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N:\Product Management\Illustrations\Master Spreadsheets\DGT\"/>
    </mc:Choice>
  </mc:AlternateContent>
  <xr:revisionPtr revIDLastSave="0" documentId="13_ncr:1_{0F3C8CB7-6520-4FDD-8F4B-2F6DAE45E2B0}" xr6:coauthVersionLast="47" xr6:coauthVersionMax="47" xr10:uidLastSave="{00000000-0000-0000-0000-000000000000}"/>
  <bookViews>
    <workbookView showSheetTabs="0" xWindow="-120" yWindow="-16320" windowWidth="29040" windowHeight="15720" tabRatio="895" xr2:uid="{00000000-000D-0000-FFFF-FFFF00000000}"/>
  </bookViews>
  <sheets>
    <sheet name="MAIN PAGE" sheetId="18" r:id="rId1"/>
    <sheet name="output" sheetId="31" state="veryHidden" r:id="rId2"/>
    <sheet name="Projection" sheetId="25" state="veryHidden" r:id="rId3"/>
    <sheet name="Net Premium" sheetId="24" state="veryHidden" r:id="rId4"/>
    <sheet name="Life Exp" sheetId="32" state="veryHidden" r:id="rId5"/>
    <sheet name="Parameters" sheetId="26" state="veryHidden" r:id="rId6"/>
    <sheet name="jt life proj life1" sheetId="33" state="veryHidden" r:id="rId7"/>
    <sheet name="jt life NP1" sheetId="34" state="veryHidden" r:id="rId8"/>
    <sheet name="jt life proj life2" sheetId="35" state="veryHidden" r:id="rId9"/>
    <sheet name="jt life NP2" sheetId="36" state="veryHidden" r:id="rId10"/>
    <sheet name="Mortality" sheetId="7" state="veryHidden" r:id="rId11"/>
    <sheet name="Access and Documentation" sheetId="29" state="veryHidden" r:id="rId12"/>
    <sheet name="Notes" sheetId="21" state="veryHidden" r:id="rId13"/>
    <sheet name="Change Control" sheetId="28" state="veryHidden" r:id="rId14"/>
    <sheet name="Word doc Footer" sheetId="30" state="veryHidden" r:id="rId15"/>
  </sheets>
  <definedNames>
    <definedName name="_xlnm._FilterDatabase" localSheetId="0" hidden="1">'MAIN PAGE'!$B$21:$B$26</definedName>
    <definedName name="Adviser_Initial_Fee">'MAIN PAGE'!$D$32</definedName>
    <definedName name="AFC00_80_L">Mortality!$X$9:$X$131</definedName>
    <definedName name="AFS00_80_L">Mortality!$Y$9:$Y$131</definedName>
    <definedName name="Annual_tax_free_allowance_pc">Parameters!$D$11</definedName>
    <definedName name="Annual_tax_free_Wdwl">Projection!$I$4</definedName>
    <definedName name="author_name">'MAIN PAGE'!$K$27</definedName>
    <definedName name="author_title1">'MAIN PAGE'!$K$28</definedName>
    <definedName name="author_title2">'MAIN PAGE'!$K$29</definedName>
    <definedName name="author_title3">'MAIN PAGE'!$K$34</definedName>
    <definedName name="Bond_Contribution">'MAIN PAGE'!$D$30</definedName>
    <definedName name="BondAmount">'MAIN PAGE'!$D$36</definedName>
    <definedName name="BondAmountInvested">'MAIN PAGE'!$D$34</definedName>
    <definedName name="CaseType">'MAIN PAGE'!$D$7</definedName>
    <definedName name="charge_bands_higher">Parameters!$D$7:$N$7</definedName>
    <definedName name="charge_bands_lower">Parameters!$D$6:$N$6</definedName>
    <definedName name="charge_rates">Parameters!$D$9:$N$9</definedName>
    <definedName name="chargeable_gain_taxrate_change_date">Parameters!$D$16</definedName>
    <definedName name="chargeable_gain_taxrate_post_change">Parameters!$D$17</definedName>
    <definedName name="chargeable_gain_taxrate_pre_change">Parameters!$D$15</definedName>
    <definedName name="Deferred">'MAIN PAGE'!#REF!</definedName>
    <definedName name="DeferredDate">'MAIN PAGE'!$D$44</definedName>
    <definedName name="discount_rate" localSheetId="7">'jt life NP1'!$B$8</definedName>
    <definedName name="discount_rate" localSheetId="3">'Net Premium'!$B$8</definedName>
    <definedName name="Existing_bond">'MAIN PAGE'!$AZ$22</definedName>
    <definedName name="ExistingBond_PostUW">'MAIN PAGE'!$AY$5</definedName>
    <definedName name="ExistingBond_PreUW">'MAIN PAGE'!$AY$4</definedName>
    <definedName name="Expire">'MAIN PAGE'!$F$53</definedName>
    <definedName name="first_projection_wdl_mth">Projection!$E$12</definedName>
    <definedName name="First_Wdwl_date">'MAIN PAGE'!$F$44</definedName>
    <definedName name="Freq">Projection!$I$5</definedName>
    <definedName name="frequency_table">Parameters!$B$28:$C$33</definedName>
    <definedName name="Income">'MAIN PAGE'!$AE$39</definedName>
    <definedName name="IncomeFrequency">'MAIN PAGE'!$D$38</definedName>
    <definedName name="IncomeRetained">'MAIN PAGE'!$D$40</definedName>
    <definedName name="Initial_Wdwl_amt">Projection!$I$2</definedName>
    <definedName name="JL_BondValue1">'MAIN PAGE'!$R$8</definedName>
    <definedName name="JL_BondValue2">'MAIN PAGE'!$R$9</definedName>
    <definedName name="JLDisc">'MAIN PAGE'!$AP$8</definedName>
    <definedName name="jlld_extra_life_exp" localSheetId="4">'Life Exp'!$F$4</definedName>
    <definedName name="Joint_Life">'MAIN PAGE'!$AE$3</definedName>
    <definedName name="Life_1_discount_percentage">'MAIN PAGE'!$V$16</definedName>
    <definedName name="Life_2_discount_percentage">'MAIN PAGE'!$V$17</definedName>
    <definedName name="life_exp_jlfd">'Life Exp'!$M$8</definedName>
    <definedName name="life_exp_L1">'Life Exp'!$H$8</definedName>
    <definedName name="life_exp_L2">'Life Exp'!$K$8</definedName>
    <definedName name="Life_expectancy_of_first_life">'Life Exp'!$F$3</definedName>
    <definedName name="Life1Age">'MAIN PAGE'!$D$23</definedName>
    <definedName name="Life1ANB">'MAIN PAGE'!$D$20</definedName>
    <definedName name="Life1Disc">'MAIN PAGE'!$AP$6</definedName>
    <definedName name="Life1Discount">'MAIN PAGE'!$V$18</definedName>
    <definedName name="Life1Name">'MAIN PAGE'!$D$18</definedName>
    <definedName name="Life1PET">'MAIN PAGE'!$V$21</definedName>
    <definedName name="Life1Rating">'MAIN PAGE'!$AE$40</definedName>
    <definedName name="Life1Smoker">'MAIN PAGE'!$D$25</definedName>
    <definedName name="Life1Underwriting">'MAIN PAGE'!$D$22</definedName>
    <definedName name="Life2Age">'MAIN PAGE'!$F$23</definedName>
    <definedName name="Life2ANB">'MAIN PAGE'!$F$20</definedName>
    <definedName name="Life2Disc">'MAIN PAGE'!$AP$7</definedName>
    <definedName name="Life2Discount">'MAIN PAGE'!$V$19</definedName>
    <definedName name="Life2Name">'MAIN PAGE'!$F$18</definedName>
    <definedName name="Life2PET">'MAIN PAGE'!$V$22</definedName>
    <definedName name="Life2Rating">'MAIN PAGE'!$AE$41</definedName>
    <definedName name="Life2Smoker">'MAIN PAGE'!$F$25</definedName>
    <definedName name="Life2Underwriting">'MAIN PAGE'!$F$22</definedName>
    <definedName name="Market_discount_rate">Parameters!$D$20</definedName>
    <definedName name="Max_tax_free_term">Parameters!$D$12</definedName>
    <definedName name="Max_Wdwl_amt">Projection!$I$3</definedName>
    <definedName name="max_withdrawal_pc">Parameters!$E$24</definedName>
    <definedName name="Month_b4_first_wdwl">Projection!#REF!</definedName>
    <definedName name="mort_col" localSheetId="3">'Net Premium'!$B$5</definedName>
    <definedName name="mort_col_1">'Net Premium'!$B$5</definedName>
    <definedName name="mort_col_life1" localSheetId="7">'jt life NP1'!$B$5</definedName>
    <definedName name="mort_col_life2" localSheetId="9">'jt life NP2'!$B$5</definedName>
    <definedName name="mort_col2">'Net Premium'!$C$5</definedName>
    <definedName name="mortality">Mortality!$A$26:$L$143</definedName>
    <definedName name="Mthly_growth_rate">Projection!$I$9</definedName>
    <definedName name="Mths_between_payments">Parameters!$C$28:$D$33</definedName>
    <definedName name="Mths_between_Wdwls">Projection!$I$6</definedName>
    <definedName name="NB_PostUW">'MAIN PAGE'!$AY$3</definedName>
    <definedName name="NB_PreUW">'MAIN PAGE'!$AY$2</definedName>
    <definedName name="New_bond">'MAIN PAGE'!$AZ$21</definedName>
    <definedName name="New_or_Existing">'MAIN PAGE'!$AY$21</definedName>
    <definedName name="NotReview_text4">output!$P$49</definedName>
    <definedName name="NotReview_text5">output!$P$52</definedName>
    <definedName name="NotReview_text6">output!$P$55</definedName>
    <definedName name="NotReview_text7">output!$P$60</definedName>
    <definedName name="NotReview_text8">output!$P$63</definedName>
    <definedName name="output_salutation">'MAIN PAGE'!$K$19</definedName>
    <definedName name="PolicyholderName">'MAIN PAGE'!$D$13</definedName>
    <definedName name="PolicyNumber">'MAIN PAGE'!$D$11</definedName>
    <definedName name="Post_UW">'MAIN PAGE'!$AZ$17</definedName>
    <definedName name="postUW_text1">output!$Z$19</definedName>
    <definedName name="postUW_text2">output!$Z$21</definedName>
    <definedName name="postUW_text3">output!$Z$23</definedName>
    <definedName name="Pre_UW">'MAIN PAGE'!$AZ$16</definedName>
    <definedName name="preUW_text1">output!$P$19</definedName>
    <definedName name="preUW_text2">output!$P$21</definedName>
    <definedName name="preUW_text3">output!$P$23</definedName>
    <definedName name="_xlnm.Print_Area" localSheetId="0">'MAIN PAGE'!$B$2:$M$68</definedName>
    <definedName name="_xlnm.Print_Area" localSheetId="1">output!$B$2:$G$87</definedName>
    <definedName name="_xlnm.Print_Titles" localSheetId="1">output!$3:$6</definedName>
    <definedName name="Projection_Growth_rate">Parameters!$D$22</definedName>
    <definedName name="QuoteType">'MAIN PAGE'!$AY$16</definedName>
    <definedName name="recipient_address_line1">'MAIN PAGE'!$K$20</definedName>
    <definedName name="recipient_address_line2">'MAIN PAGE'!$K$21</definedName>
    <definedName name="recipient_address_line3">'MAIN PAGE'!$K$22</definedName>
    <definedName name="recipient_address_line4">'MAIN PAGE'!$K$23</definedName>
    <definedName name="recipient_address_line5">'MAIN PAGE'!$K$24</definedName>
    <definedName name="recipient_name">'MAIN PAGE'!$K$18</definedName>
    <definedName name="RetainedInt">'MAIN PAGE'!$D$47</definedName>
    <definedName name="Review">'MAIN PAGE'!$AZ$18</definedName>
    <definedName name="select_1">'Net Premium'!$B$4</definedName>
    <definedName name="select_2">'Net Premium'!$C$4</definedName>
    <definedName name="Sgl_or_Joint">'Net Premium'!$B$1</definedName>
    <definedName name="Single_Life">'MAIN PAGE'!$AE$2</definedName>
    <definedName name="StartDate">'MAIN PAGE'!$D$42</definedName>
    <definedName name="Sum_Assured">'Net Premium'!$O$2</definedName>
    <definedName name="TenYear_anniversary">'MAIN PAGE'!$AY$6</definedName>
    <definedName name="Type">'MAIN PAGE'!$D$9</definedName>
    <definedName name="Wdl_date_invalid">'MAIN PAGE'!$V$29</definedName>
    <definedName name="Year10_text1">output!$AJ$19</definedName>
    <definedName name="Year10_text2">output!$AJ$21</definedName>
    <definedName name="Year10_text3">output!$AJ$23</definedName>
    <definedName name="Year10_text4">output!$AJ$49</definedName>
    <definedName name="Year10_text5">output!$AJ$52</definedName>
    <definedName name="Year10_text6">output!$AJ$55</definedName>
    <definedName name="Year10_text7">output!$AJ$60</definedName>
    <definedName name="Year10_text8">output!$AJ$63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2" i="18" l="1"/>
  <c r="J1004" i="35"/>
  <c r="J1003" i="35"/>
  <c r="J1002" i="35"/>
  <c r="J1001" i="35"/>
  <c r="J1000" i="35"/>
  <c r="J999" i="35"/>
  <c r="J998" i="35"/>
  <c r="J997" i="35"/>
  <c r="J996" i="35"/>
  <c r="J995" i="35"/>
  <c r="J994" i="35"/>
  <c r="J993" i="35"/>
  <c r="J992" i="35"/>
  <c r="J991" i="35"/>
  <c r="J990" i="35"/>
  <c r="J989" i="35"/>
  <c r="J988" i="35"/>
  <c r="J987" i="35"/>
  <c r="J986" i="35"/>
  <c r="J985" i="35"/>
  <c r="J984" i="35"/>
  <c r="J983" i="35"/>
  <c r="J982" i="35"/>
  <c r="J981" i="35"/>
  <c r="J980" i="35"/>
  <c r="J979" i="35"/>
  <c r="J978" i="35"/>
  <c r="J977" i="35"/>
  <c r="J976" i="35"/>
  <c r="J975" i="35"/>
  <c r="J974" i="35"/>
  <c r="J973" i="35"/>
  <c r="J972" i="35"/>
  <c r="J971" i="35"/>
  <c r="J970" i="35"/>
  <c r="J969" i="35"/>
  <c r="J968" i="35"/>
  <c r="J967" i="35"/>
  <c r="J966" i="35"/>
  <c r="J965" i="35"/>
  <c r="J964" i="35"/>
  <c r="J963" i="35"/>
  <c r="J962" i="35"/>
  <c r="J961" i="35"/>
  <c r="J960" i="35"/>
  <c r="J959" i="35"/>
  <c r="J958" i="35"/>
  <c r="J957" i="35"/>
  <c r="J956" i="35"/>
  <c r="J955" i="35"/>
  <c r="J954" i="35"/>
  <c r="J953" i="35"/>
  <c r="J952" i="35"/>
  <c r="J951" i="35"/>
  <c r="J950" i="35"/>
  <c r="J949" i="35"/>
  <c r="J948" i="35"/>
  <c r="J947" i="35"/>
  <c r="J946" i="35"/>
  <c r="J945" i="35"/>
  <c r="J944" i="35"/>
  <c r="J943" i="35"/>
  <c r="J942" i="35"/>
  <c r="J941" i="35"/>
  <c r="J940" i="35"/>
  <c r="J939" i="35"/>
  <c r="J938" i="35"/>
  <c r="J937" i="35"/>
  <c r="J936" i="35"/>
  <c r="J935" i="35"/>
  <c r="J934" i="35"/>
  <c r="J933" i="35"/>
  <c r="J932" i="35"/>
  <c r="J931" i="35"/>
  <c r="J930" i="35"/>
  <c r="J929" i="35"/>
  <c r="J928" i="35"/>
  <c r="J927" i="35"/>
  <c r="J926" i="35"/>
  <c r="J925" i="35"/>
  <c r="J924" i="35"/>
  <c r="J923" i="35"/>
  <c r="J922" i="35"/>
  <c r="J921" i="35"/>
  <c r="J920" i="35"/>
  <c r="J919" i="35"/>
  <c r="J918" i="35"/>
  <c r="J917" i="35"/>
  <c r="J916" i="35"/>
  <c r="J915" i="35"/>
  <c r="J914" i="35"/>
  <c r="J913" i="35"/>
  <c r="J912" i="35"/>
  <c r="J911" i="35"/>
  <c r="J910" i="35"/>
  <c r="J909" i="35"/>
  <c r="J908" i="35"/>
  <c r="J907" i="35"/>
  <c r="J906" i="35"/>
  <c r="J905" i="35"/>
  <c r="J904" i="35"/>
  <c r="J903" i="35"/>
  <c r="J902" i="35"/>
  <c r="J901" i="35"/>
  <c r="J900" i="35"/>
  <c r="J899" i="35"/>
  <c r="J898" i="35"/>
  <c r="J897" i="35"/>
  <c r="J896" i="35"/>
  <c r="J895" i="35"/>
  <c r="J894" i="35"/>
  <c r="J893" i="35"/>
  <c r="J892" i="35"/>
  <c r="J891" i="35"/>
  <c r="J890" i="35"/>
  <c r="J889" i="35"/>
  <c r="J888" i="35"/>
  <c r="J887" i="35"/>
  <c r="J886" i="35"/>
  <c r="J885" i="35"/>
  <c r="J884" i="35"/>
  <c r="J883" i="35"/>
  <c r="J882" i="35"/>
  <c r="J881" i="35"/>
  <c r="J880" i="35"/>
  <c r="J879" i="35"/>
  <c r="J878" i="35"/>
  <c r="J877" i="35"/>
  <c r="J876" i="35"/>
  <c r="J875" i="35"/>
  <c r="J874" i="35"/>
  <c r="J873" i="35"/>
  <c r="J872" i="35"/>
  <c r="J871" i="35"/>
  <c r="J870" i="35"/>
  <c r="J869" i="35"/>
  <c r="J868" i="35"/>
  <c r="J867" i="35"/>
  <c r="J866" i="35"/>
  <c r="J865" i="35"/>
  <c r="J864" i="35"/>
  <c r="J863" i="35"/>
  <c r="J862" i="35"/>
  <c r="J861" i="35"/>
  <c r="J860" i="35"/>
  <c r="J859" i="35"/>
  <c r="J858" i="35"/>
  <c r="J857" i="35"/>
  <c r="J856" i="35"/>
  <c r="J855" i="35"/>
  <c r="J854" i="35"/>
  <c r="J853" i="35"/>
  <c r="J852" i="35"/>
  <c r="J851" i="35"/>
  <c r="J850" i="35"/>
  <c r="J849" i="35"/>
  <c r="J848" i="35"/>
  <c r="J847" i="35"/>
  <c r="J846" i="35"/>
  <c r="J845" i="35"/>
  <c r="J844" i="35"/>
  <c r="J843" i="35"/>
  <c r="J842" i="35"/>
  <c r="J841" i="35"/>
  <c r="J840" i="35"/>
  <c r="J839" i="35"/>
  <c r="J838" i="35"/>
  <c r="J837" i="35"/>
  <c r="J836" i="35"/>
  <c r="J835" i="35"/>
  <c r="J834" i="35"/>
  <c r="J833" i="35"/>
  <c r="J832" i="35"/>
  <c r="J831" i="35"/>
  <c r="J830" i="35"/>
  <c r="J829" i="35"/>
  <c r="J828" i="35"/>
  <c r="J827" i="35"/>
  <c r="J826" i="35"/>
  <c r="J825" i="35"/>
  <c r="J824" i="35"/>
  <c r="F46" i="18"/>
  <c r="AE39" i="18" l="1"/>
  <c r="F44" i="18"/>
  <c r="E12" i="25"/>
  <c r="D34" i="18"/>
  <c r="D12" i="26" l="1"/>
  <c r="I12" i="33"/>
  <c r="I11" i="33"/>
  <c r="I8" i="33"/>
  <c r="I12" i="35"/>
  <c r="I11" i="35"/>
  <c r="I8" i="35"/>
  <c r="I11" i="25" l="1"/>
  <c r="D40" i="31"/>
  <c r="AD9" i="35" a="1"/>
  <c r="AD9" i="35" s="1"/>
  <c r="AC9" i="35" a="1"/>
  <c r="AC9" i="35" s="1"/>
  <c r="AB9" i="35" a="1"/>
  <c r="AB9" i="35" s="1"/>
  <c r="AA9" i="35" a="1"/>
  <c r="AA9" i="35" s="1"/>
  <c r="Z9" i="35" a="1"/>
  <c r="Z9" i="35" s="1"/>
  <c r="Y9" i="35" a="1"/>
  <c r="Y9" i="35" s="1"/>
  <c r="X9" i="35" a="1"/>
  <c r="X9" i="35" s="1"/>
  <c r="W9" i="35" a="1"/>
  <c r="W9" i="35" s="1"/>
  <c r="V9" i="35" a="1"/>
  <c r="V9" i="35" s="1"/>
  <c r="U9" i="35" a="1"/>
  <c r="U9" i="35" s="1"/>
  <c r="T9" i="35" a="1"/>
  <c r="T9" i="35" s="1"/>
  <c r="AD7" i="35" a="1"/>
  <c r="AD7" i="35" s="1"/>
  <c r="AC7" i="35" a="1"/>
  <c r="AC7" i="35" s="1"/>
  <c r="AB7" i="35" a="1"/>
  <c r="AB7" i="35" s="1"/>
  <c r="AA7" i="35" a="1"/>
  <c r="AA7" i="35" s="1"/>
  <c r="Z7" i="35" a="1"/>
  <c r="Z7" i="35" s="1"/>
  <c r="Y7" i="35" a="1"/>
  <c r="Y7" i="35" s="1"/>
  <c r="X7" i="35" a="1"/>
  <c r="X7" i="35" s="1"/>
  <c r="W7" i="35" a="1"/>
  <c r="W7" i="35" s="1"/>
  <c r="V7" i="35" a="1"/>
  <c r="V7" i="35" s="1"/>
  <c r="U7" i="35" a="1"/>
  <c r="U7" i="35" s="1"/>
  <c r="T7" i="35" a="1"/>
  <c r="T7" i="35" s="1"/>
  <c r="AD6" i="35" a="1"/>
  <c r="AD6" i="35" s="1"/>
  <c r="AC6" i="35" a="1"/>
  <c r="AC6" i="35" s="1"/>
  <c r="AB6" i="35" a="1"/>
  <c r="AB6" i="35" s="1"/>
  <c r="AA6" i="35" a="1"/>
  <c r="AA6" i="35" s="1"/>
  <c r="Z6" i="35" a="1"/>
  <c r="Z6" i="35" s="1"/>
  <c r="Y6" i="35" a="1"/>
  <c r="Y6" i="35" s="1"/>
  <c r="X6" i="35" a="1"/>
  <c r="X6" i="35" s="1"/>
  <c r="W6" i="35" a="1"/>
  <c r="W6" i="35" s="1"/>
  <c r="V6" i="35" a="1"/>
  <c r="V6" i="35" s="1"/>
  <c r="U6" i="35" a="1"/>
  <c r="U6" i="35" s="1"/>
  <c r="T6" i="35" a="1"/>
  <c r="T6" i="35" s="1"/>
  <c r="AD9" i="33" a="1"/>
  <c r="AD9" i="33" s="1"/>
  <c r="AC9" i="33" a="1"/>
  <c r="AC9" i="33" s="1"/>
  <c r="AB9" i="33" a="1"/>
  <c r="AB9" i="33" s="1"/>
  <c r="AA9" i="33" a="1"/>
  <c r="AA9" i="33" s="1"/>
  <c r="Z9" i="33" a="1"/>
  <c r="Z9" i="33" s="1"/>
  <c r="Y9" i="33" a="1"/>
  <c r="Y9" i="33" s="1"/>
  <c r="X9" i="33" a="1"/>
  <c r="X9" i="33" s="1"/>
  <c r="W9" i="33" a="1"/>
  <c r="W9" i="33" s="1"/>
  <c r="V9" i="33" a="1"/>
  <c r="V9" i="33" s="1"/>
  <c r="U9" i="33" a="1"/>
  <c r="U9" i="33" s="1"/>
  <c r="T9" i="33" a="1"/>
  <c r="T9" i="33" s="1"/>
  <c r="AD7" i="33" a="1"/>
  <c r="AD7" i="33" s="1"/>
  <c r="AC7" i="33" a="1"/>
  <c r="AC7" i="33" s="1"/>
  <c r="AB7" i="33" a="1"/>
  <c r="AB7" i="33" s="1"/>
  <c r="AA7" i="33" a="1"/>
  <c r="AA7" i="33" s="1"/>
  <c r="Z7" i="33" a="1"/>
  <c r="Z7" i="33" s="1"/>
  <c r="Y7" i="33" a="1"/>
  <c r="Y7" i="33" s="1"/>
  <c r="X7" i="33" a="1"/>
  <c r="X7" i="33" s="1"/>
  <c r="W7" i="33" a="1"/>
  <c r="W7" i="33" s="1"/>
  <c r="V7" i="33" a="1"/>
  <c r="V7" i="33" s="1"/>
  <c r="U7" i="33" a="1"/>
  <c r="U7" i="33" s="1"/>
  <c r="T7" i="33" a="1"/>
  <c r="T7" i="33" s="1"/>
  <c r="AD6" i="33" a="1"/>
  <c r="AD6" i="33" s="1"/>
  <c r="AC6" i="33" a="1"/>
  <c r="AC6" i="33" s="1"/>
  <c r="AB6" i="33" a="1"/>
  <c r="AB6" i="33" s="1"/>
  <c r="AA6" i="33" a="1"/>
  <c r="AA6" i="33" s="1"/>
  <c r="Z6" i="33" a="1"/>
  <c r="Z6" i="33" s="1"/>
  <c r="Y6" i="33" a="1"/>
  <c r="Y6" i="33" s="1"/>
  <c r="X6" i="33" a="1"/>
  <c r="X6" i="33" s="1"/>
  <c r="W6" i="33" a="1"/>
  <c r="W6" i="33" s="1"/>
  <c r="V6" i="33" a="1"/>
  <c r="V6" i="33" s="1"/>
  <c r="U6" i="33" a="1"/>
  <c r="U6" i="33" s="1"/>
  <c r="T6" i="33" a="1"/>
  <c r="T6" i="33" s="1"/>
  <c r="U9" i="25" a="1"/>
  <c r="U9" i="25" s="1"/>
  <c r="V9" i="25" a="1"/>
  <c r="V9" i="25" s="1"/>
  <c r="W9" i="25" a="1"/>
  <c r="W9" i="25" s="1"/>
  <c r="X9" i="25" a="1"/>
  <c r="X9" i="25" s="1"/>
  <c r="Y9" i="25" a="1"/>
  <c r="Y9" i="25"/>
  <c r="Z9" i="25" a="1"/>
  <c r="Z9" i="25" s="1"/>
  <c r="AA9" i="25" a="1"/>
  <c r="AA9" i="25" s="1"/>
  <c r="AB9" i="25" a="1"/>
  <c r="AB9" i="25" s="1"/>
  <c r="AC9" i="25" a="1"/>
  <c r="AC9" i="25" s="1"/>
  <c r="AD9" i="25" a="1"/>
  <c r="AD9" i="25" s="1"/>
  <c r="T9" i="25" a="1"/>
  <c r="T9" i="25" s="1"/>
  <c r="U7" i="25" a="1"/>
  <c r="U7" i="25" s="1"/>
  <c r="V7" i="25" a="1"/>
  <c r="V7" i="25" s="1"/>
  <c r="W7" i="25" a="1"/>
  <c r="W7" i="25" s="1"/>
  <c r="X7" i="25" a="1"/>
  <c r="X7" i="25" s="1"/>
  <c r="Y7" i="25" a="1"/>
  <c r="Y7" i="25" s="1"/>
  <c r="Z7" i="25" a="1"/>
  <c r="Z7" i="25"/>
  <c r="AA7" i="25" a="1"/>
  <c r="AA7" i="25"/>
  <c r="AB7" i="25" a="1"/>
  <c r="AB7" i="25" s="1"/>
  <c r="AC7" i="25" a="1"/>
  <c r="AC7" i="25"/>
  <c r="AD7" i="25" a="1"/>
  <c r="AD7" i="25" s="1"/>
  <c r="T7" i="25" a="1"/>
  <c r="T7" i="25" s="1"/>
  <c r="U6" i="25" a="1"/>
  <c r="U6" i="25" s="1"/>
  <c r="V6" i="25" a="1"/>
  <c r="V6" i="25" s="1"/>
  <c r="W6" i="25" a="1"/>
  <c r="W6" i="25"/>
  <c r="X6" i="25" a="1"/>
  <c r="X6" i="25" s="1"/>
  <c r="Y6" i="25" a="1"/>
  <c r="Y6" i="25" s="1"/>
  <c r="Z6" i="25" a="1"/>
  <c r="Z6" i="25"/>
  <c r="AA6" i="25" a="1"/>
  <c r="AA6" i="25" s="1"/>
  <c r="AB6" i="25" a="1"/>
  <c r="AB6" i="25"/>
  <c r="AC6" i="25" a="1"/>
  <c r="AC6" i="25" s="1"/>
  <c r="AD6" i="25" a="1"/>
  <c r="AD6" i="25" s="1"/>
  <c r="T6" i="25" a="1"/>
  <c r="T6" i="25"/>
  <c r="I5" i="25"/>
  <c r="I4" i="25"/>
  <c r="H17" i="25" l="1"/>
  <c r="H17" i="35"/>
  <c r="H17" i="33"/>
  <c r="I13" i="33"/>
  <c r="I13" i="35"/>
  <c r="I5" i="35"/>
  <c r="I5" i="33"/>
  <c r="I4" i="35"/>
  <c r="I4" i="33"/>
  <c r="O5" i="24"/>
  <c r="O5" i="34"/>
  <c r="O5" i="36"/>
  <c r="I6" i="25"/>
  <c r="I9" i="25"/>
  <c r="I8" i="25"/>
  <c r="I9" i="33" l="1"/>
  <c r="I9" i="35"/>
  <c r="I6" i="35"/>
  <c r="I6" i="33"/>
  <c r="Z2" i="18"/>
  <c r="E34" i="31"/>
  <c r="B9" i="34"/>
  <c r="B9" i="36"/>
  <c r="B8" i="36"/>
  <c r="B8" i="34"/>
  <c r="B9" i="24"/>
  <c r="I12" i="25"/>
  <c r="B8" i="24"/>
  <c r="AY21" i="18"/>
  <c r="V29" i="18" s="1"/>
  <c r="E36" i="31"/>
  <c r="AY16" i="18"/>
  <c r="C49" i="18" l="1"/>
  <c r="C48" i="18"/>
  <c r="C42" i="18"/>
  <c r="F45" i="18"/>
  <c r="C44" i="18"/>
  <c r="F43" i="18"/>
  <c r="D41" i="31"/>
  <c r="D23" i="18"/>
  <c r="F23" i="18"/>
  <c r="L17" i="25"/>
  <c r="M17" i="25" s="1"/>
  <c r="L17" i="33"/>
  <c r="M17" i="33" s="1"/>
  <c r="L17" i="35"/>
  <c r="M17" i="35" s="1"/>
  <c r="B1" i="24"/>
  <c r="C49" i="31"/>
  <c r="C52" i="31"/>
  <c r="C55" i="31"/>
  <c r="C60" i="31"/>
  <c r="C62" i="31"/>
  <c r="C63" i="31"/>
  <c r="C66" i="31"/>
  <c r="C17" i="31"/>
  <c r="C18" i="31"/>
  <c r="C19" i="31"/>
  <c r="C37" i="31"/>
  <c r="B4" i="36"/>
  <c r="B4" i="34"/>
  <c r="C5" i="24"/>
  <c r="C12" i="31" l="1"/>
  <c r="C11" i="31"/>
  <c r="C10" i="31"/>
  <c r="C9" i="31"/>
  <c r="C8" i="31"/>
  <c r="C7" i="31"/>
  <c r="C72" i="31"/>
  <c r="C73" i="31"/>
  <c r="C75" i="31"/>
  <c r="C74" i="31"/>
  <c r="C14" i="31"/>
  <c r="D35" i="31"/>
  <c r="E35" i="31" l="1"/>
  <c r="C30" i="31"/>
  <c r="D36" i="31"/>
  <c r="D34" i="31"/>
  <c r="C29" i="31"/>
  <c r="B5" i="36" l="1"/>
  <c r="B1" i="36"/>
  <c r="B1" i="34"/>
  <c r="A13" i="36"/>
  <c r="O8" i="36"/>
  <c r="O2" i="36"/>
  <c r="A13" i="34"/>
  <c r="A14" i="34" s="1"/>
  <c r="O8" i="34"/>
  <c r="B5" i="34"/>
  <c r="O2" i="34"/>
  <c r="G17" i="35"/>
  <c r="G17" i="33"/>
  <c r="AD17" i="33" l="1"/>
  <c r="X17" i="33"/>
  <c r="AC17" i="33"/>
  <c r="AA17" i="33"/>
  <c r="Y17" i="33"/>
  <c r="A14" i="36"/>
  <c r="F12" i="36"/>
  <c r="F12" i="34"/>
  <c r="A15" i="34"/>
  <c r="AC17" i="35"/>
  <c r="AB17" i="35"/>
  <c r="T17" i="35"/>
  <c r="AD17" i="35"/>
  <c r="AA17" i="35"/>
  <c r="Y17" i="35"/>
  <c r="Z17" i="35"/>
  <c r="X17" i="35"/>
  <c r="W17" i="35"/>
  <c r="V17" i="35"/>
  <c r="U17" i="35"/>
  <c r="AB17" i="33"/>
  <c r="Z17" i="33"/>
  <c r="T17" i="33"/>
  <c r="W17" i="33"/>
  <c r="V17" i="33"/>
  <c r="U17" i="33"/>
  <c r="A15" i="36" l="1"/>
  <c r="A16" i="34"/>
  <c r="AE17" i="35"/>
  <c r="N17" i="35" s="1"/>
  <c r="Q17" i="35" s="1"/>
  <c r="AE17" i="33"/>
  <c r="N17" i="33" s="1"/>
  <c r="Q17" i="33" s="1"/>
  <c r="A16" i="36" l="1"/>
  <c r="A17" i="34"/>
  <c r="A17" i="36" l="1"/>
  <c r="A18" i="34"/>
  <c r="A18" i="36" l="1"/>
  <c r="A19" i="34"/>
  <c r="A19" i="36" l="1"/>
  <c r="A20" i="34"/>
  <c r="A20" i="36" l="1"/>
  <c r="A21" i="34"/>
  <c r="A21" i="36" l="1"/>
  <c r="A22" i="34"/>
  <c r="A22" i="36" l="1"/>
  <c r="A23" i="34"/>
  <c r="A23" i="36" l="1"/>
  <c r="A24" i="34"/>
  <c r="A24" i="36" l="1"/>
  <c r="A25" i="34"/>
  <c r="A25" i="36" l="1"/>
  <c r="A26" i="34"/>
  <c r="A26" i="36" l="1"/>
  <c r="A27" i="34"/>
  <c r="A27" i="36" l="1"/>
  <c r="A28" i="34"/>
  <c r="A28" i="36" l="1"/>
  <c r="A29" i="34"/>
  <c r="A29" i="36" l="1"/>
  <c r="A30" i="34"/>
  <c r="A30" i="36" l="1"/>
  <c r="A31" i="34"/>
  <c r="A31" i="36" l="1"/>
  <c r="A32" i="34"/>
  <c r="A32" i="36" l="1"/>
  <c r="A33" i="34"/>
  <c r="A33" i="36" l="1"/>
  <c r="A34" i="34"/>
  <c r="A34" i="36" l="1"/>
  <c r="A35" i="34"/>
  <c r="A35" i="36" l="1"/>
  <c r="A36" i="34"/>
  <c r="A36" i="36" l="1"/>
  <c r="A37" i="34"/>
  <c r="A37" i="36" l="1"/>
  <c r="A38" i="34"/>
  <c r="A38" i="36" l="1"/>
  <c r="A39" i="34"/>
  <c r="A39" i="36" l="1"/>
  <c r="A40" i="34"/>
  <c r="A40" i="36" l="1"/>
  <c r="A41" i="34"/>
  <c r="A41" i="36" l="1"/>
  <c r="A42" i="34"/>
  <c r="A42" i="36" l="1"/>
  <c r="A43" i="34"/>
  <c r="A43" i="36" l="1"/>
  <c r="A44" i="34"/>
  <c r="A44" i="36" l="1"/>
  <c r="A45" i="34"/>
  <c r="A45" i="36" l="1"/>
  <c r="A46" i="34"/>
  <c r="A46" i="36" l="1"/>
  <c r="A47" i="34"/>
  <c r="A47" i="36" l="1"/>
  <c r="A48" i="34"/>
  <c r="A48" i="36" l="1"/>
  <c r="A49" i="34"/>
  <c r="A49" i="36" l="1"/>
  <c r="A50" i="34"/>
  <c r="A50" i="36" l="1"/>
  <c r="A51" i="34"/>
  <c r="A51" i="36" l="1"/>
  <c r="A52" i="34"/>
  <c r="A52" i="36" l="1"/>
  <c r="A53" i="34"/>
  <c r="A53" i="36" l="1"/>
  <c r="A54" i="34"/>
  <c r="A54" i="36" l="1"/>
  <c r="A55" i="34"/>
  <c r="A55" i="36" l="1"/>
  <c r="A56" i="34"/>
  <c r="A56" i="36" l="1"/>
  <c r="A57" i="34"/>
  <c r="A57" i="36" l="1"/>
  <c r="A58" i="34"/>
  <c r="A58" i="36" l="1"/>
  <c r="A59" i="34"/>
  <c r="A59" i="36" l="1"/>
  <c r="A60" i="34"/>
  <c r="A60" i="36" l="1"/>
  <c r="A61" i="34"/>
  <c r="A61" i="36" l="1"/>
  <c r="A62" i="34"/>
  <c r="A62" i="36" l="1"/>
  <c r="A63" i="34"/>
  <c r="A63" i="36" l="1"/>
  <c r="A64" i="34"/>
  <c r="A64" i="36" l="1"/>
  <c r="A65" i="34"/>
  <c r="A65" i="36" l="1"/>
  <c r="A66" i="34"/>
  <c r="A66" i="36" l="1"/>
  <c r="A67" i="34"/>
  <c r="A67" i="36" l="1"/>
  <c r="A68" i="34"/>
  <c r="A68" i="36" l="1"/>
  <c r="A69" i="34"/>
  <c r="A69" i="36" l="1"/>
  <c r="A70" i="34"/>
  <c r="A70" i="36" l="1"/>
  <c r="A71" i="34"/>
  <c r="A71" i="36" l="1"/>
  <c r="A72" i="34"/>
  <c r="A72" i="36" l="1"/>
  <c r="A73" i="34"/>
  <c r="A73" i="36" l="1"/>
  <c r="A74" i="34"/>
  <c r="A74" i="36" l="1"/>
  <c r="A75" i="34"/>
  <c r="A75" i="36" l="1"/>
  <c r="A76" i="34"/>
  <c r="A76" i="36" l="1"/>
  <c r="A77" i="34"/>
  <c r="A77" i="36" l="1"/>
  <c r="A78" i="34"/>
  <c r="A78" i="36" l="1"/>
  <c r="A79" i="34"/>
  <c r="A79" i="36" l="1"/>
  <c r="A80" i="34"/>
  <c r="A80" i="36" l="1"/>
  <c r="A81" i="34"/>
  <c r="A81" i="36" l="1"/>
  <c r="A82" i="34"/>
  <c r="A82" i="36" l="1"/>
  <c r="A83" i="34"/>
  <c r="A83" i="36" l="1"/>
  <c r="A84" i="34"/>
  <c r="A84" i="36" l="1"/>
  <c r="A85" i="34"/>
  <c r="A85" i="36" l="1"/>
  <c r="A86" i="34"/>
  <c r="A86" i="36" l="1"/>
  <c r="A87" i="34"/>
  <c r="A87" i="36" l="1"/>
  <c r="A88" i="34"/>
  <c r="A88" i="36" l="1"/>
  <c r="A89" i="34"/>
  <c r="A89" i="36" l="1"/>
  <c r="A90" i="34"/>
  <c r="A90" i="36" l="1"/>
  <c r="A91" i="34"/>
  <c r="A91" i="36" l="1"/>
  <c r="A92" i="34"/>
  <c r="A92" i="36" l="1"/>
  <c r="A93" i="34"/>
  <c r="A93" i="36" l="1"/>
  <c r="A94" i="34"/>
  <c r="A94" i="36" l="1"/>
  <c r="A95" i="34"/>
  <c r="A95" i="36" l="1"/>
  <c r="A96" i="34"/>
  <c r="A96" i="36" l="1"/>
  <c r="A97" i="34"/>
  <c r="A97" i="36" l="1"/>
  <c r="A98" i="34"/>
  <c r="A98" i="36" l="1"/>
  <c r="A99" i="34"/>
  <c r="A99" i="36" l="1"/>
  <c r="A100" i="34"/>
  <c r="A100" i="36" l="1"/>
  <c r="A101" i="34"/>
  <c r="A101" i="36" l="1"/>
  <c r="A102" i="34"/>
  <c r="A102" i="36" l="1"/>
  <c r="B4" i="32" l="1"/>
  <c r="C4" i="32"/>
  <c r="B26" i="7"/>
  <c r="E9" i="32"/>
  <c r="B13" i="32" l="1" a="1"/>
  <c r="B13" i="32" s="1"/>
  <c r="B28" i="32" a="1"/>
  <c r="B28" i="32" s="1"/>
  <c r="B43" i="32" a="1"/>
  <c r="B43" i="32" s="1"/>
  <c r="B58" i="32" a="1"/>
  <c r="B58" i="32" s="1"/>
  <c r="B66" i="32" a="1"/>
  <c r="B66" i="32" s="1"/>
  <c r="B81" i="32" a="1"/>
  <c r="B81" i="32" s="1"/>
  <c r="B96" i="32" a="1"/>
  <c r="B96" i="32" s="1"/>
  <c r="B111" i="32" a="1"/>
  <c r="B111" i="32" s="1"/>
  <c r="B126" i="32" a="1"/>
  <c r="B126" i="32" s="1"/>
  <c r="B16" i="32" a="1"/>
  <c r="B16" i="32" s="1"/>
  <c r="B39" i="32" a="1"/>
  <c r="B39" i="32" s="1"/>
  <c r="B114" i="32" a="1"/>
  <c r="B114" i="32" s="1"/>
  <c r="B32" i="32" a="1"/>
  <c r="B32" i="32" s="1"/>
  <c r="B115" i="32" a="1"/>
  <c r="B115" i="32" s="1"/>
  <c r="B40" i="32" a="1"/>
  <c r="B40" i="32" s="1"/>
  <c r="B85" i="32" a="1"/>
  <c r="B85" i="32" s="1"/>
  <c r="B48" i="32" a="1"/>
  <c r="B48" i="32" s="1"/>
  <c r="B86" i="32" a="1"/>
  <c r="B86" i="32" s="1"/>
  <c r="B102" i="32" a="1"/>
  <c r="B102" i="32" s="1"/>
  <c r="B42" i="32" a="1"/>
  <c r="B42" i="32" s="1"/>
  <c r="B95" i="32" a="1"/>
  <c r="B95" i="32" s="1"/>
  <c r="B21" i="32" a="1"/>
  <c r="B21" i="32" s="1"/>
  <c r="B36" i="32" a="1"/>
  <c r="B36" i="32" s="1"/>
  <c r="B51" i="32" a="1"/>
  <c r="B51" i="32" s="1"/>
  <c r="B59" i="32" a="1"/>
  <c r="B59" i="32" s="1"/>
  <c r="B74" i="32" a="1"/>
  <c r="B74" i="32" s="1"/>
  <c r="B89" i="32" a="1"/>
  <c r="B89" i="32" s="1"/>
  <c r="B104" i="32" a="1"/>
  <c r="B104" i="32" s="1"/>
  <c r="B119" i="32" a="1"/>
  <c r="B119" i="32" s="1"/>
  <c r="B122" i="32" a="1"/>
  <c r="B122" i="32" s="1"/>
  <c r="B123" i="32" a="1"/>
  <c r="B123" i="32" s="1"/>
  <c r="B79" i="32" a="1"/>
  <c r="B79" i="32" s="1"/>
  <c r="B72" i="32" a="1"/>
  <c r="B72" i="32" s="1"/>
  <c r="B35" i="32" a="1"/>
  <c r="B35" i="32" s="1"/>
  <c r="B118" i="32" a="1"/>
  <c r="B118" i="32" s="1"/>
  <c r="B14" i="32" a="1"/>
  <c r="B14" i="32" s="1"/>
  <c r="B29" i="32" a="1"/>
  <c r="B29" i="32" s="1"/>
  <c r="B44" i="32" a="1"/>
  <c r="B44" i="32" s="1"/>
  <c r="B52" i="32" a="1"/>
  <c r="B52" i="32" s="1"/>
  <c r="B67" i="32" a="1"/>
  <c r="B67" i="32" s="1"/>
  <c r="B82" i="32" a="1"/>
  <c r="B82" i="32" s="1"/>
  <c r="B97" i="32" a="1"/>
  <c r="B97" i="32" s="1"/>
  <c r="B112" i="32" a="1"/>
  <c r="B112" i="32" s="1"/>
  <c r="B84" i="32" a="1"/>
  <c r="B84" i="32" s="1"/>
  <c r="B17" i="32" a="1"/>
  <c r="B17" i="32" s="1"/>
  <c r="B92" i="32" a="1"/>
  <c r="B92" i="32" s="1"/>
  <c r="B108" i="32" a="1"/>
  <c r="B108" i="32" s="1"/>
  <c r="B78" i="32" a="1"/>
  <c r="B78" i="32" s="1"/>
  <c r="B41" i="32" a="1"/>
  <c r="B41" i="32" s="1"/>
  <c r="B94" i="32" a="1"/>
  <c r="B94" i="32" s="1"/>
  <c r="B117" i="32" a="1"/>
  <c r="B117" i="32" s="1"/>
  <c r="B80" i="32" a="1"/>
  <c r="B80" i="32" s="1"/>
  <c r="B22" i="32" a="1"/>
  <c r="B22" i="32" s="1"/>
  <c r="B37" i="32" a="1"/>
  <c r="B37" i="32" s="1"/>
  <c r="B45" i="32" a="1"/>
  <c r="B45" i="32" s="1"/>
  <c r="B60" i="32" a="1"/>
  <c r="B60" i="32" s="1"/>
  <c r="B75" i="32" a="1"/>
  <c r="B75" i="32" s="1"/>
  <c r="B90" i="32" a="1"/>
  <c r="B90" i="32" s="1"/>
  <c r="B105" i="32" a="1"/>
  <c r="B105" i="32" s="1"/>
  <c r="B120" i="32" a="1"/>
  <c r="B120" i="32" s="1"/>
  <c r="B47" i="32" a="1"/>
  <c r="B47" i="32" s="1"/>
  <c r="B50" i="32" a="1"/>
  <c r="B50" i="32" s="1"/>
  <c r="B15" i="32" a="1"/>
  <c r="B15" i="32" s="1"/>
  <c r="B30" i="32" a="1"/>
  <c r="B30" i="32" s="1"/>
  <c r="B38" i="32" a="1"/>
  <c r="B38" i="32" s="1"/>
  <c r="B53" i="32" a="1"/>
  <c r="B53" i="32" s="1"/>
  <c r="B68" i="32" a="1"/>
  <c r="B68" i="32" s="1"/>
  <c r="B83" i="32" a="1"/>
  <c r="B83" i="32" s="1"/>
  <c r="B98" i="32" a="1"/>
  <c r="B98" i="32" s="1"/>
  <c r="B113" i="32" a="1"/>
  <c r="B113" i="32" s="1"/>
  <c r="B101" i="32" a="1"/>
  <c r="B101" i="32" s="1"/>
  <c r="B109" i="32" a="1"/>
  <c r="B109" i="32" s="1"/>
  <c r="B49" i="32" a="1"/>
  <c r="B49" i="32" s="1"/>
  <c r="B57" i="32" a="1"/>
  <c r="B57" i="32" s="1"/>
  <c r="B65" i="32" a="1"/>
  <c r="B65" i="32" s="1"/>
  <c r="B103" i="32" a="1"/>
  <c r="B103" i="32" s="1"/>
  <c r="B23" i="32" a="1"/>
  <c r="B23" i="32" s="1"/>
  <c r="B31" i="32" a="1"/>
  <c r="B31" i="32" s="1"/>
  <c r="B46" i="32" a="1"/>
  <c r="B46" i="32" s="1"/>
  <c r="B61" i="32" a="1"/>
  <c r="B61" i="32" s="1"/>
  <c r="B76" i="32" a="1"/>
  <c r="B76" i="32" s="1"/>
  <c r="B91" i="32" a="1"/>
  <c r="B91" i="32" s="1"/>
  <c r="B106" i="32" a="1"/>
  <c r="B106" i="32" s="1"/>
  <c r="B121" i="32" a="1"/>
  <c r="B121" i="32" s="1"/>
  <c r="B24" i="32" a="1"/>
  <c r="B24" i="32" s="1"/>
  <c r="B54" i="32" a="1"/>
  <c r="B54" i="32" s="1"/>
  <c r="B69" i="32" a="1"/>
  <c r="B69" i="32" s="1"/>
  <c r="B99" i="32" a="1"/>
  <c r="B99" i="32" s="1"/>
  <c r="B8" i="32" a="1"/>
  <c r="B8" i="32" s="1"/>
  <c r="B9" i="32" a="1"/>
  <c r="B9" i="32" s="1"/>
  <c r="B62" i="32" a="1"/>
  <c r="B62" i="32" s="1"/>
  <c r="B77" i="32" a="1"/>
  <c r="B77" i="32" s="1"/>
  <c r="B107" i="32" a="1"/>
  <c r="B107" i="32" s="1"/>
  <c r="B10" i="32" a="1"/>
  <c r="B10" i="32" s="1"/>
  <c r="B25" i="32" a="1"/>
  <c r="B25" i="32" s="1"/>
  <c r="B55" i="32" a="1"/>
  <c r="B55" i="32" s="1"/>
  <c r="B70" i="32" a="1"/>
  <c r="B70" i="32" s="1"/>
  <c r="B100" i="32" a="1"/>
  <c r="B100" i="32" s="1"/>
  <c r="B18" i="32" a="1"/>
  <c r="B18" i="32" s="1"/>
  <c r="B33" i="32" a="1"/>
  <c r="B33" i="32" s="1"/>
  <c r="B63" i="32" a="1"/>
  <c r="B63" i="32" s="1"/>
  <c r="B93" i="32" a="1"/>
  <c r="B93" i="32" s="1"/>
  <c r="B116" i="32" a="1"/>
  <c r="B116" i="32" s="1"/>
  <c r="B11" i="32" a="1"/>
  <c r="B11" i="32" s="1"/>
  <c r="B26" i="32" a="1"/>
  <c r="B26" i="32" s="1"/>
  <c r="B56" i="32" a="1"/>
  <c r="B56" i="32" s="1"/>
  <c r="B71" i="32" a="1"/>
  <c r="B71" i="32" s="1"/>
  <c r="B124" i="32" a="1"/>
  <c r="B124" i="32" s="1"/>
  <c r="B19" i="32" a="1"/>
  <c r="B19" i="32" s="1"/>
  <c r="B34" i="32" a="1"/>
  <c r="B34" i="32" s="1"/>
  <c r="B64" i="32" a="1"/>
  <c r="B64" i="32" s="1"/>
  <c r="B87" i="32" a="1"/>
  <c r="B87" i="32" s="1"/>
  <c r="B12" i="32" a="1"/>
  <c r="B12" i="32" s="1"/>
  <c r="B27" i="32" a="1"/>
  <c r="B27" i="32" s="1"/>
  <c r="B110" i="32" a="1"/>
  <c r="B110" i="32" s="1"/>
  <c r="B125" i="32" a="1"/>
  <c r="B125" i="32" s="1"/>
  <c r="B20" i="32" a="1"/>
  <c r="B20" i="32" s="1"/>
  <c r="B73" i="32" a="1"/>
  <c r="B73" i="32" s="1"/>
  <c r="B88" i="32" a="1"/>
  <c r="B88" i="32" s="1"/>
  <c r="C32" i="32" a="1"/>
  <c r="C32" i="32" s="1"/>
  <c r="C41" i="32" a="1"/>
  <c r="C41" i="32" s="1"/>
  <c r="C49" i="32" a="1"/>
  <c r="C49" i="32" s="1"/>
  <c r="C74" i="32" a="1"/>
  <c r="C74" i="32" s="1"/>
  <c r="C91" i="32" a="1"/>
  <c r="C91" i="32" s="1"/>
  <c r="C99" i="32" a="1"/>
  <c r="C99" i="32" s="1"/>
  <c r="C116" i="32" a="1"/>
  <c r="C116" i="32" s="1"/>
  <c r="C9" i="32" a="1"/>
  <c r="C9" i="32" s="1"/>
  <c r="C26" i="32" a="1"/>
  <c r="C26" i="32" s="1"/>
  <c r="C51" i="32" a="1"/>
  <c r="C51" i="32" s="1"/>
  <c r="C84" i="32" a="1"/>
  <c r="C84" i="32" s="1"/>
  <c r="C118" i="32" a="1"/>
  <c r="C118" i="32" s="1"/>
  <c r="C16" i="32" a="1"/>
  <c r="C16" i="32" s="1"/>
  <c r="C24" i="32" a="1"/>
  <c r="C24" i="32" s="1"/>
  <c r="C33" i="32" a="1"/>
  <c r="C33" i="32" s="1"/>
  <c r="C58" i="32" a="1"/>
  <c r="C58" i="32" s="1"/>
  <c r="C66" i="32" a="1"/>
  <c r="C66" i="32" s="1"/>
  <c r="C75" i="32" a="1"/>
  <c r="C75" i="32" s="1"/>
  <c r="C83" i="32" a="1"/>
  <c r="C83" i="32" s="1"/>
  <c r="C100" i="32" a="1"/>
  <c r="C100" i="32" s="1"/>
  <c r="C108" i="32" a="1"/>
  <c r="C108" i="32" s="1"/>
  <c r="C117" i="32" a="1"/>
  <c r="C117" i="32" s="1"/>
  <c r="C125" i="32" a="1"/>
  <c r="C125" i="32" s="1"/>
  <c r="C17" i="32" a="1"/>
  <c r="C17" i="32" s="1"/>
  <c r="C34" i="32" a="1"/>
  <c r="C34" i="32" s="1"/>
  <c r="C59" i="32" a="1"/>
  <c r="C59" i="32" s="1"/>
  <c r="C76" i="32" a="1"/>
  <c r="C76" i="32" s="1"/>
  <c r="C101" i="32" a="1"/>
  <c r="C101" i="32" s="1"/>
  <c r="C110" i="32" a="1"/>
  <c r="C110" i="32" s="1"/>
  <c r="C126" i="32" a="1"/>
  <c r="C126" i="32" s="1"/>
  <c r="C72" i="32" a="1"/>
  <c r="C72" i="32" s="1"/>
  <c r="C25" i="32" a="1"/>
  <c r="C25" i="32" s="1"/>
  <c r="C42" i="32" a="1"/>
  <c r="C42" i="32" s="1"/>
  <c r="C50" i="32" a="1"/>
  <c r="C50" i="32" s="1"/>
  <c r="C67" i="32" a="1"/>
  <c r="C67" i="32" s="1"/>
  <c r="C92" i="32" a="1"/>
  <c r="C92" i="32" s="1"/>
  <c r="C109" i="32" a="1"/>
  <c r="C109" i="32" s="1"/>
  <c r="C68" i="32" a="1"/>
  <c r="C68" i="32" s="1"/>
  <c r="C18" i="32" a="1"/>
  <c r="C18" i="32" s="1"/>
  <c r="C43" i="32" a="1"/>
  <c r="C43" i="32" s="1"/>
  <c r="C60" i="32" a="1"/>
  <c r="C60" i="32" s="1"/>
  <c r="C93" i="32" a="1"/>
  <c r="C93" i="32" s="1"/>
  <c r="C102" i="32" a="1"/>
  <c r="C102" i="32" s="1"/>
  <c r="C10" i="32" a="1"/>
  <c r="C10" i="32" s="1"/>
  <c r="C19" i="32" a="1"/>
  <c r="C19" i="32" s="1"/>
  <c r="C27" i="32" a="1"/>
  <c r="C27" i="32" s="1"/>
  <c r="C35" i="32" a="1"/>
  <c r="C35" i="32" s="1"/>
  <c r="C52" i="32" a="1"/>
  <c r="C52" i="32" s="1"/>
  <c r="C61" i="32" a="1"/>
  <c r="C61" i="32" s="1"/>
  <c r="C69" i="32" a="1"/>
  <c r="C69" i="32" s="1"/>
  <c r="C77" i="32" a="1"/>
  <c r="C77" i="32" s="1"/>
  <c r="C85" i="32" a="1"/>
  <c r="C85" i="32" s="1"/>
  <c r="C103" i="32" a="1"/>
  <c r="C103" i="32" s="1"/>
  <c r="C111" i="32" a="1"/>
  <c r="C111" i="32" s="1"/>
  <c r="C119" i="32" a="1"/>
  <c r="C119" i="32" s="1"/>
  <c r="C11" i="32" a="1"/>
  <c r="C11" i="32" s="1"/>
  <c r="C44" i="32" a="1"/>
  <c r="C44" i="32" s="1"/>
  <c r="C53" i="32" a="1"/>
  <c r="C53" i="32" s="1"/>
  <c r="C86" i="32" a="1"/>
  <c r="C86" i="32" s="1"/>
  <c r="C94" i="32" a="1"/>
  <c r="C94" i="32" s="1"/>
  <c r="C8" i="32" a="1"/>
  <c r="C8" i="32" s="1"/>
  <c r="C15" i="32" a="1"/>
  <c r="C15" i="32" s="1"/>
  <c r="C12" i="32" a="1"/>
  <c r="C12" i="32" s="1"/>
  <c r="C20" i="32" a="1"/>
  <c r="C20" i="32" s="1"/>
  <c r="C28" i="32" a="1"/>
  <c r="C28" i="32" s="1"/>
  <c r="C36" i="32" a="1"/>
  <c r="C36" i="32" s="1"/>
  <c r="C54" i="32" a="1"/>
  <c r="C54" i="32" s="1"/>
  <c r="C62" i="32" a="1"/>
  <c r="C62" i="32" s="1"/>
  <c r="C70" i="32" a="1"/>
  <c r="C70" i="32" s="1"/>
  <c r="C78" i="32" a="1"/>
  <c r="C78" i="32" s="1"/>
  <c r="C95" i="32" a="1"/>
  <c r="C95" i="32" s="1"/>
  <c r="C104" i="32" a="1"/>
  <c r="C104" i="32" s="1"/>
  <c r="C112" i="32" a="1"/>
  <c r="C112" i="32" s="1"/>
  <c r="C120" i="32" a="1"/>
  <c r="C120" i="32" s="1"/>
  <c r="C13" i="32" a="1"/>
  <c r="C13" i="32" s="1"/>
  <c r="C46" i="32" a="1"/>
  <c r="C46" i="32" s="1"/>
  <c r="C63" i="32" a="1"/>
  <c r="C63" i="32" s="1"/>
  <c r="C79" i="32" a="1"/>
  <c r="C79" i="32" s="1"/>
  <c r="C105" i="32" a="1"/>
  <c r="C105" i="32" s="1"/>
  <c r="C121" i="32" a="1"/>
  <c r="C121" i="32" s="1"/>
  <c r="C38" i="32" a="1"/>
  <c r="C38" i="32" s="1"/>
  <c r="C89" i="32" a="1"/>
  <c r="C89" i="32" s="1"/>
  <c r="C22" i="32" a="1"/>
  <c r="C22" i="32" s="1"/>
  <c r="C39" i="32" a="1"/>
  <c r="C39" i="32" s="1"/>
  <c r="C64" i="32" a="1"/>
  <c r="C64" i="32" s="1"/>
  <c r="C80" i="32" a="1"/>
  <c r="C80" i="32" s="1"/>
  <c r="C114" i="32" a="1"/>
  <c r="C114" i="32" s="1"/>
  <c r="C48" i="32" a="1"/>
  <c r="C48" i="32" s="1"/>
  <c r="C90" i="32" a="1"/>
  <c r="C90" i="32" s="1"/>
  <c r="C31" i="32" a="1"/>
  <c r="C31" i="32" s="1"/>
  <c r="C65" i="32" a="1"/>
  <c r="C65" i="32" s="1"/>
  <c r="C82" i="32" a="1"/>
  <c r="C82" i="32" s="1"/>
  <c r="C115" i="32" a="1"/>
  <c r="C115" i="32" s="1"/>
  <c r="C37" i="32" a="1"/>
  <c r="C37" i="32" s="1"/>
  <c r="C45" i="32" a="1"/>
  <c r="C45" i="32" s="1"/>
  <c r="C87" i="32" a="1"/>
  <c r="C87" i="32" s="1"/>
  <c r="C96" i="32" a="1"/>
  <c r="C96" i="32" s="1"/>
  <c r="C21" i="32" a="1"/>
  <c r="C21" i="32" s="1"/>
  <c r="C55" i="32" a="1"/>
  <c r="C55" i="32" s="1"/>
  <c r="C71" i="32" a="1"/>
  <c r="C71" i="32" s="1"/>
  <c r="C88" i="32" a="1"/>
  <c r="C88" i="32" s="1"/>
  <c r="C113" i="32" a="1"/>
  <c r="C113" i="32" s="1"/>
  <c r="C47" i="32" a="1"/>
  <c r="C47" i="32" s="1"/>
  <c r="C97" i="32" a="1"/>
  <c r="C97" i="32" s="1"/>
  <c r="C14" i="32" a="1"/>
  <c r="C14" i="32" s="1"/>
  <c r="C56" i="32" a="1"/>
  <c r="C56" i="32" s="1"/>
  <c r="C106" i="32" a="1"/>
  <c r="C106" i="32" s="1"/>
  <c r="C122" i="32" a="1"/>
  <c r="C122" i="32" s="1"/>
  <c r="C40" i="32" a="1"/>
  <c r="C40" i="32" s="1"/>
  <c r="C81" i="32" a="1"/>
  <c r="C81" i="32" s="1"/>
  <c r="C123" i="32" a="1"/>
  <c r="C123" i="32" s="1"/>
  <c r="C23" i="32" a="1"/>
  <c r="C23" i="32" s="1"/>
  <c r="C57" i="32" a="1"/>
  <c r="C57" i="32" s="1"/>
  <c r="C73" i="32" a="1"/>
  <c r="C73" i="32" s="1"/>
  <c r="C107" i="32" a="1"/>
  <c r="C107" i="32" s="1"/>
  <c r="C124" i="32" a="1"/>
  <c r="C124" i="32" s="1"/>
  <c r="C29" i="32" a="1"/>
  <c r="C29" i="32" s="1"/>
  <c r="C30" i="32" a="1"/>
  <c r="C30" i="32" s="1"/>
  <c r="C98" i="32" a="1"/>
  <c r="C98" i="32" s="1"/>
  <c r="I8" i="32"/>
  <c r="J8" i="32" s="1"/>
  <c r="B18" i="36"/>
  <c r="C18" i="36" s="1"/>
  <c r="B32" i="36"/>
  <c r="C32" i="36" s="1"/>
  <c r="B46" i="36"/>
  <c r="C46" i="36" s="1"/>
  <c r="B60" i="36"/>
  <c r="C60" i="36" s="1"/>
  <c r="B74" i="36"/>
  <c r="C74" i="36" s="1"/>
  <c r="B88" i="36"/>
  <c r="C88" i="36" s="1"/>
  <c r="B102" i="36"/>
  <c r="C102" i="36" s="1"/>
  <c r="B25" i="36"/>
  <c r="C25" i="36" s="1"/>
  <c r="B39" i="36"/>
  <c r="C39" i="36" s="1"/>
  <c r="B53" i="36"/>
  <c r="C53" i="36" s="1"/>
  <c r="B67" i="36"/>
  <c r="C67" i="36" s="1"/>
  <c r="B81" i="36"/>
  <c r="C81" i="36" s="1"/>
  <c r="B95" i="36"/>
  <c r="C95" i="36" s="1"/>
  <c r="B97" i="36"/>
  <c r="C97" i="36" s="1"/>
  <c r="B14" i="36"/>
  <c r="C14" i="36" s="1"/>
  <c r="B56" i="36"/>
  <c r="C56" i="36" s="1"/>
  <c r="B84" i="36"/>
  <c r="C84" i="36" s="1"/>
  <c r="B15" i="36"/>
  <c r="C15" i="36" s="1"/>
  <c r="B57" i="36"/>
  <c r="C57" i="36" s="1"/>
  <c r="B85" i="36"/>
  <c r="C85" i="36" s="1"/>
  <c r="B16" i="36"/>
  <c r="C16" i="36" s="1"/>
  <c r="B44" i="36"/>
  <c r="C44" i="36" s="1"/>
  <c r="B58" i="36"/>
  <c r="C58" i="36" s="1"/>
  <c r="B86" i="36"/>
  <c r="C86" i="36" s="1"/>
  <c r="B100" i="36"/>
  <c r="C100" i="36" s="1"/>
  <c r="B19" i="36"/>
  <c r="C19" i="36" s="1"/>
  <c r="B33" i="36"/>
  <c r="C33" i="36" s="1"/>
  <c r="B47" i="36"/>
  <c r="C47" i="36" s="1"/>
  <c r="B61" i="36"/>
  <c r="C61" i="36" s="1"/>
  <c r="B75" i="36"/>
  <c r="C75" i="36" s="1"/>
  <c r="B89" i="36"/>
  <c r="C89" i="36" s="1"/>
  <c r="B12" i="36"/>
  <c r="B20" i="36"/>
  <c r="C20" i="36" s="1"/>
  <c r="B34" i="36"/>
  <c r="C34" i="36" s="1"/>
  <c r="B48" i="36"/>
  <c r="C48" i="36" s="1"/>
  <c r="B62" i="36"/>
  <c r="C62" i="36" s="1"/>
  <c r="B76" i="36"/>
  <c r="C76" i="36" s="1"/>
  <c r="B90" i="36"/>
  <c r="C90" i="36" s="1"/>
  <c r="B17" i="36"/>
  <c r="C17" i="36" s="1"/>
  <c r="B45" i="36"/>
  <c r="C45" i="36" s="1"/>
  <c r="B87" i="36"/>
  <c r="C87" i="36" s="1"/>
  <c r="B21" i="36"/>
  <c r="C21" i="36" s="1"/>
  <c r="B35" i="36"/>
  <c r="C35" i="36" s="1"/>
  <c r="B49" i="36"/>
  <c r="C49" i="36" s="1"/>
  <c r="B63" i="36"/>
  <c r="C63" i="36" s="1"/>
  <c r="B77" i="36"/>
  <c r="C77" i="36" s="1"/>
  <c r="B91" i="36"/>
  <c r="C91" i="36" s="1"/>
  <c r="B27" i="36"/>
  <c r="C27" i="36" s="1"/>
  <c r="B83" i="36"/>
  <c r="C83" i="36" s="1"/>
  <c r="B42" i="36"/>
  <c r="C42" i="36" s="1"/>
  <c r="B98" i="36"/>
  <c r="C98" i="36" s="1"/>
  <c r="B43" i="36"/>
  <c r="C43" i="36" s="1"/>
  <c r="B99" i="36"/>
  <c r="C99" i="36" s="1"/>
  <c r="B30" i="36"/>
  <c r="C30" i="36" s="1"/>
  <c r="B72" i="36"/>
  <c r="C72" i="36" s="1"/>
  <c r="B22" i="36"/>
  <c r="C22" i="36" s="1"/>
  <c r="B36" i="36"/>
  <c r="C36" i="36" s="1"/>
  <c r="B50" i="36"/>
  <c r="C50" i="36" s="1"/>
  <c r="B64" i="36"/>
  <c r="C64" i="36" s="1"/>
  <c r="B78" i="36"/>
  <c r="C78" i="36" s="1"/>
  <c r="B92" i="36"/>
  <c r="C92" i="36" s="1"/>
  <c r="B68" i="36"/>
  <c r="C68" i="36" s="1"/>
  <c r="B13" i="36"/>
  <c r="C13" i="36" s="1"/>
  <c r="B41" i="36"/>
  <c r="C41" i="36" s="1"/>
  <c r="B69" i="36"/>
  <c r="C69" i="36" s="1"/>
  <c r="B28" i="36"/>
  <c r="C28" i="36" s="1"/>
  <c r="B70" i="36"/>
  <c r="C70" i="36" s="1"/>
  <c r="B71" i="36"/>
  <c r="C71" i="36" s="1"/>
  <c r="B73" i="36"/>
  <c r="C73" i="36" s="1"/>
  <c r="B23" i="36"/>
  <c r="C23" i="36" s="1"/>
  <c r="B37" i="36"/>
  <c r="C37" i="36" s="1"/>
  <c r="B51" i="36"/>
  <c r="C51" i="36" s="1"/>
  <c r="B65" i="36"/>
  <c r="C65" i="36" s="1"/>
  <c r="B79" i="36"/>
  <c r="C79" i="36" s="1"/>
  <c r="B93" i="36"/>
  <c r="C93" i="36" s="1"/>
  <c r="B40" i="36"/>
  <c r="C40" i="36" s="1"/>
  <c r="B55" i="36"/>
  <c r="C55" i="36" s="1"/>
  <c r="B31" i="36"/>
  <c r="C31" i="36" s="1"/>
  <c r="B59" i="36"/>
  <c r="C59" i="36" s="1"/>
  <c r="B101" i="36"/>
  <c r="C101" i="36" s="1"/>
  <c r="B24" i="36"/>
  <c r="C24" i="36" s="1"/>
  <c r="B38" i="36"/>
  <c r="C38" i="36" s="1"/>
  <c r="B52" i="36"/>
  <c r="C52" i="36" s="1"/>
  <c r="B66" i="36"/>
  <c r="C66" i="36" s="1"/>
  <c r="B80" i="36"/>
  <c r="C80" i="36" s="1"/>
  <c r="B94" i="36"/>
  <c r="C94" i="36" s="1"/>
  <c r="B26" i="36"/>
  <c r="C26" i="36" s="1"/>
  <c r="B54" i="36"/>
  <c r="C54" i="36" s="1"/>
  <c r="B82" i="36"/>
  <c r="C82" i="36" s="1"/>
  <c r="B96" i="36"/>
  <c r="C96" i="36" s="1"/>
  <c r="B29" i="36"/>
  <c r="C29" i="36" s="1"/>
  <c r="I9" i="32"/>
  <c r="E10" i="32"/>
  <c r="I10" i="32" s="1"/>
  <c r="J9" i="32" l="1"/>
  <c r="J10" i="32"/>
  <c r="C12" i="36"/>
  <c r="D13" i="36" s="1"/>
  <c r="E11" i="32"/>
  <c r="I11" i="32" s="1"/>
  <c r="J11" i="32" s="1"/>
  <c r="E12" i="36" l="1"/>
  <c r="G12" i="36" s="1"/>
  <c r="D14" i="36"/>
  <c r="E13" i="36" s="1"/>
  <c r="G13" i="36" s="1"/>
  <c r="F13" i="36"/>
  <c r="E12" i="32"/>
  <c r="I12" i="32" s="1"/>
  <c r="J12" i="32" s="1"/>
  <c r="D15" i="36" l="1"/>
  <c r="E14" i="36" s="1"/>
  <c r="G14" i="36" s="1"/>
  <c r="F14" i="36"/>
  <c r="E13" i="32"/>
  <c r="I13" i="32" s="1"/>
  <c r="J13" i="32" s="1"/>
  <c r="D16" i="36" l="1"/>
  <c r="E15" i="36" s="1"/>
  <c r="G15" i="36" s="1"/>
  <c r="F15" i="36"/>
  <c r="E14" i="32"/>
  <c r="I14" i="32" s="1"/>
  <c r="J14" i="32" s="1"/>
  <c r="D17" i="36" l="1"/>
  <c r="E16" i="36" s="1"/>
  <c r="G16" i="36" s="1"/>
  <c r="F16" i="36"/>
  <c r="E15" i="32"/>
  <c r="I15" i="32" s="1"/>
  <c r="J15" i="32" s="1"/>
  <c r="F17" i="36" l="1"/>
  <c r="D18" i="36"/>
  <c r="E17" i="36" s="1"/>
  <c r="G17" i="36" s="1"/>
  <c r="E16" i="32"/>
  <c r="I16" i="32" s="1"/>
  <c r="J16" i="32" s="1"/>
  <c r="D19" i="36" l="1"/>
  <c r="F19" i="36" s="1"/>
  <c r="F18" i="36"/>
  <c r="E17" i="32"/>
  <c r="I17" i="32" s="1"/>
  <c r="J17" i="32" s="1"/>
  <c r="D20" i="36" l="1"/>
  <c r="E19" i="36" s="1"/>
  <c r="G19" i="36" s="1"/>
  <c r="E18" i="36"/>
  <c r="G18" i="36" s="1"/>
  <c r="E18" i="32"/>
  <c r="I18" i="32" s="1"/>
  <c r="J18" i="32" s="1"/>
  <c r="D21" i="36" l="1"/>
  <c r="E20" i="36" s="1"/>
  <c r="G20" i="36" s="1"/>
  <c r="F20" i="36"/>
  <c r="E19" i="32"/>
  <c r="I19" i="32" s="1"/>
  <c r="J19" i="32" s="1"/>
  <c r="D22" i="36" l="1"/>
  <c r="E21" i="36" s="1"/>
  <c r="G21" i="36" s="1"/>
  <c r="F21" i="36"/>
  <c r="E20" i="32"/>
  <c r="I20" i="32" s="1"/>
  <c r="J20" i="32" s="1"/>
  <c r="F22" i="36" l="1"/>
  <c r="D23" i="36"/>
  <c r="E22" i="36" s="1"/>
  <c r="G22" i="36" s="1"/>
  <c r="E21" i="32"/>
  <c r="I21" i="32" s="1"/>
  <c r="J21" i="32" s="1"/>
  <c r="D24" i="36" l="1"/>
  <c r="E23" i="36" s="1"/>
  <c r="G23" i="36" s="1"/>
  <c r="F23" i="36"/>
  <c r="E22" i="32"/>
  <c r="I22" i="32" s="1"/>
  <c r="J22" i="32" s="1"/>
  <c r="F24" i="36" l="1"/>
  <c r="D25" i="36"/>
  <c r="E24" i="36" s="1"/>
  <c r="G24" i="36" s="1"/>
  <c r="E23" i="32"/>
  <c r="I23" i="32" s="1"/>
  <c r="J23" i="32" s="1"/>
  <c r="D26" i="36" l="1"/>
  <c r="E25" i="36" s="1"/>
  <c r="G25" i="36" s="1"/>
  <c r="F25" i="36"/>
  <c r="E24" i="32"/>
  <c r="I24" i="32" s="1"/>
  <c r="J24" i="32" s="1"/>
  <c r="D27" i="36" l="1"/>
  <c r="E26" i="36" s="1"/>
  <c r="G26" i="36" s="1"/>
  <c r="F26" i="36"/>
  <c r="E25" i="32"/>
  <c r="I25" i="32" s="1"/>
  <c r="J25" i="32" s="1"/>
  <c r="D28" i="36" l="1"/>
  <c r="E27" i="36" s="1"/>
  <c r="G27" i="36" s="1"/>
  <c r="F27" i="36"/>
  <c r="E26" i="32"/>
  <c r="I26" i="32" s="1"/>
  <c r="J26" i="32" s="1"/>
  <c r="D29" i="36" l="1"/>
  <c r="E28" i="36" s="1"/>
  <c r="G28" i="36" s="1"/>
  <c r="F28" i="36"/>
  <c r="E27" i="32"/>
  <c r="I27" i="32" s="1"/>
  <c r="J27" i="32" s="1"/>
  <c r="D30" i="36" l="1"/>
  <c r="E29" i="36" s="1"/>
  <c r="G29" i="36" s="1"/>
  <c r="F29" i="36"/>
  <c r="E28" i="32"/>
  <c r="I28" i="32" s="1"/>
  <c r="J28" i="32" s="1"/>
  <c r="F30" i="36" l="1"/>
  <c r="D31" i="36"/>
  <c r="E30" i="36" s="1"/>
  <c r="G30" i="36" s="1"/>
  <c r="E29" i="32"/>
  <c r="I29" i="32" s="1"/>
  <c r="J29" i="32" s="1"/>
  <c r="D32" i="36" l="1"/>
  <c r="F32" i="36" s="1"/>
  <c r="F31" i="36"/>
  <c r="E30" i="32"/>
  <c r="I30" i="32" s="1"/>
  <c r="J30" i="32" s="1"/>
  <c r="E31" i="36" l="1"/>
  <c r="G31" i="36" s="1"/>
  <c r="D33" i="36"/>
  <c r="F33" i="36" s="1"/>
  <c r="D34" i="36"/>
  <c r="E33" i="36" s="1"/>
  <c r="G33" i="36" s="1"/>
  <c r="E32" i="36"/>
  <c r="G32" i="36" s="1"/>
  <c r="E31" i="32"/>
  <c r="I31" i="32" s="1"/>
  <c r="J31" i="32" s="1"/>
  <c r="F34" i="36" l="1"/>
  <c r="D35" i="36"/>
  <c r="E34" i="36" s="1"/>
  <c r="G34" i="36" s="1"/>
  <c r="E32" i="32"/>
  <c r="I32" i="32" s="1"/>
  <c r="J32" i="32" s="1"/>
  <c r="F35" i="36" l="1"/>
  <c r="D36" i="36"/>
  <c r="E33" i="32"/>
  <c r="I33" i="32" s="1"/>
  <c r="J33" i="32" s="1"/>
  <c r="F36" i="36" l="1"/>
  <c r="D37" i="36"/>
  <c r="E35" i="36"/>
  <c r="G35" i="36" s="1"/>
  <c r="E34" i="32"/>
  <c r="I34" i="32" s="1"/>
  <c r="J34" i="32" s="1"/>
  <c r="E36" i="36" l="1"/>
  <c r="G36" i="36" s="1"/>
  <c r="D38" i="36"/>
  <c r="E37" i="36" s="1"/>
  <c r="G37" i="36" s="1"/>
  <c r="F37" i="36"/>
  <c r="E35" i="32"/>
  <c r="I35" i="32" s="1"/>
  <c r="J35" i="32" s="1"/>
  <c r="F38" i="36" l="1"/>
  <c r="D39" i="36"/>
  <c r="E36" i="32"/>
  <c r="I36" i="32" s="1"/>
  <c r="J36" i="32" s="1"/>
  <c r="F39" i="36" l="1"/>
  <c r="D40" i="36"/>
  <c r="E39" i="36" s="1"/>
  <c r="G39" i="36" s="1"/>
  <c r="E38" i="36"/>
  <c r="G38" i="36" s="1"/>
  <c r="E37" i="32"/>
  <c r="I37" i="32" s="1"/>
  <c r="J37" i="32" s="1"/>
  <c r="F40" i="36" l="1"/>
  <c r="D41" i="36"/>
  <c r="E40" i="36" s="1"/>
  <c r="G40" i="36" s="1"/>
  <c r="E38" i="32"/>
  <c r="I38" i="32" s="1"/>
  <c r="J38" i="32" s="1"/>
  <c r="F41" i="36" l="1"/>
  <c r="D42" i="36"/>
  <c r="E41" i="36" s="1"/>
  <c r="G41" i="36" s="1"/>
  <c r="E39" i="32"/>
  <c r="I39" i="32" s="1"/>
  <c r="J39" i="32" s="1"/>
  <c r="F42" i="36" l="1"/>
  <c r="D43" i="36"/>
  <c r="E40" i="32"/>
  <c r="I40" i="32" s="1"/>
  <c r="J40" i="32" s="1"/>
  <c r="E42" i="36" l="1"/>
  <c r="G42" i="36" s="1"/>
  <c r="D44" i="36"/>
  <c r="E43" i="36" s="1"/>
  <c r="G43" i="36" s="1"/>
  <c r="F43" i="36"/>
  <c r="E41" i="32"/>
  <c r="I41" i="32" s="1"/>
  <c r="J41" i="32" s="1"/>
  <c r="F44" i="36" l="1"/>
  <c r="D45" i="36"/>
  <c r="E44" i="36" s="1"/>
  <c r="G44" i="36" s="1"/>
  <c r="E42" i="32"/>
  <c r="I42" i="32" s="1"/>
  <c r="J42" i="32" s="1"/>
  <c r="F45" i="36" l="1"/>
  <c r="D46" i="36"/>
  <c r="E45" i="36" s="1"/>
  <c r="G45" i="36" s="1"/>
  <c r="E43" i="32"/>
  <c r="I43" i="32" s="1"/>
  <c r="J43" i="32" s="1"/>
  <c r="F46" i="36" l="1"/>
  <c r="D47" i="36"/>
  <c r="E46" i="36" s="1"/>
  <c r="G46" i="36" s="1"/>
  <c r="E44" i="32"/>
  <c r="I44" i="32" s="1"/>
  <c r="J44" i="32" s="1"/>
  <c r="F47" i="36" l="1"/>
  <c r="D48" i="36"/>
  <c r="E45" i="32"/>
  <c r="I45" i="32" s="1"/>
  <c r="J45" i="32" s="1"/>
  <c r="F48" i="36" l="1"/>
  <c r="D49" i="36"/>
  <c r="E48" i="36" s="1"/>
  <c r="G48" i="36" s="1"/>
  <c r="E47" i="36"/>
  <c r="G47" i="36" s="1"/>
  <c r="E46" i="32"/>
  <c r="I46" i="32" s="1"/>
  <c r="J46" i="32" s="1"/>
  <c r="F49" i="36" l="1"/>
  <c r="D50" i="36"/>
  <c r="E49" i="36" s="1"/>
  <c r="G49" i="36" s="1"/>
  <c r="E47" i="32"/>
  <c r="I47" i="32" s="1"/>
  <c r="J47" i="32" s="1"/>
  <c r="F50" i="36" l="1"/>
  <c r="D51" i="36"/>
  <c r="E48" i="32"/>
  <c r="I48" i="32" s="1"/>
  <c r="J48" i="32" s="1"/>
  <c r="F51" i="36" l="1"/>
  <c r="D52" i="36"/>
  <c r="E51" i="36" s="1"/>
  <c r="G51" i="36" s="1"/>
  <c r="E50" i="36"/>
  <c r="G50" i="36" s="1"/>
  <c r="E49" i="32"/>
  <c r="I49" i="32" s="1"/>
  <c r="J49" i="32" s="1"/>
  <c r="F52" i="36" l="1"/>
  <c r="D53" i="36"/>
  <c r="E50" i="32"/>
  <c r="I50" i="32" s="1"/>
  <c r="J50" i="32" s="1"/>
  <c r="F53" i="36" l="1"/>
  <c r="D54" i="36"/>
  <c r="E53" i="36" s="1"/>
  <c r="G53" i="36" s="1"/>
  <c r="E52" i="36"/>
  <c r="G52" i="36" s="1"/>
  <c r="E51" i="32"/>
  <c r="I51" i="32" s="1"/>
  <c r="J51" i="32" s="1"/>
  <c r="F54" i="36" l="1"/>
  <c r="D55" i="36"/>
  <c r="E54" i="36" s="1"/>
  <c r="G54" i="36" s="1"/>
  <c r="E52" i="32"/>
  <c r="I52" i="32" s="1"/>
  <c r="J52" i="32" s="1"/>
  <c r="F55" i="36" l="1"/>
  <c r="D56" i="36"/>
  <c r="E55" i="36" s="1"/>
  <c r="G55" i="36" s="1"/>
  <c r="E53" i="32"/>
  <c r="I53" i="32" s="1"/>
  <c r="J53" i="32" s="1"/>
  <c r="F56" i="36" l="1"/>
  <c r="D57" i="36"/>
  <c r="E56" i="36" s="1"/>
  <c r="G56" i="36" s="1"/>
  <c r="E54" i="32"/>
  <c r="I54" i="32" s="1"/>
  <c r="J54" i="32" s="1"/>
  <c r="F57" i="36" l="1"/>
  <c r="D58" i="36"/>
  <c r="E57" i="36" s="1"/>
  <c r="G57" i="36" s="1"/>
  <c r="E55" i="32"/>
  <c r="I55" i="32" s="1"/>
  <c r="J55" i="32" s="1"/>
  <c r="F58" i="36" l="1"/>
  <c r="D59" i="36"/>
  <c r="E58" i="36" s="1"/>
  <c r="G58" i="36" s="1"/>
  <c r="E56" i="32"/>
  <c r="I56" i="32" s="1"/>
  <c r="J56" i="32" s="1"/>
  <c r="F59" i="36" l="1"/>
  <c r="D60" i="36"/>
  <c r="E59" i="36" s="1"/>
  <c r="G59" i="36" s="1"/>
  <c r="E57" i="32"/>
  <c r="I57" i="32" s="1"/>
  <c r="J57" i="32" s="1"/>
  <c r="F60" i="36" l="1"/>
  <c r="D61" i="36"/>
  <c r="E60" i="36" s="1"/>
  <c r="G60" i="36" s="1"/>
  <c r="E58" i="32"/>
  <c r="I58" i="32" s="1"/>
  <c r="J58" i="32" s="1"/>
  <c r="F61" i="36" l="1"/>
  <c r="D62" i="36"/>
  <c r="E61" i="36" s="1"/>
  <c r="G61" i="36" s="1"/>
  <c r="E59" i="32"/>
  <c r="I59" i="32" s="1"/>
  <c r="J59" i="32" s="1"/>
  <c r="F62" i="36" l="1"/>
  <c r="D63" i="36"/>
  <c r="E62" i="36" s="1"/>
  <c r="G62" i="36" s="1"/>
  <c r="E60" i="32"/>
  <c r="I60" i="32" s="1"/>
  <c r="J60" i="32" s="1"/>
  <c r="F63" i="36" l="1"/>
  <c r="D64" i="36"/>
  <c r="E63" i="36" s="1"/>
  <c r="G63" i="36" s="1"/>
  <c r="E61" i="32"/>
  <c r="I61" i="32" s="1"/>
  <c r="J61" i="32" s="1"/>
  <c r="F64" i="36" l="1"/>
  <c r="D65" i="36"/>
  <c r="E62" i="32"/>
  <c r="I62" i="32" s="1"/>
  <c r="J62" i="32" s="1"/>
  <c r="E64" i="36" l="1"/>
  <c r="G64" i="36" s="1"/>
  <c r="D66" i="36"/>
  <c r="E65" i="36" s="1"/>
  <c r="G65" i="36" s="1"/>
  <c r="F65" i="36"/>
  <c r="E63" i="32"/>
  <c r="I63" i="32" s="1"/>
  <c r="J63" i="32" s="1"/>
  <c r="F66" i="36" l="1"/>
  <c r="D67" i="36"/>
  <c r="E66" i="36" s="1"/>
  <c r="G66" i="36" s="1"/>
  <c r="E64" i="32"/>
  <c r="I64" i="32" s="1"/>
  <c r="J64" i="32" s="1"/>
  <c r="F67" i="36" l="1"/>
  <c r="D68" i="36"/>
  <c r="E67" i="36" s="1"/>
  <c r="G67" i="36" s="1"/>
  <c r="E65" i="32"/>
  <c r="I65" i="32" s="1"/>
  <c r="J65" i="32" s="1"/>
  <c r="F68" i="36" l="1"/>
  <c r="D69" i="36"/>
  <c r="E68" i="36" s="1"/>
  <c r="G68" i="36" s="1"/>
  <c r="E66" i="32"/>
  <c r="I66" i="32" s="1"/>
  <c r="J66" i="32" s="1"/>
  <c r="F69" i="36" l="1"/>
  <c r="D70" i="36"/>
  <c r="E67" i="32"/>
  <c r="I67" i="32" s="1"/>
  <c r="J67" i="32" s="1"/>
  <c r="F70" i="36" l="1"/>
  <c r="D71" i="36"/>
  <c r="E70" i="36" s="1"/>
  <c r="G70" i="36" s="1"/>
  <c r="E69" i="36"/>
  <c r="G69" i="36" s="1"/>
  <c r="E68" i="32"/>
  <c r="I68" i="32" s="1"/>
  <c r="J68" i="32" s="1"/>
  <c r="F71" i="36" l="1"/>
  <c r="D72" i="36"/>
  <c r="E69" i="32"/>
  <c r="I69" i="32" s="1"/>
  <c r="J69" i="32" s="1"/>
  <c r="F72" i="36" l="1"/>
  <c r="D73" i="36"/>
  <c r="E72" i="36" s="1"/>
  <c r="G72" i="36" s="1"/>
  <c r="E71" i="36"/>
  <c r="G71" i="36" s="1"/>
  <c r="E70" i="32"/>
  <c r="I70" i="32" s="1"/>
  <c r="J70" i="32" s="1"/>
  <c r="F73" i="36" l="1"/>
  <c r="D74" i="36"/>
  <c r="E73" i="36" s="1"/>
  <c r="G73" i="36" s="1"/>
  <c r="E71" i="32"/>
  <c r="I71" i="32" s="1"/>
  <c r="J71" i="32" s="1"/>
  <c r="F74" i="36" l="1"/>
  <c r="D75" i="36"/>
  <c r="E74" i="36" s="1"/>
  <c r="G74" i="36" s="1"/>
  <c r="E72" i="32"/>
  <c r="I72" i="32" s="1"/>
  <c r="J72" i="32" s="1"/>
  <c r="F75" i="36" l="1"/>
  <c r="D76" i="36"/>
  <c r="E73" i="32"/>
  <c r="I73" i="32" s="1"/>
  <c r="J73" i="32" s="1"/>
  <c r="F76" i="36" l="1"/>
  <c r="D77" i="36"/>
  <c r="E75" i="36"/>
  <c r="G75" i="36" s="1"/>
  <c r="E74" i="32"/>
  <c r="I74" i="32" s="1"/>
  <c r="J74" i="32" s="1"/>
  <c r="F77" i="36" l="1"/>
  <c r="D78" i="36"/>
  <c r="E76" i="36"/>
  <c r="G76" i="36" s="1"/>
  <c r="E75" i="32"/>
  <c r="I75" i="32" s="1"/>
  <c r="J75" i="32" s="1"/>
  <c r="F78" i="36" l="1"/>
  <c r="D79" i="36"/>
  <c r="E77" i="36"/>
  <c r="G77" i="36" s="1"/>
  <c r="E76" i="32"/>
  <c r="I76" i="32" s="1"/>
  <c r="J76" i="32" s="1"/>
  <c r="F79" i="36" l="1"/>
  <c r="D80" i="36"/>
  <c r="E79" i="36" s="1"/>
  <c r="G79" i="36" s="1"/>
  <c r="E78" i="36"/>
  <c r="G78" i="36" s="1"/>
  <c r="E77" i="32"/>
  <c r="I77" i="32" s="1"/>
  <c r="J77" i="32" s="1"/>
  <c r="F80" i="36" l="1"/>
  <c r="D81" i="36"/>
  <c r="E80" i="36" s="1"/>
  <c r="G80" i="36" s="1"/>
  <c r="E78" i="32"/>
  <c r="I78" i="32" s="1"/>
  <c r="J78" i="32" s="1"/>
  <c r="F81" i="36" l="1"/>
  <c r="D82" i="36"/>
  <c r="E81" i="36" s="1"/>
  <c r="G81" i="36" s="1"/>
  <c r="E79" i="32"/>
  <c r="I79" i="32" s="1"/>
  <c r="J79" i="32" s="1"/>
  <c r="F82" i="36" l="1"/>
  <c r="D83" i="36"/>
  <c r="E82" i="36" s="1"/>
  <c r="G82" i="36" s="1"/>
  <c r="E80" i="32"/>
  <c r="I80" i="32" s="1"/>
  <c r="J80" i="32" s="1"/>
  <c r="F83" i="36" l="1"/>
  <c r="D84" i="36"/>
  <c r="E83" i="36" s="1"/>
  <c r="G83" i="36" s="1"/>
  <c r="E81" i="32"/>
  <c r="I81" i="32" s="1"/>
  <c r="J81" i="32" s="1"/>
  <c r="F84" i="36" l="1"/>
  <c r="D85" i="36"/>
  <c r="E84" i="36" s="1"/>
  <c r="G84" i="36" s="1"/>
  <c r="E82" i="32"/>
  <c r="I82" i="32" s="1"/>
  <c r="J82" i="32" s="1"/>
  <c r="F85" i="36" l="1"/>
  <c r="D86" i="36"/>
  <c r="E85" i="36" s="1"/>
  <c r="G85" i="36" s="1"/>
  <c r="E83" i="32"/>
  <c r="I83" i="32" s="1"/>
  <c r="J83" i="32" s="1"/>
  <c r="F86" i="36" l="1"/>
  <c r="D87" i="36"/>
  <c r="E86" i="36" s="1"/>
  <c r="G86" i="36" s="1"/>
  <c r="E84" i="32"/>
  <c r="I84" i="32" s="1"/>
  <c r="J84" i="32" s="1"/>
  <c r="F87" i="36" l="1"/>
  <c r="D88" i="36"/>
  <c r="E87" i="36" s="1"/>
  <c r="G87" i="36" s="1"/>
  <c r="E85" i="32"/>
  <c r="I85" i="32" s="1"/>
  <c r="J85" i="32" s="1"/>
  <c r="F88" i="36" l="1"/>
  <c r="D89" i="36"/>
  <c r="E86" i="32"/>
  <c r="I86" i="32" s="1"/>
  <c r="J86" i="32" s="1"/>
  <c r="E88" i="36" l="1"/>
  <c r="G88" i="36" s="1"/>
  <c r="F89" i="36"/>
  <c r="D90" i="36"/>
  <c r="E89" i="36" s="1"/>
  <c r="G89" i="36" s="1"/>
  <c r="E87" i="32"/>
  <c r="I87" i="32" s="1"/>
  <c r="J87" i="32" s="1"/>
  <c r="F90" i="36" l="1"/>
  <c r="D91" i="36"/>
  <c r="E90" i="36" s="1"/>
  <c r="G90" i="36" s="1"/>
  <c r="E88" i="32"/>
  <c r="I88" i="32" s="1"/>
  <c r="J88" i="32" s="1"/>
  <c r="F91" i="36" l="1"/>
  <c r="D92" i="36"/>
  <c r="E91" i="36" s="1"/>
  <c r="G91" i="36" s="1"/>
  <c r="E89" i="32"/>
  <c r="I89" i="32" s="1"/>
  <c r="J89" i="32" s="1"/>
  <c r="F92" i="36" l="1"/>
  <c r="D93" i="36"/>
  <c r="E92" i="36" s="1"/>
  <c r="G92" i="36" s="1"/>
  <c r="E90" i="32"/>
  <c r="I90" i="32" s="1"/>
  <c r="J90" i="32" s="1"/>
  <c r="F93" i="36" l="1"/>
  <c r="D94" i="36"/>
  <c r="E93" i="36" s="1"/>
  <c r="G93" i="36" s="1"/>
  <c r="E91" i="32"/>
  <c r="I91" i="32" s="1"/>
  <c r="J91" i="32" s="1"/>
  <c r="F94" i="36" l="1"/>
  <c r="D95" i="36"/>
  <c r="E94" i="36" s="1"/>
  <c r="G94" i="36" s="1"/>
  <c r="E92" i="32"/>
  <c r="I92" i="32" s="1"/>
  <c r="J92" i="32" s="1"/>
  <c r="F95" i="36" l="1"/>
  <c r="D96" i="36"/>
  <c r="E95" i="36" s="1"/>
  <c r="G95" i="36" s="1"/>
  <c r="E93" i="32"/>
  <c r="I93" i="32" s="1"/>
  <c r="J93" i="32" s="1"/>
  <c r="F96" i="36" l="1"/>
  <c r="D97" i="36"/>
  <c r="E96" i="36" s="1"/>
  <c r="G96" i="36" s="1"/>
  <c r="E94" i="32"/>
  <c r="I94" i="32" s="1"/>
  <c r="J94" i="32" s="1"/>
  <c r="F97" i="36" l="1"/>
  <c r="D98" i="36"/>
  <c r="E97" i="36" s="1"/>
  <c r="G97" i="36" s="1"/>
  <c r="E95" i="32"/>
  <c r="I95" i="32" s="1"/>
  <c r="J95" i="32" s="1"/>
  <c r="F98" i="36" l="1"/>
  <c r="D99" i="36"/>
  <c r="E98" i="36" s="1"/>
  <c r="G98" i="36" s="1"/>
  <c r="E96" i="32"/>
  <c r="I96" i="32" s="1"/>
  <c r="J96" i="32" s="1"/>
  <c r="F99" i="36" l="1"/>
  <c r="D100" i="36"/>
  <c r="E99" i="36" s="1"/>
  <c r="G99" i="36" s="1"/>
  <c r="E97" i="32"/>
  <c r="I97" i="32" s="1"/>
  <c r="J97" i="32" s="1"/>
  <c r="F100" i="36" l="1"/>
  <c r="D101" i="36"/>
  <c r="E100" i="36" s="1"/>
  <c r="G100" i="36" s="1"/>
  <c r="E98" i="32"/>
  <c r="I98" i="32" s="1"/>
  <c r="F101" i="36" l="1"/>
  <c r="D102" i="36"/>
  <c r="E101" i="36" s="1"/>
  <c r="G101" i="36" s="1"/>
  <c r="J98" i="32"/>
  <c r="C5" i="31"/>
  <c r="K8" i="32" l="1"/>
  <c r="F102" i="36"/>
  <c r="G3" i="36" s="1"/>
  <c r="E102" i="36"/>
  <c r="G102" i="36" s="1"/>
  <c r="H97" i="36" s="1"/>
  <c r="D42" i="31" l="1"/>
  <c r="H96" i="36"/>
  <c r="D6" i="35"/>
  <c r="D8" i="35" s="1"/>
  <c r="G2" i="36"/>
  <c r="G4" i="36" s="1"/>
  <c r="O3" i="36" s="1"/>
  <c r="O4" i="36" s="1"/>
  <c r="H65" i="36"/>
  <c r="H66" i="36"/>
  <c r="H67" i="36"/>
  <c r="H68" i="36"/>
  <c r="H71" i="36"/>
  <c r="H70" i="36"/>
  <c r="H69" i="36"/>
  <c r="H72" i="36"/>
  <c r="H73" i="36"/>
  <c r="H74" i="36"/>
  <c r="H75" i="36"/>
  <c r="H76" i="36"/>
  <c r="H77" i="36"/>
  <c r="H78" i="36"/>
  <c r="H79" i="36"/>
  <c r="H80" i="36"/>
  <c r="H81" i="36"/>
  <c r="H82" i="36"/>
  <c r="H83" i="36"/>
  <c r="H84" i="36"/>
  <c r="H85" i="36"/>
  <c r="H86" i="36"/>
  <c r="H87" i="36"/>
  <c r="H88" i="36"/>
  <c r="H89" i="36"/>
  <c r="H90" i="36"/>
  <c r="H91" i="36"/>
  <c r="H92" i="36"/>
  <c r="H93" i="36"/>
  <c r="H94" i="36"/>
  <c r="H95" i="36"/>
  <c r="H100" i="36"/>
  <c r="H99" i="36"/>
  <c r="H101" i="36"/>
  <c r="H98" i="36"/>
  <c r="I97" i="36"/>
  <c r="J97" i="36" s="1"/>
  <c r="I95" i="36"/>
  <c r="H102" i="36"/>
  <c r="I102" i="36"/>
  <c r="I12" i="36"/>
  <c r="I13" i="36"/>
  <c r="I14" i="36"/>
  <c r="I15" i="36"/>
  <c r="I16" i="36"/>
  <c r="I17" i="36"/>
  <c r="I18" i="36"/>
  <c r="I20" i="36"/>
  <c r="I19" i="36"/>
  <c r="I23" i="36"/>
  <c r="I25" i="36"/>
  <c r="I21" i="36"/>
  <c r="I22" i="36"/>
  <c r="I26" i="36"/>
  <c r="I24" i="36"/>
  <c r="I27" i="36"/>
  <c r="I29" i="36"/>
  <c r="I28" i="36"/>
  <c r="I30" i="36"/>
  <c r="I32" i="36"/>
  <c r="I31" i="36"/>
  <c r="I33" i="36"/>
  <c r="I34" i="36"/>
  <c r="I35" i="36"/>
  <c r="I38" i="36"/>
  <c r="I36" i="36"/>
  <c r="I37" i="36"/>
  <c r="I39" i="36"/>
  <c r="I41" i="36"/>
  <c r="I40" i="36"/>
  <c r="I43" i="36"/>
  <c r="I42" i="36"/>
  <c r="I44" i="36"/>
  <c r="I45" i="36"/>
  <c r="I46" i="36"/>
  <c r="I47" i="36"/>
  <c r="I48" i="36"/>
  <c r="I49" i="36"/>
  <c r="I50" i="36"/>
  <c r="I51" i="36"/>
  <c r="I52" i="36"/>
  <c r="I53" i="36"/>
  <c r="I54" i="36"/>
  <c r="I55" i="36"/>
  <c r="I56" i="36"/>
  <c r="I57" i="36"/>
  <c r="I61" i="36"/>
  <c r="I58" i="36"/>
  <c r="I59" i="36"/>
  <c r="I60" i="36"/>
  <c r="I63" i="36"/>
  <c r="I62" i="36"/>
  <c r="I64" i="36"/>
  <c r="I65" i="36"/>
  <c r="I66" i="36"/>
  <c r="I67" i="36"/>
  <c r="I68" i="36"/>
  <c r="I69" i="36"/>
  <c r="I70" i="36"/>
  <c r="I71" i="36"/>
  <c r="I72" i="36"/>
  <c r="I73" i="36"/>
  <c r="I74" i="36"/>
  <c r="I75" i="36"/>
  <c r="I77" i="36"/>
  <c r="I76" i="36"/>
  <c r="I78" i="36"/>
  <c r="I79" i="36"/>
  <c r="I80" i="36"/>
  <c r="I81" i="36"/>
  <c r="I82" i="36"/>
  <c r="I83" i="36"/>
  <c r="I84" i="36"/>
  <c r="I85" i="36"/>
  <c r="I86" i="36"/>
  <c r="I87" i="36"/>
  <c r="I88" i="36"/>
  <c r="I89" i="36"/>
  <c r="I90" i="36"/>
  <c r="I91" i="36"/>
  <c r="I100" i="36"/>
  <c r="I98" i="36"/>
  <c r="I96" i="36"/>
  <c r="I94" i="36"/>
  <c r="I92" i="36"/>
  <c r="I93" i="36"/>
  <c r="I99" i="36"/>
  <c r="I101" i="36"/>
  <c r="H13" i="36"/>
  <c r="H12" i="36"/>
  <c r="H14" i="36"/>
  <c r="H15" i="36"/>
  <c r="H16" i="36"/>
  <c r="H18" i="36"/>
  <c r="H17" i="36"/>
  <c r="H19" i="36"/>
  <c r="H20" i="36"/>
  <c r="H21" i="36"/>
  <c r="H23" i="36"/>
  <c r="H24" i="36"/>
  <c r="H22" i="36"/>
  <c r="H25" i="36"/>
  <c r="H26" i="36"/>
  <c r="H28" i="36"/>
  <c r="H27" i="36"/>
  <c r="H30" i="36"/>
  <c r="H29" i="36"/>
  <c r="H31" i="36"/>
  <c r="H32" i="36"/>
  <c r="H34" i="36"/>
  <c r="H33" i="36"/>
  <c r="H35" i="36"/>
  <c r="H36" i="36"/>
  <c r="H37" i="36"/>
  <c r="H38" i="36"/>
  <c r="H39" i="36"/>
  <c r="H42" i="36"/>
  <c r="H41" i="36"/>
  <c r="H40" i="36"/>
  <c r="H43" i="36"/>
  <c r="H46" i="36"/>
  <c r="H44" i="36"/>
  <c r="H45" i="36"/>
  <c r="H47" i="36"/>
  <c r="H52" i="36"/>
  <c r="H49" i="36"/>
  <c r="H48" i="36"/>
  <c r="H50" i="36"/>
  <c r="H51" i="36"/>
  <c r="H53" i="36"/>
  <c r="H54" i="36"/>
  <c r="H55" i="36"/>
  <c r="J55" i="36" s="1"/>
  <c r="H56" i="36"/>
  <c r="H57" i="36"/>
  <c r="H58" i="36"/>
  <c r="H60" i="36"/>
  <c r="H59" i="36"/>
  <c r="H62" i="36"/>
  <c r="H61" i="36"/>
  <c r="H64" i="36"/>
  <c r="H63" i="36"/>
  <c r="D17" i="33"/>
  <c r="D17" i="35"/>
  <c r="AE41" i="18"/>
  <c r="E37" i="31" s="1"/>
  <c r="AE40" i="18"/>
  <c r="D37" i="31" s="1"/>
  <c r="R8" i="18"/>
  <c r="R9" i="18"/>
  <c r="J41" i="36" l="1"/>
  <c r="J40" i="36"/>
  <c r="J27" i="36"/>
  <c r="J100" i="36"/>
  <c r="J78" i="36"/>
  <c r="J96" i="36"/>
  <c r="E12" i="35"/>
  <c r="E12" i="33"/>
  <c r="F17" i="35"/>
  <c r="F17" i="33"/>
  <c r="F17" i="25"/>
  <c r="J56" i="36"/>
  <c r="J14" i="36"/>
  <c r="D9" i="35"/>
  <c r="D10" i="35" s="1"/>
  <c r="D11" i="35" s="1"/>
  <c r="A18" i="35" s="1"/>
  <c r="G18" i="35" s="1"/>
  <c r="D13" i="35"/>
  <c r="J93" i="36"/>
  <c r="J92" i="36"/>
  <c r="J81" i="36"/>
  <c r="J67" i="36"/>
  <c r="J71" i="36"/>
  <c r="J99" i="36"/>
  <c r="J94" i="36"/>
  <c r="J83" i="36"/>
  <c r="J80" i="36"/>
  <c r="J66" i="36"/>
  <c r="J98" i="36"/>
  <c r="J79" i="36"/>
  <c r="J65" i="36"/>
  <c r="J95" i="36"/>
  <c r="J86" i="36"/>
  <c r="J72" i="36"/>
  <c r="J85" i="36"/>
  <c r="J69" i="36"/>
  <c r="J90" i="36"/>
  <c r="J77" i="36"/>
  <c r="J89" i="36"/>
  <c r="J75" i="36"/>
  <c r="J76" i="36"/>
  <c r="J88" i="36"/>
  <c r="J87" i="36"/>
  <c r="J73" i="36"/>
  <c r="J74" i="36"/>
  <c r="J101" i="36"/>
  <c r="J70" i="36"/>
  <c r="J36" i="36"/>
  <c r="J91" i="36"/>
  <c r="J53" i="36"/>
  <c r="J51" i="36"/>
  <c r="J22" i="36"/>
  <c r="J84" i="36"/>
  <c r="J82" i="36"/>
  <c r="J68" i="36"/>
  <c r="J57" i="36"/>
  <c r="J43" i="36"/>
  <c r="J26" i="36"/>
  <c r="J21" i="36"/>
  <c r="J39" i="36"/>
  <c r="J25" i="36"/>
  <c r="J50" i="36"/>
  <c r="J64" i="36"/>
  <c r="J38" i="36"/>
  <c r="J12" i="36"/>
  <c r="J30" i="36"/>
  <c r="J15" i="36"/>
  <c r="J28" i="36"/>
  <c r="J37" i="36"/>
  <c r="J42" i="36"/>
  <c r="J54" i="36"/>
  <c r="J52" i="36"/>
  <c r="J13" i="36"/>
  <c r="J24" i="36"/>
  <c r="J23" i="36"/>
  <c r="J49" i="36"/>
  <c r="J35" i="36"/>
  <c r="J62" i="36"/>
  <c r="B12" i="34"/>
  <c r="C12" i="34" s="1"/>
  <c r="D13" i="34" s="1"/>
  <c r="B13" i="34"/>
  <c r="C13" i="34" s="1"/>
  <c r="B14" i="34"/>
  <c r="C14" i="34" s="1"/>
  <c r="B15" i="34"/>
  <c r="C15" i="34" s="1"/>
  <c r="B16" i="34"/>
  <c r="C16" i="34" s="1"/>
  <c r="B17" i="34"/>
  <c r="C17" i="34" s="1"/>
  <c r="B18" i="34"/>
  <c r="C18" i="34" s="1"/>
  <c r="B19" i="34"/>
  <c r="C19" i="34" s="1"/>
  <c r="B20" i="34"/>
  <c r="C20" i="34" s="1"/>
  <c r="B21" i="34"/>
  <c r="C21" i="34" s="1"/>
  <c r="B22" i="34"/>
  <c r="C22" i="34" s="1"/>
  <c r="B23" i="34"/>
  <c r="C23" i="34" s="1"/>
  <c r="B24" i="34"/>
  <c r="C24" i="34" s="1"/>
  <c r="B25" i="34"/>
  <c r="C25" i="34" s="1"/>
  <c r="B26" i="34"/>
  <c r="C26" i="34" s="1"/>
  <c r="B27" i="34"/>
  <c r="C27" i="34" s="1"/>
  <c r="B28" i="34"/>
  <c r="C28" i="34" s="1"/>
  <c r="B29" i="34"/>
  <c r="C29" i="34" s="1"/>
  <c r="B30" i="34"/>
  <c r="C30" i="34" s="1"/>
  <c r="B31" i="34"/>
  <c r="C31" i="34" s="1"/>
  <c r="B32" i="34"/>
  <c r="C32" i="34" s="1"/>
  <c r="B33" i="34"/>
  <c r="C33" i="34" s="1"/>
  <c r="B34" i="34"/>
  <c r="C34" i="34" s="1"/>
  <c r="B35" i="34"/>
  <c r="C35" i="34" s="1"/>
  <c r="B36" i="34"/>
  <c r="C36" i="34" s="1"/>
  <c r="B37" i="34"/>
  <c r="C37" i="34" s="1"/>
  <c r="B38" i="34"/>
  <c r="C38" i="34" s="1"/>
  <c r="B39" i="34"/>
  <c r="C39" i="34" s="1"/>
  <c r="B40" i="34"/>
  <c r="C40" i="34" s="1"/>
  <c r="B41" i="34"/>
  <c r="C41" i="34" s="1"/>
  <c r="B42" i="34"/>
  <c r="C42" i="34" s="1"/>
  <c r="B43" i="34"/>
  <c r="C43" i="34" s="1"/>
  <c r="B44" i="34"/>
  <c r="C44" i="34" s="1"/>
  <c r="B45" i="34"/>
  <c r="C45" i="34" s="1"/>
  <c r="B46" i="34"/>
  <c r="C46" i="34" s="1"/>
  <c r="B47" i="34"/>
  <c r="C47" i="34" s="1"/>
  <c r="B48" i="34"/>
  <c r="C48" i="34" s="1"/>
  <c r="B49" i="34"/>
  <c r="C49" i="34" s="1"/>
  <c r="B50" i="34"/>
  <c r="C50" i="34" s="1"/>
  <c r="B51" i="34"/>
  <c r="C51" i="34" s="1"/>
  <c r="B52" i="34"/>
  <c r="C52" i="34" s="1"/>
  <c r="B53" i="34"/>
  <c r="C53" i="34" s="1"/>
  <c r="B54" i="34"/>
  <c r="C54" i="34" s="1"/>
  <c r="B55" i="34"/>
  <c r="C55" i="34" s="1"/>
  <c r="B56" i="34"/>
  <c r="C56" i="34" s="1"/>
  <c r="B57" i="34"/>
  <c r="C57" i="34" s="1"/>
  <c r="B58" i="34"/>
  <c r="C58" i="34" s="1"/>
  <c r="B59" i="34"/>
  <c r="C59" i="34" s="1"/>
  <c r="B60" i="34"/>
  <c r="C60" i="34" s="1"/>
  <c r="B61" i="34"/>
  <c r="C61" i="34" s="1"/>
  <c r="B62" i="34"/>
  <c r="C62" i="34" s="1"/>
  <c r="B63" i="34"/>
  <c r="C63" i="34" s="1"/>
  <c r="B64" i="34"/>
  <c r="C64" i="34" s="1"/>
  <c r="B65" i="34"/>
  <c r="C65" i="34" s="1"/>
  <c r="B66" i="34"/>
  <c r="C66" i="34" s="1"/>
  <c r="B67" i="34"/>
  <c r="C67" i="34" s="1"/>
  <c r="B68" i="34"/>
  <c r="C68" i="34" s="1"/>
  <c r="B69" i="34"/>
  <c r="C69" i="34" s="1"/>
  <c r="B70" i="34"/>
  <c r="C70" i="34" s="1"/>
  <c r="B71" i="34"/>
  <c r="C71" i="34" s="1"/>
  <c r="B72" i="34"/>
  <c r="C72" i="34" s="1"/>
  <c r="B73" i="34"/>
  <c r="C73" i="34" s="1"/>
  <c r="B74" i="34"/>
  <c r="C74" i="34" s="1"/>
  <c r="B75" i="34"/>
  <c r="C75" i="34" s="1"/>
  <c r="B76" i="34"/>
  <c r="C76" i="34" s="1"/>
  <c r="B77" i="34"/>
  <c r="C77" i="34" s="1"/>
  <c r="B78" i="34"/>
  <c r="C78" i="34" s="1"/>
  <c r="B79" i="34"/>
  <c r="C79" i="34" s="1"/>
  <c r="B80" i="34"/>
  <c r="C80" i="34" s="1"/>
  <c r="B81" i="34"/>
  <c r="C81" i="34" s="1"/>
  <c r="B82" i="34"/>
  <c r="C82" i="34" s="1"/>
  <c r="B83" i="34"/>
  <c r="C83" i="34" s="1"/>
  <c r="B84" i="34"/>
  <c r="C84" i="34" s="1"/>
  <c r="B85" i="34"/>
  <c r="C85" i="34" s="1"/>
  <c r="B86" i="34"/>
  <c r="C86" i="34" s="1"/>
  <c r="B87" i="34"/>
  <c r="C87" i="34" s="1"/>
  <c r="B88" i="34"/>
  <c r="C88" i="34" s="1"/>
  <c r="B89" i="34"/>
  <c r="C89" i="34" s="1"/>
  <c r="B90" i="34"/>
  <c r="C90" i="34" s="1"/>
  <c r="B91" i="34"/>
  <c r="C91" i="34" s="1"/>
  <c r="B92" i="34"/>
  <c r="C92" i="34" s="1"/>
  <c r="B93" i="34"/>
  <c r="C93" i="34" s="1"/>
  <c r="B94" i="34"/>
  <c r="C94" i="34" s="1"/>
  <c r="B95" i="34"/>
  <c r="C95" i="34" s="1"/>
  <c r="B96" i="34"/>
  <c r="C96" i="34" s="1"/>
  <c r="B97" i="34"/>
  <c r="C97" i="34" s="1"/>
  <c r="B98" i="34"/>
  <c r="C98" i="34" s="1"/>
  <c r="B99" i="34"/>
  <c r="C99" i="34" s="1"/>
  <c r="B100" i="34"/>
  <c r="C100" i="34" s="1"/>
  <c r="B101" i="34"/>
  <c r="C101" i="34" s="1"/>
  <c r="B102" i="34"/>
  <c r="C102" i="34" s="1"/>
  <c r="J63" i="36"/>
  <c r="J48" i="36"/>
  <c r="J20" i="36"/>
  <c r="J19" i="36"/>
  <c r="J61" i="36"/>
  <c r="J32" i="36"/>
  <c r="J102" i="36"/>
  <c r="J34" i="36"/>
  <c r="J44" i="36"/>
  <c r="J33" i="36"/>
  <c r="J47" i="36"/>
  <c r="J59" i="36"/>
  <c r="J45" i="36"/>
  <c r="J17" i="36"/>
  <c r="J60" i="36"/>
  <c r="J31" i="36"/>
  <c r="J18" i="36"/>
  <c r="J58" i="36"/>
  <c r="J46" i="36"/>
  <c r="J29" i="36"/>
  <c r="J16" i="36"/>
  <c r="F8" i="32"/>
  <c r="G8" i="32" s="1"/>
  <c r="L8" i="32" s="1"/>
  <c r="F9" i="32"/>
  <c r="F10" i="32"/>
  <c r="F11" i="32"/>
  <c r="F12" i="32"/>
  <c r="F13" i="32"/>
  <c r="F14" i="32"/>
  <c r="F15" i="32"/>
  <c r="F16" i="32"/>
  <c r="F17" i="32"/>
  <c r="F18"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A19" i="35" l="1"/>
  <c r="A20" i="35" s="1"/>
  <c r="F20" i="35" s="1"/>
  <c r="D18" i="35"/>
  <c r="F18" i="35"/>
  <c r="C18" i="35"/>
  <c r="B18" i="35" s="1"/>
  <c r="E12" i="34"/>
  <c r="G12" i="34" s="1"/>
  <c r="F13" i="34"/>
  <c r="D14" i="34"/>
  <c r="E13" i="34" s="1"/>
  <c r="G13" i="34" s="1"/>
  <c r="G77" i="32"/>
  <c r="L77" i="32" s="1"/>
  <c r="G90" i="32"/>
  <c r="L90" i="32" s="1"/>
  <c r="G62" i="32"/>
  <c r="L62" i="32" s="1"/>
  <c r="G33" i="32"/>
  <c r="L33" i="32" s="1"/>
  <c r="G74" i="32"/>
  <c r="L74" i="32" s="1"/>
  <c r="G17" i="32"/>
  <c r="L17" i="32" s="1"/>
  <c r="G72" i="32"/>
  <c r="L72" i="32" s="1"/>
  <c r="G71" i="32"/>
  <c r="L71" i="32" s="1"/>
  <c r="G57" i="32"/>
  <c r="L57" i="32" s="1"/>
  <c r="G43" i="32"/>
  <c r="L43" i="32" s="1"/>
  <c r="G29" i="32"/>
  <c r="L29" i="32" s="1"/>
  <c r="G15" i="32"/>
  <c r="L15" i="32" s="1"/>
  <c r="G63" i="32"/>
  <c r="L63" i="32" s="1"/>
  <c r="G20" i="32"/>
  <c r="L20" i="32" s="1"/>
  <c r="G61" i="32"/>
  <c r="L61" i="32" s="1"/>
  <c r="G46" i="32"/>
  <c r="L46" i="32" s="1"/>
  <c r="G87" i="32"/>
  <c r="L87" i="32" s="1"/>
  <c r="G59" i="32"/>
  <c r="L59" i="32" s="1"/>
  <c r="G86" i="32"/>
  <c r="L86" i="32" s="1"/>
  <c r="G58" i="32"/>
  <c r="L58" i="32" s="1"/>
  <c r="G84" i="32"/>
  <c r="L84" i="32" s="1"/>
  <c r="G28" i="32"/>
  <c r="L28" i="32" s="1"/>
  <c r="G69" i="32"/>
  <c r="L69" i="32" s="1"/>
  <c r="G55" i="32"/>
  <c r="L55" i="32" s="1"/>
  <c r="G68" i="32"/>
  <c r="L68" i="32" s="1"/>
  <c r="G54" i="32"/>
  <c r="L54" i="32" s="1"/>
  <c r="G40" i="32"/>
  <c r="L40" i="32" s="1"/>
  <c r="G26" i="32"/>
  <c r="L26" i="32" s="1"/>
  <c r="G12" i="32"/>
  <c r="L12" i="32" s="1"/>
  <c r="G35" i="32"/>
  <c r="L35" i="32" s="1"/>
  <c r="G34" i="32"/>
  <c r="L34" i="32" s="1"/>
  <c r="G47" i="32"/>
  <c r="L47" i="32" s="1"/>
  <c r="G32" i="32"/>
  <c r="L32" i="32" s="1"/>
  <c r="G45" i="32"/>
  <c r="L45" i="32" s="1"/>
  <c r="G30" i="32"/>
  <c r="L30" i="32" s="1"/>
  <c r="G98" i="32"/>
  <c r="L98" i="32" s="1"/>
  <c r="G56" i="32"/>
  <c r="L56" i="32" s="1"/>
  <c r="G97" i="32"/>
  <c r="L97" i="32" s="1"/>
  <c r="G13" i="32"/>
  <c r="L13" i="32" s="1"/>
  <c r="G95" i="32"/>
  <c r="L95" i="32" s="1"/>
  <c r="G53" i="32"/>
  <c r="L53" i="32" s="1"/>
  <c r="G39" i="32"/>
  <c r="L39" i="32" s="1"/>
  <c r="G66" i="32"/>
  <c r="L66" i="32" s="1"/>
  <c r="G52" i="32"/>
  <c r="L52" i="32" s="1"/>
  <c r="G38" i="32"/>
  <c r="L38" i="32" s="1"/>
  <c r="G24" i="32"/>
  <c r="L24" i="32" s="1"/>
  <c r="G10" i="32"/>
  <c r="L10" i="32" s="1"/>
  <c r="G21" i="32"/>
  <c r="L21" i="32" s="1"/>
  <c r="G48" i="32"/>
  <c r="L48" i="32" s="1"/>
  <c r="G75" i="32"/>
  <c r="L75" i="32" s="1"/>
  <c r="G88" i="32"/>
  <c r="L88" i="32" s="1"/>
  <c r="G18" i="32"/>
  <c r="L18" i="32" s="1"/>
  <c r="G73" i="32"/>
  <c r="L73" i="32" s="1"/>
  <c r="G16" i="32"/>
  <c r="L16" i="32" s="1"/>
  <c r="G70" i="32"/>
  <c r="L70" i="32" s="1"/>
  <c r="G14" i="32"/>
  <c r="L14" i="32" s="1"/>
  <c r="G27" i="32"/>
  <c r="L27" i="32" s="1"/>
  <c r="G96" i="32"/>
  <c r="L96" i="32" s="1"/>
  <c r="G81" i="32"/>
  <c r="L81" i="32" s="1"/>
  <c r="G11" i="32"/>
  <c r="L11" i="32" s="1"/>
  <c r="G80" i="32"/>
  <c r="L80" i="32" s="1"/>
  <c r="G93" i="32"/>
  <c r="L93" i="32" s="1"/>
  <c r="G79" i="32"/>
  <c r="L79" i="32" s="1"/>
  <c r="G65" i="32"/>
  <c r="L65" i="32" s="1"/>
  <c r="G51" i="32"/>
  <c r="L51" i="32" s="1"/>
  <c r="G37" i="32"/>
  <c r="L37" i="32" s="1"/>
  <c r="G23" i="32"/>
  <c r="L23" i="32" s="1"/>
  <c r="G9" i="32"/>
  <c r="G91" i="32"/>
  <c r="L91" i="32" s="1"/>
  <c r="G49" i="32"/>
  <c r="L49" i="32" s="1"/>
  <c r="G76" i="32"/>
  <c r="L76" i="32" s="1"/>
  <c r="G89" i="32"/>
  <c r="L89" i="32" s="1"/>
  <c r="G19" i="32"/>
  <c r="L19" i="32" s="1"/>
  <c r="G60" i="32"/>
  <c r="L60" i="32" s="1"/>
  <c r="G31" i="32"/>
  <c r="L31" i="32" s="1"/>
  <c r="G44" i="32"/>
  <c r="L44" i="32" s="1"/>
  <c r="G85" i="32"/>
  <c r="L85" i="32" s="1"/>
  <c r="G42" i="32"/>
  <c r="L42" i="32" s="1"/>
  <c r="G83" i="32"/>
  <c r="L83" i="32" s="1"/>
  <c r="G41" i="32"/>
  <c r="L41" i="32" s="1"/>
  <c r="G82" i="32"/>
  <c r="L82" i="32" s="1"/>
  <c r="G67" i="32"/>
  <c r="L67" i="32" s="1"/>
  <c r="G25" i="32"/>
  <c r="L25" i="32" s="1"/>
  <c r="G94" i="32"/>
  <c r="L94" i="32" s="1"/>
  <c r="G92" i="32"/>
  <c r="L92" i="32" s="1"/>
  <c r="G78" i="32"/>
  <c r="L78" i="32" s="1"/>
  <c r="G64" i="32"/>
  <c r="L64" i="32" s="1"/>
  <c r="G50" i="32"/>
  <c r="L50" i="32" s="1"/>
  <c r="G36" i="32"/>
  <c r="L36" i="32" s="1"/>
  <c r="G22" i="32"/>
  <c r="L22" i="32" s="1"/>
  <c r="O2" i="24"/>
  <c r="G20" i="35" l="1"/>
  <c r="A21" i="35"/>
  <c r="F21" i="35" s="1"/>
  <c r="G19" i="35"/>
  <c r="D19" i="35"/>
  <c r="D20" i="35" s="1"/>
  <c r="F19" i="35"/>
  <c r="C19" i="35"/>
  <c r="H8" i="32"/>
  <c r="L9" i="32"/>
  <c r="M8" i="32" s="1"/>
  <c r="F4" i="32" s="1"/>
  <c r="F14" i="34"/>
  <c r="D15" i="34"/>
  <c r="O8" i="24"/>
  <c r="G17" i="25"/>
  <c r="A22" i="35" l="1"/>
  <c r="F22" i="35" s="1"/>
  <c r="G21" i="35"/>
  <c r="D21" i="35"/>
  <c r="D22" i="35" s="1"/>
  <c r="D12" i="35"/>
  <c r="D12" i="25"/>
  <c r="D12" i="33"/>
  <c r="B19" i="35"/>
  <c r="C20" i="35"/>
  <c r="F3" i="32"/>
  <c r="D6" i="25" s="1"/>
  <c r="O6" i="36"/>
  <c r="I13" i="25"/>
  <c r="I3" i="25"/>
  <c r="D6" i="33"/>
  <c r="D8" i="33" s="1"/>
  <c r="D13" i="33" s="1"/>
  <c r="G22" i="35"/>
  <c r="A23" i="35"/>
  <c r="F23" i="35" s="1"/>
  <c r="F15" i="34"/>
  <c r="D16" i="34"/>
  <c r="E15" i="34" s="1"/>
  <c r="G15" i="34" s="1"/>
  <c r="E14" i="34"/>
  <c r="G14" i="34" s="1"/>
  <c r="I2" i="25"/>
  <c r="L14" i="24"/>
  <c r="A13" i="24"/>
  <c r="V12" i="24"/>
  <c r="B5" i="24"/>
  <c r="D17" i="25"/>
  <c r="Y27" i="7"/>
  <c r="Y28" i="7"/>
  <c r="Y29" i="7"/>
  <c r="Y30" i="7"/>
  <c r="Y31" i="7"/>
  <c r="Y32" i="7"/>
  <c r="Y33" i="7"/>
  <c r="Y34" i="7"/>
  <c r="Y35" i="7"/>
  <c r="Y36" i="7"/>
  <c r="Y37" i="7"/>
  <c r="Y38" i="7"/>
  <c r="Y39" i="7"/>
  <c r="Y40" i="7"/>
  <c r="Y41" i="7"/>
  <c r="Y42" i="7"/>
  <c r="Y43" i="7"/>
  <c r="Y44" i="7"/>
  <c r="Y45" i="7"/>
  <c r="Y46" i="7"/>
  <c r="Y47" i="7"/>
  <c r="Y48" i="7"/>
  <c r="Y49" i="7"/>
  <c r="Y50" i="7"/>
  <c r="Y51" i="7"/>
  <c r="Y52" i="7"/>
  <c r="Y53" i="7"/>
  <c r="Y54" i="7"/>
  <c r="Y55" i="7"/>
  <c r="Y56" i="7"/>
  <c r="Y57" i="7"/>
  <c r="Y58" i="7"/>
  <c r="Y59" i="7"/>
  <c r="Y60" i="7"/>
  <c r="Y61" i="7"/>
  <c r="Y62" i="7"/>
  <c r="Y63" i="7"/>
  <c r="Y64" i="7"/>
  <c r="Y65" i="7"/>
  <c r="Y66" i="7"/>
  <c r="Y67" i="7"/>
  <c r="Y68" i="7"/>
  <c r="Y69" i="7"/>
  <c r="Y70" i="7"/>
  <c r="Y71" i="7"/>
  <c r="Y72" i="7"/>
  <c r="Y73" i="7"/>
  <c r="Y74" i="7"/>
  <c r="Y75" i="7"/>
  <c r="Y76" i="7"/>
  <c r="Y77" i="7"/>
  <c r="Y78" i="7"/>
  <c r="Y79" i="7"/>
  <c r="Y80" i="7"/>
  <c r="Y81" i="7"/>
  <c r="Y82" i="7"/>
  <c r="Y83" i="7"/>
  <c r="Y84" i="7"/>
  <c r="Y85" i="7"/>
  <c r="Y86" i="7"/>
  <c r="Y87" i="7"/>
  <c r="Y88" i="7"/>
  <c r="Y89" i="7"/>
  <c r="Y90" i="7"/>
  <c r="Y91" i="7"/>
  <c r="Y92" i="7"/>
  <c r="Y93" i="7"/>
  <c r="Y94" i="7"/>
  <c r="Y95" i="7"/>
  <c r="Y96" i="7"/>
  <c r="Y97" i="7"/>
  <c r="Y98" i="7"/>
  <c r="Y99" i="7"/>
  <c r="Y100" i="7"/>
  <c r="Y101" i="7"/>
  <c r="Y102" i="7"/>
  <c r="Y103" i="7"/>
  <c r="Y104" i="7"/>
  <c r="Y105" i="7"/>
  <c r="Y106" i="7"/>
  <c r="Y107" i="7"/>
  <c r="Y108" i="7"/>
  <c r="Y109" i="7"/>
  <c r="Y110" i="7"/>
  <c r="Y111" i="7"/>
  <c r="Y112" i="7"/>
  <c r="Y113" i="7"/>
  <c r="Y114" i="7"/>
  <c r="Y115" i="7"/>
  <c r="Y116" i="7"/>
  <c r="Y117" i="7"/>
  <c r="Y118" i="7"/>
  <c r="Y119" i="7"/>
  <c r="Y120" i="7"/>
  <c r="Y121" i="7"/>
  <c r="Y122" i="7"/>
  <c r="Y123" i="7"/>
  <c r="Y124" i="7"/>
  <c r="Y125" i="7"/>
  <c r="Y126" i="7"/>
  <c r="Y127" i="7"/>
  <c r="Y128" i="7"/>
  <c r="Y129" i="7"/>
  <c r="Y130" i="7"/>
  <c r="Y131" i="7"/>
  <c r="Y26"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58" i="7"/>
  <c r="X59" i="7"/>
  <c r="X60" i="7"/>
  <c r="X61" i="7"/>
  <c r="X62" i="7"/>
  <c r="X63" i="7"/>
  <c r="X64" i="7"/>
  <c r="X65" i="7"/>
  <c r="X66" i="7"/>
  <c r="X67" i="7"/>
  <c r="X68" i="7"/>
  <c r="X69" i="7"/>
  <c r="X70" i="7"/>
  <c r="X71" i="7"/>
  <c r="X72" i="7"/>
  <c r="X73" i="7"/>
  <c r="X74" i="7"/>
  <c r="X75" i="7"/>
  <c r="X76" i="7"/>
  <c r="X77" i="7"/>
  <c r="X78" i="7"/>
  <c r="X79" i="7"/>
  <c r="X80" i="7"/>
  <c r="X81" i="7"/>
  <c r="X82" i="7"/>
  <c r="X83" i="7"/>
  <c r="X84" i="7"/>
  <c r="X85" i="7"/>
  <c r="X86" i="7"/>
  <c r="X87" i="7"/>
  <c r="X88" i="7"/>
  <c r="X89" i="7"/>
  <c r="X90" i="7"/>
  <c r="X91" i="7"/>
  <c r="X92" i="7"/>
  <c r="X93" i="7"/>
  <c r="X94" i="7"/>
  <c r="X95" i="7"/>
  <c r="X96" i="7"/>
  <c r="X97" i="7"/>
  <c r="X98" i="7"/>
  <c r="X99" i="7"/>
  <c r="X100" i="7"/>
  <c r="X101" i="7"/>
  <c r="X102" i="7"/>
  <c r="X103" i="7"/>
  <c r="X104" i="7"/>
  <c r="X105" i="7"/>
  <c r="X106" i="7"/>
  <c r="X107" i="7"/>
  <c r="X108" i="7"/>
  <c r="X109" i="7"/>
  <c r="X110" i="7"/>
  <c r="X111" i="7"/>
  <c r="X112" i="7"/>
  <c r="X113" i="7"/>
  <c r="X114" i="7"/>
  <c r="X115" i="7"/>
  <c r="X116" i="7"/>
  <c r="X117" i="7"/>
  <c r="X118" i="7"/>
  <c r="X119" i="7"/>
  <c r="X120" i="7"/>
  <c r="X121" i="7"/>
  <c r="X122" i="7"/>
  <c r="X123" i="7"/>
  <c r="X124" i="7"/>
  <c r="X125" i="7"/>
  <c r="X126" i="7"/>
  <c r="X127" i="7"/>
  <c r="X128" i="7"/>
  <c r="X129" i="7"/>
  <c r="X130" i="7"/>
  <c r="X131" i="7"/>
  <c r="U27" i="7"/>
  <c r="U28" i="7"/>
  <c r="J28" i="7"/>
  <c r="U29" i="7"/>
  <c r="U30" i="7"/>
  <c r="J30" i="7"/>
  <c r="U31" i="7"/>
  <c r="U32" i="7"/>
  <c r="U33" i="7"/>
  <c r="U34" i="7"/>
  <c r="J34" i="7"/>
  <c r="U35" i="7"/>
  <c r="U36" i="7"/>
  <c r="J36" i="7"/>
  <c r="U37" i="7"/>
  <c r="U38" i="7"/>
  <c r="J38" i="7"/>
  <c r="U39" i="7"/>
  <c r="J39" i="7"/>
  <c r="U40" i="7"/>
  <c r="U41" i="7"/>
  <c r="U42" i="7"/>
  <c r="J42" i="7"/>
  <c r="U43" i="7"/>
  <c r="J43" i="7"/>
  <c r="U44" i="7"/>
  <c r="J44" i="7"/>
  <c r="U45" i="7"/>
  <c r="U46" i="7"/>
  <c r="U47" i="7"/>
  <c r="U48" i="7"/>
  <c r="U49" i="7"/>
  <c r="U50" i="7"/>
  <c r="J50" i="7"/>
  <c r="U51" i="7"/>
  <c r="J51" i="7"/>
  <c r="U52" i="7"/>
  <c r="J52" i="7"/>
  <c r="U53" i="7"/>
  <c r="U54" i="7"/>
  <c r="U55" i="7"/>
  <c r="J55" i="7"/>
  <c r="U56" i="7"/>
  <c r="U57" i="7"/>
  <c r="U58" i="7"/>
  <c r="J58" i="7"/>
  <c r="U59" i="7"/>
  <c r="U60" i="7"/>
  <c r="J60" i="7"/>
  <c r="U61" i="7"/>
  <c r="J61" i="7"/>
  <c r="U62" i="7"/>
  <c r="J62" i="7"/>
  <c r="U63" i="7"/>
  <c r="U64" i="7"/>
  <c r="U65" i="7"/>
  <c r="U66" i="7"/>
  <c r="J66" i="7"/>
  <c r="U67" i="7"/>
  <c r="U68" i="7"/>
  <c r="J68" i="7"/>
  <c r="U69" i="7"/>
  <c r="U70" i="7"/>
  <c r="J70" i="7"/>
  <c r="U71" i="7"/>
  <c r="J71" i="7"/>
  <c r="U72" i="7"/>
  <c r="U73" i="7"/>
  <c r="U74" i="7"/>
  <c r="J74" i="7"/>
  <c r="U75" i="7"/>
  <c r="J75" i="7"/>
  <c r="U76" i="7"/>
  <c r="J76" i="7"/>
  <c r="U77" i="7"/>
  <c r="U78" i="7"/>
  <c r="U79" i="7"/>
  <c r="U80" i="7"/>
  <c r="U81" i="7"/>
  <c r="U82" i="7"/>
  <c r="J82" i="7"/>
  <c r="U83" i="7"/>
  <c r="J83" i="7"/>
  <c r="U84" i="7"/>
  <c r="J84" i="7"/>
  <c r="U85" i="7"/>
  <c r="U86" i="7"/>
  <c r="U87" i="7"/>
  <c r="J87" i="7"/>
  <c r="U88" i="7"/>
  <c r="U89" i="7"/>
  <c r="U90" i="7"/>
  <c r="J90" i="7"/>
  <c r="U91" i="7"/>
  <c r="J91" i="7"/>
  <c r="U92" i="7"/>
  <c r="J92" i="7"/>
  <c r="U93" i="7"/>
  <c r="U94" i="7"/>
  <c r="J94" i="7"/>
  <c r="U95" i="7"/>
  <c r="U96" i="7"/>
  <c r="J96" i="7"/>
  <c r="U97" i="7"/>
  <c r="U98" i="7"/>
  <c r="J98" i="7"/>
  <c r="U99" i="7"/>
  <c r="U100" i="7"/>
  <c r="J100" i="7"/>
  <c r="U101" i="7"/>
  <c r="U102" i="7"/>
  <c r="J102" i="7"/>
  <c r="U103" i="7"/>
  <c r="U104" i="7"/>
  <c r="J104" i="7"/>
  <c r="U105" i="7"/>
  <c r="U106" i="7"/>
  <c r="J106" i="7"/>
  <c r="U107" i="7"/>
  <c r="U108" i="7"/>
  <c r="J108" i="7"/>
  <c r="U109" i="7"/>
  <c r="U110" i="7"/>
  <c r="J110" i="7"/>
  <c r="U111" i="7"/>
  <c r="U112" i="7"/>
  <c r="J112" i="7"/>
  <c r="U113" i="7"/>
  <c r="U114" i="7"/>
  <c r="J114" i="7"/>
  <c r="U115" i="7"/>
  <c r="U116" i="7"/>
  <c r="J116" i="7"/>
  <c r="U117" i="7"/>
  <c r="U118" i="7"/>
  <c r="J118" i="7"/>
  <c r="U119" i="7"/>
  <c r="U120" i="7"/>
  <c r="J120" i="7"/>
  <c r="U121" i="7"/>
  <c r="J121" i="7"/>
  <c r="U122" i="7"/>
  <c r="J122" i="7"/>
  <c r="U123" i="7"/>
  <c r="U124" i="7"/>
  <c r="J124" i="7"/>
  <c r="U125" i="7"/>
  <c r="U126" i="7"/>
  <c r="J126" i="7"/>
  <c r="U127" i="7"/>
  <c r="U26" i="7"/>
  <c r="T27" i="7"/>
  <c r="T28" i="7"/>
  <c r="T29" i="7"/>
  <c r="T30" i="7"/>
  <c r="I30" i="7"/>
  <c r="T31" i="7"/>
  <c r="T32" i="7"/>
  <c r="T33" i="7"/>
  <c r="I33" i="7"/>
  <c r="T34" i="7"/>
  <c r="I34" i="7"/>
  <c r="T35" i="7"/>
  <c r="T36" i="7"/>
  <c r="T37" i="7"/>
  <c r="T38" i="7"/>
  <c r="I38" i="7"/>
  <c r="T39" i="7"/>
  <c r="T40" i="7"/>
  <c r="T41" i="7"/>
  <c r="I41" i="7"/>
  <c r="T42" i="7"/>
  <c r="T43" i="7"/>
  <c r="T44" i="7"/>
  <c r="T45" i="7"/>
  <c r="T46" i="7"/>
  <c r="I46" i="7"/>
  <c r="T47" i="7"/>
  <c r="I47" i="7"/>
  <c r="T48" i="7"/>
  <c r="T49" i="7"/>
  <c r="I49" i="7"/>
  <c r="T50" i="7"/>
  <c r="I50" i="7"/>
  <c r="T51" i="7"/>
  <c r="T52" i="7"/>
  <c r="T53" i="7"/>
  <c r="T54" i="7"/>
  <c r="I54" i="7"/>
  <c r="T55" i="7"/>
  <c r="T56" i="7"/>
  <c r="T57" i="7"/>
  <c r="I57" i="7"/>
  <c r="T58" i="7"/>
  <c r="T59" i="7"/>
  <c r="T60" i="7"/>
  <c r="T61" i="7"/>
  <c r="T62" i="7"/>
  <c r="I62" i="7"/>
  <c r="T63" i="7"/>
  <c r="T64" i="7"/>
  <c r="T65" i="7"/>
  <c r="I65" i="7"/>
  <c r="T66" i="7"/>
  <c r="I66" i="7"/>
  <c r="T67" i="7"/>
  <c r="T68" i="7"/>
  <c r="T69" i="7"/>
  <c r="T70" i="7"/>
  <c r="I70" i="7"/>
  <c r="T71" i="7"/>
  <c r="T72" i="7"/>
  <c r="T73" i="7"/>
  <c r="I73" i="7"/>
  <c r="T74" i="7"/>
  <c r="T75" i="7"/>
  <c r="T76" i="7"/>
  <c r="T77" i="7"/>
  <c r="T78" i="7"/>
  <c r="I78" i="7"/>
  <c r="T79" i="7"/>
  <c r="T80" i="7"/>
  <c r="T81" i="7"/>
  <c r="I81" i="7"/>
  <c r="T82" i="7"/>
  <c r="I82" i="7"/>
  <c r="T83" i="7"/>
  <c r="T84" i="7"/>
  <c r="T85" i="7"/>
  <c r="T86" i="7"/>
  <c r="I86" i="7"/>
  <c r="T87" i="7"/>
  <c r="T88" i="7"/>
  <c r="T89" i="7"/>
  <c r="I89" i="7"/>
  <c r="T90" i="7"/>
  <c r="T91" i="7"/>
  <c r="T92" i="7"/>
  <c r="T93" i="7"/>
  <c r="T94" i="7"/>
  <c r="I94" i="7"/>
  <c r="T95" i="7"/>
  <c r="T96" i="7"/>
  <c r="T97" i="7"/>
  <c r="I97" i="7"/>
  <c r="T98" i="7"/>
  <c r="I98" i="7"/>
  <c r="T99" i="7"/>
  <c r="T26" i="7"/>
  <c r="S27" i="7"/>
  <c r="S28" i="7"/>
  <c r="H28" i="7"/>
  <c r="S29" i="7"/>
  <c r="H29" i="7"/>
  <c r="S30" i="7"/>
  <c r="H30" i="7"/>
  <c r="S31" i="7"/>
  <c r="S32" i="7"/>
  <c r="S33" i="7"/>
  <c r="H33" i="7"/>
  <c r="S34" i="7"/>
  <c r="H34" i="7"/>
  <c r="S35" i="7"/>
  <c r="S36" i="7"/>
  <c r="H36" i="7"/>
  <c r="S37" i="7"/>
  <c r="H37" i="7"/>
  <c r="S38" i="7"/>
  <c r="H38" i="7"/>
  <c r="S39" i="7"/>
  <c r="S40" i="7"/>
  <c r="S41" i="7"/>
  <c r="H41" i="7"/>
  <c r="S42" i="7"/>
  <c r="H42" i="7"/>
  <c r="S43" i="7"/>
  <c r="S44" i="7"/>
  <c r="H44" i="7"/>
  <c r="S45" i="7"/>
  <c r="H45" i="7"/>
  <c r="S46" i="7"/>
  <c r="H46" i="7"/>
  <c r="S47" i="7"/>
  <c r="S48" i="7"/>
  <c r="S49" i="7"/>
  <c r="H49" i="7"/>
  <c r="S50" i="7"/>
  <c r="H50" i="7"/>
  <c r="S51" i="7"/>
  <c r="S52" i="7"/>
  <c r="H52" i="7"/>
  <c r="S53" i="7"/>
  <c r="H53" i="7"/>
  <c r="S54" i="7"/>
  <c r="H54" i="7"/>
  <c r="S55" i="7"/>
  <c r="H55" i="7"/>
  <c r="S56" i="7"/>
  <c r="S57" i="7"/>
  <c r="H57" i="7"/>
  <c r="S58" i="7"/>
  <c r="H58" i="7"/>
  <c r="S59" i="7"/>
  <c r="S60" i="7"/>
  <c r="H60" i="7"/>
  <c r="S61" i="7"/>
  <c r="H61" i="7"/>
  <c r="S62" i="7"/>
  <c r="H62" i="7"/>
  <c r="S63" i="7"/>
  <c r="S64" i="7"/>
  <c r="S65" i="7"/>
  <c r="H65" i="7"/>
  <c r="S66" i="7"/>
  <c r="H66" i="7"/>
  <c r="S67" i="7"/>
  <c r="S68" i="7"/>
  <c r="H68" i="7"/>
  <c r="S69" i="7"/>
  <c r="H69" i="7"/>
  <c r="S70" i="7"/>
  <c r="H70" i="7"/>
  <c r="S71" i="7"/>
  <c r="S72" i="7"/>
  <c r="S73" i="7"/>
  <c r="H73" i="7"/>
  <c r="S74" i="7"/>
  <c r="H74" i="7"/>
  <c r="S75" i="7"/>
  <c r="S76" i="7"/>
  <c r="H76" i="7"/>
  <c r="S77" i="7"/>
  <c r="H77" i="7"/>
  <c r="S78" i="7"/>
  <c r="H78" i="7"/>
  <c r="S79" i="7"/>
  <c r="S80" i="7"/>
  <c r="S81" i="7"/>
  <c r="H81" i="7"/>
  <c r="S82" i="7"/>
  <c r="H82" i="7"/>
  <c r="S83" i="7"/>
  <c r="S84" i="7"/>
  <c r="H84" i="7"/>
  <c r="S85" i="7"/>
  <c r="H85" i="7"/>
  <c r="S86" i="7"/>
  <c r="H86" i="7"/>
  <c r="S87" i="7"/>
  <c r="H87" i="7"/>
  <c r="S88" i="7"/>
  <c r="S89" i="7"/>
  <c r="H89" i="7"/>
  <c r="S90" i="7"/>
  <c r="H90" i="7"/>
  <c r="S91" i="7"/>
  <c r="S92" i="7"/>
  <c r="H92" i="7"/>
  <c r="S93" i="7"/>
  <c r="H93" i="7"/>
  <c r="S94" i="7"/>
  <c r="H94" i="7"/>
  <c r="S95" i="7"/>
  <c r="S96" i="7"/>
  <c r="S97" i="7"/>
  <c r="H97" i="7"/>
  <c r="S98" i="7"/>
  <c r="H98" i="7"/>
  <c r="S99" i="7"/>
  <c r="S26" i="7"/>
  <c r="H26" i="7"/>
  <c r="P27" i="7"/>
  <c r="P28" i="7"/>
  <c r="P29" i="7"/>
  <c r="P30" i="7"/>
  <c r="D30" i="7"/>
  <c r="P31" i="7"/>
  <c r="P32" i="7"/>
  <c r="D32" i="7"/>
  <c r="P33" i="7"/>
  <c r="P34" i="7"/>
  <c r="D34" i="7"/>
  <c r="P35" i="7"/>
  <c r="P36" i="7"/>
  <c r="P37" i="7"/>
  <c r="P38" i="7"/>
  <c r="D38" i="7"/>
  <c r="P39" i="7"/>
  <c r="P40" i="7"/>
  <c r="P41" i="7"/>
  <c r="P42" i="7"/>
  <c r="D42" i="7"/>
  <c r="P43" i="7"/>
  <c r="P44" i="7"/>
  <c r="P45" i="7"/>
  <c r="D45" i="7"/>
  <c r="P46" i="7"/>
  <c r="D46" i="7"/>
  <c r="P47" i="7"/>
  <c r="P48" i="7"/>
  <c r="P49" i="7"/>
  <c r="D49" i="7"/>
  <c r="P50" i="7"/>
  <c r="D50" i="7"/>
  <c r="P51" i="7"/>
  <c r="D51" i="7"/>
  <c r="P52" i="7"/>
  <c r="D52" i="7"/>
  <c r="P53" i="7"/>
  <c r="P54" i="7"/>
  <c r="D54" i="7"/>
  <c r="P55" i="7"/>
  <c r="D55" i="7"/>
  <c r="P56" i="7"/>
  <c r="P57" i="7"/>
  <c r="P58" i="7"/>
  <c r="D58" i="7"/>
  <c r="P59" i="7"/>
  <c r="P60" i="7"/>
  <c r="P61" i="7"/>
  <c r="P62" i="7"/>
  <c r="D62" i="7"/>
  <c r="P63" i="7"/>
  <c r="P64" i="7"/>
  <c r="D64" i="7"/>
  <c r="P65" i="7"/>
  <c r="P66" i="7"/>
  <c r="D66" i="7"/>
  <c r="P67" i="7"/>
  <c r="P68" i="7"/>
  <c r="P69" i="7"/>
  <c r="D69" i="7"/>
  <c r="P70" i="7"/>
  <c r="D70" i="7"/>
  <c r="P71" i="7"/>
  <c r="P72" i="7"/>
  <c r="P73" i="7"/>
  <c r="P74" i="7"/>
  <c r="D74" i="7"/>
  <c r="P75" i="7"/>
  <c r="D75" i="7"/>
  <c r="P76" i="7"/>
  <c r="P77" i="7"/>
  <c r="D77" i="7"/>
  <c r="P78" i="7"/>
  <c r="D78" i="7"/>
  <c r="P79" i="7"/>
  <c r="P80" i="7"/>
  <c r="P81" i="7"/>
  <c r="D81" i="7"/>
  <c r="P82" i="7"/>
  <c r="D82" i="7"/>
  <c r="P83" i="7"/>
  <c r="D83" i="7"/>
  <c r="P84" i="7"/>
  <c r="D84" i="7"/>
  <c r="P85" i="7"/>
  <c r="P86" i="7"/>
  <c r="D86" i="7"/>
  <c r="P87" i="7"/>
  <c r="D87" i="7"/>
  <c r="P88" i="7"/>
  <c r="P89" i="7"/>
  <c r="P90" i="7"/>
  <c r="D90" i="7"/>
  <c r="P91" i="7"/>
  <c r="P92" i="7"/>
  <c r="P93" i="7"/>
  <c r="P94" i="7"/>
  <c r="D94" i="7"/>
  <c r="P95" i="7"/>
  <c r="P96" i="7"/>
  <c r="D96" i="7"/>
  <c r="P97" i="7"/>
  <c r="D97" i="7"/>
  <c r="P98" i="7"/>
  <c r="D98" i="7"/>
  <c r="P99" i="7"/>
  <c r="P100" i="7"/>
  <c r="P101" i="7"/>
  <c r="P102" i="7"/>
  <c r="D102" i="7"/>
  <c r="P103" i="7"/>
  <c r="P104" i="7"/>
  <c r="P105" i="7"/>
  <c r="P106" i="7"/>
  <c r="D106" i="7"/>
  <c r="P107" i="7"/>
  <c r="P108" i="7"/>
  <c r="P109" i="7"/>
  <c r="D109" i="7"/>
  <c r="P110" i="7"/>
  <c r="D110" i="7"/>
  <c r="P111" i="7"/>
  <c r="P112" i="7"/>
  <c r="P113" i="7"/>
  <c r="D113" i="7"/>
  <c r="P114" i="7"/>
  <c r="D114" i="7"/>
  <c r="P115" i="7"/>
  <c r="D115" i="7"/>
  <c r="P116" i="7"/>
  <c r="D116" i="7"/>
  <c r="P117" i="7"/>
  <c r="P118" i="7"/>
  <c r="D118" i="7"/>
  <c r="P119" i="7"/>
  <c r="D119" i="7"/>
  <c r="P120" i="7"/>
  <c r="P121" i="7"/>
  <c r="P122" i="7"/>
  <c r="D122" i="7"/>
  <c r="P123" i="7"/>
  <c r="P124" i="7"/>
  <c r="P125" i="7"/>
  <c r="P126" i="7"/>
  <c r="D126" i="7"/>
  <c r="P127" i="7"/>
  <c r="P26" i="7"/>
  <c r="D26" i="7"/>
  <c r="O27" i="7"/>
  <c r="O28" i="7"/>
  <c r="C28" i="7"/>
  <c r="O29" i="7"/>
  <c r="O30" i="7"/>
  <c r="O31" i="7"/>
  <c r="C31" i="7"/>
  <c r="O32" i="7"/>
  <c r="C32" i="7"/>
  <c r="O33" i="7"/>
  <c r="O34" i="7"/>
  <c r="O35" i="7"/>
  <c r="C35" i="7"/>
  <c r="O36" i="7"/>
  <c r="O37" i="7"/>
  <c r="O38" i="7"/>
  <c r="O39" i="7"/>
  <c r="C39" i="7"/>
  <c r="O40" i="7"/>
  <c r="O41" i="7"/>
  <c r="O42" i="7"/>
  <c r="O43" i="7"/>
  <c r="O44" i="7"/>
  <c r="C44" i="7"/>
  <c r="O45" i="7"/>
  <c r="O46" i="7"/>
  <c r="O47" i="7"/>
  <c r="C47" i="7"/>
  <c r="O48" i="7"/>
  <c r="O49" i="7"/>
  <c r="O50" i="7"/>
  <c r="O51" i="7"/>
  <c r="O52" i="7"/>
  <c r="O53" i="7"/>
  <c r="O54" i="7"/>
  <c r="O55" i="7"/>
  <c r="C55" i="7"/>
  <c r="O56" i="7"/>
  <c r="O57" i="7"/>
  <c r="O58" i="7"/>
  <c r="C58" i="7"/>
  <c r="O59" i="7"/>
  <c r="O60" i="7"/>
  <c r="C60" i="7"/>
  <c r="O61" i="7"/>
  <c r="O62" i="7"/>
  <c r="O63" i="7"/>
  <c r="C63" i="7"/>
  <c r="O64" i="7"/>
  <c r="C64" i="7"/>
  <c r="O65" i="7"/>
  <c r="O66" i="7"/>
  <c r="O67" i="7"/>
  <c r="C67" i="7"/>
  <c r="O68" i="7"/>
  <c r="O69" i="7"/>
  <c r="O70" i="7"/>
  <c r="O71" i="7"/>
  <c r="C71" i="7"/>
  <c r="O72" i="7"/>
  <c r="O73" i="7"/>
  <c r="C73" i="7"/>
  <c r="O74" i="7"/>
  <c r="O75" i="7"/>
  <c r="O76" i="7"/>
  <c r="C76" i="7"/>
  <c r="O77" i="7"/>
  <c r="O78" i="7"/>
  <c r="O79" i="7"/>
  <c r="C79" i="7"/>
  <c r="O80" i="7"/>
  <c r="O81" i="7"/>
  <c r="O82" i="7"/>
  <c r="O83" i="7"/>
  <c r="O84" i="7"/>
  <c r="O85" i="7"/>
  <c r="O86" i="7"/>
  <c r="O87" i="7"/>
  <c r="C87" i="7"/>
  <c r="O88" i="7"/>
  <c r="O89" i="7"/>
  <c r="O90" i="7"/>
  <c r="C90" i="7"/>
  <c r="O91" i="7"/>
  <c r="O92" i="7"/>
  <c r="C92" i="7"/>
  <c r="O93" i="7"/>
  <c r="O94" i="7"/>
  <c r="O95" i="7"/>
  <c r="C95" i="7"/>
  <c r="O96" i="7"/>
  <c r="C96" i="7"/>
  <c r="O97" i="7"/>
  <c r="O98" i="7"/>
  <c r="O99" i="7"/>
  <c r="C99" i="7"/>
  <c r="O26" i="7"/>
  <c r="N27" i="7"/>
  <c r="N28" i="7"/>
  <c r="N29" i="7"/>
  <c r="B29" i="7"/>
  <c r="N30" i="7"/>
  <c r="N31" i="7"/>
  <c r="N32" i="7"/>
  <c r="N33" i="7"/>
  <c r="N34" i="7"/>
  <c r="B34" i="7"/>
  <c r="N35" i="7"/>
  <c r="N36" i="7"/>
  <c r="N37" i="7"/>
  <c r="B37" i="7"/>
  <c r="N38" i="7"/>
  <c r="B38" i="7"/>
  <c r="N39" i="7"/>
  <c r="N40" i="7"/>
  <c r="B40" i="7"/>
  <c r="N41" i="7"/>
  <c r="B41" i="7"/>
  <c r="N42" i="7"/>
  <c r="N43" i="7"/>
  <c r="N44" i="7"/>
  <c r="N45" i="7"/>
  <c r="N46" i="7"/>
  <c r="N47" i="7"/>
  <c r="N48" i="7"/>
  <c r="B48" i="7"/>
  <c r="N49" i="7"/>
  <c r="N50" i="7"/>
  <c r="B50" i="7"/>
  <c r="N51" i="7"/>
  <c r="N52" i="7"/>
  <c r="N53" i="7"/>
  <c r="B53" i="7"/>
  <c r="N54" i="7"/>
  <c r="N55" i="7"/>
  <c r="N56" i="7"/>
  <c r="B56" i="7"/>
  <c r="N57" i="7"/>
  <c r="N58" i="7"/>
  <c r="N59" i="7"/>
  <c r="N60" i="7"/>
  <c r="N61" i="7"/>
  <c r="B61" i="7"/>
  <c r="N62" i="7"/>
  <c r="N63" i="7"/>
  <c r="N64" i="7"/>
  <c r="N65" i="7"/>
  <c r="N66" i="7"/>
  <c r="B66" i="7"/>
  <c r="N67" i="7"/>
  <c r="N68" i="7"/>
  <c r="N69" i="7"/>
  <c r="B69" i="7"/>
  <c r="N70" i="7"/>
  <c r="B70" i="7"/>
  <c r="N71" i="7"/>
  <c r="N72" i="7"/>
  <c r="B72" i="7"/>
  <c r="N73" i="7"/>
  <c r="B73" i="7"/>
  <c r="N74" i="7"/>
  <c r="N75" i="7"/>
  <c r="N76" i="7"/>
  <c r="N77" i="7"/>
  <c r="B77" i="7"/>
  <c r="N78" i="7"/>
  <c r="N79" i="7"/>
  <c r="B79" i="7"/>
  <c r="N80" i="7"/>
  <c r="B80" i="7"/>
  <c r="N81" i="7"/>
  <c r="B81" i="7"/>
  <c r="N82" i="7"/>
  <c r="B82" i="7"/>
  <c r="N83" i="7"/>
  <c r="N84" i="7"/>
  <c r="N85" i="7"/>
  <c r="B85" i="7"/>
  <c r="N86" i="7"/>
  <c r="N87" i="7"/>
  <c r="N88" i="7"/>
  <c r="B88" i="7"/>
  <c r="N89" i="7"/>
  <c r="B89" i="7"/>
  <c r="N90" i="7"/>
  <c r="N91" i="7"/>
  <c r="N92" i="7"/>
  <c r="N93" i="7"/>
  <c r="B93" i="7"/>
  <c r="N94" i="7"/>
  <c r="N95" i="7"/>
  <c r="N96" i="7"/>
  <c r="B96" i="7"/>
  <c r="N97" i="7"/>
  <c r="B97" i="7"/>
  <c r="N98" i="7"/>
  <c r="B98" i="7"/>
  <c r="N99" i="7"/>
  <c r="N26" i="7"/>
  <c r="D127" i="7"/>
  <c r="C127" i="7"/>
  <c r="B127" i="7"/>
  <c r="C126" i="7"/>
  <c r="B126" i="7"/>
  <c r="D125" i="7"/>
  <c r="C125" i="7"/>
  <c r="B125" i="7"/>
  <c r="D124" i="7"/>
  <c r="C124" i="7"/>
  <c r="B124" i="7"/>
  <c r="D123" i="7"/>
  <c r="C123" i="7"/>
  <c r="B123" i="7"/>
  <c r="C122" i="7"/>
  <c r="B122" i="7"/>
  <c r="D121" i="7"/>
  <c r="C121" i="7"/>
  <c r="B121" i="7"/>
  <c r="D120" i="7"/>
  <c r="C120" i="7"/>
  <c r="B120" i="7"/>
  <c r="C119" i="7"/>
  <c r="B119" i="7"/>
  <c r="C118" i="7"/>
  <c r="B118" i="7"/>
  <c r="D117" i="7"/>
  <c r="C117" i="7"/>
  <c r="B117" i="7"/>
  <c r="C116" i="7"/>
  <c r="B116" i="7"/>
  <c r="C115" i="7"/>
  <c r="B115" i="7"/>
  <c r="C114" i="7"/>
  <c r="B114" i="7"/>
  <c r="C113" i="7"/>
  <c r="B113" i="7"/>
  <c r="D112" i="7"/>
  <c r="C112" i="7"/>
  <c r="B112" i="7"/>
  <c r="D111" i="7"/>
  <c r="C111" i="7"/>
  <c r="B111" i="7"/>
  <c r="C110" i="7"/>
  <c r="B110" i="7"/>
  <c r="C109" i="7"/>
  <c r="B109" i="7"/>
  <c r="D108" i="7"/>
  <c r="C108" i="7"/>
  <c r="B108" i="7"/>
  <c r="D107" i="7"/>
  <c r="C107" i="7"/>
  <c r="B107" i="7"/>
  <c r="C106" i="7"/>
  <c r="B106" i="7"/>
  <c r="D105" i="7"/>
  <c r="C105" i="7"/>
  <c r="B105" i="7"/>
  <c r="D104" i="7"/>
  <c r="C104" i="7"/>
  <c r="B104" i="7"/>
  <c r="D103" i="7"/>
  <c r="C103" i="7"/>
  <c r="B103" i="7"/>
  <c r="C102" i="7"/>
  <c r="B102" i="7"/>
  <c r="D101" i="7"/>
  <c r="C101" i="7"/>
  <c r="B101" i="7"/>
  <c r="D100" i="7"/>
  <c r="C100" i="7"/>
  <c r="B100" i="7"/>
  <c r="D99" i="7"/>
  <c r="B99" i="7"/>
  <c r="C98" i="7"/>
  <c r="C97" i="7"/>
  <c r="D95" i="7"/>
  <c r="B95" i="7"/>
  <c r="C94" i="7"/>
  <c r="B94" i="7"/>
  <c r="D93" i="7"/>
  <c r="C93" i="7"/>
  <c r="D92" i="7"/>
  <c r="B92" i="7"/>
  <c r="D91" i="7"/>
  <c r="C91" i="7"/>
  <c r="B91" i="7"/>
  <c r="B90" i="7"/>
  <c r="D89" i="7"/>
  <c r="C89" i="7"/>
  <c r="D88" i="7"/>
  <c r="C88" i="7"/>
  <c r="B87" i="7"/>
  <c r="C86" i="7"/>
  <c r="B86" i="7"/>
  <c r="D85" i="7"/>
  <c r="C85" i="7"/>
  <c r="C84" i="7"/>
  <c r="B84" i="7"/>
  <c r="C83" i="7"/>
  <c r="B83" i="7"/>
  <c r="C82" i="7"/>
  <c r="C81" i="7"/>
  <c r="D80" i="7"/>
  <c r="C80" i="7"/>
  <c r="D79" i="7"/>
  <c r="C78" i="7"/>
  <c r="B78" i="7"/>
  <c r="C77" i="7"/>
  <c r="D76" i="7"/>
  <c r="B76" i="7"/>
  <c r="C75" i="7"/>
  <c r="B75" i="7"/>
  <c r="C74" i="7"/>
  <c r="B74" i="7"/>
  <c r="D73" i="7"/>
  <c r="D72" i="7"/>
  <c r="C72" i="7"/>
  <c r="D71" i="7"/>
  <c r="B71" i="7"/>
  <c r="C70" i="7"/>
  <c r="C69" i="7"/>
  <c r="D68" i="7"/>
  <c r="C68" i="7"/>
  <c r="B68" i="7"/>
  <c r="D67" i="7"/>
  <c r="B67" i="7"/>
  <c r="C66" i="7"/>
  <c r="D65" i="7"/>
  <c r="C65" i="7"/>
  <c r="B65" i="7"/>
  <c r="B64" i="7"/>
  <c r="D63" i="7"/>
  <c r="B63" i="7"/>
  <c r="C62" i="7"/>
  <c r="B62" i="7"/>
  <c r="D61" i="7"/>
  <c r="C61" i="7"/>
  <c r="D60" i="7"/>
  <c r="B60" i="7"/>
  <c r="D59" i="7"/>
  <c r="C59" i="7"/>
  <c r="B59" i="7"/>
  <c r="B58" i="7"/>
  <c r="D57" i="7"/>
  <c r="C57" i="7"/>
  <c r="B57" i="7"/>
  <c r="D56" i="7"/>
  <c r="C56" i="7"/>
  <c r="B55" i="7"/>
  <c r="C54" i="7"/>
  <c r="B54" i="7"/>
  <c r="D53" i="7"/>
  <c r="C53" i="7"/>
  <c r="C52" i="7"/>
  <c r="B52" i="7"/>
  <c r="C51" i="7"/>
  <c r="B51" i="7"/>
  <c r="C50" i="7"/>
  <c r="C49" i="7"/>
  <c r="B49" i="7"/>
  <c r="D48" i="7"/>
  <c r="C48" i="7"/>
  <c r="D47" i="7"/>
  <c r="B47" i="7"/>
  <c r="C46" i="7"/>
  <c r="B46" i="7"/>
  <c r="C45" i="7"/>
  <c r="B45" i="7"/>
  <c r="D44" i="7"/>
  <c r="B44" i="7"/>
  <c r="D43" i="7"/>
  <c r="C43" i="7"/>
  <c r="B43" i="7"/>
  <c r="C42" i="7"/>
  <c r="B42" i="7"/>
  <c r="D41" i="7"/>
  <c r="C41" i="7"/>
  <c r="D40" i="7"/>
  <c r="C40" i="7"/>
  <c r="D39" i="7"/>
  <c r="B39" i="7"/>
  <c r="C38" i="7"/>
  <c r="D37" i="7"/>
  <c r="C37" i="7"/>
  <c r="D36" i="7"/>
  <c r="C36" i="7"/>
  <c r="B36" i="7"/>
  <c r="D35" i="7"/>
  <c r="B35" i="7"/>
  <c r="C34" i="7"/>
  <c r="D33" i="7"/>
  <c r="C33" i="7"/>
  <c r="B33" i="7"/>
  <c r="B32" i="7"/>
  <c r="D31" i="7"/>
  <c r="B31" i="7"/>
  <c r="C30" i="7"/>
  <c r="B30" i="7"/>
  <c r="D29" i="7"/>
  <c r="C29" i="7"/>
  <c r="D28" i="7"/>
  <c r="B28" i="7"/>
  <c r="D27" i="7"/>
  <c r="C27" i="7"/>
  <c r="B27" i="7"/>
  <c r="G7" i="7"/>
  <c r="A7" i="7"/>
  <c r="J127" i="7"/>
  <c r="I127" i="7"/>
  <c r="H127" i="7"/>
  <c r="I126" i="7"/>
  <c r="H126" i="7"/>
  <c r="J125" i="7"/>
  <c r="I125" i="7"/>
  <c r="H125" i="7"/>
  <c r="I124" i="7"/>
  <c r="H124" i="7"/>
  <c r="J123" i="7"/>
  <c r="I123" i="7"/>
  <c r="H123" i="7"/>
  <c r="I122" i="7"/>
  <c r="H122" i="7"/>
  <c r="I121" i="7"/>
  <c r="H121" i="7"/>
  <c r="I120" i="7"/>
  <c r="H120" i="7"/>
  <c r="J119" i="7"/>
  <c r="I119" i="7"/>
  <c r="H119" i="7"/>
  <c r="I118" i="7"/>
  <c r="H118" i="7"/>
  <c r="J117" i="7"/>
  <c r="I117" i="7"/>
  <c r="H117" i="7"/>
  <c r="I116" i="7"/>
  <c r="H116" i="7"/>
  <c r="J115" i="7"/>
  <c r="I115" i="7"/>
  <c r="H115" i="7"/>
  <c r="I114" i="7"/>
  <c r="H114" i="7"/>
  <c r="J113" i="7"/>
  <c r="I113" i="7"/>
  <c r="H113" i="7"/>
  <c r="I112" i="7"/>
  <c r="H112" i="7"/>
  <c r="J111" i="7"/>
  <c r="I111" i="7"/>
  <c r="H111" i="7"/>
  <c r="I110" i="7"/>
  <c r="H110" i="7"/>
  <c r="J109" i="7"/>
  <c r="I109" i="7"/>
  <c r="H109" i="7"/>
  <c r="I108" i="7"/>
  <c r="H108" i="7"/>
  <c r="J107" i="7"/>
  <c r="I107" i="7"/>
  <c r="H107" i="7"/>
  <c r="I106" i="7"/>
  <c r="H106" i="7"/>
  <c r="J105" i="7"/>
  <c r="I105" i="7"/>
  <c r="H105" i="7"/>
  <c r="I104" i="7"/>
  <c r="H104" i="7"/>
  <c r="J103" i="7"/>
  <c r="I103" i="7"/>
  <c r="H103" i="7"/>
  <c r="I102" i="7"/>
  <c r="H102" i="7"/>
  <c r="J101" i="7"/>
  <c r="I101" i="7"/>
  <c r="H101" i="7"/>
  <c r="I100" i="7"/>
  <c r="H100" i="7"/>
  <c r="J99" i="7"/>
  <c r="I99" i="7"/>
  <c r="H99" i="7"/>
  <c r="J97" i="7"/>
  <c r="I96" i="7"/>
  <c r="H96" i="7"/>
  <c r="J95" i="7"/>
  <c r="I95" i="7"/>
  <c r="H95" i="7"/>
  <c r="J93" i="7"/>
  <c r="I93" i="7"/>
  <c r="I92" i="7"/>
  <c r="I91" i="7"/>
  <c r="H91" i="7"/>
  <c r="I90" i="7"/>
  <c r="J89" i="7"/>
  <c r="J88" i="7"/>
  <c r="I88" i="7"/>
  <c r="H88" i="7"/>
  <c r="I87" i="7"/>
  <c r="J86" i="7"/>
  <c r="J85" i="7"/>
  <c r="I85" i="7"/>
  <c r="I84" i="7"/>
  <c r="I83" i="7"/>
  <c r="H83" i="7"/>
  <c r="J81" i="7"/>
  <c r="J80" i="7"/>
  <c r="I80" i="7"/>
  <c r="H80" i="7"/>
  <c r="J79" i="7"/>
  <c r="I79" i="7"/>
  <c r="H79" i="7"/>
  <c r="J78" i="7"/>
  <c r="J77" i="7"/>
  <c r="I77" i="7"/>
  <c r="I76" i="7"/>
  <c r="I75" i="7"/>
  <c r="H75" i="7"/>
  <c r="I74" i="7"/>
  <c r="J73" i="7"/>
  <c r="J72" i="7"/>
  <c r="I72" i="7"/>
  <c r="H72" i="7"/>
  <c r="I71" i="7"/>
  <c r="H71" i="7"/>
  <c r="J69" i="7"/>
  <c r="I69" i="7"/>
  <c r="I68" i="7"/>
  <c r="J67" i="7"/>
  <c r="I67" i="7"/>
  <c r="H67" i="7"/>
  <c r="J65" i="7"/>
  <c r="J64" i="7"/>
  <c r="I64" i="7"/>
  <c r="H64" i="7"/>
  <c r="J63" i="7"/>
  <c r="I63" i="7"/>
  <c r="H63" i="7"/>
  <c r="I61" i="7"/>
  <c r="I60" i="7"/>
  <c r="J59" i="7"/>
  <c r="I59" i="7"/>
  <c r="H59" i="7"/>
  <c r="I58" i="7"/>
  <c r="J57" i="7"/>
  <c r="J56" i="7"/>
  <c r="I56" i="7"/>
  <c r="H56" i="7"/>
  <c r="I55" i="7"/>
  <c r="J54" i="7"/>
  <c r="J53" i="7"/>
  <c r="I53" i="7"/>
  <c r="I52" i="7"/>
  <c r="I51" i="7"/>
  <c r="H51" i="7"/>
  <c r="J49" i="7"/>
  <c r="J48" i="7"/>
  <c r="I48" i="7"/>
  <c r="H48" i="7"/>
  <c r="J47" i="7"/>
  <c r="H47" i="7"/>
  <c r="J46" i="7"/>
  <c r="J45" i="7"/>
  <c r="I45" i="7"/>
  <c r="I44" i="7"/>
  <c r="I43" i="7"/>
  <c r="H43" i="7"/>
  <c r="I42" i="7"/>
  <c r="J41" i="7"/>
  <c r="J40" i="7"/>
  <c r="I40" i="7"/>
  <c r="H40" i="7"/>
  <c r="I39" i="7"/>
  <c r="H39" i="7"/>
  <c r="J37" i="7"/>
  <c r="I37" i="7"/>
  <c r="I36" i="7"/>
  <c r="J35" i="7"/>
  <c r="I35" i="7"/>
  <c r="H35" i="7"/>
  <c r="J33" i="7"/>
  <c r="J32" i="7"/>
  <c r="I32" i="7"/>
  <c r="H32" i="7"/>
  <c r="J31" i="7"/>
  <c r="I31" i="7"/>
  <c r="H31" i="7"/>
  <c r="J29" i="7"/>
  <c r="I29" i="7"/>
  <c r="I28" i="7"/>
  <c r="J27" i="7"/>
  <c r="I27" i="7"/>
  <c r="H27" i="7"/>
  <c r="J26" i="7"/>
  <c r="I26" i="7"/>
  <c r="C26" i="7"/>
  <c r="AU1" i="18"/>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56" i="24"/>
  <c r="A57" i="24"/>
  <c r="A58" i="24"/>
  <c r="A59" i="24"/>
  <c r="A60" i="24"/>
  <c r="A61" i="24"/>
  <c r="A62" i="24"/>
  <c r="A63" i="24"/>
  <c r="A64" i="24"/>
  <c r="A65" i="24"/>
  <c r="A66" i="24"/>
  <c r="A67" i="24"/>
  <c r="A68" i="24"/>
  <c r="A69" i="24"/>
  <c r="A70" i="24"/>
  <c r="A71" i="24"/>
  <c r="A72" i="24"/>
  <c r="A73" i="24"/>
  <c r="A74" i="24"/>
  <c r="A75" i="24"/>
  <c r="A76" i="24"/>
  <c r="A77" i="24"/>
  <c r="A78" i="24"/>
  <c r="A79" i="24"/>
  <c r="A80" i="24"/>
  <c r="A81" i="24"/>
  <c r="A82" i="24"/>
  <c r="A83" i="24"/>
  <c r="A84" i="24"/>
  <c r="A85" i="24"/>
  <c r="A86" i="24"/>
  <c r="A87" i="24"/>
  <c r="A88" i="24"/>
  <c r="A89" i="24"/>
  <c r="A90" i="24"/>
  <c r="A91" i="24"/>
  <c r="A92" i="24"/>
  <c r="A93" i="24"/>
  <c r="A94" i="24"/>
  <c r="A95" i="24"/>
  <c r="A96" i="24"/>
  <c r="A97" i="24"/>
  <c r="A98" i="24"/>
  <c r="A99" i="24"/>
  <c r="A100" i="24"/>
  <c r="A101" i="24"/>
  <c r="A102" i="24"/>
  <c r="S17" i="33" l="1"/>
  <c r="E17" i="33" s="1"/>
  <c r="S17" i="35"/>
  <c r="E17" i="35" s="1"/>
  <c r="I3" i="33"/>
  <c r="I3" i="35"/>
  <c r="I2" i="33"/>
  <c r="I2" i="35"/>
  <c r="B20" i="35"/>
  <c r="C21" i="35"/>
  <c r="D7" i="25"/>
  <c r="D8" i="25" s="1"/>
  <c r="D13" i="25" s="1"/>
  <c r="D23" i="35"/>
  <c r="F16" i="34"/>
  <c r="D17" i="34"/>
  <c r="D9" i="33"/>
  <c r="A24" i="35"/>
  <c r="F24" i="35" s="1"/>
  <c r="G23" i="35"/>
  <c r="B12" i="24"/>
  <c r="C12" i="24" s="1"/>
  <c r="D13" i="24" s="1"/>
  <c r="B25" i="24"/>
  <c r="C25" i="24" s="1"/>
  <c r="B78" i="24"/>
  <c r="C78" i="24" s="1"/>
  <c r="F12" i="24"/>
  <c r="B60" i="24"/>
  <c r="C60" i="24" s="1"/>
  <c r="B58" i="24"/>
  <c r="C58" i="24" s="1"/>
  <c r="B51" i="24"/>
  <c r="C51" i="24" s="1"/>
  <c r="B27" i="24"/>
  <c r="C27" i="24" s="1"/>
  <c r="B82" i="24"/>
  <c r="C82" i="24" s="1"/>
  <c r="B46" i="24"/>
  <c r="C46" i="24" s="1"/>
  <c r="B31" i="24"/>
  <c r="C31" i="24" s="1"/>
  <c r="B81" i="24"/>
  <c r="C81" i="24" s="1"/>
  <c r="B98" i="24"/>
  <c r="C98" i="24" s="1"/>
  <c r="B87" i="24"/>
  <c r="C87" i="24" s="1"/>
  <c r="B92" i="24"/>
  <c r="C92" i="24" s="1"/>
  <c r="B44" i="24"/>
  <c r="C44" i="24" s="1"/>
  <c r="B57" i="24"/>
  <c r="C57" i="24" s="1"/>
  <c r="B20" i="24"/>
  <c r="C20" i="24" s="1"/>
  <c r="B93" i="24"/>
  <c r="C93" i="24" s="1"/>
  <c r="B54" i="24"/>
  <c r="C54" i="24" s="1"/>
  <c r="B45" i="24"/>
  <c r="C45" i="24" s="1"/>
  <c r="B35" i="24"/>
  <c r="C35" i="24" s="1"/>
  <c r="B95" i="24"/>
  <c r="C95" i="24" s="1"/>
  <c r="B33" i="24"/>
  <c r="C33" i="24" s="1"/>
  <c r="B61" i="24"/>
  <c r="C61" i="24" s="1"/>
  <c r="B19" i="24"/>
  <c r="C19" i="24" s="1"/>
  <c r="B66" i="24"/>
  <c r="C66" i="24" s="1"/>
  <c r="B17" i="24"/>
  <c r="C17" i="24" s="1"/>
  <c r="B48" i="24"/>
  <c r="C48" i="24" s="1"/>
  <c r="B22" i="24"/>
  <c r="C22" i="24" s="1"/>
  <c r="B91" i="24"/>
  <c r="C91" i="24" s="1"/>
  <c r="B16" i="24"/>
  <c r="C16" i="24" s="1"/>
  <c r="B53" i="24"/>
  <c r="C53" i="24" s="1"/>
  <c r="B47" i="24"/>
  <c r="C47" i="24" s="1"/>
  <c r="B65" i="24"/>
  <c r="C65" i="24" s="1"/>
  <c r="B83" i="24"/>
  <c r="C83" i="24" s="1"/>
  <c r="B86" i="24"/>
  <c r="C86" i="24" s="1"/>
  <c r="B50" i="24"/>
  <c r="C50" i="24" s="1"/>
  <c r="B59" i="24"/>
  <c r="C59" i="24" s="1"/>
  <c r="B37" i="24"/>
  <c r="C37" i="24" s="1"/>
  <c r="B80" i="24"/>
  <c r="C80" i="24" s="1"/>
  <c r="B14" i="24"/>
  <c r="C14" i="24" s="1"/>
  <c r="B68" i="24"/>
  <c r="C68" i="24" s="1"/>
  <c r="B102" i="24"/>
  <c r="C102" i="24" s="1"/>
  <c r="B40" i="24"/>
  <c r="C40" i="24" s="1"/>
  <c r="B69" i="24"/>
  <c r="C69" i="24" s="1"/>
  <c r="B85" i="24"/>
  <c r="C85" i="24" s="1"/>
  <c r="B72" i="24"/>
  <c r="C72" i="24" s="1"/>
  <c r="B63" i="24"/>
  <c r="C63" i="24" s="1"/>
  <c r="B49" i="24"/>
  <c r="C49" i="24" s="1"/>
  <c r="B38" i="24"/>
  <c r="C38" i="24" s="1"/>
  <c r="B23" i="24"/>
  <c r="C23" i="24" s="1"/>
  <c r="B13" i="24"/>
  <c r="C13" i="24" s="1"/>
  <c r="B56" i="24"/>
  <c r="C56" i="24" s="1"/>
  <c r="B74" i="24"/>
  <c r="C74" i="24" s="1"/>
  <c r="B99" i="24"/>
  <c r="C99" i="24" s="1"/>
  <c r="B36" i="24"/>
  <c r="C36" i="24" s="1"/>
  <c r="B62" i="24"/>
  <c r="C62" i="24" s="1"/>
  <c r="B100" i="24"/>
  <c r="C100" i="24" s="1"/>
  <c r="B79" i="24"/>
  <c r="C79" i="24" s="1"/>
  <c r="B94" i="24"/>
  <c r="C94" i="24" s="1"/>
  <c r="B42" i="24"/>
  <c r="C42" i="24" s="1"/>
  <c r="B76" i="24"/>
  <c r="C76" i="24" s="1"/>
  <c r="B34" i="24"/>
  <c r="C34" i="24" s="1"/>
  <c r="B97" i="24"/>
  <c r="C97" i="24" s="1"/>
  <c r="B75" i="24"/>
  <c r="C75" i="24" s="1"/>
  <c r="B71" i="24"/>
  <c r="C71" i="24" s="1"/>
  <c r="B52" i="24"/>
  <c r="C52" i="24" s="1"/>
  <c r="B15" i="24"/>
  <c r="C15" i="24" s="1"/>
  <c r="B32" i="24"/>
  <c r="C32" i="24" s="1"/>
  <c r="M14" i="24"/>
  <c r="L83" i="24"/>
  <c r="M83" i="24" s="1"/>
  <c r="L28" i="24"/>
  <c r="M28" i="24" s="1"/>
  <c r="L50" i="24"/>
  <c r="M50" i="24" s="1"/>
  <c r="L17" i="24"/>
  <c r="M17" i="24" s="1"/>
  <c r="L51" i="24"/>
  <c r="M51" i="24" s="1"/>
  <c r="L40" i="24"/>
  <c r="M40" i="24" s="1"/>
  <c r="B90" i="24"/>
  <c r="C90" i="24" s="1"/>
  <c r="B89" i="24"/>
  <c r="C89" i="24" s="1"/>
  <c r="B55" i="24"/>
  <c r="C55" i="24" s="1"/>
  <c r="B43" i="24"/>
  <c r="C43" i="24" s="1"/>
  <c r="B70" i="24"/>
  <c r="C70" i="24" s="1"/>
  <c r="B29" i="24"/>
  <c r="C29" i="24" s="1"/>
  <c r="B67" i="24"/>
  <c r="C67" i="24" s="1"/>
  <c r="B28" i="24"/>
  <c r="C28" i="24" s="1"/>
  <c r="B77" i="24"/>
  <c r="C77" i="24" s="1"/>
  <c r="B88" i="24"/>
  <c r="C88" i="24" s="1"/>
  <c r="B96" i="24"/>
  <c r="C96" i="24" s="1"/>
  <c r="B84" i="24"/>
  <c r="C84" i="24" s="1"/>
  <c r="B30" i="24"/>
  <c r="C30" i="24" s="1"/>
  <c r="B64" i="24"/>
  <c r="C64" i="24" s="1"/>
  <c r="B39" i="24"/>
  <c r="C39" i="24" s="1"/>
  <c r="B101" i="24"/>
  <c r="C101" i="24" s="1"/>
  <c r="B18" i="24"/>
  <c r="C18" i="24" s="1"/>
  <c r="B26" i="24"/>
  <c r="C26" i="24" s="1"/>
  <c r="B21" i="24"/>
  <c r="C21" i="24" s="1"/>
  <c r="B24" i="24"/>
  <c r="C24" i="24" s="1"/>
  <c r="B73" i="24"/>
  <c r="C73" i="24" s="1"/>
  <c r="B41" i="24"/>
  <c r="C41" i="24" s="1"/>
  <c r="L90" i="24"/>
  <c r="M90" i="24" s="1"/>
  <c r="L58" i="24"/>
  <c r="M58" i="24" s="1"/>
  <c r="L88" i="24"/>
  <c r="M88" i="24" s="1"/>
  <c r="L42" i="24"/>
  <c r="M42" i="24" s="1"/>
  <c r="L80" i="24"/>
  <c r="M80" i="24" s="1"/>
  <c r="L34" i="24"/>
  <c r="M34" i="24" s="1"/>
  <c r="L82" i="24"/>
  <c r="M82" i="24" s="1"/>
  <c r="L68" i="24"/>
  <c r="M68" i="24" s="1"/>
  <c r="L52" i="24"/>
  <c r="M52" i="24" s="1"/>
  <c r="L36" i="24"/>
  <c r="M36" i="24" s="1"/>
  <c r="L98" i="24"/>
  <c r="M98" i="24" s="1"/>
  <c r="L70" i="24"/>
  <c r="M70" i="24" s="1"/>
  <c r="L54" i="24"/>
  <c r="M54" i="24" s="1"/>
  <c r="L38" i="24"/>
  <c r="M38" i="24" s="1"/>
  <c r="L100" i="24"/>
  <c r="M100" i="24" s="1"/>
  <c r="L86" i="24"/>
  <c r="M86" i="24" s="1"/>
  <c r="L64" i="24"/>
  <c r="M64" i="24" s="1"/>
  <c r="L48" i="24"/>
  <c r="M48" i="24" s="1"/>
  <c r="L21" i="24"/>
  <c r="M21" i="24" s="1"/>
  <c r="L102" i="24"/>
  <c r="M102" i="24" s="1"/>
  <c r="L78" i="24"/>
  <c r="M78" i="24" s="1"/>
  <c r="L23" i="24"/>
  <c r="M23" i="24" s="1"/>
  <c r="L101" i="24"/>
  <c r="M101" i="24" s="1"/>
  <c r="L91" i="24"/>
  <c r="M91" i="24" s="1"/>
  <c r="L79" i="24"/>
  <c r="M79" i="24" s="1"/>
  <c r="L67" i="24"/>
  <c r="M67" i="24" s="1"/>
  <c r="L59" i="24"/>
  <c r="M59" i="24" s="1"/>
  <c r="L53" i="24"/>
  <c r="M53" i="24" s="1"/>
  <c r="L49" i="24"/>
  <c r="M49" i="24" s="1"/>
  <c r="L45" i="24"/>
  <c r="M45" i="24" s="1"/>
  <c r="L41" i="24"/>
  <c r="M41" i="24" s="1"/>
  <c r="L37" i="24"/>
  <c r="M37" i="24" s="1"/>
  <c r="L33" i="24"/>
  <c r="M33" i="24" s="1"/>
  <c r="L99" i="24"/>
  <c r="M99" i="24" s="1"/>
  <c r="L93" i="24"/>
  <c r="M93" i="24" s="1"/>
  <c r="L87" i="24"/>
  <c r="M87" i="24" s="1"/>
  <c r="L81" i="24"/>
  <c r="M81" i="24" s="1"/>
  <c r="L75" i="24"/>
  <c r="M75" i="24" s="1"/>
  <c r="L65" i="24"/>
  <c r="M65" i="24" s="1"/>
  <c r="L57" i="24"/>
  <c r="M57" i="24" s="1"/>
  <c r="L27" i="24"/>
  <c r="M27" i="24" s="1"/>
  <c r="L12" i="24"/>
  <c r="M12" i="24" s="1"/>
  <c r="N13" i="24" s="1"/>
  <c r="L30" i="24"/>
  <c r="M30" i="24" s="1"/>
  <c r="L26" i="24"/>
  <c r="M26" i="24" s="1"/>
  <c r="L22" i="24"/>
  <c r="M22" i="24" s="1"/>
  <c r="L18" i="24"/>
  <c r="M18" i="24" s="1"/>
  <c r="L13" i="24"/>
  <c r="M13" i="24" s="1"/>
  <c r="L74" i="24"/>
  <c r="M74" i="24" s="1"/>
  <c r="L66" i="24"/>
  <c r="M66" i="24" s="1"/>
  <c r="L76" i="24"/>
  <c r="M76" i="24" s="1"/>
  <c r="L44" i="24"/>
  <c r="M44" i="24" s="1"/>
  <c r="L84" i="24"/>
  <c r="M84" i="24" s="1"/>
  <c r="L46" i="24"/>
  <c r="M46" i="24" s="1"/>
  <c r="L92" i="24"/>
  <c r="M92" i="24" s="1"/>
  <c r="L56" i="24"/>
  <c r="M56" i="24" s="1"/>
  <c r="L31" i="24"/>
  <c r="M31" i="24" s="1"/>
  <c r="L95" i="24"/>
  <c r="M95" i="24" s="1"/>
  <c r="L73" i="24"/>
  <c r="M73" i="24" s="1"/>
  <c r="L55" i="24"/>
  <c r="M55" i="24" s="1"/>
  <c r="L47" i="24"/>
  <c r="M47" i="24" s="1"/>
  <c r="L39" i="24"/>
  <c r="M39" i="24" s="1"/>
  <c r="L25" i="24"/>
  <c r="M25" i="24" s="1"/>
  <c r="L89" i="24"/>
  <c r="M89" i="24" s="1"/>
  <c r="L77" i="24"/>
  <c r="M77" i="24" s="1"/>
  <c r="L61" i="24"/>
  <c r="M61" i="24" s="1"/>
  <c r="L19" i="24"/>
  <c r="M19" i="24" s="1"/>
  <c r="L32" i="24"/>
  <c r="M32" i="24" s="1"/>
  <c r="L24" i="24"/>
  <c r="M24" i="24" s="1"/>
  <c r="L16" i="24"/>
  <c r="M16" i="24" s="1"/>
  <c r="L15" i="24"/>
  <c r="M15" i="24" s="1"/>
  <c r="L63" i="24"/>
  <c r="M63" i="24" s="1"/>
  <c r="L43" i="24"/>
  <c r="M43" i="24" s="1"/>
  <c r="L97" i="24"/>
  <c r="M97" i="24" s="1"/>
  <c r="L71" i="24"/>
  <c r="M71" i="24" s="1"/>
  <c r="L20" i="24"/>
  <c r="M20" i="24" s="1"/>
  <c r="L94" i="24"/>
  <c r="M94" i="24" s="1"/>
  <c r="L60" i="24"/>
  <c r="M60" i="24" s="1"/>
  <c r="L62" i="24"/>
  <c r="M62" i="24" s="1"/>
  <c r="L72" i="24"/>
  <c r="M72" i="24" s="1"/>
  <c r="L85" i="24"/>
  <c r="M85" i="24" s="1"/>
  <c r="L35" i="24"/>
  <c r="M35" i="24" s="1"/>
  <c r="L69" i="24"/>
  <c r="M69" i="24" s="1"/>
  <c r="L96" i="24"/>
  <c r="M96" i="24" s="1"/>
  <c r="L29" i="24"/>
  <c r="M29" i="24" s="1"/>
  <c r="B21" i="35" l="1"/>
  <c r="C22" i="35"/>
  <c r="D24" i="35"/>
  <c r="F17" i="34"/>
  <c r="D18" i="34"/>
  <c r="E16" i="34"/>
  <c r="G16" i="34" s="1"/>
  <c r="D10" i="33"/>
  <c r="D11" i="33" s="1"/>
  <c r="A18" i="33" s="1"/>
  <c r="F18" i="33" s="1"/>
  <c r="G24" i="35"/>
  <c r="A25" i="35"/>
  <c r="F25" i="35" s="1"/>
  <c r="P12" i="24"/>
  <c r="X12" i="24"/>
  <c r="V17" i="25"/>
  <c r="Z17" i="25"/>
  <c r="AD17" i="25"/>
  <c r="W17" i="25"/>
  <c r="AA17" i="25"/>
  <c r="T17" i="25"/>
  <c r="X17" i="25"/>
  <c r="AB17" i="25"/>
  <c r="U17" i="25"/>
  <c r="Y17" i="25"/>
  <c r="AC17" i="25"/>
  <c r="D14" i="24"/>
  <c r="E13" i="24" s="1"/>
  <c r="G13" i="24" s="1"/>
  <c r="F13" i="24"/>
  <c r="V13" i="24"/>
  <c r="X13" i="24" s="1"/>
  <c r="E12" i="24"/>
  <c r="G12" i="24" s="1"/>
  <c r="O12" i="24"/>
  <c r="Q12" i="24" s="1"/>
  <c r="N14" i="24"/>
  <c r="P13" i="24"/>
  <c r="D9" i="25"/>
  <c r="D10" i="25" s="1"/>
  <c r="B22" i="35" l="1"/>
  <c r="C23" i="35"/>
  <c r="A19" i="33"/>
  <c r="F19" i="33" s="1"/>
  <c r="C18" i="33"/>
  <c r="B18" i="33" s="1"/>
  <c r="G18" i="33"/>
  <c r="D18" i="33"/>
  <c r="F18" i="34"/>
  <c r="D19" i="34"/>
  <c r="E17" i="34"/>
  <c r="G17" i="34" s="1"/>
  <c r="A26" i="35"/>
  <c r="F26" i="35" s="1"/>
  <c r="G25" i="35"/>
  <c r="D25" i="35"/>
  <c r="AE17" i="25"/>
  <c r="N17" i="25" s="1"/>
  <c r="Q17" i="25" s="1"/>
  <c r="F14" i="24"/>
  <c r="D15" i="24"/>
  <c r="F15" i="24" s="1"/>
  <c r="W12" i="24"/>
  <c r="Y12" i="24" s="1"/>
  <c r="N15" i="24"/>
  <c r="O14" i="24" s="1"/>
  <c r="Q14" i="24" s="1"/>
  <c r="P14" i="24"/>
  <c r="V14" i="24"/>
  <c r="O13" i="24"/>
  <c r="Q13" i="24" s="1"/>
  <c r="D11" i="25"/>
  <c r="A18" i="25" s="1"/>
  <c r="F18" i="25" s="1"/>
  <c r="S17" i="25" l="1"/>
  <c r="E17" i="25" s="1"/>
  <c r="R17" i="35"/>
  <c r="L18" i="35" s="1"/>
  <c r="B23" i="35"/>
  <c r="C24" i="35"/>
  <c r="I17" i="33"/>
  <c r="J17" i="33" s="1"/>
  <c r="D26" i="35"/>
  <c r="D19" i="33"/>
  <c r="G26" i="35"/>
  <c r="A27" i="35"/>
  <c r="F27" i="35" s="1"/>
  <c r="F19" i="34"/>
  <c r="D20" i="34"/>
  <c r="E19" i="34" s="1"/>
  <c r="G19" i="34" s="1"/>
  <c r="G19" i="33"/>
  <c r="A20" i="33"/>
  <c r="F20" i="33" s="1"/>
  <c r="C19" i="33"/>
  <c r="B19" i="33" s="1"/>
  <c r="E18" i="34"/>
  <c r="G18" i="34" s="1"/>
  <c r="G18" i="25"/>
  <c r="E14" i="24"/>
  <c r="G14" i="24" s="1"/>
  <c r="D16" i="24"/>
  <c r="E15" i="24" s="1"/>
  <c r="G15" i="24" s="1"/>
  <c r="P15" i="24"/>
  <c r="N16" i="24"/>
  <c r="O15" i="24" s="1"/>
  <c r="Q15" i="24" s="1"/>
  <c r="V15" i="24"/>
  <c r="W14" i="24" s="1"/>
  <c r="Y14" i="24" s="1"/>
  <c r="X14" i="24"/>
  <c r="W13" i="24"/>
  <c r="Y13" i="24" s="1"/>
  <c r="D18" i="25"/>
  <c r="A19" i="25"/>
  <c r="C18" i="25"/>
  <c r="B18" i="25" s="1"/>
  <c r="R17" i="25" l="1"/>
  <c r="L18" i="25" s="1"/>
  <c r="M18" i="25" s="1"/>
  <c r="Z18" i="25" s="1"/>
  <c r="G19" i="25"/>
  <c r="F19" i="25"/>
  <c r="M18" i="35"/>
  <c r="W18" i="35" s="1"/>
  <c r="K17" i="33"/>
  <c r="H18" i="33"/>
  <c r="I17" i="35"/>
  <c r="J17" i="35" s="1"/>
  <c r="B24" i="35"/>
  <c r="C25" i="35"/>
  <c r="R17" i="33"/>
  <c r="L18" i="33" s="1"/>
  <c r="D27" i="35"/>
  <c r="A28" i="35"/>
  <c r="F28" i="35" s="1"/>
  <c r="G27" i="35"/>
  <c r="C20" i="33"/>
  <c r="B20" i="33" s="1"/>
  <c r="G20" i="33"/>
  <c r="A21" i="33"/>
  <c r="F21" i="33" s="1"/>
  <c r="F20" i="34"/>
  <c r="D21" i="34"/>
  <c r="D20" i="33"/>
  <c r="I17" i="25"/>
  <c r="H18" i="25" s="1"/>
  <c r="T18" i="25"/>
  <c r="X18" i="25"/>
  <c r="AB18" i="25"/>
  <c r="U18" i="25"/>
  <c r="Y18" i="25"/>
  <c r="AC18" i="25"/>
  <c r="V18" i="25"/>
  <c r="AD18" i="25"/>
  <c r="W18" i="25"/>
  <c r="F16" i="24"/>
  <c r="D17" i="24"/>
  <c r="F17" i="24" s="1"/>
  <c r="P16" i="24"/>
  <c r="N17" i="24"/>
  <c r="O16" i="24" s="1"/>
  <c r="Q16" i="24" s="1"/>
  <c r="V16" i="24"/>
  <c r="W15" i="24" s="1"/>
  <c r="Y15" i="24" s="1"/>
  <c r="X15" i="24"/>
  <c r="D19" i="25"/>
  <c r="A20" i="25"/>
  <c r="C19" i="25"/>
  <c r="B19" i="25" s="1"/>
  <c r="AA18" i="25" l="1"/>
  <c r="J17" i="25"/>
  <c r="K17" i="25" s="1"/>
  <c r="AC18" i="35"/>
  <c r="AD18" i="35"/>
  <c r="X18" i="35"/>
  <c r="Y18" i="35"/>
  <c r="U18" i="35"/>
  <c r="AB18" i="35"/>
  <c r="AA18" i="35"/>
  <c r="T18" i="35"/>
  <c r="Z18" i="35"/>
  <c r="G20" i="25"/>
  <c r="F20" i="25"/>
  <c r="V18" i="35"/>
  <c r="M18" i="33"/>
  <c r="AD18" i="33" s="1"/>
  <c r="K17" i="35"/>
  <c r="H18" i="35"/>
  <c r="B25" i="35"/>
  <c r="C26" i="35"/>
  <c r="D28" i="35"/>
  <c r="D21" i="33"/>
  <c r="F21" i="34"/>
  <c r="D22" i="34"/>
  <c r="E20" i="34"/>
  <c r="G20" i="34" s="1"/>
  <c r="G28" i="35"/>
  <c r="A29" i="35"/>
  <c r="F29" i="35" s="1"/>
  <c r="G21" i="33"/>
  <c r="A22" i="33"/>
  <c r="F22" i="33" s="1"/>
  <c r="C21" i="33"/>
  <c r="B21" i="33" s="1"/>
  <c r="AE18" i="25"/>
  <c r="N18" i="25" s="1"/>
  <c r="Q18" i="25" s="1"/>
  <c r="E16" i="24"/>
  <c r="G16" i="24" s="1"/>
  <c r="D18" i="24"/>
  <c r="X16" i="24"/>
  <c r="N18" i="24"/>
  <c r="P17" i="24"/>
  <c r="V17" i="24"/>
  <c r="D20" i="25"/>
  <c r="A21" i="25"/>
  <c r="F21" i="25" s="1"/>
  <c r="C20" i="25"/>
  <c r="B20" i="25" s="1"/>
  <c r="S18" i="25" l="1"/>
  <c r="E18" i="25" s="1"/>
  <c r="AE18" i="35"/>
  <c r="N18" i="35" s="1"/>
  <c r="Q18" i="35" s="1"/>
  <c r="S18" i="35" s="1"/>
  <c r="AA18" i="33"/>
  <c r="X18" i="33"/>
  <c r="U18" i="33"/>
  <c r="Z18" i="33"/>
  <c r="W18" i="33"/>
  <c r="AC18" i="33"/>
  <c r="AB18" i="33"/>
  <c r="Y18" i="33"/>
  <c r="V18" i="33"/>
  <c r="T18" i="33"/>
  <c r="B26" i="35"/>
  <c r="C27" i="35"/>
  <c r="G21" i="25"/>
  <c r="D29" i="35"/>
  <c r="D22" i="33"/>
  <c r="C22" i="33"/>
  <c r="B22" i="33" s="1"/>
  <c r="A23" i="33"/>
  <c r="F23" i="33" s="1"/>
  <c r="G22" i="33"/>
  <c r="G29" i="35"/>
  <c r="A30" i="35"/>
  <c r="F30" i="35" s="1"/>
  <c r="F22" i="34"/>
  <c r="D23" i="34"/>
  <c r="E21" i="34"/>
  <c r="G21" i="34" s="1"/>
  <c r="E17" i="24"/>
  <c r="G17" i="24" s="1"/>
  <c r="F18" i="24"/>
  <c r="D19" i="24"/>
  <c r="N19" i="24"/>
  <c r="O18" i="24" s="1"/>
  <c r="Q18" i="24" s="1"/>
  <c r="P18" i="24"/>
  <c r="V18" i="24"/>
  <c r="W17" i="24" s="1"/>
  <c r="Y17" i="24" s="1"/>
  <c r="X17" i="24"/>
  <c r="W16" i="24"/>
  <c r="Y16" i="24" s="1"/>
  <c r="O17" i="24"/>
  <c r="Q17" i="24" s="1"/>
  <c r="A22" i="25"/>
  <c r="D21" i="25"/>
  <c r="C21" i="25"/>
  <c r="B21" i="25" s="1"/>
  <c r="E18" i="35" l="1"/>
  <c r="G22" i="25"/>
  <c r="F22" i="25"/>
  <c r="AE18" i="33"/>
  <c r="N18" i="33" s="1"/>
  <c r="Q18" i="33" s="1"/>
  <c r="S18" i="33" s="1"/>
  <c r="B27" i="35"/>
  <c r="C28" i="35"/>
  <c r="A31" i="35"/>
  <c r="F31" i="35" s="1"/>
  <c r="G30" i="35"/>
  <c r="C23" i="33"/>
  <c r="B23" i="33" s="1"/>
  <c r="A24" i="33"/>
  <c r="F24" i="33" s="1"/>
  <c r="G23" i="33"/>
  <c r="D30" i="35"/>
  <c r="F23" i="34"/>
  <c r="D24" i="34"/>
  <c r="E23" i="34" s="1"/>
  <c r="G23" i="34" s="1"/>
  <c r="E22" i="34"/>
  <c r="G22" i="34" s="1"/>
  <c r="D23" i="33"/>
  <c r="D20" i="24"/>
  <c r="F19" i="24"/>
  <c r="E18" i="24"/>
  <c r="G18" i="24" s="1"/>
  <c r="P19" i="24"/>
  <c r="N20" i="24"/>
  <c r="V19" i="24"/>
  <c r="W18" i="24" s="1"/>
  <c r="Y18" i="24" s="1"/>
  <c r="X18" i="24"/>
  <c r="I18" i="25"/>
  <c r="H19" i="25" s="1"/>
  <c r="R18" i="25"/>
  <c r="L19" i="25" s="1"/>
  <c r="M19" i="25" s="1"/>
  <c r="A23" i="25"/>
  <c r="C22" i="25"/>
  <c r="B22" i="25" s="1"/>
  <c r="D22" i="25"/>
  <c r="R18" i="35" l="1"/>
  <c r="L19" i="35" s="1"/>
  <c r="M19" i="35" s="1"/>
  <c r="AC19" i="35" s="1"/>
  <c r="J18" i="25"/>
  <c r="K18" i="25" s="1"/>
  <c r="I18" i="35"/>
  <c r="H19" i="35" s="1"/>
  <c r="U19" i="35"/>
  <c r="X19" i="35"/>
  <c r="AA19" i="35"/>
  <c r="AB19" i="35"/>
  <c r="V19" i="35"/>
  <c r="AD19" i="35"/>
  <c r="T19" i="35"/>
  <c r="Z19" i="35"/>
  <c r="E18" i="33"/>
  <c r="G23" i="25"/>
  <c r="F23" i="25"/>
  <c r="B28" i="35"/>
  <c r="C29" i="35"/>
  <c r="D24" i="33"/>
  <c r="D31" i="35"/>
  <c r="C24" i="33"/>
  <c r="B24" i="33" s="1"/>
  <c r="G24" i="33"/>
  <c r="A25" i="33"/>
  <c r="F25" i="33" s="1"/>
  <c r="F24" i="34"/>
  <c r="D25" i="34"/>
  <c r="E24" i="34" s="1"/>
  <c r="G24" i="34" s="1"/>
  <c r="G31" i="35"/>
  <c r="A32" i="35"/>
  <c r="F32" i="35" s="1"/>
  <c r="U19" i="25"/>
  <c r="Y19" i="25"/>
  <c r="AC19" i="25"/>
  <c r="V19" i="25"/>
  <c r="Z19" i="25"/>
  <c r="AD19" i="25"/>
  <c r="W19" i="25"/>
  <c r="AA19" i="25"/>
  <c r="T19" i="25"/>
  <c r="X19" i="25"/>
  <c r="AB19" i="25"/>
  <c r="E19" i="24"/>
  <c r="G19" i="24" s="1"/>
  <c r="F20" i="24"/>
  <c r="D21" i="24"/>
  <c r="X19" i="24"/>
  <c r="P20" i="24"/>
  <c r="N21" i="24"/>
  <c r="V20" i="24"/>
  <c r="O19" i="24"/>
  <c r="Q19" i="24" s="1"/>
  <c r="C23" i="25"/>
  <c r="B23" i="25" s="1"/>
  <c r="D23" i="25"/>
  <c r="A24" i="25"/>
  <c r="W19" i="35" l="1"/>
  <c r="AE19" i="35" s="1"/>
  <c r="N19" i="35" s="1"/>
  <c r="Q19" i="35" s="1"/>
  <c r="Y19" i="35"/>
  <c r="J18" i="35"/>
  <c r="K18" i="35" s="1"/>
  <c r="I18" i="33"/>
  <c r="H19" i="33" s="1"/>
  <c r="R18" i="33"/>
  <c r="L19" i="33" s="1"/>
  <c r="M19" i="33" s="1"/>
  <c r="AB19" i="33" s="1"/>
  <c r="G24" i="25"/>
  <c r="F24" i="25"/>
  <c r="B29" i="35"/>
  <c r="C30" i="35"/>
  <c r="D25" i="33"/>
  <c r="D32" i="35"/>
  <c r="A26" i="33"/>
  <c r="F26" i="33" s="1"/>
  <c r="G25" i="33"/>
  <c r="C25" i="33"/>
  <c r="B25" i="33" s="1"/>
  <c r="G32" i="35"/>
  <c r="A33" i="35"/>
  <c r="F33" i="35" s="1"/>
  <c r="F25" i="34"/>
  <c r="D26" i="34"/>
  <c r="E25" i="34" s="1"/>
  <c r="G25" i="34" s="1"/>
  <c r="AE19" i="25"/>
  <c r="N19" i="25" s="1"/>
  <c r="Q19" i="25" s="1"/>
  <c r="F21" i="24"/>
  <c r="E20" i="24"/>
  <c r="G20" i="24" s="1"/>
  <c r="D22" i="24"/>
  <c r="P21" i="24"/>
  <c r="N22" i="24"/>
  <c r="V21" i="24"/>
  <c r="O20" i="24"/>
  <c r="Q20" i="24" s="1"/>
  <c r="X20" i="24"/>
  <c r="W19" i="24"/>
  <c r="Y19" i="24" s="1"/>
  <c r="C24" i="25"/>
  <c r="B24" i="25" s="1"/>
  <c r="A25" i="25"/>
  <c r="D24" i="25"/>
  <c r="J18" i="33" l="1"/>
  <c r="K18" i="33" s="1"/>
  <c r="S19" i="35"/>
  <c r="E19" i="35" s="1"/>
  <c r="S19" i="25"/>
  <c r="E19" i="25" s="1"/>
  <c r="U19" i="33"/>
  <c r="AD19" i="33"/>
  <c r="Y19" i="33"/>
  <c r="X19" i="33"/>
  <c r="T19" i="33"/>
  <c r="Z19" i="33"/>
  <c r="AA19" i="33"/>
  <c r="AC19" i="33"/>
  <c r="W19" i="33"/>
  <c r="V19" i="33"/>
  <c r="G25" i="25"/>
  <c r="F25" i="25"/>
  <c r="B30" i="35"/>
  <c r="C31" i="35"/>
  <c r="D26" i="33"/>
  <c r="D33" i="35"/>
  <c r="C26" i="33"/>
  <c r="B26" i="33" s="1"/>
  <c r="A27" i="33"/>
  <c r="F27" i="33" s="1"/>
  <c r="G26" i="33"/>
  <c r="F26" i="34"/>
  <c r="D27" i="34"/>
  <c r="G33" i="35"/>
  <c r="A34" i="35"/>
  <c r="F34" i="35" s="1"/>
  <c r="E21" i="24"/>
  <c r="G21" i="24" s="1"/>
  <c r="F22" i="24"/>
  <c r="D23" i="24"/>
  <c r="X21" i="24"/>
  <c r="P22" i="24"/>
  <c r="N23" i="24"/>
  <c r="O22" i="24" s="1"/>
  <c r="Q22" i="24" s="1"/>
  <c r="V22" i="24"/>
  <c r="W20" i="24"/>
  <c r="Y20" i="24" s="1"/>
  <c r="O21" i="24"/>
  <c r="Q21" i="24" s="1"/>
  <c r="D25" i="25"/>
  <c r="A26" i="25"/>
  <c r="C25" i="25"/>
  <c r="B25" i="25" s="1"/>
  <c r="I19" i="35" l="1"/>
  <c r="H20" i="35" s="1"/>
  <c r="R19" i="35"/>
  <c r="L20" i="35" s="1"/>
  <c r="M20" i="35" s="1"/>
  <c r="AA20" i="35" s="1"/>
  <c r="AE19" i="33"/>
  <c r="N19" i="33" s="1"/>
  <c r="Q19" i="33" s="1"/>
  <c r="G26" i="25"/>
  <c r="F26" i="25"/>
  <c r="B31" i="35"/>
  <c r="C32" i="35"/>
  <c r="D27" i="33"/>
  <c r="D34" i="35"/>
  <c r="G34" i="35"/>
  <c r="A35" i="35"/>
  <c r="F35" i="35" s="1"/>
  <c r="A28" i="33"/>
  <c r="F28" i="33" s="1"/>
  <c r="G27" i="33"/>
  <c r="C27" i="33"/>
  <c r="B27" i="33" s="1"/>
  <c r="F27" i="34"/>
  <c r="D28" i="34"/>
  <c r="E26" i="34"/>
  <c r="G26" i="34" s="1"/>
  <c r="D24" i="24"/>
  <c r="F23" i="24"/>
  <c r="E22" i="24"/>
  <c r="G22" i="24" s="1"/>
  <c r="X22" i="24"/>
  <c r="P23" i="24"/>
  <c r="N24" i="24"/>
  <c r="O23" i="24" s="1"/>
  <c r="Q23" i="24" s="1"/>
  <c r="V23" i="24"/>
  <c r="W22" i="24" s="1"/>
  <c r="Y22" i="24" s="1"/>
  <c r="W21" i="24"/>
  <c r="Y21" i="24" s="1"/>
  <c r="I19" i="25"/>
  <c r="H20" i="25" s="1"/>
  <c r="R19" i="25"/>
  <c r="L20" i="25" s="1"/>
  <c r="M20" i="25" s="1"/>
  <c r="C26" i="25"/>
  <c r="B26" i="25" s="1"/>
  <c r="D26" i="25"/>
  <c r="A27" i="25"/>
  <c r="J19" i="35" l="1"/>
  <c r="K19" i="35" s="1"/>
  <c r="J19" i="25"/>
  <c r="K19" i="25" s="1"/>
  <c r="X20" i="35"/>
  <c r="Y20" i="35"/>
  <c r="U20" i="35"/>
  <c r="Z20" i="35"/>
  <c r="AB20" i="35"/>
  <c r="AD20" i="35"/>
  <c r="T20" i="35"/>
  <c r="AC20" i="35"/>
  <c r="V20" i="35"/>
  <c r="W20" i="35"/>
  <c r="S19" i="33"/>
  <c r="E19" i="33" s="1"/>
  <c r="G27" i="25"/>
  <c r="F27" i="25"/>
  <c r="B32" i="35"/>
  <c r="C33" i="35"/>
  <c r="D35" i="35"/>
  <c r="F28" i="34"/>
  <c r="D29" i="34"/>
  <c r="A29" i="33"/>
  <c r="F29" i="33" s="1"/>
  <c r="G28" i="33"/>
  <c r="C28" i="33"/>
  <c r="B28" i="33" s="1"/>
  <c r="E27" i="34"/>
  <c r="G27" i="34" s="1"/>
  <c r="G35" i="35"/>
  <c r="A36" i="35"/>
  <c r="F36" i="35" s="1"/>
  <c r="D28" i="33"/>
  <c r="W20" i="25"/>
  <c r="AA20" i="25"/>
  <c r="T20" i="25"/>
  <c r="X20" i="25"/>
  <c r="AB20" i="25"/>
  <c r="U20" i="25"/>
  <c r="Y20" i="25"/>
  <c r="AC20" i="25"/>
  <c r="V20" i="25"/>
  <c r="Z20" i="25"/>
  <c r="AD20" i="25"/>
  <c r="E23" i="24"/>
  <c r="G23" i="24" s="1"/>
  <c r="D25" i="24"/>
  <c r="F24" i="24"/>
  <c r="X23" i="24"/>
  <c r="N25" i="24"/>
  <c r="O24" i="24" s="1"/>
  <c r="Q24" i="24" s="1"/>
  <c r="P24" i="24"/>
  <c r="V24" i="24"/>
  <c r="A28" i="25"/>
  <c r="D27" i="25"/>
  <c r="C27" i="25"/>
  <c r="B27" i="25" s="1"/>
  <c r="I19" i="33" l="1"/>
  <c r="H20" i="33" s="1"/>
  <c r="J19" i="33"/>
  <c r="K19" i="33" s="1"/>
  <c r="AE20" i="35"/>
  <c r="N20" i="35" s="1"/>
  <c r="Q20" i="35" s="1"/>
  <c r="S20" i="35" s="1"/>
  <c r="R19" i="33"/>
  <c r="L20" i="33" s="1"/>
  <c r="M20" i="33" s="1"/>
  <c r="W20" i="33" s="1"/>
  <c r="G28" i="25"/>
  <c r="F28" i="25"/>
  <c r="B33" i="35"/>
  <c r="C34" i="35"/>
  <c r="D36" i="35"/>
  <c r="D29" i="33"/>
  <c r="C29" i="33"/>
  <c r="B29" i="33" s="1"/>
  <c r="A30" i="33"/>
  <c r="F30" i="33" s="1"/>
  <c r="G29" i="33"/>
  <c r="F29" i="34"/>
  <c r="D30" i="34"/>
  <c r="E28" i="34"/>
  <c r="G28" i="34" s="1"/>
  <c r="G36" i="35"/>
  <c r="A37" i="35"/>
  <c r="F37" i="35" s="1"/>
  <c r="AE20" i="25"/>
  <c r="N20" i="25" s="1"/>
  <c r="Q20" i="25" s="1"/>
  <c r="E24" i="24"/>
  <c r="G24" i="24" s="1"/>
  <c r="F25" i="24"/>
  <c r="D26" i="24"/>
  <c r="P25" i="24"/>
  <c r="N26" i="24"/>
  <c r="O25" i="24" s="1"/>
  <c r="Q25" i="24" s="1"/>
  <c r="V25" i="24"/>
  <c r="W24" i="24" s="1"/>
  <c r="Y24" i="24" s="1"/>
  <c r="X24" i="24"/>
  <c r="W23" i="24"/>
  <c r="Y23" i="24" s="1"/>
  <c r="C28" i="25"/>
  <c r="B28" i="25" s="1"/>
  <c r="D28" i="25"/>
  <c r="A29" i="25"/>
  <c r="S20" i="25" l="1"/>
  <c r="E20" i="25" s="1"/>
  <c r="E20" i="35"/>
  <c r="U20" i="33"/>
  <c r="AA20" i="33"/>
  <c r="Z20" i="33"/>
  <c r="X20" i="33"/>
  <c r="AD20" i="33"/>
  <c r="AC20" i="33"/>
  <c r="V20" i="33"/>
  <c r="G29" i="25"/>
  <c r="F29" i="25"/>
  <c r="T20" i="33"/>
  <c r="AB20" i="33"/>
  <c r="Y20" i="33"/>
  <c r="B34" i="35"/>
  <c r="C35" i="35"/>
  <c r="D37" i="35"/>
  <c r="F30" i="34"/>
  <c r="D31" i="34"/>
  <c r="A31" i="33"/>
  <c r="F31" i="33" s="1"/>
  <c r="C30" i="33"/>
  <c r="B30" i="33" s="1"/>
  <c r="G30" i="33"/>
  <c r="E29" i="34"/>
  <c r="G29" i="34" s="1"/>
  <c r="A38" i="35"/>
  <c r="F38" i="35" s="1"/>
  <c r="G37" i="35"/>
  <c r="D30" i="33"/>
  <c r="E25" i="24"/>
  <c r="G25" i="24" s="1"/>
  <c r="D27" i="24"/>
  <c r="E26" i="24" s="1"/>
  <c r="G26" i="24" s="1"/>
  <c r="F26" i="24"/>
  <c r="X25" i="24"/>
  <c r="P26" i="24"/>
  <c r="N27" i="24"/>
  <c r="O26" i="24" s="1"/>
  <c r="Q26" i="24" s="1"/>
  <c r="V26" i="24"/>
  <c r="C29" i="25"/>
  <c r="B29" i="25" s="1"/>
  <c r="D29" i="25"/>
  <c r="A30" i="25"/>
  <c r="R20" i="35" l="1"/>
  <c r="L21" i="35" s="1"/>
  <c r="M21" i="35" s="1"/>
  <c r="AC21" i="35" s="1"/>
  <c r="I20" i="35"/>
  <c r="H21" i="35" s="1"/>
  <c r="X21" i="35"/>
  <c r="V21" i="35"/>
  <c r="Y21" i="35"/>
  <c r="T21" i="35"/>
  <c r="AE20" i="33"/>
  <c r="N20" i="33" s="1"/>
  <c r="Q20" i="33" s="1"/>
  <c r="G30" i="25"/>
  <c r="F30" i="25"/>
  <c r="B35" i="35"/>
  <c r="C36" i="35"/>
  <c r="D38" i="35"/>
  <c r="D31" i="33"/>
  <c r="A32" i="33"/>
  <c r="F32" i="33" s="1"/>
  <c r="G31" i="33"/>
  <c r="C31" i="33"/>
  <c r="B31" i="33" s="1"/>
  <c r="F31" i="34"/>
  <c r="D32" i="34"/>
  <c r="E31" i="34" s="1"/>
  <c r="G31" i="34" s="1"/>
  <c r="E30" i="34"/>
  <c r="G30" i="34" s="1"/>
  <c r="A39" i="35"/>
  <c r="F39" i="35" s="1"/>
  <c r="G38" i="35"/>
  <c r="F27" i="24"/>
  <c r="D28" i="24"/>
  <c r="X26" i="24"/>
  <c r="P27" i="24"/>
  <c r="N28" i="24"/>
  <c r="V27" i="24"/>
  <c r="W25" i="24"/>
  <c r="Y25" i="24" s="1"/>
  <c r="C30" i="25"/>
  <c r="B30" i="25" s="1"/>
  <c r="D30" i="25"/>
  <c r="A31" i="25"/>
  <c r="I20" i="25"/>
  <c r="J20" i="25" s="1"/>
  <c r="R20" i="25"/>
  <c r="L21" i="25" s="1"/>
  <c r="M21" i="25" s="1"/>
  <c r="U21" i="35" l="1"/>
  <c r="W21" i="35"/>
  <c r="AD21" i="35"/>
  <c r="Z21" i="35"/>
  <c r="AA21" i="35"/>
  <c r="AB21" i="35"/>
  <c r="J20" i="35"/>
  <c r="K20" i="35" s="1"/>
  <c r="S20" i="33"/>
  <c r="E20" i="33" s="1"/>
  <c r="AE21" i="35"/>
  <c r="N21" i="35" s="1"/>
  <c r="Q21" i="35" s="1"/>
  <c r="S21" i="35" s="1"/>
  <c r="G31" i="25"/>
  <c r="F31" i="25"/>
  <c r="K20" i="25"/>
  <c r="H21" i="25"/>
  <c r="B36" i="35"/>
  <c r="C37" i="35"/>
  <c r="D32" i="33"/>
  <c r="G39" i="35"/>
  <c r="A40" i="35"/>
  <c r="F40" i="35" s="1"/>
  <c r="F32" i="34"/>
  <c r="D33" i="34"/>
  <c r="E32" i="34" s="1"/>
  <c r="G32" i="34" s="1"/>
  <c r="A33" i="33"/>
  <c r="F33" i="33" s="1"/>
  <c r="G32" i="33"/>
  <c r="C32" i="33"/>
  <c r="B32" i="33" s="1"/>
  <c r="D39" i="35"/>
  <c r="T21" i="25"/>
  <c r="X21" i="25"/>
  <c r="AB21" i="25"/>
  <c r="U21" i="25"/>
  <c r="Y21" i="25"/>
  <c r="AC21" i="25"/>
  <c r="V21" i="25"/>
  <c r="Z21" i="25"/>
  <c r="AD21" i="25"/>
  <c r="W21" i="25"/>
  <c r="AA21" i="25"/>
  <c r="E27" i="24"/>
  <c r="G27" i="24" s="1"/>
  <c r="D29" i="24"/>
  <c r="F28" i="24"/>
  <c r="X27" i="24"/>
  <c r="W26" i="24"/>
  <c r="Y26" i="24" s="1"/>
  <c r="P28" i="24"/>
  <c r="N29" i="24"/>
  <c r="O28" i="24" s="1"/>
  <c r="Q28" i="24" s="1"/>
  <c r="V28" i="24"/>
  <c r="O27" i="24"/>
  <c r="Q27" i="24" s="1"/>
  <c r="A32" i="25"/>
  <c r="C31" i="25"/>
  <c r="B31" i="25" s="1"/>
  <c r="D31" i="25"/>
  <c r="I20" i="33" l="1"/>
  <c r="R20" i="33"/>
  <c r="L21" i="33" s="1"/>
  <c r="M21" i="33" s="1"/>
  <c r="Z21" i="33" s="1"/>
  <c r="E21" i="35"/>
  <c r="G32" i="25"/>
  <c r="F32" i="25"/>
  <c r="B37" i="35"/>
  <c r="C38" i="35"/>
  <c r="D40" i="35"/>
  <c r="D33" i="33"/>
  <c r="G40" i="35"/>
  <c r="A41" i="35"/>
  <c r="F41" i="35" s="1"/>
  <c r="C33" i="33"/>
  <c r="B33" i="33" s="1"/>
  <c r="A34" i="33"/>
  <c r="F34" i="33" s="1"/>
  <c r="G33" i="33"/>
  <c r="F33" i="34"/>
  <c r="D34" i="34"/>
  <c r="E33" i="34" s="1"/>
  <c r="G33" i="34" s="1"/>
  <c r="AE21" i="25"/>
  <c r="N21" i="25" s="1"/>
  <c r="Q21" i="25" s="1"/>
  <c r="S21" i="25" s="1"/>
  <c r="E28" i="24"/>
  <c r="G28" i="24" s="1"/>
  <c r="D30" i="24"/>
  <c r="F29" i="24"/>
  <c r="X28" i="24"/>
  <c r="N30" i="24"/>
  <c r="O29" i="24" s="1"/>
  <c r="Q29" i="24" s="1"/>
  <c r="P29" i="24"/>
  <c r="V29" i="24"/>
  <c r="W27" i="24"/>
  <c r="Y27" i="24" s="1"/>
  <c r="C32" i="25"/>
  <c r="B32" i="25" s="1"/>
  <c r="D32" i="25"/>
  <c r="A33" i="25"/>
  <c r="R21" i="35" l="1"/>
  <c r="L22" i="35" s="1"/>
  <c r="M22" i="35" s="1"/>
  <c r="Z22" i="35" s="1"/>
  <c r="J20" i="33"/>
  <c r="K20" i="33" s="1"/>
  <c r="U21" i="33"/>
  <c r="H21" i="33"/>
  <c r="V21" i="33"/>
  <c r="AD21" i="33"/>
  <c r="AB21" i="33"/>
  <c r="AC21" i="33"/>
  <c r="AA21" i="33"/>
  <c r="T21" i="33"/>
  <c r="X21" i="33"/>
  <c r="W21" i="33"/>
  <c r="Y21" i="33"/>
  <c r="AC22" i="35"/>
  <c r="X22" i="35"/>
  <c r="U22" i="35"/>
  <c r="V22" i="35"/>
  <c r="W22" i="35"/>
  <c r="T22" i="35"/>
  <c r="AD22" i="35"/>
  <c r="AA22" i="35"/>
  <c r="AB22" i="35"/>
  <c r="I21" i="35"/>
  <c r="H22" i="35" s="1"/>
  <c r="G33" i="25"/>
  <c r="F33" i="25"/>
  <c r="E21" i="25"/>
  <c r="B38" i="35"/>
  <c r="C39" i="35"/>
  <c r="D41" i="35"/>
  <c r="F34" i="34"/>
  <c r="D35" i="34"/>
  <c r="G41" i="35"/>
  <c r="A42" i="35"/>
  <c r="F42" i="35" s="1"/>
  <c r="A35" i="33"/>
  <c r="F35" i="33" s="1"/>
  <c r="G34" i="33"/>
  <c r="C34" i="33"/>
  <c r="B34" i="33" s="1"/>
  <c r="D34" i="33"/>
  <c r="E29" i="24"/>
  <c r="G29" i="24" s="1"/>
  <c r="F30" i="24"/>
  <c r="D31" i="24"/>
  <c r="X29" i="24"/>
  <c r="W28" i="24"/>
  <c r="Y28" i="24" s="1"/>
  <c r="N31" i="24"/>
  <c r="O30" i="24" s="1"/>
  <c r="Q30" i="24" s="1"/>
  <c r="P30" i="24"/>
  <c r="V30" i="24"/>
  <c r="D33" i="25"/>
  <c r="C33" i="25"/>
  <c r="B33" i="25" s="1"/>
  <c r="A34" i="25"/>
  <c r="Y22" i="35" l="1"/>
  <c r="AE22" i="35" s="1"/>
  <c r="N22" i="35" s="1"/>
  <c r="Q22" i="35" s="1"/>
  <c r="J21" i="35"/>
  <c r="K21" i="35" s="1"/>
  <c r="AE21" i="33"/>
  <c r="N21" i="33" s="1"/>
  <c r="Q21" i="33" s="1"/>
  <c r="S21" i="33" s="1"/>
  <c r="E21" i="33" s="1"/>
  <c r="G34" i="25"/>
  <c r="F34" i="25"/>
  <c r="B39" i="35"/>
  <c r="C40" i="35"/>
  <c r="G35" i="33"/>
  <c r="C35" i="33"/>
  <c r="B35" i="33" s="1"/>
  <c r="A36" i="33"/>
  <c r="F36" i="33" s="1"/>
  <c r="A43" i="35"/>
  <c r="F43" i="35" s="1"/>
  <c r="G42" i="35"/>
  <c r="D35" i="33"/>
  <c r="D42" i="35"/>
  <c r="F35" i="34"/>
  <c r="D36" i="34"/>
  <c r="E34" i="34"/>
  <c r="G34" i="34" s="1"/>
  <c r="E30" i="24"/>
  <c r="G30" i="24" s="1"/>
  <c r="F31" i="24"/>
  <c r="D32" i="24"/>
  <c r="X30" i="24"/>
  <c r="W29" i="24"/>
  <c r="Y29" i="24" s="1"/>
  <c r="N32" i="24"/>
  <c r="O31" i="24" s="1"/>
  <c r="Q31" i="24" s="1"/>
  <c r="P31" i="24"/>
  <c r="V31" i="24"/>
  <c r="C34" i="25"/>
  <c r="B34" i="25" s="1"/>
  <c r="D34" i="25"/>
  <c r="A35" i="25"/>
  <c r="I21" i="25"/>
  <c r="J21" i="25" s="1"/>
  <c r="R21" i="25"/>
  <c r="L22" i="25" s="1"/>
  <c r="M22" i="25" s="1"/>
  <c r="R21" i="33" l="1"/>
  <c r="L22" i="33" s="1"/>
  <c r="M22" i="33" s="1"/>
  <c r="Z22" i="33" s="1"/>
  <c r="S22" i="35"/>
  <c r="E22" i="35" s="1"/>
  <c r="I21" i="33"/>
  <c r="H22" i="33" s="1"/>
  <c r="G35" i="25"/>
  <c r="F35" i="25"/>
  <c r="K21" i="25"/>
  <c r="H22" i="25"/>
  <c r="B40" i="35"/>
  <c r="C41" i="35"/>
  <c r="D43" i="35"/>
  <c r="D36" i="33"/>
  <c r="C36" i="33"/>
  <c r="B36" i="33" s="1"/>
  <c r="A37" i="33"/>
  <c r="F37" i="33" s="1"/>
  <c r="G36" i="33"/>
  <c r="G43" i="35"/>
  <c r="A44" i="35"/>
  <c r="F44" i="35" s="1"/>
  <c r="F36" i="34"/>
  <c r="D37" i="34"/>
  <c r="E36" i="34" s="1"/>
  <c r="G36" i="34" s="1"/>
  <c r="E35" i="34"/>
  <c r="G35" i="34" s="1"/>
  <c r="U22" i="25"/>
  <c r="Y22" i="25"/>
  <c r="AC22" i="25"/>
  <c r="V22" i="25"/>
  <c r="Z22" i="25"/>
  <c r="AD22" i="25"/>
  <c r="W22" i="25"/>
  <c r="AA22" i="25"/>
  <c r="AB22" i="25"/>
  <c r="T22" i="25"/>
  <c r="X22" i="25"/>
  <c r="E31" i="24"/>
  <c r="G31" i="24" s="1"/>
  <c r="D33" i="24"/>
  <c r="F32" i="24"/>
  <c r="N33" i="24"/>
  <c r="O32" i="24" s="1"/>
  <c r="Q32" i="24" s="1"/>
  <c r="P32" i="24"/>
  <c r="V32" i="24"/>
  <c r="W31" i="24" s="1"/>
  <c r="Y31" i="24" s="1"/>
  <c r="X31" i="24"/>
  <c r="W30" i="24"/>
  <c r="Y30" i="24" s="1"/>
  <c r="A36" i="25"/>
  <c r="D35" i="25"/>
  <c r="C35" i="25"/>
  <c r="B35" i="25" s="1"/>
  <c r="J21" i="33" l="1"/>
  <c r="K21" i="33" s="1"/>
  <c r="U22" i="33"/>
  <c r="X22" i="33"/>
  <c r="V22" i="33"/>
  <c r="AD22" i="33"/>
  <c r="AB22" i="33"/>
  <c r="W22" i="33"/>
  <c r="T22" i="33"/>
  <c r="AC22" i="33"/>
  <c r="AA22" i="33"/>
  <c r="Y22" i="33"/>
  <c r="G36" i="25"/>
  <c r="F36" i="25"/>
  <c r="R22" i="35"/>
  <c r="L23" i="35" s="1"/>
  <c r="M23" i="35" s="1"/>
  <c r="I22" i="35"/>
  <c r="H23" i="35" s="1"/>
  <c r="B41" i="35"/>
  <c r="C42" i="35"/>
  <c r="A45" i="35"/>
  <c r="F45" i="35" s="1"/>
  <c r="G44" i="35"/>
  <c r="F37" i="34"/>
  <c r="D38" i="34"/>
  <c r="G37" i="33"/>
  <c r="C37" i="33"/>
  <c r="B37" i="33" s="1"/>
  <c r="A38" i="33"/>
  <c r="F38" i="33" s="1"/>
  <c r="D37" i="33"/>
  <c r="D44" i="35"/>
  <c r="AE22" i="25"/>
  <c r="N22" i="25" s="1"/>
  <c r="Q22" i="25" s="1"/>
  <c r="E32" i="24"/>
  <c r="G32" i="24" s="1"/>
  <c r="D34" i="24"/>
  <c r="E33" i="24" s="1"/>
  <c r="G33" i="24" s="1"/>
  <c r="F33" i="24"/>
  <c r="N34" i="24"/>
  <c r="P33" i="24"/>
  <c r="V33" i="24"/>
  <c r="W32" i="24" s="1"/>
  <c r="Y32" i="24" s="1"/>
  <c r="X32" i="24"/>
  <c r="C36" i="25"/>
  <c r="B36" i="25" s="1"/>
  <c r="D36" i="25"/>
  <c r="A37" i="25"/>
  <c r="J22" i="35" l="1"/>
  <c r="K22" i="35" s="1"/>
  <c r="AE22" i="33"/>
  <c r="N22" i="33" s="1"/>
  <c r="Q22" i="33" s="1"/>
  <c r="S22" i="33" s="1"/>
  <c r="E22" i="33" s="1"/>
  <c r="S22" i="25"/>
  <c r="E22" i="25" s="1"/>
  <c r="G37" i="25"/>
  <c r="F37" i="25"/>
  <c r="V23" i="35"/>
  <c r="AC23" i="35"/>
  <c r="X23" i="35"/>
  <c r="AD23" i="35"/>
  <c r="Y23" i="35"/>
  <c r="W23" i="35"/>
  <c r="Z23" i="35"/>
  <c r="T23" i="35"/>
  <c r="AB23" i="35"/>
  <c r="AA23" i="35"/>
  <c r="U23" i="35"/>
  <c r="B42" i="35"/>
  <c r="C43" i="35"/>
  <c r="D45" i="35"/>
  <c r="D38" i="33"/>
  <c r="G45" i="35"/>
  <c r="A46" i="35"/>
  <c r="F46" i="35" s="1"/>
  <c r="E37" i="34"/>
  <c r="G37" i="34" s="1"/>
  <c r="F38" i="34"/>
  <c r="D39" i="34"/>
  <c r="E38" i="34" s="1"/>
  <c r="G38" i="34" s="1"/>
  <c r="C38" i="33"/>
  <c r="B38" i="33" s="1"/>
  <c r="G38" i="33"/>
  <c r="A39" i="33"/>
  <c r="F39" i="33" s="1"/>
  <c r="F34" i="24"/>
  <c r="D35" i="24"/>
  <c r="N35" i="24"/>
  <c r="O34" i="24" s="1"/>
  <c r="Q34" i="24" s="1"/>
  <c r="P34" i="24"/>
  <c r="V34" i="24"/>
  <c r="W33" i="24" s="1"/>
  <c r="Y33" i="24" s="1"/>
  <c r="O33" i="24"/>
  <c r="Q33" i="24" s="1"/>
  <c r="X33" i="24"/>
  <c r="A38" i="25"/>
  <c r="C37" i="25"/>
  <c r="B37" i="25" s="1"/>
  <c r="D37" i="25"/>
  <c r="I22" i="33" l="1"/>
  <c r="H23" i="33" s="1"/>
  <c r="R22" i="33"/>
  <c r="L23" i="33" s="1"/>
  <c r="M23" i="33" s="1"/>
  <c r="Z23" i="33" s="1"/>
  <c r="G38" i="25"/>
  <c r="F38" i="25"/>
  <c r="AE23" i="35"/>
  <c r="N23" i="35" s="1"/>
  <c r="Q23" i="35" s="1"/>
  <c r="S23" i="35" s="1"/>
  <c r="B43" i="35"/>
  <c r="C44" i="35"/>
  <c r="D39" i="33"/>
  <c r="G46" i="35"/>
  <c r="A47" i="35"/>
  <c r="F47" i="35" s="1"/>
  <c r="F39" i="34"/>
  <c r="D40" i="34"/>
  <c r="A40" i="33"/>
  <c r="F40" i="33" s="1"/>
  <c r="G39" i="33"/>
  <c r="C39" i="33"/>
  <c r="B39" i="33" s="1"/>
  <c r="D46" i="35"/>
  <c r="E34" i="24"/>
  <c r="G34" i="24" s="1"/>
  <c r="F35" i="24"/>
  <c r="D36" i="24"/>
  <c r="N36" i="24"/>
  <c r="O35" i="24" s="1"/>
  <c r="Q35" i="24" s="1"/>
  <c r="P35" i="24"/>
  <c r="V35" i="24"/>
  <c r="X34" i="24"/>
  <c r="C38" i="25"/>
  <c r="B38" i="25" s="1"/>
  <c r="D38" i="25"/>
  <c r="A39" i="25"/>
  <c r="I22" i="25"/>
  <c r="H23" i="25" s="1"/>
  <c r="R22" i="25"/>
  <c r="L23" i="25" s="1"/>
  <c r="M23" i="25" s="1"/>
  <c r="J22" i="33" l="1"/>
  <c r="K22" i="33" s="1"/>
  <c r="J22" i="25"/>
  <c r="K22" i="25" s="1"/>
  <c r="X23" i="33"/>
  <c r="AA23" i="33"/>
  <c r="U23" i="33"/>
  <c r="W23" i="33"/>
  <c r="Y23" i="33"/>
  <c r="AC23" i="33"/>
  <c r="T23" i="33"/>
  <c r="AB23" i="33"/>
  <c r="AD23" i="33"/>
  <c r="V23" i="33"/>
  <c r="G39" i="25"/>
  <c r="F39" i="25"/>
  <c r="B44" i="35"/>
  <c r="C45" i="35"/>
  <c r="D47" i="35"/>
  <c r="D40" i="33"/>
  <c r="G47" i="35"/>
  <c r="A48" i="35"/>
  <c r="F48" i="35" s="1"/>
  <c r="G40" i="33"/>
  <c r="C40" i="33"/>
  <c r="B40" i="33" s="1"/>
  <c r="A41" i="33"/>
  <c r="F41" i="33" s="1"/>
  <c r="F40" i="34"/>
  <c r="D41" i="34"/>
  <c r="E40" i="34" s="1"/>
  <c r="G40" i="34" s="1"/>
  <c r="E39" i="34"/>
  <c r="G39" i="34" s="1"/>
  <c r="V23" i="25"/>
  <c r="Z23" i="25"/>
  <c r="AD23" i="25"/>
  <c r="W23" i="25"/>
  <c r="AA23" i="25"/>
  <c r="T23" i="25"/>
  <c r="X23" i="25"/>
  <c r="AB23" i="25"/>
  <c r="U23" i="25"/>
  <c r="Y23" i="25"/>
  <c r="AC23" i="25"/>
  <c r="E35" i="24"/>
  <c r="G35" i="24" s="1"/>
  <c r="D37" i="24"/>
  <c r="F36" i="24"/>
  <c r="X35" i="24"/>
  <c r="W34" i="24"/>
  <c r="Y34" i="24" s="1"/>
  <c r="N37" i="24"/>
  <c r="O36" i="24" s="1"/>
  <c r="Q36" i="24" s="1"/>
  <c r="P36" i="24"/>
  <c r="V36" i="24"/>
  <c r="D39" i="25"/>
  <c r="C39" i="25"/>
  <c r="B39" i="25" s="1"/>
  <c r="A40" i="25"/>
  <c r="AE23" i="33" l="1"/>
  <c r="N23" i="33" s="1"/>
  <c r="Q23" i="33" s="1"/>
  <c r="S23" i="33" s="1"/>
  <c r="E23" i="35"/>
  <c r="G40" i="25"/>
  <c r="F40" i="25"/>
  <c r="B45" i="35"/>
  <c r="C46" i="35"/>
  <c r="D48" i="35"/>
  <c r="D41" i="33"/>
  <c r="G48" i="35"/>
  <c r="A49" i="35"/>
  <c r="F49" i="35" s="1"/>
  <c r="C41" i="33"/>
  <c r="B41" i="33" s="1"/>
  <c r="G41" i="33"/>
  <c r="A42" i="33"/>
  <c r="F42" i="33" s="1"/>
  <c r="F41" i="34"/>
  <c r="D42" i="34"/>
  <c r="AE23" i="25"/>
  <c r="N23" i="25" s="1"/>
  <c r="Q23" i="25" s="1"/>
  <c r="E36" i="24"/>
  <c r="G36" i="24" s="1"/>
  <c r="F37" i="24"/>
  <c r="D38" i="24"/>
  <c r="N38" i="24"/>
  <c r="O37" i="24" s="1"/>
  <c r="Q37" i="24" s="1"/>
  <c r="P37" i="24"/>
  <c r="V37" i="24"/>
  <c r="W36" i="24" s="1"/>
  <c r="Y36" i="24" s="1"/>
  <c r="X36" i="24"/>
  <c r="W35" i="24"/>
  <c r="Y35" i="24" s="1"/>
  <c r="C40" i="25"/>
  <c r="B40" i="25" s="1"/>
  <c r="A41" i="25"/>
  <c r="D40" i="25"/>
  <c r="R23" i="35" l="1"/>
  <c r="L24" i="35" s="1"/>
  <c r="M24" i="35" s="1"/>
  <c r="W24" i="35" s="1"/>
  <c r="E23" i="33"/>
  <c r="S23" i="25"/>
  <c r="I23" i="35"/>
  <c r="H24" i="35" s="1"/>
  <c r="AB24" i="35"/>
  <c r="U24" i="35"/>
  <c r="V24" i="35"/>
  <c r="T24" i="35"/>
  <c r="AC24" i="35"/>
  <c r="AA24" i="35"/>
  <c r="AD24" i="35"/>
  <c r="Z24" i="35"/>
  <c r="X24" i="35"/>
  <c r="G41" i="25"/>
  <c r="F41" i="25"/>
  <c r="B46" i="35"/>
  <c r="C47" i="35"/>
  <c r="D49" i="35"/>
  <c r="G49" i="35"/>
  <c r="A50" i="35"/>
  <c r="F50" i="35" s="1"/>
  <c r="F42" i="34"/>
  <c r="D43" i="34"/>
  <c r="A43" i="33"/>
  <c r="F43" i="33" s="1"/>
  <c r="C42" i="33"/>
  <c r="B42" i="33" s="1"/>
  <c r="G42" i="33"/>
  <c r="E41" i="34"/>
  <c r="G41" i="34" s="1"/>
  <c r="D42" i="33"/>
  <c r="E37" i="24"/>
  <c r="G37" i="24" s="1"/>
  <c r="F38" i="24"/>
  <c r="D39" i="24"/>
  <c r="X37" i="24"/>
  <c r="N39" i="24"/>
  <c r="P38" i="24"/>
  <c r="V38" i="24"/>
  <c r="C41" i="25"/>
  <c r="B41" i="25" s="1"/>
  <c r="D41" i="25"/>
  <c r="A42" i="25"/>
  <c r="Y24" i="35" l="1"/>
  <c r="J23" i="35"/>
  <c r="K23" i="35" s="1"/>
  <c r="J23" i="33"/>
  <c r="R23" i="33"/>
  <c r="L24" i="33" s="1"/>
  <c r="M24" i="33" s="1"/>
  <c r="I23" i="33"/>
  <c r="E23" i="25"/>
  <c r="AE24" i="35"/>
  <c r="N24" i="35" s="1"/>
  <c r="Q24" i="35" s="1"/>
  <c r="G42" i="25"/>
  <c r="F42" i="25"/>
  <c r="B47" i="35"/>
  <c r="C48" i="35"/>
  <c r="D50" i="35"/>
  <c r="G43" i="33"/>
  <c r="A44" i="33"/>
  <c r="F44" i="33" s="1"/>
  <c r="C43" i="33"/>
  <c r="B43" i="33" s="1"/>
  <c r="D43" i="33"/>
  <c r="F43" i="34"/>
  <c r="D44" i="34"/>
  <c r="E42" i="34"/>
  <c r="G42" i="34" s="1"/>
  <c r="G50" i="35"/>
  <c r="A51" i="35"/>
  <c r="F51" i="35" s="1"/>
  <c r="E38" i="24"/>
  <c r="G38" i="24" s="1"/>
  <c r="F39" i="24"/>
  <c r="D40" i="24"/>
  <c r="N40" i="24"/>
  <c r="O39" i="24" s="1"/>
  <c r="Q39" i="24" s="1"/>
  <c r="P39" i="24"/>
  <c r="V39" i="24"/>
  <c r="X38" i="24"/>
  <c r="O38" i="24"/>
  <c r="Q38" i="24" s="1"/>
  <c r="W37" i="24"/>
  <c r="Y37" i="24" s="1"/>
  <c r="C42" i="25"/>
  <c r="B42" i="25" s="1"/>
  <c r="D42" i="25"/>
  <c r="A43" i="25"/>
  <c r="R23" i="25" l="1"/>
  <c r="L24" i="25" s="1"/>
  <c r="M24" i="25" s="1"/>
  <c r="I23" i="25"/>
  <c r="H24" i="25" s="1"/>
  <c r="S24" i="35"/>
  <c r="E24" i="35" s="1"/>
  <c r="H24" i="33"/>
  <c r="K23" i="33"/>
  <c r="U24" i="33"/>
  <c r="AD24" i="33"/>
  <c r="AB24" i="33"/>
  <c r="Z24" i="33"/>
  <c r="AC24" i="33"/>
  <c r="W24" i="33"/>
  <c r="T24" i="33"/>
  <c r="X24" i="33"/>
  <c r="V24" i="33"/>
  <c r="AA24" i="33"/>
  <c r="Y24" i="33"/>
  <c r="G43" i="25"/>
  <c r="F43" i="25"/>
  <c r="B48" i="35"/>
  <c r="C49" i="35"/>
  <c r="D51" i="35"/>
  <c r="D44" i="33"/>
  <c r="F44" i="34"/>
  <c r="D45" i="34"/>
  <c r="E44" i="34" s="1"/>
  <c r="G44" i="34" s="1"/>
  <c r="C44" i="33"/>
  <c r="B44" i="33" s="1"/>
  <c r="A45" i="33"/>
  <c r="F45" i="33" s="1"/>
  <c r="G44" i="33"/>
  <c r="E43" i="34"/>
  <c r="G43" i="34" s="1"/>
  <c r="A52" i="35"/>
  <c r="F52" i="35" s="1"/>
  <c r="G51" i="35"/>
  <c r="W24" i="25"/>
  <c r="AA24" i="25"/>
  <c r="T24" i="25"/>
  <c r="X24" i="25"/>
  <c r="AB24" i="25"/>
  <c r="U24" i="25"/>
  <c r="Y24" i="25"/>
  <c r="AC24" i="25"/>
  <c r="V24" i="25"/>
  <c r="Z24" i="25"/>
  <c r="AD24" i="25"/>
  <c r="F40" i="24"/>
  <c r="D41" i="24"/>
  <c r="E39" i="24"/>
  <c r="G39" i="24" s="1"/>
  <c r="X39" i="24"/>
  <c r="W38" i="24"/>
  <c r="Y38" i="24" s="1"/>
  <c r="P40" i="24"/>
  <c r="N41" i="24"/>
  <c r="O40" i="24" s="1"/>
  <c r="Q40" i="24" s="1"/>
  <c r="V40" i="24"/>
  <c r="A44" i="25"/>
  <c r="D43" i="25"/>
  <c r="C43" i="25"/>
  <c r="B43" i="25" s="1"/>
  <c r="J23" i="25" l="1"/>
  <c r="K23" i="25" s="1"/>
  <c r="I24" i="35"/>
  <c r="H25" i="35" s="1"/>
  <c r="R24" i="35"/>
  <c r="L25" i="35" s="1"/>
  <c r="M25" i="35" s="1"/>
  <c r="W25" i="35" s="1"/>
  <c r="AE24" i="33"/>
  <c r="N24" i="33" s="1"/>
  <c r="Q24" i="33" s="1"/>
  <c r="G44" i="25"/>
  <c r="F44" i="25"/>
  <c r="B49" i="35"/>
  <c r="C50" i="35"/>
  <c r="G52" i="35"/>
  <c r="A53" i="35"/>
  <c r="F53" i="35" s="1"/>
  <c r="F45" i="34"/>
  <c r="D46" i="34"/>
  <c r="E45" i="34" s="1"/>
  <c r="G45" i="34" s="1"/>
  <c r="C45" i="33"/>
  <c r="B45" i="33" s="1"/>
  <c r="A46" i="33"/>
  <c r="F46" i="33" s="1"/>
  <c r="G45" i="33"/>
  <c r="D52" i="35"/>
  <c r="D45" i="33"/>
  <c r="AE24" i="25"/>
  <c r="N24" i="25" s="1"/>
  <c r="Q24" i="25" s="1"/>
  <c r="E40" i="24"/>
  <c r="G40" i="24" s="1"/>
  <c r="F41" i="24"/>
  <c r="D42" i="24"/>
  <c r="X40" i="24"/>
  <c r="W39" i="24"/>
  <c r="Y39" i="24" s="1"/>
  <c r="N42" i="24"/>
  <c r="O41" i="24" s="1"/>
  <c r="Q41" i="24" s="1"/>
  <c r="P41" i="24"/>
  <c r="V41" i="24"/>
  <c r="W40" i="24" s="1"/>
  <c r="Y40" i="24" s="1"/>
  <c r="C44" i="25"/>
  <c r="B44" i="25" s="1"/>
  <c r="D44" i="25"/>
  <c r="A45" i="25"/>
  <c r="J24" i="35" l="1"/>
  <c r="K24" i="35" s="1"/>
  <c r="V25" i="35"/>
  <c r="Z25" i="35"/>
  <c r="U25" i="35"/>
  <c r="X25" i="35"/>
  <c r="AA25" i="35"/>
  <c r="AB25" i="35"/>
  <c r="Y25" i="35"/>
  <c r="T25" i="35"/>
  <c r="AC25" i="35"/>
  <c r="AD25" i="35"/>
  <c r="S24" i="33"/>
  <c r="E24" i="33" s="1"/>
  <c r="S24" i="25"/>
  <c r="E24" i="25" s="1"/>
  <c r="G45" i="25"/>
  <c r="F45" i="25"/>
  <c r="B50" i="35"/>
  <c r="C51" i="35"/>
  <c r="A54" i="35"/>
  <c r="F54" i="35" s="1"/>
  <c r="G53" i="35"/>
  <c r="A47" i="33"/>
  <c r="F47" i="33" s="1"/>
  <c r="G46" i="33"/>
  <c r="C46" i="33"/>
  <c r="B46" i="33" s="1"/>
  <c r="F46" i="34"/>
  <c r="D47" i="34"/>
  <c r="D46" i="33"/>
  <c r="D53" i="35"/>
  <c r="E41" i="24"/>
  <c r="G41" i="24" s="1"/>
  <c r="F42" i="24"/>
  <c r="D43" i="24"/>
  <c r="X41" i="24"/>
  <c r="N43" i="24"/>
  <c r="O42" i="24" s="1"/>
  <c r="Q42" i="24" s="1"/>
  <c r="P42" i="24"/>
  <c r="V42" i="24"/>
  <c r="C45" i="25"/>
  <c r="B45" i="25" s="1"/>
  <c r="A46" i="25"/>
  <c r="D45" i="25"/>
  <c r="R24" i="33" l="1"/>
  <c r="L25" i="33" s="1"/>
  <c r="M25" i="33" s="1"/>
  <c r="U25" i="33" s="1"/>
  <c r="AE25" i="35"/>
  <c r="N25" i="35" s="1"/>
  <c r="Q25" i="35" s="1"/>
  <c r="S25" i="35" s="1"/>
  <c r="E25" i="35" s="1"/>
  <c r="AB25" i="33"/>
  <c r="T25" i="33"/>
  <c r="V25" i="33"/>
  <c r="AD25" i="33"/>
  <c r="X25" i="33"/>
  <c r="AA25" i="33"/>
  <c r="Z25" i="33"/>
  <c r="AC25" i="33"/>
  <c r="I24" i="33"/>
  <c r="H25" i="33" s="1"/>
  <c r="G46" i="25"/>
  <c r="F46" i="25"/>
  <c r="B51" i="35"/>
  <c r="C52" i="35"/>
  <c r="D47" i="33"/>
  <c r="D54" i="35"/>
  <c r="A48" i="33"/>
  <c r="F48" i="33" s="1"/>
  <c r="G47" i="33"/>
  <c r="C47" i="33"/>
  <c r="B47" i="33" s="1"/>
  <c r="F47" i="34"/>
  <c r="D48" i="34"/>
  <c r="E47" i="34" s="1"/>
  <c r="G47" i="34" s="1"/>
  <c r="E46" i="34"/>
  <c r="G46" i="34" s="1"/>
  <c r="G54" i="35"/>
  <c r="A55" i="35"/>
  <c r="F55" i="35" s="1"/>
  <c r="E42" i="24"/>
  <c r="G42" i="24" s="1"/>
  <c r="F43" i="24"/>
  <c r="D44" i="24"/>
  <c r="E43" i="24" s="1"/>
  <c r="G43" i="24" s="1"/>
  <c r="X42" i="24"/>
  <c r="W41" i="24"/>
  <c r="Y41" i="24" s="1"/>
  <c r="N44" i="24"/>
  <c r="P43" i="24"/>
  <c r="V43" i="24"/>
  <c r="W42" i="24" s="1"/>
  <c r="Y42" i="24" s="1"/>
  <c r="I24" i="25"/>
  <c r="J24" i="25" s="1"/>
  <c r="R24" i="25"/>
  <c r="L25" i="25" s="1"/>
  <c r="M25" i="25" s="1"/>
  <c r="C46" i="25"/>
  <c r="B46" i="25" s="1"/>
  <c r="D46" i="25"/>
  <c r="A47" i="25"/>
  <c r="W25" i="33" l="1"/>
  <c r="Y25" i="33"/>
  <c r="J24" i="33"/>
  <c r="K24" i="33" s="1"/>
  <c r="I25" i="35"/>
  <c r="H26" i="35" s="1"/>
  <c r="R25" i="35"/>
  <c r="L26" i="35" s="1"/>
  <c r="M26" i="35" s="1"/>
  <c r="Z26" i="35" s="1"/>
  <c r="AE25" i="33"/>
  <c r="N25" i="33" s="1"/>
  <c r="Q25" i="33" s="1"/>
  <c r="S25" i="33" s="1"/>
  <c r="E25" i="33" s="1"/>
  <c r="G47" i="25"/>
  <c r="F47" i="25"/>
  <c r="K24" i="25"/>
  <c r="H25" i="25"/>
  <c r="B52" i="35"/>
  <c r="C53" i="35"/>
  <c r="D48" i="33"/>
  <c r="C48" i="33"/>
  <c r="B48" i="33" s="1"/>
  <c r="A49" i="33"/>
  <c r="F49" i="33" s="1"/>
  <c r="G48" i="33"/>
  <c r="A56" i="35"/>
  <c r="F56" i="35" s="1"/>
  <c r="G55" i="35"/>
  <c r="F48" i="34"/>
  <c r="D49" i="34"/>
  <c r="D55" i="35"/>
  <c r="T25" i="25"/>
  <c r="X25" i="25"/>
  <c r="AB25" i="25"/>
  <c r="U25" i="25"/>
  <c r="Y25" i="25"/>
  <c r="AC25" i="25"/>
  <c r="V25" i="25"/>
  <c r="Z25" i="25"/>
  <c r="AD25" i="25"/>
  <c r="AA25" i="25"/>
  <c r="W25" i="25"/>
  <c r="D45" i="24"/>
  <c r="F44" i="24"/>
  <c r="N45" i="24"/>
  <c r="O44" i="24" s="1"/>
  <c r="Q44" i="24" s="1"/>
  <c r="P44" i="24"/>
  <c r="V44" i="24"/>
  <c r="W43" i="24" s="1"/>
  <c r="Y43" i="24" s="1"/>
  <c r="X43" i="24"/>
  <c r="O43" i="24"/>
  <c r="Q43" i="24" s="1"/>
  <c r="A48" i="25"/>
  <c r="C47" i="25"/>
  <c r="B47" i="25" s="1"/>
  <c r="D47" i="25"/>
  <c r="J25" i="35" l="1"/>
  <c r="K25" i="35" s="1"/>
  <c r="Y26" i="35"/>
  <c r="X26" i="35"/>
  <c r="T26" i="35"/>
  <c r="AD26" i="35"/>
  <c r="AA26" i="35"/>
  <c r="V26" i="35"/>
  <c r="U26" i="35"/>
  <c r="AB26" i="35"/>
  <c r="AC26" i="35"/>
  <c r="R25" i="33"/>
  <c r="L26" i="33" s="1"/>
  <c r="M26" i="33" s="1"/>
  <c r="X26" i="33" s="1"/>
  <c r="I25" i="33"/>
  <c r="H26" i="33" s="1"/>
  <c r="W26" i="35"/>
  <c r="G48" i="25"/>
  <c r="F48" i="25"/>
  <c r="B53" i="35"/>
  <c r="C54" i="35"/>
  <c r="F49" i="34"/>
  <c r="D50" i="34"/>
  <c r="E49" i="34" s="1"/>
  <c r="G49" i="34" s="1"/>
  <c r="A50" i="33"/>
  <c r="F50" i="33" s="1"/>
  <c r="C49" i="33"/>
  <c r="B49" i="33" s="1"/>
  <c r="G49" i="33"/>
  <c r="D49" i="33"/>
  <c r="E48" i="34"/>
  <c r="G48" i="34" s="1"/>
  <c r="G56" i="35"/>
  <c r="A57" i="35"/>
  <c r="F57" i="35" s="1"/>
  <c r="D56" i="35"/>
  <c r="AE25" i="25"/>
  <c r="N25" i="25" s="1"/>
  <c r="Q25" i="25" s="1"/>
  <c r="D46" i="24"/>
  <c r="E44" i="24"/>
  <c r="G44" i="24" s="1"/>
  <c r="F45" i="24"/>
  <c r="P45" i="24"/>
  <c r="N46" i="24"/>
  <c r="O45" i="24" s="1"/>
  <c r="Q45" i="24" s="1"/>
  <c r="V45" i="24"/>
  <c r="W44" i="24" s="1"/>
  <c r="Y44" i="24" s="1"/>
  <c r="X44" i="24"/>
  <c r="C48" i="25"/>
  <c r="B48" i="25" s="1"/>
  <c r="D48" i="25"/>
  <c r="A49" i="25"/>
  <c r="J25" i="33" l="1"/>
  <c r="K25" i="33" s="1"/>
  <c r="AA26" i="33"/>
  <c r="AE26" i="35"/>
  <c r="N26" i="35" s="1"/>
  <c r="Q26" i="35" s="1"/>
  <c r="S26" i="35" s="1"/>
  <c r="E26" i="35" s="1"/>
  <c r="Y26" i="33"/>
  <c r="Z26" i="33"/>
  <c r="AB26" i="33"/>
  <c r="AC26" i="33"/>
  <c r="T26" i="33"/>
  <c r="AD26" i="33"/>
  <c r="U26" i="33"/>
  <c r="V26" i="33"/>
  <c r="W26" i="33"/>
  <c r="S25" i="25"/>
  <c r="E25" i="25" s="1"/>
  <c r="G49" i="25"/>
  <c r="F49" i="25"/>
  <c r="B54" i="35"/>
  <c r="C55" i="35"/>
  <c r="D50" i="33"/>
  <c r="A51" i="33"/>
  <c r="F51" i="33" s="1"/>
  <c r="C50" i="33"/>
  <c r="B50" i="33" s="1"/>
  <c r="G50" i="33"/>
  <c r="F50" i="34"/>
  <c r="D51" i="34"/>
  <c r="E50" i="34" s="1"/>
  <c r="G50" i="34" s="1"/>
  <c r="G57" i="35"/>
  <c r="A58" i="35"/>
  <c r="F58" i="35" s="1"/>
  <c r="D57" i="35"/>
  <c r="E45" i="24"/>
  <c r="G45" i="24" s="1"/>
  <c r="F46" i="24"/>
  <c r="D47" i="24"/>
  <c r="N47" i="24"/>
  <c r="O46" i="24" s="1"/>
  <c r="Q46" i="24" s="1"/>
  <c r="P46" i="24"/>
  <c r="V46" i="24"/>
  <c r="W45" i="24" s="1"/>
  <c r="Y45" i="24" s="1"/>
  <c r="X45" i="24"/>
  <c r="C49" i="25"/>
  <c r="B49" i="25" s="1"/>
  <c r="D49" i="25"/>
  <c r="A50" i="25"/>
  <c r="R26" i="35" l="1"/>
  <c r="L27" i="35" s="1"/>
  <c r="M27" i="35" s="1"/>
  <c r="Y27" i="35" s="1"/>
  <c r="AE26" i="33"/>
  <c r="N26" i="33" s="1"/>
  <c r="Q26" i="33" s="1"/>
  <c r="S26" i="33" s="1"/>
  <c r="G50" i="25"/>
  <c r="F50" i="25"/>
  <c r="I26" i="35"/>
  <c r="J26" i="35" s="1"/>
  <c r="B55" i="35"/>
  <c r="C56" i="35"/>
  <c r="D51" i="33"/>
  <c r="D58" i="35"/>
  <c r="C51" i="33"/>
  <c r="B51" i="33" s="1"/>
  <c r="A52" i="33"/>
  <c r="F52" i="33" s="1"/>
  <c r="G51" i="33"/>
  <c r="A59" i="35"/>
  <c r="F59" i="35" s="1"/>
  <c r="G58" i="35"/>
  <c r="F51" i="34"/>
  <c r="D52" i="34"/>
  <c r="I25" i="25"/>
  <c r="H26" i="25" s="1"/>
  <c r="E46" i="24"/>
  <c r="G46" i="24" s="1"/>
  <c r="D48" i="24"/>
  <c r="F47" i="24"/>
  <c r="X46" i="24"/>
  <c r="N48" i="24"/>
  <c r="P47" i="24"/>
  <c r="V47" i="24"/>
  <c r="C50" i="25"/>
  <c r="B50" i="25" s="1"/>
  <c r="D50" i="25"/>
  <c r="A51" i="25"/>
  <c r="J25" i="25" l="1"/>
  <c r="K25" i="25" s="1"/>
  <c r="Z27" i="35"/>
  <c r="X27" i="35"/>
  <c r="T27" i="35"/>
  <c r="AD27" i="35"/>
  <c r="W27" i="35"/>
  <c r="U27" i="35"/>
  <c r="AA27" i="35"/>
  <c r="AC27" i="35"/>
  <c r="AB27" i="35"/>
  <c r="V27" i="35"/>
  <c r="E26" i="33"/>
  <c r="G51" i="25"/>
  <c r="F51" i="25"/>
  <c r="K26" i="35"/>
  <c r="H27" i="35"/>
  <c r="B56" i="35"/>
  <c r="C57" i="35"/>
  <c r="D52" i="33"/>
  <c r="A60" i="35"/>
  <c r="F60" i="35" s="1"/>
  <c r="G59" i="35"/>
  <c r="F52" i="34"/>
  <c r="D53" i="34"/>
  <c r="E52" i="34" s="1"/>
  <c r="G52" i="34" s="1"/>
  <c r="D59" i="35"/>
  <c r="E51" i="34"/>
  <c r="G51" i="34" s="1"/>
  <c r="A53" i="33"/>
  <c r="F53" i="33" s="1"/>
  <c r="C52" i="33"/>
  <c r="B52" i="33" s="1"/>
  <c r="G52" i="33"/>
  <c r="R25" i="25"/>
  <c r="L26" i="25" s="1"/>
  <c r="E47" i="24"/>
  <c r="G47" i="24" s="1"/>
  <c r="D49" i="24"/>
  <c r="F48" i="24"/>
  <c r="N49" i="24"/>
  <c r="O48" i="24" s="1"/>
  <c r="Q48" i="24" s="1"/>
  <c r="P48" i="24"/>
  <c r="V48" i="24"/>
  <c r="X47" i="24"/>
  <c r="O47" i="24"/>
  <c r="Q47" i="24" s="1"/>
  <c r="W46" i="24"/>
  <c r="Y46" i="24" s="1"/>
  <c r="C51" i="25"/>
  <c r="B51" i="25" s="1"/>
  <c r="A52" i="25"/>
  <c r="D51" i="25"/>
  <c r="R26" i="33" l="1"/>
  <c r="L27" i="33" s="1"/>
  <c r="M27" i="33" s="1"/>
  <c r="Z27" i="33" s="1"/>
  <c r="AE27" i="35"/>
  <c r="N27" i="35" s="1"/>
  <c r="Q27" i="35" s="1"/>
  <c r="S27" i="35" s="1"/>
  <c r="E27" i="35" s="1"/>
  <c r="W27" i="33"/>
  <c r="V27" i="33"/>
  <c r="I26" i="33"/>
  <c r="H27" i="33" s="1"/>
  <c r="U27" i="33"/>
  <c r="T27" i="33"/>
  <c r="AD27" i="33"/>
  <c r="X27" i="33"/>
  <c r="AC27" i="33"/>
  <c r="AA27" i="33"/>
  <c r="AB27" i="33"/>
  <c r="Y27" i="33"/>
  <c r="G52" i="25"/>
  <c r="F52" i="25"/>
  <c r="M26" i="25"/>
  <c r="U26" i="25" s="1"/>
  <c r="B57" i="35"/>
  <c r="C58" i="35"/>
  <c r="D60" i="35"/>
  <c r="F53" i="34"/>
  <c r="D54" i="34"/>
  <c r="C53" i="33"/>
  <c r="B53" i="33" s="1"/>
  <c r="A54" i="33"/>
  <c r="F54" i="33" s="1"/>
  <c r="G53" i="33"/>
  <c r="A61" i="35"/>
  <c r="F61" i="35" s="1"/>
  <c r="G60" i="35"/>
  <c r="D53" i="33"/>
  <c r="F49" i="24"/>
  <c r="E48" i="24"/>
  <c r="G48" i="24" s="1"/>
  <c r="D50" i="24"/>
  <c r="X48" i="24"/>
  <c r="W47" i="24"/>
  <c r="Y47" i="24" s="1"/>
  <c r="P49" i="24"/>
  <c r="N50" i="24"/>
  <c r="V49" i="24"/>
  <c r="C52" i="25"/>
  <c r="B52" i="25" s="1"/>
  <c r="D52" i="25"/>
  <c r="A53" i="25"/>
  <c r="J26" i="33" l="1"/>
  <c r="K26" i="33" s="1"/>
  <c r="R27" i="35"/>
  <c r="L28" i="35" s="1"/>
  <c r="M28" i="35" s="1"/>
  <c r="W28" i="35" s="1"/>
  <c r="I27" i="35"/>
  <c r="H28" i="35" s="1"/>
  <c r="AE27" i="33"/>
  <c r="N27" i="33" s="1"/>
  <c r="Q27" i="33" s="1"/>
  <c r="Y26" i="25"/>
  <c r="X26" i="25"/>
  <c r="AC26" i="25"/>
  <c r="W26" i="25"/>
  <c r="AB26" i="25"/>
  <c r="AD26" i="25"/>
  <c r="V26" i="25"/>
  <c r="Z26" i="25"/>
  <c r="AA26" i="25"/>
  <c r="G53" i="25"/>
  <c r="F53" i="25"/>
  <c r="T26" i="25"/>
  <c r="B58" i="35"/>
  <c r="C59" i="35"/>
  <c r="D61" i="35"/>
  <c r="D54" i="33"/>
  <c r="G54" i="33"/>
  <c r="A55" i="33"/>
  <c r="F55" i="33" s="1"/>
  <c r="C54" i="33"/>
  <c r="B54" i="33" s="1"/>
  <c r="F54" i="34"/>
  <c r="D55" i="34"/>
  <c r="E54" i="34" s="1"/>
  <c r="G54" i="34" s="1"/>
  <c r="G61" i="35"/>
  <c r="A62" i="35"/>
  <c r="F62" i="35" s="1"/>
  <c r="E53" i="34"/>
  <c r="G53" i="34" s="1"/>
  <c r="F50" i="24"/>
  <c r="E49" i="24"/>
  <c r="G49" i="24" s="1"/>
  <c r="D51" i="24"/>
  <c r="E50" i="24" s="1"/>
  <c r="G50" i="24" s="1"/>
  <c r="P50" i="24"/>
  <c r="N51" i="24"/>
  <c r="V50" i="24"/>
  <c r="W49" i="24" s="1"/>
  <c r="Y49" i="24" s="1"/>
  <c r="X49" i="24"/>
  <c r="O49" i="24"/>
  <c r="Q49" i="24" s="1"/>
  <c r="W48" i="24"/>
  <c r="Y48" i="24" s="1"/>
  <c r="C53" i="25"/>
  <c r="B53" i="25" s="1"/>
  <c r="D53" i="25"/>
  <c r="A54" i="25"/>
  <c r="J27" i="35" l="1"/>
  <c r="K27" i="35" s="1"/>
  <c r="S27" i="33"/>
  <c r="E27" i="33" s="1"/>
  <c r="AE26" i="25"/>
  <c r="N26" i="25" s="1"/>
  <c r="Q26" i="25" s="1"/>
  <c r="AA28" i="35"/>
  <c r="AC28" i="35"/>
  <c r="U28" i="35"/>
  <c r="X28" i="35"/>
  <c r="AB28" i="35"/>
  <c r="Z28" i="35"/>
  <c r="G54" i="25"/>
  <c r="F54" i="25"/>
  <c r="T28" i="35"/>
  <c r="AD28" i="35"/>
  <c r="Y28" i="35"/>
  <c r="V28" i="35"/>
  <c r="B59" i="35"/>
  <c r="C60" i="35"/>
  <c r="D62" i="35"/>
  <c r="D55" i="33"/>
  <c r="G62" i="35"/>
  <c r="A63" i="35"/>
  <c r="F63" i="35" s="1"/>
  <c r="G55" i="33"/>
  <c r="A56" i="33"/>
  <c r="F56" i="33" s="1"/>
  <c r="C55" i="33"/>
  <c r="B55" i="33" s="1"/>
  <c r="F55" i="34"/>
  <c r="D56" i="34"/>
  <c r="F51" i="24"/>
  <c r="D52" i="24"/>
  <c r="P51" i="24"/>
  <c r="N52" i="24"/>
  <c r="O51" i="24" s="1"/>
  <c r="Q51" i="24" s="1"/>
  <c r="V51" i="24"/>
  <c r="W50" i="24" s="1"/>
  <c r="Y50" i="24" s="1"/>
  <c r="X50" i="24"/>
  <c r="O50" i="24"/>
  <c r="Q50" i="24" s="1"/>
  <c r="A55" i="25"/>
  <c r="C54" i="25"/>
  <c r="B54" i="25" s="1"/>
  <c r="D54" i="25"/>
  <c r="R27" i="33" l="1"/>
  <c r="L28" i="33" s="1"/>
  <c r="M28" i="33" s="1"/>
  <c r="AD28" i="33" s="1"/>
  <c r="I27" i="33"/>
  <c r="H28" i="33" s="1"/>
  <c r="Z28" i="33"/>
  <c r="U28" i="33"/>
  <c r="AB28" i="33"/>
  <c r="S26" i="25"/>
  <c r="AE28" i="35"/>
  <c r="N28" i="35" s="1"/>
  <c r="Q28" i="35" s="1"/>
  <c r="G55" i="25"/>
  <c r="F55" i="25"/>
  <c r="B60" i="35"/>
  <c r="C61" i="35"/>
  <c r="G56" i="33"/>
  <c r="C56" i="33"/>
  <c r="B56" i="33" s="1"/>
  <c r="A57" i="33"/>
  <c r="F57" i="33" s="1"/>
  <c r="G63" i="35"/>
  <c r="A64" i="35"/>
  <c r="F64" i="35" s="1"/>
  <c r="D63" i="35"/>
  <c r="F56" i="34"/>
  <c r="D57" i="34"/>
  <c r="E55" i="34"/>
  <c r="G55" i="34" s="1"/>
  <c r="D56" i="33"/>
  <c r="E51" i="24"/>
  <c r="G51" i="24" s="1"/>
  <c r="D53" i="24"/>
  <c r="F52" i="24"/>
  <c r="X51" i="24"/>
  <c r="N53" i="24"/>
  <c r="P52" i="24"/>
  <c r="V52" i="24"/>
  <c r="D55" i="25"/>
  <c r="C55" i="25"/>
  <c r="B55" i="25" s="1"/>
  <c r="A56" i="25"/>
  <c r="X28" i="33" l="1"/>
  <c r="AA28" i="33"/>
  <c r="W28" i="33"/>
  <c r="AC28" i="33"/>
  <c r="V28" i="33"/>
  <c r="T28" i="33"/>
  <c r="Y28" i="33"/>
  <c r="J27" i="33"/>
  <c r="K27" i="33" s="1"/>
  <c r="AE28" i="33"/>
  <c r="N28" i="33" s="1"/>
  <c r="Q28" i="33" s="1"/>
  <c r="S28" i="33" s="1"/>
  <c r="E28" i="33" s="1"/>
  <c r="S28" i="35"/>
  <c r="E28" i="35" s="1"/>
  <c r="E26" i="25"/>
  <c r="G56" i="25"/>
  <c r="F56" i="25"/>
  <c r="B61" i="35"/>
  <c r="C62" i="35"/>
  <c r="D57" i="33"/>
  <c r="G64" i="35"/>
  <c r="A65" i="35"/>
  <c r="F65" i="35" s="1"/>
  <c r="G57" i="33"/>
  <c r="A58" i="33"/>
  <c r="F58" i="33" s="1"/>
  <c r="C57" i="33"/>
  <c r="B57" i="33" s="1"/>
  <c r="F57" i="34"/>
  <c r="D58" i="34"/>
  <c r="E56" i="34"/>
  <c r="G56" i="34" s="1"/>
  <c r="D64" i="35"/>
  <c r="E52" i="24"/>
  <c r="G52" i="24" s="1"/>
  <c r="D54" i="24"/>
  <c r="E53" i="24" s="1"/>
  <c r="G53" i="24" s="1"/>
  <c r="F53" i="24"/>
  <c r="N54" i="24"/>
  <c r="O53" i="24" s="1"/>
  <c r="Q53" i="24" s="1"/>
  <c r="P53" i="24"/>
  <c r="V53" i="24"/>
  <c r="W52" i="24" s="1"/>
  <c r="Y52" i="24" s="1"/>
  <c r="X52" i="24"/>
  <c r="O52" i="24"/>
  <c r="Q52" i="24" s="1"/>
  <c r="W51" i="24"/>
  <c r="Y51" i="24" s="1"/>
  <c r="A57" i="25"/>
  <c r="C56" i="25"/>
  <c r="B56" i="25" s="1"/>
  <c r="D56" i="25"/>
  <c r="R28" i="35" l="1"/>
  <c r="L29" i="35" s="1"/>
  <c r="M29" i="35" s="1"/>
  <c r="U29" i="35" s="1"/>
  <c r="I28" i="35"/>
  <c r="H29" i="35" s="1"/>
  <c r="R26" i="25"/>
  <c r="L27" i="25" s="1"/>
  <c r="M27" i="25" s="1"/>
  <c r="Y27" i="25" s="1"/>
  <c r="I26" i="25"/>
  <c r="H27" i="25" s="1"/>
  <c r="G57" i="25"/>
  <c r="F57" i="25"/>
  <c r="B62" i="35"/>
  <c r="C63" i="35"/>
  <c r="A59" i="33"/>
  <c r="F59" i="33" s="1"/>
  <c r="G58" i="33"/>
  <c r="C58" i="33"/>
  <c r="B58" i="33" s="1"/>
  <c r="A66" i="35"/>
  <c r="F66" i="35" s="1"/>
  <c r="G65" i="35"/>
  <c r="D58" i="33"/>
  <c r="D65" i="35"/>
  <c r="F58" i="34"/>
  <c r="D59" i="34"/>
  <c r="E58" i="34" s="1"/>
  <c r="G58" i="34" s="1"/>
  <c r="E57" i="34"/>
  <c r="G57" i="34" s="1"/>
  <c r="F54" i="24"/>
  <c r="D55" i="24"/>
  <c r="X53" i="24"/>
  <c r="P54" i="24"/>
  <c r="N55" i="24"/>
  <c r="O54" i="24" s="1"/>
  <c r="Q54" i="24" s="1"/>
  <c r="V54" i="24"/>
  <c r="W53" i="24" s="1"/>
  <c r="Y53" i="24" s="1"/>
  <c r="A58" i="25"/>
  <c r="C57" i="25"/>
  <c r="B57" i="25" s="1"/>
  <c r="D57" i="25"/>
  <c r="J28" i="35" l="1"/>
  <c r="K28" i="35" s="1"/>
  <c r="J26" i="25"/>
  <c r="K26" i="25" s="1"/>
  <c r="Z29" i="35"/>
  <c r="X27" i="25"/>
  <c r="AC27" i="25"/>
  <c r="U27" i="25"/>
  <c r="AB27" i="25"/>
  <c r="T29" i="35"/>
  <c r="AB29" i="35"/>
  <c r="T27" i="25"/>
  <c r="X29" i="35"/>
  <c r="AA29" i="35"/>
  <c r="W27" i="25"/>
  <c r="Y29" i="35"/>
  <c r="W29" i="35"/>
  <c r="AD29" i="35"/>
  <c r="AC29" i="35"/>
  <c r="Z27" i="25"/>
  <c r="V29" i="35"/>
  <c r="AA27" i="25"/>
  <c r="AD27" i="25"/>
  <c r="V27" i="25"/>
  <c r="G58" i="25"/>
  <c r="F58" i="25"/>
  <c r="B63" i="35"/>
  <c r="C64" i="35"/>
  <c r="D59" i="33"/>
  <c r="D66" i="35"/>
  <c r="G66" i="35"/>
  <c r="A67" i="35"/>
  <c r="F67" i="35" s="1"/>
  <c r="I28" i="33"/>
  <c r="R28" i="33"/>
  <c r="L29" i="33" s="1"/>
  <c r="M29" i="33" s="1"/>
  <c r="F59" i="34"/>
  <c r="D60" i="34"/>
  <c r="C59" i="33"/>
  <c r="B59" i="33" s="1"/>
  <c r="A60" i="33"/>
  <c r="F60" i="33" s="1"/>
  <c r="G59" i="33"/>
  <c r="D56" i="24"/>
  <c r="F55" i="24"/>
  <c r="E54" i="24"/>
  <c r="G54" i="24" s="1"/>
  <c r="X54" i="24"/>
  <c r="N56" i="24"/>
  <c r="O55" i="24" s="1"/>
  <c r="Q55" i="24" s="1"/>
  <c r="P55" i="24"/>
  <c r="V55" i="24"/>
  <c r="C58" i="25"/>
  <c r="B58" i="25" s="1"/>
  <c r="D58" i="25"/>
  <c r="A59" i="25"/>
  <c r="H29" i="33" l="1"/>
  <c r="J28" i="33"/>
  <c r="K28" i="33" s="1"/>
  <c r="AE29" i="35"/>
  <c r="N29" i="35" s="1"/>
  <c r="Q29" i="35" s="1"/>
  <c r="S29" i="35" s="1"/>
  <c r="AE27" i="25"/>
  <c r="N27" i="25" s="1"/>
  <c r="Q27" i="25" s="1"/>
  <c r="S27" i="25" s="1"/>
  <c r="E27" i="25" s="1"/>
  <c r="G59" i="25"/>
  <c r="F59" i="25"/>
  <c r="B64" i="35"/>
  <c r="C65" i="35"/>
  <c r="D67" i="35"/>
  <c r="F60" i="34"/>
  <c r="D61" i="34"/>
  <c r="Y29" i="33"/>
  <c r="X29" i="33"/>
  <c r="Z29" i="33"/>
  <c r="AD29" i="33"/>
  <c r="V29" i="33"/>
  <c r="W29" i="33"/>
  <c r="T29" i="33"/>
  <c r="AC29" i="33"/>
  <c r="U29" i="33"/>
  <c r="AA29" i="33"/>
  <c r="AB29" i="33"/>
  <c r="C60" i="33"/>
  <c r="B60" i="33" s="1"/>
  <c r="A61" i="33"/>
  <c r="F61" i="33" s="1"/>
  <c r="G60" i="33"/>
  <c r="A68" i="35"/>
  <c r="F68" i="35" s="1"/>
  <c r="G67" i="35"/>
  <c r="E59" i="34"/>
  <c r="G59" i="34" s="1"/>
  <c r="D60" i="33"/>
  <c r="D57" i="24"/>
  <c r="E56" i="24" s="1"/>
  <c r="G56" i="24" s="1"/>
  <c r="E55" i="24"/>
  <c r="G55" i="24" s="1"/>
  <c r="F56" i="24"/>
  <c r="N57" i="24"/>
  <c r="P56" i="24"/>
  <c r="V56" i="24"/>
  <c r="X55" i="24"/>
  <c r="W54" i="24"/>
  <c r="Y54" i="24" s="1"/>
  <c r="A60" i="25"/>
  <c r="D59" i="25"/>
  <c r="C59" i="25"/>
  <c r="B59" i="25" s="1"/>
  <c r="I27" i="25" l="1"/>
  <c r="J27" i="25"/>
  <c r="R27" i="25"/>
  <c r="L28" i="25" s="1"/>
  <c r="M28" i="25" s="1"/>
  <c r="W28" i="25" s="1"/>
  <c r="H28" i="25"/>
  <c r="G60" i="25"/>
  <c r="F60" i="25"/>
  <c r="E29" i="35"/>
  <c r="B65" i="35"/>
  <c r="C66" i="35"/>
  <c r="D61" i="33"/>
  <c r="A69" i="35"/>
  <c r="F69" i="35" s="1"/>
  <c r="G68" i="35"/>
  <c r="C61" i="33"/>
  <c r="B61" i="33" s="1"/>
  <c r="G61" i="33"/>
  <c r="A62" i="33"/>
  <c r="F62" i="33" s="1"/>
  <c r="F61" i="34"/>
  <c r="D62" i="34"/>
  <c r="E61" i="34" s="1"/>
  <c r="G61" i="34" s="1"/>
  <c r="E60" i="34"/>
  <c r="G60" i="34" s="1"/>
  <c r="AE29" i="33"/>
  <c r="N29" i="33" s="1"/>
  <c r="Q29" i="33" s="1"/>
  <c r="D68" i="35"/>
  <c r="F57" i="24"/>
  <c r="D58" i="24"/>
  <c r="P57" i="24"/>
  <c r="N58" i="24"/>
  <c r="O57" i="24" s="1"/>
  <c r="Q57" i="24" s="1"/>
  <c r="V57" i="24"/>
  <c r="X56" i="24"/>
  <c r="W55" i="24"/>
  <c r="Y55" i="24" s="1"/>
  <c r="O56" i="24"/>
  <c r="Q56" i="24" s="1"/>
  <c r="A61" i="25"/>
  <c r="C60" i="25"/>
  <c r="B60" i="25" s="1"/>
  <c r="D60" i="25"/>
  <c r="R29" i="35" l="1"/>
  <c r="L30" i="35" s="1"/>
  <c r="M30" i="35" s="1"/>
  <c r="AA30" i="35" s="1"/>
  <c r="K27" i="25"/>
  <c r="AA28" i="25"/>
  <c r="T28" i="25"/>
  <c r="Y28" i="25"/>
  <c r="AB28" i="25"/>
  <c r="X28" i="25"/>
  <c r="U28" i="25"/>
  <c r="AC28" i="25"/>
  <c r="Z28" i="25"/>
  <c r="AD28" i="25"/>
  <c r="V28" i="25"/>
  <c r="S29" i="33"/>
  <c r="G61" i="25"/>
  <c r="F61" i="25"/>
  <c r="I29" i="35"/>
  <c r="H30" i="35" s="1"/>
  <c r="B66" i="35"/>
  <c r="C67" i="35"/>
  <c r="D62" i="33"/>
  <c r="D69" i="35"/>
  <c r="C62" i="33"/>
  <c r="B62" i="33" s="1"/>
  <c r="A63" i="33"/>
  <c r="F63" i="33" s="1"/>
  <c r="G62" i="33"/>
  <c r="F62" i="34"/>
  <c r="D63" i="34"/>
  <c r="E62" i="34" s="1"/>
  <c r="G62" i="34" s="1"/>
  <c r="G69" i="35"/>
  <c r="A70" i="35"/>
  <c r="F70" i="35" s="1"/>
  <c r="E57" i="24"/>
  <c r="G57" i="24" s="1"/>
  <c r="F58" i="24"/>
  <c r="D59" i="24"/>
  <c r="X57" i="24"/>
  <c r="W56" i="24"/>
  <c r="Y56" i="24" s="1"/>
  <c r="P58" i="24"/>
  <c r="N59" i="24"/>
  <c r="O58" i="24" s="1"/>
  <c r="Q58" i="24" s="1"/>
  <c r="V58" i="24"/>
  <c r="C61" i="25"/>
  <c r="B61" i="25" s="1"/>
  <c r="D61" i="25"/>
  <c r="A62" i="25"/>
  <c r="AC30" i="35" l="1"/>
  <c r="U30" i="35"/>
  <c r="X30" i="35"/>
  <c r="T30" i="35"/>
  <c r="AB30" i="35"/>
  <c r="W30" i="35"/>
  <c r="Z30" i="35"/>
  <c r="Y30" i="35"/>
  <c r="V30" i="35"/>
  <c r="AD30" i="35"/>
  <c r="J29" i="35"/>
  <c r="K29" i="35" s="1"/>
  <c r="AE28" i="25"/>
  <c r="N28" i="25" s="1"/>
  <c r="Q28" i="25" s="1"/>
  <c r="S28" i="25" s="1"/>
  <c r="E28" i="25" s="1"/>
  <c r="E29" i="33"/>
  <c r="G62" i="25"/>
  <c r="F62" i="25"/>
  <c r="B67" i="35"/>
  <c r="C68" i="35"/>
  <c r="D70" i="35"/>
  <c r="F63" i="34"/>
  <c r="D64" i="34"/>
  <c r="G70" i="35"/>
  <c r="A71" i="35"/>
  <c r="F71" i="35" s="1"/>
  <c r="A64" i="33"/>
  <c r="F64" i="33" s="1"/>
  <c r="C63" i="33"/>
  <c r="B63" i="33" s="1"/>
  <c r="G63" i="33"/>
  <c r="D63" i="33"/>
  <c r="E58" i="24"/>
  <c r="G58" i="24" s="1"/>
  <c r="D60" i="24"/>
  <c r="F59" i="24"/>
  <c r="X58" i="24"/>
  <c r="W57" i="24"/>
  <c r="Y57" i="24" s="1"/>
  <c r="P59" i="24"/>
  <c r="N60" i="24"/>
  <c r="O59" i="24" s="1"/>
  <c r="Q59" i="24" s="1"/>
  <c r="V59" i="24"/>
  <c r="A63" i="25"/>
  <c r="C62" i="25"/>
  <c r="B62" i="25" s="1"/>
  <c r="D62" i="25"/>
  <c r="AE30" i="35" l="1"/>
  <c r="N30" i="35" s="1"/>
  <c r="Q30" i="35" s="1"/>
  <c r="S30" i="35" s="1"/>
  <c r="E30" i="35" s="1"/>
  <c r="I28" i="25"/>
  <c r="H29" i="25" s="1"/>
  <c r="J28" i="25"/>
  <c r="K28" i="25" s="1"/>
  <c r="R29" i="33"/>
  <c r="L30" i="33" s="1"/>
  <c r="M30" i="33" s="1"/>
  <c r="AD30" i="33" s="1"/>
  <c r="I29" i="33"/>
  <c r="H30" i="33" s="1"/>
  <c r="G63" i="25"/>
  <c r="F63" i="25"/>
  <c r="B68" i="35"/>
  <c r="C69" i="35"/>
  <c r="D64" i="33"/>
  <c r="D71" i="35"/>
  <c r="C64" i="33"/>
  <c r="B64" i="33" s="1"/>
  <c r="A65" i="33"/>
  <c r="F65" i="33" s="1"/>
  <c r="G64" i="33"/>
  <c r="F64" i="34"/>
  <c r="D65" i="34"/>
  <c r="E64" i="34" s="1"/>
  <c r="G64" i="34" s="1"/>
  <c r="E63" i="34"/>
  <c r="G63" i="34" s="1"/>
  <c r="G71" i="35"/>
  <c r="A72" i="35"/>
  <c r="F72" i="35" s="1"/>
  <c r="R28" i="25"/>
  <c r="L29" i="25" s="1"/>
  <c r="D61" i="24"/>
  <c r="F60" i="24"/>
  <c r="E59" i="24"/>
  <c r="G59" i="24" s="1"/>
  <c r="X59" i="24"/>
  <c r="W58" i="24"/>
  <c r="Y58" i="24" s="1"/>
  <c r="N61" i="24"/>
  <c r="O60" i="24" s="1"/>
  <c r="Q60" i="24" s="1"/>
  <c r="P60" i="24"/>
  <c r="V60" i="24"/>
  <c r="A64" i="25"/>
  <c r="C63" i="25"/>
  <c r="B63" i="25" s="1"/>
  <c r="D63" i="25"/>
  <c r="Y30" i="33" l="1"/>
  <c r="W30" i="33"/>
  <c r="T30" i="33"/>
  <c r="AC30" i="33"/>
  <c r="AA30" i="33"/>
  <c r="U30" i="33"/>
  <c r="Z30" i="33"/>
  <c r="AB30" i="33"/>
  <c r="X30" i="33"/>
  <c r="J29" i="33"/>
  <c r="K29" i="33" s="1"/>
  <c r="R30" i="35"/>
  <c r="L31" i="35" s="1"/>
  <c r="M31" i="35" s="1"/>
  <c r="X31" i="35" s="1"/>
  <c r="V30" i="33"/>
  <c r="I30" i="35"/>
  <c r="H31" i="35" s="1"/>
  <c r="G64" i="25"/>
  <c r="F64" i="25"/>
  <c r="M29" i="25"/>
  <c r="X29" i="25" s="1"/>
  <c r="B69" i="35"/>
  <c r="C70" i="35"/>
  <c r="D65" i="33"/>
  <c r="G65" i="33"/>
  <c r="C65" i="33"/>
  <c r="B65" i="33" s="1"/>
  <c r="A66" i="33"/>
  <c r="F66" i="33" s="1"/>
  <c r="F65" i="34"/>
  <c r="D66" i="34"/>
  <c r="E65" i="34" s="1"/>
  <c r="G65" i="34" s="1"/>
  <c r="G72" i="35"/>
  <c r="A73" i="35"/>
  <c r="F73" i="35" s="1"/>
  <c r="D72" i="35"/>
  <c r="D62" i="24"/>
  <c r="F61" i="24"/>
  <c r="E60" i="24"/>
  <c r="G60" i="24" s="1"/>
  <c r="N62" i="24"/>
  <c r="O61" i="24" s="1"/>
  <c r="Q61" i="24" s="1"/>
  <c r="P61" i="24"/>
  <c r="V61" i="24"/>
  <c r="X60" i="24"/>
  <c r="W59" i="24"/>
  <c r="Y59" i="24" s="1"/>
  <c r="A65" i="25"/>
  <c r="D64" i="25"/>
  <c r="C64" i="25"/>
  <c r="B64" i="25" s="1"/>
  <c r="AE30" i="33" l="1"/>
  <c r="N30" i="33" s="1"/>
  <c r="Q30" i="33" s="1"/>
  <c r="Z31" i="35"/>
  <c r="AB31" i="35"/>
  <c r="AA31" i="35"/>
  <c r="T31" i="35"/>
  <c r="Y31" i="35"/>
  <c r="V31" i="35"/>
  <c r="AD31" i="35"/>
  <c r="W31" i="35"/>
  <c r="J30" i="35"/>
  <c r="K30" i="35" s="1"/>
  <c r="AC31" i="35"/>
  <c r="AE31" i="35" s="1"/>
  <c r="N31" i="35" s="1"/>
  <c r="Q31" i="35" s="1"/>
  <c r="U31" i="35"/>
  <c r="S30" i="33"/>
  <c r="E30" i="33" s="1"/>
  <c r="AB29" i="25"/>
  <c r="U29" i="25"/>
  <c r="W29" i="25"/>
  <c r="Y29" i="25"/>
  <c r="AD29" i="25"/>
  <c r="T29" i="25"/>
  <c r="AA29" i="25"/>
  <c r="Z29" i="25"/>
  <c r="V29" i="25"/>
  <c r="AC29" i="25"/>
  <c r="G65" i="25"/>
  <c r="F65" i="25"/>
  <c r="B70" i="35"/>
  <c r="C71" i="35"/>
  <c r="D73" i="35"/>
  <c r="A67" i="33"/>
  <c r="F67" i="33" s="1"/>
  <c r="C66" i="33"/>
  <c r="B66" i="33" s="1"/>
  <c r="G66" i="33"/>
  <c r="F66" i="34"/>
  <c r="D67" i="34"/>
  <c r="A74" i="35"/>
  <c r="F74" i="35" s="1"/>
  <c r="G73" i="35"/>
  <c r="D66" i="33"/>
  <c r="E61" i="24"/>
  <c r="G61" i="24" s="1"/>
  <c r="D63" i="24"/>
  <c r="F62" i="24"/>
  <c r="N63" i="24"/>
  <c r="O62" i="24" s="1"/>
  <c r="Q62" i="24" s="1"/>
  <c r="P62" i="24"/>
  <c r="V62" i="24"/>
  <c r="X61" i="24"/>
  <c r="W60" i="24"/>
  <c r="Y60" i="24" s="1"/>
  <c r="A66" i="25"/>
  <c r="C65" i="25"/>
  <c r="B65" i="25" s="1"/>
  <c r="D65" i="25"/>
  <c r="R30" i="33" l="1"/>
  <c r="L31" i="33" s="1"/>
  <c r="M31" i="33" s="1"/>
  <c r="W31" i="33" s="1"/>
  <c r="I30" i="33"/>
  <c r="H31" i="33" s="1"/>
  <c r="T31" i="33"/>
  <c r="U31" i="33"/>
  <c r="Z31" i="33"/>
  <c r="AA31" i="33"/>
  <c r="X31" i="33"/>
  <c r="Y31" i="33"/>
  <c r="S31" i="35"/>
  <c r="E31" i="35" s="1"/>
  <c r="AE29" i="25"/>
  <c r="N29" i="25" s="1"/>
  <c r="Q29" i="25" s="1"/>
  <c r="G66" i="25"/>
  <c r="F66" i="25"/>
  <c r="B71" i="35"/>
  <c r="C72" i="35"/>
  <c r="D67" i="33"/>
  <c r="D74" i="35"/>
  <c r="F67" i="34"/>
  <c r="D68" i="34"/>
  <c r="E66" i="34"/>
  <c r="G66" i="34" s="1"/>
  <c r="G67" i="33"/>
  <c r="C67" i="33"/>
  <c r="B67" i="33" s="1"/>
  <c r="A68" i="33"/>
  <c r="F68" i="33" s="1"/>
  <c r="A75" i="35"/>
  <c r="F75" i="35" s="1"/>
  <c r="G74" i="35"/>
  <c r="E62" i="24"/>
  <c r="G62" i="24" s="1"/>
  <c r="D64" i="24"/>
  <c r="F63" i="24"/>
  <c r="N64" i="24"/>
  <c r="O63" i="24" s="1"/>
  <c r="Q63" i="24" s="1"/>
  <c r="P63" i="24"/>
  <c r="V63" i="24"/>
  <c r="W62" i="24" s="1"/>
  <c r="Y62" i="24" s="1"/>
  <c r="X62" i="24"/>
  <c r="W61" i="24"/>
  <c r="Y61" i="24" s="1"/>
  <c r="A67" i="25"/>
  <c r="D66" i="25"/>
  <c r="C66" i="25"/>
  <c r="B66" i="25" s="1"/>
  <c r="V31" i="33" l="1"/>
  <c r="AC31" i="33"/>
  <c r="AD31" i="33"/>
  <c r="AB31" i="33"/>
  <c r="J30" i="33"/>
  <c r="K30" i="33" s="1"/>
  <c r="AE31" i="33"/>
  <c r="N31" i="33" s="1"/>
  <c r="Q31" i="33" s="1"/>
  <c r="S31" i="33" s="1"/>
  <c r="E31" i="33" s="1"/>
  <c r="S29" i="25"/>
  <c r="G67" i="25"/>
  <c r="F67" i="25"/>
  <c r="R31" i="35"/>
  <c r="L32" i="35" s="1"/>
  <c r="M32" i="35" s="1"/>
  <c r="I31" i="35"/>
  <c r="H32" i="35" s="1"/>
  <c r="B72" i="35"/>
  <c r="C73" i="35"/>
  <c r="D68" i="33"/>
  <c r="F68" i="34"/>
  <c r="D69" i="34"/>
  <c r="E67" i="34"/>
  <c r="G67" i="34" s="1"/>
  <c r="C68" i="33"/>
  <c r="B68" i="33" s="1"/>
  <c r="A69" i="33"/>
  <c r="F69" i="33" s="1"/>
  <c r="G68" i="33"/>
  <c r="A76" i="35"/>
  <c r="F76" i="35" s="1"/>
  <c r="G75" i="35"/>
  <c r="D75" i="35"/>
  <c r="D65" i="24"/>
  <c r="E63" i="24"/>
  <c r="G63" i="24" s="1"/>
  <c r="F64" i="24"/>
  <c r="X63" i="24"/>
  <c r="P64" i="24"/>
  <c r="N65" i="24"/>
  <c r="O64" i="24" s="1"/>
  <c r="Q64" i="24" s="1"/>
  <c r="V64" i="24"/>
  <c r="W63" i="24" s="1"/>
  <c r="Y63" i="24" s="1"/>
  <c r="D67" i="25"/>
  <c r="A68" i="25"/>
  <c r="C67" i="25"/>
  <c r="B67" i="25" s="1"/>
  <c r="J31" i="35" l="1"/>
  <c r="K31" i="35" s="1"/>
  <c r="E29" i="25"/>
  <c r="G68" i="25"/>
  <c r="F68" i="25"/>
  <c r="AB32" i="35"/>
  <c r="T32" i="35"/>
  <c r="W32" i="35"/>
  <c r="AA32" i="35"/>
  <c r="AC32" i="35"/>
  <c r="Z32" i="35"/>
  <c r="Y32" i="35"/>
  <c r="V32" i="35"/>
  <c r="X32" i="35"/>
  <c r="AD32" i="35"/>
  <c r="U32" i="35"/>
  <c r="B73" i="35"/>
  <c r="C74" i="35"/>
  <c r="D76" i="35"/>
  <c r="G69" i="33"/>
  <c r="A70" i="33"/>
  <c r="F70" i="33" s="1"/>
  <c r="C69" i="33"/>
  <c r="B69" i="33" s="1"/>
  <c r="A77" i="35"/>
  <c r="F77" i="35" s="1"/>
  <c r="G76" i="35"/>
  <c r="F69" i="34"/>
  <c r="D70" i="34"/>
  <c r="E69" i="34" s="1"/>
  <c r="G69" i="34" s="1"/>
  <c r="E68" i="34"/>
  <c r="G68" i="34" s="1"/>
  <c r="D69" i="33"/>
  <c r="E64" i="24"/>
  <c r="G64" i="24" s="1"/>
  <c r="D66" i="24"/>
  <c r="F65" i="24"/>
  <c r="X64" i="24"/>
  <c r="N66" i="24"/>
  <c r="O65" i="24" s="1"/>
  <c r="Q65" i="24" s="1"/>
  <c r="P65" i="24"/>
  <c r="V65" i="24"/>
  <c r="D68" i="25"/>
  <c r="C68" i="25"/>
  <c r="B68" i="25" s="1"/>
  <c r="A69" i="25"/>
  <c r="I29" i="25" l="1"/>
  <c r="H30" i="25" s="1"/>
  <c r="R29" i="25"/>
  <c r="L30" i="25" s="1"/>
  <c r="M30" i="25" s="1"/>
  <c r="U30" i="25" s="1"/>
  <c r="G69" i="25"/>
  <c r="F69" i="25"/>
  <c r="AE32" i="35"/>
  <c r="N32" i="35" s="1"/>
  <c r="Q32" i="35" s="1"/>
  <c r="S32" i="35" s="1"/>
  <c r="B74" i="35"/>
  <c r="C75" i="35"/>
  <c r="D70" i="33"/>
  <c r="G77" i="35"/>
  <c r="A78" i="35"/>
  <c r="F78" i="35" s="1"/>
  <c r="I31" i="33"/>
  <c r="R31" i="33"/>
  <c r="L32" i="33" s="1"/>
  <c r="M32" i="33" s="1"/>
  <c r="C70" i="33"/>
  <c r="B70" i="33" s="1"/>
  <c r="A71" i="33"/>
  <c r="F71" i="33" s="1"/>
  <c r="G70" i="33"/>
  <c r="D77" i="35"/>
  <c r="F70" i="34"/>
  <c r="D71" i="34"/>
  <c r="E70" i="34" s="1"/>
  <c r="G70" i="34" s="1"/>
  <c r="D67" i="24"/>
  <c r="E65" i="24"/>
  <c r="G65" i="24" s="1"/>
  <c r="F66" i="24"/>
  <c r="N67" i="24"/>
  <c r="O66" i="24" s="1"/>
  <c r="Q66" i="24" s="1"/>
  <c r="P66" i="24"/>
  <c r="V66" i="24"/>
  <c r="W65" i="24" s="1"/>
  <c r="Y65" i="24" s="1"/>
  <c r="X65" i="24"/>
  <c r="W64" i="24"/>
  <c r="Y64" i="24" s="1"/>
  <c r="C69" i="25"/>
  <c r="B69" i="25" s="1"/>
  <c r="A70" i="25"/>
  <c r="D69" i="25"/>
  <c r="H32" i="33" l="1"/>
  <c r="J31" i="33"/>
  <c r="K31" i="33" s="1"/>
  <c r="J29" i="25"/>
  <c r="K29" i="25" s="1"/>
  <c r="AA30" i="25"/>
  <c r="X30" i="25"/>
  <c r="Z30" i="25"/>
  <c r="W30" i="25"/>
  <c r="T30" i="25"/>
  <c r="AC30" i="25"/>
  <c r="Y30" i="25"/>
  <c r="AD30" i="25"/>
  <c r="AB30" i="25"/>
  <c r="V30" i="25"/>
  <c r="G70" i="25"/>
  <c r="F70" i="25"/>
  <c r="E32" i="35"/>
  <c r="B75" i="35"/>
  <c r="C76" i="35"/>
  <c r="A72" i="33"/>
  <c r="F72" i="33" s="1"/>
  <c r="G71" i="33"/>
  <c r="C71" i="33"/>
  <c r="B71" i="33" s="1"/>
  <c r="G78" i="35"/>
  <c r="A79" i="35"/>
  <c r="F79" i="35" s="1"/>
  <c r="F71" i="34"/>
  <c r="D72" i="34"/>
  <c r="E71" i="34" s="1"/>
  <c r="G71" i="34" s="1"/>
  <c r="AC32" i="33"/>
  <c r="V32" i="33"/>
  <c r="U32" i="33"/>
  <c r="T32" i="33"/>
  <c r="AD32" i="33"/>
  <c r="W32" i="33"/>
  <c r="Y32" i="33"/>
  <c r="AB32" i="33"/>
  <c r="Z32" i="33"/>
  <c r="AA32" i="33"/>
  <c r="X32" i="33"/>
  <c r="D71" i="33"/>
  <c r="D78" i="35"/>
  <c r="E66" i="24"/>
  <c r="G66" i="24" s="1"/>
  <c r="F67" i="24"/>
  <c r="D68" i="24"/>
  <c r="X66" i="24"/>
  <c r="N68" i="24"/>
  <c r="O67" i="24" s="1"/>
  <c r="Q67" i="24" s="1"/>
  <c r="P67" i="24"/>
  <c r="V67" i="24"/>
  <c r="C70" i="25"/>
  <c r="B70" i="25" s="1"/>
  <c r="D70" i="25"/>
  <c r="A71" i="25"/>
  <c r="AE30" i="25" l="1"/>
  <c r="N30" i="25" s="1"/>
  <c r="Q30" i="25" s="1"/>
  <c r="S30" i="25" s="1"/>
  <c r="E30" i="25" s="1"/>
  <c r="G71" i="25"/>
  <c r="F71" i="25"/>
  <c r="R32" i="35"/>
  <c r="L33" i="35" s="1"/>
  <c r="M33" i="35" s="1"/>
  <c r="I32" i="35"/>
  <c r="H33" i="35" s="1"/>
  <c r="B76" i="35"/>
  <c r="C77" i="35"/>
  <c r="D72" i="33"/>
  <c r="AE32" i="33"/>
  <c r="N32" i="33" s="1"/>
  <c r="Q32" i="33" s="1"/>
  <c r="G79" i="35"/>
  <c r="A80" i="35"/>
  <c r="F80" i="35" s="1"/>
  <c r="D79" i="35"/>
  <c r="F72" i="34"/>
  <c r="D73" i="34"/>
  <c r="G72" i="33"/>
  <c r="C72" i="33"/>
  <c r="B72" i="33" s="1"/>
  <c r="A73" i="33"/>
  <c r="F73" i="33" s="1"/>
  <c r="E67" i="24"/>
  <c r="G67" i="24" s="1"/>
  <c r="F68" i="24"/>
  <c r="D69" i="24"/>
  <c r="X67" i="24"/>
  <c r="W66" i="24"/>
  <c r="Y66" i="24" s="1"/>
  <c r="N69" i="24"/>
  <c r="P68" i="24"/>
  <c r="V68" i="24"/>
  <c r="W67" i="24" s="1"/>
  <c r="Y67" i="24" s="1"/>
  <c r="D71" i="25"/>
  <c r="A72" i="25"/>
  <c r="C71" i="25"/>
  <c r="B71" i="25" s="1"/>
  <c r="J32" i="35" l="1"/>
  <c r="K32" i="35" s="1"/>
  <c r="S32" i="33"/>
  <c r="R30" i="25"/>
  <c r="L31" i="25" s="1"/>
  <c r="M31" i="25" s="1"/>
  <c r="Z31" i="25" s="1"/>
  <c r="I30" i="25"/>
  <c r="G72" i="25"/>
  <c r="F72" i="25"/>
  <c r="AB33" i="35"/>
  <c r="V33" i="35"/>
  <c r="W33" i="35"/>
  <c r="X33" i="35"/>
  <c r="T33" i="35"/>
  <c r="AC33" i="35"/>
  <c r="Z33" i="35"/>
  <c r="Y33" i="35"/>
  <c r="AA33" i="35"/>
  <c r="AD33" i="35"/>
  <c r="U33" i="35"/>
  <c r="B77" i="35"/>
  <c r="C78" i="35"/>
  <c r="D73" i="33"/>
  <c r="D80" i="35"/>
  <c r="F73" i="34"/>
  <c r="D74" i="34"/>
  <c r="G80" i="35"/>
  <c r="A81" i="35"/>
  <c r="F81" i="35" s="1"/>
  <c r="E72" i="34"/>
  <c r="G72" i="34" s="1"/>
  <c r="G73" i="33"/>
  <c r="A74" i="33"/>
  <c r="F74" i="33" s="1"/>
  <c r="C73" i="33"/>
  <c r="B73" i="33" s="1"/>
  <c r="D70" i="24"/>
  <c r="E69" i="24" s="1"/>
  <c r="G69" i="24" s="1"/>
  <c r="F69" i="24"/>
  <c r="E68" i="24"/>
  <c r="G68" i="24" s="1"/>
  <c r="N70" i="24"/>
  <c r="O69" i="24" s="1"/>
  <c r="Q69" i="24" s="1"/>
  <c r="P69" i="24"/>
  <c r="V69" i="24"/>
  <c r="W68" i="24" s="1"/>
  <c r="Y68" i="24" s="1"/>
  <c r="O68" i="24"/>
  <c r="Q68" i="24" s="1"/>
  <c r="X68" i="24"/>
  <c r="C72" i="25"/>
  <c r="B72" i="25" s="1"/>
  <c r="D72" i="25"/>
  <c r="A73" i="25"/>
  <c r="J30" i="25" l="1"/>
  <c r="K30" i="25" s="1"/>
  <c r="AD31" i="25"/>
  <c r="AB31" i="25"/>
  <c r="W31" i="25"/>
  <c r="V31" i="25"/>
  <c r="AA31" i="25"/>
  <c r="AC31" i="25"/>
  <c r="T31" i="25"/>
  <c r="X31" i="25"/>
  <c r="H31" i="25"/>
  <c r="Y31" i="25"/>
  <c r="U31" i="25"/>
  <c r="E32" i="33"/>
  <c r="G73" i="25"/>
  <c r="F73" i="25"/>
  <c r="AE33" i="35"/>
  <c r="N33" i="35" s="1"/>
  <c r="Q33" i="35" s="1"/>
  <c r="S33" i="35" s="1"/>
  <c r="B78" i="35"/>
  <c r="C79" i="35"/>
  <c r="D81" i="35"/>
  <c r="A82" i="35"/>
  <c r="F82" i="35" s="1"/>
  <c r="G81" i="35"/>
  <c r="F74" i="34"/>
  <c r="D75" i="34"/>
  <c r="A75" i="33"/>
  <c r="F75" i="33" s="1"/>
  <c r="G74" i="33"/>
  <c r="C74" i="33"/>
  <c r="B74" i="33" s="1"/>
  <c r="E73" i="34"/>
  <c r="G73" i="34" s="1"/>
  <c r="D74" i="33"/>
  <c r="D71" i="24"/>
  <c r="F70" i="24"/>
  <c r="X69" i="24"/>
  <c r="P70" i="24"/>
  <c r="N71" i="24"/>
  <c r="O70" i="24" s="1"/>
  <c r="Q70" i="24" s="1"/>
  <c r="V70" i="24"/>
  <c r="W69" i="24" s="1"/>
  <c r="Y69" i="24" s="1"/>
  <c r="D73" i="25"/>
  <c r="C73" i="25"/>
  <c r="B73" i="25" s="1"/>
  <c r="A74" i="25"/>
  <c r="R32" i="33" l="1"/>
  <c r="L33" i="33" s="1"/>
  <c r="M33" i="33" s="1"/>
  <c r="AA33" i="33" s="1"/>
  <c r="AE31" i="25"/>
  <c r="N31" i="25" s="1"/>
  <c r="Q31" i="25" s="1"/>
  <c r="S31" i="25" s="1"/>
  <c r="E31" i="25" s="1"/>
  <c r="U33" i="33"/>
  <c r="I32" i="33"/>
  <c r="H33" i="33" s="1"/>
  <c r="AD33" i="33"/>
  <c r="V33" i="33"/>
  <c r="W33" i="33"/>
  <c r="X33" i="33"/>
  <c r="Z33" i="33"/>
  <c r="Y33" i="33"/>
  <c r="AB33" i="33"/>
  <c r="AC33" i="33"/>
  <c r="T33" i="33"/>
  <c r="G74" i="25"/>
  <c r="F74" i="25"/>
  <c r="E33" i="35"/>
  <c r="B79" i="35"/>
  <c r="C80" i="35"/>
  <c r="G75" i="33"/>
  <c r="A76" i="33"/>
  <c r="F76" i="33" s="1"/>
  <c r="C75" i="33"/>
  <c r="B75" i="33" s="1"/>
  <c r="F75" i="34"/>
  <c r="D76" i="34"/>
  <c r="E75" i="34" s="1"/>
  <c r="G75" i="34" s="1"/>
  <c r="E74" i="34"/>
  <c r="G74" i="34" s="1"/>
  <c r="G82" i="35"/>
  <c r="A83" i="35"/>
  <c r="F83" i="35" s="1"/>
  <c r="D75" i="33"/>
  <c r="D82" i="35"/>
  <c r="E70" i="24"/>
  <c r="G70" i="24" s="1"/>
  <c r="D72" i="24"/>
  <c r="F71" i="24"/>
  <c r="N72" i="24"/>
  <c r="O71" i="24" s="1"/>
  <c r="Q71" i="24" s="1"/>
  <c r="P71" i="24"/>
  <c r="V71" i="24"/>
  <c r="W70" i="24" s="1"/>
  <c r="Y70" i="24" s="1"/>
  <c r="X70" i="24"/>
  <c r="A75" i="25"/>
  <c r="C74" i="25"/>
  <c r="B74" i="25" s="1"/>
  <c r="D74" i="25"/>
  <c r="I31" i="25" l="1"/>
  <c r="H32" i="25" s="1"/>
  <c r="J31" i="25"/>
  <c r="K31" i="25" s="1"/>
  <c r="J32" i="33"/>
  <c r="K32" i="33" s="1"/>
  <c r="AE33" i="33"/>
  <c r="N33" i="33" s="1"/>
  <c r="Q33" i="33" s="1"/>
  <c r="S33" i="33" s="1"/>
  <c r="E33" i="33" s="1"/>
  <c r="G75" i="25"/>
  <c r="F75" i="25"/>
  <c r="R33" i="35"/>
  <c r="L34" i="35" s="1"/>
  <c r="M34" i="35" s="1"/>
  <c r="I33" i="35"/>
  <c r="H34" i="35" s="1"/>
  <c r="B80" i="35"/>
  <c r="C81" i="35"/>
  <c r="D76" i="33"/>
  <c r="D83" i="35"/>
  <c r="A77" i="33"/>
  <c r="F77" i="33" s="1"/>
  <c r="C76" i="33"/>
  <c r="B76" i="33" s="1"/>
  <c r="G76" i="33"/>
  <c r="G83" i="35"/>
  <c r="A84" i="35"/>
  <c r="F84" i="35" s="1"/>
  <c r="F76" i="34"/>
  <c r="D77" i="34"/>
  <c r="R31" i="25"/>
  <c r="L32" i="25" s="1"/>
  <c r="F72" i="24"/>
  <c r="D73" i="24"/>
  <c r="E71" i="24"/>
  <c r="G71" i="24" s="1"/>
  <c r="P72" i="24"/>
  <c r="N73" i="24"/>
  <c r="O72" i="24" s="1"/>
  <c r="Q72" i="24" s="1"/>
  <c r="V72" i="24"/>
  <c r="X71" i="24"/>
  <c r="C75" i="25"/>
  <c r="B75" i="25" s="1"/>
  <c r="D75" i="25"/>
  <c r="A76" i="25"/>
  <c r="J33" i="35" l="1"/>
  <c r="K33" i="35" s="1"/>
  <c r="R33" i="33"/>
  <c r="L34" i="33" s="1"/>
  <c r="M34" i="33" s="1"/>
  <c r="Y34" i="33" s="1"/>
  <c r="G76" i="25"/>
  <c r="F76" i="25"/>
  <c r="M32" i="25"/>
  <c r="AC32" i="25" s="1"/>
  <c r="AD34" i="35"/>
  <c r="Y34" i="35"/>
  <c r="X34" i="35"/>
  <c r="W34" i="35"/>
  <c r="AC34" i="35"/>
  <c r="V34" i="35"/>
  <c r="U34" i="35"/>
  <c r="T34" i="35"/>
  <c r="AA34" i="35"/>
  <c r="AB34" i="35"/>
  <c r="Z34" i="35"/>
  <c r="B81" i="35"/>
  <c r="C82" i="35"/>
  <c r="I33" i="33"/>
  <c r="H34" i="33" s="1"/>
  <c r="D84" i="35"/>
  <c r="G77" i="33"/>
  <c r="C77" i="33"/>
  <c r="B77" i="33" s="1"/>
  <c r="A78" i="33"/>
  <c r="F78" i="33" s="1"/>
  <c r="F77" i="34"/>
  <c r="D78" i="34"/>
  <c r="E77" i="34" s="1"/>
  <c r="G77" i="34" s="1"/>
  <c r="E76" i="34"/>
  <c r="G76" i="34" s="1"/>
  <c r="A85" i="35"/>
  <c r="F85" i="35" s="1"/>
  <c r="G84" i="35"/>
  <c r="V34" i="33"/>
  <c r="U34" i="33"/>
  <c r="AB34" i="33"/>
  <c r="D77" i="33"/>
  <c r="AB32" i="25"/>
  <c r="E72" i="24"/>
  <c r="G72" i="24" s="1"/>
  <c r="D74" i="24"/>
  <c r="E73" i="24" s="1"/>
  <c r="G73" i="24" s="1"/>
  <c r="F73" i="24"/>
  <c r="X72" i="24"/>
  <c r="P73" i="24"/>
  <c r="N74" i="24"/>
  <c r="V73" i="24"/>
  <c r="W72" i="24" s="1"/>
  <c r="Y72" i="24" s="1"/>
  <c r="W71" i="24"/>
  <c r="Y71" i="24" s="1"/>
  <c r="C76" i="25"/>
  <c r="B76" i="25" s="1"/>
  <c r="D76" i="25"/>
  <c r="A77" i="25"/>
  <c r="AA34" i="33" l="1"/>
  <c r="AC34" i="33"/>
  <c r="X34" i="33"/>
  <c r="Z34" i="33"/>
  <c r="T34" i="33"/>
  <c r="AE34" i="33" s="1"/>
  <c r="N34" i="33" s="1"/>
  <c r="Q34" i="33" s="1"/>
  <c r="AD34" i="33"/>
  <c r="W34" i="33"/>
  <c r="J33" i="33"/>
  <c r="K33" i="33" s="1"/>
  <c r="AA32" i="25"/>
  <c r="Y32" i="25"/>
  <c r="Z32" i="25"/>
  <c r="W32" i="25"/>
  <c r="AD32" i="25"/>
  <c r="V32" i="25"/>
  <c r="G77" i="25"/>
  <c r="F77" i="25"/>
  <c r="U32" i="25"/>
  <c r="T32" i="25"/>
  <c r="X32" i="25"/>
  <c r="AE34" i="35"/>
  <c r="N34" i="35" s="1"/>
  <c r="Q34" i="35" s="1"/>
  <c r="S34" i="35" s="1"/>
  <c r="B82" i="35"/>
  <c r="C83" i="35"/>
  <c r="D78" i="33"/>
  <c r="G85" i="35"/>
  <c r="A86" i="35"/>
  <c r="F86" i="35" s="1"/>
  <c r="D85" i="35"/>
  <c r="A79" i="33"/>
  <c r="F79" i="33" s="1"/>
  <c r="G78" i="33"/>
  <c r="C78" i="33"/>
  <c r="B78" i="33" s="1"/>
  <c r="F78" i="34"/>
  <c r="D79" i="34"/>
  <c r="E78" i="34" s="1"/>
  <c r="G78" i="34" s="1"/>
  <c r="D75" i="24"/>
  <c r="F74" i="24"/>
  <c r="N75" i="24"/>
  <c r="P74" i="24"/>
  <c r="V74" i="24"/>
  <c r="O73" i="24"/>
  <c r="Q73" i="24" s="1"/>
  <c r="X73" i="24"/>
  <c r="D77" i="25"/>
  <c r="A78" i="25"/>
  <c r="C77" i="25"/>
  <c r="B77" i="25" s="1"/>
  <c r="S34" i="33" l="1"/>
  <c r="E34" i="33" s="1"/>
  <c r="AE32" i="25"/>
  <c r="N32" i="25" s="1"/>
  <c r="Q32" i="25" s="1"/>
  <c r="G78" i="25"/>
  <c r="F78" i="25"/>
  <c r="E34" i="35"/>
  <c r="B83" i="35"/>
  <c r="C84" i="35"/>
  <c r="D79" i="33"/>
  <c r="D86" i="35"/>
  <c r="A80" i="33"/>
  <c r="F80" i="33" s="1"/>
  <c r="C79" i="33"/>
  <c r="B79" i="33" s="1"/>
  <c r="G79" i="33"/>
  <c r="F79" i="34"/>
  <c r="D80" i="34"/>
  <c r="A87" i="35"/>
  <c r="F87" i="35" s="1"/>
  <c r="G86" i="35"/>
  <c r="E74" i="24"/>
  <c r="G74" i="24" s="1"/>
  <c r="D76" i="24"/>
  <c r="F75" i="24"/>
  <c r="P75" i="24"/>
  <c r="N76" i="24"/>
  <c r="O75" i="24" s="1"/>
  <c r="Q75" i="24" s="1"/>
  <c r="V75" i="24"/>
  <c r="W74" i="24" s="1"/>
  <c r="Y74" i="24" s="1"/>
  <c r="X74" i="24"/>
  <c r="W73" i="24"/>
  <c r="Y73" i="24" s="1"/>
  <c r="O74" i="24"/>
  <c r="Q74" i="24" s="1"/>
  <c r="A79" i="25"/>
  <c r="D78" i="25"/>
  <c r="C78" i="25"/>
  <c r="B78" i="25" s="1"/>
  <c r="S32" i="25" l="1"/>
  <c r="G79" i="25"/>
  <c r="F79" i="25"/>
  <c r="B84" i="35"/>
  <c r="C85" i="35"/>
  <c r="D87" i="35"/>
  <c r="F80" i="34"/>
  <c r="D81" i="34"/>
  <c r="E79" i="34"/>
  <c r="G79" i="34" s="1"/>
  <c r="G80" i="33"/>
  <c r="A81" i="33"/>
  <c r="F81" i="33" s="1"/>
  <c r="C80" i="33"/>
  <c r="B80" i="33" s="1"/>
  <c r="D80" i="33"/>
  <c r="A88" i="35"/>
  <c r="F88" i="35" s="1"/>
  <c r="G87" i="35"/>
  <c r="E75" i="24"/>
  <c r="G75" i="24" s="1"/>
  <c r="D77" i="24"/>
  <c r="F76" i="24"/>
  <c r="N77" i="24"/>
  <c r="O76" i="24" s="1"/>
  <c r="Q76" i="24" s="1"/>
  <c r="P76" i="24"/>
  <c r="V76" i="24"/>
  <c r="X75" i="24"/>
  <c r="D79" i="25"/>
  <c r="A80" i="25"/>
  <c r="C79" i="25"/>
  <c r="B79" i="25" s="1"/>
  <c r="E32" i="25" l="1"/>
  <c r="G80" i="25"/>
  <c r="F80" i="25"/>
  <c r="I34" i="35"/>
  <c r="R34" i="35"/>
  <c r="L35" i="35" s="1"/>
  <c r="M35" i="35" s="1"/>
  <c r="B85" i="35"/>
  <c r="C86" i="35"/>
  <c r="D81" i="33"/>
  <c r="G88" i="35"/>
  <c r="A89" i="35"/>
  <c r="F89" i="35" s="1"/>
  <c r="F81" i="34"/>
  <c r="D82" i="34"/>
  <c r="E80" i="34"/>
  <c r="G80" i="34" s="1"/>
  <c r="C81" i="33"/>
  <c r="B81" i="33" s="1"/>
  <c r="A82" i="33"/>
  <c r="F82" i="33" s="1"/>
  <c r="G81" i="33"/>
  <c r="I34" i="33"/>
  <c r="R34" i="33"/>
  <c r="L35" i="33" s="1"/>
  <c r="M35" i="33" s="1"/>
  <c r="D88" i="35"/>
  <c r="E76" i="24"/>
  <c r="G76" i="24" s="1"/>
  <c r="D78" i="24"/>
  <c r="F77" i="24"/>
  <c r="X76" i="24"/>
  <c r="W75" i="24"/>
  <c r="Y75" i="24" s="1"/>
  <c r="N78" i="24"/>
  <c r="P77" i="24"/>
  <c r="V77" i="24"/>
  <c r="C80" i="25"/>
  <c r="B80" i="25" s="1"/>
  <c r="A81" i="25"/>
  <c r="D80" i="25"/>
  <c r="H35" i="35" l="1"/>
  <c r="J34" i="35"/>
  <c r="K34" i="35" s="1"/>
  <c r="H35" i="33"/>
  <c r="J34" i="33"/>
  <c r="K34" i="33" s="1"/>
  <c r="I32" i="25"/>
  <c r="H33" i="25" s="1"/>
  <c r="R32" i="25"/>
  <c r="L33" i="25" s="1"/>
  <c r="M33" i="25" s="1"/>
  <c r="AA33" i="25" s="1"/>
  <c r="G81" i="25"/>
  <c r="F81" i="25"/>
  <c r="X35" i="35"/>
  <c r="AC35" i="35"/>
  <c r="AB35" i="35"/>
  <c r="V35" i="35"/>
  <c r="W35" i="35"/>
  <c r="T35" i="35"/>
  <c r="AD35" i="35"/>
  <c r="AA35" i="35"/>
  <c r="Z35" i="35"/>
  <c r="Y35" i="35"/>
  <c r="U35" i="35"/>
  <c r="B86" i="35"/>
  <c r="C87" i="35"/>
  <c r="D89" i="35"/>
  <c r="F82" i="34"/>
  <c r="D83" i="34"/>
  <c r="Y35" i="33"/>
  <c r="W35" i="33"/>
  <c r="X35" i="33"/>
  <c r="AC35" i="33"/>
  <c r="T35" i="33"/>
  <c r="AD35" i="33"/>
  <c r="AB35" i="33"/>
  <c r="AA35" i="33"/>
  <c r="U35" i="33"/>
  <c r="Z35" i="33"/>
  <c r="V35" i="33"/>
  <c r="C82" i="33"/>
  <c r="B82" i="33" s="1"/>
  <c r="A83" i="33"/>
  <c r="F83" i="33" s="1"/>
  <c r="G82" i="33"/>
  <c r="E81" i="34"/>
  <c r="G81" i="34" s="1"/>
  <c r="D82" i="33"/>
  <c r="G89" i="35"/>
  <c r="A90" i="35"/>
  <c r="F90" i="35" s="1"/>
  <c r="E77" i="24"/>
  <c r="G77" i="24" s="1"/>
  <c r="F78" i="24"/>
  <c r="D79" i="24"/>
  <c r="E78" i="24" s="1"/>
  <c r="G78" i="24" s="1"/>
  <c r="P78" i="24"/>
  <c r="N79" i="24"/>
  <c r="V78" i="24"/>
  <c r="W77" i="24" s="1"/>
  <c r="Y77" i="24" s="1"/>
  <c r="X77" i="24"/>
  <c r="W76" i="24"/>
  <c r="Y76" i="24" s="1"/>
  <c r="O77" i="24"/>
  <c r="Q77" i="24" s="1"/>
  <c r="A82" i="25"/>
  <c r="D81" i="25"/>
  <c r="C81" i="25"/>
  <c r="B81" i="25" s="1"/>
  <c r="J32" i="25" l="1"/>
  <c r="K32" i="25" s="1"/>
  <c r="T33" i="25"/>
  <c r="W33" i="25"/>
  <c r="Z33" i="25"/>
  <c r="X33" i="25"/>
  <c r="AD33" i="25"/>
  <c r="V33" i="25"/>
  <c r="Y33" i="25"/>
  <c r="AC33" i="25"/>
  <c r="U33" i="25"/>
  <c r="AB33" i="25"/>
  <c r="G82" i="25"/>
  <c r="F82" i="25"/>
  <c r="AE35" i="35"/>
  <c r="N35" i="35" s="1"/>
  <c r="Q35" i="35" s="1"/>
  <c r="S35" i="35" s="1"/>
  <c r="B87" i="35"/>
  <c r="C88" i="35"/>
  <c r="D83" i="33"/>
  <c r="D90" i="35"/>
  <c r="AE35" i="33"/>
  <c r="N35" i="33" s="1"/>
  <c r="Q35" i="33" s="1"/>
  <c r="F83" i="34"/>
  <c r="D84" i="34"/>
  <c r="E83" i="34" s="1"/>
  <c r="G83" i="34" s="1"/>
  <c r="E82" i="34"/>
  <c r="G82" i="34" s="1"/>
  <c r="A84" i="33"/>
  <c r="F84" i="33" s="1"/>
  <c r="G83" i="33"/>
  <c r="C83" i="33"/>
  <c r="B83" i="33" s="1"/>
  <c r="A91" i="35"/>
  <c r="F91" i="35" s="1"/>
  <c r="G90" i="35"/>
  <c r="F79" i="24"/>
  <c r="D80" i="24"/>
  <c r="P79" i="24"/>
  <c r="N80" i="24"/>
  <c r="V79" i="24"/>
  <c r="W78" i="24" s="1"/>
  <c r="Y78" i="24" s="1"/>
  <c r="O78" i="24"/>
  <c r="Q78" i="24" s="1"/>
  <c r="X78" i="24"/>
  <c r="C82" i="25"/>
  <c r="B82" i="25" s="1"/>
  <c r="A83" i="25"/>
  <c r="D82" i="25"/>
  <c r="S35" i="33" l="1"/>
  <c r="AE33" i="25"/>
  <c r="N33" i="25" s="1"/>
  <c r="Q33" i="25" s="1"/>
  <c r="S33" i="25" s="1"/>
  <c r="E33" i="25" s="1"/>
  <c r="G83" i="25"/>
  <c r="F83" i="25"/>
  <c r="B88" i="35"/>
  <c r="C89" i="35"/>
  <c r="D91" i="35"/>
  <c r="A92" i="35"/>
  <c r="F92" i="35" s="1"/>
  <c r="G91" i="35"/>
  <c r="C84" i="33"/>
  <c r="B84" i="33" s="1"/>
  <c r="A85" i="33"/>
  <c r="F85" i="33" s="1"/>
  <c r="G84" i="33"/>
  <c r="F84" i="34"/>
  <c r="D85" i="34"/>
  <c r="D84" i="33"/>
  <c r="E79" i="24"/>
  <c r="G79" i="24" s="1"/>
  <c r="F80" i="24"/>
  <c r="D81" i="24"/>
  <c r="E80" i="24" s="1"/>
  <c r="G80" i="24" s="1"/>
  <c r="P80" i="24"/>
  <c r="N81" i="24"/>
  <c r="V80" i="24"/>
  <c r="W79" i="24" s="1"/>
  <c r="Y79" i="24" s="1"/>
  <c r="O79" i="24"/>
  <c r="Q79" i="24" s="1"/>
  <c r="X79" i="24"/>
  <c r="A84" i="25"/>
  <c r="D83" i="25"/>
  <c r="C83" i="25"/>
  <c r="B83" i="25" s="1"/>
  <c r="E35" i="33" l="1"/>
  <c r="R33" i="25"/>
  <c r="L34" i="25" s="1"/>
  <c r="M34" i="25" s="1"/>
  <c r="T34" i="25" s="1"/>
  <c r="I33" i="25"/>
  <c r="G84" i="25"/>
  <c r="F84" i="25"/>
  <c r="E35" i="35"/>
  <c r="B89" i="35"/>
  <c r="C90" i="35"/>
  <c r="C85" i="33"/>
  <c r="B85" i="33" s="1"/>
  <c r="A86" i="33"/>
  <c r="F86" i="33" s="1"/>
  <c r="G85" i="33"/>
  <c r="G92" i="35"/>
  <c r="A93" i="35"/>
  <c r="F93" i="35" s="1"/>
  <c r="D85" i="33"/>
  <c r="F85" i="34"/>
  <c r="D86" i="34"/>
  <c r="E85" i="34" s="1"/>
  <c r="G85" i="34" s="1"/>
  <c r="E84" i="34"/>
  <c r="G84" i="34" s="1"/>
  <c r="D92" i="35"/>
  <c r="D82" i="24"/>
  <c r="F81" i="24"/>
  <c r="X80" i="24"/>
  <c r="P81" i="24"/>
  <c r="N82" i="24"/>
  <c r="V81" i="24"/>
  <c r="W80" i="24" s="1"/>
  <c r="Y80" i="24" s="1"/>
  <c r="O80" i="24"/>
  <c r="Q80" i="24" s="1"/>
  <c r="A85" i="25"/>
  <c r="C84" i="25"/>
  <c r="B84" i="25" s="1"/>
  <c r="D84" i="25"/>
  <c r="I35" i="33" l="1"/>
  <c r="H36" i="33" s="1"/>
  <c r="J35" i="33"/>
  <c r="K35" i="33" s="1"/>
  <c r="R35" i="35"/>
  <c r="L36" i="35" s="1"/>
  <c r="M36" i="35" s="1"/>
  <c r="T36" i="35" s="1"/>
  <c r="J33" i="25"/>
  <c r="K33" i="25" s="1"/>
  <c r="Z34" i="25"/>
  <c r="W34" i="25"/>
  <c r="AA34" i="25"/>
  <c r="V34" i="25"/>
  <c r="AB34" i="25"/>
  <c r="U34" i="25"/>
  <c r="Y34" i="25"/>
  <c r="H34" i="25"/>
  <c r="X34" i="25"/>
  <c r="AC34" i="25"/>
  <c r="AD34" i="25"/>
  <c r="R35" i="33"/>
  <c r="L36" i="33" s="1"/>
  <c r="M36" i="33" s="1"/>
  <c r="U36" i="33" s="1"/>
  <c r="G85" i="25"/>
  <c r="F85" i="25"/>
  <c r="I35" i="35"/>
  <c r="H36" i="35" s="1"/>
  <c r="AC36" i="35"/>
  <c r="V36" i="35"/>
  <c r="AA36" i="35"/>
  <c r="Z36" i="35"/>
  <c r="W36" i="35"/>
  <c r="Y36" i="35"/>
  <c r="B90" i="35"/>
  <c r="C91" i="35"/>
  <c r="D93" i="35"/>
  <c r="D86" i="33"/>
  <c r="F86" i="34"/>
  <c r="D87" i="34"/>
  <c r="A94" i="35"/>
  <c r="F94" i="35" s="1"/>
  <c r="G93" i="35"/>
  <c r="G86" i="33"/>
  <c r="A87" i="33"/>
  <c r="F87" i="33" s="1"/>
  <c r="C86" i="33"/>
  <c r="B86" i="33" s="1"/>
  <c r="E81" i="24"/>
  <c r="G81" i="24" s="1"/>
  <c r="F82" i="24"/>
  <c r="D83" i="24"/>
  <c r="N83" i="24"/>
  <c r="O82" i="24" s="1"/>
  <c r="Q82" i="24" s="1"/>
  <c r="P82" i="24"/>
  <c r="V82" i="24"/>
  <c r="W81" i="24" s="1"/>
  <c r="Y81" i="24" s="1"/>
  <c r="X81" i="24"/>
  <c r="O81" i="24"/>
  <c r="Q81" i="24" s="1"/>
  <c r="C85" i="25"/>
  <c r="B85" i="25" s="1"/>
  <c r="D85" i="25"/>
  <c r="A86" i="25"/>
  <c r="AB36" i="35" l="1"/>
  <c r="X36" i="35"/>
  <c r="J35" i="35"/>
  <c r="K35" i="35" s="1"/>
  <c r="AD36" i="35"/>
  <c r="U36" i="35"/>
  <c r="AE34" i="25"/>
  <c r="N34" i="25" s="1"/>
  <c r="Q34" i="25" s="1"/>
  <c r="S34" i="25" s="1"/>
  <c r="E34" i="25" s="1"/>
  <c r="Y36" i="33"/>
  <c r="T36" i="33"/>
  <c r="X36" i="33"/>
  <c r="AB36" i="33"/>
  <c r="W36" i="33"/>
  <c r="AD36" i="33"/>
  <c r="AA36" i="33"/>
  <c r="Z36" i="33"/>
  <c r="V36" i="33"/>
  <c r="G86" i="25"/>
  <c r="F86" i="25"/>
  <c r="AC36" i="33"/>
  <c r="AE36" i="35"/>
  <c r="N36" i="35" s="1"/>
  <c r="Q36" i="35" s="1"/>
  <c r="S36" i="35" s="1"/>
  <c r="B91" i="35"/>
  <c r="C92" i="35"/>
  <c r="D94" i="35"/>
  <c r="D87" i="33"/>
  <c r="G87" i="33"/>
  <c r="C87" i="33"/>
  <c r="B87" i="33" s="1"/>
  <c r="A88" i="33"/>
  <c r="F88" i="33" s="1"/>
  <c r="F87" i="34"/>
  <c r="D88" i="34"/>
  <c r="E87" i="34" s="1"/>
  <c r="G87" i="34" s="1"/>
  <c r="E86" i="34"/>
  <c r="G86" i="34" s="1"/>
  <c r="A95" i="35"/>
  <c r="F95" i="35" s="1"/>
  <c r="G94" i="35"/>
  <c r="D84" i="24"/>
  <c r="E83" i="24" s="1"/>
  <c r="G83" i="24" s="1"/>
  <c r="F83" i="24"/>
  <c r="E82" i="24"/>
  <c r="G82" i="24" s="1"/>
  <c r="P83" i="24"/>
  <c r="N84" i="24"/>
  <c r="V83" i="24"/>
  <c r="X82" i="24"/>
  <c r="A87" i="25"/>
  <c r="C86" i="25"/>
  <c r="B86" i="25" s="1"/>
  <c r="D86" i="25"/>
  <c r="I34" i="25" l="1"/>
  <c r="H35" i="25" s="1"/>
  <c r="E36" i="35"/>
  <c r="AE36" i="33"/>
  <c r="N36" i="33" s="1"/>
  <c r="Q36" i="33" s="1"/>
  <c r="S36" i="33" s="1"/>
  <c r="G87" i="25"/>
  <c r="F87" i="25"/>
  <c r="B92" i="35"/>
  <c r="C93" i="35"/>
  <c r="D95" i="35"/>
  <c r="C88" i="33"/>
  <c r="B88" i="33" s="1"/>
  <c r="G88" i="33"/>
  <c r="A89" i="33"/>
  <c r="F89" i="33" s="1"/>
  <c r="G95" i="35"/>
  <c r="A96" i="35"/>
  <c r="F96" i="35" s="1"/>
  <c r="F88" i="34"/>
  <c r="D89" i="34"/>
  <c r="D88" i="33"/>
  <c r="R34" i="25"/>
  <c r="L35" i="25" s="1"/>
  <c r="D85" i="24"/>
  <c r="F84" i="24"/>
  <c r="X83" i="24"/>
  <c r="N85" i="24"/>
  <c r="P84" i="24"/>
  <c r="V84" i="24"/>
  <c r="W83" i="24" s="1"/>
  <c r="Y83" i="24" s="1"/>
  <c r="W82" i="24"/>
  <c r="Y82" i="24" s="1"/>
  <c r="O83" i="24"/>
  <c r="Q83" i="24" s="1"/>
  <c r="A88" i="25"/>
  <c r="C87" i="25"/>
  <c r="B87" i="25" s="1"/>
  <c r="D87" i="25"/>
  <c r="J34" i="25" l="1"/>
  <c r="K34" i="25" s="1"/>
  <c r="R36" i="35"/>
  <c r="L37" i="35" s="1"/>
  <c r="M37" i="35" s="1"/>
  <c r="V37" i="35" s="1"/>
  <c r="I36" i="35"/>
  <c r="H37" i="35" s="1"/>
  <c r="AD37" i="35"/>
  <c r="Z37" i="35"/>
  <c r="AC37" i="35"/>
  <c r="AA37" i="35"/>
  <c r="X37" i="35"/>
  <c r="U37" i="35"/>
  <c r="W37" i="35"/>
  <c r="T37" i="35"/>
  <c r="Y37" i="35"/>
  <c r="AB37" i="35"/>
  <c r="E36" i="33"/>
  <c r="G88" i="25"/>
  <c r="F88" i="25"/>
  <c r="M35" i="25"/>
  <c r="Y35" i="25" s="1"/>
  <c r="B93" i="35"/>
  <c r="C94" i="35"/>
  <c r="D96" i="35"/>
  <c r="D89" i="33"/>
  <c r="C89" i="33"/>
  <c r="B89" i="33" s="1"/>
  <c r="G89" i="33"/>
  <c r="A90" i="33"/>
  <c r="F90" i="33" s="1"/>
  <c r="F89" i="34"/>
  <c r="D90" i="34"/>
  <c r="E89" i="34" s="1"/>
  <c r="G89" i="34" s="1"/>
  <c r="E88" i="34"/>
  <c r="G88" i="34" s="1"/>
  <c r="G96" i="35"/>
  <c r="A97" i="35"/>
  <c r="F97" i="35" s="1"/>
  <c r="E84" i="24"/>
  <c r="G84" i="24" s="1"/>
  <c r="F85" i="24"/>
  <c r="D86" i="24"/>
  <c r="P85" i="24"/>
  <c r="N86" i="24"/>
  <c r="O85" i="24" s="1"/>
  <c r="Q85" i="24" s="1"/>
  <c r="V85" i="24"/>
  <c r="W84" i="24" s="1"/>
  <c r="Y84" i="24" s="1"/>
  <c r="X84" i="24"/>
  <c r="O84" i="24"/>
  <c r="Q84" i="24" s="1"/>
  <c r="D88" i="25"/>
  <c r="C88" i="25"/>
  <c r="B88" i="25" s="1"/>
  <c r="A89" i="25"/>
  <c r="J36" i="35" l="1"/>
  <c r="K36" i="35" s="1"/>
  <c r="I36" i="33"/>
  <c r="H37" i="33" s="1"/>
  <c r="J36" i="33"/>
  <c r="K36" i="33" s="1"/>
  <c r="AE37" i="35"/>
  <c r="N37" i="35" s="1"/>
  <c r="Q37" i="35" s="1"/>
  <c r="R36" i="33"/>
  <c r="L37" i="33" s="1"/>
  <c r="M37" i="33" s="1"/>
  <c r="T37" i="33" s="1"/>
  <c r="G89" i="25"/>
  <c r="F89" i="25"/>
  <c r="V35" i="25"/>
  <c r="AC35" i="25"/>
  <c r="AB35" i="25"/>
  <c r="Z35" i="25"/>
  <c r="T35" i="25"/>
  <c r="AA35" i="25"/>
  <c r="AD35" i="25"/>
  <c r="U35" i="25"/>
  <c r="X35" i="25"/>
  <c r="W35" i="25"/>
  <c r="B94" i="35"/>
  <c r="C95" i="35"/>
  <c r="G97" i="35"/>
  <c r="A98" i="35"/>
  <c r="F98" i="35" s="1"/>
  <c r="A91" i="33"/>
  <c r="F91" i="33" s="1"/>
  <c r="G90" i="33"/>
  <c r="C90" i="33"/>
  <c r="B90" i="33" s="1"/>
  <c r="F90" i="34"/>
  <c r="D91" i="34"/>
  <c r="D90" i="33"/>
  <c r="D97" i="35"/>
  <c r="E85" i="24"/>
  <c r="G85" i="24" s="1"/>
  <c r="D87" i="24"/>
  <c r="F86" i="24"/>
  <c r="X85" i="24"/>
  <c r="P86" i="24"/>
  <c r="N87" i="24"/>
  <c r="O86" i="24" s="1"/>
  <c r="Q86" i="24" s="1"/>
  <c r="V86" i="24"/>
  <c r="W85" i="24" s="1"/>
  <c r="Y85" i="24" s="1"/>
  <c r="C89" i="25"/>
  <c r="B89" i="25" s="1"/>
  <c r="D89" i="25"/>
  <c r="A90" i="25"/>
  <c r="S37" i="35" l="1"/>
  <c r="E37" i="35" s="1"/>
  <c r="V37" i="33"/>
  <c r="W37" i="33"/>
  <c r="AA37" i="33"/>
  <c r="AD37" i="33"/>
  <c r="Y37" i="33"/>
  <c r="AB37" i="33"/>
  <c r="AC37" i="33"/>
  <c r="X37" i="33"/>
  <c r="U37" i="33"/>
  <c r="Z37" i="33"/>
  <c r="G90" i="25"/>
  <c r="F90" i="25"/>
  <c r="AE35" i="25"/>
  <c r="N35" i="25" s="1"/>
  <c r="Q35" i="25" s="1"/>
  <c r="B95" i="35"/>
  <c r="C96" i="35"/>
  <c r="D98" i="35"/>
  <c r="D91" i="33"/>
  <c r="A92" i="33"/>
  <c r="F92" i="33" s="1"/>
  <c r="G91" i="33"/>
  <c r="C91" i="33"/>
  <c r="B91" i="33" s="1"/>
  <c r="A99" i="35"/>
  <c r="F99" i="35" s="1"/>
  <c r="G98" i="35"/>
  <c r="F91" i="34"/>
  <c r="D92" i="34"/>
  <c r="E91" i="34" s="1"/>
  <c r="G91" i="34" s="1"/>
  <c r="E90" i="34"/>
  <c r="G90" i="34" s="1"/>
  <c r="E86" i="24"/>
  <c r="G86" i="24" s="1"/>
  <c r="D88" i="24"/>
  <c r="F87" i="24"/>
  <c r="P87" i="24"/>
  <c r="N88" i="24"/>
  <c r="O87" i="24" s="1"/>
  <c r="Q87" i="24" s="1"/>
  <c r="V87" i="24"/>
  <c r="W86" i="24" s="1"/>
  <c r="Y86" i="24" s="1"/>
  <c r="X86" i="24"/>
  <c r="C90" i="25"/>
  <c r="B90" i="25" s="1"/>
  <c r="D90" i="25"/>
  <c r="A91" i="25"/>
  <c r="S35" i="25" l="1"/>
  <c r="AE37" i="33"/>
  <c r="N37" i="33" s="1"/>
  <c r="Q37" i="33" s="1"/>
  <c r="G91" i="25"/>
  <c r="F91" i="25"/>
  <c r="I37" i="35"/>
  <c r="H38" i="35" s="1"/>
  <c r="R37" i="35"/>
  <c r="L38" i="35" s="1"/>
  <c r="M38" i="35" s="1"/>
  <c r="B96" i="35"/>
  <c r="C97" i="35"/>
  <c r="C92" i="33"/>
  <c r="B92" i="33" s="1"/>
  <c r="A93" i="33"/>
  <c r="F93" i="33" s="1"/>
  <c r="G92" i="33"/>
  <c r="A100" i="35"/>
  <c r="F100" i="35" s="1"/>
  <c r="G99" i="35"/>
  <c r="F92" i="34"/>
  <c r="D93" i="34"/>
  <c r="D92" i="33"/>
  <c r="D99" i="35"/>
  <c r="E87" i="24"/>
  <c r="G87" i="24" s="1"/>
  <c r="F88" i="24"/>
  <c r="D89" i="24"/>
  <c r="X87" i="24"/>
  <c r="P88" i="24"/>
  <c r="N89" i="24"/>
  <c r="O88" i="24" s="1"/>
  <c r="Q88" i="24" s="1"/>
  <c r="V88" i="24"/>
  <c r="W87" i="24" s="1"/>
  <c r="Y87" i="24" s="1"/>
  <c r="D91" i="25"/>
  <c r="A92" i="25"/>
  <c r="C91" i="25"/>
  <c r="B91" i="25" s="1"/>
  <c r="J37" i="35" l="1"/>
  <c r="K37" i="35" s="1"/>
  <c r="S37" i="33"/>
  <c r="E37" i="33" s="1"/>
  <c r="E35" i="25"/>
  <c r="G92" i="25"/>
  <c r="F92" i="25"/>
  <c r="X38" i="35"/>
  <c r="V38" i="35"/>
  <c r="U38" i="35"/>
  <c r="T38" i="35"/>
  <c r="AA38" i="35"/>
  <c r="AD38" i="35"/>
  <c r="Z38" i="35"/>
  <c r="W38" i="35"/>
  <c r="AC38" i="35"/>
  <c r="AB38" i="35"/>
  <c r="Y38" i="35"/>
  <c r="B97" i="35"/>
  <c r="C98" i="35"/>
  <c r="A101" i="35"/>
  <c r="F101" i="35" s="1"/>
  <c r="G100" i="35"/>
  <c r="G93" i="33"/>
  <c r="A94" i="33"/>
  <c r="F94" i="33" s="1"/>
  <c r="C93" i="33"/>
  <c r="B93" i="33" s="1"/>
  <c r="E92" i="34"/>
  <c r="G92" i="34" s="1"/>
  <c r="F93" i="34"/>
  <c r="D94" i="34"/>
  <c r="D100" i="35"/>
  <c r="D93" i="33"/>
  <c r="D94" i="33" s="1"/>
  <c r="E88" i="24"/>
  <c r="G88" i="24" s="1"/>
  <c r="D90" i="24"/>
  <c r="F89" i="24"/>
  <c r="N90" i="24"/>
  <c r="P89" i="24"/>
  <c r="V89" i="24"/>
  <c r="W88" i="24" s="1"/>
  <c r="Y88" i="24" s="1"/>
  <c r="X88" i="24"/>
  <c r="C92" i="25"/>
  <c r="B92" i="25" s="1"/>
  <c r="D92" i="25"/>
  <c r="A93" i="25"/>
  <c r="R37" i="33" l="1"/>
  <c r="L38" i="33" s="1"/>
  <c r="M38" i="33" s="1"/>
  <c r="I37" i="33"/>
  <c r="H38" i="33" s="1"/>
  <c r="R35" i="25"/>
  <c r="L36" i="25" s="1"/>
  <c r="M36" i="25" s="1"/>
  <c r="Z36" i="25" s="1"/>
  <c r="I35" i="25"/>
  <c r="J35" i="25" s="1"/>
  <c r="G93" i="25"/>
  <c r="F93" i="25"/>
  <c r="AE38" i="35"/>
  <c r="N38" i="35" s="1"/>
  <c r="Q38" i="35" s="1"/>
  <c r="S38" i="35" s="1"/>
  <c r="B98" i="35"/>
  <c r="C99" i="35"/>
  <c r="D101" i="35"/>
  <c r="F94" i="34"/>
  <c r="D95" i="34"/>
  <c r="E94" i="34" s="1"/>
  <c r="G94" i="34" s="1"/>
  <c r="E93" i="34"/>
  <c r="G93" i="34" s="1"/>
  <c r="G94" i="33"/>
  <c r="C94" i="33"/>
  <c r="B94" i="33" s="1"/>
  <c r="A95" i="33"/>
  <c r="F95" i="33" s="1"/>
  <c r="G101" i="35"/>
  <c r="A102" i="35"/>
  <c r="F102" i="35" s="1"/>
  <c r="F90" i="24"/>
  <c r="E89" i="24"/>
  <c r="G89" i="24" s="1"/>
  <c r="D91" i="24"/>
  <c r="P90" i="24"/>
  <c r="N91" i="24"/>
  <c r="O90" i="24" s="1"/>
  <c r="Q90" i="24" s="1"/>
  <c r="V90" i="24"/>
  <c r="W89" i="24" s="1"/>
  <c r="Y89" i="24" s="1"/>
  <c r="X89" i="24"/>
  <c r="O89" i="24"/>
  <c r="Q89" i="24" s="1"/>
  <c r="C93" i="25"/>
  <c r="B93" i="25" s="1"/>
  <c r="A94" i="25"/>
  <c r="D93" i="25"/>
  <c r="J37" i="33" l="1"/>
  <c r="K37" i="33" s="1"/>
  <c r="AB36" i="25"/>
  <c r="AC36" i="25"/>
  <c r="W36" i="25"/>
  <c r="T36" i="25"/>
  <c r="AD36" i="25"/>
  <c r="X36" i="25"/>
  <c r="V36" i="25"/>
  <c r="U36" i="25"/>
  <c r="V38" i="33"/>
  <c r="AD38" i="33"/>
  <c r="AB38" i="33"/>
  <c r="U38" i="33"/>
  <c r="AA38" i="33"/>
  <c r="X38" i="33"/>
  <c r="T38" i="33"/>
  <c r="W38" i="33"/>
  <c r="AC38" i="33"/>
  <c r="Z38" i="33"/>
  <c r="Y38" i="33"/>
  <c r="AA36" i="25"/>
  <c r="Y36" i="25"/>
  <c r="H36" i="25"/>
  <c r="K35" i="25"/>
  <c r="G94" i="25"/>
  <c r="F94" i="25"/>
  <c r="B99" i="35"/>
  <c r="C100" i="35"/>
  <c r="D102" i="35"/>
  <c r="G95" i="33"/>
  <c r="C95" i="33"/>
  <c r="B95" i="33" s="1"/>
  <c r="A96" i="33"/>
  <c r="F96" i="33" s="1"/>
  <c r="F95" i="34"/>
  <c r="D96" i="34"/>
  <c r="D95" i="33"/>
  <c r="A103" i="35"/>
  <c r="F103" i="35" s="1"/>
  <c r="G102" i="35"/>
  <c r="E90" i="24"/>
  <c r="G90" i="24" s="1"/>
  <c r="F91" i="24"/>
  <c r="D92" i="24"/>
  <c r="X90" i="24"/>
  <c r="N92" i="24"/>
  <c r="O91" i="24" s="1"/>
  <c r="Q91" i="24" s="1"/>
  <c r="P91" i="24"/>
  <c r="V91" i="24"/>
  <c r="A95" i="25"/>
  <c r="C94" i="25"/>
  <c r="B94" i="25" s="1"/>
  <c r="D94" i="25"/>
  <c r="AE36" i="25" l="1"/>
  <c r="N36" i="25" s="1"/>
  <c r="Q36" i="25" s="1"/>
  <c r="S36" i="25" s="1"/>
  <c r="E36" i="25" s="1"/>
  <c r="AE38" i="33"/>
  <c r="N38" i="33" s="1"/>
  <c r="Q38" i="33" s="1"/>
  <c r="S38" i="33" s="1"/>
  <c r="E38" i="33" s="1"/>
  <c r="G95" i="25"/>
  <c r="F95" i="25"/>
  <c r="E38" i="35"/>
  <c r="B100" i="35"/>
  <c r="C101" i="35"/>
  <c r="D96" i="33"/>
  <c r="G103" i="35"/>
  <c r="A104" i="35"/>
  <c r="F104" i="35" s="1"/>
  <c r="D103" i="35"/>
  <c r="F96" i="34"/>
  <c r="D97" i="34"/>
  <c r="E95" i="34"/>
  <c r="G95" i="34" s="1"/>
  <c r="A97" i="33"/>
  <c r="F97" i="33" s="1"/>
  <c r="C96" i="33"/>
  <c r="B96" i="33" s="1"/>
  <c r="G96" i="33"/>
  <c r="E91" i="24"/>
  <c r="G91" i="24" s="1"/>
  <c r="F92" i="24"/>
  <c r="D93" i="24"/>
  <c r="X91" i="24"/>
  <c r="W90" i="24"/>
  <c r="Y90" i="24" s="1"/>
  <c r="P92" i="24"/>
  <c r="N93" i="24"/>
  <c r="V92" i="24"/>
  <c r="W91" i="24" s="1"/>
  <c r="Y91" i="24" s="1"/>
  <c r="A96" i="25"/>
  <c r="C95" i="25"/>
  <c r="B95" i="25" s="1"/>
  <c r="D95" i="25"/>
  <c r="R38" i="35" l="1"/>
  <c r="L39" i="35" s="1"/>
  <c r="M39" i="35" s="1"/>
  <c r="AA39" i="35" s="1"/>
  <c r="I36" i="25"/>
  <c r="H37" i="25" s="1"/>
  <c r="R36" i="25"/>
  <c r="L37" i="25" s="1"/>
  <c r="M37" i="25" s="1"/>
  <c r="AA37" i="25" s="1"/>
  <c r="R38" i="33"/>
  <c r="L39" i="33" s="1"/>
  <c r="M39" i="33" s="1"/>
  <c r="W39" i="33" s="1"/>
  <c r="I38" i="33"/>
  <c r="H39" i="33" s="1"/>
  <c r="G96" i="25"/>
  <c r="F96" i="25"/>
  <c r="I38" i="35"/>
  <c r="H39" i="35" s="1"/>
  <c r="B101" i="35"/>
  <c r="C102" i="35"/>
  <c r="D97" i="33"/>
  <c r="D104" i="35"/>
  <c r="A98" i="33"/>
  <c r="F98" i="33" s="1"/>
  <c r="G97" i="33"/>
  <c r="C97" i="33"/>
  <c r="B97" i="33" s="1"/>
  <c r="E96" i="34"/>
  <c r="G96" i="34" s="1"/>
  <c r="F97" i="34"/>
  <c r="D98" i="34"/>
  <c r="E97" i="34" s="1"/>
  <c r="G97" i="34" s="1"/>
  <c r="G104" i="35"/>
  <c r="A105" i="35"/>
  <c r="F105" i="35" s="1"/>
  <c r="E92" i="24"/>
  <c r="G92" i="24" s="1"/>
  <c r="D94" i="24"/>
  <c r="F93" i="24"/>
  <c r="P93" i="24"/>
  <c r="N94" i="24"/>
  <c r="V93" i="24"/>
  <c r="W92" i="24" s="1"/>
  <c r="Y92" i="24" s="1"/>
  <c r="O92" i="24"/>
  <c r="Q92" i="24" s="1"/>
  <c r="X92" i="24"/>
  <c r="C96" i="25"/>
  <c r="B96" i="25" s="1"/>
  <c r="D96" i="25"/>
  <c r="A97" i="25"/>
  <c r="AB39" i="35" l="1"/>
  <c r="AC39" i="35"/>
  <c r="V39" i="35"/>
  <c r="AD39" i="35"/>
  <c r="Y39" i="35"/>
  <c r="U39" i="35"/>
  <c r="AE39" i="35" s="1"/>
  <c r="N39" i="35" s="1"/>
  <c r="Q39" i="35" s="1"/>
  <c r="S39" i="35" s="1"/>
  <c r="T39" i="35"/>
  <c r="Z39" i="35"/>
  <c r="W39" i="35"/>
  <c r="X39" i="35"/>
  <c r="J36" i="25"/>
  <c r="J38" i="33"/>
  <c r="K38" i="33" s="1"/>
  <c r="J38" i="35"/>
  <c r="K38" i="35" s="1"/>
  <c r="AC37" i="25"/>
  <c r="AB37" i="25"/>
  <c r="X37" i="25"/>
  <c r="K36" i="25"/>
  <c r="Z39" i="33"/>
  <c r="AC39" i="33"/>
  <c r="Y39" i="33"/>
  <c r="X39" i="33"/>
  <c r="T39" i="33"/>
  <c r="AA39" i="33"/>
  <c r="Z37" i="25"/>
  <c r="AD37" i="25"/>
  <c r="U37" i="25"/>
  <c r="W37" i="25"/>
  <c r="AD39" i="33"/>
  <c r="V39" i="33"/>
  <c r="AB39" i="33"/>
  <c r="U39" i="33"/>
  <c r="V37" i="25"/>
  <c r="T37" i="25"/>
  <c r="Y37" i="25"/>
  <c r="G97" i="25"/>
  <c r="F97" i="25"/>
  <c r="B102" i="35"/>
  <c r="C103" i="35"/>
  <c r="D105" i="35"/>
  <c r="C98" i="33"/>
  <c r="B98" i="33" s="1"/>
  <c r="G98" i="33"/>
  <c r="A99" i="33"/>
  <c r="F99" i="33" s="1"/>
  <c r="A106" i="35"/>
  <c r="F106" i="35" s="1"/>
  <c r="G105" i="35"/>
  <c r="F98" i="34"/>
  <c r="D99" i="34"/>
  <c r="E98" i="34" s="1"/>
  <c r="G98" i="34" s="1"/>
  <c r="D98" i="33"/>
  <c r="E93" i="24"/>
  <c r="G93" i="24" s="1"/>
  <c r="D95" i="24"/>
  <c r="F94" i="24"/>
  <c r="P94" i="24"/>
  <c r="N95" i="24"/>
  <c r="V94" i="24"/>
  <c r="W93" i="24" s="1"/>
  <c r="Y93" i="24" s="1"/>
  <c r="O93" i="24"/>
  <c r="Q93" i="24" s="1"/>
  <c r="X93" i="24"/>
  <c r="D97" i="25"/>
  <c r="A98" i="25"/>
  <c r="C97" i="25"/>
  <c r="B97" i="25" s="1"/>
  <c r="AE39" i="33" l="1"/>
  <c r="N39" i="33" s="1"/>
  <c r="Q39" i="33" s="1"/>
  <c r="S39" i="33" s="1"/>
  <c r="E39" i="33" s="1"/>
  <c r="AE37" i="25"/>
  <c r="N37" i="25" s="1"/>
  <c r="Q37" i="25" s="1"/>
  <c r="S37" i="25" s="1"/>
  <c r="E37" i="25" s="1"/>
  <c r="E39" i="35"/>
  <c r="G98" i="25"/>
  <c r="F98" i="25"/>
  <c r="B103" i="35"/>
  <c r="C104" i="35"/>
  <c r="G106" i="35"/>
  <c r="A107" i="35"/>
  <c r="F107" i="35" s="1"/>
  <c r="F99" i="34"/>
  <c r="D100" i="34"/>
  <c r="A100" i="33"/>
  <c r="F100" i="33" s="1"/>
  <c r="G99" i="33"/>
  <c r="C99" i="33"/>
  <c r="B99" i="33" s="1"/>
  <c r="D99" i="33"/>
  <c r="D106" i="35"/>
  <c r="E94" i="24"/>
  <c r="G94" i="24" s="1"/>
  <c r="D96" i="24"/>
  <c r="F95" i="24"/>
  <c r="N96" i="24"/>
  <c r="O95" i="24" s="1"/>
  <c r="Q95" i="24" s="1"/>
  <c r="P95" i="24"/>
  <c r="V95" i="24"/>
  <c r="W94" i="24" s="1"/>
  <c r="Y94" i="24" s="1"/>
  <c r="X94" i="24"/>
  <c r="O94" i="24"/>
  <c r="Q94" i="24" s="1"/>
  <c r="C98" i="25"/>
  <c r="B98" i="25" s="1"/>
  <c r="D98" i="25"/>
  <c r="A99" i="25"/>
  <c r="I39" i="35" l="1"/>
  <c r="H40" i="35" s="1"/>
  <c r="I39" i="33"/>
  <c r="H40" i="33" s="1"/>
  <c r="R39" i="33"/>
  <c r="L40" i="33" s="1"/>
  <c r="M40" i="33" s="1"/>
  <c r="AC40" i="33" s="1"/>
  <c r="R39" i="35"/>
  <c r="L40" i="35" s="1"/>
  <c r="M40" i="35" s="1"/>
  <c r="G99" i="25"/>
  <c r="F99" i="25"/>
  <c r="I37" i="25"/>
  <c r="H38" i="25" s="1"/>
  <c r="B104" i="35"/>
  <c r="C105" i="35"/>
  <c r="D100" i="33"/>
  <c r="D107" i="35"/>
  <c r="F100" i="34"/>
  <c r="D101" i="34"/>
  <c r="E99" i="34"/>
  <c r="G99" i="34" s="1"/>
  <c r="A108" i="35"/>
  <c r="F108" i="35" s="1"/>
  <c r="G107" i="35"/>
  <c r="G100" i="33"/>
  <c r="A101" i="33"/>
  <c r="F101" i="33" s="1"/>
  <c r="C100" i="33"/>
  <c r="B100" i="33" s="1"/>
  <c r="R37" i="25"/>
  <c r="L38" i="25" s="1"/>
  <c r="F96" i="24"/>
  <c r="D97" i="24"/>
  <c r="E95" i="24"/>
  <c r="G95" i="24" s="1"/>
  <c r="N97" i="24"/>
  <c r="P96" i="24"/>
  <c r="V96" i="24"/>
  <c r="X95" i="24"/>
  <c r="C99" i="25"/>
  <c r="B99" i="25" s="1"/>
  <c r="A100" i="25"/>
  <c r="D99" i="25"/>
  <c r="J39" i="35" l="1"/>
  <c r="K39" i="35" s="1"/>
  <c r="J39" i="33"/>
  <c r="K39" i="33" s="1"/>
  <c r="J37" i="25"/>
  <c r="K37" i="25" s="1"/>
  <c r="AB40" i="35"/>
  <c r="AC40" i="35"/>
  <c r="V40" i="35"/>
  <c r="T40" i="35"/>
  <c r="W40" i="35"/>
  <c r="AD40" i="35"/>
  <c r="Z40" i="35"/>
  <c r="Y40" i="35"/>
  <c r="AA40" i="35"/>
  <c r="U40" i="35"/>
  <c r="X40" i="35"/>
  <c r="W40" i="33"/>
  <c r="Y40" i="33"/>
  <c r="Z40" i="33"/>
  <c r="V40" i="33"/>
  <c r="AA40" i="33"/>
  <c r="AD40" i="33"/>
  <c r="X40" i="33"/>
  <c r="G100" i="25"/>
  <c r="F100" i="25"/>
  <c r="AB40" i="33"/>
  <c r="T40" i="33"/>
  <c r="U40" i="33"/>
  <c r="M38" i="25"/>
  <c r="AC38" i="25" s="1"/>
  <c r="B105" i="35"/>
  <c r="C106" i="35"/>
  <c r="A109" i="35"/>
  <c r="F109" i="35" s="1"/>
  <c r="G108" i="35"/>
  <c r="D108" i="35"/>
  <c r="C101" i="33"/>
  <c r="B101" i="33" s="1"/>
  <c r="A102" i="33"/>
  <c r="F102" i="33" s="1"/>
  <c r="G101" i="33"/>
  <c r="D101" i="33"/>
  <c r="F101" i="34"/>
  <c r="D102" i="34"/>
  <c r="E100" i="34"/>
  <c r="G100" i="34" s="1"/>
  <c r="E96" i="24"/>
  <c r="G96" i="24" s="1"/>
  <c r="D98" i="24"/>
  <c r="F97" i="24"/>
  <c r="N98" i="24"/>
  <c r="P97" i="24"/>
  <c r="V97" i="24"/>
  <c r="X96" i="24"/>
  <c r="O96" i="24"/>
  <c r="Q96" i="24" s="1"/>
  <c r="W95" i="24"/>
  <c r="Y95" i="24" s="1"/>
  <c r="A101" i="25"/>
  <c r="C100" i="25"/>
  <c r="B100" i="25" s="1"/>
  <c r="D100" i="25"/>
  <c r="AE40" i="35" l="1"/>
  <c r="N40" i="35" s="1"/>
  <c r="Q40" i="35" s="1"/>
  <c r="AE40" i="33"/>
  <c r="N40" i="33" s="1"/>
  <c r="Q40" i="33" s="1"/>
  <c r="G101" i="25"/>
  <c r="F101" i="25"/>
  <c r="Y38" i="25"/>
  <c r="W38" i="25"/>
  <c r="AD38" i="25"/>
  <c r="AB38" i="25"/>
  <c r="AA38" i="25"/>
  <c r="T38" i="25"/>
  <c r="U38" i="25"/>
  <c r="X38" i="25"/>
  <c r="Z38" i="25"/>
  <c r="V38" i="25"/>
  <c r="B106" i="35"/>
  <c r="C107" i="35"/>
  <c r="D102" i="33"/>
  <c r="D109" i="35"/>
  <c r="C102" i="33"/>
  <c r="B102" i="33" s="1"/>
  <c r="G102" i="33"/>
  <c r="A103" i="33"/>
  <c r="F103" i="33" s="1"/>
  <c r="G109" i="35"/>
  <c r="A110" i="35"/>
  <c r="F110" i="35" s="1"/>
  <c r="F102" i="34"/>
  <c r="G3" i="34" s="1"/>
  <c r="E102" i="34"/>
  <c r="G102" i="34" s="1"/>
  <c r="E101" i="34"/>
  <c r="G101" i="34" s="1"/>
  <c r="E97" i="24"/>
  <c r="G97" i="24" s="1"/>
  <c r="D99" i="24"/>
  <c r="F98" i="24"/>
  <c r="X97" i="24"/>
  <c r="P98" i="24"/>
  <c r="N99" i="24"/>
  <c r="V98" i="24"/>
  <c r="W96" i="24"/>
  <c r="Y96" i="24" s="1"/>
  <c r="O97" i="24"/>
  <c r="Q97" i="24" s="1"/>
  <c r="A102" i="25"/>
  <c r="D101" i="25"/>
  <c r="C101" i="25"/>
  <c r="B101" i="25" s="1"/>
  <c r="S40" i="35" l="1"/>
  <c r="E40" i="35" s="1"/>
  <c r="S40" i="33"/>
  <c r="E40" i="33" s="1"/>
  <c r="G102" i="25"/>
  <c r="F102" i="25"/>
  <c r="AE38" i="25"/>
  <c r="N38" i="25" s="1"/>
  <c r="Q38" i="25" s="1"/>
  <c r="B107" i="35"/>
  <c r="C108" i="35"/>
  <c r="H97" i="34"/>
  <c r="G2" i="34"/>
  <c r="H71" i="34"/>
  <c r="H72" i="34"/>
  <c r="H73" i="34"/>
  <c r="H74" i="34"/>
  <c r="H79" i="34"/>
  <c r="H78" i="34"/>
  <c r="H76" i="34"/>
  <c r="H75" i="34"/>
  <c r="H77" i="34"/>
  <c r="H80" i="34"/>
  <c r="H81" i="34"/>
  <c r="H82" i="34"/>
  <c r="H86" i="34"/>
  <c r="H83" i="34"/>
  <c r="H85" i="34"/>
  <c r="H90" i="34"/>
  <c r="H84" i="34"/>
  <c r="H88" i="34"/>
  <c r="H87" i="34"/>
  <c r="H93" i="34"/>
  <c r="H92" i="34"/>
  <c r="H95" i="34"/>
  <c r="H89" i="34"/>
  <c r="H91" i="34"/>
  <c r="H94" i="34"/>
  <c r="H100" i="34"/>
  <c r="H98" i="34"/>
  <c r="H96" i="34"/>
  <c r="H101" i="34"/>
  <c r="H99" i="34"/>
  <c r="I101" i="34"/>
  <c r="H70" i="34"/>
  <c r="D103" i="33"/>
  <c r="H63" i="34"/>
  <c r="H62" i="34"/>
  <c r="H66" i="34"/>
  <c r="H64" i="34"/>
  <c r="H65" i="34"/>
  <c r="H67" i="34"/>
  <c r="H68" i="34"/>
  <c r="H69" i="34"/>
  <c r="H59" i="34"/>
  <c r="H60" i="34"/>
  <c r="H61" i="34"/>
  <c r="I97" i="34"/>
  <c r="I99" i="34"/>
  <c r="G110" i="35"/>
  <c r="A111" i="35"/>
  <c r="F111" i="35" s="1"/>
  <c r="D110" i="35"/>
  <c r="C103" i="33"/>
  <c r="B103" i="33" s="1"/>
  <c r="G103" i="33"/>
  <c r="A104" i="33"/>
  <c r="F104" i="33" s="1"/>
  <c r="H12" i="34"/>
  <c r="H13" i="34"/>
  <c r="H14" i="34"/>
  <c r="H16" i="34"/>
  <c r="H17" i="34"/>
  <c r="H15" i="34"/>
  <c r="H20" i="34"/>
  <c r="H18" i="34"/>
  <c r="H22" i="34"/>
  <c r="H21" i="34"/>
  <c r="H19" i="34"/>
  <c r="H26" i="34"/>
  <c r="H23" i="34"/>
  <c r="H25" i="34"/>
  <c r="H24" i="34"/>
  <c r="H30" i="34"/>
  <c r="H27" i="34"/>
  <c r="H29" i="34"/>
  <c r="H28" i="34"/>
  <c r="H31" i="34"/>
  <c r="H34" i="34"/>
  <c r="H32" i="34"/>
  <c r="H33" i="34"/>
  <c r="H35" i="34"/>
  <c r="H37" i="34"/>
  <c r="H36" i="34"/>
  <c r="H38" i="34"/>
  <c r="H40" i="34"/>
  <c r="H39" i="34"/>
  <c r="H41" i="34"/>
  <c r="H42" i="34"/>
  <c r="H44" i="34"/>
  <c r="H43" i="34"/>
  <c r="H45" i="34"/>
  <c r="H46" i="34"/>
  <c r="H47" i="34"/>
  <c r="H48" i="34"/>
  <c r="H49" i="34"/>
  <c r="H51" i="34"/>
  <c r="H50" i="34"/>
  <c r="H53" i="34"/>
  <c r="H52" i="34"/>
  <c r="H54" i="34"/>
  <c r="H55" i="34"/>
  <c r="H57" i="34"/>
  <c r="H56" i="34"/>
  <c r="H58" i="34"/>
  <c r="H102" i="34"/>
  <c r="I102" i="34"/>
  <c r="I12" i="34"/>
  <c r="I15" i="34"/>
  <c r="I13" i="34"/>
  <c r="I14" i="34"/>
  <c r="I16" i="34"/>
  <c r="I22" i="34"/>
  <c r="I18" i="34"/>
  <c r="I17" i="34"/>
  <c r="I19" i="34"/>
  <c r="I20" i="34"/>
  <c r="I21" i="34"/>
  <c r="I23" i="34"/>
  <c r="I24" i="34"/>
  <c r="I26" i="34"/>
  <c r="I25" i="34"/>
  <c r="I28" i="34"/>
  <c r="I27" i="34"/>
  <c r="I30" i="34"/>
  <c r="I29" i="34"/>
  <c r="I31" i="34"/>
  <c r="I32" i="34"/>
  <c r="I35" i="34"/>
  <c r="I34" i="34"/>
  <c r="I33" i="34"/>
  <c r="I38" i="34"/>
  <c r="I36" i="34"/>
  <c r="I37" i="34"/>
  <c r="I40" i="34"/>
  <c r="I39" i="34"/>
  <c r="I41" i="34"/>
  <c r="I42" i="34"/>
  <c r="I43" i="34"/>
  <c r="I44" i="34"/>
  <c r="I45" i="34"/>
  <c r="I46" i="34"/>
  <c r="I48" i="34"/>
  <c r="I49" i="34"/>
  <c r="I47" i="34"/>
  <c r="I50" i="34"/>
  <c r="I51" i="34"/>
  <c r="I52" i="34"/>
  <c r="I53" i="34"/>
  <c r="I55" i="34"/>
  <c r="I54" i="34"/>
  <c r="I57" i="34"/>
  <c r="I56" i="34"/>
  <c r="I58" i="34"/>
  <c r="I59" i="34"/>
  <c r="I60" i="34"/>
  <c r="I62" i="34"/>
  <c r="I61" i="34"/>
  <c r="I63" i="34"/>
  <c r="I65" i="34"/>
  <c r="I64" i="34"/>
  <c r="I66" i="34"/>
  <c r="I71" i="34"/>
  <c r="I68" i="34"/>
  <c r="I67" i="34"/>
  <c r="I69" i="34"/>
  <c r="I70" i="34"/>
  <c r="I74" i="34"/>
  <c r="I73" i="34"/>
  <c r="I72" i="34"/>
  <c r="I76" i="34"/>
  <c r="I75" i="34"/>
  <c r="I77" i="34"/>
  <c r="I78" i="34"/>
  <c r="I79" i="34"/>
  <c r="I82" i="34"/>
  <c r="I80" i="34"/>
  <c r="I83" i="34"/>
  <c r="J83" i="34" s="1"/>
  <c r="I81" i="34"/>
  <c r="I84" i="34"/>
  <c r="I87" i="34"/>
  <c r="I85" i="34"/>
  <c r="I89" i="34"/>
  <c r="I86" i="34"/>
  <c r="I88" i="34"/>
  <c r="I92" i="34"/>
  <c r="I91" i="34"/>
  <c r="I93" i="34"/>
  <c r="I90" i="34"/>
  <c r="I98" i="34"/>
  <c r="I100" i="34"/>
  <c r="I96" i="34"/>
  <c r="J96" i="34" s="1"/>
  <c r="I95" i="34"/>
  <c r="I94" i="34"/>
  <c r="E98" i="24"/>
  <c r="G98" i="24" s="1"/>
  <c r="D100" i="24"/>
  <c r="F99" i="24"/>
  <c r="N100" i="24"/>
  <c r="O99" i="24" s="1"/>
  <c r="Q99" i="24" s="1"/>
  <c r="P99" i="24"/>
  <c r="V99" i="24"/>
  <c r="W98" i="24" s="1"/>
  <c r="Y98" i="24" s="1"/>
  <c r="O98" i="24"/>
  <c r="Q98" i="24" s="1"/>
  <c r="X98" i="24"/>
  <c r="W97" i="24"/>
  <c r="Y97" i="24" s="1"/>
  <c r="C102" i="25"/>
  <c r="B102" i="25" s="1"/>
  <c r="A103" i="25"/>
  <c r="D102" i="25"/>
  <c r="J71" i="34" l="1"/>
  <c r="J97" i="34"/>
  <c r="J74" i="34"/>
  <c r="J85" i="34"/>
  <c r="J84" i="34"/>
  <c r="R40" i="35"/>
  <c r="L41" i="35" s="1"/>
  <c r="M41" i="35" s="1"/>
  <c r="I40" i="35"/>
  <c r="H41" i="35" s="1"/>
  <c r="S38" i="25"/>
  <c r="J73" i="34"/>
  <c r="J90" i="34"/>
  <c r="J99" i="34"/>
  <c r="J101" i="34"/>
  <c r="J72" i="34"/>
  <c r="G103" i="25"/>
  <c r="F103" i="25"/>
  <c r="I40" i="33"/>
  <c r="H41" i="33" s="1"/>
  <c r="R40" i="33"/>
  <c r="L41" i="33" s="1"/>
  <c r="M41" i="33" s="1"/>
  <c r="B108" i="35"/>
  <c r="C109" i="35"/>
  <c r="J89" i="34"/>
  <c r="J87" i="34"/>
  <c r="J88" i="34"/>
  <c r="J76" i="34"/>
  <c r="J79" i="34"/>
  <c r="J93" i="34"/>
  <c r="J78" i="34"/>
  <c r="J94" i="34"/>
  <c r="J95" i="34"/>
  <c r="J81" i="34"/>
  <c r="J80" i="34"/>
  <c r="J98" i="34"/>
  <c r="J86" i="34"/>
  <c r="J100" i="34"/>
  <c r="J82" i="34"/>
  <c r="J91" i="34"/>
  <c r="J77" i="34"/>
  <c r="J92" i="34"/>
  <c r="J75" i="34"/>
  <c r="J62" i="34"/>
  <c r="J70" i="34"/>
  <c r="J63" i="34"/>
  <c r="J66" i="34"/>
  <c r="J65" i="34"/>
  <c r="J59" i="34"/>
  <c r="J61" i="34"/>
  <c r="J60" i="34"/>
  <c r="J67" i="34"/>
  <c r="J68" i="34"/>
  <c r="J69" i="34"/>
  <c r="J64" i="34"/>
  <c r="J54" i="34"/>
  <c r="J39" i="34"/>
  <c r="J24" i="34"/>
  <c r="J52" i="34"/>
  <c r="J41" i="34"/>
  <c r="J23" i="34"/>
  <c r="J55" i="34"/>
  <c r="J30" i="34"/>
  <c r="J14" i="34"/>
  <c r="J16" i="34"/>
  <c r="J56" i="34"/>
  <c r="J44" i="34"/>
  <c r="J29" i="34"/>
  <c r="J57" i="34"/>
  <c r="J42" i="34"/>
  <c r="J27" i="34"/>
  <c r="G4" i="34"/>
  <c r="J36" i="34"/>
  <c r="J40" i="34"/>
  <c r="J25" i="34"/>
  <c r="J12" i="34"/>
  <c r="J53" i="34"/>
  <c r="J13" i="34"/>
  <c r="J51" i="34"/>
  <c r="J37" i="34"/>
  <c r="J58" i="34"/>
  <c r="J43" i="34"/>
  <c r="J28" i="34"/>
  <c r="J17" i="34"/>
  <c r="J50" i="34"/>
  <c r="J26" i="34"/>
  <c r="C104" i="33"/>
  <c r="B104" i="33" s="1"/>
  <c r="G104" i="33"/>
  <c r="A105" i="33"/>
  <c r="F105" i="33" s="1"/>
  <c r="J19" i="34"/>
  <c r="G111" i="35"/>
  <c r="A112" i="35"/>
  <c r="F112" i="35" s="1"/>
  <c r="J38" i="34"/>
  <c r="J49" i="34"/>
  <c r="J35" i="34"/>
  <c r="J21" i="34"/>
  <c r="J48" i="34"/>
  <c r="J33" i="34"/>
  <c r="J22" i="34"/>
  <c r="D111" i="35"/>
  <c r="J47" i="34"/>
  <c r="J32" i="34"/>
  <c r="J18" i="34"/>
  <c r="J46" i="34"/>
  <c r="J20" i="34"/>
  <c r="D104" i="33"/>
  <c r="J34" i="34"/>
  <c r="J102" i="34"/>
  <c r="J45" i="34"/>
  <c r="J31" i="34"/>
  <c r="J15" i="34"/>
  <c r="E99" i="24"/>
  <c r="G99" i="24" s="1"/>
  <c r="F100" i="24"/>
  <c r="D101" i="24"/>
  <c r="E100" i="24" s="1"/>
  <c r="G100" i="24" s="1"/>
  <c r="P100" i="24"/>
  <c r="N101" i="24"/>
  <c r="V100" i="24"/>
  <c r="W99" i="24" s="1"/>
  <c r="Y99" i="24" s="1"/>
  <c r="X99" i="24"/>
  <c r="D103" i="25"/>
  <c r="C103" i="25"/>
  <c r="B103" i="25" s="1"/>
  <c r="A104" i="25"/>
  <c r="J40" i="35" l="1"/>
  <c r="K40" i="35" s="1"/>
  <c r="J40" i="33"/>
  <c r="K40" i="33" s="1"/>
  <c r="Z41" i="35"/>
  <c r="AD41" i="35"/>
  <c r="Y41" i="35"/>
  <c r="AC41" i="35"/>
  <c r="U41" i="35"/>
  <c r="T41" i="35"/>
  <c r="X41" i="35"/>
  <c r="V41" i="35"/>
  <c r="AB41" i="35"/>
  <c r="AA41" i="35"/>
  <c r="W41" i="35"/>
  <c r="E38" i="25"/>
  <c r="G104" i="25"/>
  <c r="F104" i="25"/>
  <c r="AC41" i="33"/>
  <c r="V41" i="33"/>
  <c r="AA41" i="33"/>
  <c r="Y41" i="33"/>
  <c r="AD41" i="33"/>
  <c r="T41" i="33"/>
  <c r="U41" i="33"/>
  <c r="X41" i="33"/>
  <c r="Z41" i="33"/>
  <c r="W41" i="33"/>
  <c r="AB41" i="33"/>
  <c r="B109" i="35"/>
  <c r="C110" i="35"/>
  <c r="O3" i="34"/>
  <c r="O4" i="34" s="1"/>
  <c r="O6" i="34" s="1"/>
  <c r="D105" i="33"/>
  <c r="D112" i="35"/>
  <c r="G112" i="35"/>
  <c r="A113" i="35"/>
  <c r="F113" i="35" s="1"/>
  <c r="A106" i="33"/>
  <c r="F106" i="33" s="1"/>
  <c r="G105" i="33"/>
  <c r="C105" i="33"/>
  <c r="B105" i="33" s="1"/>
  <c r="F101" i="24"/>
  <c r="D102" i="24"/>
  <c r="X100" i="24"/>
  <c r="N102" i="24"/>
  <c r="O101" i="24" s="1"/>
  <c r="Q101" i="24" s="1"/>
  <c r="P101" i="24"/>
  <c r="V101" i="24"/>
  <c r="W100" i="24" s="1"/>
  <c r="Y100" i="24" s="1"/>
  <c r="O100" i="24"/>
  <c r="Q100" i="24" s="1"/>
  <c r="D104" i="25"/>
  <c r="C104" i="25"/>
  <c r="B104" i="25" s="1"/>
  <c r="A105" i="25"/>
  <c r="AE41" i="35" l="1"/>
  <c r="N41" i="35" s="1"/>
  <c r="Q41" i="35" s="1"/>
  <c r="S41" i="35" s="1"/>
  <c r="E41" i="35" s="1"/>
  <c r="I38" i="25"/>
  <c r="H39" i="25" s="1"/>
  <c r="R38" i="25"/>
  <c r="L39" i="25" s="1"/>
  <c r="M39" i="25" s="1"/>
  <c r="Y39" i="25" s="1"/>
  <c r="G105" i="25"/>
  <c r="F105" i="25"/>
  <c r="AE41" i="33"/>
  <c r="N41" i="33" s="1"/>
  <c r="Q41" i="33" s="1"/>
  <c r="S41" i="33" s="1"/>
  <c r="B110" i="35"/>
  <c r="C111" i="35"/>
  <c r="G106" i="33"/>
  <c r="C106" i="33"/>
  <c r="B106" i="33" s="1"/>
  <c r="A107" i="33"/>
  <c r="F107" i="33" s="1"/>
  <c r="D106" i="33"/>
  <c r="G113" i="35"/>
  <c r="A114" i="35"/>
  <c r="F114" i="35" s="1"/>
  <c r="D113" i="35"/>
  <c r="E101" i="24"/>
  <c r="G101" i="24" s="1"/>
  <c r="F102" i="24"/>
  <c r="G3" i="24" s="1"/>
  <c r="E102" i="24"/>
  <c r="G102" i="24" s="1"/>
  <c r="X101" i="24"/>
  <c r="P102" i="24"/>
  <c r="S100" i="24" s="1"/>
  <c r="O102" i="24"/>
  <c r="Q102" i="24" s="1"/>
  <c r="R97" i="24" s="1"/>
  <c r="V102" i="24"/>
  <c r="A106" i="25"/>
  <c r="D105" i="25"/>
  <c r="C105" i="25"/>
  <c r="B105" i="25" s="1"/>
  <c r="R41" i="35" l="1"/>
  <c r="L42" i="35" s="1"/>
  <c r="M42" i="35" s="1"/>
  <c r="J38" i="25"/>
  <c r="K38" i="25" s="1"/>
  <c r="X39" i="25"/>
  <c r="Z39" i="25"/>
  <c r="U39" i="25"/>
  <c r="AA39" i="25"/>
  <c r="AB39" i="25"/>
  <c r="V39" i="25"/>
  <c r="AD39" i="25"/>
  <c r="AC39" i="25"/>
  <c r="W39" i="25"/>
  <c r="T39" i="25"/>
  <c r="G106" i="25"/>
  <c r="F106" i="25"/>
  <c r="I41" i="35"/>
  <c r="H42" i="35" s="1"/>
  <c r="AB42" i="35"/>
  <c r="T42" i="35"/>
  <c r="X42" i="35"/>
  <c r="AC42" i="35"/>
  <c r="AA42" i="35"/>
  <c r="AD42" i="35"/>
  <c r="Z42" i="35"/>
  <c r="Y42" i="35"/>
  <c r="U42" i="35"/>
  <c r="V42" i="35"/>
  <c r="W42" i="35"/>
  <c r="E41" i="33"/>
  <c r="B111" i="35"/>
  <c r="C112" i="35"/>
  <c r="S101" i="24"/>
  <c r="R96" i="24"/>
  <c r="R99" i="24"/>
  <c r="R101" i="24"/>
  <c r="R89" i="24"/>
  <c r="R88" i="24"/>
  <c r="R90" i="24"/>
  <c r="R92" i="24"/>
  <c r="R91" i="24"/>
  <c r="R94" i="24"/>
  <c r="R100" i="24"/>
  <c r="T100" i="24" s="1"/>
  <c r="R93" i="24"/>
  <c r="R95" i="24"/>
  <c r="R98" i="24"/>
  <c r="S88" i="24"/>
  <c r="S89" i="24"/>
  <c r="S90" i="24"/>
  <c r="S91" i="24"/>
  <c r="S94" i="24"/>
  <c r="S93" i="24"/>
  <c r="S92" i="24"/>
  <c r="S96" i="24"/>
  <c r="S98" i="24"/>
  <c r="S95" i="24"/>
  <c r="S97" i="24"/>
  <c r="T97" i="24" s="1"/>
  <c r="S99" i="24"/>
  <c r="G2" i="24"/>
  <c r="D107" i="33"/>
  <c r="D114" i="35"/>
  <c r="A115" i="35"/>
  <c r="F115" i="35" s="1"/>
  <c r="G114" i="35"/>
  <c r="A108" i="33"/>
  <c r="F108" i="33" s="1"/>
  <c r="C107" i="33"/>
  <c r="B107" i="33" s="1"/>
  <c r="G107" i="33"/>
  <c r="H93" i="24"/>
  <c r="H97" i="24"/>
  <c r="H94" i="24"/>
  <c r="H96" i="24"/>
  <c r="H95" i="24"/>
  <c r="H98" i="24"/>
  <c r="H99" i="24"/>
  <c r="H100" i="24"/>
  <c r="H101" i="24"/>
  <c r="S72" i="24"/>
  <c r="S75" i="24"/>
  <c r="S73" i="24"/>
  <c r="S74" i="24"/>
  <c r="S76" i="24"/>
  <c r="S77" i="24"/>
  <c r="S78" i="24"/>
  <c r="S80" i="24"/>
  <c r="S79" i="24"/>
  <c r="S81" i="24"/>
  <c r="S83" i="24"/>
  <c r="S82" i="24"/>
  <c r="S85" i="24"/>
  <c r="S86" i="24"/>
  <c r="S84" i="24"/>
  <c r="S87" i="24"/>
  <c r="R72" i="24"/>
  <c r="R74" i="24"/>
  <c r="R73" i="24"/>
  <c r="R76" i="24"/>
  <c r="R77" i="24"/>
  <c r="R75" i="24"/>
  <c r="R80" i="24"/>
  <c r="R78" i="24"/>
  <c r="R79" i="24"/>
  <c r="R82" i="24"/>
  <c r="R83" i="24"/>
  <c r="R85" i="24"/>
  <c r="R84" i="24"/>
  <c r="R81" i="24"/>
  <c r="R86" i="24"/>
  <c r="R87" i="24"/>
  <c r="H75" i="24"/>
  <c r="H77" i="24"/>
  <c r="H76" i="24"/>
  <c r="H78" i="24"/>
  <c r="H82" i="24"/>
  <c r="H79" i="24"/>
  <c r="H80" i="24"/>
  <c r="H81" i="24"/>
  <c r="H83" i="24"/>
  <c r="H85" i="24"/>
  <c r="H84" i="24"/>
  <c r="H87" i="24"/>
  <c r="H86" i="24"/>
  <c r="H90" i="24"/>
  <c r="H89" i="24"/>
  <c r="H88" i="24"/>
  <c r="H92" i="24"/>
  <c r="H91" i="24"/>
  <c r="H72" i="24"/>
  <c r="H73" i="24"/>
  <c r="H71" i="24"/>
  <c r="H74" i="24"/>
  <c r="R60" i="24"/>
  <c r="R61" i="24"/>
  <c r="R62" i="24"/>
  <c r="R63" i="24"/>
  <c r="R64" i="24"/>
  <c r="R66" i="24"/>
  <c r="R68" i="24"/>
  <c r="R65" i="24"/>
  <c r="R67" i="24"/>
  <c r="R69" i="24"/>
  <c r="R70" i="24"/>
  <c r="R71" i="24"/>
  <c r="S60" i="24"/>
  <c r="S61" i="24"/>
  <c r="S63" i="24"/>
  <c r="S62" i="24"/>
  <c r="S64" i="24"/>
  <c r="S67" i="24"/>
  <c r="S65" i="24"/>
  <c r="S66" i="24"/>
  <c r="S69" i="24"/>
  <c r="S68" i="24"/>
  <c r="S70" i="24"/>
  <c r="S71" i="24"/>
  <c r="H70" i="24"/>
  <c r="H68" i="24"/>
  <c r="H69" i="24"/>
  <c r="S56" i="24"/>
  <c r="S57" i="24"/>
  <c r="S58" i="24"/>
  <c r="S59" i="24"/>
  <c r="R56" i="24"/>
  <c r="R57" i="24"/>
  <c r="R58" i="24"/>
  <c r="R59" i="24"/>
  <c r="R12" i="24"/>
  <c r="R14" i="24"/>
  <c r="R13" i="24"/>
  <c r="R15" i="24"/>
  <c r="R17" i="24"/>
  <c r="R18" i="24"/>
  <c r="R16" i="24"/>
  <c r="R20" i="24"/>
  <c r="R19" i="24"/>
  <c r="R22" i="24"/>
  <c r="R21" i="24"/>
  <c r="R23" i="24"/>
  <c r="R27" i="24"/>
  <c r="R24" i="24"/>
  <c r="R26" i="24"/>
  <c r="R25" i="24"/>
  <c r="R29" i="24"/>
  <c r="R28" i="24"/>
  <c r="R30" i="24"/>
  <c r="R34" i="24"/>
  <c r="R31" i="24"/>
  <c r="R32" i="24"/>
  <c r="R33" i="24"/>
  <c r="R35" i="24"/>
  <c r="R36" i="24"/>
  <c r="R37" i="24"/>
  <c r="R40" i="24"/>
  <c r="R39" i="24"/>
  <c r="R38" i="24"/>
  <c r="R41" i="24"/>
  <c r="R42" i="24"/>
  <c r="R43" i="24"/>
  <c r="R44" i="24"/>
  <c r="R46" i="24"/>
  <c r="R45" i="24"/>
  <c r="R49" i="24"/>
  <c r="R51" i="24"/>
  <c r="R47" i="24"/>
  <c r="R48" i="24"/>
  <c r="R50" i="24"/>
  <c r="R53" i="24"/>
  <c r="R52" i="24"/>
  <c r="R54" i="24"/>
  <c r="R55" i="24"/>
  <c r="S12" i="24"/>
  <c r="S15" i="24"/>
  <c r="S13" i="24"/>
  <c r="S14" i="24"/>
  <c r="S18" i="24"/>
  <c r="S16" i="24"/>
  <c r="S17" i="24"/>
  <c r="S19" i="24"/>
  <c r="S23" i="24"/>
  <c r="S21" i="24"/>
  <c r="S20" i="24"/>
  <c r="S22" i="24"/>
  <c r="S24" i="24"/>
  <c r="S25" i="24"/>
  <c r="S26" i="24"/>
  <c r="S28" i="24"/>
  <c r="S27" i="24"/>
  <c r="S29" i="24"/>
  <c r="S30" i="24"/>
  <c r="S31" i="24"/>
  <c r="S33" i="24"/>
  <c r="S32" i="24"/>
  <c r="S34" i="24"/>
  <c r="S35" i="24"/>
  <c r="S36" i="24"/>
  <c r="S37" i="24"/>
  <c r="S38" i="24"/>
  <c r="S40" i="24"/>
  <c r="S39" i="24"/>
  <c r="S44" i="24"/>
  <c r="S41" i="24"/>
  <c r="S42" i="24"/>
  <c r="S46" i="24"/>
  <c r="S43" i="24"/>
  <c r="S48" i="24"/>
  <c r="S45" i="24"/>
  <c r="S47" i="24"/>
  <c r="S49" i="24"/>
  <c r="S50" i="24"/>
  <c r="S52" i="24"/>
  <c r="S51" i="24"/>
  <c r="S54" i="24"/>
  <c r="S53" i="24"/>
  <c r="S55" i="24"/>
  <c r="I102" i="24"/>
  <c r="I19" i="24"/>
  <c r="I23" i="24"/>
  <c r="I25" i="24"/>
  <c r="I32" i="24"/>
  <c r="I34" i="24"/>
  <c r="I41" i="24"/>
  <c r="I43" i="24"/>
  <c r="I46" i="24"/>
  <c r="I49" i="24"/>
  <c r="I53" i="24"/>
  <c r="I58" i="24"/>
  <c r="I62" i="24"/>
  <c r="I66" i="24"/>
  <c r="I69" i="24"/>
  <c r="I72" i="24"/>
  <c r="I78" i="24"/>
  <c r="I85" i="24"/>
  <c r="I86" i="24"/>
  <c r="I91" i="24"/>
  <c r="I96" i="24"/>
  <c r="I99" i="24"/>
  <c r="I100" i="24"/>
  <c r="H102" i="24"/>
  <c r="I13" i="24"/>
  <c r="I21" i="24"/>
  <c r="I24" i="24"/>
  <c r="I33" i="24"/>
  <c r="I40" i="24"/>
  <c r="I45" i="24"/>
  <c r="I55" i="24"/>
  <c r="I61" i="24"/>
  <c r="I68" i="24"/>
  <c r="I74" i="24"/>
  <c r="I79" i="24"/>
  <c r="I89" i="24"/>
  <c r="I98" i="24"/>
  <c r="I12" i="24"/>
  <c r="I15" i="24"/>
  <c r="I17" i="24"/>
  <c r="I26" i="24"/>
  <c r="I28" i="24"/>
  <c r="I29" i="24"/>
  <c r="I35" i="24"/>
  <c r="I39" i="24"/>
  <c r="I42" i="24"/>
  <c r="I48" i="24"/>
  <c r="I51" i="24"/>
  <c r="I54" i="24"/>
  <c r="I59" i="24"/>
  <c r="I63" i="24"/>
  <c r="I67" i="24"/>
  <c r="I73" i="24"/>
  <c r="I77" i="24"/>
  <c r="I81" i="24"/>
  <c r="I82" i="24"/>
  <c r="I87" i="24"/>
  <c r="I90" i="24"/>
  <c r="I94" i="24"/>
  <c r="I95" i="24"/>
  <c r="I101" i="24"/>
  <c r="I18" i="24"/>
  <c r="I30" i="24"/>
  <c r="I36" i="24"/>
  <c r="I47" i="24"/>
  <c r="I57" i="24"/>
  <c r="I65" i="24"/>
  <c r="I76" i="24"/>
  <c r="I84" i="24"/>
  <c r="I92" i="24"/>
  <c r="I14" i="24"/>
  <c r="I16" i="24"/>
  <c r="I20" i="24"/>
  <c r="I22" i="24"/>
  <c r="I27" i="24"/>
  <c r="I31" i="24"/>
  <c r="I37" i="24"/>
  <c r="I38" i="24"/>
  <c r="I44" i="24"/>
  <c r="I50" i="24"/>
  <c r="I52" i="24"/>
  <c r="I56" i="24"/>
  <c r="I60" i="24"/>
  <c r="I64" i="24"/>
  <c r="I70" i="24"/>
  <c r="I71" i="24"/>
  <c r="I75" i="24"/>
  <c r="I80" i="24"/>
  <c r="I83" i="24"/>
  <c r="I88" i="24"/>
  <c r="I93" i="24"/>
  <c r="I97" i="24"/>
  <c r="H14" i="24"/>
  <c r="H15" i="24"/>
  <c r="H18" i="24"/>
  <c r="H21" i="24"/>
  <c r="H29" i="24"/>
  <c r="H30" i="24"/>
  <c r="H34" i="24"/>
  <c r="H39" i="24"/>
  <c r="H43" i="24"/>
  <c r="H48" i="24"/>
  <c r="H50" i="24"/>
  <c r="H54" i="24"/>
  <c r="H60" i="24"/>
  <c r="H63" i="24"/>
  <c r="H67" i="24"/>
  <c r="H17" i="24"/>
  <c r="H23" i="24"/>
  <c r="H25" i="24"/>
  <c r="H35" i="24"/>
  <c r="H42" i="24"/>
  <c r="H55" i="24"/>
  <c r="H61" i="24"/>
  <c r="H66" i="24"/>
  <c r="H13" i="24"/>
  <c r="H16" i="24"/>
  <c r="H20" i="24"/>
  <c r="H26" i="24"/>
  <c r="H27" i="24"/>
  <c r="H31" i="24"/>
  <c r="H37" i="24"/>
  <c r="H40" i="24"/>
  <c r="H44" i="24"/>
  <c r="H46" i="24"/>
  <c r="H53" i="24"/>
  <c r="H58" i="24"/>
  <c r="H59" i="24"/>
  <c r="H62" i="24"/>
  <c r="H57" i="24"/>
  <c r="H65" i="24"/>
  <c r="H64" i="24"/>
  <c r="H28" i="24"/>
  <c r="H38" i="24"/>
  <c r="H45" i="24"/>
  <c r="H51" i="24"/>
  <c r="H56" i="24"/>
  <c r="H12" i="24"/>
  <c r="H19" i="24"/>
  <c r="H22" i="24"/>
  <c r="H24" i="24"/>
  <c r="H33" i="24"/>
  <c r="H32" i="24"/>
  <c r="H36" i="24"/>
  <c r="H41" i="24"/>
  <c r="H47" i="24"/>
  <c r="H49" i="24"/>
  <c r="H52" i="24"/>
  <c r="R102" i="24"/>
  <c r="S102" i="24"/>
  <c r="X102" i="24"/>
  <c r="AB97" i="24" s="1"/>
  <c r="W102" i="24"/>
  <c r="Y102" i="24" s="1"/>
  <c r="W101" i="24"/>
  <c r="Y101" i="24" s="1"/>
  <c r="D106" i="25"/>
  <c r="C106" i="25"/>
  <c r="B106" i="25" s="1"/>
  <c r="A107" i="25"/>
  <c r="J41" i="35" l="1"/>
  <c r="K41" i="35" s="1"/>
  <c r="T101" i="24"/>
  <c r="AE39" i="25"/>
  <c r="N39" i="25" s="1"/>
  <c r="Q39" i="25" s="1"/>
  <c r="S39" i="25" s="1"/>
  <c r="E39" i="25" s="1"/>
  <c r="G107" i="25"/>
  <c r="F107" i="25"/>
  <c r="AE42" i="35"/>
  <c r="N42" i="35" s="1"/>
  <c r="Q42" i="35" s="1"/>
  <c r="S42" i="35" s="1"/>
  <c r="R41" i="33"/>
  <c r="L42" i="33" s="1"/>
  <c r="I41" i="33"/>
  <c r="H42" i="33" s="1"/>
  <c r="T98" i="24"/>
  <c r="B112" i="35"/>
  <c r="C113" i="35"/>
  <c r="T95" i="24"/>
  <c r="T93" i="24"/>
  <c r="T94" i="24"/>
  <c r="T96" i="24"/>
  <c r="T90" i="24"/>
  <c r="T91" i="24"/>
  <c r="T88" i="24"/>
  <c r="T89" i="24"/>
  <c r="Z96" i="24"/>
  <c r="AA96" i="24" s="1"/>
  <c r="Z99" i="24"/>
  <c r="AA99" i="24" s="1"/>
  <c r="Z98" i="24"/>
  <c r="AA98" i="24" s="1"/>
  <c r="Z97" i="24"/>
  <c r="AA97" i="24" s="1"/>
  <c r="Z95" i="24"/>
  <c r="AA95" i="24" s="1"/>
  <c r="Z94" i="24"/>
  <c r="AA94" i="24" s="1"/>
  <c r="Z100" i="24"/>
  <c r="AA100" i="24" s="1"/>
  <c r="Z88" i="24"/>
  <c r="AA88" i="24" s="1"/>
  <c r="Z90" i="24"/>
  <c r="AA90" i="24" s="1"/>
  <c r="Z89" i="24"/>
  <c r="AA89" i="24" s="1"/>
  <c r="Z91" i="24"/>
  <c r="AA91" i="24" s="1"/>
  <c r="Z93" i="24"/>
  <c r="AA93" i="24" s="1"/>
  <c r="Z92" i="24"/>
  <c r="AA92" i="24" s="1"/>
  <c r="T92" i="24"/>
  <c r="T99" i="24"/>
  <c r="Z101" i="24"/>
  <c r="AA101" i="24" s="1"/>
  <c r="G108" i="33"/>
  <c r="C108" i="33"/>
  <c r="B108" i="33" s="1"/>
  <c r="A109" i="33"/>
  <c r="F109" i="33" s="1"/>
  <c r="D108" i="33"/>
  <c r="G115" i="35"/>
  <c r="A116" i="35"/>
  <c r="F116" i="35" s="1"/>
  <c r="D115" i="35"/>
  <c r="T73" i="24"/>
  <c r="T83" i="24"/>
  <c r="J102" i="24"/>
  <c r="T81" i="24"/>
  <c r="T75" i="24"/>
  <c r="T79" i="24"/>
  <c r="J101" i="24"/>
  <c r="J100" i="24"/>
  <c r="T87" i="24"/>
  <c r="T72" i="24"/>
  <c r="T78" i="24"/>
  <c r="T86" i="24"/>
  <c r="T85" i="24"/>
  <c r="T84" i="24"/>
  <c r="T76" i="24"/>
  <c r="T80" i="24"/>
  <c r="Z70" i="24"/>
  <c r="AA70" i="24" s="1"/>
  <c r="Z74" i="24"/>
  <c r="AA74" i="24" s="1"/>
  <c r="Z72" i="24"/>
  <c r="AA72" i="24" s="1"/>
  <c r="Z71" i="24"/>
  <c r="AA71" i="24" s="1"/>
  <c r="Z73" i="24"/>
  <c r="AA73" i="24" s="1"/>
  <c r="Z76" i="24"/>
  <c r="AA76" i="24" s="1"/>
  <c r="Z75" i="24"/>
  <c r="AA75" i="24" s="1"/>
  <c r="Z77" i="24"/>
  <c r="AA77" i="24" s="1"/>
  <c r="Z79" i="24"/>
  <c r="AA79" i="24" s="1"/>
  <c r="Z78" i="24"/>
  <c r="AA78" i="24" s="1"/>
  <c r="Z82" i="24"/>
  <c r="AA82" i="24" s="1"/>
  <c r="Z81" i="24"/>
  <c r="AA81" i="24" s="1"/>
  <c r="Z80" i="24"/>
  <c r="AA80" i="24" s="1"/>
  <c r="Z84" i="24"/>
  <c r="AA84" i="24" s="1"/>
  <c r="Z83" i="24"/>
  <c r="AA83" i="24" s="1"/>
  <c r="Z87" i="24"/>
  <c r="AA87" i="24" s="1"/>
  <c r="Z85" i="24"/>
  <c r="AA85" i="24" s="1"/>
  <c r="Z86" i="24"/>
  <c r="AA86" i="24" s="1"/>
  <c r="T77" i="24"/>
  <c r="T82" i="24"/>
  <c r="T74" i="24"/>
  <c r="T12" i="24"/>
  <c r="T58" i="24"/>
  <c r="T57" i="24"/>
  <c r="Z67" i="24"/>
  <c r="AA67" i="24" s="1"/>
  <c r="Z68" i="24"/>
  <c r="AA68" i="24" s="1"/>
  <c r="Z69" i="24"/>
  <c r="AA69" i="24" s="1"/>
  <c r="T71" i="24"/>
  <c r="T65" i="24"/>
  <c r="T63" i="24"/>
  <c r="Z60" i="24"/>
  <c r="AA60" i="24" s="1"/>
  <c r="Z61" i="24"/>
  <c r="AA61" i="24" s="1"/>
  <c r="Z65" i="24"/>
  <c r="AA65" i="24" s="1"/>
  <c r="Z62" i="24"/>
  <c r="AA62" i="24" s="1"/>
  <c r="Z64" i="24"/>
  <c r="AA64" i="24" s="1"/>
  <c r="Z63" i="24"/>
  <c r="AA63" i="24" s="1"/>
  <c r="Z66" i="24"/>
  <c r="AA66" i="24" s="1"/>
  <c r="T70" i="24"/>
  <c r="T68" i="24"/>
  <c r="T62" i="24"/>
  <c r="T69" i="24"/>
  <c r="T66" i="24"/>
  <c r="T61" i="24"/>
  <c r="T67" i="24"/>
  <c r="T64" i="24"/>
  <c r="T60" i="24"/>
  <c r="T56" i="24"/>
  <c r="T59" i="24"/>
  <c r="Z56" i="24"/>
  <c r="AA56" i="24" s="1"/>
  <c r="Z57" i="24"/>
  <c r="AA57" i="24" s="1"/>
  <c r="Z58" i="24"/>
  <c r="AA58" i="24" s="1"/>
  <c r="Z59" i="24"/>
  <c r="AA59" i="24" s="1"/>
  <c r="T50" i="24"/>
  <c r="T49" i="24"/>
  <c r="T43" i="24"/>
  <c r="T39" i="24"/>
  <c r="T34" i="24"/>
  <c r="T25" i="24"/>
  <c r="T23" i="24"/>
  <c r="T20" i="24"/>
  <c r="T15" i="24"/>
  <c r="Z55" i="24"/>
  <c r="AA55" i="24" s="1"/>
  <c r="T54" i="24"/>
  <c r="T33" i="24"/>
  <c r="T21" i="24"/>
  <c r="AB101" i="24"/>
  <c r="AC101" i="24" s="1"/>
  <c r="T35" i="24"/>
  <c r="AB13" i="24"/>
  <c r="AC13" i="24" s="1"/>
  <c r="AB12" i="24"/>
  <c r="AC12" i="24" s="1"/>
  <c r="J3" i="24" s="1"/>
  <c r="AB14" i="24"/>
  <c r="AC14" i="24" s="1"/>
  <c r="AB15" i="24"/>
  <c r="AC15" i="24" s="1"/>
  <c r="AB18" i="24"/>
  <c r="AC18" i="24" s="1"/>
  <c r="AB16" i="24"/>
  <c r="AC16" i="24" s="1"/>
  <c r="AB17" i="24"/>
  <c r="AC17" i="24" s="1"/>
  <c r="AB19" i="24"/>
  <c r="AC19" i="24" s="1"/>
  <c r="AB20" i="24"/>
  <c r="AC20" i="24" s="1"/>
  <c r="AB22" i="24"/>
  <c r="AC22" i="24" s="1"/>
  <c r="AB21" i="24"/>
  <c r="AC21" i="24" s="1"/>
  <c r="AB23" i="24"/>
  <c r="AC23" i="24" s="1"/>
  <c r="AB24" i="24"/>
  <c r="AC24" i="24" s="1"/>
  <c r="AB27" i="24"/>
  <c r="AC27" i="24" s="1"/>
  <c r="AB25" i="24"/>
  <c r="AC25" i="24" s="1"/>
  <c r="AB26" i="24"/>
  <c r="AC26" i="24" s="1"/>
  <c r="AB28" i="24"/>
  <c r="AC28" i="24" s="1"/>
  <c r="AB31" i="24"/>
  <c r="AC31" i="24" s="1"/>
  <c r="AB30" i="24"/>
  <c r="AC30" i="24" s="1"/>
  <c r="AB29" i="24"/>
  <c r="AC29" i="24" s="1"/>
  <c r="AB32" i="24"/>
  <c r="AC32" i="24" s="1"/>
  <c r="AB33" i="24"/>
  <c r="AC33" i="24" s="1"/>
  <c r="AB35" i="24"/>
  <c r="AC35" i="24" s="1"/>
  <c r="AB36" i="24"/>
  <c r="AC36" i="24" s="1"/>
  <c r="AB34" i="24"/>
  <c r="AC34" i="24" s="1"/>
  <c r="AB38" i="24"/>
  <c r="AC38" i="24" s="1"/>
  <c r="AB37" i="24"/>
  <c r="AC37" i="24" s="1"/>
  <c r="AB39" i="24"/>
  <c r="AC39" i="24" s="1"/>
  <c r="AB41" i="24"/>
  <c r="AC41" i="24" s="1"/>
  <c r="AB40" i="24"/>
  <c r="AC40" i="24" s="1"/>
  <c r="AB42" i="24"/>
  <c r="AC42" i="24" s="1"/>
  <c r="AB45" i="24"/>
  <c r="AC45" i="24" s="1"/>
  <c r="AB46" i="24"/>
  <c r="AC46" i="24" s="1"/>
  <c r="AB43" i="24"/>
  <c r="AC43" i="24" s="1"/>
  <c r="AB44" i="24"/>
  <c r="AC44" i="24" s="1"/>
  <c r="AB48" i="24"/>
  <c r="AC48" i="24" s="1"/>
  <c r="AB47" i="24"/>
  <c r="AC47" i="24" s="1"/>
  <c r="AB49" i="24"/>
  <c r="AC49" i="24" s="1"/>
  <c r="AB52" i="24"/>
  <c r="AC52" i="24" s="1"/>
  <c r="AB51" i="24"/>
  <c r="AC51" i="24" s="1"/>
  <c r="AB50" i="24"/>
  <c r="AC50" i="24" s="1"/>
  <c r="AB55" i="24"/>
  <c r="AC55" i="24" s="1"/>
  <c r="AB53" i="24"/>
  <c r="AC53" i="24" s="1"/>
  <c r="AB54" i="24"/>
  <c r="AC54" i="24" s="1"/>
  <c r="AB56" i="24"/>
  <c r="AC56" i="24" s="1"/>
  <c r="AB57" i="24"/>
  <c r="AC57" i="24" s="1"/>
  <c r="AB58" i="24"/>
  <c r="AC58" i="24" s="1"/>
  <c r="AB59" i="24"/>
  <c r="AC59" i="24" s="1"/>
  <c r="AB61" i="24"/>
  <c r="AC61" i="24" s="1"/>
  <c r="AB62" i="24"/>
  <c r="AC62" i="24" s="1"/>
  <c r="AB60" i="24"/>
  <c r="AC60" i="24" s="1"/>
  <c r="AB63" i="24"/>
  <c r="AC63" i="24" s="1"/>
  <c r="AB64" i="24"/>
  <c r="AC64" i="24" s="1"/>
  <c r="AB65" i="24"/>
  <c r="AC65" i="24" s="1"/>
  <c r="AB67" i="24"/>
  <c r="AC67" i="24" s="1"/>
  <c r="AB69" i="24"/>
  <c r="AC69" i="24" s="1"/>
  <c r="AB66" i="24"/>
  <c r="AC66" i="24" s="1"/>
  <c r="AB68" i="24"/>
  <c r="AC68" i="24" s="1"/>
  <c r="AB70" i="24"/>
  <c r="AC70" i="24" s="1"/>
  <c r="AB72" i="24"/>
  <c r="AC72" i="24" s="1"/>
  <c r="AB73" i="24"/>
  <c r="AC73" i="24" s="1"/>
  <c r="AB71" i="24"/>
  <c r="AC71" i="24" s="1"/>
  <c r="AB74" i="24"/>
  <c r="AC74" i="24" s="1"/>
  <c r="AB75" i="24"/>
  <c r="AC75" i="24" s="1"/>
  <c r="AB77" i="24"/>
  <c r="AC77" i="24" s="1"/>
  <c r="AB76" i="24"/>
  <c r="AC76" i="24" s="1"/>
  <c r="AB78" i="24"/>
  <c r="AC78" i="24" s="1"/>
  <c r="AB80" i="24"/>
  <c r="AC80" i="24" s="1"/>
  <c r="AB79" i="24"/>
  <c r="AC79" i="24" s="1"/>
  <c r="AB82" i="24"/>
  <c r="AC82" i="24" s="1"/>
  <c r="AB81" i="24"/>
  <c r="AC81" i="24" s="1"/>
  <c r="AB84" i="24"/>
  <c r="AC84" i="24" s="1"/>
  <c r="AB83" i="24"/>
  <c r="AC83" i="24" s="1"/>
  <c r="AB86" i="24"/>
  <c r="AC86" i="24" s="1"/>
  <c r="AB85" i="24"/>
  <c r="AC85" i="24" s="1"/>
  <c r="AB87" i="24"/>
  <c r="AC87" i="24" s="1"/>
  <c r="AB88" i="24"/>
  <c r="AC88" i="24" s="1"/>
  <c r="AB89" i="24"/>
  <c r="AC89" i="24" s="1"/>
  <c r="AB90" i="24"/>
  <c r="AC90" i="24" s="1"/>
  <c r="AB92" i="24"/>
  <c r="AC92" i="24" s="1"/>
  <c r="AB91" i="24"/>
  <c r="AC91" i="24" s="1"/>
  <c r="AB93" i="24"/>
  <c r="AC93" i="24" s="1"/>
  <c r="AB94" i="24"/>
  <c r="AC94" i="24" s="1"/>
  <c r="AB96" i="24"/>
  <c r="AC96" i="24" s="1"/>
  <c r="AB100" i="24"/>
  <c r="AC100" i="24" s="1"/>
  <c r="AB99" i="24"/>
  <c r="AC99" i="24" s="1"/>
  <c r="T48" i="24"/>
  <c r="T45" i="24"/>
  <c r="T42" i="24"/>
  <c r="T40" i="24"/>
  <c r="T30" i="24"/>
  <c r="T26" i="24"/>
  <c r="T16" i="24"/>
  <c r="T13" i="24"/>
  <c r="Z12" i="24"/>
  <c r="AA12" i="24" s="1"/>
  <c r="Z13" i="24"/>
  <c r="AA13" i="24" s="1"/>
  <c r="Z14" i="24"/>
  <c r="AA14" i="24" s="1"/>
  <c r="Z15" i="24"/>
  <c r="AA15" i="24" s="1"/>
  <c r="Z17" i="24"/>
  <c r="AA17" i="24" s="1"/>
  <c r="Z16" i="24"/>
  <c r="AA16" i="24" s="1"/>
  <c r="Z19" i="24"/>
  <c r="AA19" i="24" s="1"/>
  <c r="Z18" i="24"/>
  <c r="AA18" i="24" s="1"/>
  <c r="Z20" i="24"/>
  <c r="AA20" i="24" s="1"/>
  <c r="Z23" i="24"/>
  <c r="AA23" i="24" s="1"/>
  <c r="Z22" i="24"/>
  <c r="AA22" i="24" s="1"/>
  <c r="Z21" i="24"/>
  <c r="AA21" i="24" s="1"/>
  <c r="Z24" i="24"/>
  <c r="AA24" i="24" s="1"/>
  <c r="Z25" i="24"/>
  <c r="AA25" i="24" s="1"/>
  <c r="Z27" i="24"/>
  <c r="AA27" i="24" s="1"/>
  <c r="Z26" i="24"/>
  <c r="AA26" i="24" s="1"/>
  <c r="Z29" i="24"/>
  <c r="AA29" i="24" s="1"/>
  <c r="Z31" i="24"/>
  <c r="AA31" i="24" s="1"/>
  <c r="Z28" i="24"/>
  <c r="AA28" i="24" s="1"/>
  <c r="Z30" i="24"/>
  <c r="AA30" i="24" s="1"/>
  <c r="Z34" i="24"/>
  <c r="AA34" i="24" s="1"/>
  <c r="Z37" i="24"/>
  <c r="AA37" i="24" s="1"/>
  <c r="Z32" i="24"/>
  <c r="AA32" i="24" s="1"/>
  <c r="Z33" i="24"/>
  <c r="AA33" i="24" s="1"/>
  <c r="Z36" i="24"/>
  <c r="AA36" i="24" s="1"/>
  <c r="Z35" i="24"/>
  <c r="AA35" i="24" s="1"/>
  <c r="Z38" i="24"/>
  <c r="AA38" i="24" s="1"/>
  <c r="Z39" i="24"/>
  <c r="AA39" i="24" s="1"/>
  <c r="Z41" i="24"/>
  <c r="AA41" i="24" s="1"/>
  <c r="Z40" i="24"/>
  <c r="AA40" i="24" s="1"/>
  <c r="Z44" i="24"/>
  <c r="AA44" i="24" s="1"/>
  <c r="Z42" i="24"/>
  <c r="AA42" i="24" s="1"/>
  <c r="Z43" i="24"/>
  <c r="AA43" i="24" s="1"/>
  <c r="Z46" i="24"/>
  <c r="AA46" i="24" s="1"/>
  <c r="Z45" i="24"/>
  <c r="AA45" i="24" s="1"/>
  <c r="Z47" i="24"/>
  <c r="AA47" i="24" s="1"/>
  <c r="Z48" i="24"/>
  <c r="AA48" i="24" s="1"/>
  <c r="Z51" i="24"/>
  <c r="AA51" i="24" s="1"/>
  <c r="Z50" i="24"/>
  <c r="AA50" i="24" s="1"/>
  <c r="Z49" i="24"/>
  <c r="AA49" i="24" s="1"/>
  <c r="Z53" i="24"/>
  <c r="AA53" i="24" s="1"/>
  <c r="Z54" i="24"/>
  <c r="AA54" i="24" s="1"/>
  <c r="Z52" i="24"/>
  <c r="AA52" i="24" s="1"/>
  <c r="T55" i="24"/>
  <c r="AB98" i="24"/>
  <c r="AC98" i="24" s="1"/>
  <c r="T52" i="24"/>
  <c r="T47" i="24"/>
  <c r="T46" i="24"/>
  <c r="T41" i="24"/>
  <c r="T37" i="24"/>
  <c r="T32" i="24"/>
  <c r="T28" i="24"/>
  <c r="T24" i="24"/>
  <c r="T22" i="24"/>
  <c r="T18" i="24"/>
  <c r="T14" i="24"/>
  <c r="AB95" i="24"/>
  <c r="AC95" i="24" s="1"/>
  <c r="T53" i="24"/>
  <c r="T51" i="24"/>
  <c r="T44" i="24"/>
  <c r="T38" i="24"/>
  <c r="T36" i="24"/>
  <c r="T31" i="24"/>
  <c r="T29" i="24"/>
  <c r="T27" i="24"/>
  <c r="T19" i="24"/>
  <c r="T17" i="24"/>
  <c r="J12" i="24"/>
  <c r="J58" i="24"/>
  <c r="J40" i="24"/>
  <c r="J35" i="24"/>
  <c r="J34" i="24"/>
  <c r="J70" i="24"/>
  <c r="J87" i="24"/>
  <c r="J96" i="24"/>
  <c r="J78" i="24"/>
  <c r="J41" i="24"/>
  <c r="J24" i="24"/>
  <c r="J56" i="24"/>
  <c r="J28" i="24"/>
  <c r="J57" i="24"/>
  <c r="J53" i="24"/>
  <c r="J37" i="24"/>
  <c r="J20" i="24"/>
  <c r="J61" i="24"/>
  <c r="J25" i="24"/>
  <c r="J63" i="24"/>
  <c r="J48" i="24"/>
  <c r="J30" i="24"/>
  <c r="J15" i="24"/>
  <c r="AC97" i="24"/>
  <c r="J97" i="24"/>
  <c r="J80" i="24"/>
  <c r="J76" i="24"/>
  <c r="J95" i="24"/>
  <c r="J82" i="24"/>
  <c r="J89" i="24"/>
  <c r="J91" i="24"/>
  <c r="J72" i="24"/>
  <c r="J33" i="24"/>
  <c r="J38" i="24"/>
  <c r="J26" i="24"/>
  <c r="J67" i="24"/>
  <c r="J18" i="24"/>
  <c r="J84" i="24"/>
  <c r="J73" i="24"/>
  <c r="J98" i="24"/>
  <c r="J68" i="24"/>
  <c r="J52" i="24"/>
  <c r="J36" i="24"/>
  <c r="J22" i="24"/>
  <c r="J51" i="24"/>
  <c r="G4" i="24"/>
  <c r="J62" i="24"/>
  <c r="J46" i="24"/>
  <c r="J31" i="24"/>
  <c r="J16" i="24"/>
  <c r="J55" i="24"/>
  <c r="J23" i="24"/>
  <c r="J60" i="24"/>
  <c r="J43" i="24"/>
  <c r="J29" i="24"/>
  <c r="J14" i="24"/>
  <c r="J93" i="24"/>
  <c r="J75" i="24"/>
  <c r="J94" i="24"/>
  <c r="J81" i="24"/>
  <c r="J79" i="24"/>
  <c r="J86" i="24"/>
  <c r="J69" i="24"/>
  <c r="J47" i="24"/>
  <c r="J65" i="24"/>
  <c r="J66" i="24"/>
  <c r="J50" i="24"/>
  <c r="J83" i="24"/>
  <c r="J49" i="24"/>
  <c r="J32" i="24"/>
  <c r="J19" i="24"/>
  <c r="J45" i="24"/>
  <c r="J64" i="24"/>
  <c r="J59" i="24"/>
  <c r="J44" i="24"/>
  <c r="J27" i="24"/>
  <c r="J13" i="24"/>
  <c r="J42" i="24"/>
  <c r="J17" i="24"/>
  <c r="J54" i="24"/>
  <c r="J39" i="24"/>
  <c r="J21" i="24"/>
  <c r="J88" i="24"/>
  <c r="J71" i="24"/>
  <c r="J92" i="24"/>
  <c r="J90" i="24"/>
  <c r="J77" i="24"/>
  <c r="J74" i="24"/>
  <c r="J99" i="24"/>
  <c r="J85" i="24"/>
  <c r="Z102" i="24"/>
  <c r="AA102" i="24" s="1"/>
  <c r="AB102" i="24"/>
  <c r="AC102" i="24" s="1"/>
  <c r="T102" i="24"/>
  <c r="D107" i="25"/>
  <c r="A108" i="25"/>
  <c r="C107" i="25"/>
  <c r="B107" i="25" s="1"/>
  <c r="J41" i="33" l="1"/>
  <c r="K41" i="33" s="1"/>
  <c r="R39" i="25"/>
  <c r="L40" i="25" s="1"/>
  <c r="M40" i="25" s="1"/>
  <c r="V40" i="25" s="1"/>
  <c r="I39" i="25"/>
  <c r="E42" i="35"/>
  <c r="G108" i="25"/>
  <c r="F108" i="25"/>
  <c r="M42" i="33"/>
  <c r="AC42" i="33" s="1"/>
  <c r="B113" i="35"/>
  <c r="C114" i="35"/>
  <c r="AD93" i="24"/>
  <c r="AD96" i="24"/>
  <c r="AD89" i="24"/>
  <c r="AD97" i="24"/>
  <c r="AD99" i="24"/>
  <c r="AD94" i="24"/>
  <c r="AD88" i="24"/>
  <c r="AD100" i="24"/>
  <c r="AD98" i="24"/>
  <c r="AD95" i="24"/>
  <c r="AD91" i="24"/>
  <c r="AD92" i="24"/>
  <c r="AD90" i="24"/>
  <c r="D109" i="33"/>
  <c r="D116" i="35"/>
  <c r="G116" i="35"/>
  <c r="A117" i="35"/>
  <c r="F117" i="35" s="1"/>
  <c r="G109" i="33"/>
  <c r="A110" i="33"/>
  <c r="F110" i="33" s="1"/>
  <c r="C109" i="33"/>
  <c r="B109" i="33" s="1"/>
  <c r="AD101" i="24"/>
  <c r="AD84" i="24"/>
  <c r="AD83" i="24"/>
  <c r="AD87" i="24"/>
  <c r="AD73" i="24"/>
  <c r="AD75" i="24"/>
  <c r="AD79" i="24"/>
  <c r="AD80" i="24"/>
  <c r="AD72" i="24"/>
  <c r="AD85" i="24"/>
  <c r="AD78" i="24"/>
  <c r="AD70" i="24"/>
  <c r="AD86" i="24"/>
  <c r="AD76" i="24"/>
  <c r="AD82" i="24"/>
  <c r="AD77" i="24"/>
  <c r="AD81" i="24"/>
  <c r="AD74" i="24"/>
  <c r="AD71" i="24"/>
  <c r="AD68" i="24"/>
  <c r="AD69" i="24"/>
  <c r="AD35" i="24"/>
  <c r="AD44" i="24"/>
  <c r="AD58" i="24"/>
  <c r="AD45" i="24"/>
  <c r="AD14" i="24"/>
  <c r="AD33" i="24"/>
  <c r="AD30" i="24"/>
  <c r="AD32" i="24"/>
  <c r="AD19" i="24"/>
  <c r="AD56" i="24"/>
  <c r="AD47" i="24"/>
  <c r="AD42" i="24"/>
  <c r="AD26" i="24"/>
  <c r="AD48" i="24"/>
  <c r="AD46" i="24"/>
  <c r="AD18" i="24"/>
  <c r="AD28" i="24"/>
  <c r="AD54" i="24"/>
  <c r="AD51" i="24"/>
  <c r="AD23" i="24"/>
  <c r="AD15" i="24"/>
  <c r="AD59" i="24"/>
  <c r="AD63" i="24"/>
  <c r="AD53" i="24"/>
  <c r="AD36" i="24"/>
  <c r="AD34" i="24"/>
  <c r="AD29" i="24"/>
  <c r="AD20" i="24"/>
  <c r="AD17" i="24"/>
  <c r="AD39" i="24"/>
  <c r="AD21" i="24"/>
  <c r="AD24" i="24"/>
  <c r="AD41" i="24"/>
  <c r="AD27" i="24"/>
  <c r="AD13" i="24"/>
  <c r="AD50" i="24"/>
  <c r="AD31" i="24"/>
  <c r="AD57" i="24"/>
  <c r="AD43" i="24"/>
  <c r="AD40" i="24"/>
  <c r="AD64" i="24"/>
  <c r="AD60" i="24"/>
  <c r="AD62" i="24"/>
  <c r="AD65" i="24"/>
  <c r="AD55" i="24"/>
  <c r="AD61" i="24"/>
  <c r="AD37" i="24"/>
  <c r="AD49" i="24"/>
  <c r="AD66" i="24"/>
  <c r="AD16" i="24"/>
  <c r="AD22" i="24"/>
  <c r="AD52" i="24"/>
  <c r="AD67" i="24"/>
  <c r="AD38" i="24"/>
  <c r="AD25" i="24"/>
  <c r="J2" i="24"/>
  <c r="AD12" i="24"/>
  <c r="J4" i="24" s="1"/>
  <c r="O3" i="24" s="1"/>
  <c r="O4" i="24" s="1"/>
  <c r="O6" i="24" s="1"/>
  <c r="Q4" i="24" s="1"/>
  <c r="AD102" i="24"/>
  <c r="C108" i="25"/>
  <c r="B108" i="25" s="1"/>
  <c r="D108" i="25"/>
  <c r="A109" i="25"/>
  <c r="R42" i="35" l="1"/>
  <c r="L43" i="35" s="1"/>
  <c r="M43" i="35" s="1"/>
  <c r="Y43" i="35" s="1"/>
  <c r="J39" i="25"/>
  <c r="K39" i="25" s="1"/>
  <c r="H40" i="25"/>
  <c r="AD40" i="25"/>
  <c r="Z40" i="25"/>
  <c r="AA40" i="25"/>
  <c r="X40" i="25"/>
  <c r="W40" i="25"/>
  <c r="AB40" i="25"/>
  <c r="Y40" i="25"/>
  <c r="T40" i="25"/>
  <c r="AC40" i="25"/>
  <c r="U40" i="25"/>
  <c r="I42" i="35"/>
  <c r="H43" i="35" s="1"/>
  <c r="T43" i="35"/>
  <c r="W43" i="35"/>
  <c r="X43" i="35"/>
  <c r="V43" i="35"/>
  <c r="AA43" i="35"/>
  <c r="AB43" i="35"/>
  <c r="AD43" i="35"/>
  <c r="Y42" i="33"/>
  <c r="Z42" i="33"/>
  <c r="AA42" i="33"/>
  <c r="AB42" i="33"/>
  <c r="W42" i="33"/>
  <c r="AD42" i="33"/>
  <c r="T42" i="33"/>
  <c r="U42" i="33"/>
  <c r="G109" i="25"/>
  <c r="F109" i="25"/>
  <c r="X42" i="33"/>
  <c r="V42" i="33"/>
  <c r="B114" i="35"/>
  <c r="C115" i="35"/>
  <c r="D117" i="35"/>
  <c r="A111" i="33"/>
  <c r="F111" i="33" s="1"/>
  <c r="G110" i="33"/>
  <c r="C110" i="33"/>
  <c r="B110" i="33" s="1"/>
  <c r="D110" i="33"/>
  <c r="A118" i="35"/>
  <c r="F118" i="35" s="1"/>
  <c r="G117" i="35"/>
  <c r="A110" i="25"/>
  <c r="C109" i="25"/>
  <c r="B109" i="25" s="1"/>
  <c r="D109" i="25"/>
  <c r="U43" i="35" l="1"/>
  <c r="AC43" i="35"/>
  <c r="Z43" i="35"/>
  <c r="J42" i="35"/>
  <c r="K42" i="35" s="1"/>
  <c r="AE40" i="25"/>
  <c r="N40" i="25" s="1"/>
  <c r="Q40" i="25" s="1"/>
  <c r="S40" i="25" s="1"/>
  <c r="E40" i="25" s="1"/>
  <c r="AE43" i="35"/>
  <c r="N43" i="35" s="1"/>
  <c r="Q43" i="35" s="1"/>
  <c r="AE42" i="33"/>
  <c r="N42" i="33" s="1"/>
  <c r="Q42" i="33" s="1"/>
  <c r="S42" i="33" s="1"/>
  <c r="G110" i="25"/>
  <c r="F110" i="25"/>
  <c r="B115" i="35"/>
  <c r="C116" i="35"/>
  <c r="D111" i="33"/>
  <c r="G118" i="35"/>
  <c r="A119" i="35"/>
  <c r="F119" i="35" s="1"/>
  <c r="A112" i="33"/>
  <c r="F112" i="33" s="1"/>
  <c r="G111" i="33"/>
  <c r="C111" i="33"/>
  <c r="B111" i="33" s="1"/>
  <c r="D118" i="35"/>
  <c r="C110" i="25"/>
  <c r="B110" i="25" s="1"/>
  <c r="A111" i="25"/>
  <c r="D110" i="25"/>
  <c r="S43" i="35" l="1"/>
  <c r="E43" i="35" s="1"/>
  <c r="E42" i="33"/>
  <c r="G111" i="25"/>
  <c r="F111" i="25"/>
  <c r="I40" i="25"/>
  <c r="H41" i="25" s="1"/>
  <c r="B116" i="35"/>
  <c r="C117" i="35"/>
  <c r="D119" i="35"/>
  <c r="D112" i="33"/>
  <c r="C112" i="33"/>
  <c r="B112" i="33" s="1"/>
  <c r="G112" i="33"/>
  <c r="A113" i="33"/>
  <c r="F113" i="33" s="1"/>
  <c r="A120" i="35"/>
  <c r="F120" i="35" s="1"/>
  <c r="G119" i="35"/>
  <c r="R40" i="25"/>
  <c r="L41" i="25" s="1"/>
  <c r="C111" i="25"/>
  <c r="B111" i="25" s="1"/>
  <c r="D111" i="25"/>
  <c r="A112" i="25"/>
  <c r="I42" i="33" l="1"/>
  <c r="J42" i="33"/>
  <c r="K42" i="33" s="1"/>
  <c r="J40" i="25"/>
  <c r="K40" i="25" s="1"/>
  <c r="R43" i="35"/>
  <c r="L44" i="35" s="1"/>
  <c r="M44" i="35" s="1"/>
  <c r="AA44" i="35" s="1"/>
  <c r="I43" i="35"/>
  <c r="H44" i="35" s="1"/>
  <c r="R42" i="33"/>
  <c r="L43" i="33" s="1"/>
  <c r="M43" i="33" s="1"/>
  <c r="Z43" i="33" s="1"/>
  <c r="H43" i="33"/>
  <c r="G112" i="25"/>
  <c r="F112" i="25"/>
  <c r="M41" i="25"/>
  <c r="W41" i="25" s="1"/>
  <c r="B117" i="35"/>
  <c r="C118" i="35"/>
  <c r="G120" i="35"/>
  <c r="A121" i="35"/>
  <c r="F121" i="35" s="1"/>
  <c r="G113" i="33"/>
  <c r="C113" i="33"/>
  <c r="B113" i="33" s="1"/>
  <c r="A114" i="33"/>
  <c r="F114" i="33" s="1"/>
  <c r="D113" i="33"/>
  <c r="D120" i="35"/>
  <c r="C112" i="25"/>
  <c r="B112" i="25" s="1"/>
  <c r="D112" i="25"/>
  <c r="A113" i="25"/>
  <c r="J43" i="35" l="1"/>
  <c r="K43" i="35" s="1"/>
  <c r="V44" i="35"/>
  <c r="W44" i="35"/>
  <c r="X44" i="35"/>
  <c r="AC44" i="35"/>
  <c r="Z44" i="35"/>
  <c r="T44" i="35"/>
  <c r="AD44" i="35"/>
  <c r="AB44" i="35"/>
  <c r="U44" i="35"/>
  <c r="Y44" i="35"/>
  <c r="U43" i="33"/>
  <c r="AC43" i="33"/>
  <c r="Y43" i="33"/>
  <c r="AD43" i="33"/>
  <c r="T43" i="33"/>
  <c r="X43" i="33"/>
  <c r="V43" i="33"/>
  <c r="AB43" i="33"/>
  <c r="AA43" i="33"/>
  <c r="W43" i="33"/>
  <c r="T41" i="25"/>
  <c r="AA41" i="25"/>
  <c r="V41" i="25"/>
  <c r="AB41" i="25"/>
  <c r="X41" i="25"/>
  <c r="AD41" i="25"/>
  <c r="G113" i="25"/>
  <c r="F113" i="25"/>
  <c r="AC41" i="25"/>
  <c r="Z41" i="25"/>
  <c r="Y41" i="25"/>
  <c r="U41" i="25"/>
  <c r="B118" i="35"/>
  <c r="C119" i="35"/>
  <c r="D121" i="35"/>
  <c r="D114" i="33"/>
  <c r="A115" i="33"/>
  <c r="F115" i="33" s="1"/>
  <c r="G114" i="33"/>
  <c r="C114" i="33"/>
  <c r="B114" i="33" s="1"/>
  <c r="A122" i="35"/>
  <c r="F122" i="35" s="1"/>
  <c r="G121" i="35"/>
  <c r="A114" i="25"/>
  <c r="D113" i="25"/>
  <c r="C113" i="25"/>
  <c r="B113" i="25" s="1"/>
  <c r="AE44" i="35" l="1"/>
  <c r="N44" i="35" s="1"/>
  <c r="Q44" i="35" s="1"/>
  <c r="S44" i="35" s="1"/>
  <c r="AE43" i="33"/>
  <c r="N43" i="33" s="1"/>
  <c r="Q43" i="33" s="1"/>
  <c r="G114" i="25"/>
  <c r="F114" i="25"/>
  <c r="AE41" i="25"/>
  <c r="N41" i="25" s="1"/>
  <c r="Q41" i="25" s="1"/>
  <c r="B119" i="35"/>
  <c r="C120" i="35"/>
  <c r="D122" i="35"/>
  <c r="D115" i="33"/>
  <c r="A123" i="35"/>
  <c r="F123" i="35" s="1"/>
  <c r="G122" i="35"/>
  <c r="C115" i="33"/>
  <c r="B115" i="33" s="1"/>
  <c r="A116" i="33"/>
  <c r="F116" i="33" s="1"/>
  <c r="G115" i="33"/>
  <c r="A115" i="25"/>
  <c r="C114" i="25"/>
  <c r="B114" i="25" s="1"/>
  <c r="D114" i="25"/>
  <c r="S43" i="33" l="1"/>
  <c r="E43" i="33" s="1"/>
  <c r="S41" i="25"/>
  <c r="G115" i="25"/>
  <c r="F115" i="25"/>
  <c r="E44" i="35"/>
  <c r="B120" i="35"/>
  <c r="C121" i="35"/>
  <c r="A117" i="33"/>
  <c r="F117" i="33" s="1"/>
  <c r="G116" i="33"/>
  <c r="C116" i="33"/>
  <c r="B116" i="33" s="1"/>
  <c r="A124" i="35"/>
  <c r="F124" i="35" s="1"/>
  <c r="G123" i="35"/>
  <c r="D123" i="35"/>
  <c r="D116" i="33"/>
  <c r="A116" i="25"/>
  <c r="D115" i="25"/>
  <c r="C115" i="25"/>
  <c r="B115" i="25" s="1"/>
  <c r="R44" i="35" l="1"/>
  <c r="L45" i="35" s="1"/>
  <c r="M45" i="35" s="1"/>
  <c r="U45" i="35" s="1"/>
  <c r="I43" i="33"/>
  <c r="H44" i="33" s="1"/>
  <c r="R43" i="33"/>
  <c r="L44" i="33" s="1"/>
  <c r="M44" i="33" s="1"/>
  <c r="AB44" i="33" s="1"/>
  <c r="E41" i="25"/>
  <c r="D117" i="33"/>
  <c r="G116" i="25"/>
  <c r="F116" i="25"/>
  <c r="Y45" i="35"/>
  <c r="Z45" i="35"/>
  <c r="AB45" i="35"/>
  <c r="V45" i="35"/>
  <c r="W45" i="35"/>
  <c r="T45" i="35"/>
  <c r="AD45" i="35"/>
  <c r="X45" i="35"/>
  <c r="AC45" i="35"/>
  <c r="I44" i="35"/>
  <c r="H45" i="35" s="1"/>
  <c r="B121" i="35"/>
  <c r="C122" i="35"/>
  <c r="D124" i="35"/>
  <c r="A118" i="33"/>
  <c r="C117" i="33"/>
  <c r="B117" i="33" s="1"/>
  <c r="G117" i="33"/>
  <c r="G124" i="35"/>
  <c r="A125" i="35"/>
  <c r="F125" i="35" s="1"/>
  <c r="D116" i="25"/>
  <c r="A117" i="25"/>
  <c r="C116" i="25"/>
  <c r="B116" i="25" s="1"/>
  <c r="AA45" i="35" l="1"/>
  <c r="J43" i="33"/>
  <c r="K43" i="33" s="1"/>
  <c r="J44" i="35"/>
  <c r="K44" i="35" s="1"/>
  <c r="Y44" i="33"/>
  <c r="V44" i="33"/>
  <c r="AC44" i="33"/>
  <c r="Z44" i="33"/>
  <c r="AD44" i="33"/>
  <c r="X44" i="33"/>
  <c r="W44" i="33"/>
  <c r="T44" i="33"/>
  <c r="AA44" i="33"/>
  <c r="U44" i="33"/>
  <c r="I41" i="25"/>
  <c r="H42" i="25" s="1"/>
  <c r="R41" i="25"/>
  <c r="L42" i="25" s="1"/>
  <c r="M42" i="25" s="1"/>
  <c r="Y42" i="25" s="1"/>
  <c r="D118" i="33"/>
  <c r="F118" i="33"/>
  <c r="G117" i="25"/>
  <c r="F117" i="25"/>
  <c r="AE45" i="35"/>
  <c r="N45" i="35" s="1"/>
  <c r="Q45" i="35" s="1"/>
  <c r="S45" i="35" s="1"/>
  <c r="B122" i="35"/>
  <c r="C123" i="35"/>
  <c r="D125" i="35"/>
  <c r="A126" i="35"/>
  <c r="F126" i="35" s="1"/>
  <c r="G125" i="35"/>
  <c r="A119" i="33"/>
  <c r="F119" i="33" s="1"/>
  <c r="G118" i="33"/>
  <c r="C118" i="33"/>
  <c r="B118" i="33" s="1"/>
  <c r="C117" i="25"/>
  <c r="B117" i="25" s="1"/>
  <c r="A118" i="25"/>
  <c r="D117" i="25"/>
  <c r="J41" i="25" l="1"/>
  <c r="K41" i="25" s="1"/>
  <c r="AE44" i="33"/>
  <c r="N44" i="33" s="1"/>
  <c r="Q44" i="33" s="1"/>
  <c r="S44" i="33" s="1"/>
  <c r="Z42" i="25"/>
  <c r="AB42" i="25"/>
  <c r="U42" i="25"/>
  <c r="V42" i="25"/>
  <c r="W42" i="25"/>
  <c r="AD42" i="25"/>
  <c r="T42" i="25"/>
  <c r="AA42" i="25"/>
  <c r="X42" i="25"/>
  <c r="AC42" i="25"/>
  <c r="E45" i="35"/>
  <c r="G118" i="25"/>
  <c r="F118" i="25"/>
  <c r="B123" i="35"/>
  <c r="C124" i="35"/>
  <c r="C119" i="33"/>
  <c r="B119" i="33" s="1"/>
  <c r="G119" i="33"/>
  <c r="A120" i="33"/>
  <c r="F120" i="33" s="1"/>
  <c r="G126" i="35"/>
  <c r="A127" i="35"/>
  <c r="F127" i="35" s="1"/>
  <c r="D126" i="35"/>
  <c r="D119" i="33"/>
  <c r="A119" i="25"/>
  <c r="D118" i="25"/>
  <c r="C118" i="25"/>
  <c r="B118" i="25" s="1"/>
  <c r="R45" i="35" l="1"/>
  <c r="L46" i="35" s="1"/>
  <c r="M46" i="35" s="1"/>
  <c r="E44" i="33"/>
  <c r="AE42" i="25"/>
  <c r="N42" i="25" s="1"/>
  <c r="Q42" i="25" s="1"/>
  <c r="S42" i="25" s="1"/>
  <c r="E42" i="25" s="1"/>
  <c r="I45" i="35"/>
  <c r="H46" i="35" s="1"/>
  <c r="T46" i="35"/>
  <c r="U46" i="35"/>
  <c r="AD46" i="35"/>
  <c r="Z46" i="35"/>
  <c r="Y46" i="35"/>
  <c r="AB46" i="35"/>
  <c r="X46" i="35"/>
  <c r="AC46" i="35"/>
  <c r="AA46" i="35"/>
  <c r="V46" i="35"/>
  <c r="W46" i="35"/>
  <c r="G119" i="25"/>
  <c r="F119" i="25"/>
  <c r="B124" i="35"/>
  <c r="C125" i="35"/>
  <c r="D127" i="35"/>
  <c r="A121" i="33"/>
  <c r="F121" i="33" s="1"/>
  <c r="G120" i="33"/>
  <c r="C120" i="33"/>
  <c r="B120" i="33" s="1"/>
  <c r="G127" i="35"/>
  <c r="A128" i="35"/>
  <c r="F128" i="35" s="1"/>
  <c r="D120" i="33"/>
  <c r="C119" i="25"/>
  <c r="B119" i="25" s="1"/>
  <c r="A120" i="25"/>
  <c r="D119" i="25"/>
  <c r="J45" i="35" l="1"/>
  <c r="K45" i="35" s="1"/>
  <c r="R44" i="33"/>
  <c r="L45" i="33" s="1"/>
  <c r="M45" i="33" s="1"/>
  <c r="I44" i="33"/>
  <c r="H45" i="33" s="1"/>
  <c r="I42" i="25"/>
  <c r="R42" i="25"/>
  <c r="L43" i="25" s="1"/>
  <c r="M43" i="25" s="1"/>
  <c r="T43" i="25" s="1"/>
  <c r="AE46" i="35"/>
  <c r="N46" i="35" s="1"/>
  <c r="Q46" i="35" s="1"/>
  <c r="G120" i="25"/>
  <c r="F120" i="25"/>
  <c r="B125" i="35"/>
  <c r="C126" i="35"/>
  <c r="D121" i="33"/>
  <c r="A129" i="35"/>
  <c r="F129" i="35" s="1"/>
  <c r="G128" i="35"/>
  <c r="C121" i="33"/>
  <c r="B121" i="33" s="1"/>
  <c r="A122" i="33"/>
  <c r="F122" i="33" s="1"/>
  <c r="G121" i="33"/>
  <c r="D128" i="35"/>
  <c r="A121" i="25"/>
  <c r="D120" i="25"/>
  <c r="C120" i="25"/>
  <c r="B120" i="25" s="1"/>
  <c r="J44" i="33" l="1"/>
  <c r="J42" i="25"/>
  <c r="K42" i="25" s="1"/>
  <c r="Y43" i="25"/>
  <c r="AD43" i="25"/>
  <c r="U43" i="25"/>
  <c r="Z43" i="25"/>
  <c r="V43" i="25"/>
  <c r="W43" i="25"/>
  <c r="AA43" i="25"/>
  <c r="K44" i="33"/>
  <c r="H43" i="25"/>
  <c r="X43" i="25"/>
  <c r="S46" i="35"/>
  <c r="E46" i="35" s="1"/>
  <c r="AC45" i="33"/>
  <c r="W45" i="33"/>
  <c r="AD45" i="33"/>
  <c r="T45" i="33"/>
  <c r="AB45" i="33"/>
  <c r="V45" i="33"/>
  <c r="U45" i="33"/>
  <c r="Y45" i="33"/>
  <c r="X45" i="33"/>
  <c r="AA45" i="33"/>
  <c r="Z45" i="33"/>
  <c r="AC43" i="25"/>
  <c r="AB43" i="25"/>
  <c r="G121" i="25"/>
  <c r="F121" i="25"/>
  <c r="B126" i="35"/>
  <c r="C127" i="35"/>
  <c r="D129" i="35"/>
  <c r="A123" i="33"/>
  <c r="F123" i="33" s="1"/>
  <c r="G122" i="33"/>
  <c r="C122" i="33"/>
  <c r="B122" i="33" s="1"/>
  <c r="A130" i="35"/>
  <c r="F130" i="35" s="1"/>
  <c r="G129" i="35"/>
  <c r="D122" i="33"/>
  <c r="C121" i="25"/>
  <c r="B121" i="25" s="1"/>
  <c r="A122" i="25"/>
  <c r="D121" i="25"/>
  <c r="AE43" i="25" l="1"/>
  <c r="N43" i="25" s="1"/>
  <c r="Q43" i="25" s="1"/>
  <c r="S43" i="25" s="1"/>
  <c r="E43" i="25" s="1"/>
  <c r="AE45" i="33"/>
  <c r="N45" i="33" s="1"/>
  <c r="Q45" i="33" s="1"/>
  <c r="G122" i="25"/>
  <c r="F122" i="25"/>
  <c r="I46" i="35"/>
  <c r="H47" i="35" s="1"/>
  <c r="R46" i="35"/>
  <c r="L47" i="35" s="1"/>
  <c r="M47" i="35" s="1"/>
  <c r="B127" i="35"/>
  <c r="C128" i="35"/>
  <c r="D123" i="33"/>
  <c r="G130" i="35"/>
  <c r="A131" i="35"/>
  <c r="F131" i="35" s="1"/>
  <c r="D130" i="35"/>
  <c r="G123" i="33"/>
  <c r="C123" i="33"/>
  <c r="B123" i="33" s="1"/>
  <c r="A124" i="33"/>
  <c r="F124" i="33" s="1"/>
  <c r="C122" i="25"/>
  <c r="B122" i="25" s="1"/>
  <c r="D122" i="25"/>
  <c r="A123" i="25"/>
  <c r="R43" i="25" l="1"/>
  <c r="L44" i="25" s="1"/>
  <c r="M44" i="25" s="1"/>
  <c r="Y44" i="25" s="1"/>
  <c r="J46" i="35"/>
  <c r="K46" i="35" s="1"/>
  <c r="S45" i="33"/>
  <c r="E45" i="33" s="1"/>
  <c r="I43" i="25"/>
  <c r="H44" i="25" s="1"/>
  <c r="G123" i="25"/>
  <c r="F123" i="25"/>
  <c r="AD47" i="35"/>
  <c r="AA47" i="35"/>
  <c r="U47" i="35"/>
  <c r="Z47" i="35"/>
  <c r="Y47" i="35"/>
  <c r="AC47" i="35"/>
  <c r="W47" i="35"/>
  <c r="X47" i="35"/>
  <c r="V47" i="35"/>
  <c r="T47" i="35"/>
  <c r="AB47" i="35"/>
  <c r="B128" i="35"/>
  <c r="C129" i="35"/>
  <c r="D131" i="35"/>
  <c r="A132" i="35"/>
  <c r="F132" i="35" s="1"/>
  <c r="G131" i="35"/>
  <c r="A125" i="33"/>
  <c r="F125" i="33" s="1"/>
  <c r="C124" i="33"/>
  <c r="B124" i="33" s="1"/>
  <c r="G124" i="33"/>
  <c r="D124" i="33"/>
  <c r="U44" i="25"/>
  <c r="AD44" i="25"/>
  <c r="AA44" i="25"/>
  <c r="W44" i="25"/>
  <c r="C123" i="25"/>
  <c r="B123" i="25" s="1"/>
  <c r="D123" i="25"/>
  <c r="A124" i="25"/>
  <c r="AB44" i="25" l="1"/>
  <c r="Z44" i="25"/>
  <c r="V44" i="25"/>
  <c r="T44" i="25"/>
  <c r="X44" i="25"/>
  <c r="AC44" i="25"/>
  <c r="J43" i="25"/>
  <c r="K43" i="25" s="1"/>
  <c r="R45" i="33"/>
  <c r="L46" i="33" s="1"/>
  <c r="M46" i="33" s="1"/>
  <c r="I45" i="33"/>
  <c r="H46" i="33" s="1"/>
  <c r="G124" i="25"/>
  <c r="F124" i="25"/>
  <c r="AE47" i="35"/>
  <c r="N47" i="35" s="1"/>
  <c r="Q47" i="35" s="1"/>
  <c r="S47" i="35" s="1"/>
  <c r="B129" i="35"/>
  <c r="C130" i="35"/>
  <c r="D125" i="33"/>
  <c r="A126" i="33"/>
  <c r="F126" i="33" s="1"/>
  <c r="G125" i="33"/>
  <c r="C125" i="33"/>
  <c r="B125" i="33" s="1"/>
  <c r="A133" i="35"/>
  <c r="F133" i="35" s="1"/>
  <c r="G132" i="35"/>
  <c r="D132" i="35"/>
  <c r="A125" i="25"/>
  <c r="D124" i="25"/>
  <c r="C124" i="25"/>
  <c r="B124" i="25" s="1"/>
  <c r="AE44" i="25" l="1"/>
  <c r="N44" i="25" s="1"/>
  <c r="Q44" i="25" s="1"/>
  <c r="J45" i="33"/>
  <c r="K45" i="33" s="1"/>
  <c r="AB46" i="33"/>
  <c r="U46" i="33"/>
  <c r="W46" i="33"/>
  <c r="AA46" i="33"/>
  <c r="T46" i="33"/>
  <c r="V46" i="33"/>
  <c r="AC46" i="33"/>
  <c r="X46" i="33"/>
  <c r="AD46" i="33"/>
  <c r="Y46" i="33"/>
  <c r="Z46" i="33"/>
  <c r="S44" i="25"/>
  <c r="G125" i="25"/>
  <c r="F125" i="25"/>
  <c r="B130" i="35"/>
  <c r="C131" i="35"/>
  <c r="D126" i="33"/>
  <c r="D133" i="35"/>
  <c r="C126" i="33"/>
  <c r="B126" i="33" s="1"/>
  <c r="A127" i="33"/>
  <c r="F127" i="33" s="1"/>
  <c r="G126" i="33"/>
  <c r="G133" i="35"/>
  <c r="A134" i="35"/>
  <c r="F134" i="35" s="1"/>
  <c r="C125" i="25"/>
  <c r="B125" i="25" s="1"/>
  <c r="D125" i="25"/>
  <c r="A126" i="25"/>
  <c r="AE46" i="33" l="1"/>
  <c r="N46" i="33" s="1"/>
  <c r="Q46" i="33" s="1"/>
  <c r="E44" i="25"/>
  <c r="G126" i="25"/>
  <c r="F126" i="25"/>
  <c r="E47" i="35"/>
  <c r="B131" i="35"/>
  <c r="C132" i="35"/>
  <c r="D134" i="35"/>
  <c r="G134" i="35"/>
  <c r="A135" i="35"/>
  <c r="F135" i="35" s="1"/>
  <c r="G127" i="33"/>
  <c r="C127" i="33"/>
  <c r="B127" i="33" s="1"/>
  <c r="A128" i="33"/>
  <c r="F128" i="33" s="1"/>
  <c r="D127" i="33"/>
  <c r="A127" i="25"/>
  <c r="C126" i="25"/>
  <c r="B126" i="25" s="1"/>
  <c r="D126" i="25"/>
  <c r="R47" i="35" l="1"/>
  <c r="L48" i="35" s="1"/>
  <c r="M48" i="35" s="1"/>
  <c r="AA48" i="35" s="1"/>
  <c r="I44" i="25"/>
  <c r="J44" i="25" s="1"/>
  <c r="K44" i="25" s="1"/>
  <c r="S46" i="33"/>
  <c r="E46" i="33" s="1"/>
  <c r="R44" i="25"/>
  <c r="L45" i="25" s="1"/>
  <c r="M45" i="25" s="1"/>
  <c r="V45" i="25" s="1"/>
  <c r="G127" i="25"/>
  <c r="F127" i="25"/>
  <c r="H45" i="25"/>
  <c r="I47" i="35"/>
  <c r="H48" i="35" s="1"/>
  <c r="V48" i="35"/>
  <c r="AB48" i="35"/>
  <c r="T48" i="35"/>
  <c r="AC48" i="35"/>
  <c r="AD48" i="35"/>
  <c r="W48" i="35"/>
  <c r="Z48" i="35"/>
  <c r="X48" i="35"/>
  <c r="U48" i="35"/>
  <c r="Y48" i="35"/>
  <c r="B132" i="35"/>
  <c r="C133" i="35"/>
  <c r="D128" i="33"/>
  <c r="A129" i="33"/>
  <c r="F129" i="33" s="1"/>
  <c r="G128" i="33"/>
  <c r="C128" i="33"/>
  <c r="B128" i="33" s="1"/>
  <c r="G135" i="35"/>
  <c r="A136" i="35"/>
  <c r="F136" i="35" s="1"/>
  <c r="D135" i="35"/>
  <c r="C127" i="25"/>
  <c r="B127" i="25" s="1"/>
  <c r="D127" i="25"/>
  <c r="A128" i="25"/>
  <c r="J47" i="35" l="1"/>
  <c r="K47" i="35" s="1"/>
  <c r="R46" i="33"/>
  <c r="L47" i="33" s="1"/>
  <c r="M47" i="33" s="1"/>
  <c r="Y47" i="33" s="1"/>
  <c r="AA45" i="25"/>
  <c r="AB45" i="25"/>
  <c r="W45" i="25"/>
  <c r="U45" i="25"/>
  <c r="Y45" i="25"/>
  <c r="T45" i="25"/>
  <c r="AC45" i="25"/>
  <c r="X45" i="25"/>
  <c r="AD45" i="25"/>
  <c r="Z45" i="25"/>
  <c r="AC47" i="33"/>
  <c r="AD47" i="33"/>
  <c r="I46" i="33"/>
  <c r="H47" i="33" s="1"/>
  <c r="G128" i="25"/>
  <c r="F128" i="25"/>
  <c r="AE48" i="35"/>
  <c r="N48" i="35" s="1"/>
  <c r="Q48" i="35" s="1"/>
  <c r="S48" i="35" s="1"/>
  <c r="B133" i="35"/>
  <c r="C134" i="35"/>
  <c r="D136" i="35"/>
  <c r="A137" i="35"/>
  <c r="F137" i="35" s="1"/>
  <c r="G136" i="35"/>
  <c r="G129" i="33"/>
  <c r="C129" i="33"/>
  <c r="B129" i="33" s="1"/>
  <c r="A130" i="33"/>
  <c r="F130" i="33" s="1"/>
  <c r="D129" i="33"/>
  <c r="C128" i="25"/>
  <c r="B128" i="25" s="1"/>
  <c r="D128" i="25"/>
  <c r="A129" i="25"/>
  <c r="V47" i="33" l="1"/>
  <c r="Z47" i="33"/>
  <c r="X47" i="33"/>
  <c r="T47" i="33"/>
  <c r="J46" i="33"/>
  <c r="K46" i="33" s="1"/>
  <c r="AB47" i="33"/>
  <c r="AA47" i="33"/>
  <c r="U47" i="33"/>
  <c r="AE47" i="33" s="1"/>
  <c r="N47" i="33" s="1"/>
  <c r="Q47" i="33" s="1"/>
  <c r="W47" i="33"/>
  <c r="AE45" i="25"/>
  <c r="N45" i="25" s="1"/>
  <c r="Q45" i="25" s="1"/>
  <c r="S45" i="25" s="1"/>
  <c r="E45" i="25" s="1"/>
  <c r="E48" i="35"/>
  <c r="G129" i="25"/>
  <c r="F129" i="25"/>
  <c r="B134" i="35"/>
  <c r="C135" i="35"/>
  <c r="D130" i="33"/>
  <c r="D137" i="35"/>
  <c r="C130" i="33"/>
  <c r="B130" i="33" s="1"/>
  <c r="G130" i="33"/>
  <c r="A131" i="33"/>
  <c r="F131" i="33" s="1"/>
  <c r="G137" i="35"/>
  <c r="A138" i="35"/>
  <c r="F138" i="35" s="1"/>
  <c r="A130" i="25"/>
  <c r="D129" i="25"/>
  <c r="C129" i="25"/>
  <c r="B129" i="25" s="1"/>
  <c r="R48" i="35" l="1"/>
  <c r="L49" i="35" s="1"/>
  <c r="M49" i="35" s="1"/>
  <c r="W49" i="35" s="1"/>
  <c r="S47" i="33"/>
  <c r="AA49" i="35"/>
  <c r="U49" i="35"/>
  <c r="AD49" i="35"/>
  <c r="X49" i="35"/>
  <c r="AC49" i="35"/>
  <c r="I48" i="35"/>
  <c r="H49" i="35" s="1"/>
  <c r="G130" i="25"/>
  <c r="F130" i="25"/>
  <c r="B135" i="35"/>
  <c r="C136" i="35"/>
  <c r="D131" i="33"/>
  <c r="G138" i="35"/>
  <c r="A139" i="35"/>
  <c r="F139" i="35" s="1"/>
  <c r="D138" i="35"/>
  <c r="A132" i="33"/>
  <c r="F132" i="33" s="1"/>
  <c r="G131" i="33"/>
  <c r="C131" i="33"/>
  <c r="B131" i="33" s="1"/>
  <c r="D130" i="25"/>
  <c r="C130" i="25"/>
  <c r="B130" i="25" s="1"/>
  <c r="A131" i="25"/>
  <c r="I45" i="25"/>
  <c r="J45" i="25" s="1"/>
  <c r="R45" i="25"/>
  <c r="L46" i="25" s="1"/>
  <c r="M46" i="25" s="1"/>
  <c r="AB49" i="35" l="1"/>
  <c r="Z49" i="35"/>
  <c r="Y49" i="35"/>
  <c r="V49" i="35"/>
  <c r="T49" i="35"/>
  <c r="J48" i="35"/>
  <c r="K48" i="35" s="1"/>
  <c r="E47" i="33"/>
  <c r="AE49" i="35"/>
  <c r="N49" i="35" s="1"/>
  <c r="Q49" i="35" s="1"/>
  <c r="G131" i="25"/>
  <c r="F131" i="25"/>
  <c r="K45" i="25"/>
  <c r="H46" i="25"/>
  <c r="B136" i="35"/>
  <c r="C137" i="35"/>
  <c r="D139" i="35"/>
  <c r="G132" i="33"/>
  <c r="A133" i="33"/>
  <c r="F133" i="33" s="1"/>
  <c r="C132" i="33"/>
  <c r="B132" i="33" s="1"/>
  <c r="D132" i="33"/>
  <c r="A140" i="35"/>
  <c r="F140" i="35" s="1"/>
  <c r="G139" i="35"/>
  <c r="W46" i="25"/>
  <c r="AA46" i="25"/>
  <c r="X46" i="25"/>
  <c r="AC46" i="25"/>
  <c r="T46" i="25"/>
  <c r="Y46" i="25"/>
  <c r="AD46" i="25"/>
  <c r="U46" i="25"/>
  <c r="Z46" i="25"/>
  <c r="AB46" i="25"/>
  <c r="V46" i="25"/>
  <c r="D131" i="25"/>
  <c r="A132" i="25"/>
  <c r="C131" i="25"/>
  <c r="B131" i="25" s="1"/>
  <c r="S49" i="35" l="1"/>
  <c r="E49" i="35" s="1"/>
  <c r="I47" i="33"/>
  <c r="H48" i="33" s="1"/>
  <c r="R47" i="33"/>
  <c r="L48" i="33" s="1"/>
  <c r="M48" i="33" s="1"/>
  <c r="G132" i="25"/>
  <c r="F132" i="25"/>
  <c r="B137" i="35"/>
  <c r="C138" i="35"/>
  <c r="D133" i="33"/>
  <c r="A141" i="35"/>
  <c r="F141" i="35" s="1"/>
  <c r="G140" i="35"/>
  <c r="D140" i="35"/>
  <c r="C133" i="33"/>
  <c r="B133" i="33" s="1"/>
  <c r="G133" i="33"/>
  <c r="A134" i="33"/>
  <c r="F134" i="33" s="1"/>
  <c r="AE46" i="25"/>
  <c r="N46" i="25" s="1"/>
  <c r="Q46" i="25" s="1"/>
  <c r="A133" i="25"/>
  <c r="D132" i="25"/>
  <c r="C132" i="25"/>
  <c r="B132" i="25" s="1"/>
  <c r="J47" i="33" l="1"/>
  <c r="K47" i="33" s="1"/>
  <c r="AA48" i="33"/>
  <c r="Z48" i="33"/>
  <c r="Y48" i="33"/>
  <c r="AB48" i="33"/>
  <c r="T48" i="33"/>
  <c r="X48" i="33"/>
  <c r="AC48" i="33"/>
  <c r="W48" i="33"/>
  <c r="V48" i="33"/>
  <c r="U48" i="33"/>
  <c r="AD48" i="33"/>
  <c r="S46" i="25"/>
  <c r="E46" i="25" s="1"/>
  <c r="G133" i="25"/>
  <c r="F133" i="25"/>
  <c r="I49" i="35"/>
  <c r="H50" i="35" s="1"/>
  <c r="R49" i="35"/>
  <c r="L50" i="35" s="1"/>
  <c r="M50" i="35" s="1"/>
  <c r="B138" i="35"/>
  <c r="C139" i="35"/>
  <c r="D134" i="33"/>
  <c r="D141" i="35"/>
  <c r="A135" i="33"/>
  <c r="F135" i="33" s="1"/>
  <c r="C134" i="33"/>
  <c r="B134" i="33" s="1"/>
  <c r="G134" i="33"/>
  <c r="A142" i="35"/>
  <c r="F142" i="35" s="1"/>
  <c r="G141" i="35"/>
  <c r="A134" i="25"/>
  <c r="C133" i="25"/>
  <c r="B133" i="25" s="1"/>
  <c r="D133" i="25"/>
  <c r="J49" i="35" l="1"/>
  <c r="K49" i="35" s="1"/>
  <c r="AE48" i="33"/>
  <c r="N48" i="33" s="1"/>
  <c r="Q48" i="33" s="1"/>
  <c r="S48" i="33" s="1"/>
  <c r="E48" i="33" s="1"/>
  <c r="G134" i="25"/>
  <c r="F134" i="25"/>
  <c r="T50" i="35"/>
  <c r="X50" i="35"/>
  <c r="W50" i="35"/>
  <c r="AD50" i="35"/>
  <c r="AB50" i="35"/>
  <c r="Y50" i="35"/>
  <c r="U50" i="35"/>
  <c r="AA50" i="35"/>
  <c r="AC50" i="35"/>
  <c r="V50" i="35"/>
  <c r="Z50" i="35"/>
  <c r="B139" i="35"/>
  <c r="C140" i="35"/>
  <c r="D142" i="35"/>
  <c r="A136" i="33"/>
  <c r="F136" i="33" s="1"/>
  <c r="G135" i="33"/>
  <c r="C135" i="33"/>
  <c r="B135" i="33" s="1"/>
  <c r="G142" i="35"/>
  <c r="A143" i="35"/>
  <c r="F143" i="35" s="1"/>
  <c r="D135" i="33"/>
  <c r="A135" i="25"/>
  <c r="C134" i="25"/>
  <c r="B134" i="25" s="1"/>
  <c r="D134" i="25"/>
  <c r="I46" i="25"/>
  <c r="H47" i="25" s="1"/>
  <c r="R46" i="25"/>
  <c r="L47" i="25" s="1"/>
  <c r="M47" i="25" s="1"/>
  <c r="R48" i="33" l="1"/>
  <c r="L49" i="33" s="1"/>
  <c r="M49" i="33" s="1"/>
  <c r="U49" i="33" s="1"/>
  <c r="J46" i="25"/>
  <c r="K46" i="25" s="1"/>
  <c r="AC49" i="33"/>
  <c r="Y49" i="33"/>
  <c r="AA49" i="33"/>
  <c r="AD49" i="33"/>
  <c r="X49" i="33"/>
  <c r="V49" i="33"/>
  <c r="W49" i="33"/>
  <c r="AB49" i="33"/>
  <c r="Z49" i="33"/>
  <c r="T49" i="33"/>
  <c r="I48" i="33"/>
  <c r="H49" i="33" s="1"/>
  <c r="G135" i="25"/>
  <c r="F135" i="25"/>
  <c r="AE50" i="35"/>
  <c r="N50" i="35" s="1"/>
  <c r="Q50" i="35" s="1"/>
  <c r="S50" i="35" s="1"/>
  <c r="B140" i="35"/>
  <c r="C141" i="35"/>
  <c r="D136" i="33"/>
  <c r="G143" i="35"/>
  <c r="A144" i="35"/>
  <c r="F144" i="35" s="1"/>
  <c r="G136" i="33"/>
  <c r="A137" i="33"/>
  <c r="F137" i="33" s="1"/>
  <c r="C136" i="33"/>
  <c r="B136" i="33" s="1"/>
  <c r="D143" i="35"/>
  <c r="T47" i="25"/>
  <c r="X47" i="25"/>
  <c r="AB47" i="25"/>
  <c r="W47" i="25"/>
  <c r="AC47" i="25"/>
  <c r="Y47" i="25"/>
  <c r="AD47" i="25"/>
  <c r="U47" i="25"/>
  <c r="Z47" i="25"/>
  <c r="V47" i="25"/>
  <c r="AA47" i="25"/>
  <c r="D135" i="25"/>
  <c r="A136" i="25"/>
  <c r="C135" i="25"/>
  <c r="B135" i="25" s="1"/>
  <c r="J48" i="33" l="1"/>
  <c r="K48" i="33" s="1"/>
  <c r="AE49" i="33"/>
  <c r="N49" i="33" s="1"/>
  <c r="Q49" i="33" s="1"/>
  <c r="G136" i="25"/>
  <c r="F136" i="25"/>
  <c r="B141" i="35"/>
  <c r="C142" i="35"/>
  <c r="D144" i="35"/>
  <c r="D137" i="33"/>
  <c r="A138" i="33"/>
  <c r="F138" i="33" s="1"/>
  <c r="G137" i="33"/>
  <c r="C137" i="33"/>
  <c r="B137" i="33" s="1"/>
  <c r="G144" i="35"/>
  <c r="A145" i="35"/>
  <c r="F145" i="35" s="1"/>
  <c r="AE47" i="25"/>
  <c r="N47" i="25" s="1"/>
  <c r="Q47" i="25" s="1"/>
  <c r="C136" i="25"/>
  <c r="B136" i="25" s="1"/>
  <c r="A137" i="25"/>
  <c r="D136" i="25"/>
  <c r="S49" i="33" l="1"/>
  <c r="E49" i="33" s="1"/>
  <c r="S47" i="25"/>
  <c r="G137" i="25"/>
  <c r="F137" i="25"/>
  <c r="E50" i="35"/>
  <c r="B142" i="35"/>
  <c r="C143" i="35"/>
  <c r="D145" i="35"/>
  <c r="A139" i="33"/>
  <c r="F139" i="33" s="1"/>
  <c r="G138" i="33"/>
  <c r="C138" i="33"/>
  <c r="B138" i="33" s="1"/>
  <c r="G145" i="35"/>
  <c r="A146" i="35"/>
  <c r="F146" i="35" s="1"/>
  <c r="D138" i="33"/>
  <c r="A138" i="25"/>
  <c r="D137" i="25"/>
  <c r="C137" i="25"/>
  <c r="B137" i="25" s="1"/>
  <c r="R50" i="35" l="1"/>
  <c r="L51" i="35" s="1"/>
  <c r="M51" i="35" s="1"/>
  <c r="R49" i="33"/>
  <c r="L50" i="33" s="1"/>
  <c r="M50" i="33" s="1"/>
  <c r="W50" i="33" s="1"/>
  <c r="Y50" i="33"/>
  <c r="AD50" i="33"/>
  <c r="V50" i="33"/>
  <c r="U50" i="33"/>
  <c r="X50" i="33"/>
  <c r="T50" i="33"/>
  <c r="Z50" i="33"/>
  <c r="AA50" i="33"/>
  <c r="I49" i="33"/>
  <c r="H50" i="33" s="1"/>
  <c r="E47" i="25"/>
  <c r="G138" i="25"/>
  <c r="F138" i="25"/>
  <c r="U51" i="35"/>
  <c r="T51" i="35"/>
  <c r="AB51" i="35"/>
  <c r="W51" i="35"/>
  <c r="AD51" i="35"/>
  <c r="Y51" i="35"/>
  <c r="AC51" i="35"/>
  <c r="AA51" i="35"/>
  <c r="Z51" i="35"/>
  <c r="X51" i="35"/>
  <c r="V51" i="35"/>
  <c r="I50" i="35"/>
  <c r="H51" i="35" s="1"/>
  <c r="B143" i="35"/>
  <c r="C144" i="35"/>
  <c r="D139" i="33"/>
  <c r="A147" i="35"/>
  <c r="F147" i="35" s="1"/>
  <c r="G146" i="35"/>
  <c r="D146" i="35"/>
  <c r="A140" i="33"/>
  <c r="F140" i="33" s="1"/>
  <c r="G139" i="33"/>
  <c r="C139" i="33"/>
  <c r="B139" i="33" s="1"/>
  <c r="C138" i="25"/>
  <c r="B138" i="25" s="1"/>
  <c r="A139" i="25"/>
  <c r="D138" i="25"/>
  <c r="AC50" i="33" l="1"/>
  <c r="J49" i="33"/>
  <c r="K49" i="33" s="1"/>
  <c r="AB50" i="33"/>
  <c r="J50" i="35"/>
  <c r="K50" i="35" s="1"/>
  <c r="I47" i="25"/>
  <c r="J47" i="25" s="1"/>
  <c r="K47" i="25" s="1"/>
  <c r="AE50" i="33"/>
  <c r="N50" i="33" s="1"/>
  <c r="Q50" i="33" s="1"/>
  <c r="R47" i="25"/>
  <c r="L48" i="25" s="1"/>
  <c r="M48" i="25" s="1"/>
  <c r="V48" i="25" s="1"/>
  <c r="G139" i="25"/>
  <c r="F139" i="25"/>
  <c r="H48" i="25"/>
  <c r="AE51" i="35"/>
  <c r="N51" i="35" s="1"/>
  <c r="Q51" i="35" s="1"/>
  <c r="S51" i="35" s="1"/>
  <c r="B144" i="35"/>
  <c r="C145" i="35"/>
  <c r="D147" i="35"/>
  <c r="C140" i="33"/>
  <c r="B140" i="33" s="1"/>
  <c r="G140" i="33"/>
  <c r="A141" i="33"/>
  <c r="F141" i="33" s="1"/>
  <c r="G147" i="35"/>
  <c r="A148" i="35"/>
  <c r="F148" i="35" s="1"/>
  <c r="D140" i="33"/>
  <c r="D139" i="25"/>
  <c r="C139" i="25"/>
  <c r="B139" i="25" s="1"/>
  <c r="A140" i="25"/>
  <c r="Z48" i="25" l="1"/>
  <c r="AA48" i="25"/>
  <c r="T48" i="25"/>
  <c r="AB48" i="25"/>
  <c r="AD48" i="25"/>
  <c r="W48" i="25"/>
  <c r="X48" i="25"/>
  <c r="AC48" i="25"/>
  <c r="Y48" i="25"/>
  <c r="U48" i="25"/>
  <c r="S50" i="33"/>
  <c r="E51" i="35"/>
  <c r="G140" i="25"/>
  <c r="F140" i="25"/>
  <c r="B145" i="35"/>
  <c r="C146" i="35"/>
  <c r="G148" i="35"/>
  <c r="A149" i="35"/>
  <c r="F149" i="35" s="1"/>
  <c r="D148" i="35"/>
  <c r="G141" i="33"/>
  <c r="C141" i="33"/>
  <c r="B141" i="33" s="1"/>
  <c r="A142" i="33"/>
  <c r="F142" i="33" s="1"/>
  <c r="D141" i="33"/>
  <c r="D140" i="25"/>
  <c r="C140" i="25"/>
  <c r="B140" i="25" s="1"/>
  <c r="A141" i="25"/>
  <c r="R51" i="35" l="1"/>
  <c r="L52" i="35" s="1"/>
  <c r="M52" i="35" s="1"/>
  <c r="AE48" i="25"/>
  <c r="N48" i="25" s="1"/>
  <c r="Q48" i="25" s="1"/>
  <c r="S48" i="25" s="1"/>
  <c r="E48" i="25" s="1"/>
  <c r="E50" i="33"/>
  <c r="I51" i="35"/>
  <c r="H52" i="35" s="1"/>
  <c r="AC52" i="35"/>
  <c r="AA52" i="35"/>
  <c r="Y52" i="35"/>
  <c r="AB52" i="35"/>
  <c r="W52" i="35"/>
  <c r="Z52" i="35"/>
  <c r="X52" i="35"/>
  <c r="V52" i="35"/>
  <c r="U52" i="35"/>
  <c r="T52" i="35"/>
  <c r="AD52" i="35"/>
  <c r="G141" i="25"/>
  <c r="F141" i="25"/>
  <c r="B146" i="35"/>
  <c r="C147" i="35"/>
  <c r="D142" i="33"/>
  <c r="C142" i="33"/>
  <c r="B142" i="33" s="1"/>
  <c r="A143" i="33"/>
  <c r="F143" i="33" s="1"/>
  <c r="G142" i="33"/>
  <c r="G149" i="35"/>
  <c r="A150" i="35"/>
  <c r="F150" i="35" s="1"/>
  <c r="D149" i="35"/>
  <c r="A142" i="25"/>
  <c r="D141" i="25"/>
  <c r="C141" i="25"/>
  <c r="B141" i="25" s="1"/>
  <c r="J51" i="35" l="1"/>
  <c r="K51" i="35" s="1"/>
  <c r="I50" i="33"/>
  <c r="H51" i="33" s="1"/>
  <c r="R50" i="33"/>
  <c r="L51" i="33" s="1"/>
  <c r="M51" i="33" s="1"/>
  <c r="AE52" i="35"/>
  <c r="N52" i="35" s="1"/>
  <c r="Q52" i="35" s="1"/>
  <c r="G142" i="25"/>
  <c r="F142" i="25"/>
  <c r="B147" i="35"/>
  <c r="C148" i="35"/>
  <c r="D150" i="35"/>
  <c r="A151" i="35"/>
  <c r="F151" i="35" s="1"/>
  <c r="G150" i="35"/>
  <c r="A144" i="33"/>
  <c r="F144" i="33" s="1"/>
  <c r="G143" i="33"/>
  <c r="C143" i="33"/>
  <c r="B143" i="33" s="1"/>
  <c r="D143" i="33"/>
  <c r="D142" i="25"/>
  <c r="A143" i="25"/>
  <c r="C142" i="25"/>
  <c r="B142" i="25" s="1"/>
  <c r="I48" i="25"/>
  <c r="J48" i="25" s="1"/>
  <c r="R48" i="25"/>
  <c r="L49" i="25" s="1"/>
  <c r="M49" i="25" s="1"/>
  <c r="J50" i="33" l="1"/>
  <c r="K50" i="33" s="1"/>
  <c r="S52" i="35"/>
  <c r="E52" i="35" s="1"/>
  <c r="AA51" i="33"/>
  <c r="U51" i="33"/>
  <c r="AC51" i="33"/>
  <c r="Z51" i="33"/>
  <c r="T51" i="33"/>
  <c r="AD51" i="33"/>
  <c r="X51" i="33"/>
  <c r="W51" i="33"/>
  <c r="Y51" i="33"/>
  <c r="V51" i="33"/>
  <c r="AB51" i="33"/>
  <c r="G143" i="25"/>
  <c r="F143" i="25"/>
  <c r="K48" i="25"/>
  <c r="H49" i="25"/>
  <c r="B148" i="35"/>
  <c r="C149" i="35"/>
  <c r="D144" i="33"/>
  <c r="C144" i="33"/>
  <c r="B144" i="33" s="1"/>
  <c r="G144" i="33"/>
  <c r="A145" i="33"/>
  <c r="F145" i="33" s="1"/>
  <c r="A152" i="35"/>
  <c r="F152" i="35" s="1"/>
  <c r="G151" i="35"/>
  <c r="D151" i="35"/>
  <c r="V49" i="25"/>
  <c r="Z49" i="25"/>
  <c r="AD49" i="25"/>
  <c r="W49" i="25"/>
  <c r="AB49" i="25"/>
  <c r="X49" i="25"/>
  <c r="AC49" i="25"/>
  <c r="T49" i="25"/>
  <c r="Y49" i="25"/>
  <c r="U49" i="25"/>
  <c r="AA49" i="25"/>
  <c r="C143" i="25"/>
  <c r="B143" i="25" s="1"/>
  <c r="D143" i="25"/>
  <c r="A144" i="25"/>
  <c r="AE51" i="33" l="1"/>
  <c r="N51" i="33" s="1"/>
  <c r="Q51" i="33" s="1"/>
  <c r="G144" i="25"/>
  <c r="F144" i="25"/>
  <c r="I52" i="35"/>
  <c r="H53" i="35" s="1"/>
  <c r="R52" i="35"/>
  <c r="L53" i="35" s="1"/>
  <c r="M53" i="35" s="1"/>
  <c r="B149" i="35"/>
  <c r="C150" i="35"/>
  <c r="D152" i="35"/>
  <c r="G152" i="35"/>
  <c r="A153" i="35"/>
  <c r="F153" i="35" s="1"/>
  <c r="A146" i="33"/>
  <c r="F146" i="33" s="1"/>
  <c r="C145" i="33"/>
  <c r="B145" i="33" s="1"/>
  <c r="G145" i="33"/>
  <c r="D145" i="33"/>
  <c r="AE49" i="25"/>
  <c r="N49" i="25" s="1"/>
  <c r="Q49" i="25" s="1"/>
  <c r="D144" i="25"/>
  <c r="A145" i="25"/>
  <c r="C144" i="25"/>
  <c r="B144" i="25" s="1"/>
  <c r="J52" i="35" l="1"/>
  <c r="K52" i="35" s="1"/>
  <c r="S51" i="33"/>
  <c r="E51" i="33" s="1"/>
  <c r="S49" i="25"/>
  <c r="E49" i="25" s="1"/>
  <c r="G145" i="25"/>
  <c r="F145" i="25"/>
  <c r="AA53" i="35"/>
  <c r="AD53" i="35"/>
  <c r="V53" i="35"/>
  <c r="U53" i="35"/>
  <c r="T53" i="35"/>
  <c r="AC53" i="35"/>
  <c r="Y53" i="35"/>
  <c r="W53" i="35"/>
  <c r="Z53" i="35"/>
  <c r="X53" i="35"/>
  <c r="AB53" i="35"/>
  <c r="B150" i="35"/>
  <c r="C151" i="35"/>
  <c r="D146" i="33"/>
  <c r="D153" i="35"/>
  <c r="C146" i="33"/>
  <c r="B146" i="33" s="1"/>
  <c r="G146" i="33"/>
  <c r="A147" i="33"/>
  <c r="F147" i="33" s="1"/>
  <c r="A154" i="35"/>
  <c r="F154" i="35" s="1"/>
  <c r="G153" i="35"/>
  <c r="A146" i="25"/>
  <c r="C145" i="25"/>
  <c r="B145" i="25" s="1"/>
  <c r="D145" i="25"/>
  <c r="R51" i="33" l="1"/>
  <c r="L52" i="33" s="1"/>
  <c r="M52" i="33" s="1"/>
  <c r="V52" i="33" s="1"/>
  <c r="I51" i="33"/>
  <c r="H52" i="33" s="1"/>
  <c r="G146" i="25"/>
  <c r="F146" i="25"/>
  <c r="AE53" i="35"/>
  <c r="N53" i="35" s="1"/>
  <c r="Q53" i="35" s="1"/>
  <c r="S53" i="35" s="1"/>
  <c r="B151" i="35"/>
  <c r="C152" i="35"/>
  <c r="D147" i="33"/>
  <c r="A155" i="35"/>
  <c r="F155" i="35" s="1"/>
  <c r="G154" i="35"/>
  <c r="D154" i="35"/>
  <c r="C147" i="33"/>
  <c r="B147" i="33" s="1"/>
  <c r="A148" i="33"/>
  <c r="F148" i="33" s="1"/>
  <c r="G147" i="33"/>
  <c r="I49" i="25"/>
  <c r="H50" i="25" s="1"/>
  <c r="R49" i="25"/>
  <c r="L50" i="25" s="1"/>
  <c r="M50" i="25" s="1"/>
  <c r="A147" i="25"/>
  <c r="C146" i="25"/>
  <c r="B146" i="25" s="1"/>
  <c r="D146" i="25"/>
  <c r="Z52" i="33" l="1"/>
  <c r="AB52" i="33"/>
  <c r="AC52" i="33"/>
  <c r="Y52" i="33"/>
  <c r="U52" i="33"/>
  <c r="AA52" i="33"/>
  <c r="AD52" i="33"/>
  <c r="X52" i="33"/>
  <c r="T52" i="33"/>
  <c r="J51" i="33"/>
  <c r="K51" i="33" s="1"/>
  <c r="W52" i="33"/>
  <c r="J49" i="25"/>
  <c r="K49" i="25" s="1"/>
  <c r="AE52" i="33"/>
  <c r="N52" i="33" s="1"/>
  <c r="Q52" i="33" s="1"/>
  <c r="G147" i="25"/>
  <c r="F147" i="25"/>
  <c r="B152" i="35"/>
  <c r="C153" i="35"/>
  <c r="D155" i="35"/>
  <c r="D148" i="33"/>
  <c r="G148" i="33"/>
  <c r="C148" i="33"/>
  <c r="B148" i="33" s="1"/>
  <c r="A149" i="33"/>
  <c r="F149" i="33" s="1"/>
  <c r="G155" i="35"/>
  <c r="A156" i="35"/>
  <c r="F156" i="35" s="1"/>
  <c r="W50" i="25"/>
  <c r="AA50" i="25"/>
  <c r="V50" i="25"/>
  <c r="AB50" i="25"/>
  <c r="X50" i="25"/>
  <c r="AC50" i="25"/>
  <c r="T50" i="25"/>
  <c r="Y50" i="25"/>
  <c r="AD50" i="25"/>
  <c r="Z50" i="25"/>
  <c r="U50" i="25"/>
  <c r="A148" i="25"/>
  <c r="D147" i="25"/>
  <c r="C147" i="25"/>
  <c r="B147" i="25" s="1"/>
  <c r="S52" i="33" l="1"/>
  <c r="E52" i="33" s="1"/>
  <c r="G148" i="25"/>
  <c r="F148" i="25"/>
  <c r="E53" i="35"/>
  <c r="B153" i="35"/>
  <c r="C154" i="35"/>
  <c r="G149" i="33"/>
  <c r="C149" i="33"/>
  <c r="B149" i="33" s="1"/>
  <c r="A150" i="33"/>
  <c r="F150" i="33" s="1"/>
  <c r="G156" i="35"/>
  <c r="A157" i="35"/>
  <c r="F157" i="35" s="1"/>
  <c r="D149" i="33"/>
  <c r="D156" i="35"/>
  <c r="AE50" i="25"/>
  <c r="N50" i="25" s="1"/>
  <c r="Q50" i="25" s="1"/>
  <c r="C148" i="25"/>
  <c r="B148" i="25" s="1"/>
  <c r="D148" i="25"/>
  <c r="A149" i="25"/>
  <c r="R53" i="35" l="1"/>
  <c r="L54" i="35" s="1"/>
  <c r="M54" i="35" s="1"/>
  <c r="R52" i="33"/>
  <c r="L53" i="33" s="1"/>
  <c r="M53" i="33" s="1"/>
  <c r="X53" i="33" s="1"/>
  <c r="Z53" i="33"/>
  <c r="Y53" i="33"/>
  <c r="I52" i="33"/>
  <c r="H53" i="33" s="1"/>
  <c r="S50" i="25"/>
  <c r="G149" i="25"/>
  <c r="F149" i="25"/>
  <c r="W54" i="35"/>
  <c r="Z54" i="35"/>
  <c r="T54" i="35"/>
  <c r="X54" i="35"/>
  <c r="AC54" i="35"/>
  <c r="AB54" i="35"/>
  <c r="AD54" i="35"/>
  <c r="AA54" i="35"/>
  <c r="V54" i="35"/>
  <c r="U54" i="35"/>
  <c r="Y54" i="35"/>
  <c r="I53" i="35"/>
  <c r="H54" i="35" s="1"/>
  <c r="B154" i="35"/>
  <c r="C155" i="35"/>
  <c r="D150" i="33"/>
  <c r="D157" i="35"/>
  <c r="A158" i="35"/>
  <c r="F158" i="35" s="1"/>
  <c r="G157" i="35"/>
  <c r="G150" i="33"/>
  <c r="C150" i="33"/>
  <c r="B150" i="33" s="1"/>
  <c r="A151" i="33"/>
  <c r="F151" i="33" s="1"/>
  <c r="D149" i="25"/>
  <c r="C149" i="25"/>
  <c r="B149" i="25" s="1"/>
  <c r="A150" i="25"/>
  <c r="T53" i="33" l="1"/>
  <c r="AA53" i="33"/>
  <c r="AC53" i="33"/>
  <c r="W53" i="33"/>
  <c r="AB53" i="33"/>
  <c r="AD53" i="33"/>
  <c r="V53" i="33"/>
  <c r="U53" i="33"/>
  <c r="J52" i="33"/>
  <c r="K52" i="33" s="1"/>
  <c r="J53" i="35"/>
  <c r="K53" i="35" s="1"/>
  <c r="AE53" i="33"/>
  <c r="N53" i="33" s="1"/>
  <c r="Q53" i="33" s="1"/>
  <c r="E50" i="25"/>
  <c r="G150" i="25"/>
  <c r="F150" i="25"/>
  <c r="AE54" i="35"/>
  <c r="N54" i="35" s="1"/>
  <c r="Q54" i="35" s="1"/>
  <c r="S54" i="35" s="1"/>
  <c r="B155" i="35"/>
  <c r="C156" i="35"/>
  <c r="D158" i="35"/>
  <c r="G151" i="33"/>
  <c r="A152" i="33"/>
  <c r="F152" i="33" s="1"/>
  <c r="C151" i="33"/>
  <c r="B151" i="33" s="1"/>
  <c r="A159" i="35"/>
  <c r="F159" i="35" s="1"/>
  <c r="G158" i="35"/>
  <c r="D151" i="33"/>
  <c r="C150" i="25"/>
  <c r="B150" i="25" s="1"/>
  <c r="A151" i="25"/>
  <c r="D150" i="25"/>
  <c r="I50" i="25" l="1"/>
  <c r="J50" i="25" s="1"/>
  <c r="K50" i="25" s="1"/>
  <c r="S53" i="33"/>
  <c r="R50" i="25"/>
  <c r="L51" i="25" s="1"/>
  <c r="M51" i="25" s="1"/>
  <c r="AC51" i="25" s="1"/>
  <c r="E54" i="35"/>
  <c r="G151" i="25"/>
  <c r="F151" i="25"/>
  <c r="H51" i="25"/>
  <c r="B156" i="35"/>
  <c r="C157" i="35"/>
  <c r="D152" i="33"/>
  <c r="G159" i="35"/>
  <c r="A160" i="35"/>
  <c r="F160" i="35" s="1"/>
  <c r="A153" i="33"/>
  <c r="F153" i="33" s="1"/>
  <c r="G152" i="33"/>
  <c r="C152" i="33"/>
  <c r="B152" i="33" s="1"/>
  <c r="D159" i="35"/>
  <c r="A152" i="25"/>
  <c r="C151" i="25"/>
  <c r="B151" i="25" s="1"/>
  <c r="D151" i="25"/>
  <c r="R54" i="35" l="1"/>
  <c r="L55" i="35" s="1"/>
  <c r="M55" i="35" s="1"/>
  <c r="T51" i="25"/>
  <c r="AB51" i="25"/>
  <c r="X51" i="25"/>
  <c r="AD51" i="25"/>
  <c r="AA51" i="25"/>
  <c r="W51" i="25"/>
  <c r="Z51" i="25"/>
  <c r="Y51" i="25"/>
  <c r="V51" i="25"/>
  <c r="I54" i="35"/>
  <c r="H55" i="35" s="1"/>
  <c r="U51" i="25"/>
  <c r="E53" i="33"/>
  <c r="AC55" i="35"/>
  <c r="T55" i="35"/>
  <c r="V55" i="35"/>
  <c r="AD55" i="35"/>
  <c r="Z55" i="35"/>
  <c r="W55" i="35"/>
  <c r="AB55" i="35"/>
  <c r="X55" i="35"/>
  <c r="AA55" i="35"/>
  <c r="Y55" i="35"/>
  <c r="U55" i="35"/>
  <c r="G152" i="25"/>
  <c r="F152" i="25"/>
  <c r="B157" i="35"/>
  <c r="C158" i="35"/>
  <c r="D160" i="35"/>
  <c r="G153" i="33"/>
  <c r="C153" i="33"/>
  <c r="B153" i="33" s="1"/>
  <c r="A154" i="33"/>
  <c r="F154" i="33" s="1"/>
  <c r="A161" i="35"/>
  <c r="F161" i="35" s="1"/>
  <c r="G160" i="35"/>
  <c r="D153" i="33"/>
  <c r="D152" i="25"/>
  <c r="A153" i="25"/>
  <c r="C152" i="25"/>
  <c r="B152" i="25" s="1"/>
  <c r="J54" i="35" l="1"/>
  <c r="K54" i="35" s="1"/>
  <c r="AE51" i="25"/>
  <c r="N51" i="25" s="1"/>
  <c r="Q51" i="25" s="1"/>
  <c r="S51" i="25" s="1"/>
  <c r="E51" i="25" s="1"/>
  <c r="I53" i="33"/>
  <c r="H54" i="33" s="1"/>
  <c r="R53" i="33"/>
  <c r="L54" i="33" s="1"/>
  <c r="M54" i="33" s="1"/>
  <c r="AE55" i="35"/>
  <c r="N55" i="35" s="1"/>
  <c r="Q55" i="35" s="1"/>
  <c r="G153" i="25"/>
  <c r="F153" i="25"/>
  <c r="B158" i="35"/>
  <c r="C159" i="35"/>
  <c r="D154" i="33"/>
  <c r="C154" i="33"/>
  <c r="B154" i="33" s="1"/>
  <c r="A155" i="33"/>
  <c r="F155" i="33" s="1"/>
  <c r="G154" i="33"/>
  <c r="G161" i="35"/>
  <c r="A162" i="35"/>
  <c r="F162" i="35" s="1"/>
  <c r="D161" i="35"/>
  <c r="A154" i="25"/>
  <c r="C153" i="25"/>
  <c r="B153" i="25" s="1"/>
  <c r="D153" i="25"/>
  <c r="J53" i="33" l="1"/>
  <c r="K53" i="33" s="1"/>
  <c r="S55" i="35"/>
  <c r="E55" i="35" s="1"/>
  <c r="T54" i="33"/>
  <c r="Z54" i="33"/>
  <c r="AB54" i="33"/>
  <c r="U54" i="33"/>
  <c r="AA54" i="33"/>
  <c r="V54" i="33"/>
  <c r="AC54" i="33"/>
  <c r="W54" i="33"/>
  <c r="Y54" i="33"/>
  <c r="X54" i="33"/>
  <c r="AD54" i="33"/>
  <c r="G154" i="25"/>
  <c r="F154" i="25"/>
  <c r="B159" i="35"/>
  <c r="C160" i="35"/>
  <c r="D155" i="33"/>
  <c r="D162" i="35"/>
  <c r="A163" i="35"/>
  <c r="F163" i="35" s="1"/>
  <c r="G162" i="35"/>
  <c r="C155" i="33"/>
  <c r="B155" i="33" s="1"/>
  <c r="A156" i="33"/>
  <c r="F156" i="33" s="1"/>
  <c r="G155" i="33"/>
  <c r="A155" i="25"/>
  <c r="D154" i="25"/>
  <c r="C154" i="25"/>
  <c r="B154" i="25" s="1"/>
  <c r="I51" i="25"/>
  <c r="J51" i="25" s="1"/>
  <c r="R51" i="25"/>
  <c r="L52" i="25" s="1"/>
  <c r="M52" i="25" s="1"/>
  <c r="R55" i="35" l="1"/>
  <c r="L56" i="35" s="1"/>
  <c r="M56" i="35" s="1"/>
  <c r="X56" i="35" s="1"/>
  <c r="I55" i="35"/>
  <c r="H56" i="35" s="1"/>
  <c r="AE54" i="33"/>
  <c r="N54" i="33" s="1"/>
  <c r="Q54" i="33" s="1"/>
  <c r="G155" i="25"/>
  <c r="F155" i="25"/>
  <c r="K51" i="25"/>
  <c r="H52" i="25"/>
  <c r="B160" i="35"/>
  <c r="C161" i="35"/>
  <c r="G163" i="35"/>
  <c r="A164" i="35"/>
  <c r="F164" i="35" s="1"/>
  <c r="D163" i="35"/>
  <c r="A157" i="33"/>
  <c r="F157" i="33" s="1"/>
  <c r="G156" i="33"/>
  <c r="C156" i="33"/>
  <c r="B156" i="33" s="1"/>
  <c r="D156" i="33"/>
  <c r="V52" i="25"/>
  <c r="Z52" i="25"/>
  <c r="AD52" i="25"/>
  <c r="W52" i="25"/>
  <c r="AA52" i="25"/>
  <c r="T52" i="25"/>
  <c r="X52" i="25"/>
  <c r="AB52" i="25"/>
  <c r="U52" i="25"/>
  <c r="Y52" i="25"/>
  <c r="AC52" i="25"/>
  <c r="D155" i="25"/>
  <c r="C155" i="25"/>
  <c r="B155" i="25" s="1"/>
  <c r="A156" i="25"/>
  <c r="J55" i="35" l="1"/>
  <c r="K55" i="35" s="1"/>
  <c r="V56" i="35"/>
  <c r="AB56" i="35"/>
  <c r="AD56" i="35"/>
  <c r="AC56" i="35"/>
  <c r="AA56" i="35"/>
  <c r="Y56" i="35"/>
  <c r="U56" i="35"/>
  <c r="Z56" i="35"/>
  <c r="T56" i="35"/>
  <c r="W56" i="35"/>
  <c r="S54" i="33"/>
  <c r="E54" i="33" s="1"/>
  <c r="G156" i="25"/>
  <c r="F156" i="25"/>
  <c r="B161" i="35"/>
  <c r="C162" i="35"/>
  <c r="D157" i="33"/>
  <c r="G164" i="35"/>
  <c r="A165" i="35"/>
  <c r="F165" i="35" s="1"/>
  <c r="A158" i="33"/>
  <c r="F158" i="33" s="1"/>
  <c r="G157" i="33"/>
  <c r="C157" i="33"/>
  <c r="B157" i="33" s="1"/>
  <c r="D164" i="35"/>
  <c r="AE52" i="25"/>
  <c r="N52" i="25" s="1"/>
  <c r="Q52" i="25" s="1"/>
  <c r="D156" i="25"/>
  <c r="C156" i="25"/>
  <c r="B156" i="25" s="1"/>
  <c r="A157" i="25"/>
  <c r="R54" i="33" l="1"/>
  <c r="L55" i="33" s="1"/>
  <c r="M55" i="33" s="1"/>
  <c r="T55" i="33" s="1"/>
  <c r="AE56" i="35"/>
  <c r="N56" i="35" s="1"/>
  <c r="Q56" i="35" s="1"/>
  <c r="S56" i="35" s="1"/>
  <c r="AD55" i="33"/>
  <c r="X55" i="33"/>
  <c r="W55" i="33"/>
  <c r="V55" i="33"/>
  <c r="AC55" i="33"/>
  <c r="Z55" i="33"/>
  <c r="AB55" i="33"/>
  <c r="U55" i="33"/>
  <c r="I54" i="33"/>
  <c r="H55" i="33" s="1"/>
  <c r="S52" i="25"/>
  <c r="E52" i="25" s="1"/>
  <c r="G157" i="25"/>
  <c r="F157" i="25"/>
  <c r="B162" i="35"/>
  <c r="C163" i="35"/>
  <c r="D165" i="35"/>
  <c r="A159" i="33"/>
  <c r="F159" i="33" s="1"/>
  <c r="G158" i="33"/>
  <c r="C158" i="33"/>
  <c r="B158" i="33" s="1"/>
  <c r="G165" i="35"/>
  <c r="A166" i="35"/>
  <c r="F166" i="35" s="1"/>
  <c r="D158" i="33"/>
  <c r="A158" i="25"/>
  <c r="C157" i="25"/>
  <c r="B157" i="25" s="1"/>
  <c r="D157" i="25"/>
  <c r="Y55" i="33" l="1"/>
  <c r="AA55" i="33"/>
  <c r="J54" i="33"/>
  <c r="K54" i="33" s="1"/>
  <c r="AE55" i="33"/>
  <c r="N55" i="33" s="1"/>
  <c r="Q55" i="33" s="1"/>
  <c r="G158" i="25"/>
  <c r="F158" i="25"/>
  <c r="E56" i="35"/>
  <c r="B163" i="35"/>
  <c r="C164" i="35"/>
  <c r="D159" i="33"/>
  <c r="G166" i="35"/>
  <c r="A167" i="35"/>
  <c r="F167" i="35" s="1"/>
  <c r="A160" i="33"/>
  <c r="F160" i="33" s="1"/>
  <c r="C159" i="33"/>
  <c r="B159" i="33" s="1"/>
  <c r="G159" i="33"/>
  <c r="D166" i="35"/>
  <c r="D158" i="25"/>
  <c r="A159" i="25"/>
  <c r="C158" i="25"/>
  <c r="B158" i="25" s="1"/>
  <c r="R56" i="35" l="1"/>
  <c r="L57" i="35" s="1"/>
  <c r="M57" i="35" s="1"/>
  <c r="AD57" i="35" s="1"/>
  <c r="S55" i="33"/>
  <c r="E55" i="33" s="1"/>
  <c r="G159" i="25"/>
  <c r="F159" i="25"/>
  <c r="I56" i="35"/>
  <c r="H57" i="35" s="1"/>
  <c r="X57" i="35"/>
  <c r="AC57" i="35"/>
  <c r="W57" i="35"/>
  <c r="U57" i="35"/>
  <c r="Y57" i="35"/>
  <c r="AB57" i="35"/>
  <c r="AA57" i="35"/>
  <c r="V57" i="35"/>
  <c r="T57" i="35"/>
  <c r="Z57" i="35"/>
  <c r="I52" i="25"/>
  <c r="B164" i="35"/>
  <c r="C165" i="35"/>
  <c r="D167" i="35"/>
  <c r="A161" i="33"/>
  <c r="F161" i="33" s="1"/>
  <c r="G160" i="33"/>
  <c r="C160" i="33"/>
  <c r="B160" i="33" s="1"/>
  <c r="A168" i="35"/>
  <c r="F168" i="35" s="1"/>
  <c r="G167" i="35"/>
  <c r="D160" i="33"/>
  <c r="R52" i="25"/>
  <c r="L53" i="25" s="1"/>
  <c r="C159" i="25"/>
  <c r="B159" i="25" s="1"/>
  <c r="A160" i="25"/>
  <c r="D159" i="25"/>
  <c r="D161" i="33" l="1"/>
  <c r="H53" i="25"/>
  <c r="J52" i="25"/>
  <c r="K52" i="25" s="1"/>
  <c r="J56" i="35"/>
  <c r="K56" i="35" s="1"/>
  <c r="R55" i="33"/>
  <c r="L56" i="33" s="1"/>
  <c r="M56" i="33" s="1"/>
  <c r="AA56" i="33" s="1"/>
  <c r="W56" i="33"/>
  <c r="I55" i="33"/>
  <c r="H56" i="33" s="1"/>
  <c r="G160" i="25"/>
  <c r="F160" i="25"/>
  <c r="M53" i="25"/>
  <c r="W53" i="25" s="1"/>
  <c r="AE57" i="35"/>
  <c r="N57" i="35" s="1"/>
  <c r="Q57" i="35" s="1"/>
  <c r="S57" i="35" s="1"/>
  <c r="B165" i="35"/>
  <c r="C166" i="35"/>
  <c r="D168" i="35"/>
  <c r="A169" i="35"/>
  <c r="F169" i="35" s="1"/>
  <c r="G168" i="35"/>
  <c r="C161" i="33"/>
  <c r="B161" i="33" s="1"/>
  <c r="A162" i="33"/>
  <c r="F162" i="33" s="1"/>
  <c r="G161" i="33"/>
  <c r="C160" i="25"/>
  <c r="B160" i="25" s="1"/>
  <c r="A161" i="25"/>
  <c r="D160" i="25"/>
  <c r="AD56" i="33" l="1"/>
  <c r="T56" i="33"/>
  <c r="Z56" i="33"/>
  <c r="U56" i="33"/>
  <c r="AC56" i="33"/>
  <c r="Y56" i="33"/>
  <c r="X56" i="33"/>
  <c r="AB56" i="33"/>
  <c r="J55" i="33"/>
  <c r="K55" i="33" s="1"/>
  <c r="V56" i="33"/>
  <c r="AE56" i="33" s="1"/>
  <c r="N56" i="33" s="1"/>
  <c r="Q56" i="33" s="1"/>
  <c r="E57" i="35"/>
  <c r="X53" i="25"/>
  <c r="AB53" i="25"/>
  <c r="AA53" i="25"/>
  <c r="AD53" i="25"/>
  <c r="V53" i="25"/>
  <c r="T53" i="25"/>
  <c r="U53" i="25"/>
  <c r="Y53" i="25"/>
  <c r="AC53" i="25"/>
  <c r="G161" i="25"/>
  <c r="F161" i="25"/>
  <c r="Z53" i="25"/>
  <c r="B166" i="35"/>
  <c r="C167" i="35"/>
  <c r="A170" i="35"/>
  <c r="F170" i="35" s="1"/>
  <c r="G169" i="35"/>
  <c r="A163" i="33"/>
  <c r="F163" i="33" s="1"/>
  <c r="C162" i="33"/>
  <c r="B162" i="33" s="1"/>
  <c r="G162" i="33"/>
  <c r="D169" i="35"/>
  <c r="D162" i="33"/>
  <c r="A162" i="25"/>
  <c r="D161" i="25"/>
  <c r="C161" i="25"/>
  <c r="B161" i="25" s="1"/>
  <c r="R57" i="35" l="1"/>
  <c r="L58" i="35" s="1"/>
  <c r="M58" i="35" s="1"/>
  <c r="AB58" i="35" s="1"/>
  <c r="S56" i="33"/>
  <c r="V58" i="35"/>
  <c r="U58" i="35"/>
  <c r="Y58" i="35"/>
  <c r="AA58" i="35"/>
  <c r="AC58" i="35"/>
  <c r="X58" i="35"/>
  <c r="AD58" i="35"/>
  <c r="W58" i="35"/>
  <c r="Z58" i="35"/>
  <c r="T58" i="35"/>
  <c r="I57" i="35"/>
  <c r="H58" i="35" s="1"/>
  <c r="AE53" i="25"/>
  <c r="N53" i="25" s="1"/>
  <c r="Q53" i="25" s="1"/>
  <c r="G162" i="25"/>
  <c r="F162" i="25"/>
  <c r="B167" i="35"/>
  <c r="C168" i="35"/>
  <c r="D170" i="35"/>
  <c r="D163" i="33"/>
  <c r="G163" i="33"/>
  <c r="C163" i="33"/>
  <c r="B163" i="33" s="1"/>
  <c r="A164" i="33"/>
  <c r="F164" i="33" s="1"/>
  <c r="G170" i="35"/>
  <c r="A171" i="35"/>
  <c r="F171" i="35" s="1"/>
  <c r="A163" i="25"/>
  <c r="C162" i="25"/>
  <c r="B162" i="25" s="1"/>
  <c r="D162" i="25"/>
  <c r="J57" i="35" l="1"/>
  <c r="K57" i="35" s="1"/>
  <c r="E56" i="33"/>
  <c r="S53" i="25"/>
  <c r="AE58" i="35"/>
  <c r="N58" i="35" s="1"/>
  <c r="Q58" i="35" s="1"/>
  <c r="G163" i="25"/>
  <c r="F163" i="25"/>
  <c r="B168" i="35"/>
  <c r="C169" i="35"/>
  <c r="A165" i="33"/>
  <c r="F165" i="33" s="1"/>
  <c r="G164" i="33"/>
  <c r="C164" i="33"/>
  <c r="B164" i="33" s="1"/>
  <c r="G171" i="35"/>
  <c r="A172" i="35"/>
  <c r="F172" i="35" s="1"/>
  <c r="D164" i="33"/>
  <c r="D171" i="35"/>
  <c r="A164" i="25"/>
  <c r="D163" i="25"/>
  <c r="C163" i="25"/>
  <c r="B163" i="25" s="1"/>
  <c r="S58" i="35" l="1"/>
  <c r="E58" i="35" s="1"/>
  <c r="I56" i="33"/>
  <c r="H57" i="33" s="1"/>
  <c r="R56" i="33"/>
  <c r="L57" i="33" s="1"/>
  <c r="M57" i="33" s="1"/>
  <c r="E53" i="25"/>
  <c r="G164" i="25"/>
  <c r="F164" i="25"/>
  <c r="B169" i="35"/>
  <c r="C170" i="35"/>
  <c r="D165" i="33"/>
  <c r="D172" i="35"/>
  <c r="A173" i="35"/>
  <c r="F173" i="35" s="1"/>
  <c r="G172" i="35"/>
  <c r="C165" i="33"/>
  <c r="B165" i="33" s="1"/>
  <c r="G165" i="33"/>
  <c r="A166" i="33"/>
  <c r="F166" i="33" s="1"/>
  <c r="C164" i="25"/>
  <c r="B164" i="25" s="1"/>
  <c r="A165" i="25"/>
  <c r="D164" i="25"/>
  <c r="J56" i="33" l="1"/>
  <c r="K56" i="33" s="1"/>
  <c r="Z57" i="33"/>
  <c r="W57" i="33"/>
  <c r="T57" i="33"/>
  <c r="V57" i="33"/>
  <c r="U57" i="33"/>
  <c r="X57" i="33"/>
  <c r="Y57" i="33"/>
  <c r="AB57" i="33"/>
  <c r="AC57" i="33"/>
  <c r="AD57" i="33"/>
  <c r="AA57" i="33"/>
  <c r="I53" i="25"/>
  <c r="H54" i="25" s="1"/>
  <c r="R53" i="25"/>
  <c r="L54" i="25" s="1"/>
  <c r="M54" i="25" s="1"/>
  <c r="Y54" i="25" s="1"/>
  <c r="G165" i="25"/>
  <c r="F165" i="25"/>
  <c r="I58" i="35"/>
  <c r="H59" i="35" s="1"/>
  <c r="R58" i="35"/>
  <c r="L59" i="35" s="1"/>
  <c r="M59" i="35" s="1"/>
  <c r="B170" i="35"/>
  <c r="C171" i="35"/>
  <c r="D173" i="35"/>
  <c r="A167" i="33"/>
  <c r="F167" i="33" s="1"/>
  <c r="C166" i="33"/>
  <c r="B166" i="33" s="1"/>
  <c r="G166" i="33"/>
  <c r="G173" i="35"/>
  <c r="A174" i="35"/>
  <c r="F174" i="35" s="1"/>
  <c r="D166" i="33"/>
  <c r="D165" i="25"/>
  <c r="A166" i="25"/>
  <c r="C165" i="25"/>
  <c r="B165" i="25" s="1"/>
  <c r="J53" i="25" l="1"/>
  <c r="K53" i="25" s="1"/>
  <c r="J58" i="35"/>
  <c r="K58" i="35" s="1"/>
  <c r="T54" i="25"/>
  <c r="X54" i="25"/>
  <c r="AA54" i="25"/>
  <c r="W54" i="25"/>
  <c r="V54" i="25"/>
  <c r="U54" i="25"/>
  <c r="AB54" i="25"/>
  <c r="Z54" i="25"/>
  <c r="AE57" i="33"/>
  <c r="N57" i="33" s="1"/>
  <c r="Q57" i="33" s="1"/>
  <c r="AD54" i="25"/>
  <c r="AC54" i="25"/>
  <c r="G166" i="25"/>
  <c r="F166" i="25"/>
  <c r="U59" i="35"/>
  <c r="X59" i="35"/>
  <c r="Y59" i="35"/>
  <c r="T59" i="35"/>
  <c r="AD59" i="35"/>
  <c r="W59" i="35"/>
  <c r="V59" i="35"/>
  <c r="Z59" i="35"/>
  <c r="AC59" i="35"/>
  <c r="AA59" i="35"/>
  <c r="AB59" i="35"/>
  <c r="B171" i="35"/>
  <c r="C172" i="35"/>
  <c r="D167" i="33"/>
  <c r="A175" i="35"/>
  <c r="F175" i="35" s="1"/>
  <c r="G174" i="35"/>
  <c r="G167" i="33"/>
  <c r="C167" i="33"/>
  <c r="B167" i="33" s="1"/>
  <c r="A168" i="33"/>
  <c r="F168" i="33" s="1"/>
  <c r="D174" i="35"/>
  <c r="C166" i="25"/>
  <c r="B166" i="25" s="1"/>
  <c r="D166" i="25"/>
  <c r="A167" i="25"/>
  <c r="AE54" i="25" l="1"/>
  <c r="N54" i="25" s="1"/>
  <c r="Q54" i="25" s="1"/>
  <c r="S54" i="25" s="1"/>
  <c r="E54" i="25" s="1"/>
  <c r="S57" i="33"/>
  <c r="E57" i="33" s="1"/>
  <c r="G167" i="25"/>
  <c r="F167" i="25"/>
  <c r="AE59" i="35"/>
  <c r="N59" i="35" s="1"/>
  <c r="Q59" i="35" s="1"/>
  <c r="S59" i="35" s="1"/>
  <c r="B172" i="35"/>
  <c r="C173" i="35"/>
  <c r="D175" i="35"/>
  <c r="C168" i="33"/>
  <c r="B168" i="33" s="1"/>
  <c r="A169" i="33"/>
  <c r="F169" i="33" s="1"/>
  <c r="G168" i="33"/>
  <c r="G175" i="35"/>
  <c r="A176" i="35"/>
  <c r="F176" i="35" s="1"/>
  <c r="D168" i="33"/>
  <c r="C167" i="25"/>
  <c r="B167" i="25" s="1"/>
  <c r="D167" i="25"/>
  <c r="A168" i="25"/>
  <c r="R57" i="33" l="1"/>
  <c r="L58" i="33" s="1"/>
  <c r="M58" i="33" s="1"/>
  <c r="Y58" i="33" s="1"/>
  <c r="I54" i="25"/>
  <c r="H55" i="25" s="1"/>
  <c r="R54" i="25"/>
  <c r="L55" i="25" s="1"/>
  <c r="M55" i="25" s="1"/>
  <c r="AA55" i="25" s="1"/>
  <c r="W58" i="33"/>
  <c r="AC58" i="33"/>
  <c r="U58" i="33"/>
  <c r="AB58" i="33"/>
  <c r="AD58" i="33"/>
  <c r="AA58" i="33"/>
  <c r="V58" i="33"/>
  <c r="Z58" i="33"/>
  <c r="X58" i="33"/>
  <c r="T58" i="33"/>
  <c r="I57" i="33"/>
  <c r="H58" i="33" s="1"/>
  <c r="G168" i="25"/>
  <c r="F168" i="25"/>
  <c r="E59" i="35"/>
  <c r="B173" i="35"/>
  <c r="C174" i="35"/>
  <c r="D169" i="33"/>
  <c r="G176" i="35"/>
  <c r="A177" i="35"/>
  <c r="F177" i="35" s="1"/>
  <c r="G169" i="33"/>
  <c r="C169" i="33"/>
  <c r="B169" i="33" s="1"/>
  <c r="A170" i="33"/>
  <c r="F170" i="33" s="1"/>
  <c r="D176" i="35"/>
  <c r="C168" i="25"/>
  <c r="B168" i="25" s="1"/>
  <c r="A169" i="25"/>
  <c r="D168" i="25"/>
  <c r="J57" i="33" l="1"/>
  <c r="K57" i="33" s="1"/>
  <c r="J54" i="25"/>
  <c r="K54" i="25" s="1"/>
  <c r="Y55" i="25"/>
  <c r="W55" i="25"/>
  <c r="AC55" i="25"/>
  <c r="V55" i="25"/>
  <c r="AD55" i="25"/>
  <c r="Z55" i="25"/>
  <c r="U55" i="25"/>
  <c r="T55" i="25"/>
  <c r="X55" i="25"/>
  <c r="AB55" i="25"/>
  <c r="AE58" i="33"/>
  <c r="N58" i="33" s="1"/>
  <c r="Q58" i="33" s="1"/>
  <c r="S58" i="33" s="1"/>
  <c r="E58" i="33" s="1"/>
  <c r="G169" i="25"/>
  <c r="F169" i="25"/>
  <c r="R59" i="35"/>
  <c r="L60" i="35" s="1"/>
  <c r="M60" i="35" s="1"/>
  <c r="I59" i="35"/>
  <c r="H60" i="35" s="1"/>
  <c r="B174" i="35"/>
  <c r="C175" i="35"/>
  <c r="D177" i="35"/>
  <c r="G177" i="35"/>
  <c r="A178" i="35"/>
  <c r="F178" i="35" s="1"/>
  <c r="C170" i="33"/>
  <c r="B170" i="33" s="1"/>
  <c r="A171" i="33"/>
  <c r="F171" i="33" s="1"/>
  <c r="G170" i="33"/>
  <c r="D170" i="33"/>
  <c r="A170" i="25"/>
  <c r="D169" i="25"/>
  <c r="C169" i="25"/>
  <c r="B169" i="25" s="1"/>
  <c r="R58" i="33" l="1"/>
  <c r="L59" i="33" s="1"/>
  <c r="M59" i="33" s="1"/>
  <c r="J59" i="35"/>
  <c r="K59" i="35" s="1"/>
  <c r="AE55" i="25"/>
  <c r="N55" i="25" s="1"/>
  <c r="Q55" i="25" s="1"/>
  <c r="S55" i="25" s="1"/>
  <c r="E55" i="25" s="1"/>
  <c r="U59" i="33"/>
  <c r="AB59" i="33"/>
  <c r="AA59" i="33"/>
  <c r="Y59" i="33"/>
  <c r="Z59" i="33"/>
  <c r="T59" i="33"/>
  <c r="AD59" i="33"/>
  <c r="W59" i="33"/>
  <c r="AC59" i="33"/>
  <c r="X59" i="33"/>
  <c r="V59" i="33"/>
  <c r="I58" i="33"/>
  <c r="H59" i="33" s="1"/>
  <c r="G170" i="25"/>
  <c r="F170" i="25"/>
  <c r="AC60" i="35"/>
  <c r="AB60" i="35"/>
  <c r="AA60" i="35"/>
  <c r="Z60" i="35"/>
  <c r="T60" i="35"/>
  <c r="Y60" i="35"/>
  <c r="V60" i="35"/>
  <c r="X60" i="35"/>
  <c r="AD60" i="35"/>
  <c r="W60" i="35"/>
  <c r="U60" i="35"/>
  <c r="B175" i="35"/>
  <c r="C176" i="35"/>
  <c r="D178" i="35"/>
  <c r="D171" i="33"/>
  <c r="C171" i="33"/>
  <c r="B171" i="33" s="1"/>
  <c r="A172" i="33"/>
  <c r="F172" i="33" s="1"/>
  <c r="G171" i="33"/>
  <c r="G178" i="35"/>
  <c r="A179" i="35"/>
  <c r="F179" i="35" s="1"/>
  <c r="C170" i="25"/>
  <c r="B170" i="25" s="1"/>
  <c r="D170" i="25"/>
  <c r="A171" i="25"/>
  <c r="J58" i="33" l="1"/>
  <c r="K58" i="33" s="1"/>
  <c r="AE59" i="33"/>
  <c r="N59" i="33" s="1"/>
  <c r="Q59" i="33" s="1"/>
  <c r="G171" i="25"/>
  <c r="F171" i="25"/>
  <c r="I55" i="25"/>
  <c r="H56" i="25" s="1"/>
  <c r="AE60" i="35"/>
  <c r="N60" i="35" s="1"/>
  <c r="Q60" i="35" s="1"/>
  <c r="S60" i="35" s="1"/>
  <c r="B176" i="35"/>
  <c r="C177" i="35"/>
  <c r="G179" i="35"/>
  <c r="A180" i="35"/>
  <c r="F180" i="35" s="1"/>
  <c r="A173" i="33"/>
  <c r="F173" i="33" s="1"/>
  <c r="G172" i="33"/>
  <c r="C172" i="33"/>
  <c r="B172" i="33" s="1"/>
  <c r="D179" i="35"/>
  <c r="D172" i="33"/>
  <c r="R55" i="25"/>
  <c r="L56" i="25" s="1"/>
  <c r="C171" i="25"/>
  <c r="B171" i="25" s="1"/>
  <c r="D171" i="25"/>
  <c r="A172" i="25"/>
  <c r="J55" i="25" l="1"/>
  <c r="K55" i="25" s="1"/>
  <c r="S59" i="33"/>
  <c r="G172" i="25"/>
  <c r="F172" i="25"/>
  <c r="M56" i="25"/>
  <c r="V56" i="25" s="1"/>
  <c r="B177" i="35"/>
  <c r="C178" i="35"/>
  <c r="D180" i="35"/>
  <c r="A174" i="33"/>
  <c r="F174" i="33" s="1"/>
  <c r="C173" i="33"/>
  <c r="B173" i="33" s="1"/>
  <c r="G173" i="33"/>
  <c r="D173" i="33"/>
  <c r="A181" i="35"/>
  <c r="F181" i="35" s="1"/>
  <c r="G180" i="35"/>
  <c r="C172" i="25"/>
  <c r="B172" i="25" s="1"/>
  <c r="D172" i="25"/>
  <c r="A173" i="25"/>
  <c r="X56" i="25" l="1"/>
  <c r="E59" i="33"/>
  <c r="E60" i="35"/>
  <c r="AB56" i="25"/>
  <c r="W56" i="25"/>
  <c r="AC56" i="25"/>
  <c r="Z56" i="25"/>
  <c r="U56" i="25"/>
  <c r="G173" i="25"/>
  <c r="F173" i="25"/>
  <c r="AD56" i="25"/>
  <c r="T56" i="25"/>
  <c r="AA56" i="25"/>
  <c r="Y56" i="25"/>
  <c r="B178" i="35"/>
  <c r="C179" i="35"/>
  <c r="D174" i="33"/>
  <c r="A182" i="35"/>
  <c r="F182" i="35" s="1"/>
  <c r="G181" i="35"/>
  <c r="D181" i="35"/>
  <c r="C174" i="33"/>
  <c r="B174" i="33" s="1"/>
  <c r="A175" i="33"/>
  <c r="F175" i="33" s="1"/>
  <c r="G174" i="33"/>
  <c r="D173" i="25"/>
  <c r="C173" i="25"/>
  <c r="B173" i="25" s="1"/>
  <c r="A174" i="25"/>
  <c r="R60" i="35" l="1"/>
  <c r="L61" i="35" s="1"/>
  <c r="M61" i="35" s="1"/>
  <c r="I59" i="33"/>
  <c r="H60" i="33" s="1"/>
  <c r="R59" i="33"/>
  <c r="L60" i="33" s="1"/>
  <c r="M60" i="33" s="1"/>
  <c r="AC61" i="35"/>
  <c r="T61" i="35"/>
  <c r="Y61" i="35"/>
  <c r="AD61" i="35"/>
  <c r="X61" i="35"/>
  <c r="AB61" i="35"/>
  <c r="AA61" i="35"/>
  <c r="V61" i="35"/>
  <c r="Z61" i="35"/>
  <c r="U61" i="35"/>
  <c r="W61" i="35"/>
  <c r="I60" i="35"/>
  <c r="H61" i="35" s="1"/>
  <c r="AE56" i="25"/>
  <c r="N56" i="25" s="1"/>
  <c r="Q56" i="25" s="1"/>
  <c r="G174" i="25"/>
  <c r="F174" i="25"/>
  <c r="B179" i="35"/>
  <c r="C180" i="35"/>
  <c r="D182" i="35"/>
  <c r="C175" i="33"/>
  <c r="B175" i="33" s="1"/>
  <c r="G175" i="33"/>
  <c r="A176" i="33"/>
  <c r="F176" i="33" s="1"/>
  <c r="D175" i="33"/>
  <c r="A183" i="35"/>
  <c r="F183" i="35" s="1"/>
  <c r="G182" i="35"/>
  <c r="C174" i="25"/>
  <c r="B174" i="25" s="1"/>
  <c r="A175" i="25"/>
  <c r="D174" i="25"/>
  <c r="J59" i="33" l="1"/>
  <c r="K59" i="33" s="1"/>
  <c r="J60" i="35"/>
  <c r="K60" i="35" s="1"/>
  <c r="V60" i="33"/>
  <c r="T60" i="33"/>
  <c r="W60" i="33"/>
  <c r="AB60" i="33"/>
  <c r="AD60" i="33"/>
  <c r="Y60" i="33"/>
  <c r="AC60" i="33"/>
  <c r="X60" i="33"/>
  <c r="Z60" i="33"/>
  <c r="U60" i="33"/>
  <c r="AA60" i="33"/>
  <c r="S56" i="25"/>
  <c r="AE61" i="35"/>
  <c r="N61" i="35" s="1"/>
  <c r="Q61" i="35" s="1"/>
  <c r="G175" i="25"/>
  <c r="F175" i="25"/>
  <c r="B180" i="35"/>
  <c r="C181" i="35"/>
  <c r="D176" i="33"/>
  <c r="G183" i="35"/>
  <c r="A184" i="35"/>
  <c r="F184" i="35" s="1"/>
  <c r="D183" i="35"/>
  <c r="C176" i="33"/>
  <c r="B176" i="33" s="1"/>
  <c r="A177" i="33"/>
  <c r="F177" i="33" s="1"/>
  <c r="G176" i="33"/>
  <c r="A176" i="25"/>
  <c r="C175" i="25"/>
  <c r="B175" i="25" s="1"/>
  <c r="D175" i="25"/>
  <c r="S61" i="35" l="1"/>
  <c r="E61" i="35" s="1"/>
  <c r="AE60" i="33"/>
  <c r="N60" i="33" s="1"/>
  <c r="Q60" i="33" s="1"/>
  <c r="E56" i="25"/>
  <c r="G176" i="25"/>
  <c r="F176" i="25"/>
  <c r="B181" i="35"/>
  <c r="C182" i="35"/>
  <c r="D184" i="35"/>
  <c r="G184" i="35"/>
  <c r="A185" i="35"/>
  <c r="F185" i="35" s="1"/>
  <c r="G177" i="33"/>
  <c r="C177" i="33"/>
  <c r="B177" i="33" s="1"/>
  <c r="A178" i="33"/>
  <c r="F178" i="33" s="1"/>
  <c r="D177" i="33"/>
  <c r="C176" i="25"/>
  <c r="B176" i="25" s="1"/>
  <c r="D176" i="25"/>
  <c r="A177" i="25"/>
  <c r="S60" i="33" l="1"/>
  <c r="E60" i="33" s="1"/>
  <c r="I56" i="25"/>
  <c r="H57" i="25" s="1"/>
  <c r="R56" i="25"/>
  <c r="L57" i="25" s="1"/>
  <c r="M57" i="25" s="1"/>
  <c r="W57" i="25" s="1"/>
  <c r="G177" i="25"/>
  <c r="F177" i="25"/>
  <c r="I61" i="35"/>
  <c r="H62" i="35" s="1"/>
  <c r="R61" i="35"/>
  <c r="L62" i="35" s="1"/>
  <c r="M62" i="35" s="1"/>
  <c r="B182" i="35"/>
  <c r="C183" i="35"/>
  <c r="D178" i="33"/>
  <c r="D185" i="35"/>
  <c r="G178" i="33"/>
  <c r="A179" i="33"/>
  <c r="F179" i="33" s="1"/>
  <c r="C178" i="33"/>
  <c r="B178" i="33" s="1"/>
  <c r="G185" i="35"/>
  <c r="A186" i="35"/>
  <c r="F186" i="35" s="1"/>
  <c r="A178" i="25"/>
  <c r="C177" i="25"/>
  <c r="B177" i="25" s="1"/>
  <c r="D177" i="25"/>
  <c r="J61" i="35" l="1"/>
  <c r="K61" i="35" s="1"/>
  <c r="R60" i="33"/>
  <c r="L61" i="33" s="1"/>
  <c r="M61" i="33" s="1"/>
  <c r="AB61" i="33" s="1"/>
  <c r="J56" i="25"/>
  <c r="K56" i="25" s="1"/>
  <c r="Z57" i="25"/>
  <c r="AD57" i="25"/>
  <c r="AB57" i="25"/>
  <c r="V57" i="25"/>
  <c r="Y57" i="25"/>
  <c r="AC57" i="25"/>
  <c r="U57" i="25"/>
  <c r="T61" i="33"/>
  <c r="AC61" i="33"/>
  <c r="V61" i="33"/>
  <c r="Y61" i="33"/>
  <c r="I60" i="33"/>
  <c r="H61" i="33" s="1"/>
  <c r="T57" i="25"/>
  <c r="X57" i="25"/>
  <c r="AA57" i="25"/>
  <c r="G178" i="25"/>
  <c r="F178" i="25"/>
  <c r="AA62" i="35"/>
  <c r="Y62" i="35"/>
  <c r="X62" i="35"/>
  <c r="U62" i="35"/>
  <c r="T62" i="35"/>
  <c r="AD62" i="35"/>
  <c r="AB62" i="35"/>
  <c r="Z62" i="35"/>
  <c r="W62" i="35"/>
  <c r="V62" i="35"/>
  <c r="AC62" i="35"/>
  <c r="B183" i="35"/>
  <c r="C184" i="35"/>
  <c r="D179" i="33"/>
  <c r="A187" i="35"/>
  <c r="F187" i="35" s="1"/>
  <c r="G186" i="35"/>
  <c r="A180" i="33"/>
  <c r="F180" i="33" s="1"/>
  <c r="G179" i="33"/>
  <c r="C179" i="33"/>
  <c r="B179" i="33" s="1"/>
  <c r="D186" i="35"/>
  <c r="D178" i="25"/>
  <c r="C178" i="25"/>
  <c r="B178" i="25" s="1"/>
  <c r="A179" i="25"/>
  <c r="W61" i="33" l="1"/>
  <c r="AA61" i="33"/>
  <c r="Z61" i="33"/>
  <c r="U61" i="33"/>
  <c r="AD61" i="33"/>
  <c r="X61" i="33"/>
  <c r="J60" i="33"/>
  <c r="K60" i="33" s="1"/>
  <c r="AE57" i="25"/>
  <c r="N57" i="25" s="1"/>
  <c r="Q57" i="25" s="1"/>
  <c r="S57" i="25" s="1"/>
  <c r="E57" i="25" s="1"/>
  <c r="AE61" i="33"/>
  <c r="N61" i="33" s="1"/>
  <c r="Q61" i="33" s="1"/>
  <c r="G179" i="25"/>
  <c r="F179" i="25"/>
  <c r="AE62" i="35"/>
  <c r="N62" i="35" s="1"/>
  <c r="Q62" i="35" s="1"/>
  <c r="S62" i="35" s="1"/>
  <c r="B184" i="35"/>
  <c r="C185" i="35"/>
  <c r="D187" i="35"/>
  <c r="A181" i="33"/>
  <c r="F181" i="33" s="1"/>
  <c r="C180" i="33"/>
  <c r="B180" i="33" s="1"/>
  <c r="G180" i="33"/>
  <c r="G187" i="35"/>
  <c r="A188" i="35"/>
  <c r="F188" i="35" s="1"/>
  <c r="D180" i="33"/>
  <c r="D179" i="25"/>
  <c r="C179" i="25"/>
  <c r="B179" i="25" s="1"/>
  <c r="A180" i="25"/>
  <c r="I57" i="25" l="1"/>
  <c r="J57" i="25" s="1"/>
  <c r="R57" i="25"/>
  <c r="L58" i="25" s="1"/>
  <c r="M58" i="25" s="1"/>
  <c r="T58" i="25" s="1"/>
  <c r="S61" i="33"/>
  <c r="E61" i="33" s="1"/>
  <c r="G180" i="25"/>
  <c r="F180" i="25"/>
  <c r="B185" i="35"/>
  <c r="C186" i="35"/>
  <c r="D188" i="35"/>
  <c r="A189" i="35"/>
  <c r="F189" i="35" s="1"/>
  <c r="G188" i="35"/>
  <c r="D181" i="33"/>
  <c r="G181" i="33"/>
  <c r="A182" i="33"/>
  <c r="F182" i="33" s="1"/>
  <c r="C181" i="33"/>
  <c r="B181" i="33" s="1"/>
  <c r="D180" i="25"/>
  <c r="C180" i="25"/>
  <c r="B180" i="25" s="1"/>
  <c r="A181" i="25"/>
  <c r="R61" i="33" l="1"/>
  <c r="L62" i="33" s="1"/>
  <c r="M62" i="33" s="1"/>
  <c r="X62" i="33" s="1"/>
  <c r="AA58" i="25"/>
  <c r="AB58" i="25"/>
  <c r="W58" i="25"/>
  <c r="X58" i="25"/>
  <c r="U58" i="25"/>
  <c r="Z58" i="25"/>
  <c r="AC58" i="25"/>
  <c r="V58" i="25"/>
  <c r="AD58" i="25"/>
  <c r="Y58" i="25"/>
  <c r="K57" i="25"/>
  <c r="H58" i="25"/>
  <c r="U62" i="33"/>
  <c r="T62" i="33"/>
  <c r="AD62" i="33"/>
  <c r="AB62" i="33"/>
  <c r="V62" i="33"/>
  <c r="AA62" i="33"/>
  <c r="Z62" i="33"/>
  <c r="AC62" i="33"/>
  <c r="W62" i="33"/>
  <c r="I61" i="33"/>
  <c r="H62" i="33" s="1"/>
  <c r="G181" i="25"/>
  <c r="F181" i="25"/>
  <c r="E62" i="35"/>
  <c r="B186" i="35"/>
  <c r="C187" i="35"/>
  <c r="D189" i="35"/>
  <c r="C182" i="33"/>
  <c r="B182" i="33" s="1"/>
  <c r="A183" i="33"/>
  <c r="F183" i="33" s="1"/>
  <c r="G182" i="33"/>
  <c r="D182" i="33"/>
  <c r="G189" i="35"/>
  <c r="A190" i="35"/>
  <c r="F190" i="35" s="1"/>
  <c r="C181" i="25"/>
  <c r="B181" i="25" s="1"/>
  <c r="A182" i="25"/>
  <c r="D181" i="25"/>
  <c r="Y62" i="33" l="1"/>
  <c r="J61" i="33"/>
  <c r="K61" i="33" s="1"/>
  <c r="R62" i="35"/>
  <c r="L63" i="35" s="1"/>
  <c r="M63" i="35" s="1"/>
  <c r="AD63" i="35" s="1"/>
  <c r="AE58" i="25"/>
  <c r="N58" i="25" s="1"/>
  <c r="Q58" i="25" s="1"/>
  <c r="S58" i="25" s="1"/>
  <c r="E58" i="25" s="1"/>
  <c r="AE62" i="33"/>
  <c r="N62" i="33" s="1"/>
  <c r="Q62" i="33" s="1"/>
  <c r="G182" i="25"/>
  <c r="F182" i="25"/>
  <c r="I62" i="35"/>
  <c r="H63" i="35" s="1"/>
  <c r="AC63" i="35"/>
  <c r="AB63" i="35"/>
  <c r="Z63" i="35"/>
  <c r="V63" i="35"/>
  <c r="W63" i="35"/>
  <c r="B187" i="35"/>
  <c r="C188" i="35"/>
  <c r="D183" i="33"/>
  <c r="G190" i="35"/>
  <c r="A191" i="35"/>
  <c r="F191" i="35" s="1"/>
  <c r="D190" i="35"/>
  <c r="A184" i="33"/>
  <c r="F184" i="33" s="1"/>
  <c r="G183" i="33"/>
  <c r="C183" i="33"/>
  <c r="B183" i="33" s="1"/>
  <c r="C182" i="25"/>
  <c r="B182" i="25" s="1"/>
  <c r="A183" i="25"/>
  <c r="D182" i="25"/>
  <c r="T63" i="35" l="1"/>
  <c r="X63" i="35"/>
  <c r="Y63" i="35"/>
  <c r="AA63" i="35"/>
  <c r="U63" i="35"/>
  <c r="J62" i="35"/>
  <c r="K62" i="35" s="1"/>
  <c r="S62" i="33"/>
  <c r="G183" i="25"/>
  <c r="F183" i="25"/>
  <c r="AE63" i="35"/>
  <c r="N63" i="35" s="1"/>
  <c r="Q63" i="35" s="1"/>
  <c r="S63" i="35" s="1"/>
  <c r="I58" i="25"/>
  <c r="H59" i="25" s="1"/>
  <c r="B188" i="35"/>
  <c r="C189" i="35"/>
  <c r="D191" i="35"/>
  <c r="C184" i="33"/>
  <c r="B184" i="33" s="1"/>
  <c r="A185" i="33"/>
  <c r="F185" i="33" s="1"/>
  <c r="G184" i="33"/>
  <c r="D184" i="33"/>
  <c r="G191" i="35"/>
  <c r="A192" i="35"/>
  <c r="F192" i="35" s="1"/>
  <c r="R58" i="25"/>
  <c r="L59" i="25" s="1"/>
  <c r="D183" i="25"/>
  <c r="A184" i="25"/>
  <c r="C183" i="25"/>
  <c r="B183" i="25" s="1"/>
  <c r="J58" i="25" l="1"/>
  <c r="K58" i="25" s="1"/>
  <c r="E62" i="33"/>
  <c r="E63" i="35"/>
  <c r="G184" i="25"/>
  <c r="F184" i="25"/>
  <c r="M59" i="25"/>
  <c r="AA59" i="25" s="1"/>
  <c r="B189" i="35"/>
  <c r="C190" i="35"/>
  <c r="D192" i="35"/>
  <c r="D185" i="33"/>
  <c r="A186" i="33"/>
  <c r="F186" i="33" s="1"/>
  <c r="G185" i="33"/>
  <c r="C185" i="33"/>
  <c r="B185" i="33" s="1"/>
  <c r="G192" i="35"/>
  <c r="A193" i="35"/>
  <c r="F193" i="35" s="1"/>
  <c r="A185" i="25"/>
  <c r="C184" i="25"/>
  <c r="B184" i="25" s="1"/>
  <c r="D184" i="25"/>
  <c r="R63" i="35" l="1"/>
  <c r="L64" i="35" s="1"/>
  <c r="M64" i="35" s="1"/>
  <c r="I62" i="33"/>
  <c r="H63" i="33" s="1"/>
  <c r="R62" i="33"/>
  <c r="L63" i="33" s="1"/>
  <c r="M63" i="33" s="1"/>
  <c r="I63" i="35"/>
  <c r="H64" i="35" s="1"/>
  <c r="U64" i="35"/>
  <c r="W64" i="35"/>
  <c r="T64" i="35"/>
  <c r="X64" i="35"/>
  <c r="V64" i="35"/>
  <c r="Z64" i="35"/>
  <c r="AB64" i="35"/>
  <c r="AA64" i="35"/>
  <c r="AC64" i="35"/>
  <c r="AD64" i="35"/>
  <c r="Y64" i="35"/>
  <c r="Z59" i="25"/>
  <c r="W59" i="25"/>
  <c r="U59" i="25"/>
  <c r="X59" i="25"/>
  <c r="G185" i="25"/>
  <c r="F185" i="25"/>
  <c r="AB59" i="25"/>
  <c r="AC59" i="25"/>
  <c r="T59" i="25"/>
  <c r="AD59" i="25"/>
  <c r="V59" i="25"/>
  <c r="Y59" i="25"/>
  <c r="B190" i="35"/>
  <c r="C191" i="35"/>
  <c r="A194" i="35"/>
  <c r="F194" i="35" s="1"/>
  <c r="G193" i="35"/>
  <c r="A187" i="33"/>
  <c r="F187" i="33" s="1"/>
  <c r="C186" i="33"/>
  <c r="B186" i="33" s="1"/>
  <c r="G186" i="33"/>
  <c r="D186" i="33"/>
  <c r="D193" i="35"/>
  <c r="A186" i="25"/>
  <c r="D185" i="25"/>
  <c r="C185" i="25"/>
  <c r="B185" i="25" s="1"/>
  <c r="J62" i="33" l="1"/>
  <c r="J63" i="35"/>
  <c r="K63" i="35" s="1"/>
  <c r="AB63" i="33"/>
  <c r="AC63" i="33"/>
  <c r="V63" i="33"/>
  <c r="AD63" i="33"/>
  <c r="U63" i="33"/>
  <c r="X63" i="33"/>
  <c r="T63" i="33"/>
  <c r="Y63" i="33"/>
  <c r="Z63" i="33"/>
  <c r="W63" i="33"/>
  <c r="AA63" i="33"/>
  <c r="K62" i="33"/>
  <c r="AE64" i="35"/>
  <c r="N64" i="35" s="1"/>
  <c r="Q64" i="35" s="1"/>
  <c r="AE59" i="25"/>
  <c r="N59" i="25" s="1"/>
  <c r="Q59" i="25" s="1"/>
  <c r="G186" i="25"/>
  <c r="F186" i="25"/>
  <c r="B191" i="35"/>
  <c r="C192" i="35"/>
  <c r="D194" i="35"/>
  <c r="D187" i="33"/>
  <c r="A188" i="33"/>
  <c r="F188" i="33" s="1"/>
  <c r="G187" i="33"/>
  <c r="C187" i="33"/>
  <c r="B187" i="33" s="1"/>
  <c r="G194" i="35"/>
  <c r="A195" i="35"/>
  <c r="F195" i="35" s="1"/>
  <c r="A187" i="25"/>
  <c r="C186" i="25"/>
  <c r="B186" i="25" s="1"/>
  <c r="D186" i="25"/>
  <c r="S64" i="35" l="1"/>
  <c r="E64" i="35" s="1"/>
  <c r="AE63" i="33"/>
  <c r="N63" i="33" s="1"/>
  <c r="Q63" i="33" s="1"/>
  <c r="S59" i="25"/>
  <c r="E59" i="25" s="1"/>
  <c r="G187" i="25"/>
  <c r="F187" i="25"/>
  <c r="B192" i="35"/>
  <c r="C193" i="35"/>
  <c r="D195" i="35"/>
  <c r="D188" i="33"/>
  <c r="A196" i="35"/>
  <c r="F196" i="35" s="1"/>
  <c r="G195" i="35"/>
  <c r="C188" i="33"/>
  <c r="B188" i="33" s="1"/>
  <c r="G188" i="33"/>
  <c r="A189" i="33"/>
  <c r="F189" i="33" s="1"/>
  <c r="A188" i="25"/>
  <c r="C187" i="25"/>
  <c r="B187" i="25" s="1"/>
  <c r="D187" i="25"/>
  <c r="I59" i="25" l="1"/>
  <c r="J59" i="25"/>
  <c r="K59" i="25" s="1"/>
  <c r="S63" i="33"/>
  <c r="E63" i="33" s="1"/>
  <c r="R59" i="25"/>
  <c r="L60" i="25" s="1"/>
  <c r="M60" i="25" s="1"/>
  <c r="AA60" i="25" s="1"/>
  <c r="G188" i="25"/>
  <c r="F188" i="25"/>
  <c r="H60" i="25"/>
  <c r="I64" i="35"/>
  <c r="H65" i="35" s="1"/>
  <c r="R64" i="35"/>
  <c r="L65" i="35" s="1"/>
  <c r="M65" i="35" s="1"/>
  <c r="B193" i="35"/>
  <c r="C194" i="35"/>
  <c r="D189" i="33"/>
  <c r="C189" i="33"/>
  <c r="B189" i="33" s="1"/>
  <c r="A190" i="33"/>
  <c r="F190" i="33" s="1"/>
  <c r="G189" i="33"/>
  <c r="G196" i="35"/>
  <c r="A197" i="35"/>
  <c r="F197" i="35" s="1"/>
  <c r="D196" i="35"/>
  <c r="C188" i="25"/>
  <c r="B188" i="25" s="1"/>
  <c r="D188" i="25"/>
  <c r="A189" i="25"/>
  <c r="R63" i="33" l="1"/>
  <c r="L64" i="33" s="1"/>
  <c r="M64" i="33" s="1"/>
  <c r="Y64" i="33" s="1"/>
  <c r="J64" i="35"/>
  <c r="K64" i="35" s="1"/>
  <c r="Z60" i="25"/>
  <c r="AA64" i="33"/>
  <c r="T64" i="33"/>
  <c r="V64" i="33"/>
  <c r="AB64" i="33"/>
  <c r="W64" i="33"/>
  <c r="Z64" i="33"/>
  <c r="AD64" i="33"/>
  <c r="U64" i="33"/>
  <c r="AC64" i="33"/>
  <c r="X64" i="33"/>
  <c r="I63" i="33"/>
  <c r="H64" i="33" s="1"/>
  <c r="W60" i="25"/>
  <c r="V60" i="25"/>
  <c r="T60" i="25"/>
  <c r="X60" i="25"/>
  <c r="AD60" i="25"/>
  <c r="AC60" i="25"/>
  <c r="AB60" i="25"/>
  <c r="U60" i="25"/>
  <c r="G189" i="25"/>
  <c r="F189" i="25"/>
  <c r="Y60" i="25"/>
  <c r="AA65" i="35"/>
  <c r="Z65" i="35"/>
  <c r="V65" i="35"/>
  <c r="AD65" i="35"/>
  <c r="X65" i="35"/>
  <c r="Y65" i="35"/>
  <c r="W65" i="35"/>
  <c r="AB65" i="35"/>
  <c r="T65" i="35"/>
  <c r="AC65" i="35"/>
  <c r="U65" i="35"/>
  <c r="B194" i="35"/>
  <c r="C195" i="35"/>
  <c r="D190" i="33"/>
  <c r="D197" i="35"/>
  <c r="A198" i="35"/>
  <c r="F198" i="35" s="1"/>
  <c r="G197" i="35"/>
  <c r="C190" i="33"/>
  <c r="B190" i="33" s="1"/>
  <c r="A191" i="33"/>
  <c r="F191" i="33" s="1"/>
  <c r="G190" i="33"/>
  <c r="C189" i="25"/>
  <c r="B189" i="25" s="1"/>
  <c r="D189" i="25"/>
  <c r="A190" i="25"/>
  <c r="J63" i="33" l="1"/>
  <c r="K63" i="33" s="1"/>
  <c r="AE64" i="33"/>
  <c r="N64" i="33" s="1"/>
  <c r="Q64" i="33" s="1"/>
  <c r="AE60" i="25"/>
  <c r="N60" i="25" s="1"/>
  <c r="Q60" i="25" s="1"/>
  <c r="G190" i="25"/>
  <c r="F190" i="25"/>
  <c r="AE65" i="35"/>
  <c r="N65" i="35" s="1"/>
  <c r="Q65" i="35" s="1"/>
  <c r="S65" i="35" s="1"/>
  <c r="B195" i="35"/>
  <c r="C196" i="35"/>
  <c r="D198" i="35"/>
  <c r="D191" i="33"/>
  <c r="A192" i="33"/>
  <c r="F192" i="33" s="1"/>
  <c r="G191" i="33"/>
  <c r="C191" i="33"/>
  <c r="B191" i="33" s="1"/>
  <c r="G198" i="35"/>
  <c r="A199" i="35"/>
  <c r="F199" i="35" s="1"/>
  <c r="A191" i="25"/>
  <c r="D190" i="25"/>
  <c r="C190" i="25"/>
  <c r="B190" i="25" s="1"/>
  <c r="S64" i="33" l="1"/>
  <c r="E64" i="33" s="1"/>
  <c r="S60" i="25"/>
  <c r="E60" i="25" s="1"/>
  <c r="G191" i="25"/>
  <c r="F191" i="25"/>
  <c r="B196" i="35"/>
  <c r="C197" i="35"/>
  <c r="D199" i="35"/>
  <c r="G192" i="33"/>
  <c r="C192" i="33"/>
  <c r="B192" i="33" s="1"/>
  <c r="A193" i="33"/>
  <c r="F193" i="33" s="1"/>
  <c r="D192" i="33"/>
  <c r="G199" i="35"/>
  <c r="A200" i="35"/>
  <c r="F200" i="35" s="1"/>
  <c r="C191" i="25"/>
  <c r="B191" i="25" s="1"/>
  <c r="D191" i="25"/>
  <c r="A192" i="25"/>
  <c r="I60" i="25" l="1"/>
  <c r="J60" i="25" s="1"/>
  <c r="K60" i="25" s="1"/>
  <c r="R64" i="33"/>
  <c r="L65" i="33" s="1"/>
  <c r="M65" i="33" s="1"/>
  <c r="U65" i="33" s="1"/>
  <c r="R60" i="25"/>
  <c r="L61" i="25" s="1"/>
  <c r="M61" i="25" s="1"/>
  <c r="AB61" i="25" s="1"/>
  <c r="Z65" i="33"/>
  <c r="AD65" i="33"/>
  <c r="X65" i="33"/>
  <c r="I64" i="33"/>
  <c r="H65" i="33" s="1"/>
  <c r="G192" i="25"/>
  <c r="F192" i="25"/>
  <c r="E65" i="35"/>
  <c r="B197" i="35"/>
  <c r="C198" i="35"/>
  <c r="D193" i="33"/>
  <c r="A201" i="35"/>
  <c r="F201" i="35" s="1"/>
  <c r="G200" i="35"/>
  <c r="G193" i="33"/>
  <c r="C193" i="33"/>
  <c r="B193" i="33" s="1"/>
  <c r="A194" i="33"/>
  <c r="F194" i="33" s="1"/>
  <c r="D200" i="35"/>
  <c r="A193" i="25"/>
  <c r="D192" i="25"/>
  <c r="C192" i="25"/>
  <c r="B192" i="25" s="1"/>
  <c r="Y65" i="33" l="1"/>
  <c r="V65" i="33"/>
  <c r="AC65" i="33"/>
  <c r="T65" i="33"/>
  <c r="AA65" i="33"/>
  <c r="W65" i="33"/>
  <c r="AB65" i="33"/>
  <c r="I65" i="35"/>
  <c r="H66" i="35" s="1"/>
  <c r="H61" i="25"/>
  <c r="J64" i="33"/>
  <c r="K64" i="33" s="1"/>
  <c r="W61" i="25"/>
  <c r="T61" i="25"/>
  <c r="AA61" i="25"/>
  <c r="X61" i="25"/>
  <c r="U61" i="25"/>
  <c r="Y61" i="25"/>
  <c r="AC61" i="25"/>
  <c r="V61" i="25"/>
  <c r="AD61" i="25"/>
  <c r="Z61" i="25"/>
  <c r="G193" i="25"/>
  <c r="F193" i="25"/>
  <c r="R65" i="35"/>
  <c r="L66" i="35" s="1"/>
  <c r="M66" i="35" s="1"/>
  <c r="B198" i="35"/>
  <c r="C199" i="35"/>
  <c r="D201" i="35"/>
  <c r="D194" i="33"/>
  <c r="A195" i="33"/>
  <c r="F195" i="33" s="1"/>
  <c r="G194" i="33"/>
  <c r="C194" i="33"/>
  <c r="B194" i="33" s="1"/>
  <c r="A202" i="35"/>
  <c r="F202" i="35" s="1"/>
  <c r="G201" i="35"/>
  <c r="C193" i="25"/>
  <c r="B193" i="25" s="1"/>
  <c r="A194" i="25"/>
  <c r="D193" i="25"/>
  <c r="AE65" i="33" l="1"/>
  <c r="N65" i="33" s="1"/>
  <c r="Q65" i="33" s="1"/>
  <c r="J65" i="35"/>
  <c r="K65" i="35" s="1"/>
  <c r="AE61" i="25"/>
  <c r="N61" i="25" s="1"/>
  <c r="Q61" i="25" s="1"/>
  <c r="S61" i="25" s="1"/>
  <c r="S65" i="33"/>
  <c r="G194" i="25"/>
  <c r="F194" i="25"/>
  <c r="AC66" i="35"/>
  <c r="AD66" i="35"/>
  <c r="AB66" i="35"/>
  <c r="W66" i="35"/>
  <c r="T66" i="35"/>
  <c r="Z66" i="35"/>
  <c r="V66" i="35"/>
  <c r="Y66" i="35"/>
  <c r="U66" i="35"/>
  <c r="X66" i="35"/>
  <c r="AA66" i="35"/>
  <c r="B199" i="35"/>
  <c r="C200" i="35"/>
  <c r="D195" i="33"/>
  <c r="A203" i="35"/>
  <c r="F203" i="35" s="1"/>
  <c r="G202" i="35"/>
  <c r="A196" i="33"/>
  <c r="F196" i="33" s="1"/>
  <c r="G195" i="33"/>
  <c r="C195" i="33"/>
  <c r="B195" i="33" s="1"/>
  <c r="D202" i="35"/>
  <c r="A195" i="25"/>
  <c r="C194" i="25"/>
  <c r="B194" i="25" s="1"/>
  <c r="D194" i="25"/>
  <c r="E61" i="25" l="1"/>
  <c r="E65" i="33"/>
  <c r="G195" i="25"/>
  <c r="F195" i="25"/>
  <c r="AE66" i="35"/>
  <c r="N66" i="35" s="1"/>
  <c r="Q66" i="35" s="1"/>
  <c r="S66" i="35" s="1"/>
  <c r="B200" i="35"/>
  <c r="C201" i="35"/>
  <c r="D203" i="35"/>
  <c r="C196" i="33"/>
  <c r="B196" i="33" s="1"/>
  <c r="G196" i="33"/>
  <c r="A197" i="33"/>
  <c r="F197" i="33" s="1"/>
  <c r="D196" i="33"/>
  <c r="G203" i="35"/>
  <c r="A204" i="35"/>
  <c r="F204" i="35" s="1"/>
  <c r="C195" i="25"/>
  <c r="B195" i="25" s="1"/>
  <c r="D195" i="25"/>
  <c r="A196" i="25"/>
  <c r="R61" i="25" l="1"/>
  <c r="L62" i="25" s="1"/>
  <c r="I61" i="25"/>
  <c r="H62" i="25" s="1"/>
  <c r="I65" i="33"/>
  <c r="H66" i="33" s="1"/>
  <c r="R65" i="33"/>
  <c r="L66" i="33" s="1"/>
  <c r="M66" i="33" s="1"/>
  <c r="E66" i="35"/>
  <c r="G196" i="25"/>
  <c r="F196" i="25"/>
  <c r="M62" i="25"/>
  <c r="Z62" i="25" s="1"/>
  <c r="B201" i="35"/>
  <c r="C202" i="35"/>
  <c r="D197" i="33"/>
  <c r="A198" i="33"/>
  <c r="F198" i="33" s="1"/>
  <c r="C197" i="33"/>
  <c r="B197" i="33" s="1"/>
  <c r="G197" i="33"/>
  <c r="A205" i="35"/>
  <c r="F205" i="35" s="1"/>
  <c r="G204" i="35"/>
  <c r="D204" i="35"/>
  <c r="C196" i="25"/>
  <c r="B196" i="25" s="1"/>
  <c r="D196" i="25"/>
  <c r="A197" i="25"/>
  <c r="R66" i="35" l="1"/>
  <c r="L67" i="35" s="1"/>
  <c r="M67" i="35" s="1"/>
  <c r="AC67" i="35" s="1"/>
  <c r="J61" i="25"/>
  <c r="K61" i="25" s="1"/>
  <c r="J65" i="33"/>
  <c r="K65" i="33" s="1"/>
  <c r="V66" i="33"/>
  <c r="Z66" i="33"/>
  <c r="AC66" i="33"/>
  <c r="X66" i="33"/>
  <c r="AB66" i="33"/>
  <c r="W66" i="33"/>
  <c r="T66" i="33"/>
  <c r="U66" i="33"/>
  <c r="AD66" i="33"/>
  <c r="AA66" i="33"/>
  <c r="Y66" i="33"/>
  <c r="I66" i="35"/>
  <c r="H67" i="35" s="1"/>
  <c r="U67" i="35"/>
  <c r="AB67" i="35"/>
  <c r="Y62" i="25"/>
  <c r="AB62" i="25"/>
  <c r="W62" i="25"/>
  <c r="AA62" i="25"/>
  <c r="Y67" i="35"/>
  <c r="V62" i="25"/>
  <c r="W67" i="35"/>
  <c r="AD67" i="35"/>
  <c r="Z67" i="35"/>
  <c r="T67" i="35"/>
  <c r="AA67" i="35"/>
  <c r="X67" i="35"/>
  <c r="V67" i="35"/>
  <c r="G197" i="25"/>
  <c r="F197" i="25"/>
  <c r="AC62" i="25"/>
  <c r="T62" i="25"/>
  <c r="AD62" i="25"/>
  <c r="U62" i="25"/>
  <c r="X62" i="25"/>
  <c r="B202" i="35"/>
  <c r="C203" i="35"/>
  <c r="D205" i="35"/>
  <c r="G205" i="35"/>
  <c r="A206" i="35"/>
  <c r="F206" i="35" s="1"/>
  <c r="A199" i="33"/>
  <c r="F199" i="33" s="1"/>
  <c r="G198" i="33"/>
  <c r="C198" i="33"/>
  <c r="B198" i="33" s="1"/>
  <c r="D198" i="33"/>
  <c r="A198" i="25"/>
  <c r="F198" i="25" s="1"/>
  <c r="D197" i="25"/>
  <c r="C197" i="25"/>
  <c r="B197" i="25" s="1"/>
  <c r="J66" i="35" l="1"/>
  <c r="K66" i="35" s="1"/>
  <c r="AE66" i="33"/>
  <c r="N66" i="33" s="1"/>
  <c r="Q66" i="33" s="1"/>
  <c r="AE67" i="35"/>
  <c r="N67" i="35" s="1"/>
  <c r="Q67" i="35" s="1"/>
  <c r="AE62" i="25"/>
  <c r="N62" i="25" s="1"/>
  <c r="Q62" i="25" s="1"/>
  <c r="B203" i="35"/>
  <c r="C204" i="35"/>
  <c r="D206" i="35"/>
  <c r="D199" i="33"/>
  <c r="C199" i="33"/>
  <c r="B199" i="33" s="1"/>
  <c r="A200" i="33"/>
  <c r="F200" i="33" s="1"/>
  <c r="G199" i="33"/>
  <c r="G206" i="35"/>
  <c r="A207" i="35"/>
  <c r="F207" i="35" s="1"/>
  <c r="G198" i="25"/>
  <c r="C198" i="25"/>
  <c r="B198" i="25" s="1"/>
  <c r="A199" i="25"/>
  <c r="F199" i="25" s="1"/>
  <c r="D198" i="25"/>
  <c r="S67" i="35" l="1"/>
  <c r="E67" i="35" s="1"/>
  <c r="S66" i="33"/>
  <c r="E66" i="33" s="1"/>
  <c r="S62" i="25"/>
  <c r="B204" i="35"/>
  <c r="C205" i="35"/>
  <c r="D200" i="33"/>
  <c r="A208" i="35"/>
  <c r="F208" i="35" s="1"/>
  <c r="G207" i="35"/>
  <c r="A201" i="33"/>
  <c r="F201" i="33" s="1"/>
  <c r="G200" i="33"/>
  <c r="C200" i="33"/>
  <c r="B200" i="33" s="1"/>
  <c r="D207" i="35"/>
  <c r="G199" i="25"/>
  <c r="A200" i="25"/>
  <c r="F200" i="25" s="1"/>
  <c r="D199" i="25"/>
  <c r="C199" i="25"/>
  <c r="B199" i="25" s="1"/>
  <c r="I66" i="33" l="1"/>
  <c r="H67" i="33" s="1"/>
  <c r="J66" i="33"/>
  <c r="K66" i="33" s="1"/>
  <c r="R66" i="33"/>
  <c r="L67" i="33" s="1"/>
  <c r="M67" i="33" s="1"/>
  <c r="AB67" i="33" s="1"/>
  <c r="I67" i="35"/>
  <c r="H68" i="35" s="1"/>
  <c r="R67" i="35"/>
  <c r="L68" i="35" s="1"/>
  <c r="M68" i="35" s="1"/>
  <c r="T68" i="35" s="1"/>
  <c r="E62" i="25"/>
  <c r="B205" i="35"/>
  <c r="C206" i="35"/>
  <c r="D208" i="35"/>
  <c r="A202" i="33"/>
  <c r="F202" i="33" s="1"/>
  <c r="G201" i="33"/>
  <c r="C201" i="33"/>
  <c r="B201" i="33" s="1"/>
  <c r="A209" i="35"/>
  <c r="F209" i="35" s="1"/>
  <c r="G208" i="35"/>
  <c r="D201" i="33"/>
  <c r="G200" i="25"/>
  <c r="D200" i="25"/>
  <c r="A201" i="25"/>
  <c r="F201" i="25" s="1"/>
  <c r="C200" i="25"/>
  <c r="B200" i="25" s="1"/>
  <c r="J67" i="35" l="1"/>
  <c r="T67" i="33"/>
  <c r="V67" i="33"/>
  <c r="AA67" i="33"/>
  <c r="AC67" i="33"/>
  <c r="U67" i="33"/>
  <c r="W67" i="33"/>
  <c r="X67" i="33"/>
  <c r="AD67" i="33"/>
  <c r="Y67" i="33"/>
  <c r="Z67" i="33"/>
  <c r="K67" i="35"/>
  <c r="X68" i="35"/>
  <c r="AC68" i="35"/>
  <c r="AB68" i="35"/>
  <c r="AD68" i="35"/>
  <c r="Y68" i="35"/>
  <c r="W68" i="35"/>
  <c r="V68" i="35"/>
  <c r="U68" i="35"/>
  <c r="AA68" i="35"/>
  <c r="Z68" i="35"/>
  <c r="I62" i="25"/>
  <c r="J62" i="25" s="1"/>
  <c r="R62" i="25"/>
  <c r="L63" i="25" s="1"/>
  <c r="M63" i="25" s="1"/>
  <c r="U63" i="25" s="1"/>
  <c r="B206" i="35"/>
  <c r="C207" i="35"/>
  <c r="D202" i="33"/>
  <c r="A210" i="35"/>
  <c r="F210" i="35" s="1"/>
  <c r="G209" i="35"/>
  <c r="C202" i="33"/>
  <c r="B202" i="33" s="1"/>
  <c r="G202" i="33"/>
  <c r="A203" i="33"/>
  <c r="F203" i="33" s="1"/>
  <c r="D209" i="35"/>
  <c r="G201" i="25"/>
  <c r="C201" i="25"/>
  <c r="B201" i="25" s="1"/>
  <c r="D201" i="25"/>
  <c r="A202" i="25"/>
  <c r="F202" i="25" s="1"/>
  <c r="AE67" i="33" l="1"/>
  <c r="N67" i="33" s="1"/>
  <c r="Q67" i="33" s="1"/>
  <c r="S67" i="33" s="1"/>
  <c r="E67" i="33" s="1"/>
  <c r="AE68" i="35"/>
  <c r="N68" i="35" s="1"/>
  <c r="Q68" i="35" s="1"/>
  <c r="S68" i="35" s="1"/>
  <c r="E68" i="35" s="1"/>
  <c r="T63" i="25"/>
  <c r="AB63" i="25"/>
  <c r="AA63" i="25"/>
  <c r="W63" i="25"/>
  <c r="Y63" i="25"/>
  <c r="AD63" i="25"/>
  <c r="Z63" i="25"/>
  <c r="X63" i="25"/>
  <c r="AC63" i="25"/>
  <c r="V63" i="25"/>
  <c r="H63" i="25"/>
  <c r="K62" i="25"/>
  <c r="B207" i="35"/>
  <c r="C208" i="35"/>
  <c r="D210" i="35"/>
  <c r="C203" i="33"/>
  <c r="B203" i="33" s="1"/>
  <c r="A204" i="33"/>
  <c r="F204" i="33" s="1"/>
  <c r="G203" i="33"/>
  <c r="D203" i="33"/>
  <c r="A211" i="35"/>
  <c r="F211" i="35" s="1"/>
  <c r="G210" i="35"/>
  <c r="G202" i="25"/>
  <c r="D202" i="25"/>
  <c r="A203" i="25"/>
  <c r="F203" i="25" s="1"/>
  <c r="C202" i="25"/>
  <c r="B202" i="25" s="1"/>
  <c r="R68" i="35" l="1"/>
  <c r="L69" i="35" s="1"/>
  <c r="M69" i="35" s="1"/>
  <c r="R67" i="33"/>
  <c r="L68" i="33" s="1"/>
  <c r="M68" i="33" s="1"/>
  <c r="Y68" i="33" s="1"/>
  <c r="U68" i="33"/>
  <c r="AD68" i="33"/>
  <c r="X68" i="33"/>
  <c r="I67" i="33"/>
  <c r="H68" i="33" s="1"/>
  <c r="AC68" i="33"/>
  <c r="AA68" i="33"/>
  <c r="T68" i="33"/>
  <c r="AE63" i="25"/>
  <c r="N63" i="25" s="1"/>
  <c r="Q63" i="25" s="1"/>
  <c r="S63" i="25" s="1"/>
  <c r="E63" i="25" s="1"/>
  <c r="I68" i="35"/>
  <c r="H69" i="35" s="1"/>
  <c r="V69" i="35"/>
  <c r="T69" i="35"/>
  <c r="AC69" i="35"/>
  <c r="AD69" i="35"/>
  <c r="X69" i="35"/>
  <c r="AA69" i="35"/>
  <c r="Y69" i="35"/>
  <c r="W69" i="35"/>
  <c r="AB69" i="35"/>
  <c r="U69" i="35"/>
  <c r="Z69" i="35"/>
  <c r="B208" i="35"/>
  <c r="C209" i="35"/>
  <c r="D204" i="33"/>
  <c r="C204" i="33"/>
  <c r="B204" i="33" s="1"/>
  <c r="G204" i="33"/>
  <c r="A205" i="33"/>
  <c r="F205" i="33" s="1"/>
  <c r="A212" i="35"/>
  <c r="F212" i="35" s="1"/>
  <c r="G211" i="35"/>
  <c r="D211" i="35"/>
  <c r="G203" i="25"/>
  <c r="D203" i="25"/>
  <c r="A204" i="25"/>
  <c r="F204" i="25" s="1"/>
  <c r="C203" i="25"/>
  <c r="B203" i="25" s="1"/>
  <c r="V68" i="33" l="1"/>
  <c r="J67" i="33"/>
  <c r="K67" i="33" s="1"/>
  <c r="W68" i="33"/>
  <c r="Z68" i="33"/>
  <c r="J68" i="35"/>
  <c r="K68" i="35" s="1"/>
  <c r="I63" i="25"/>
  <c r="J63" i="25" s="1"/>
  <c r="AB68" i="33"/>
  <c r="AE68" i="33"/>
  <c r="N68" i="33" s="1"/>
  <c r="Q68" i="33" s="1"/>
  <c r="S68" i="33" s="1"/>
  <c r="R63" i="25"/>
  <c r="L64" i="25" s="1"/>
  <c r="M64" i="25" s="1"/>
  <c r="Y64" i="25" s="1"/>
  <c r="H64" i="25"/>
  <c r="AE69" i="35"/>
  <c r="N69" i="35" s="1"/>
  <c r="Q69" i="35" s="1"/>
  <c r="S69" i="35" s="1"/>
  <c r="B209" i="35"/>
  <c r="C210" i="35"/>
  <c r="G212" i="35"/>
  <c r="A213" i="35"/>
  <c r="F213" i="35" s="1"/>
  <c r="D212" i="35"/>
  <c r="G205" i="33"/>
  <c r="C205" i="33"/>
  <c r="B205" i="33" s="1"/>
  <c r="A206" i="33"/>
  <c r="F206" i="33" s="1"/>
  <c r="D205" i="33"/>
  <c r="G204" i="25"/>
  <c r="A205" i="25"/>
  <c r="F205" i="25" s="1"/>
  <c r="D204" i="25"/>
  <c r="C204" i="25"/>
  <c r="B204" i="25" s="1"/>
  <c r="K63" i="25" l="1"/>
  <c r="AC64" i="25"/>
  <c r="V64" i="25"/>
  <c r="Z64" i="25"/>
  <c r="AD64" i="25"/>
  <c r="W64" i="25"/>
  <c r="U64" i="25"/>
  <c r="AA64" i="25"/>
  <c r="AB64" i="25"/>
  <c r="T64" i="25"/>
  <c r="X64" i="25"/>
  <c r="E68" i="33"/>
  <c r="E69" i="35"/>
  <c r="B210" i="35"/>
  <c r="C211" i="35"/>
  <c r="D213" i="35"/>
  <c r="D206" i="33"/>
  <c r="G213" i="35"/>
  <c r="A214" i="35"/>
  <c r="F214" i="35" s="1"/>
  <c r="C206" i="33"/>
  <c r="B206" i="33" s="1"/>
  <c r="G206" i="33"/>
  <c r="A207" i="33"/>
  <c r="F207" i="33" s="1"/>
  <c r="G205" i="25"/>
  <c r="C205" i="25"/>
  <c r="B205" i="25" s="1"/>
  <c r="A206" i="25"/>
  <c r="F206" i="25" s="1"/>
  <c r="D205" i="25"/>
  <c r="R69" i="35" l="1"/>
  <c r="L70" i="35" s="1"/>
  <c r="M70" i="35" s="1"/>
  <c r="AA70" i="35" s="1"/>
  <c r="AE64" i="25"/>
  <c r="N64" i="25" s="1"/>
  <c r="Q64" i="25" s="1"/>
  <c r="S64" i="25" s="1"/>
  <c r="E64" i="25" s="1"/>
  <c r="I68" i="33"/>
  <c r="H69" i="33" s="1"/>
  <c r="R68" i="33"/>
  <c r="L69" i="33" s="1"/>
  <c r="M69" i="33" s="1"/>
  <c r="I69" i="35"/>
  <c r="H70" i="35" s="1"/>
  <c r="W70" i="35"/>
  <c r="T70" i="35"/>
  <c r="Y70" i="35"/>
  <c r="AC70" i="35"/>
  <c r="AB70" i="35"/>
  <c r="V70" i="35"/>
  <c r="U70" i="35"/>
  <c r="Z70" i="35"/>
  <c r="AD70" i="35"/>
  <c r="X70" i="35"/>
  <c r="B211" i="35"/>
  <c r="C212" i="35"/>
  <c r="D214" i="35"/>
  <c r="G207" i="33"/>
  <c r="A208" i="33"/>
  <c r="F208" i="33" s="1"/>
  <c r="C207" i="33"/>
  <c r="B207" i="33" s="1"/>
  <c r="A215" i="35"/>
  <c r="F215" i="35" s="1"/>
  <c r="G214" i="35"/>
  <c r="D207" i="33"/>
  <c r="G206" i="25"/>
  <c r="A207" i="25"/>
  <c r="F207" i="25" s="1"/>
  <c r="C206" i="25"/>
  <c r="B206" i="25" s="1"/>
  <c r="D206" i="25"/>
  <c r="J69" i="35" l="1"/>
  <c r="K69" i="35" s="1"/>
  <c r="J68" i="33"/>
  <c r="K68" i="33" s="1"/>
  <c r="AB69" i="33"/>
  <c r="Z69" i="33"/>
  <c r="Y69" i="33"/>
  <c r="AA69" i="33"/>
  <c r="X69" i="33"/>
  <c r="V69" i="33"/>
  <c r="W69" i="33"/>
  <c r="AC69" i="33"/>
  <c r="AD69" i="33"/>
  <c r="T69" i="33"/>
  <c r="U69" i="33"/>
  <c r="AE70" i="35"/>
  <c r="N70" i="35" s="1"/>
  <c r="Q70" i="35" s="1"/>
  <c r="I64" i="25"/>
  <c r="H65" i="25" s="1"/>
  <c r="B212" i="35"/>
  <c r="C213" i="35"/>
  <c r="D215" i="35"/>
  <c r="D208" i="33"/>
  <c r="A209" i="33"/>
  <c r="F209" i="33" s="1"/>
  <c r="G208" i="33"/>
  <c r="C208" i="33"/>
  <c r="B208" i="33" s="1"/>
  <c r="G215" i="35"/>
  <c r="A216" i="35"/>
  <c r="F216" i="35" s="1"/>
  <c r="R64" i="25"/>
  <c r="L65" i="25" s="1"/>
  <c r="G207" i="25"/>
  <c r="D207" i="25"/>
  <c r="A208" i="25"/>
  <c r="F208" i="25" s="1"/>
  <c r="C207" i="25"/>
  <c r="B207" i="25" s="1"/>
  <c r="J64" i="25" l="1"/>
  <c r="K64" i="25" s="1"/>
  <c r="S70" i="35"/>
  <c r="E70" i="35" s="1"/>
  <c r="AE69" i="33"/>
  <c r="N69" i="33" s="1"/>
  <c r="Q69" i="33" s="1"/>
  <c r="M65" i="25"/>
  <c r="V65" i="25" s="1"/>
  <c r="B213" i="35"/>
  <c r="C214" i="35"/>
  <c r="A217" i="35"/>
  <c r="F217" i="35" s="1"/>
  <c r="G216" i="35"/>
  <c r="A210" i="33"/>
  <c r="F210" i="33" s="1"/>
  <c r="C209" i="33"/>
  <c r="B209" i="33" s="1"/>
  <c r="G209" i="33"/>
  <c r="D209" i="33"/>
  <c r="D216" i="35"/>
  <c r="G208" i="25"/>
  <c r="A209" i="25"/>
  <c r="F209" i="25" s="1"/>
  <c r="C208" i="25"/>
  <c r="B208" i="25" s="1"/>
  <c r="D208" i="25"/>
  <c r="S69" i="33" l="1"/>
  <c r="E69" i="33" s="1"/>
  <c r="Y65" i="25"/>
  <c r="X65" i="25"/>
  <c r="Z65" i="25"/>
  <c r="AD65" i="25"/>
  <c r="AB65" i="25"/>
  <c r="W65" i="25"/>
  <c r="AA65" i="25"/>
  <c r="U65" i="25"/>
  <c r="AC65" i="25"/>
  <c r="T65" i="25"/>
  <c r="I70" i="35"/>
  <c r="H71" i="35" s="1"/>
  <c r="R70" i="35"/>
  <c r="L71" i="35" s="1"/>
  <c r="M71" i="35" s="1"/>
  <c r="B214" i="35"/>
  <c r="C215" i="35"/>
  <c r="D217" i="35"/>
  <c r="D210" i="33"/>
  <c r="G210" i="33"/>
  <c r="C210" i="33"/>
  <c r="B210" i="33" s="1"/>
  <c r="A211" i="33"/>
  <c r="F211" i="33" s="1"/>
  <c r="A218" i="35"/>
  <c r="F218" i="35" s="1"/>
  <c r="G217" i="35"/>
  <c r="G209" i="25"/>
  <c r="D209" i="25"/>
  <c r="C209" i="25"/>
  <c r="B209" i="25" s="1"/>
  <c r="A210" i="25"/>
  <c r="F210" i="25" s="1"/>
  <c r="R69" i="33" l="1"/>
  <c r="L70" i="33" s="1"/>
  <c r="M70" i="33" s="1"/>
  <c r="J70" i="35"/>
  <c r="K70" i="35" s="1"/>
  <c r="AA70" i="33"/>
  <c r="Y70" i="33"/>
  <c r="U70" i="33"/>
  <c r="X70" i="33"/>
  <c r="W70" i="33"/>
  <c r="AD70" i="33"/>
  <c r="V70" i="33"/>
  <c r="Z70" i="33"/>
  <c r="T70" i="33"/>
  <c r="AC70" i="33"/>
  <c r="AB70" i="33"/>
  <c r="I69" i="33"/>
  <c r="H70" i="33" s="1"/>
  <c r="AE65" i="25"/>
  <c r="N65" i="25" s="1"/>
  <c r="Q65" i="25" s="1"/>
  <c r="AC71" i="35"/>
  <c r="Z71" i="35"/>
  <c r="Y71" i="35"/>
  <c r="W71" i="35"/>
  <c r="V71" i="35"/>
  <c r="AD71" i="35"/>
  <c r="X71" i="35"/>
  <c r="AB71" i="35"/>
  <c r="T71" i="35"/>
  <c r="AA71" i="35"/>
  <c r="U71" i="35"/>
  <c r="B215" i="35"/>
  <c r="C216" i="35"/>
  <c r="G211" i="33"/>
  <c r="C211" i="33"/>
  <c r="B211" i="33" s="1"/>
  <c r="A212" i="33"/>
  <c r="F212" i="33" s="1"/>
  <c r="A219" i="35"/>
  <c r="F219" i="35" s="1"/>
  <c r="G218" i="35"/>
  <c r="D211" i="33"/>
  <c r="D218" i="35"/>
  <c r="G210" i="25"/>
  <c r="A211" i="25"/>
  <c r="F211" i="25" s="1"/>
  <c r="C210" i="25"/>
  <c r="B210" i="25" s="1"/>
  <c r="D210" i="25"/>
  <c r="J69" i="33" l="1"/>
  <c r="K69" i="33" s="1"/>
  <c r="AE70" i="33"/>
  <c r="N70" i="33" s="1"/>
  <c r="Q70" i="33" s="1"/>
  <c r="S70" i="33" s="1"/>
  <c r="E70" i="33" s="1"/>
  <c r="S65" i="25"/>
  <c r="AE71" i="35"/>
  <c r="N71" i="35" s="1"/>
  <c r="Q71" i="35" s="1"/>
  <c r="S71" i="35" s="1"/>
  <c r="B216" i="35"/>
  <c r="C217" i="35"/>
  <c r="D212" i="33"/>
  <c r="D219" i="35"/>
  <c r="G219" i="35"/>
  <c r="A220" i="35"/>
  <c r="F220" i="35" s="1"/>
  <c r="A213" i="33"/>
  <c r="F213" i="33" s="1"/>
  <c r="C212" i="33"/>
  <c r="B212" i="33" s="1"/>
  <c r="G212" i="33"/>
  <c r="G211" i="25"/>
  <c r="A212" i="25"/>
  <c r="F212" i="25" s="1"/>
  <c r="C211" i="25"/>
  <c r="B211" i="25" s="1"/>
  <c r="D211" i="25"/>
  <c r="R70" i="33" l="1"/>
  <c r="L71" i="33" s="1"/>
  <c r="M71" i="33" s="1"/>
  <c r="W71" i="33" s="1"/>
  <c r="I70" i="33"/>
  <c r="H71" i="33" s="1"/>
  <c r="E65" i="25"/>
  <c r="B217" i="35"/>
  <c r="C218" i="35"/>
  <c r="D220" i="35"/>
  <c r="G213" i="33"/>
  <c r="C213" i="33"/>
  <c r="B213" i="33" s="1"/>
  <c r="A214" i="33"/>
  <c r="F214" i="33" s="1"/>
  <c r="G220" i="35"/>
  <c r="A221" i="35"/>
  <c r="F221" i="35" s="1"/>
  <c r="D213" i="33"/>
  <c r="G212" i="25"/>
  <c r="D212" i="25"/>
  <c r="A213" i="25"/>
  <c r="F213" i="25" s="1"/>
  <c r="C212" i="25"/>
  <c r="B212" i="25" s="1"/>
  <c r="X71" i="33" l="1"/>
  <c r="AC71" i="33"/>
  <c r="AA71" i="33"/>
  <c r="V71" i="33"/>
  <c r="AD71" i="33"/>
  <c r="AB71" i="33"/>
  <c r="U71" i="33"/>
  <c r="Y71" i="33"/>
  <c r="T71" i="33"/>
  <c r="Z71" i="33"/>
  <c r="J70" i="33"/>
  <c r="K70" i="33" s="1"/>
  <c r="I65" i="25"/>
  <c r="H66" i="25" s="1"/>
  <c r="R65" i="25"/>
  <c r="L66" i="25" s="1"/>
  <c r="M66" i="25" s="1"/>
  <c r="Z66" i="25" s="1"/>
  <c r="E71" i="35"/>
  <c r="B218" i="35"/>
  <c r="C219" i="35"/>
  <c r="D214" i="33"/>
  <c r="G221" i="35"/>
  <c r="A222" i="35"/>
  <c r="F222" i="35" s="1"/>
  <c r="A215" i="33"/>
  <c r="F215" i="33" s="1"/>
  <c r="G214" i="33"/>
  <c r="C214" i="33"/>
  <c r="B214" i="33" s="1"/>
  <c r="D221" i="35"/>
  <c r="G213" i="25"/>
  <c r="A214" i="25"/>
  <c r="F214" i="25" s="1"/>
  <c r="D213" i="25"/>
  <c r="C213" i="25"/>
  <c r="B213" i="25" s="1"/>
  <c r="AE71" i="33" l="1"/>
  <c r="N71" i="33" s="1"/>
  <c r="Q71" i="33" s="1"/>
  <c r="R71" i="35"/>
  <c r="L72" i="35" s="1"/>
  <c r="M72" i="35" s="1"/>
  <c r="Z72" i="35" s="1"/>
  <c r="J65" i="25"/>
  <c r="K65" i="25" s="1"/>
  <c r="S71" i="33"/>
  <c r="V66" i="25"/>
  <c r="AD66" i="25"/>
  <c r="T66" i="25"/>
  <c r="U66" i="25"/>
  <c r="Y66" i="25"/>
  <c r="W66" i="25"/>
  <c r="AB66" i="25"/>
  <c r="AA66" i="25"/>
  <c r="X66" i="25"/>
  <c r="AC66" i="25"/>
  <c r="I71" i="35"/>
  <c r="H72" i="35" s="1"/>
  <c r="U72" i="35"/>
  <c r="T72" i="35"/>
  <c r="AA72" i="35"/>
  <c r="Y72" i="35"/>
  <c r="AC72" i="35"/>
  <c r="AD72" i="35"/>
  <c r="W72" i="35"/>
  <c r="AB72" i="35"/>
  <c r="B219" i="35"/>
  <c r="C220" i="35"/>
  <c r="D222" i="35"/>
  <c r="C215" i="33"/>
  <c r="B215" i="33" s="1"/>
  <c r="A216" i="33"/>
  <c r="F216" i="33" s="1"/>
  <c r="G215" i="33"/>
  <c r="G222" i="35"/>
  <c r="A223" i="35"/>
  <c r="F223" i="35" s="1"/>
  <c r="D215" i="33"/>
  <c r="G214" i="25"/>
  <c r="D214" i="25"/>
  <c r="C214" i="25"/>
  <c r="B214" i="25" s="1"/>
  <c r="A215" i="25"/>
  <c r="F215" i="25" s="1"/>
  <c r="V72" i="35" l="1"/>
  <c r="X72" i="35"/>
  <c r="J71" i="35"/>
  <c r="K71" i="35" s="1"/>
  <c r="AE66" i="25"/>
  <c r="N66" i="25" s="1"/>
  <c r="Q66" i="25" s="1"/>
  <c r="S66" i="25" s="1"/>
  <c r="E66" i="25" s="1"/>
  <c r="E71" i="33"/>
  <c r="AE72" i="35"/>
  <c r="N72" i="35" s="1"/>
  <c r="Q72" i="35" s="1"/>
  <c r="S72" i="35" s="1"/>
  <c r="B220" i="35"/>
  <c r="C221" i="35"/>
  <c r="D216" i="33"/>
  <c r="A224" i="35"/>
  <c r="F224" i="35" s="1"/>
  <c r="G223" i="35"/>
  <c r="C216" i="33"/>
  <c r="B216" i="33" s="1"/>
  <c r="G216" i="33"/>
  <c r="A217" i="33"/>
  <c r="F217" i="33" s="1"/>
  <c r="D223" i="35"/>
  <c r="G215" i="25"/>
  <c r="D215" i="25"/>
  <c r="A216" i="25"/>
  <c r="F216" i="25" s="1"/>
  <c r="C215" i="25"/>
  <c r="B215" i="25" s="1"/>
  <c r="I66" i="25" l="1"/>
  <c r="J66" i="25" s="1"/>
  <c r="K66" i="25" s="1"/>
  <c r="H67" i="25"/>
  <c r="R66" i="25"/>
  <c r="L67" i="25" s="1"/>
  <c r="M67" i="25" s="1"/>
  <c r="Y67" i="25" s="1"/>
  <c r="I71" i="33"/>
  <c r="H72" i="33" s="1"/>
  <c r="R71" i="33"/>
  <c r="L72" i="33" s="1"/>
  <c r="M72" i="33" s="1"/>
  <c r="E72" i="35"/>
  <c r="D217" i="33"/>
  <c r="B221" i="35"/>
  <c r="C222" i="35"/>
  <c r="G224" i="35"/>
  <c r="A225" i="35"/>
  <c r="F225" i="35" s="1"/>
  <c r="D224" i="35"/>
  <c r="C217" i="33"/>
  <c r="B217" i="33" s="1"/>
  <c r="G217" i="33"/>
  <c r="A218" i="33"/>
  <c r="F218" i="33" s="1"/>
  <c r="G216" i="25"/>
  <c r="D216" i="25"/>
  <c r="A217" i="25"/>
  <c r="F217" i="25" s="1"/>
  <c r="C216" i="25"/>
  <c r="B216" i="25" s="1"/>
  <c r="R72" i="35" l="1"/>
  <c r="L73" i="35" s="1"/>
  <c r="M73" i="35" s="1"/>
  <c r="J71" i="33"/>
  <c r="K71" i="33" s="1"/>
  <c r="T67" i="25"/>
  <c r="X67" i="25"/>
  <c r="AB67" i="25"/>
  <c r="U67" i="25"/>
  <c r="V67" i="25"/>
  <c r="AA67" i="25"/>
  <c r="Z67" i="25"/>
  <c r="AC67" i="25"/>
  <c r="W67" i="25"/>
  <c r="AD67" i="25"/>
  <c r="T72" i="33"/>
  <c r="AC72" i="33"/>
  <c r="AB72" i="33"/>
  <c r="X72" i="33"/>
  <c r="V72" i="33"/>
  <c r="Z72" i="33"/>
  <c r="AA72" i="33"/>
  <c r="AD72" i="33"/>
  <c r="W72" i="33"/>
  <c r="Y72" i="33"/>
  <c r="U72" i="33"/>
  <c r="I72" i="35"/>
  <c r="H73" i="35" s="1"/>
  <c r="AA73" i="35"/>
  <c r="X73" i="35"/>
  <c r="Z73" i="35"/>
  <c r="AC73" i="35"/>
  <c r="AD73" i="35"/>
  <c r="W73" i="35"/>
  <c r="V73" i="35"/>
  <c r="T73" i="35"/>
  <c r="Y73" i="35"/>
  <c r="AB73" i="35"/>
  <c r="U73" i="35"/>
  <c r="B222" i="35"/>
  <c r="C223" i="35"/>
  <c r="D225" i="35"/>
  <c r="A219" i="33"/>
  <c r="F219" i="33" s="1"/>
  <c r="G218" i="33"/>
  <c r="C218" i="33"/>
  <c r="B218" i="33" s="1"/>
  <c r="D218" i="33"/>
  <c r="G225" i="35"/>
  <c r="A226" i="35"/>
  <c r="F226" i="35" s="1"/>
  <c r="G217" i="25"/>
  <c r="C217" i="25"/>
  <c r="B217" i="25" s="1"/>
  <c r="A218" i="25"/>
  <c r="F218" i="25" s="1"/>
  <c r="D217" i="25"/>
  <c r="J72" i="35" l="1"/>
  <c r="K72" i="35" s="1"/>
  <c r="AE67" i="25"/>
  <c r="N67" i="25" s="1"/>
  <c r="Q67" i="25" s="1"/>
  <c r="S67" i="25" s="1"/>
  <c r="E67" i="25" s="1"/>
  <c r="AE72" i="33"/>
  <c r="N72" i="33" s="1"/>
  <c r="Q72" i="33" s="1"/>
  <c r="AE73" i="35"/>
  <c r="N73" i="35" s="1"/>
  <c r="Q73" i="35" s="1"/>
  <c r="B223" i="35"/>
  <c r="C224" i="35"/>
  <c r="D226" i="35"/>
  <c r="D219" i="33"/>
  <c r="C219" i="33"/>
  <c r="B219" i="33" s="1"/>
  <c r="A220" i="33"/>
  <c r="F220" i="33" s="1"/>
  <c r="G219" i="33"/>
  <c r="G226" i="35"/>
  <c r="A227" i="35"/>
  <c r="F227" i="35" s="1"/>
  <c r="G218" i="25"/>
  <c r="C218" i="25"/>
  <c r="B218" i="25" s="1"/>
  <c r="A219" i="25"/>
  <c r="F219" i="25" s="1"/>
  <c r="D218" i="25"/>
  <c r="S73" i="35" l="1"/>
  <c r="E73" i="35" s="1"/>
  <c r="S72" i="33"/>
  <c r="E72" i="33" s="1"/>
  <c r="I67" i="25"/>
  <c r="H68" i="25" s="1"/>
  <c r="B224" i="35"/>
  <c r="C225" i="35"/>
  <c r="G227" i="35"/>
  <c r="A228" i="35"/>
  <c r="F228" i="35" s="1"/>
  <c r="A221" i="33"/>
  <c r="F221" i="33" s="1"/>
  <c r="G220" i="33"/>
  <c r="C220" i="33"/>
  <c r="B220" i="33" s="1"/>
  <c r="D220" i="33"/>
  <c r="D227" i="35"/>
  <c r="R67" i="25"/>
  <c r="L68" i="25" s="1"/>
  <c r="G219" i="25"/>
  <c r="A220" i="25"/>
  <c r="F220" i="25" s="1"/>
  <c r="D219" i="25"/>
  <c r="C219" i="25"/>
  <c r="B219" i="25" s="1"/>
  <c r="R72" i="33" l="1"/>
  <c r="L73" i="33" s="1"/>
  <c r="M73" i="33" s="1"/>
  <c r="AC73" i="33" s="1"/>
  <c r="J67" i="25"/>
  <c r="K67" i="25" s="1"/>
  <c r="U73" i="33"/>
  <c r="T73" i="33"/>
  <c r="AB73" i="33"/>
  <c r="Z73" i="33"/>
  <c r="AD73" i="33"/>
  <c r="AA73" i="33"/>
  <c r="X73" i="33"/>
  <c r="I72" i="33"/>
  <c r="H73" i="33" s="1"/>
  <c r="M68" i="25"/>
  <c r="W68" i="25" s="1"/>
  <c r="I73" i="35"/>
  <c r="H74" i="35" s="1"/>
  <c r="R73" i="35"/>
  <c r="L74" i="35" s="1"/>
  <c r="M74" i="35" s="1"/>
  <c r="B225" i="35"/>
  <c r="C226" i="35"/>
  <c r="D228" i="35"/>
  <c r="D221" i="33"/>
  <c r="G221" i="33"/>
  <c r="C221" i="33"/>
  <c r="B221" i="33" s="1"/>
  <c r="A222" i="33"/>
  <c r="F222" i="33" s="1"/>
  <c r="G228" i="35"/>
  <c r="A229" i="35"/>
  <c r="F229" i="35" s="1"/>
  <c r="G220" i="25"/>
  <c r="A221" i="25"/>
  <c r="F221" i="25" s="1"/>
  <c r="D220" i="25"/>
  <c r="C220" i="25"/>
  <c r="B220" i="25" s="1"/>
  <c r="V73" i="33" l="1"/>
  <c r="Y73" i="33"/>
  <c r="W73" i="33"/>
  <c r="J73" i="35"/>
  <c r="K73" i="35" s="1"/>
  <c r="J72" i="33"/>
  <c r="K72" i="33" s="1"/>
  <c r="AE73" i="33"/>
  <c r="N73" i="33" s="1"/>
  <c r="Q73" i="33" s="1"/>
  <c r="Z68" i="25"/>
  <c r="AC68" i="25"/>
  <c r="X68" i="25"/>
  <c r="AD68" i="25"/>
  <c r="AB68" i="25"/>
  <c r="AA68" i="25"/>
  <c r="T68" i="25"/>
  <c r="U68" i="25"/>
  <c r="Y68" i="25"/>
  <c r="V68" i="25"/>
  <c r="W74" i="35"/>
  <c r="AD74" i="35"/>
  <c r="AA74" i="35"/>
  <c r="Z74" i="35"/>
  <c r="V74" i="35"/>
  <c r="U74" i="35"/>
  <c r="T74" i="35"/>
  <c r="AB74" i="35"/>
  <c r="AC74" i="35"/>
  <c r="Y74" i="35"/>
  <c r="X74" i="35"/>
  <c r="B226" i="35"/>
  <c r="C227" i="35"/>
  <c r="D229" i="35"/>
  <c r="D222" i="33"/>
  <c r="A230" i="35"/>
  <c r="F230" i="35" s="1"/>
  <c r="G229" i="35"/>
  <c r="G222" i="33"/>
  <c r="A223" i="33"/>
  <c r="F223" i="33" s="1"/>
  <c r="C222" i="33"/>
  <c r="B222" i="33" s="1"/>
  <c r="G221" i="25"/>
  <c r="C221" i="25"/>
  <c r="B221" i="25" s="1"/>
  <c r="D221" i="25"/>
  <c r="A222" i="25"/>
  <c r="F222" i="25" s="1"/>
  <c r="S73" i="33" l="1"/>
  <c r="E73" i="33" s="1"/>
  <c r="AE68" i="25"/>
  <c r="N68" i="25" s="1"/>
  <c r="Q68" i="25" s="1"/>
  <c r="AE74" i="35"/>
  <c r="N74" i="35" s="1"/>
  <c r="Q74" i="35" s="1"/>
  <c r="S74" i="35" s="1"/>
  <c r="B227" i="35"/>
  <c r="C228" i="35"/>
  <c r="C223" i="33"/>
  <c r="B223" i="33" s="1"/>
  <c r="A224" i="33"/>
  <c r="F224" i="33" s="1"/>
  <c r="G223" i="33"/>
  <c r="D223" i="33"/>
  <c r="A231" i="35"/>
  <c r="F231" i="35" s="1"/>
  <c r="G230" i="35"/>
  <c r="D230" i="35"/>
  <c r="G222" i="25"/>
  <c r="C222" i="25"/>
  <c r="B222" i="25" s="1"/>
  <c r="A223" i="25"/>
  <c r="F223" i="25" s="1"/>
  <c r="D222" i="25"/>
  <c r="I73" i="33" l="1"/>
  <c r="J73" i="33" s="1"/>
  <c r="K73" i="33" s="1"/>
  <c r="H74" i="33"/>
  <c r="R73" i="33"/>
  <c r="L74" i="33" s="1"/>
  <c r="M74" i="33" s="1"/>
  <c r="AC74" i="33" s="1"/>
  <c r="S68" i="25"/>
  <c r="E74" i="35"/>
  <c r="B228" i="35"/>
  <c r="C229" i="35"/>
  <c r="D224" i="33"/>
  <c r="D231" i="35"/>
  <c r="G231" i="35"/>
  <c r="A232" i="35"/>
  <c r="F232" i="35" s="1"/>
  <c r="A225" i="33"/>
  <c r="F225" i="33" s="1"/>
  <c r="G224" i="33"/>
  <c r="C224" i="33"/>
  <c r="B224" i="33" s="1"/>
  <c r="G223" i="25"/>
  <c r="C223" i="25"/>
  <c r="B223" i="25" s="1"/>
  <c r="D223" i="25"/>
  <c r="A224" i="25"/>
  <c r="F224" i="25" s="1"/>
  <c r="I74" i="35" l="1"/>
  <c r="H75" i="35" s="1"/>
  <c r="W74" i="33"/>
  <c r="T74" i="33"/>
  <c r="X74" i="33"/>
  <c r="Z74" i="33"/>
  <c r="AA74" i="33"/>
  <c r="V74" i="33"/>
  <c r="AB74" i="33"/>
  <c r="Y74" i="33"/>
  <c r="AD74" i="33"/>
  <c r="U74" i="33"/>
  <c r="E68" i="25"/>
  <c r="R74" i="35"/>
  <c r="L75" i="35" s="1"/>
  <c r="B229" i="35"/>
  <c r="C230" i="35"/>
  <c r="D225" i="33"/>
  <c r="G225" i="33"/>
  <c r="C225" i="33"/>
  <c r="B225" i="33" s="1"/>
  <c r="A226" i="33"/>
  <c r="F226" i="33" s="1"/>
  <c r="A233" i="35"/>
  <c r="F233" i="35" s="1"/>
  <c r="G232" i="35"/>
  <c r="D232" i="35"/>
  <c r="G224" i="25"/>
  <c r="C224" i="25"/>
  <c r="B224" i="25" s="1"/>
  <c r="D224" i="25"/>
  <c r="A225" i="25"/>
  <c r="F225" i="25" s="1"/>
  <c r="J74" i="35" l="1"/>
  <c r="K74" i="35" s="1"/>
  <c r="AE74" i="33"/>
  <c r="N74" i="33" s="1"/>
  <c r="Q74" i="33" s="1"/>
  <c r="S74" i="33" s="1"/>
  <c r="E74" i="33" s="1"/>
  <c r="I68" i="25"/>
  <c r="H69" i="25" s="1"/>
  <c r="R68" i="25"/>
  <c r="L69" i="25" s="1"/>
  <c r="M69" i="25" s="1"/>
  <c r="M75" i="35"/>
  <c r="W75" i="35" s="1"/>
  <c r="B230" i="35"/>
  <c r="C231" i="35"/>
  <c r="D233" i="35"/>
  <c r="G226" i="33"/>
  <c r="C226" i="33"/>
  <c r="B226" i="33" s="1"/>
  <c r="A227" i="33"/>
  <c r="F227" i="33" s="1"/>
  <c r="G233" i="35"/>
  <c r="A234" i="35"/>
  <c r="F234" i="35" s="1"/>
  <c r="D226" i="33"/>
  <c r="G225" i="25"/>
  <c r="A226" i="25"/>
  <c r="F226" i="25" s="1"/>
  <c r="C225" i="25"/>
  <c r="B225" i="25" s="1"/>
  <c r="D225" i="25"/>
  <c r="J68" i="25" l="1"/>
  <c r="K68" i="25" s="1"/>
  <c r="I74" i="33"/>
  <c r="H75" i="33" s="1"/>
  <c r="R74" i="33"/>
  <c r="L75" i="33" s="1"/>
  <c r="M75" i="33" s="1"/>
  <c r="AB75" i="33" s="1"/>
  <c r="AD69" i="25"/>
  <c r="V69" i="25"/>
  <c r="AC69" i="25"/>
  <c r="U69" i="25"/>
  <c r="Y69" i="25"/>
  <c r="T69" i="25"/>
  <c r="AA69" i="25"/>
  <c r="Z69" i="25"/>
  <c r="AB69" i="25"/>
  <c r="X69" i="25"/>
  <c r="W69" i="25"/>
  <c r="AB75" i="35"/>
  <c r="AD75" i="35"/>
  <c r="X75" i="35"/>
  <c r="AC75" i="35"/>
  <c r="Z75" i="35"/>
  <c r="U75" i="35"/>
  <c r="AA75" i="35"/>
  <c r="AD75" i="33"/>
  <c r="T75" i="35"/>
  <c r="V75" i="35"/>
  <c r="Y75" i="35"/>
  <c r="B231" i="35"/>
  <c r="C232" i="35"/>
  <c r="D234" i="35"/>
  <c r="D227" i="33"/>
  <c r="G234" i="35"/>
  <c r="A235" i="35"/>
  <c r="F235" i="35" s="1"/>
  <c r="A228" i="33"/>
  <c r="F228" i="33" s="1"/>
  <c r="G227" i="33"/>
  <c r="C227" i="33"/>
  <c r="B227" i="33" s="1"/>
  <c r="G226" i="25"/>
  <c r="D226" i="25"/>
  <c r="C226" i="25"/>
  <c r="B226" i="25" s="1"/>
  <c r="A227" i="25"/>
  <c r="F227" i="25" s="1"/>
  <c r="J74" i="33" l="1"/>
  <c r="K74" i="33" s="1"/>
  <c r="Z75" i="33"/>
  <c r="Y75" i="33"/>
  <c r="U75" i="33"/>
  <c r="T75" i="33"/>
  <c r="AA75" i="33"/>
  <c r="AC75" i="33"/>
  <c r="W75" i="33"/>
  <c r="V75" i="33"/>
  <c r="X75" i="33"/>
  <c r="AE69" i="25"/>
  <c r="N69" i="25" s="1"/>
  <c r="Q69" i="25" s="1"/>
  <c r="S69" i="25" s="1"/>
  <c r="E69" i="25" s="1"/>
  <c r="AE75" i="35"/>
  <c r="N75" i="35" s="1"/>
  <c r="Q75" i="35" s="1"/>
  <c r="S75" i="35" s="1"/>
  <c r="B232" i="35"/>
  <c r="C233" i="35"/>
  <c r="A229" i="33"/>
  <c r="F229" i="33" s="1"/>
  <c r="C228" i="33"/>
  <c r="B228" i="33" s="1"/>
  <c r="G228" i="33"/>
  <c r="A236" i="35"/>
  <c r="F236" i="35" s="1"/>
  <c r="G235" i="35"/>
  <c r="D228" i="33"/>
  <c r="D235" i="35"/>
  <c r="G227" i="25"/>
  <c r="D227" i="25"/>
  <c r="A228" i="25"/>
  <c r="F228" i="25" s="1"/>
  <c r="C227" i="25"/>
  <c r="B227" i="25" s="1"/>
  <c r="I69" i="25" l="1"/>
  <c r="H70" i="25" s="1"/>
  <c r="J69" i="25"/>
  <c r="AE75" i="33"/>
  <c r="N75" i="33" s="1"/>
  <c r="Q75" i="33" s="1"/>
  <c r="S75" i="33" s="1"/>
  <c r="E75" i="33" s="1"/>
  <c r="R69" i="25"/>
  <c r="L70" i="25" s="1"/>
  <c r="M70" i="25" s="1"/>
  <c r="T70" i="25" s="1"/>
  <c r="E75" i="35"/>
  <c r="B233" i="35"/>
  <c r="C234" i="35"/>
  <c r="D229" i="33"/>
  <c r="D236" i="35"/>
  <c r="A237" i="35"/>
  <c r="F237" i="35" s="1"/>
  <c r="G236" i="35"/>
  <c r="A230" i="33"/>
  <c r="F230" i="33" s="1"/>
  <c r="G229" i="33"/>
  <c r="C229" i="33"/>
  <c r="B229" i="33" s="1"/>
  <c r="G228" i="25"/>
  <c r="A229" i="25"/>
  <c r="F229" i="25" s="1"/>
  <c r="D228" i="25"/>
  <c r="C228" i="25"/>
  <c r="B228" i="25" s="1"/>
  <c r="R75" i="35" l="1"/>
  <c r="L76" i="35" s="1"/>
  <c r="M76" i="35" s="1"/>
  <c r="AB76" i="35" s="1"/>
  <c r="K69" i="25"/>
  <c r="X70" i="25"/>
  <c r="AC70" i="25"/>
  <c r="AD70" i="25"/>
  <c r="AA70" i="25"/>
  <c r="AB70" i="25"/>
  <c r="Y70" i="25"/>
  <c r="U70" i="25"/>
  <c r="I75" i="33"/>
  <c r="H76" i="33" s="1"/>
  <c r="R75" i="33"/>
  <c r="L76" i="33" s="1"/>
  <c r="M76" i="33" s="1"/>
  <c r="W76" i="33" s="1"/>
  <c r="V70" i="25"/>
  <c r="Z70" i="25"/>
  <c r="W70" i="25"/>
  <c r="I75" i="35"/>
  <c r="H76" i="35" s="1"/>
  <c r="AD76" i="35"/>
  <c r="V76" i="35"/>
  <c r="Y76" i="35"/>
  <c r="AA76" i="35"/>
  <c r="Z76" i="35"/>
  <c r="W76" i="35"/>
  <c r="X76" i="35"/>
  <c r="U76" i="35"/>
  <c r="B234" i="35"/>
  <c r="C235" i="35"/>
  <c r="D237" i="35"/>
  <c r="D230" i="33"/>
  <c r="C230" i="33"/>
  <c r="B230" i="33" s="1"/>
  <c r="G230" i="33"/>
  <c r="A231" i="33"/>
  <c r="F231" i="33" s="1"/>
  <c r="A238" i="35"/>
  <c r="F238" i="35" s="1"/>
  <c r="G237" i="35"/>
  <c r="G229" i="25"/>
  <c r="D229" i="25"/>
  <c r="C229" i="25"/>
  <c r="B229" i="25" s="1"/>
  <c r="A230" i="25"/>
  <c r="F230" i="25" s="1"/>
  <c r="T76" i="35" l="1"/>
  <c r="AC76" i="35"/>
  <c r="AE76" i="35" s="1"/>
  <c r="N76" i="35" s="1"/>
  <c r="Q76" i="35" s="1"/>
  <c r="J75" i="35"/>
  <c r="K75" i="35" s="1"/>
  <c r="J75" i="33"/>
  <c r="K75" i="33" s="1"/>
  <c r="U76" i="33"/>
  <c r="AA76" i="33"/>
  <c r="Y76" i="33"/>
  <c r="AC76" i="33"/>
  <c r="Z76" i="33"/>
  <c r="X76" i="33"/>
  <c r="AD76" i="33"/>
  <c r="V76" i="33"/>
  <c r="AE70" i="25"/>
  <c r="N70" i="25" s="1"/>
  <c r="Q70" i="25" s="1"/>
  <c r="S70" i="25" s="1"/>
  <c r="E70" i="25" s="1"/>
  <c r="T76" i="33"/>
  <c r="AB76" i="33"/>
  <c r="B235" i="35"/>
  <c r="C236" i="35"/>
  <c r="G238" i="35"/>
  <c r="A239" i="35"/>
  <c r="F239" i="35" s="1"/>
  <c r="C231" i="33"/>
  <c r="B231" i="33" s="1"/>
  <c r="G231" i="33"/>
  <c r="A232" i="33"/>
  <c r="F232" i="33" s="1"/>
  <c r="D238" i="35"/>
  <c r="D231" i="33"/>
  <c r="G230" i="25"/>
  <c r="C230" i="25"/>
  <c r="B230" i="25" s="1"/>
  <c r="A231" i="25"/>
  <c r="F231" i="25" s="1"/>
  <c r="D230" i="25"/>
  <c r="AE76" i="33" l="1"/>
  <c r="N76" i="33" s="1"/>
  <c r="Q76" i="33" s="1"/>
  <c r="S76" i="33" s="1"/>
  <c r="E76" i="33" s="1"/>
  <c r="S76" i="35"/>
  <c r="E76" i="35" s="1"/>
  <c r="I70" i="25"/>
  <c r="H71" i="25" s="1"/>
  <c r="B236" i="35"/>
  <c r="C237" i="35"/>
  <c r="D239" i="35"/>
  <c r="D232" i="33"/>
  <c r="G232" i="33"/>
  <c r="C232" i="33"/>
  <c r="B232" i="33" s="1"/>
  <c r="A233" i="33"/>
  <c r="F233" i="33" s="1"/>
  <c r="G239" i="35"/>
  <c r="A240" i="35"/>
  <c r="F240" i="35" s="1"/>
  <c r="R70" i="25"/>
  <c r="L71" i="25" s="1"/>
  <c r="G231" i="25"/>
  <c r="D231" i="25"/>
  <c r="A232" i="25"/>
  <c r="F232" i="25" s="1"/>
  <c r="C231" i="25"/>
  <c r="B231" i="25" s="1"/>
  <c r="J70" i="25" l="1"/>
  <c r="K70" i="25" s="1"/>
  <c r="R76" i="33"/>
  <c r="L77" i="33" s="1"/>
  <c r="M77" i="33" s="1"/>
  <c r="I76" i="35"/>
  <c r="H77" i="35" s="1"/>
  <c r="R76" i="35"/>
  <c r="L77" i="35" s="1"/>
  <c r="M77" i="35" s="1"/>
  <c r="T77" i="35" s="1"/>
  <c r="I76" i="33"/>
  <c r="H77" i="33" s="1"/>
  <c r="M71" i="25"/>
  <c r="V71" i="25" s="1"/>
  <c r="B237" i="35"/>
  <c r="C238" i="35"/>
  <c r="D233" i="33"/>
  <c r="G240" i="35"/>
  <c r="A241" i="35"/>
  <c r="F241" i="35" s="1"/>
  <c r="G233" i="33"/>
  <c r="A234" i="33"/>
  <c r="F234" i="33" s="1"/>
  <c r="C233" i="33"/>
  <c r="B233" i="33" s="1"/>
  <c r="D240" i="35"/>
  <c r="G232" i="25"/>
  <c r="C232" i="25"/>
  <c r="B232" i="25" s="1"/>
  <c r="D232" i="25"/>
  <c r="A233" i="25"/>
  <c r="F233" i="25" s="1"/>
  <c r="J76" i="33" l="1"/>
  <c r="K76" i="33" s="1"/>
  <c r="J76" i="35"/>
  <c r="K76" i="35" s="1"/>
  <c r="Y77" i="35"/>
  <c r="AB77" i="35"/>
  <c r="AD77" i="35"/>
  <c r="W77" i="35"/>
  <c r="X77" i="35"/>
  <c r="V77" i="35"/>
  <c r="U77" i="35"/>
  <c r="Z77" i="35"/>
  <c r="AA77" i="35"/>
  <c r="AC77" i="35"/>
  <c r="AD71" i="25"/>
  <c r="Z71" i="25"/>
  <c r="W71" i="25"/>
  <c r="AA71" i="25"/>
  <c r="X71" i="25"/>
  <c r="AC71" i="25"/>
  <c r="T71" i="25"/>
  <c r="AD77" i="33"/>
  <c r="W77" i="33"/>
  <c r="AA77" i="33"/>
  <c r="AB77" i="33"/>
  <c r="Z77" i="33"/>
  <c r="Y77" i="33"/>
  <c r="V77" i="33"/>
  <c r="AC77" i="33"/>
  <c r="U77" i="33"/>
  <c r="X77" i="33"/>
  <c r="AB71" i="25"/>
  <c r="U71" i="25"/>
  <c r="T77" i="33"/>
  <c r="Y71" i="25"/>
  <c r="B238" i="35"/>
  <c r="C239" i="35"/>
  <c r="D234" i="33"/>
  <c r="D241" i="35"/>
  <c r="G234" i="33"/>
  <c r="A235" i="33"/>
  <c r="F235" i="33" s="1"/>
  <c r="C234" i="33"/>
  <c r="B234" i="33" s="1"/>
  <c r="G241" i="35"/>
  <c r="A242" i="35"/>
  <c r="F242" i="35" s="1"/>
  <c r="G233" i="25"/>
  <c r="D233" i="25"/>
  <c r="A234" i="25"/>
  <c r="F234" i="25" s="1"/>
  <c r="C233" i="25"/>
  <c r="B233" i="25" s="1"/>
  <c r="AE77" i="35" l="1"/>
  <c r="N77" i="35" s="1"/>
  <c r="Q77" i="35" s="1"/>
  <c r="S77" i="35" s="1"/>
  <c r="AE77" i="33"/>
  <c r="N77" i="33" s="1"/>
  <c r="Q77" i="33" s="1"/>
  <c r="AE71" i="25"/>
  <c r="N71" i="25" s="1"/>
  <c r="Q71" i="25" s="1"/>
  <c r="B239" i="35"/>
  <c r="C240" i="35"/>
  <c r="D242" i="35"/>
  <c r="D235" i="33"/>
  <c r="A236" i="33"/>
  <c r="F236" i="33" s="1"/>
  <c r="C235" i="33"/>
  <c r="B235" i="33" s="1"/>
  <c r="G235" i="33"/>
  <c r="A243" i="35"/>
  <c r="G242" i="35"/>
  <c r="G234" i="25"/>
  <c r="A235" i="25"/>
  <c r="F235" i="25" s="1"/>
  <c r="D234" i="25"/>
  <c r="C234" i="25"/>
  <c r="B234" i="25" s="1"/>
  <c r="E77" i="35" l="1"/>
  <c r="S77" i="33"/>
  <c r="S71" i="25"/>
  <c r="E71" i="25" s="1"/>
  <c r="F243" i="35"/>
  <c r="B240" i="35"/>
  <c r="C241" i="35"/>
  <c r="A244" i="35"/>
  <c r="G243" i="35"/>
  <c r="A237" i="33"/>
  <c r="F237" i="33" s="1"/>
  <c r="G236" i="33"/>
  <c r="C236" i="33"/>
  <c r="B236" i="33" s="1"/>
  <c r="D236" i="33"/>
  <c r="D243" i="35"/>
  <c r="G235" i="25"/>
  <c r="D235" i="25"/>
  <c r="A236" i="25"/>
  <c r="F236" i="25" s="1"/>
  <c r="C235" i="25"/>
  <c r="B235" i="25" s="1"/>
  <c r="R77" i="35" l="1"/>
  <c r="L78" i="35" s="1"/>
  <c r="M78" i="35" s="1"/>
  <c r="I77" i="35"/>
  <c r="H78" i="35" s="1"/>
  <c r="E77" i="33"/>
  <c r="I71" i="25"/>
  <c r="R71" i="25"/>
  <c r="L72" i="25" s="1"/>
  <c r="M72" i="25" s="1"/>
  <c r="U72" i="25" s="1"/>
  <c r="F244" i="35"/>
  <c r="D244" i="35"/>
  <c r="H72" i="25"/>
  <c r="B241" i="35"/>
  <c r="C242" i="35"/>
  <c r="C243" i="35" s="1"/>
  <c r="D237" i="33"/>
  <c r="C237" i="33"/>
  <c r="B237" i="33" s="1"/>
  <c r="A238" i="33"/>
  <c r="F238" i="33" s="1"/>
  <c r="G237" i="33"/>
  <c r="A245" i="35"/>
  <c r="G244" i="35"/>
  <c r="G236" i="25"/>
  <c r="D236" i="25"/>
  <c r="A237" i="25"/>
  <c r="F237" i="25" s="1"/>
  <c r="C236" i="25"/>
  <c r="B236" i="25" s="1"/>
  <c r="J77" i="35" l="1"/>
  <c r="K77" i="35" s="1"/>
  <c r="J71" i="25"/>
  <c r="K71" i="25" s="1"/>
  <c r="AC78" i="35"/>
  <c r="X78" i="35"/>
  <c r="AA78" i="35"/>
  <c r="AB78" i="35"/>
  <c r="W78" i="35"/>
  <c r="T78" i="35"/>
  <c r="U78" i="35"/>
  <c r="Z78" i="35"/>
  <c r="Y78" i="35"/>
  <c r="V78" i="35"/>
  <c r="AD78" i="35"/>
  <c r="R77" i="33"/>
  <c r="L78" i="33" s="1"/>
  <c r="M78" i="33" s="1"/>
  <c r="I77" i="33"/>
  <c r="J77" i="33" s="1"/>
  <c r="C244" i="35"/>
  <c r="C245" i="35" s="1"/>
  <c r="T72" i="25"/>
  <c r="F245" i="35"/>
  <c r="B242" i="35"/>
  <c r="B243" i="35" s="1"/>
  <c r="AD72" i="25"/>
  <c r="W72" i="25"/>
  <c r="X72" i="25"/>
  <c r="Y72" i="25"/>
  <c r="AA72" i="25"/>
  <c r="AB72" i="25"/>
  <c r="Z72" i="25"/>
  <c r="V72" i="25"/>
  <c r="AC72" i="25"/>
  <c r="D238" i="33"/>
  <c r="A246" i="35"/>
  <c r="G245" i="35"/>
  <c r="D245" i="35"/>
  <c r="C238" i="33"/>
  <c r="B238" i="33" s="1"/>
  <c r="A239" i="33"/>
  <c r="F239" i="33" s="1"/>
  <c r="G238" i="33"/>
  <c r="G237" i="25"/>
  <c r="A238" i="25"/>
  <c r="F238" i="25" s="1"/>
  <c r="D237" i="25"/>
  <c r="C237" i="25"/>
  <c r="B237" i="25" s="1"/>
  <c r="AE78" i="35" l="1"/>
  <c r="N78" i="35" s="1"/>
  <c r="Q78" i="35" s="1"/>
  <c r="S78" i="35" s="1"/>
  <c r="E78" i="35" s="1"/>
  <c r="H78" i="33"/>
  <c r="K77" i="33"/>
  <c r="Y78" i="33"/>
  <c r="T78" i="33"/>
  <c r="AA78" i="33"/>
  <c r="X78" i="33"/>
  <c r="U78" i="33"/>
  <c r="AD78" i="33"/>
  <c r="V78" i="33"/>
  <c r="Z78" i="33"/>
  <c r="AB78" i="33"/>
  <c r="AC78" i="33"/>
  <c r="W78" i="33"/>
  <c r="B244" i="35"/>
  <c r="B245" i="35" s="1"/>
  <c r="F246" i="35"/>
  <c r="AE72" i="25"/>
  <c r="N72" i="25" s="1"/>
  <c r="Q72" i="25" s="1"/>
  <c r="G239" i="33"/>
  <c r="C239" i="33"/>
  <c r="B239" i="33" s="1"/>
  <c r="A240" i="33"/>
  <c r="F240" i="33" s="1"/>
  <c r="D246" i="35"/>
  <c r="C246" i="35"/>
  <c r="G246" i="35"/>
  <c r="A247" i="35"/>
  <c r="D239" i="33"/>
  <c r="G238" i="25"/>
  <c r="A239" i="25"/>
  <c r="F239" i="25" s="1"/>
  <c r="C238" i="25"/>
  <c r="B238" i="25" s="1"/>
  <c r="D238" i="25"/>
  <c r="I78" i="35" l="1"/>
  <c r="H79" i="35" s="1"/>
  <c r="J78" i="35"/>
  <c r="K78" i="35" s="1"/>
  <c r="R78" i="35"/>
  <c r="L79" i="35" s="1"/>
  <c r="M79" i="35" s="1"/>
  <c r="AE78" i="33"/>
  <c r="N78" i="33" s="1"/>
  <c r="Q78" i="33" s="1"/>
  <c r="S78" i="33" s="1"/>
  <c r="E78" i="33" s="1"/>
  <c r="S72" i="25"/>
  <c r="E72" i="25" s="1"/>
  <c r="B246" i="35"/>
  <c r="F247" i="35"/>
  <c r="D240" i="33"/>
  <c r="A241" i="33"/>
  <c r="F241" i="33" s="1"/>
  <c r="C240" i="33"/>
  <c r="B240" i="33" s="1"/>
  <c r="G240" i="33"/>
  <c r="D247" i="35"/>
  <c r="C247" i="35"/>
  <c r="G247" i="35"/>
  <c r="A248" i="35"/>
  <c r="G239" i="25"/>
  <c r="A240" i="25"/>
  <c r="F240" i="25" s="1"/>
  <c r="C239" i="25"/>
  <c r="B239" i="25" s="1"/>
  <c r="D239" i="25"/>
  <c r="R78" i="33" l="1"/>
  <c r="L79" i="33" s="1"/>
  <c r="M79" i="33" s="1"/>
  <c r="I72" i="25"/>
  <c r="R72" i="25"/>
  <c r="L73" i="25" s="1"/>
  <c r="M73" i="25" s="1"/>
  <c r="Z73" i="25" s="1"/>
  <c r="V79" i="35"/>
  <c r="AC79" i="35"/>
  <c r="W79" i="35"/>
  <c r="Z79" i="35"/>
  <c r="U79" i="35"/>
  <c r="AA79" i="35"/>
  <c r="AB79" i="35"/>
  <c r="T79" i="35"/>
  <c r="Y79" i="35"/>
  <c r="X79" i="35"/>
  <c r="AD79" i="35"/>
  <c r="I78" i="33"/>
  <c r="J78" i="33" s="1"/>
  <c r="H73" i="25"/>
  <c r="B247" i="35"/>
  <c r="T79" i="33"/>
  <c r="Z79" i="33"/>
  <c r="U79" i="33"/>
  <c r="W79" i="33"/>
  <c r="X79" i="33"/>
  <c r="AB79" i="33"/>
  <c r="V79" i="33"/>
  <c r="AD79" i="33"/>
  <c r="AC79" i="33"/>
  <c r="Y79" i="33"/>
  <c r="AA79" i="33"/>
  <c r="F248" i="35"/>
  <c r="C241" i="33"/>
  <c r="B241" i="33" s="1"/>
  <c r="G241" i="33"/>
  <c r="A242" i="33"/>
  <c r="F242" i="33" s="1"/>
  <c r="D241" i="33"/>
  <c r="D248" i="35"/>
  <c r="G248" i="35"/>
  <c r="C248" i="35"/>
  <c r="A249" i="35"/>
  <c r="G240" i="25"/>
  <c r="A241" i="25"/>
  <c r="F241" i="25" s="1"/>
  <c r="D240" i="25"/>
  <c r="C240" i="25"/>
  <c r="B240" i="25" s="1"/>
  <c r="J72" i="25" l="1"/>
  <c r="K72" i="25" s="1"/>
  <c r="U73" i="25"/>
  <c r="B248" i="35"/>
  <c r="W73" i="25"/>
  <c r="Y73" i="25"/>
  <c r="V73" i="25"/>
  <c r="AA73" i="25"/>
  <c r="T73" i="25"/>
  <c r="X73" i="25"/>
  <c r="AB73" i="25"/>
  <c r="AC73" i="25"/>
  <c r="AD73" i="25"/>
  <c r="AE79" i="35"/>
  <c r="N79" i="35" s="1"/>
  <c r="Q79" i="35" s="1"/>
  <c r="H79" i="33"/>
  <c r="K78" i="33"/>
  <c r="AE79" i="33"/>
  <c r="N79" i="33" s="1"/>
  <c r="Q79" i="33" s="1"/>
  <c r="F249" i="35"/>
  <c r="D242" i="33"/>
  <c r="A243" i="33"/>
  <c r="F243" i="33" s="1"/>
  <c r="C242" i="33"/>
  <c r="B242" i="33" s="1"/>
  <c r="G242" i="33"/>
  <c r="C249" i="35"/>
  <c r="B249" i="35" s="1"/>
  <c r="G249" i="35"/>
  <c r="A250" i="35"/>
  <c r="D249" i="35"/>
  <c r="G241" i="25"/>
  <c r="C241" i="25"/>
  <c r="B241" i="25" s="1"/>
  <c r="A242" i="25"/>
  <c r="F242" i="25" s="1"/>
  <c r="D241" i="25"/>
  <c r="AE73" i="25" l="1"/>
  <c r="N73" i="25" s="1"/>
  <c r="Q73" i="25" s="1"/>
  <c r="S73" i="25" s="1"/>
  <c r="E73" i="25" s="1"/>
  <c r="S79" i="35"/>
  <c r="E79" i="35" s="1"/>
  <c r="S79" i="33"/>
  <c r="E79" i="33" s="1"/>
  <c r="F250" i="35"/>
  <c r="C250" i="35"/>
  <c r="B250" i="35" s="1"/>
  <c r="A251" i="35"/>
  <c r="D250" i="35"/>
  <c r="G250" i="35"/>
  <c r="A244" i="33"/>
  <c r="F244" i="33" s="1"/>
  <c r="C243" i="33"/>
  <c r="B243" i="33" s="1"/>
  <c r="G243" i="33"/>
  <c r="D243" i="33"/>
  <c r="G242" i="25"/>
  <c r="C242" i="25"/>
  <c r="B242" i="25" s="1"/>
  <c r="A243" i="25"/>
  <c r="F243" i="25" s="1"/>
  <c r="D242" i="25"/>
  <c r="R79" i="33" l="1"/>
  <c r="L80" i="33" s="1"/>
  <c r="M80" i="33" s="1"/>
  <c r="X80" i="33" s="1"/>
  <c r="I79" i="33"/>
  <c r="H80" i="33" s="1"/>
  <c r="I79" i="35"/>
  <c r="J79" i="35" s="1"/>
  <c r="R79" i="35"/>
  <c r="L80" i="35" s="1"/>
  <c r="M80" i="35" s="1"/>
  <c r="F251" i="35"/>
  <c r="I73" i="25"/>
  <c r="H74" i="25" s="1"/>
  <c r="D244" i="33"/>
  <c r="C244" i="33"/>
  <c r="B244" i="33" s="1"/>
  <c r="G244" i="33"/>
  <c r="A245" i="33"/>
  <c r="F245" i="33" s="1"/>
  <c r="G251" i="35"/>
  <c r="D251" i="35"/>
  <c r="C251" i="35"/>
  <c r="B251" i="35" s="1"/>
  <c r="A252" i="35"/>
  <c r="R73" i="25"/>
  <c r="L74" i="25" s="1"/>
  <c r="G243" i="25"/>
  <c r="C243" i="25"/>
  <c r="B243" i="25" s="1"/>
  <c r="A244" i="25"/>
  <c r="F244" i="25" s="1"/>
  <c r="D243" i="25"/>
  <c r="J79" i="33" l="1"/>
  <c r="K79" i="33" s="1"/>
  <c r="J73" i="25"/>
  <c r="K73" i="25" s="1"/>
  <c r="AD80" i="33"/>
  <c r="AB80" i="33"/>
  <c r="T80" i="33"/>
  <c r="AC80" i="33"/>
  <c r="W80" i="33"/>
  <c r="AA80" i="33"/>
  <c r="U80" i="33"/>
  <c r="Y80" i="33"/>
  <c r="Z80" i="33"/>
  <c r="V80" i="33"/>
  <c r="U80" i="35"/>
  <c r="AB80" i="35"/>
  <c r="Y80" i="35"/>
  <c r="W80" i="35"/>
  <c r="AD80" i="35"/>
  <c r="AC80" i="35"/>
  <c r="AA80" i="35"/>
  <c r="V80" i="35"/>
  <c r="T80" i="35"/>
  <c r="X80" i="35"/>
  <c r="Z80" i="35"/>
  <c r="H80" i="35"/>
  <c r="K79" i="35"/>
  <c r="F252" i="35"/>
  <c r="M74" i="25"/>
  <c r="Y74" i="25" s="1"/>
  <c r="D245" i="33"/>
  <c r="G252" i="35"/>
  <c r="D252" i="35"/>
  <c r="A253" i="35"/>
  <c r="C252" i="35"/>
  <c r="B252" i="35" s="1"/>
  <c r="C245" i="33"/>
  <c r="B245" i="33" s="1"/>
  <c r="A246" i="33"/>
  <c r="F246" i="33" s="1"/>
  <c r="G245" i="33"/>
  <c r="G244" i="25"/>
  <c r="C244" i="25"/>
  <c r="B244" i="25" s="1"/>
  <c r="D244" i="25"/>
  <c r="A245" i="25"/>
  <c r="F245" i="25" s="1"/>
  <c r="AE80" i="33" l="1"/>
  <c r="N80" i="33" s="1"/>
  <c r="Q80" i="33" s="1"/>
  <c r="S80" i="33" s="1"/>
  <c r="E80" i="33" s="1"/>
  <c r="AE80" i="35"/>
  <c r="N80" i="35" s="1"/>
  <c r="Q80" i="35" s="1"/>
  <c r="S80" i="35" s="1"/>
  <c r="F253" i="35"/>
  <c r="W74" i="25"/>
  <c r="T74" i="25"/>
  <c r="AA74" i="25"/>
  <c r="X74" i="25"/>
  <c r="AB74" i="25"/>
  <c r="AC74" i="25"/>
  <c r="V74" i="25"/>
  <c r="Z74" i="25"/>
  <c r="AD74" i="25"/>
  <c r="U74" i="25"/>
  <c r="A247" i="33"/>
  <c r="F247" i="33" s="1"/>
  <c r="G246" i="33"/>
  <c r="D246" i="33"/>
  <c r="C246" i="33"/>
  <c r="B246" i="33" s="1"/>
  <c r="D253" i="35"/>
  <c r="C253" i="35"/>
  <c r="B253" i="35" s="1"/>
  <c r="G253" i="35"/>
  <c r="A254" i="35"/>
  <c r="G245" i="25"/>
  <c r="A246" i="25"/>
  <c r="F246" i="25" s="1"/>
  <c r="D245" i="25"/>
  <c r="C245" i="25"/>
  <c r="B245" i="25" s="1"/>
  <c r="E80" i="35" l="1"/>
  <c r="I80" i="33"/>
  <c r="H81" i="33" s="1"/>
  <c r="R80" i="33"/>
  <c r="L81" i="33" s="1"/>
  <c r="M81" i="33" s="1"/>
  <c r="F254" i="35"/>
  <c r="AE74" i="25"/>
  <c r="N74" i="25" s="1"/>
  <c r="Q74" i="25" s="1"/>
  <c r="G247" i="33"/>
  <c r="D247" i="33"/>
  <c r="C247" i="33"/>
  <c r="B247" i="33" s="1"/>
  <c r="A248" i="33"/>
  <c r="F248" i="33" s="1"/>
  <c r="G254" i="35"/>
  <c r="A255" i="35"/>
  <c r="C254" i="35"/>
  <c r="B254" i="35" s="1"/>
  <c r="D254" i="35"/>
  <c r="G246" i="25"/>
  <c r="A247" i="25"/>
  <c r="F247" i="25" s="1"/>
  <c r="C246" i="25"/>
  <c r="B246" i="25" s="1"/>
  <c r="D246" i="25"/>
  <c r="R80" i="35" l="1"/>
  <c r="L81" i="35" s="1"/>
  <c r="M81" i="35" s="1"/>
  <c r="Y81" i="35" s="1"/>
  <c r="J80" i="33"/>
  <c r="K80" i="33" s="1"/>
  <c r="AA81" i="35"/>
  <c r="T81" i="35"/>
  <c r="U81" i="35"/>
  <c r="AB81" i="35"/>
  <c r="I80" i="35"/>
  <c r="H81" i="35" s="1"/>
  <c r="X81" i="35"/>
  <c r="Z81" i="35"/>
  <c r="Y81" i="33"/>
  <c r="AC81" i="33"/>
  <c r="X81" i="33"/>
  <c r="AA81" i="33"/>
  <c r="AB81" i="33"/>
  <c r="T81" i="33"/>
  <c r="Z81" i="33"/>
  <c r="AD81" i="33"/>
  <c r="W81" i="33"/>
  <c r="V81" i="33"/>
  <c r="U81" i="33"/>
  <c r="S74" i="25"/>
  <c r="F255" i="35"/>
  <c r="D255" i="35"/>
  <c r="C255" i="35"/>
  <c r="B255" i="35" s="1"/>
  <c r="G255" i="35"/>
  <c r="A256" i="35"/>
  <c r="C248" i="33"/>
  <c r="B248" i="33" s="1"/>
  <c r="G248" i="33"/>
  <c r="D248" i="33"/>
  <c r="A249" i="33"/>
  <c r="F249" i="33" s="1"/>
  <c r="G247" i="25"/>
  <c r="D247" i="25"/>
  <c r="A248" i="25"/>
  <c r="F248" i="25" s="1"/>
  <c r="C247" i="25"/>
  <c r="B247" i="25" s="1"/>
  <c r="V81" i="35" l="1"/>
  <c r="W81" i="35"/>
  <c r="AC81" i="35"/>
  <c r="AD81" i="35"/>
  <c r="J80" i="35"/>
  <c r="K80" i="35" s="1"/>
  <c r="AE81" i="33"/>
  <c r="N81" i="33" s="1"/>
  <c r="Q81" i="33" s="1"/>
  <c r="S81" i="33" s="1"/>
  <c r="E81" i="33" s="1"/>
  <c r="E74" i="25"/>
  <c r="F256" i="35"/>
  <c r="D256" i="35"/>
  <c r="C256" i="35"/>
  <c r="B256" i="35" s="1"/>
  <c r="A257" i="35"/>
  <c r="G256" i="35"/>
  <c r="C249" i="33"/>
  <c r="B249" i="33" s="1"/>
  <c r="A250" i="33"/>
  <c r="F250" i="33" s="1"/>
  <c r="G249" i="33"/>
  <c r="D249" i="33"/>
  <c r="G248" i="25"/>
  <c r="D248" i="25"/>
  <c r="C248" i="25"/>
  <c r="B248" i="25" s="1"/>
  <c r="A249" i="25"/>
  <c r="F249" i="25" s="1"/>
  <c r="AE81" i="35" l="1"/>
  <c r="N81" i="35" s="1"/>
  <c r="Q81" i="35" s="1"/>
  <c r="S81" i="35" s="1"/>
  <c r="E81" i="35" s="1"/>
  <c r="I81" i="35" s="1"/>
  <c r="H82" i="35" s="1"/>
  <c r="R81" i="33"/>
  <c r="L82" i="33" s="1"/>
  <c r="M82" i="33" s="1"/>
  <c r="X82" i="33" s="1"/>
  <c r="I81" i="33"/>
  <c r="J81" i="33" s="1"/>
  <c r="R74" i="25"/>
  <c r="L75" i="25" s="1"/>
  <c r="M75" i="25" s="1"/>
  <c r="T75" i="25" s="1"/>
  <c r="I74" i="25"/>
  <c r="J74" i="25" s="1"/>
  <c r="F257" i="35"/>
  <c r="D257" i="35"/>
  <c r="C257" i="35"/>
  <c r="B257" i="35" s="1"/>
  <c r="G257" i="35"/>
  <c r="A258" i="35"/>
  <c r="A251" i="33"/>
  <c r="F251" i="33" s="1"/>
  <c r="C250" i="33"/>
  <c r="B250" i="33" s="1"/>
  <c r="G250" i="33"/>
  <c r="D250" i="33"/>
  <c r="G249" i="25"/>
  <c r="A250" i="25"/>
  <c r="F250" i="25" s="1"/>
  <c r="D249" i="25"/>
  <c r="C249" i="25"/>
  <c r="B249" i="25" s="1"/>
  <c r="R81" i="35" l="1"/>
  <c r="L82" i="35" s="1"/>
  <c r="M82" i="35" s="1"/>
  <c r="J81" i="35"/>
  <c r="K81" i="35" s="1"/>
  <c r="V82" i="33"/>
  <c r="U82" i="33"/>
  <c r="W82" i="33"/>
  <c r="AB82" i="33"/>
  <c r="T82" i="33"/>
  <c r="Y82" i="33"/>
  <c r="AC82" i="33"/>
  <c r="Z82" i="33"/>
  <c r="AD82" i="33"/>
  <c r="AA82" i="33"/>
  <c r="AB75" i="25"/>
  <c r="V75" i="25"/>
  <c r="AC75" i="25"/>
  <c r="U75" i="25"/>
  <c r="X75" i="25"/>
  <c r="Z75" i="25"/>
  <c r="Y75" i="25"/>
  <c r="AA75" i="25"/>
  <c r="W75" i="25"/>
  <c r="AD75" i="25"/>
  <c r="H82" i="33"/>
  <c r="K81" i="33"/>
  <c r="K74" i="25"/>
  <c r="H75" i="25"/>
  <c r="AD82" i="35"/>
  <c r="AA82" i="35"/>
  <c r="T82" i="35"/>
  <c r="Y82" i="35"/>
  <c r="U82" i="35"/>
  <c r="AB82" i="35"/>
  <c r="V82" i="35"/>
  <c r="Z82" i="35"/>
  <c r="X82" i="35"/>
  <c r="W82" i="35"/>
  <c r="AC82" i="35"/>
  <c r="F258" i="35"/>
  <c r="G251" i="33"/>
  <c r="A252" i="33"/>
  <c r="F252" i="33" s="1"/>
  <c r="D251" i="33"/>
  <c r="C251" i="33"/>
  <c r="B251" i="33" s="1"/>
  <c r="G258" i="35"/>
  <c r="A259" i="35"/>
  <c r="C258" i="35"/>
  <c r="B258" i="35" s="1"/>
  <c r="D258" i="35"/>
  <c r="G250" i="25"/>
  <c r="C250" i="25"/>
  <c r="B250" i="25" s="1"/>
  <c r="A251" i="25"/>
  <c r="F251" i="25" s="1"/>
  <c r="D250" i="25"/>
  <c r="AE82" i="33" l="1"/>
  <c r="N82" i="33" s="1"/>
  <c r="Q82" i="33" s="1"/>
  <c r="S82" i="33" s="1"/>
  <c r="E82" i="33" s="1"/>
  <c r="AE75" i="25"/>
  <c r="N75" i="25" s="1"/>
  <c r="Q75" i="25" s="1"/>
  <c r="S75" i="25" s="1"/>
  <c r="E75" i="25" s="1"/>
  <c r="AE82" i="35"/>
  <c r="N82" i="35" s="1"/>
  <c r="Q82" i="35" s="1"/>
  <c r="F259" i="35"/>
  <c r="G259" i="35"/>
  <c r="A260" i="35"/>
  <c r="D259" i="35"/>
  <c r="C259" i="35"/>
  <c r="B259" i="35" s="1"/>
  <c r="A253" i="33"/>
  <c r="F253" i="33" s="1"/>
  <c r="D252" i="33"/>
  <c r="C252" i="33"/>
  <c r="B252" i="33" s="1"/>
  <c r="G252" i="33"/>
  <c r="G251" i="25"/>
  <c r="C251" i="25"/>
  <c r="B251" i="25" s="1"/>
  <c r="A252" i="25"/>
  <c r="F252" i="25" s="1"/>
  <c r="D251" i="25"/>
  <c r="I82" i="33" l="1"/>
  <c r="H83" i="33" s="1"/>
  <c r="I75" i="25"/>
  <c r="R75" i="25"/>
  <c r="L76" i="25" s="1"/>
  <c r="M76" i="25" s="1"/>
  <c r="X76" i="25" s="1"/>
  <c r="R82" i="33"/>
  <c r="L83" i="33" s="1"/>
  <c r="M83" i="33" s="1"/>
  <c r="X83" i="33" s="1"/>
  <c r="S82" i="35"/>
  <c r="E82" i="35" s="1"/>
  <c r="F260" i="35"/>
  <c r="C260" i="35"/>
  <c r="B260" i="35" s="1"/>
  <c r="A261" i="35"/>
  <c r="D260" i="35"/>
  <c r="G260" i="35"/>
  <c r="G253" i="33"/>
  <c r="D253" i="33"/>
  <c r="C253" i="33"/>
  <c r="B253" i="33" s="1"/>
  <c r="A254" i="33"/>
  <c r="F254" i="33" s="1"/>
  <c r="G252" i="25"/>
  <c r="D252" i="25"/>
  <c r="A253" i="25"/>
  <c r="F253" i="25" s="1"/>
  <c r="C252" i="25"/>
  <c r="B252" i="25" s="1"/>
  <c r="J82" i="33" l="1"/>
  <c r="K82" i="33" s="1"/>
  <c r="J75" i="25"/>
  <c r="K75" i="25" s="1"/>
  <c r="Y76" i="25"/>
  <c r="T76" i="25"/>
  <c r="H76" i="25"/>
  <c r="Z83" i="33"/>
  <c r="V83" i="33"/>
  <c r="W76" i="25"/>
  <c r="AD76" i="25"/>
  <c r="AB76" i="25"/>
  <c r="U76" i="25"/>
  <c r="AC76" i="25"/>
  <c r="V76" i="25"/>
  <c r="Z76" i="25"/>
  <c r="R82" i="35"/>
  <c r="L83" i="35" s="1"/>
  <c r="M83" i="35" s="1"/>
  <c r="AB83" i="35" s="1"/>
  <c r="I82" i="35"/>
  <c r="H83" i="35" s="1"/>
  <c r="AA76" i="25"/>
  <c r="AA83" i="33"/>
  <c r="W83" i="33"/>
  <c r="Y83" i="33"/>
  <c r="AC83" i="33"/>
  <c r="AD83" i="33"/>
  <c r="U83" i="33"/>
  <c r="T83" i="33"/>
  <c r="AB83" i="33"/>
  <c r="F261" i="35"/>
  <c r="G261" i="35"/>
  <c r="D261" i="35"/>
  <c r="C261" i="35"/>
  <c r="B261" i="35" s="1"/>
  <c r="A262" i="35"/>
  <c r="G254" i="33"/>
  <c r="C254" i="33"/>
  <c r="B254" i="33" s="1"/>
  <c r="A255" i="33"/>
  <c r="F255" i="33" s="1"/>
  <c r="D254" i="33"/>
  <c r="G253" i="25"/>
  <c r="C253" i="25"/>
  <c r="B253" i="25" s="1"/>
  <c r="A254" i="25"/>
  <c r="F254" i="25" s="1"/>
  <c r="D253" i="25"/>
  <c r="J82" i="35" l="1"/>
  <c r="K82" i="35" s="1"/>
  <c r="AC83" i="35"/>
  <c r="W83" i="35"/>
  <c r="X83" i="35"/>
  <c r="V83" i="35"/>
  <c r="AE76" i="25"/>
  <c r="N76" i="25" s="1"/>
  <c r="Q76" i="25" s="1"/>
  <c r="S76" i="25" s="1"/>
  <c r="E76" i="25" s="1"/>
  <c r="Z83" i="35"/>
  <c r="AE83" i="33"/>
  <c r="N83" i="33" s="1"/>
  <c r="Q83" i="33" s="1"/>
  <c r="S83" i="33" s="1"/>
  <c r="Y83" i="35"/>
  <c r="U83" i="35"/>
  <c r="T83" i="35"/>
  <c r="AA83" i="35"/>
  <c r="AD83" i="35"/>
  <c r="F262" i="35"/>
  <c r="G262" i="35"/>
  <c r="D262" i="35"/>
  <c r="C262" i="35"/>
  <c r="B262" i="35" s="1"/>
  <c r="A263" i="35"/>
  <c r="G255" i="33"/>
  <c r="A256" i="33"/>
  <c r="F256" i="33" s="1"/>
  <c r="C255" i="33"/>
  <c r="B255" i="33" s="1"/>
  <c r="D255" i="33"/>
  <c r="G254" i="25"/>
  <c r="C254" i="25"/>
  <c r="B254" i="25" s="1"/>
  <c r="D254" i="25"/>
  <c r="A255" i="25"/>
  <c r="F255" i="25" s="1"/>
  <c r="AE83" i="35" l="1"/>
  <c r="N83" i="35" s="1"/>
  <c r="Q83" i="35" s="1"/>
  <c r="S83" i="35" s="1"/>
  <c r="E83" i="35" s="1"/>
  <c r="E83" i="33"/>
  <c r="F263" i="35"/>
  <c r="I76" i="25"/>
  <c r="H77" i="25" s="1"/>
  <c r="A257" i="33"/>
  <c r="F257" i="33" s="1"/>
  <c r="D256" i="33"/>
  <c r="C256" i="33"/>
  <c r="B256" i="33" s="1"/>
  <c r="G256" i="33"/>
  <c r="C263" i="35"/>
  <c r="B263" i="35" s="1"/>
  <c r="D263" i="35"/>
  <c r="A264" i="35"/>
  <c r="G263" i="35"/>
  <c r="R76" i="25"/>
  <c r="L77" i="25" s="1"/>
  <c r="G255" i="25"/>
  <c r="A256" i="25"/>
  <c r="F256" i="25" s="1"/>
  <c r="C255" i="25"/>
  <c r="B255" i="25" s="1"/>
  <c r="D255" i="25"/>
  <c r="J76" i="25" l="1"/>
  <c r="K76" i="25" s="1"/>
  <c r="I83" i="35"/>
  <c r="H84" i="35" s="1"/>
  <c r="R83" i="33"/>
  <c r="L84" i="33" s="1"/>
  <c r="M84" i="33" s="1"/>
  <c r="I83" i="33"/>
  <c r="J83" i="33" s="1"/>
  <c r="F264" i="35"/>
  <c r="M77" i="25"/>
  <c r="X77" i="25" s="1"/>
  <c r="R83" i="35"/>
  <c r="L84" i="35" s="1"/>
  <c r="A265" i="35"/>
  <c r="D264" i="35"/>
  <c r="C264" i="35"/>
  <c r="B264" i="35" s="1"/>
  <c r="G264" i="35"/>
  <c r="D257" i="33"/>
  <c r="C257" i="33"/>
  <c r="B257" i="33" s="1"/>
  <c r="G257" i="33"/>
  <c r="A258" i="33"/>
  <c r="F258" i="33" s="1"/>
  <c r="G256" i="25"/>
  <c r="C256" i="25"/>
  <c r="B256" i="25" s="1"/>
  <c r="A257" i="25"/>
  <c r="F257" i="25" s="1"/>
  <c r="D256" i="25"/>
  <c r="J83" i="35" l="1"/>
  <c r="K83" i="35" s="1"/>
  <c r="H84" i="33"/>
  <c r="K83" i="33"/>
  <c r="Z84" i="33"/>
  <c r="Y84" i="33"/>
  <c r="X84" i="33"/>
  <c r="AA84" i="33"/>
  <c r="AD84" i="33"/>
  <c r="T84" i="33"/>
  <c r="AB84" i="33"/>
  <c r="AC84" i="33"/>
  <c r="W84" i="33"/>
  <c r="U84" i="33"/>
  <c r="V84" i="33"/>
  <c r="AB77" i="25"/>
  <c r="T77" i="25"/>
  <c r="AD77" i="25"/>
  <c r="AA77" i="25"/>
  <c r="Z77" i="25"/>
  <c r="F265" i="35"/>
  <c r="Y77" i="25"/>
  <c r="U77" i="25"/>
  <c r="V77" i="25"/>
  <c r="AC77" i="25"/>
  <c r="M84" i="35"/>
  <c r="V84" i="35" s="1"/>
  <c r="W77" i="25"/>
  <c r="G258" i="33"/>
  <c r="D258" i="33"/>
  <c r="C258" i="33"/>
  <c r="B258" i="33" s="1"/>
  <c r="A259" i="33"/>
  <c r="F259" i="33" s="1"/>
  <c r="A266" i="35"/>
  <c r="D265" i="35"/>
  <c r="G265" i="35"/>
  <c r="C265" i="35"/>
  <c r="B265" i="35" s="1"/>
  <c r="G257" i="25"/>
  <c r="C257" i="25"/>
  <c r="B257" i="25" s="1"/>
  <c r="D257" i="25"/>
  <c r="A258" i="25"/>
  <c r="F258" i="25" s="1"/>
  <c r="AE84" i="33" l="1"/>
  <c r="N84" i="33" s="1"/>
  <c r="Q84" i="33" s="1"/>
  <c r="S84" i="33" s="1"/>
  <c r="E84" i="33" s="1"/>
  <c r="AD84" i="35"/>
  <c r="T84" i="35"/>
  <c r="U84" i="35"/>
  <c r="F266" i="35"/>
  <c r="Z84" i="35"/>
  <c r="AB84" i="35"/>
  <c r="Y84" i="35"/>
  <c r="W84" i="35"/>
  <c r="AC84" i="35"/>
  <c r="AA84" i="35"/>
  <c r="AE77" i="25"/>
  <c r="N77" i="25" s="1"/>
  <c r="Q77" i="25" s="1"/>
  <c r="X84" i="35"/>
  <c r="C259" i="33"/>
  <c r="B259" i="33" s="1"/>
  <c r="G259" i="33"/>
  <c r="A260" i="33"/>
  <c r="F260" i="33" s="1"/>
  <c r="D259" i="33"/>
  <c r="G266" i="35"/>
  <c r="D266" i="35"/>
  <c r="C266" i="35"/>
  <c r="B266" i="35" s="1"/>
  <c r="A267" i="35"/>
  <c r="G258" i="25"/>
  <c r="C258" i="25"/>
  <c r="B258" i="25" s="1"/>
  <c r="D258" i="25"/>
  <c r="A259" i="25"/>
  <c r="F259" i="25" s="1"/>
  <c r="R84" i="33" l="1"/>
  <c r="L85" i="33" s="1"/>
  <c r="M85" i="33" s="1"/>
  <c r="X85" i="33" s="1"/>
  <c r="I84" i="33"/>
  <c r="H85" i="33" s="1"/>
  <c r="S77" i="25"/>
  <c r="AE84" i="35"/>
  <c r="N84" i="35" s="1"/>
  <c r="Q84" i="35" s="1"/>
  <c r="S84" i="35" s="1"/>
  <c r="F267" i="35"/>
  <c r="D267" i="35"/>
  <c r="C267" i="35"/>
  <c r="B267" i="35" s="1"/>
  <c r="G267" i="35"/>
  <c r="A268" i="35"/>
  <c r="G260" i="33"/>
  <c r="D260" i="33"/>
  <c r="A261" i="33"/>
  <c r="F261" i="33" s="1"/>
  <c r="C260" i="33"/>
  <c r="B260" i="33" s="1"/>
  <c r="G259" i="25"/>
  <c r="D259" i="25"/>
  <c r="A260" i="25"/>
  <c r="F260" i="25" s="1"/>
  <c r="C259" i="25"/>
  <c r="B259" i="25" s="1"/>
  <c r="J84" i="33" l="1"/>
  <c r="AB85" i="33"/>
  <c r="AD85" i="33"/>
  <c r="AC85" i="33"/>
  <c r="T85" i="33"/>
  <c r="V85" i="33"/>
  <c r="W85" i="33"/>
  <c r="Y85" i="33"/>
  <c r="U85" i="33"/>
  <c r="Z85" i="33"/>
  <c r="AA85" i="33"/>
  <c r="K84" i="33"/>
  <c r="E77" i="25"/>
  <c r="E84" i="35"/>
  <c r="F268" i="35"/>
  <c r="A262" i="33"/>
  <c r="F262" i="33" s="1"/>
  <c r="C261" i="33"/>
  <c r="B261" i="33" s="1"/>
  <c r="G261" i="33"/>
  <c r="D261" i="33"/>
  <c r="D268" i="35"/>
  <c r="G268" i="35"/>
  <c r="A269" i="35"/>
  <c r="C268" i="35"/>
  <c r="B268" i="35" s="1"/>
  <c r="G260" i="25"/>
  <c r="C260" i="25"/>
  <c r="B260" i="25" s="1"/>
  <c r="D260" i="25"/>
  <c r="A261" i="25"/>
  <c r="F261" i="25" s="1"/>
  <c r="R84" i="35" l="1"/>
  <c r="L85" i="35" s="1"/>
  <c r="M85" i="35" s="1"/>
  <c r="U85" i="35" s="1"/>
  <c r="AE85" i="33"/>
  <c r="N85" i="33" s="1"/>
  <c r="Q85" i="33" s="1"/>
  <c r="S85" i="33" s="1"/>
  <c r="E85" i="33" s="1"/>
  <c r="I77" i="25"/>
  <c r="J77" i="25" s="1"/>
  <c r="R77" i="25"/>
  <c r="L78" i="25" s="1"/>
  <c r="M78" i="25" s="1"/>
  <c r="AA78" i="25" s="1"/>
  <c r="I84" i="35"/>
  <c r="H85" i="35" s="1"/>
  <c r="AC85" i="35"/>
  <c r="X85" i="35"/>
  <c r="W85" i="35"/>
  <c r="Y85" i="35"/>
  <c r="V85" i="35"/>
  <c r="AB85" i="35"/>
  <c r="AA85" i="35"/>
  <c r="AD85" i="35"/>
  <c r="Z85" i="35"/>
  <c r="T85" i="35"/>
  <c r="F269" i="35"/>
  <c r="D262" i="33"/>
  <c r="A263" i="33"/>
  <c r="F263" i="33" s="1"/>
  <c r="G262" i="33"/>
  <c r="C262" i="33"/>
  <c r="B262" i="33" s="1"/>
  <c r="A270" i="35"/>
  <c r="G269" i="35"/>
  <c r="C269" i="35"/>
  <c r="B269" i="35" s="1"/>
  <c r="D269" i="35"/>
  <c r="G261" i="25"/>
  <c r="D261" i="25"/>
  <c r="A262" i="25"/>
  <c r="F262" i="25" s="1"/>
  <c r="C261" i="25"/>
  <c r="B261" i="25" s="1"/>
  <c r="J84" i="35" l="1"/>
  <c r="K84" i="35" s="1"/>
  <c r="I85" i="33"/>
  <c r="J85" i="33" s="1"/>
  <c r="R85" i="33"/>
  <c r="L86" i="33" s="1"/>
  <c r="M86" i="33" s="1"/>
  <c r="AB78" i="25"/>
  <c r="AC78" i="25"/>
  <c r="T78" i="25"/>
  <c r="Z78" i="25"/>
  <c r="AD78" i="25"/>
  <c r="V78" i="25"/>
  <c r="X78" i="25"/>
  <c r="U78" i="25"/>
  <c r="W78" i="25"/>
  <c r="Y78" i="25"/>
  <c r="K77" i="25"/>
  <c r="H78" i="25"/>
  <c r="AE85" i="35"/>
  <c r="N85" i="35" s="1"/>
  <c r="Q85" i="35" s="1"/>
  <c r="F270" i="35"/>
  <c r="G270" i="35"/>
  <c r="A271" i="35"/>
  <c r="D270" i="35"/>
  <c r="C270" i="35"/>
  <c r="B270" i="35" s="1"/>
  <c r="A264" i="33"/>
  <c r="F264" i="33" s="1"/>
  <c r="C263" i="33"/>
  <c r="B263" i="33" s="1"/>
  <c r="D263" i="33"/>
  <c r="G263" i="33"/>
  <c r="G262" i="25"/>
  <c r="C262" i="25"/>
  <c r="B262" i="25" s="1"/>
  <c r="A263" i="25"/>
  <c r="F263" i="25" s="1"/>
  <c r="D262" i="25"/>
  <c r="S85" i="35" l="1"/>
  <c r="E85" i="35" s="1"/>
  <c r="AC86" i="33"/>
  <c r="W86" i="33"/>
  <c r="AA86" i="33"/>
  <c r="Y86" i="33"/>
  <c r="V86" i="33"/>
  <c r="T86" i="33"/>
  <c r="Z86" i="33"/>
  <c r="AD86" i="33"/>
  <c r="AB86" i="33"/>
  <c r="X86" i="33"/>
  <c r="U86" i="33"/>
  <c r="H86" i="33"/>
  <c r="K85" i="33"/>
  <c r="AE78" i="25"/>
  <c r="N78" i="25" s="1"/>
  <c r="Q78" i="25" s="1"/>
  <c r="S78" i="25" s="1"/>
  <c r="E78" i="25" s="1"/>
  <c r="F271" i="35"/>
  <c r="A272" i="35"/>
  <c r="C271" i="35"/>
  <c r="B271" i="35" s="1"/>
  <c r="G271" i="35"/>
  <c r="D271" i="35"/>
  <c r="C264" i="33"/>
  <c r="B264" i="33" s="1"/>
  <c r="D264" i="33"/>
  <c r="A265" i="33"/>
  <c r="F265" i="33" s="1"/>
  <c r="G264" i="33"/>
  <c r="G263" i="25"/>
  <c r="A264" i="25"/>
  <c r="F264" i="25" s="1"/>
  <c r="C263" i="25"/>
  <c r="B263" i="25" s="1"/>
  <c r="D263" i="25"/>
  <c r="R78" i="25" l="1"/>
  <c r="L79" i="25" s="1"/>
  <c r="M79" i="25" s="1"/>
  <c r="T79" i="25" s="1"/>
  <c r="I78" i="25"/>
  <c r="I85" i="35"/>
  <c r="H86" i="35" s="1"/>
  <c r="R85" i="35"/>
  <c r="L86" i="35" s="1"/>
  <c r="M86" i="35" s="1"/>
  <c r="AA86" i="35" s="1"/>
  <c r="AE86" i="33"/>
  <c r="N86" i="33" s="1"/>
  <c r="Q86" i="33" s="1"/>
  <c r="F272" i="35"/>
  <c r="C265" i="33"/>
  <c r="B265" i="33" s="1"/>
  <c r="D265" i="33"/>
  <c r="A266" i="33"/>
  <c r="F266" i="33" s="1"/>
  <c r="G265" i="33"/>
  <c r="A273" i="35"/>
  <c r="D272" i="35"/>
  <c r="C272" i="35"/>
  <c r="B272" i="35" s="1"/>
  <c r="G272" i="35"/>
  <c r="G264" i="25"/>
  <c r="D264" i="25"/>
  <c r="A265" i="25"/>
  <c r="F265" i="25" s="1"/>
  <c r="C264" i="25"/>
  <c r="B264" i="25" s="1"/>
  <c r="J85" i="35" l="1"/>
  <c r="K85" i="35" s="1"/>
  <c r="J78" i="25"/>
  <c r="K78" i="25" s="1"/>
  <c r="H79" i="25"/>
  <c r="X79" i="25"/>
  <c r="AB79" i="25"/>
  <c r="U79" i="25"/>
  <c r="V79" i="25"/>
  <c r="AD79" i="25"/>
  <c r="Y79" i="25"/>
  <c r="AC79" i="25"/>
  <c r="Z79" i="25"/>
  <c r="AA79" i="25"/>
  <c r="W79" i="25"/>
  <c r="W86" i="35"/>
  <c r="U86" i="35"/>
  <c r="AB86" i="35"/>
  <c r="AD86" i="35"/>
  <c r="V86" i="35"/>
  <c r="Z86" i="35"/>
  <c r="Y86" i="35"/>
  <c r="X86" i="35"/>
  <c r="T86" i="35"/>
  <c r="AC86" i="35"/>
  <c r="S86" i="33"/>
  <c r="F273" i="35"/>
  <c r="D266" i="33"/>
  <c r="A267" i="33"/>
  <c r="F267" i="33" s="1"/>
  <c r="C266" i="33"/>
  <c r="B266" i="33" s="1"/>
  <c r="G266" i="33"/>
  <c r="D273" i="35"/>
  <c r="C273" i="35"/>
  <c r="B273" i="35" s="1"/>
  <c r="A274" i="35"/>
  <c r="G273" i="35"/>
  <c r="G265" i="25"/>
  <c r="C265" i="25"/>
  <c r="B265" i="25" s="1"/>
  <c r="D265" i="25"/>
  <c r="A266" i="25"/>
  <c r="F266" i="25" s="1"/>
  <c r="AE79" i="25" l="1"/>
  <c r="N79" i="25" s="1"/>
  <c r="Q79" i="25" s="1"/>
  <c r="S79" i="25" s="1"/>
  <c r="E79" i="25" s="1"/>
  <c r="AE86" i="35"/>
  <c r="N86" i="35" s="1"/>
  <c r="Q86" i="35" s="1"/>
  <c r="S86" i="35" s="1"/>
  <c r="E86" i="35" s="1"/>
  <c r="E86" i="33"/>
  <c r="F274" i="35"/>
  <c r="G267" i="33"/>
  <c r="A268" i="33"/>
  <c r="F268" i="33" s="1"/>
  <c r="D267" i="33"/>
  <c r="C267" i="33"/>
  <c r="B267" i="33" s="1"/>
  <c r="G274" i="35"/>
  <c r="A275" i="35"/>
  <c r="C274" i="35"/>
  <c r="B274" i="35" s="1"/>
  <c r="D274" i="35"/>
  <c r="G266" i="25"/>
  <c r="A267" i="25"/>
  <c r="F267" i="25" s="1"/>
  <c r="D266" i="25"/>
  <c r="C266" i="25"/>
  <c r="B266" i="25" s="1"/>
  <c r="R86" i="35" l="1"/>
  <c r="L87" i="35" s="1"/>
  <c r="M87" i="35" s="1"/>
  <c r="V87" i="35" s="1"/>
  <c r="I86" i="33"/>
  <c r="H87" i="33" s="1"/>
  <c r="R86" i="33"/>
  <c r="L87" i="33" s="1"/>
  <c r="M87" i="33" s="1"/>
  <c r="F275" i="35"/>
  <c r="I86" i="35"/>
  <c r="H87" i="35" s="1"/>
  <c r="T87" i="35"/>
  <c r="AD87" i="35"/>
  <c r="Y87" i="35"/>
  <c r="AC87" i="35"/>
  <c r="AA87" i="35"/>
  <c r="X87" i="35"/>
  <c r="AB87" i="35"/>
  <c r="Z87" i="35"/>
  <c r="U87" i="35"/>
  <c r="W87" i="35"/>
  <c r="I79" i="25"/>
  <c r="H80" i="25" s="1"/>
  <c r="C275" i="35"/>
  <c r="B275" i="35" s="1"/>
  <c r="G275" i="35"/>
  <c r="D275" i="35"/>
  <c r="A276" i="35"/>
  <c r="D268" i="33"/>
  <c r="G268" i="33"/>
  <c r="C268" i="33"/>
  <c r="B268" i="33" s="1"/>
  <c r="A269" i="33"/>
  <c r="F269" i="33" s="1"/>
  <c r="R79" i="25"/>
  <c r="L80" i="25" s="1"/>
  <c r="G267" i="25"/>
  <c r="A268" i="25"/>
  <c r="F268" i="25" s="1"/>
  <c r="C267" i="25"/>
  <c r="B267" i="25" s="1"/>
  <c r="D267" i="25"/>
  <c r="J79" i="25" l="1"/>
  <c r="K79" i="25" s="1"/>
  <c r="J86" i="35"/>
  <c r="K86" i="35" s="1"/>
  <c r="J86" i="33"/>
  <c r="K86" i="33" s="1"/>
  <c r="AC87" i="33"/>
  <c r="AA87" i="33"/>
  <c r="Y87" i="33"/>
  <c r="W87" i="33"/>
  <c r="AD87" i="33"/>
  <c r="AB87" i="33"/>
  <c r="Z87" i="33"/>
  <c r="V87" i="33"/>
  <c r="X87" i="33"/>
  <c r="T87" i="33"/>
  <c r="U87" i="33"/>
  <c r="F276" i="35"/>
  <c r="M80" i="25"/>
  <c r="W80" i="25" s="1"/>
  <c r="AE87" i="35"/>
  <c r="N87" i="35" s="1"/>
  <c r="Q87" i="35" s="1"/>
  <c r="S87" i="35" s="1"/>
  <c r="C276" i="35"/>
  <c r="B276" i="35" s="1"/>
  <c r="D276" i="35"/>
  <c r="G276" i="35"/>
  <c r="A277" i="35"/>
  <c r="G269" i="33"/>
  <c r="D269" i="33"/>
  <c r="C269" i="33"/>
  <c r="B269" i="33" s="1"/>
  <c r="A270" i="33"/>
  <c r="F270" i="33" s="1"/>
  <c r="G268" i="25"/>
  <c r="A269" i="25"/>
  <c r="F269" i="25" s="1"/>
  <c r="D268" i="25"/>
  <c r="C268" i="25"/>
  <c r="B268" i="25" s="1"/>
  <c r="AE87" i="33" l="1"/>
  <c r="N87" i="33" s="1"/>
  <c r="Q87" i="33" s="1"/>
  <c r="E87" i="35"/>
  <c r="F277" i="35"/>
  <c r="AA80" i="25"/>
  <c r="V80" i="25"/>
  <c r="T80" i="25"/>
  <c r="Z80" i="25"/>
  <c r="AC80" i="25"/>
  <c r="AB80" i="25"/>
  <c r="X80" i="25"/>
  <c r="AD80" i="25"/>
  <c r="U80" i="25"/>
  <c r="Y80" i="25"/>
  <c r="A278" i="35"/>
  <c r="D277" i="35"/>
  <c r="C277" i="35"/>
  <c r="B277" i="35" s="1"/>
  <c r="G277" i="35"/>
  <c r="C270" i="33"/>
  <c r="B270" i="33" s="1"/>
  <c r="A271" i="33"/>
  <c r="F271" i="33" s="1"/>
  <c r="G270" i="33"/>
  <c r="D270" i="33"/>
  <c r="G269" i="25"/>
  <c r="C269" i="25"/>
  <c r="B269" i="25" s="1"/>
  <c r="D269" i="25"/>
  <c r="A270" i="25"/>
  <c r="F270" i="25" s="1"/>
  <c r="R87" i="35" l="1"/>
  <c r="L88" i="35" s="1"/>
  <c r="M88" i="35" s="1"/>
  <c r="S87" i="33"/>
  <c r="E87" i="33" s="1"/>
  <c r="I87" i="35"/>
  <c r="H88" i="35" s="1"/>
  <c r="Z88" i="35"/>
  <c r="Y88" i="35"/>
  <c r="AD88" i="35"/>
  <c r="AB88" i="35"/>
  <c r="T88" i="35"/>
  <c r="V88" i="35"/>
  <c r="AC88" i="35"/>
  <c r="AA88" i="35"/>
  <c r="U88" i="35"/>
  <c r="W88" i="35"/>
  <c r="X88" i="35"/>
  <c r="F278" i="35"/>
  <c r="AE80" i="25"/>
  <c r="N80" i="25" s="1"/>
  <c r="Q80" i="25" s="1"/>
  <c r="A279" i="35"/>
  <c r="G278" i="35"/>
  <c r="C278" i="35"/>
  <c r="B278" i="35" s="1"/>
  <c r="D278" i="35"/>
  <c r="C271" i="33"/>
  <c r="B271" i="33" s="1"/>
  <c r="A272" i="33"/>
  <c r="F272" i="33" s="1"/>
  <c r="D271" i="33"/>
  <c r="G271" i="33"/>
  <c r="G270" i="25"/>
  <c r="D270" i="25"/>
  <c r="A271" i="25"/>
  <c r="F271" i="25" s="1"/>
  <c r="C270" i="25"/>
  <c r="B270" i="25" s="1"/>
  <c r="R87" i="33" l="1"/>
  <c r="L88" i="33" s="1"/>
  <c r="M88" i="33" s="1"/>
  <c r="W88" i="33" s="1"/>
  <c r="J87" i="35"/>
  <c r="K87" i="35" s="1"/>
  <c r="U88" i="33"/>
  <c r="AB88" i="33"/>
  <c r="V88" i="33"/>
  <c r="AA88" i="33"/>
  <c r="X88" i="33"/>
  <c r="Y88" i="33"/>
  <c r="T88" i="33"/>
  <c r="AD88" i="33"/>
  <c r="Z88" i="33"/>
  <c r="I87" i="33"/>
  <c r="H88" i="33" s="1"/>
  <c r="S80" i="25"/>
  <c r="AE88" i="35"/>
  <c r="N88" i="35" s="1"/>
  <c r="Q88" i="35" s="1"/>
  <c r="F279" i="35"/>
  <c r="G279" i="35"/>
  <c r="D279" i="35"/>
  <c r="C279" i="35"/>
  <c r="B279" i="35" s="1"/>
  <c r="A280" i="35"/>
  <c r="C272" i="33"/>
  <c r="B272" i="33" s="1"/>
  <c r="A273" i="33"/>
  <c r="F273" i="33" s="1"/>
  <c r="D272" i="33"/>
  <c r="G272" i="33"/>
  <c r="G271" i="25"/>
  <c r="D271" i="25"/>
  <c r="C271" i="25"/>
  <c r="B271" i="25" s="1"/>
  <c r="A272" i="25"/>
  <c r="F272" i="25" s="1"/>
  <c r="AC88" i="33" l="1"/>
  <c r="J87" i="33"/>
  <c r="K87" i="33" s="1"/>
  <c r="AE88" i="33"/>
  <c r="N88" i="33" s="1"/>
  <c r="Q88" i="33" s="1"/>
  <c r="S88" i="33" s="1"/>
  <c r="S88" i="35"/>
  <c r="E88" i="35" s="1"/>
  <c r="E80" i="25"/>
  <c r="F280" i="35"/>
  <c r="A281" i="35"/>
  <c r="G280" i="35"/>
  <c r="D280" i="35"/>
  <c r="C280" i="35"/>
  <c r="B280" i="35" s="1"/>
  <c r="G273" i="33"/>
  <c r="D273" i="33"/>
  <c r="C273" i="33"/>
  <c r="B273" i="33" s="1"/>
  <c r="A274" i="33"/>
  <c r="F274" i="33" s="1"/>
  <c r="G272" i="25"/>
  <c r="C272" i="25"/>
  <c r="B272" i="25" s="1"/>
  <c r="D272" i="25"/>
  <c r="A273" i="25"/>
  <c r="F273" i="25" s="1"/>
  <c r="E88" i="33" l="1"/>
  <c r="I80" i="25"/>
  <c r="J80" i="25" s="1"/>
  <c r="R80" i="25"/>
  <c r="L81" i="25" s="1"/>
  <c r="M81" i="25" s="1"/>
  <c r="V81" i="25" s="1"/>
  <c r="F281" i="35"/>
  <c r="I88" i="35"/>
  <c r="H89" i="35" s="1"/>
  <c r="R88" i="35"/>
  <c r="L89" i="35" s="1"/>
  <c r="M89" i="35" s="1"/>
  <c r="A282" i="35"/>
  <c r="C281" i="35"/>
  <c r="B281" i="35" s="1"/>
  <c r="G281" i="35"/>
  <c r="D281" i="35"/>
  <c r="D274" i="33"/>
  <c r="C274" i="33"/>
  <c r="B274" i="33" s="1"/>
  <c r="G274" i="33"/>
  <c r="A275" i="33"/>
  <c r="F275" i="33" s="1"/>
  <c r="G273" i="25"/>
  <c r="A274" i="25"/>
  <c r="F274" i="25" s="1"/>
  <c r="D273" i="25"/>
  <c r="C273" i="25"/>
  <c r="B273" i="25" s="1"/>
  <c r="J88" i="35" l="1"/>
  <c r="K88" i="35" s="1"/>
  <c r="AC81" i="25"/>
  <c r="Y81" i="25"/>
  <c r="I88" i="33"/>
  <c r="J88" i="33" s="1"/>
  <c r="R88" i="33"/>
  <c r="L89" i="33" s="1"/>
  <c r="M89" i="33" s="1"/>
  <c r="AB81" i="25"/>
  <c r="U81" i="25"/>
  <c r="T81" i="25"/>
  <c r="AD81" i="25"/>
  <c r="AA81" i="25"/>
  <c r="X81" i="25"/>
  <c r="W81" i="25"/>
  <c r="Z81" i="25"/>
  <c r="K80" i="25"/>
  <c r="H81" i="25"/>
  <c r="F282" i="35"/>
  <c r="AB89" i="35"/>
  <c r="AD89" i="35"/>
  <c r="AA89" i="35"/>
  <c r="Z89" i="35"/>
  <c r="Y89" i="35"/>
  <c r="X89" i="35"/>
  <c r="W89" i="35"/>
  <c r="V89" i="35"/>
  <c r="U89" i="35"/>
  <c r="AC89" i="35"/>
  <c r="T89" i="35"/>
  <c r="D275" i="33"/>
  <c r="C275" i="33"/>
  <c r="B275" i="33" s="1"/>
  <c r="A276" i="33"/>
  <c r="F276" i="33" s="1"/>
  <c r="G275" i="33"/>
  <c r="D282" i="35"/>
  <c r="A283" i="35"/>
  <c r="C282" i="35"/>
  <c r="B282" i="35" s="1"/>
  <c r="G282" i="35"/>
  <c r="G274" i="25"/>
  <c r="C274" i="25"/>
  <c r="B274" i="25" s="1"/>
  <c r="A275" i="25"/>
  <c r="F275" i="25" s="1"/>
  <c r="D274" i="25"/>
  <c r="AE81" i="25" l="1"/>
  <c r="N81" i="25" s="1"/>
  <c r="Q81" i="25" s="1"/>
  <c r="S81" i="25" s="1"/>
  <c r="E81" i="25" s="1"/>
  <c r="AC89" i="33"/>
  <c r="W89" i="33"/>
  <c r="AB89" i="33"/>
  <c r="Z89" i="33"/>
  <c r="T89" i="33"/>
  <c r="Y89" i="33"/>
  <c r="AD89" i="33"/>
  <c r="X89" i="33"/>
  <c r="V89" i="33"/>
  <c r="U89" i="33"/>
  <c r="AA89" i="33"/>
  <c r="H89" i="33"/>
  <c r="K88" i="33"/>
  <c r="F283" i="35"/>
  <c r="AE89" i="35"/>
  <c r="N89" i="35" s="1"/>
  <c r="Q89" i="35" s="1"/>
  <c r="S89" i="35" s="1"/>
  <c r="A277" i="33"/>
  <c r="F277" i="33" s="1"/>
  <c r="C276" i="33"/>
  <c r="B276" i="33" s="1"/>
  <c r="D276" i="33"/>
  <c r="G276" i="33"/>
  <c r="G283" i="35"/>
  <c r="A284" i="35"/>
  <c r="D283" i="35"/>
  <c r="C283" i="35"/>
  <c r="B283" i="35" s="1"/>
  <c r="G275" i="25"/>
  <c r="A276" i="25"/>
  <c r="F276" i="25" s="1"/>
  <c r="C275" i="25"/>
  <c r="B275" i="25" s="1"/>
  <c r="D275" i="25"/>
  <c r="R81" i="25" l="1"/>
  <c r="L82" i="25" s="1"/>
  <c r="M82" i="25" s="1"/>
  <c r="Z82" i="25" s="1"/>
  <c r="I81" i="25"/>
  <c r="AE89" i="33"/>
  <c r="N89" i="33" s="1"/>
  <c r="Q89" i="33" s="1"/>
  <c r="S89" i="33" s="1"/>
  <c r="E89" i="33" s="1"/>
  <c r="F284" i="35"/>
  <c r="E89" i="35"/>
  <c r="G284" i="35"/>
  <c r="D284" i="35"/>
  <c r="A285" i="35"/>
  <c r="C284" i="35"/>
  <c r="B284" i="35" s="1"/>
  <c r="C277" i="33"/>
  <c r="B277" i="33" s="1"/>
  <c r="A278" i="33"/>
  <c r="F278" i="33" s="1"/>
  <c r="D277" i="33"/>
  <c r="G277" i="33"/>
  <c r="G276" i="25"/>
  <c r="D276" i="25"/>
  <c r="C276" i="25"/>
  <c r="B276" i="25" s="1"/>
  <c r="A277" i="25"/>
  <c r="F277" i="25" s="1"/>
  <c r="R89" i="35" l="1"/>
  <c r="L90" i="35" s="1"/>
  <c r="M90" i="35" s="1"/>
  <c r="X90" i="35" s="1"/>
  <c r="J81" i="25"/>
  <c r="K81" i="25" s="1"/>
  <c r="V82" i="25"/>
  <c r="AC82" i="25"/>
  <c r="AD82" i="25"/>
  <c r="X82" i="25"/>
  <c r="W82" i="25"/>
  <c r="T82" i="25"/>
  <c r="AA82" i="25"/>
  <c r="Y82" i="25"/>
  <c r="AB82" i="25"/>
  <c r="U82" i="25"/>
  <c r="H82" i="25"/>
  <c r="I89" i="33"/>
  <c r="J89" i="33" s="1"/>
  <c r="R89" i="33"/>
  <c r="L90" i="33" s="1"/>
  <c r="M90" i="33" s="1"/>
  <c r="F285" i="35"/>
  <c r="AA90" i="35"/>
  <c r="Y90" i="35"/>
  <c r="Z90" i="35"/>
  <c r="U90" i="35"/>
  <c r="I89" i="35"/>
  <c r="H90" i="35" s="1"/>
  <c r="A286" i="35"/>
  <c r="D285" i="35"/>
  <c r="C285" i="35"/>
  <c r="B285" i="35" s="1"/>
  <c r="G285" i="35"/>
  <c r="D278" i="33"/>
  <c r="C278" i="33"/>
  <c r="B278" i="33" s="1"/>
  <c r="A279" i="33"/>
  <c r="F279" i="33" s="1"/>
  <c r="G278" i="33"/>
  <c r="G277" i="25"/>
  <c r="A278" i="25"/>
  <c r="F278" i="25" s="1"/>
  <c r="C277" i="25"/>
  <c r="B277" i="25" s="1"/>
  <c r="D277" i="25"/>
  <c r="W90" i="35" l="1"/>
  <c r="T90" i="35"/>
  <c r="AD90" i="35"/>
  <c r="AB90" i="35"/>
  <c r="V90" i="35"/>
  <c r="AC90" i="35"/>
  <c r="J89" i="35"/>
  <c r="K89" i="35" s="1"/>
  <c r="AE82" i="25"/>
  <c r="N82" i="25" s="1"/>
  <c r="Q82" i="25" s="1"/>
  <c r="S82" i="25" s="1"/>
  <c r="E82" i="25" s="1"/>
  <c r="Z90" i="33"/>
  <c r="U90" i="33"/>
  <c r="AC90" i="33"/>
  <c r="AB90" i="33"/>
  <c r="V90" i="33"/>
  <c r="W90" i="33"/>
  <c r="AD90" i="33"/>
  <c r="Y90" i="33"/>
  <c r="AA90" i="33"/>
  <c r="T90" i="33"/>
  <c r="X90" i="33"/>
  <c r="H90" i="33"/>
  <c r="K89" i="33"/>
  <c r="F286" i="35"/>
  <c r="AE90" i="35"/>
  <c r="N90" i="35" s="1"/>
  <c r="Q90" i="35" s="1"/>
  <c r="S90" i="35" s="1"/>
  <c r="G286" i="35"/>
  <c r="A287" i="35"/>
  <c r="C286" i="35"/>
  <c r="B286" i="35" s="1"/>
  <c r="D286" i="35"/>
  <c r="C279" i="33"/>
  <c r="B279" i="33" s="1"/>
  <c r="A280" i="33"/>
  <c r="F280" i="33" s="1"/>
  <c r="D279" i="33"/>
  <c r="G279" i="33"/>
  <c r="G278" i="25"/>
  <c r="C278" i="25"/>
  <c r="B278" i="25" s="1"/>
  <c r="A279" i="25"/>
  <c r="F279" i="25" s="1"/>
  <c r="D278" i="25"/>
  <c r="AE90" i="33" l="1"/>
  <c r="N90" i="33" s="1"/>
  <c r="Q90" i="33" s="1"/>
  <c r="E90" i="35"/>
  <c r="F287" i="35"/>
  <c r="I82" i="25"/>
  <c r="H83" i="25" s="1"/>
  <c r="C287" i="35"/>
  <c r="B287" i="35" s="1"/>
  <c r="G287" i="35"/>
  <c r="D287" i="35"/>
  <c r="A288" i="35"/>
  <c r="D280" i="33"/>
  <c r="G280" i="33"/>
  <c r="A281" i="33"/>
  <c r="F281" i="33" s="1"/>
  <c r="C280" i="33"/>
  <c r="B280" i="33" s="1"/>
  <c r="R82" i="25"/>
  <c r="L83" i="25" s="1"/>
  <c r="G279" i="25"/>
  <c r="A280" i="25"/>
  <c r="F280" i="25" s="1"/>
  <c r="C279" i="25"/>
  <c r="B279" i="25" s="1"/>
  <c r="D279" i="25"/>
  <c r="R90" i="35" l="1"/>
  <c r="L91" i="35" s="1"/>
  <c r="M91" i="35" s="1"/>
  <c r="J82" i="25"/>
  <c r="K82" i="25" s="1"/>
  <c r="S90" i="33"/>
  <c r="E90" i="33" s="1"/>
  <c r="I90" i="35"/>
  <c r="H91" i="35" s="1"/>
  <c r="AA91" i="35"/>
  <c r="Y91" i="35"/>
  <c r="U91" i="35"/>
  <c r="AD91" i="35"/>
  <c r="AC91" i="35"/>
  <c r="T91" i="35"/>
  <c r="X91" i="35"/>
  <c r="V91" i="35"/>
  <c r="Z91" i="35"/>
  <c r="AB91" i="35"/>
  <c r="W91" i="35"/>
  <c r="F288" i="35"/>
  <c r="M83" i="25"/>
  <c r="V83" i="25" s="1"/>
  <c r="A289" i="35"/>
  <c r="D288" i="35"/>
  <c r="G288" i="35"/>
  <c r="C288" i="35"/>
  <c r="B288" i="35" s="1"/>
  <c r="A282" i="33"/>
  <c r="F282" i="33" s="1"/>
  <c r="G281" i="33"/>
  <c r="C281" i="33"/>
  <c r="B281" i="33" s="1"/>
  <c r="D281" i="33"/>
  <c r="G280" i="25"/>
  <c r="A281" i="25"/>
  <c r="F281" i="25" s="1"/>
  <c r="D280" i="25"/>
  <c r="C280" i="25"/>
  <c r="B280" i="25" s="1"/>
  <c r="R90" i="33" l="1"/>
  <c r="L91" i="33" s="1"/>
  <c r="M91" i="33" s="1"/>
  <c r="Z91" i="33" s="1"/>
  <c r="J90" i="35"/>
  <c r="K90" i="35" s="1"/>
  <c r="X91" i="33"/>
  <c r="Y91" i="33"/>
  <c r="W91" i="33"/>
  <c r="T91" i="33"/>
  <c r="AC91" i="33"/>
  <c r="AB91" i="33"/>
  <c r="AD91" i="33"/>
  <c r="AA91" i="33"/>
  <c r="V91" i="33"/>
  <c r="I90" i="33"/>
  <c r="H91" i="33" s="1"/>
  <c r="AE91" i="35"/>
  <c r="N91" i="35" s="1"/>
  <c r="Q91" i="35" s="1"/>
  <c r="S91" i="35" s="1"/>
  <c r="E91" i="35" s="1"/>
  <c r="F289" i="35"/>
  <c r="T83" i="25"/>
  <c r="X83" i="25"/>
  <c r="AC83" i="25"/>
  <c r="Z83" i="25"/>
  <c r="AD83" i="25"/>
  <c r="AA83" i="25"/>
  <c r="U83" i="25"/>
  <c r="W83" i="25"/>
  <c r="AB83" i="25"/>
  <c r="Y83" i="25"/>
  <c r="D282" i="33"/>
  <c r="G282" i="33"/>
  <c r="A283" i="33"/>
  <c r="F283" i="33" s="1"/>
  <c r="C282" i="33"/>
  <c r="B282" i="33" s="1"/>
  <c r="G289" i="35"/>
  <c r="D289" i="35"/>
  <c r="C289" i="35"/>
  <c r="B289" i="35" s="1"/>
  <c r="A290" i="35"/>
  <c r="G281" i="25"/>
  <c r="C281" i="25"/>
  <c r="B281" i="25" s="1"/>
  <c r="D281" i="25"/>
  <c r="A282" i="25"/>
  <c r="F282" i="25" s="1"/>
  <c r="U91" i="33" l="1"/>
  <c r="J90" i="33"/>
  <c r="K90" i="33" s="1"/>
  <c r="AE91" i="33"/>
  <c r="N91" i="33" s="1"/>
  <c r="Q91" i="33" s="1"/>
  <c r="AE83" i="25"/>
  <c r="N83" i="25" s="1"/>
  <c r="Q83" i="25" s="1"/>
  <c r="F290" i="35"/>
  <c r="A284" i="33"/>
  <c r="F284" i="33" s="1"/>
  <c r="G283" i="33"/>
  <c r="D283" i="33"/>
  <c r="C283" i="33"/>
  <c r="B283" i="33" s="1"/>
  <c r="A291" i="35"/>
  <c r="C290" i="35"/>
  <c r="B290" i="35" s="1"/>
  <c r="G290" i="35"/>
  <c r="D290" i="35"/>
  <c r="G282" i="25"/>
  <c r="A283" i="25"/>
  <c r="F283" i="25" s="1"/>
  <c r="C282" i="25"/>
  <c r="B282" i="25" s="1"/>
  <c r="D282" i="25"/>
  <c r="S91" i="33" l="1"/>
  <c r="E91" i="33" s="1"/>
  <c r="S83" i="25"/>
  <c r="F291" i="35"/>
  <c r="I91" i="35"/>
  <c r="R91" i="35"/>
  <c r="L92" i="35" s="1"/>
  <c r="M92" i="35" s="1"/>
  <c r="A292" i="35"/>
  <c r="G291" i="35"/>
  <c r="D291" i="35"/>
  <c r="C291" i="35"/>
  <c r="B291" i="35" s="1"/>
  <c r="C284" i="33"/>
  <c r="B284" i="33" s="1"/>
  <c r="A285" i="33"/>
  <c r="F285" i="33" s="1"/>
  <c r="D284" i="33"/>
  <c r="G284" i="33"/>
  <c r="G283" i="25"/>
  <c r="D283" i="25"/>
  <c r="C283" i="25"/>
  <c r="B283" i="25" s="1"/>
  <c r="A284" i="25"/>
  <c r="F284" i="25" s="1"/>
  <c r="H92" i="35" l="1"/>
  <c r="J91" i="35"/>
  <c r="K91" i="35" s="1"/>
  <c r="R91" i="33"/>
  <c r="L92" i="33" s="1"/>
  <c r="M92" i="33" s="1"/>
  <c r="AB92" i="33" s="1"/>
  <c r="I91" i="33"/>
  <c r="H92" i="33" s="1"/>
  <c r="E83" i="25"/>
  <c r="F292" i="35"/>
  <c r="X92" i="35"/>
  <c r="W92" i="35"/>
  <c r="U92" i="35"/>
  <c r="AD92" i="35"/>
  <c r="T92" i="35"/>
  <c r="Z92" i="35"/>
  <c r="AA92" i="35"/>
  <c r="V92" i="35"/>
  <c r="AC92" i="35"/>
  <c r="Y92" i="35"/>
  <c r="AB92" i="35"/>
  <c r="D292" i="35"/>
  <c r="G292" i="35"/>
  <c r="A293" i="35"/>
  <c r="C292" i="35"/>
  <c r="B292" i="35" s="1"/>
  <c r="A286" i="33"/>
  <c r="F286" i="33" s="1"/>
  <c r="C285" i="33"/>
  <c r="B285" i="33" s="1"/>
  <c r="G285" i="33"/>
  <c r="D285" i="33"/>
  <c r="G284" i="25"/>
  <c r="C284" i="25"/>
  <c r="B284" i="25" s="1"/>
  <c r="D284" i="25"/>
  <c r="A285" i="25"/>
  <c r="F285" i="25" s="1"/>
  <c r="U92" i="33" l="1"/>
  <c r="W92" i="33"/>
  <c r="AC92" i="33"/>
  <c r="X92" i="33"/>
  <c r="Z92" i="33"/>
  <c r="AA92" i="33"/>
  <c r="T92" i="33"/>
  <c r="V92" i="33"/>
  <c r="AD92" i="33"/>
  <c r="Y92" i="33"/>
  <c r="J91" i="33"/>
  <c r="K91" i="33" s="1"/>
  <c r="R83" i="25"/>
  <c r="L84" i="25" s="1"/>
  <c r="M84" i="25" s="1"/>
  <c r="X84" i="25" s="1"/>
  <c r="I83" i="25"/>
  <c r="J83" i="25" s="1"/>
  <c r="F293" i="35"/>
  <c r="AE92" i="35"/>
  <c r="N92" i="35" s="1"/>
  <c r="Q92" i="35" s="1"/>
  <c r="S92" i="35" s="1"/>
  <c r="A287" i="33"/>
  <c r="F287" i="33" s="1"/>
  <c r="D286" i="33"/>
  <c r="G286" i="33"/>
  <c r="C286" i="33"/>
  <c r="B286" i="33" s="1"/>
  <c r="A294" i="35"/>
  <c r="D293" i="35"/>
  <c r="G293" i="35"/>
  <c r="C293" i="35"/>
  <c r="B293" i="35" s="1"/>
  <c r="G285" i="25"/>
  <c r="D285" i="25"/>
  <c r="A286" i="25"/>
  <c r="F286" i="25" s="1"/>
  <c r="C285" i="25"/>
  <c r="B285" i="25" s="1"/>
  <c r="AE92" i="33" l="1"/>
  <c r="N92" i="33" s="1"/>
  <c r="Q92" i="33" s="1"/>
  <c r="AA84" i="25"/>
  <c r="AD84" i="25"/>
  <c r="AB84" i="25"/>
  <c r="W84" i="25"/>
  <c r="U84" i="25"/>
  <c r="Z84" i="25"/>
  <c r="AC84" i="25"/>
  <c r="T84" i="25"/>
  <c r="V84" i="25"/>
  <c r="Y84" i="25"/>
  <c r="S92" i="33"/>
  <c r="K83" i="25"/>
  <c r="H84" i="25"/>
  <c r="F294" i="35"/>
  <c r="D294" i="35"/>
  <c r="C294" i="35"/>
  <c r="B294" i="35" s="1"/>
  <c r="A295" i="35"/>
  <c r="G294" i="35"/>
  <c r="D287" i="33"/>
  <c r="C287" i="33"/>
  <c r="B287" i="33" s="1"/>
  <c r="G287" i="33"/>
  <c r="A288" i="33"/>
  <c r="F288" i="33" s="1"/>
  <c r="G286" i="25"/>
  <c r="A287" i="25"/>
  <c r="F287" i="25" s="1"/>
  <c r="C286" i="25"/>
  <c r="B286" i="25" s="1"/>
  <c r="D286" i="25"/>
  <c r="AE84" i="25" l="1"/>
  <c r="N84" i="25" s="1"/>
  <c r="Q84" i="25" s="1"/>
  <c r="S84" i="25" s="1"/>
  <c r="E84" i="25" s="1"/>
  <c r="E92" i="33"/>
  <c r="F295" i="35"/>
  <c r="E92" i="35"/>
  <c r="C288" i="33"/>
  <c r="B288" i="33" s="1"/>
  <c r="G288" i="33"/>
  <c r="D288" i="33"/>
  <c r="A289" i="33"/>
  <c r="F289" i="33" s="1"/>
  <c r="A296" i="35"/>
  <c r="G295" i="35"/>
  <c r="D295" i="35"/>
  <c r="C295" i="35"/>
  <c r="B295" i="35" s="1"/>
  <c r="G287" i="25"/>
  <c r="A288" i="25"/>
  <c r="F288" i="25" s="1"/>
  <c r="C287" i="25"/>
  <c r="B287" i="25" s="1"/>
  <c r="D287" i="25"/>
  <c r="R92" i="35" l="1"/>
  <c r="L93" i="35" s="1"/>
  <c r="M93" i="35" s="1"/>
  <c r="I84" i="25"/>
  <c r="J84" i="25" s="1"/>
  <c r="R84" i="25"/>
  <c r="L85" i="25" s="1"/>
  <c r="M85" i="25" s="1"/>
  <c r="AB85" i="25" s="1"/>
  <c r="I92" i="33"/>
  <c r="H93" i="33" s="1"/>
  <c r="R92" i="33"/>
  <c r="L93" i="33" s="1"/>
  <c r="M93" i="33" s="1"/>
  <c r="F296" i="35"/>
  <c r="T93" i="35"/>
  <c r="AB93" i="35"/>
  <c r="Y93" i="35"/>
  <c r="Z93" i="35"/>
  <c r="AD93" i="35"/>
  <c r="X93" i="35"/>
  <c r="W93" i="35"/>
  <c r="AC93" i="35"/>
  <c r="V93" i="35"/>
  <c r="U93" i="35"/>
  <c r="AA93" i="35"/>
  <c r="I92" i="35"/>
  <c r="H93" i="35" s="1"/>
  <c r="D296" i="35"/>
  <c r="A297" i="35"/>
  <c r="C296" i="35"/>
  <c r="B296" i="35" s="1"/>
  <c r="G296" i="35"/>
  <c r="C289" i="33"/>
  <c r="B289" i="33" s="1"/>
  <c r="G289" i="33"/>
  <c r="D289" i="33"/>
  <c r="A290" i="33"/>
  <c r="F290" i="33" s="1"/>
  <c r="G288" i="25"/>
  <c r="D288" i="25"/>
  <c r="C288" i="25"/>
  <c r="B288" i="25" s="1"/>
  <c r="A289" i="25"/>
  <c r="F289" i="25" s="1"/>
  <c r="J92" i="33" l="1"/>
  <c r="J92" i="35"/>
  <c r="K84" i="25"/>
  <c r="H85" i="25"/>
  <c r="T85" i="25"/>
  <c r="V85" i="25"/>
  <c r="AC85" i="25"/>
  <c r="U85" i="25"/>
  <c r="Z85" i="25"/>
  <c r="AA85" i="25"/>
  <c r="W85" i="25"/>
  <c r="X85" i="25"/>
  <c r="Y85" i="25"/>
  <c r="K92" i="33"/>
  <c r="AD85" i="25"/>
  <c r="AA93" i="33"/>
  <c r="AB93" i="33"/>
  <c r="AC93" i="33"/>
  <c r="Y93" i="33"/>
  <c r="W93" i="33"/>
  <c r="T93" i="33"/>
  <c r="Z93" i="33"/>
  <c r="AD93" i="33"/>
  <c r="X93" i="33"/>
  <c r="U93" i="33"/>
  <c r="V93" i="33"/>
  <c r="F297" i="35"/>
  <c r="K92" i="35"/>
  <c r="AE93" i="35"/>
  <c r="N93" i="35" s="1"/>
  <c r="Q93" i="35" s="1"/>
  <c r="S93" i="35" s="1"/>
  <c r="C290" i="33"/>
  <c r="B290" i="33" s="1"/>
  <c r="G290" i="33"/>
  <c r="A291" i="33"/>
  <c r="F291" i="33" s="1"/>
  <c r="D290" i="33"/>
  <c r="G297" i="35"/>
  <c r="A298" i="35"/>
  <c r="D297" i="35"/>
  <c r="C297" i="35"/>
  <c r="B297" i="35" s="1"/>
  <c r="G289" i="25"/>
  <c r="C289" i="25"/>
  <c r="B289" i="25" s="1"/>
  <c r="A290" i="25"/>
  <c r="F290" i="25" s="1"/>
  <c r="D289" i="25"/>
  <c r="AE85" i="25" l="1"/>
  <c r="N85" i="25" s="1"/>
  <c r="Q85" i="25" s="1"/>
  <c r="S85" i="25" s="1"/>
  <c r="E85" i="25" s="1"/>
  <c r="AE93" i="33"/>
  <c r="N93" i="33" s="1"/>
  <c r="Q93" i="33" s="1"/>
  <c r="E93" i="35"/>
  <c r="F298" i="35"/>
  <c r="G291" i="33"/>
  <c r="A292" i="33"/>
  <c r="F292" i="33" s="1"/>
  <c r="C291" i="33"/>
  <c r="B291" i="33" s="1"/>
  <c r="D291" i="33"/>
  <c r="G298" i="35"/>
  <c r="D298" i="35"/>
  <c r="C298" i="35"/>
  <c r="B298" i="35" s="1"/>
  <c r="A299" i="35"/>
  <c r="G290" i="25"/>
  <c r="A291" i="25"/>
  <c r="F291" i="25" s="1"/>
  <c r="C290" i="25"/>
  <c r="B290" i="25" s="1"/>
  <c r="D290" i="25"/>
  <c r="R93" i="35" l="1"/>
  <c r="L94" i="35" s="1"/>
  <c r="M94" i="35" s="1"/>
  <c r="AA94" i="35" s="1"/>
  <c r="S93" i="33"/>
  <c r="E93" i="33" s="1"/>
  <c r="X94" i="35"/>
  <c r="U94" i="35"/>
  <c r="Z94" i="35"/>
  <c r="Y94" i="35"/>
  <c r="I93" i="35"/>
  <c r="H94" i="35" s="1"/>
  <c r="W94" i="35"/>
  <c r="AC94" i="35"/>
  <c r="AD94" i="35"/>
  <c r="F299" i="35"/>
  <c r="I85" i="25"/>
  <c r="H86" i="25" s="1"/>
  <c r="D299" i="35"/>
  <c r="G299" i="35"/>
  <c r="C299" i="35"/>
  <c r="B299" i="35" s="1"/>
  <c r="A300" i="35"/>
  <c r="C292" i="33"/>
  <c r="B292" i="33" s="1"/>
  <c r="A293" i="33"/>
  <c r="F293" i="33" s="1"/>
  <c r="D292" i="33"/>
  <c r="G292" i="33"/>
  <c r="R85" i="25"/>
  <c r="L86" i="25" s="1"/>
  <c r="G291" i="25"/>
  <c r="A292" i="25"/>
  <c r="F292" i="25" s="1"/>
  <c r="C291" i="25"/>
  <c r="B291" i="25" s="1"/>
  <c r="D291" i="25"/>
  <c r="T94" i="35" l="1"/>
  <c r="V94" i="35"/>
  <c r="AB94" i="35"/>
  <c r="J85" i="25"/>
  <c r="K85" i="25" s="1"/>
  <c r="J93" i="35"/>
  <c r="K93" i="35" s="1"/>
  <c r="R93" i="33"/>
  <c r="L94" i="33" s="1"/>
  <c r="M94" i="33" s="1"/>
  <c r="I93" i="33"/>
  <c r="H94" i="33" s="1"/>
  <c r="AE94" i="35"/>
  <c r="N94" i="35" s="1"/>
  <c r="Q94" i="35" s="1"/>
  <c r="F300" i="35"/>
  <c r="M86" i="25"/>
  <c r="Y86" i="25" s="1"/>
  <c r="D300" i="35"/>
  <c r="A301" i="35"/>
  <c r="C300" i="35"/>
  <c r="B300" i="35" s="1"/>
  <c r="G300" i="35"/>
  <c r="C293" i="33"/>
  <c r="B293" i="33" s="1"/>
  <c r="G293" i="33"/>
  <c r="D293" i="33"/>
  <c r="A294" i="33"/>
  <c r="J294" i="33" s="1"/>
  <c r="G292" i="25"/>
  <c r="C292" i="25"/>
  <c r="B292" i="25" s="1"/>
  <c r="A293" i="25"/>
  <c r="F293" i="25" s="1"/>
  <c r="D292" i="25"/>
  <c r="J93" i="33" l="1"/>
  <c r="K93" i="33" s="1"/>
  <c r="S94" i="35"/>
  <c r="E94" i="35" s="1"/>
  <c r="Y94" i="33"/>
  <c r="U94" i="33"/>
  <c r="AA94" i="33"/>
  <c r="W94" i="33"/>
  <c r="T94" i="33"/>
  <c r="AC94" i="33"/>
  <c r="X94" i="33"/>
  <c r="AD94" i="33"/>
  <c r="AB94" i="33"/>
  <c r="V94" i="33"/>
  <c r="Z94" i="33"/>
  <c r="AC86" i="25"/>
  <c r="Z86" i="25"/>
  <c r="AB86" i="25"/>
  <c r="AD86" i="25"/>
  <c r="U86" i="25"/>
  <c r="V86" i="25"/>
  <c r="AA86" i="25"/>
  <c r="T86" i="25"/>
  <c r="F301" i="35"/>
  <c r="F294" i="33"/>
  <c r="W86" i="25"/>
  <c r="X86" i="25"/>
  <c r="G301" i="35"/>
  <c r="D301" i="35"/>
  <c r="A302" i="35"/>
  <c r="C301" i="35"/>
  <c r="B301" i="35" s="1"/>
  <c r="D294" i="33"/>
  <c r="C294" i="33"/>
  <c r="B294" i="33" s="1"/>
  <c r="G294" i="33"/>
  <c r="A295" i="33"/>
  <c r="J295" i="33" s="1"/>
  <c r="G293" i="25"/>
  <c r="D293" i="25"/>
  <c r="A294" i="25"/>
  <c r="J294" i="25" s="1"/>
  <c r="C293" i="25"/>
  <c r="B293" i="25" s="1"/>
  <c r="AE94" i="33" l="1"/>
  <c r="N94" i="33" s="1"/>
  <c r="Q94" i="33" s="1"/>
  <c r="AE86" i="25"/>
  <c r="N86" i="25" s="1"/>
  <c r="Q86" i="25" s="1"/>
  <c r="F302" i="35"/>
  <c r="F295" i="33"/>
  <c r="F294" i="25"/>
  <c r="I94" i="35"/>
  <c r="H95" i="35" s="1"/>
  <c r="R94" i="35"/>
  <c r="L95" i="35" s="1"/>
  <c r="M95" i="35" s="1"/>
  <c r="C302" i="35"/>
  <c r="B302" i="35" s="1"/>
  <c r="D302" i="35"/>
  <c r="G302" i="35"/>
  <c r="A303" i="35"/>
  <c r="D295" i="33"/>
  <c r="C295" i="33"/>
  <c r="B295" i="33" s="1"/>
  <c r="A296" i="33"/>
  <c r="J296" i="33" s="1"/>
  <c r="G295" i="33"/>
  <c r="G294" i="25"/>
  <c r="A295" i="25"/>
  <c r="J295" i="25" s="1"/>
  <c r="C294" i="25"/>
  <c r="B294" i="25" s="1"/>
  <c r="D294" i="25"/>
  <c r="J94" i="35" l="1"/>
  <c r="K94" i="35" s="1"/>
  <c r="S94" i="33"/>
  <c r="E94" i="33" s="1"/>
  <c r="S86" i="25"/>
  <c r="F296" i="33"/>
  <c r="F303" i="35"/>
  <c r="F295" i="25"/>
  <c r="X95" i="35"/>
  <c r="W95" i="35"/>
  <c r="T95" i="35"/>
  <c r="AD95" i="35"/>
  <c r="AA95" i="35"/>
  <c r="Z95" i="35"/>
  <c r="Y95" i="35"/>
  <c r="AC95" i="35"/>
  <c r="AB95" i="35"/>
  <c r="U95" i="35"/>
  <c r="V95" i="35"/>
  <c r="C296" i="33"/>
  <c r="B296" i="33" s="1"/>
  <c r="G296" i="33"/>
  <c r="D296" i="33"/>
  <c r="A297" i="33"/>
  <c r="J297" i="33" s="1"/>
  <c r="C303" i="35"/>
  <c r="B303" i="35" s="1"/>
  <c r="A304" i="35"/>
  <c r="D303" i="35"/>
  <c r="G303" i="35"/>
  <c r="G295" i="25"/>
  <c r="C295" i="25"/>
  <c r="B295" i="25" s="1"/>
  <c r="D295" i="25"/>
  <c r="A296" i="25"/>
  <c r="J296" i="25" s="1"/>
  <c r="R94" i="33" l="1"/>
  <c r="L95" i="33" s="1"/>
  <c r="M95" i="33" s="1"/>
  <c r="AA95" i="33" s="1"/>
  <c r="AB95" i="33"/>
  <c r="Y95" i="33"/>
  <c r="T95" i="33"/>
  <c r="V95" i="33"/>
  <c r="AC95" i="33"/>
  <c r="U95" i="33"/>
  <c r="W95" i="33"/>
  <c r="AD95" i="33"/>
  <c r="X95" i="33"/>
  <c r="Z95" i="33"/>
  <c r="I94" i="33"/>
  <c r="H95" i="33" s="1"/>
  <c r="E86" i="25"/>
  <c r="F304" i="35"/>
  <c r="F297" i="33"/>
  <c r="F296" i="25"/>
  <c r="AE95" i="35"/>
  <c r="N95" i="35" s="1"/>
  <c r="Q95" i="35" s="1"/>
  <c r="S95" i="35" s="1"/>
  <c r="C297" i="33"/>
  <c r="B297" i="33" s="1"/>
  <c r="D297" i="33"/>
  <c r="A298" i="33"/>
  <c r="J298" i="33" s="1"/>
  <c r="G297" i="33"/>
  <c r="D304" i="35"/>
  <c r="C304" i="35"/>
  <c r="B304" i="35" s="1"/>
  <c r="A305" i="35"/>
  <c r="G304" i="35"/>
  <c r="G296" i="25"/>
  <c r="D296" i="25"/>
  <c r="C296" i="25"/>
  <c r="B296" i="25" s="1"/>
  <c r="A297" i="25"/>
  <c r="J297" i="25" s="1"/>
  <c r="J94" i="33" l="1"/>
  <c r="K94" i="33" s="1"/>
  <c r="AE95" i="33"/>
  <c r="N95" i="33" s="1"/>
  <c r="Q95" i="33" s="1"/>
  <c r="R86" i="25"/>
  <c r="L87" i="25" s="1"/>
  <c r="M87" i="25" s="1"/>
  <c r="AB87" i="25" s="1"/>
  <c r="I86" i="25"/>
  <c r="J86" i="25" s="1"/>
  <c r="F305" i="35"/>
  <c r="F298" i="33"/>
  <c r="F297" i="25"/>
  <c r="A299" i="33"/>
  <c r="J299" i="33" s="1"/>
  <c r="D298" i="33"/>
  <c r="G298" i="33"/>
  <c r="C298" i="33"/>
  <c r="B298" i="33" s="1"/>
  <c r="D305" i="35"/>
  <c r="A306" i="35"/>
  <c r="G305" i="35"/>
  <c r="C305" i="35"/>
  <c r="B305" i="35" s="1"/>
  <c r="G297" i="25"/>
  <c r="C297" i="25"/>
  <c r="B297" i="25" s="1"/>
  <c r="D297" i="25"/>
  <c r="A298" i="25"/>
  <c r="J298" i="25" s="1"/>
  <c r="S95" i="33" l="1"/>
  <c r="Y87" i="25"/>
  <c r="AC87" i="25"/>
  <c r="V87" i="25"/>
  <c r="X87" i="25"/>
  <c r="T87" i="25"/>
  <c r="AA87" i="25"/>
  <c r="AD87" i="25"/>
  <c r="Z87" i="25"/>
  <c r="U87" i="25"/>
  <c r="W87" i="25"/>
  <c r="K86" i="25"/>
  <c r="H87" i="25"/>
  <c r="F299" i="33"/>
  <c r="F306" i="35"/>
  <c r="F298" i="25"/>
  <c r="E95" i="35"/>
  <c r="C306" i="35"/>
  <c r="B306" i="35" s="1"/>
  <c r="A307" i="35"/>
  <c r="D306" i="35"/>
  <c r="G306" i="35"/>
  <c r="A300" i="33"/>
  <c r="J300" i="33" s="1"/>
  <c r="C299" i="33"/>
  <c r="B299" i="33" s="1"/>
  <c r="D299" i="33"/>
  <c r="G299" i="33"/>
  <c r="G298" i="25"/>
  <c r="A299" i="25"/>
  <c r="J299" i="25" s="1"/>
  <c r="D298" i="25"/>
  <c r="C298" i="25"/>
  <c r="B298" i="25" s="1"/>
  <c r="R95" i="35" l="1"/>
  <c r="L96" i="35" s="1"/>
  <c r="M96" i="35" s="1"/>
  <c r="E95" i="33"/>
  <c r="AE87" i="25"/>
  <c r="N87" i="25" s="1"/>
  <c r="Q87" i="25" s="1"/>
  <c r="S87" i="25" s="1"/>
  <c r="E87" i="25" s="1"/>
  <c r="F300" i="33"/>
  <c r="F307" i="35"/>
  <c r="F299" i="25"/>
  <c r="I95" i="35"/>
  <c r="H96" i="35" s="1"/>
  <c r="T96" i="35"/>
  <c r="V96" i="35"/>
  <c r="AB96" i="35"/>
  <c r="AD96" i="35"/>
  <c r="Y96" i="35"/>
  <c r="U96" i="35"/>
  <c r="Z96" i="35"/>
  <c r="W96" i="35"/>
  <c r="X96" i="35"/>
  <c r="AC96" i="35"/>
  <c r="AA96" i="35"/>
  <c r="C300" i="33"/>
  <c r="B300" i="33" s="1"/>
  <c r="A301" i="33"/>
  <c r="J301" i="33" s="1"/>
  <c r="D300" i="33"/>
  <c r="G300" i="33"/>
  <c r="D307" i="35"/>
  <c r="A308" i="35"/>
  <c r="C307" i="35"/>
  <c r="B307" i="35" s="1"/>
  <c r="G307" i="35"/>
  <c r="G299" i="25"/>
  <c r="D299" i="25"/>
  <c r="C299" i="25"/>
  <c r="B299" i="25" s="1"/>
  <c r="A300" i="25"/>
  <c r="J300" i="25" s="1"/>
  <c r="J95" i="35" l="1"/>
  <c r="K95" i="35" s="1"/>
  <c r="I87" i="25"/>
  <c r="H88" i="25" s="1"/>
  <c r="J87" i="25"/>
  <c r="K87" i="25" s="1"/>
  <c r="R87" i="25"/>
  <c r="L88" i="25" s="1"/>
  <c r="M88" i="25" s="1"/>
  <c r="AA88" i="25" s="1"/>
  <c r="I95" i="33"/>
  <c r="H96" i="33" s="1"/>
  <c r="R95" i="33"/>
  <c r="L96" i="33" s="1"/>
  <c r="M96" i="33" s="1"/>
  <c r="F308" i="35"/>
  <c r="F301" i="33"/>
  <c r="F300" i="25"/>
  <c r="AE96" i="35"/>
  <c r="N96" i="35" s="1"/>
  <c r="Q96" i="35" s="1"/>
  <c r="S96" i="35" s="1"/>
  <c r="G301" i="33"/>
  <c r="D301" i="33"/>
  <c r="C301" i="33"/>
  <c r="B301" i="33" s="1"/>
  <c r="A302" i="33"/>
  <c r="J302" i="33" s="1"/>
  <c r="A309" i="35"/>
  <c r="C308" i="35"/>
  <c r="B308" i="35" s="1"/>
  <c r="D308" i="35"/>
  <c r="G308" i="35"/>
  <c r="G300" i="25"/>
  <c r="A301" i="25"/>
  <c r="J301" i="25" s="1"/>
  <c r="C300" i="25"/>
  <c r="B300" i="25" s="1"/>
  <c r="D300" i="25"/>
  <c r="J95" i="33" l="1"/>
  <c r="K95" i="33" s="1"/>
  <c r="AB88" i="25"/>
  <c r="AC88" i="25"/>
  <c r="X88" i="25"/>
  <c r="AD88" i="25"/>
  <c r="U88" i="25"/>
  <c r="Y88" i="25"/>
  <c r="V88" i="25"/>
  <c r="Z88" i="25"/>
  <c r="W88" i="25"/>
  <c r="T88" i="25"/>
  <c r="AA96" i="33"/>
  <c r="X96" i="33"/>
  <c r="AD96" i="33"/>
  <c r="W96" i="33"/>
  <c r="Z96" i="33"/>
  <c r="AB96" i="33"/>
  <c r="AC96" i="33"/>
  <c r="Y96" i="33"/>
  <c r="U96" i="33"/>
  <c r="T96" i="33"/>
  <c r="V96" i="33"/>
  <c r="E96" i="35"/>
  <c r="F302" i="33"/>
  <c r="F309" i="35"/>
  <c r="F301" i="25"/>
  <c r="G302" i="33"/>
  <c r="A303" i="33"/>
  <c r="J303" i="33" s="1"/>
  <c r="C302" i="33"/>
  <c r="B302" i="33" s="1"/>
  <c r="D302" i="33"/>
  <c r="C309" i="35"/>
  <c r="B309" i="35" s="1"/>
  <c r="D309" i="35"/>
  <c r="G309" i="35"/>
  <c r="A310" i="35"/>
  <c r="G301" i="25"/>
  <c r="A302" i="25"/>
  <c r="J302" i="25" s="1"/>
  <c r="C301" i="25"/>
  <c r="B301" i="25" s="1"/>
  <c r="D301" i="25"/>
  <c r="R96" i="35" l="1"/>
  <c r="L97" i="35" s="1"/>
  <c r="M97" i="35" s="1"/>
  <c r="AE88" i="25"/>
  <c r="N88" i="25" s="1"/>
  <c r="Q88" i="25" s="1"/>
  <c r="S88" i="25" s="1"/>
  <c r="E88" i="25" s="1"/>
  <c r="AE96" i="33"/>
  <c r="N96" i="33" s="1"/>
  <c r="Q96" i="33" s="1"/>
  <c r="I96" i="35"/>
  <c r="H97" i="35" s="1"/>
  <c r="AB97" i="35"/>
  <c r="V97" i="35"/>
  <c r="X97" i="35"/>
  <c r="Z97" i="35"/>
  <c r="AD97" i="35"/>
  <c r="T97" i="35"/>
  <c r="AC97" i="35"/>
  <c r="W97" i="35"/>
  <c r="AA97" i="35"/>
  <c r="U97" i="35"/>
  <c r="Y97" i="35"/>
  <c r="F303" i="33"/>
  <c r="F310" i="35"/>
  <c r="F302" i="25"/>
  <c r="A304" i="33"/>
  <c r="J304" i="33" s="1"/>
  <c r="G303" i="33"/>
  <c r="C303" i="33"/>
  <c r="B303" i="33" s="1"/>
  <c r="D303" i="33"/>
  <c r="D310" i="35"/>
  <c r="G310" i="35"/>
  <c r="C310" i="35"/>
  <c r="B310" i="35" s="1"/>
  <c r="A311" i="35"/>
  <c r="G302" i="25"/>
  <c r="C302" i="25"/>
  <c r="B302" i="25" s="1"/>
  <c r="A303" i="25"/>
  <c r="J303" i="25" s="1"/>
  <c r="D302" i="25"/>
  <c r="J96" i="35" l="1"/>
  <c r="K96" i="35" s="1"/>
  <c r="S96" i="33"/>
  <c r="E96" i="33" s="1"/>
  <c r="AE97" i="35"/>
  <c r="N97" i="35" s="1"/>
  <c r="Q97" i="35" s="1"/>
  <c r="F311" i="35"/>
  <c r="F304" i="33"/>
  <c r="F303" i="25"/>
  <c r="I88" i="25"/>
  <c r="H89" i="25" s="1"/>
  <c r="A305" i="33"/>
  <c r="J305" i="33" s="1"/>
  <c r="G304" i="33"/>
  <c r="D304" i="33"/>
  <c r="C304" i="33"/>
  <c r="B304" i="33" s="1"/>
  <c r="G311" i="35"/>
  <c r="D311" i="35"/>
  <c r="C311" i="35"/>
  <c r="B311" i="35" s="1"/>
  <c r="A312" i="35"/>
  <c r="R88" i="25"/>
  <c r="L89" i="25" s="1"/>
  <c r="G303" i="25"/>
  <c r="D303" i="25"/>
  <c r="A304" i="25"/>
  <c r="J304" i="25" s="1"/>
  <c r="C303" i="25"/>
  <c r="B303" i="25" s="1"/>
  <c r="R96" i="33" l="1"/>
  <c r="L97" i="33" s="1"/>
  <c r="M97" i="33" s="1"/>
  <c r="U97" i="33" s="1"/>
  <c r="J88" i="25"/>
  <c r="K88" i="25" s="1"/>
  <c r="S97" i="35"/>
  <c r="E97" i="35" s="1"/>
  <c r="I96" i="33"/>
  <c r="H97" i="33" s="1"/>
  <c r="F305" i="33"/>
  <c r="F312" i="35"/>
  <c r="F304" i="25"/>
  <c r="M89" i="25"/>
  <c r="V89" i="25" s="1"/>
  <c r="C305" i="33"/>
  <c r="B305" i="33" s="1"/>
  <c r="A306" i="33"/>
  <c r="J306" i="33" s="1"/>
  <c r="G305" i="33"/>
  <c r="D305" i="33"/>
  <c r="D312" i="35"/>
  <c r="C312" i="35"/>
  <c r="B312" i="35" s="1"/>
  <c r="G312" i="35"/>
  <c r="A313" i="35"/>
  <c r="G304" i="25"/>
  <c r="C304" i="25"/>
  <c r="B304" i="25" s="1"/>
  <c r="D304" i="25"/>
  <c r="A305" i="25"/>
  <c r="J305" i="25" s="1"/>
  <c r="W97" i="33" l="1"/>
  <c r="Y97" i="33"/>
  <c r="V97" i="33"/>
  <c r="Z97" i="33"/>
  <c r="AC97" i="33"/>
  <c r="X97" i="33"/>
  <c r="AB97" i="33"/>
  <c r="T97" i="33"/>
  <c r="AD97" i="33"/>
  <c r="AA97" i="33"/>
  <c r="J96" i="33"/>
  <c r="K96" i="33" s="1"/>
  <c r="AE97" i="33"/>
  <c r="N97" i="33" s="1"/>
  <c r="Q97" i="33" s="1"/>
  <c r="F313" i="35"/>
  <c r="F306" i="33"/>
  <c r="Z89" i="25"/>
  <c r="F305" i="25"/>
  <c r="W89" i="25"/>
  <c r="X89" i="25"/>
  <c r="AD89" i="25"/>
  <c r="AA89" i="25"/>
  <c r="T89" i="25"/>
  <c r="U89" i="25"/>
  <c r="Y89" i="25"/>
  <c r="AC89" i="25"/>
  <c r="AB89" i="25"/>
  <c r="I97" i="35"/>
  <c r="H98" i="35" s="1"/>
  <c r="R97" i="35"/>
  <c r="L98" i="35" s="1"/>
  <c r="M98" i="35" s="1"/>
  <c r="D313" i="35"/>
  <c r="G313" i="35"/>
  <c r="C313" i="35"/>
  <c r="B313" i="35" s="1"/>
  <c r="A314" i="35"/>
  <c r="A307" i="33"/>
  <c r="J307" i="33" s="1"/>
  <c r="G306" i="33"/>
  <c r="D306" i="33"/>
  <c r="C306" i="33"/>
  <c r="B306" i="33" s="1"/>
  <c r="G305" i="25"/>
  <c r="A306" i="25"/>
  <c r="J306" i="25" s="1"/>
  <c r="D305" i="25"/>
  <c r="C305" i="25"/>
  <c r="B305" i="25" s="1"/>
  <c r="J97" i="35" l="1"/>
  <c r="K97" i="35" s="1"/>
  <c r="S97" i="33"/>
  <c r="E97" i="33" s="1"/>
  <c r="F314" i="35"/>
  <c r="F307" i="33"/>
  <c r="AE89" i="25"/>
  <c r="N89" i="25" s="1"/>
  <c r="Q89" i="25" s="1"/>
  <c r="F306" i="25"/>
  <c r="AB98" i="35"/>
  <c r="U98" i="35"/>
  <c r="AA98" i="35"/>
  <c r="X98" i="35"/>
  <c r="AC98" i="35"/>
  <c r="V98" i="35"/>
  <c r="Z98" i="35"/>
  <c r="T98" i="35"/>
  <c r="AD98" i="35"/>
  <c r="W98" i="35"/>
  <c r="Y98" i="35"/>
  <c r="A315" i="35"/>
  <c r="D314" i="35"/>
  <c r="C314" i="35"/>
  <c r="B314" i="35" s="1"/>
  <c r="G314" i="35"/>
  <c r="A308" i="33"/>
  <c r="J308" i="33" s="1"/>
  <c r="C307" i="33"/>
  <c r="B307" i="33" s="1"/>
  <c r="G307" i="33"/>
  <c r="D307" i="33"/>
  <c r="G306" i="25"/>
  <c r="C306" i="25"/>
  <c r="B306" i="25" s="1"/>
  <c r="A307" i="25"/>
  <c r="J307" i="25" s="1"/>
  <c r="D306" i="25"/>
  <c r="R97" i="33" l="1"/>
  <c r="L98" i="33" s="1"/>
  <c r="M98" i="33" s="1"/>
  <c r="X98" i="33" s="1"/>
  <c r="W98" i="33"/>
  <c r="AD98" i="33"/>
  <c r="U98" i="33"/>
  <c r="V98" i="33"/>
  <c r="AA98" i="33"/>
  <c r="Y98" i="33"/>
  <c r="I97" i="33"/>
  <c r="H98" i="33" s="1"/>
  <c r="S89" i="25"/>
  <c r="F315" i="35"/>
  <c r="F308" i="33"/>
  <c r="F307" i="25"/>
  <c r="AE98" i="35"/>
  <c r="N98" i="35" s="1"/>
  <c r="Q98" i="35" s="1"/>
  <c r="S98" i="35" s="1"/>
  <c r="G315" i="35"/>
  <c r="C315" i="35"/>
  <c r="B315" i="35" s="1"/>
  <c r="A316" i="35"/>
  <c r="D315" i="35"/>
  <c r="D308" i="33"/>
  <c r="C308" i="33"/>
  <c r="B308" i="33" s="1"/>
  <c r="A309" i="33"/>
  <c r="J309" i="33" s="1"/>
  <c r="G308" i="33"/>
  <c r="G307" i="25"/>
  <c r="C307" i="25"/>
  <c r="B307" i="25" s="1"/>
  <c r="D307" i="25"/>
  <c r="A308" i="25"/>
  <c r="J308" i="25" s="1"/>
  <c r="T98" i="33" l="1"/>
  <c r="AC98" i="33"/>
  <c r="AB98" i="33"/>
  <c r="Z98" i="33"/>
  <c r="J97" i="33"/>
  <c r="K97" i="33" s="1"/>
  <c r="AE98" i="33"/>
  <c r="N98" i="33" s="1"/>
  <c r="Q98" i="33" s="1"/>
  <c r="E89" i="25"/>
  <c r="F309" i="33"/>
  <c r="F316" i="35"/>
  <c r="F308" i="25"/>
  <c r="D309" i="33"/>
  <c r="G309" i="33"/>
  <c r="C309" i="33"/>
  <c r="B309" i="33" s="1"/>
  <c r="A310" i="33"/>
  <c r="J310" i="33" s="1"/>
  <c r="D316" i="35"/>
  <c r="C316" i="35"/>
  <c r="B316" i="35" s="1"/>
  <c r="A317" i="35"/>
  <c r="G316" i="35"/>
  <c r="G308" i="25"/>
  <c r="A309" i="25"/>
  <c r="J309" i="25" s="1"/>
  <c r="D308" i="25"/>
  <c r="C308" i="25"/>
  <c r="B308" i="25" s="1"/>
  <c r="S98" i="33" l="1"/>
  <c r="I89" i="25"/>
  <c r="H90" i="25" s="1"/>
  <c r="R89" i="25"/>
  <c r="L90" i="25" s="1"/>
  <c r="M90" i="25" s="1"/>
  <c r="Z90" i="25" s="1"/>
  <c r="F317" i="35"/>
  <c r="F310" i="33"/>
  <c r="F309" i="25"/>
  <c r="E98" i="35"/>
  <c r="A311" i="33"/>
  <c r="J311" i="33" s="1"/>
  <c r="G310" i="33"/>
  <c r="D310" i="33"/>
  <c r="C310" i="33"/>
  <c r="B310" i="33" s="1"/>
  <c r="D317" i="35"/>
  <c r="A318" i="35"/>
  <c r="C317" i="35"/>
  <c r="B317" i="35" s="1"/>
  <c r="G317" i="35"/>
  <c r="G309" i="25"/>
  <c r="C309" i="25"/>
  <c r="B309" i="25" s="1"/>
  <c r="A310" i="25"/>
  <c r="J310" i="25" s="1"/>
  <c r="D309" i="25"/>
  <c r="R98" i="35" l="1"/>
  <c r="L99" i="35" s="1"/>
  <c r="M99" i="35" s="1"/>
  <c r="J89" i="25"/>
  <c r="K89" i="25" s="1"/>
  <c r="AA90" i="25"/>
  <c r="Y90" i="25"/>
  <c r="AD90" i="25"/>
  <c r="U90" i="25"/>
  <c r="AB90" i="25"/>
  <c r="T90" i="25"/>
  <c r="X90" i="25"/>
  <c r="V90" i="25"/>
  <c r="E98" i="33"/>
  <c r="W90" i="25"/>
  <c r="AC90" i="25"/>
  <c r="F311" i="33"/>
  <c r="F318" i="35"/>
  <c r="F310" i="25"/>
  <c r="I98" i="35"/>
  <c r="H99" i="35" s="1"/>
  <c r="Z99" i="35"/>
  <c r="X99" i="35"/>
  <c r="V99" i="35"/>
  <c r="AC99" i="35"/>
  <c r="Y99" i="35"/>
  <c r="U99" i="35"/>
  <c r="AD99" i="35"/>
  <c r="AB99" i="35"/>
  <c r="T99" i="35"/>
  <c r="AA99" i="35"/>
  <c r="W99" i="35"/>
  <c r="G318" i="35"/>
  <c r="C318" i="35"/>
  <c r="B318" i="35" s="1"/>
  <c r="A319" i="35"/>
  <c r="D318" i="35"/>
  <c r="C311" i="33"/>
  <c r="B311" i="33" s="1"/>
  <c r="A312" i="33"/>
  <c r="J312" i="33" s="1"/>
  <c r="G311" i="33"/>
  <c r="D311" i="33"/>
  <c r="G310" i="25"/>
  <c r="D310" i="25"/>
  <c r="C310" i="25"/>
  <c r="B310" i="25" s="1"/>
  <c r="A311" i="25"/>
  <c r="J311" i="25" s="1"/>
  <c r="J98" i="35" l="1"/>
  <c r="K98" i="35" s="1"/>
  <c r="AE90" i="25"/>
  <c r="N90" i="25" s="1"/>
  <c r="Q90" i="25" s="1"/>
  <c r="S90" i="25" s="1"/>
  <c r="E90" i="25" s="1"/>
  <c r="I98" i="33"/>
  <c r="H99" i="33" s="1"/>
  <c r="R98" i="33"/>
  <c r="L99" i="33" s="1"/>
  <c r="M99" i="33" s="1"/>
  <c r="F319" i="35"/>
  <c r="F312" i="33"/>
  <c r="F311" i="25"/>
  <c r="AE99" i="35"/>
  <c r="N99" i="35" s="1"/>
  <c r="Q99" i="35" s="1"/>
  <c r="S99" i="35" s="1"/>
  <c r="C319" i="35"/>
  <c r="B319" i="35" s="1"/>
  <c r="G319" i="35"/>
  <c r="A320" i="35"/>
  <c r="D319" i="35"/>
  <c r="C312" i="33"/>
  <c r="B312" i="33" s="1"/>
  <c r="A313" i="33"/>
  <c r="J313" i="33" s="1"/>
  <c r="D312" i="33"/>
  <c r="G312" i="33"/>
  <c r="G311" i="25"/>
  <c r="D311" i="25"/>
  <c r="A312" i="25"/>
  <c r="J312" i="25" s="1"/>
  <c r="C311" i="25"/>
  <c r="B311" i="25" s="1"/>
  <c r="J98" i="33" l="1"/>
  <c r="K98" i="33" s="1"/>
  <c r="R90" i="25"/>
  <c r="L91" i="25" s="1"/>
  <c r="M91" i="25" s="1"/>
  <c r="V91" i="25" s="1"/>
  <c r="I90" i="25"/>
  <c r="AB99" i="33"/>
  <c r="W99" i="33"/>
  <c r="U99" i="33"/>
  <c r="AD99" i="33"/>
  <c r="Y99" i="33"/>
  <c r="T99" i="33"/>
  <c r="AA99" i="33"/>
  <c r="Z99" i="33"/>
  <c r="V99" i="33"/>
  <c r="X99" i="33"/>
  <c r="AC99" i="33"/>
  <c r="E99" i="35"/>
  <c r="F320" i="35"/>
  <c r="F313" i="33"/>
  <c r="F312" i="25"/>
  <c r="A314" i="33"/>
  <c r="J314" i="33" s="1"/>
  <c r="C313" i="33"/>
  <c r="B313" i="33" s="1"/>
  <c r="G313" i="33"/>
  <c r="D313" i="33"/>
  <c r="G320" i="35"/>
  <c r="D320" i="35"/>
  <c r="C320" i="35"/>
  <c r="B320" i="35" s="1"/>
  <c r="A321" i="35"/>
  <c r="G312" i="25"/>
  <c r="D312" i="25"/>
  <c r="C312" i="25"/>
  <c r="B312" i="25" s="1"/>
  <c r="A313" i="25"/>
  <c r="J313" i="25" s="1"/>
  <c r="R99" i="35" l="1"/>
  <c r="L100" i="35" s="1"/>
  <c r="M100" i="35" s="1"/>
  <c r="J90" i="25"/>
  <c r="K90" i="25" s="1"/>
  <c r="H91" i="25"/>
  <c r="AA91" i="25"/>
  <c r="Z91" i="25"/>
  <c r="AD91" i="25"/>
  <c r="T91" i="25"/>
  <c r="U91" i="25"/>
  <c r="AC91" i="25"/>
  <c r="AB91" i="25"/>
  <c r="X91" i="25"/>
  <c r="Y91" i="25"/>
  <c r="W91" i="25"/>
  <c r="AE99" i="33"/>
  <c r="N99" i="33" s="1"/>
  <c r="Q99" i="33" s="1"/>
  <c r="AA100" i="35"/>
  <c r="Z100" i="35"/>
  <c r="U100" i="35"/>
  <c r="AD100" i="35"/>
  <c r="X100" i="35"/>
  <c r="T100" i="35"/>
  <c r="Y100" i="35"/>
  <c r="V100" i="35"/>
  <c r="AC100" i="35"/>
  <c r="W100" i="35"/>
  <c r="AB100" i="35"/>
  <c r="I99" i="35"/>
  <c r="H100" i="35" s="1"/>
  <c r="F314" i="33"/>
  <c r="F321" i="35"/>
  <c r="F313" i="25"/>
  <c r="A315" i="33"/>
  <c r="J315" i="33" s="1"/>
  <c r="G314" i="33"/>
  <c r="C314" i="33"/>
  <c r="B314" i="33" s="1"/>
  <c r="D314" i="33"/>
  <c r="A322" i="35"/>
  <c r="D321" i="35"/>
  <c r="G321" i="35"/>
  <c r="C321" i="35"/>
  <c r="B321" i="35" s="1"/>
  <c r="G313" i="25"/>
  <c r="C313" i="25"/>
  <c r="B313" i="25" s="1"/>
  <c r="A314" i="25"/>
  <c r="J314" i="25" s="1"/>
  <c r="D313" i="25"/>
  <c r="J99" i="35" l="1"/>
  <c r="K99" i="35" s="1"/>
  <c r="AE91" i="25"/>
  <c r="N91" i="25" s="1"/>
  <c r="Q91" i="25" s="1"/>
  <c r="S91" i="25" s="1"/>
  <c r="E91" i="25" s="1"/>
  <c r="S99" i="33"/>
  <c r="E99" i="33" s="1"/>
  <c r="AE100" i="35"/>
  <c r="N100" i="35" s="1"/>
  <c r="Q100" i="35" s="1"/>
  <c r="F322" i="35"/>
  <c r="F315" i="33"/>
  <c r="F314" i="25"/>
  <c r="C315" i="33"/>
  <c r="B315" i="33" s="1"/>
  <c r="D315" i="33"/>
  <c r="G315" i="33"/>
  <c r="A316" i="33"/>
  <c r="J316" i="33" s="1"/>
  <c r="D322" i="35"/>
  <c r="A323" i="35"/>
  <c r="C322" i="35"/>
  <c r="B322" i="35" s="1"/>
  <c r="G322" i="35"/>
  <c r="G314" i="25"/>
  <c r="A315" i="25"/>
  <c r="J315" i="25" s="1"/>
  <c r="C314" i="25"/>
  <c r="B314" i="25" s="1"/>
  <c r="D314" i="25"/>
  <c r="R99" i="33" l="1"/>
  <c r="L100" i="33" s="1"/>
  <c r="M100" i="33" s="1"/>
  <c r="V100" i="33" s="1"/>
  <c r="S100" i="35"/>
  <c r="E100" i="35" s="1"/>
  <c r="I99" i="33"/>
  <c r="H100" i="33" s="1"/>
  <c r="F323" i="35"/>
  <c r="F316" i="33"/>
  <c r="F315" i="25"/>
  <c r="I91" i="25"/>
  <c r="H92" i="25" s="1"/>
  <c r="G316" i="33"/>
  <c r="A317" i="33"/>
  <c r="J317" i="33" s="1"/>
  <c r="D316" i="33"/>
  <c r="C316" i="33"/>
  <c r="B316" i="33" s="1"/>
  <c r="C323" i="35"/>
  <c r="B323" i="35" s="1"/>
  <c r="A324" i="35"/>
  <c r="G323" i="35"/>
  <c r="D323" i="35"/>
  <c r="R91" i="25"/>
  <c r="L92" i="25" s="1"/>
  <c r="G315" i="25"/>
  <c r="D315" i="25"/>
  <c r="A316" i="25"/>
  <c r="J316" i="25" s="1"/>
  <c r="C315" i="25"/>
  <c r="B315" i="25" s="1"/>
  <c r="AD100" i="33" l="1"/>
  <c r="Y100" i="33"/>
  <c r="W100" i="33"/>
  <c r="Z100" i="33"/>
  <c r="T100" i="33"/>
  <c r="AA100" i="33"/>
  <c r="AC100" i="33"/>
  <c r="U100" i="33"/>
  <c r="X100" i="33"/>
  <c r="AB100" i="33"/>
  <c r="J100" i="35"/>
  <c r="J91" i="25"/>
  <c r="K91" i="25" s="1"/>
  <c r="J99" i="33"/>
  <c r="K99" i="33" s="1"/>
  <c r="F324" i="35"/>
  <c r="F317" i="33"/>
  <c r="F316" i="25"/>
  <c r="M92" i="25"/>
  <c r="Y92" i="25" s="1"/>
  <c r="I100" i="35"/>
  <c r="H101" i="35" s="1"/>
  <c r="R100" i="35"/>
  <c r="L101" i="35" s="1"/>
  <c r="M101" i="35" s="1"/>
  <c r="G324" i="35"/>
  <c r="D324" i="35"/>
  <c r="C324" i="35"/>
  <c r="B324" i="35" s="1"/>
  <c r="A325" i="35"/>
  <c r="A318" i="33"/>
  <c r="J318" i="33" s="1"/>
  <c r="D317" i="33"/>
  <c r="C317" i="33"/>
  <c r="B317" i="33" s="1"/>
  <c r="G317" i="33"/>
  <c r="G316" i="25"/>
  <c r="C316" i="25"/>
  <c r="B316" i="25" s="1"/>
  <c r="D316" i="25"/>
  <c r="A317" i="25"/>
  <c r="J317" i="25" s="1"/>
  <c r="AE100" i="33" l="1"/>
  <c r="N100" i="33" s="1"/>
  <c r="Q100" i="33" s="1"/>
  <c r="S100" i="33" s="1"/>
  <c r="E100" i="33" s="1"/>
  <c r="F318" i="33"/>
  <c r="F325" i="35"/>
  <c r="AC92" i="25"/>
  <c r="Z92" i="25"/>
  <c r="AD92" i="25"/>
  <c r="V92" i="25"/>
  <c r="T92" i="25"/>
  <c r="X92" i="25"/>
  <c r="W92" i="25"/>
  <c r="AB92" i="25"/>
  <c r="U92" i="25"/>
  <c r="F317" i="25"/>
  <c r="AA92" i="25"/>
  <c r="K100" i="35"/>
  <c r="V101" i="35"/>
  <c r="AD101" i="35"/>
  <c r="AA101" i="35"/>
  <c r="Z101" i="35"/>
  <c r="X101" i="35"/>
  <c r="Y101" i="35"/>
  <c r="AC101" i="35"/>
  <c r="AB101" i="35"/>
  <c r="W101" i="35"/>
  <c r="U101" i="35"/>
  <c r="T101" i="35"/>
  <c r="A319" i="33"/>
  <c r="J319" i="33" s="1"/>
  <c r="C318" i="33"/>
  <c r="B318" i="33" s="1"/>
  <c r="D318" i="33"/>
  <c r="G318" i="33"/>
  <c r="A326" i="35"/>
  <c r="G325" i="35"/>
  <c r="D325" i="35"/>
  <c r="C325" i="35"/>
  <c r="B325" i="35" s="1"/>
  <c r="G317" i="25"/>
  <c r="C317" i="25"/>
  <c r="B317" i="25" s="1"/>
  <c r="D317" i="25"/>
  <c r="A318" i="25"/>
  <c r="J318" i="25" s="1"/>
  <c r="R100" i="33" l="1"/>
  <c r="L101" i="33" s="1"/>
  <c r="M101" i="33" s="1"/>
  <c r="T101" i="33" s="1"/>
  <c r="I100" i="33"/>
  <c r="H101" i="33" s="1"/>
  <c r="F326" i="35"/>
  <c r="F319" i="33"/>
  <c r="AE92" i="25"/>
  <c r="N92" i="25" s="1"/>
  <c r="Q92" i="25" s="1"/>
  <c r="F318" i="25"/>
  <c r="AE101" i="35"/>
  <c r="N101" i="35" s="1"/>
  <c r="Q101" i="35" s="1"/>
  <c r="S101" i="35" s="1"/>
  <c r="A320" i="33"/>
  <c r="J320" i="33" s="1"/>
  <c r="G319" i="33"/>
  <c r="D319" i="33"/>
  <c r="C319" i="33"/>
  <c r="B319" i="33" s="1"/>
  <c r="G326" i="35"/>
  <c r="C326" i="35"/>
  <c r="B326" i="35" s="1"/>
  <c r="A327" i="35"/>
  <c r="D326" i="35"/>
  <c r="G318" i="25"/>
  <c r="A319" i="25"/>
  <c r="J319" i="25" s="1"/>
  <c r="C318" i="25"/>
  <c r="B318" i="25" s="1"/>
  <c r="D318" i="25"/>
  <c r="AA101" i="33" l="1"/>
  <c r="AC101" i="33"/>
  <c r="AB101" i="33"/>
  <c r="X101" i="33"/>
  <c r="Z101" i="33"/>
  <c r="U101" i="33"/>
  <c r="Y101" i="33"/>
  <c r="V101" i="33"/>
  <c r="AD101" i="33"/>
  <c r="W101" i="33"/>
  <c r="J100" i="33"/>
  <c r="K100" i="33" s="1"/>
  <c r="S92" i="25"/>
  <c r="F327" i="35"/>
  <c r="F320" i="33"/>
  <c r="F319" i="25"/>
  <c r="A321" i="33"/>
  <c r="J321" i="33" s="1"/>
  <c r="D320" i="33"/>
  <c r="G320" i="33"/>
  <c r="C320" i="33"/>
  <c r="B320" i="33" s="1"/>
  <c r="D327" i="35"/>
  <c r="G327" i="35"/>
  <c r="A328" i="35"/>
  <c r="C327" i="35"/>
  <c r="B327" i="35" s="1"/>
  <c r="G319" i="25"/>
  <c r="D319" i="25"/>
  <c r="A320" i="25"/>
  <c r="J320" i="25" s="1"/>
  <c r="C319" i="25"/>
  <c r="B319" i="25" s="1"/>
  <c r="AE101" i="33" l="1"/>
  <c r="N101" i="33" s="1"/>
  <c r="Q101" i="33" s="1"/>
  <c r="S101" i="33"/>
  <c r="E92" i="25"/>
  <c r="F328" i="35"/>
  <c r="F321" i="33"/>
  <c r="F320" i="25"/>
  <c r="E101" i="35"/>
  <c r="C321" i="33"/>
  <c r="B321" i="33" s="1"/>
  <c r="G321" i="33"/>
  <c r="D321" i="33"/>
  <c r="A322" i="33"/>
  <c r="J322" i="33" s="1"/>
  <c r="A329" i="35"/>
  <c r="D328" i="35"/>
  <c r="C328" i="35"/>
  <c r="B328" i="35" s="1"/>
  <c r="G328" i="35"/>
  <c r="G320" i="25"/>
  <c r="D320" i="25"/>
  <c r="A321" i="25"/>
  <c r="J321" i="25" s="1"/>
  <c r="C320" i="25"/>
  <c r="B320" i="25" s="1"/>
  <c r="I101" i="35" l="1"/>
  <c r="H102" i="35" s="1"/>
  <c r="J101" i="35"/>
  <c r="K101" i="35" s="1"/>
  <c r="E101" i="33"/>
  <c r="I92" i="25"/>
  <c r="H93" i="25" s="1"/>
  <c r="R92" i="25"/>
  <c r="L93" i="25" s="1"/>
  <c r="M93" i="25" s="1"/>
  <c r="Y93" i="25" s="1"/>
  <c r="F329" i="35"/>
  <c r="F322" i="33"/>
  <c r="F321" i="25"/>
  <c r="R101" i="35"/>
  <c r="L102" i="35" s="1"/>
  <c r="G322" i="33"/>
  <c r="D322" i="33"/>
  <c r="C322" i="33"/>
  <c r="B322" i="33" s="1"/>
  <c r="A323" i="33"/>
  <c r="J323" i="33" s="1"/>
  <c r="D329" i="35"/>
  <c r="G329" i="35"/>
  <c r="C329" i="35"/>
  <c r="B329" i="35" s="1"/>
  <c r="A330" i="35"/>
  <c r="G321" i="25"/>
  <c r="C321" i="25"/>
  <c r="B321" i="25" s="1"/>
  <c r="D321" i="25"/>
  <c r="A322" i="25"/>
  <c r="J322" i="25" s="1"/>
  <c r="J92" i="25" l="1"/>
  <c r="K92" i="25" s="1"/>
  <c r="U93" i="25"/>
  <c r="W93" i="25"/>
  <c r="AD93" i="25"/>
  <c r="I101" i="33"/>
  <c r="H102" i="33" s="1"/>
  <c r="R101" i="33"/>
  <c r="L102" i="33" s="1"/>
  <c r="M102" i="33" s="1"/>
  <c r="T93" i="25"/>
  <c r="Z93" i="25"/>
  <c r="V93" i="25"/>
  <c r="AC93" i="25"/>
  <c r="AB93" i="25"/>
  <c r="X93" i="25"/>
  <c r="AA93" i="25"/>
  <c r="F330" i="35"/>
  <c r="F323" i="33"/>
  <c r="F322" i="25"/>
  <c r="M102" i="35"/>
  <c r="T102" i="35" s="1"/>
  <c r="G323" i="33"/>
  <c r="A324" i="33"/>
  <c r="J324" i="33" s="1"/>
  <c r="D323" i="33"/>
  <c r="C323" i="33"/>
  <c r="B323" i="33" s="1"/>
  <c r="D330" i="35"/>
  <c r="C330" i="35"/>
  <c r="B330" i="35" s="1"/>
  <c r="G330" i="35"/>
  <c r="A331" i="35"/>
  <c r="G322" i="25"/>
  <c r="D322" i="25"/>
  <c r="A323" i="25"/>
  <c r="J323" i="25" s="1"/>
  <c r="C322" i="25"/>
  <c r="B322" i="25" s="1"/>
  <c r="J101" i="33" l="1"/>
  <c r="K101" i="33" s="1"/>
  <c r="AE93" i="25"/>
  <c r="N93" i="25" s="1"/>
  <c r="Q93" i="25" s="1"/>
  <c r="S93" i="25" s="1"/>
  <c r="E93" i="25" s="1"/>
  <c r="U102" i="33"/>
  <c r="X102" i="33"/>
  <c r="W102" i="33"/>
  <c r="AB102" i="33"/>
  <c r="AA102" i="33"/>
  <c r="Y102" i="33"/>
  <c r="Z102" i="33"/>
  <c r="V102" i="33"/>
  <c r="AC102" i="33"/>
  <c r="T102" i="33"/>
  <c r="AD102" i="33"/>
  <c r="F331" i="35"/>
  <c r="AD102" i="35"/>
  <c r="F324" i="33"/>
  <c r="W102" i="35"/>
  <c r="Z102" i="35"/>
  <c r="Y102" i="35"/>
  <c r="U102" i="35"/>
  <c r="AC102" i="35"/>
  <c r="F323" i="25"/>
  <c r="V102" i="35"/>
  <c r="AA102" i="35"/>
  <c r="AB102" i="35"/>
  <c r="X102" i="35"/>
  <c r="D324" i="33"/>
  <c r="G324" i="33"/>
  <c r="A325" i="33"/>
  <c r="J325" i="33" s="1"/>
  <c r="C324" i="33"/>
  <c r="B324" i="33" s="1"/>
  <c r="G331" i="35"/>
  <c r="D331" i="35"/>
  <c r="C331" i="35"/>
  <c r="B331" i="35" s="1"/>
  <c r="A332" i="35"/>
  <c r="G323" i="25"/>
  <c r="D323" i="25"/>
  <c r="C323" i="25"/>
  <c r="B323" i="25" s="1"/>
  <c r="A324" i="25"/>
  <c r="J324" i="25" s="1"/>
  <c r="I93" i="25" l="1"/>
  <c r="H94" i="25" s="1"/>
  <c r="J93" i="25"/>
  <c r="K93" i="25" s="1"/>
  <c r="R93" i="25"/>
  <c r="L94" i="25" s="1"/>
  <c r="M94" i="25" s="1"/>
  <c r="AD94" i="25" s="1"/>
  <c r="AE102" i="33"/>
  <c r="N102" i="33" s="1"/>
  <c r="Q102" i="33" s="1"/>
  <c r="F332" i="35"/>
  <c r="F325" i="33"/>
  <c r="AE102" i="35"/>
  <c r="N102" i="35" s="1"/>
  <c r="Q102" i="35" s="1"/>
  <c r="S102" i="35" s="1"/>
  <c r="F324" i="25"/>
  <c r="D332" i="35"/>
  <c r="C332" i="35"/>
  <c r="B332" i="35" s="1"/>
  <c r="G332" i="35"/>
  <c r="A333" i="35"/>
  <c r="C325" i="33"/>
  <c r="B325" i="33" s="1"/>
  <c r="D325" i="33"/>
  <c r="A326" i="33"/>
  <c r="J326" i="33" s="1"/>
  <c r="G325" i="33"/>
  <c r="G324" i="25"/>
  <c r="A325" i="25"/>
  <c r="J325" i="25" s="1"/>
  <c r="D324" i="25"/>
  <c r="C324" i="25"/>
  <c r="B324" i="25" s="1"/>
  <c r="U94" i="25" l="1"/>
  <c r="W94" i="25"/>
  <c r="X94" i="25"/>
  <c r="AB94" i="25"/>
  <c r="T94" i="25"/>
  <c r="Y94" i="25"/>
  <c r="Z94" i="25"/>
  <c r="AC94" i="25"/>
  <c r="V94" i="25"/>
  <c r="AA94" i="25"/>
  <c r="S102" i="33"/>
  <c r="E102" i="33" s="1"/>
  <c r="E102" i="35"/>
  <c r="F333" i="35"/>
  <c r="F326" i="33"/>
  <c r="F325" i="25"/>
  <c r="A327" i="33"/>
  <c r="J327" i="33" s="1"/>
  <c r="C326" i="33"/>
  <c r="B326" i="33" s="1"/>
  <c r="D326" i="33"/>
  <c r="G326" i="33"/>
  <c r="G333" i="35"/>
  <c r="C333" i="35"/>
  <c r="B333" i="35" s="1"/>
  <c r="A334" i="35"/>
  <c r="D333" i="35"/>
  <c r="G325" i="25"/>
  <c r="C325" i="25"/>
  <c r="B325" i="25" s="1"/>
  <c r="A326" i="25"/>
  <c r="J326" i="25" s="1"/>
  <c r="D325" i="25"/>
  <c r="R102" i="33" l="1"/>
  <c r="L103" i="33" s="1"/>
  <c r="M103" i="33" s="1"/>
  <c r="Z103" i="33" s="1"/>
  <c r="I102" i="35"/>
  <c r="H103" i="35" s="1"/>
  <c r="AE94" i="25"/>
  <c r="N94" i="25" s="1"/>
  <c r="Q94" i="25" s="1"/>
  <c r="S94" i="25" s="1"/>
  <c r="E94" i="25" s="1"/>
  <c r="I102" i="33"/>
  <c r="H103" i="33" s="1"/>
  <c r="R102" i="35"/>
  <c r="L103" i="35" s="1"/>
  <c r="M103" i="35" s="1"/>
  <c r="F327" i="33"/>
  <c r="F334" i="35"/>
  <c r="F326" i="25"/>
  <c r="A328" i="33"/>
  <c r="J328" i="33" s="1"/>
  <c r="G327" i="33"/>
  <c r="D327" i="33"/>
  <c r="C327" i="33"/>
  <c r="B327" i="33" s="1"/>
  <c r="G334" i="35"/>
  <c r="C334" i="35"/>
  <c r="B334" i="35" s="1"/>
  <c r="A335" i="35"/>
  <c r="D334" i="35"/>
  <c r="G326" i="25"/>
  <c r="C326" i="25"/>
  <c r="B326" i="25" s="1"/>
  <c r="A327" i="25"/>
  <c r="J327" i="25" s="1"/>
  <c r="D326" i="25"/>
  <c r="T103" i="33" l="1"/>
  <c r="Y103" i="33"/>
  <c r="AC103" i="33"/>
  <c r="AB103" i="33"/>
  <c r="AA103" i="33"/>
  <c r="V103" i="33"/>
  <c r="U103" i="33"/>
  <c r="AD103" i="33"/>
  <c r="W103" i="33"/>
  <c r="X103" i="33"/>
  <c r="AE103" i="33" s="1"/>
  <c r="N103" i="33" s="1"/>
  <c r="Q103" i="33" s="1"/>
  <c r="S103" i="33" s="1"/>
  <c r="E103" i="33" s="1"/>
  <c r="J102" i="35"/>
  <c r="K102" i="35" s="1"/>
  <c r="J102" i="33"/>
  <c r="K102" i="33" s="1"/>
  <c r="U103" i="35"/>
  <c r="Z103" i="35"/>
  <c r="AC103" i="35"/>
  <c r="X103" i="35"/>
  <c r="W103" i="35"/>
  <c r="Y103" i="35"/>
  <c r="V103" i="35"/>
  <c r="AB103" i="35"/>
  <c r="T103" i="35"/>
  <c r="AD103" i="35"/>
  <c r="AA103" i="35"/>
  <c r="F328" i="33"/>
  <c r="F335" i="35"/>
  <c r="F327" i="25"/>
  <c r="I94" i="25"/>
  <c r="H95" i="25" s="1"/>
  <c r="D335" i="35"/>
  <c r="C335" i="35"/>
  <c r="B335" i="35" s="1"/>
  <c r="G335" i="35"/>
  <c r="A336" i="35"/>
  <c r="A329" i="33"/>
  <c r="J329" i="33" s="1"/>
  <c r="C328" i="33"/>
  <c r="B328" i="33" s="1"/>
  <c r="D328" i="33"/>
  <c r="G328" i="33"/>
  <c r="R94" i="25"/>
  <c r="L95" i="25" s="1"/>
  <c r="G327" i="25"/>
  <c r="D327" i="25"/>
  <c r="A328" i="25"/>
  <c r="J328" i="25" s="1"/>
  <c r="C327" i="25"/>
  <c r="B327" i="25" s="1"/>
  <c r="R103" i="33" l="1"/>
  <c r="L104" i="33" s="1"/>
  <c r="M104" i="33" s="1"/>
  <c r="U104" i="33" s="1"/>
  <c r="J94" i="25"/>
  <c r="K94" i="25" s="1"/>
  <c r="AB104" i="33"/>
  <c r="AC104" i="33"/>
  <c r="X104" i="33"/>
  <c r="W104" i="33"/>
  <c r="AA104" i="33"/>
  <c r="Z104" i="33"/>
  <c r="T104" i="33"/>
  <c r="V104" i="33"/>
  <c r="I103" i="33"/>
  <c r="H104" i="33" s="1"/>
  <c r="AE103" i="35"/>
  <c r="N103" i="35" s="1"/>
  <c r="Q103" i="35" s="1"/>
  <c r="F329" i="33"/>
  <c r="F336" i="35"/>
  <c r="F328" i="25"/>
  <c r="M95" i="25"/>
  <c r="X95" i="25" s="1"/>
  <c r="C329" i="33"/>
  <c r="B329" i="33" s="1"/>
  <c r="A330" i="33"/>
  <c r="J330" i="33" s="1"/>
  <c r="D329" i="33"/>
  <c r="G329" i="33"/>
  <c r="D336" i="35"/>
  <c r="A337" i="35"/>
  <c r="G336" i="35"/>
  <c r="C336" i="35"/>
  <c r="B336" i="35" s="1"/>
  <c r="G328" i="25"/>
  <c r="C328" i="25"/>
  <c r="B328" i="25" s="1"/>
  <c r="A329" i="25"/>
  <c r="J329" i="25" s="1"/>
  <c r="D328" i="25"/>
  <c r="AD104" i="33" l="1"/>
  <c r="Y104" i="33"/>
  <c r="J103" i="33"/>
  <c r="K103" i="33" s="1"/>
  <c r="S103" i="35"/>
  <c r="E103" i="35" s="1"/>
  <c r="AE104" i="33"/>
  <c r="N104" i="33" s="1"/>
  <c r="Q104" i="33" s="1"/>
  <c r="F330" i="33"/>
  <c r="F337" i="35"/>
  <c r="Y95" i="25"/>
  <c r="AB95" i="25"/>
  <c r="AC95" i="25"/>
  <c r="U95" i="25"/>
  <c r="V95" i="25"/>
  <c r="AD95" i="25"/>
  <c r="W95" i="25"/>
  <c r="T95" i="25"/>
  <c r="Z95" i="25"/>
  <c r="F329" i="25"/>
  <c r="AA95" i="25"/>
  <c r="A331" i="33"/>
  <c r="J331" i="33" s="1"/>
  <c r="G330" i="33"/>
  <c r="C330" i="33"/>
  <c r="B330" i="33" s="1"/>
  <c r="D330" i="33"/>
  <c r="D337" i="35"/>
  <c r="C337" i="35"/>
  <c r="B337" i="35" s="1"/>
  <c r="G337" i="35"/>
  <c r="A338" i="35"/>
  <c r="G329" i="25"/>
  <c r="C329" i="25"/>
  <c r="B329" i="25" s="1"/>
  <c r="D329" i="25"/>
  <c r="A330" i="25"/>
  <c r="J330" i="25" s="1"/>
  <c r="I103" i="35" l="1"/>
  <c r="H104" i="35" s="1"/>
  <c r="R103" i="35"/>
  <c r="L104" i="35" s="1"/>
  <c r="M104" i="35" s="1"/>
  <c r="AB104" i="35" s="1"/>
  <c r="S104" i="33"/>
  <c r="AE95" i="25"/>
  <c r="N95" i="25" s="1"/>
  <c r="Q95" i="25" s="1"/>
  <c r="F331" i="33"/>
  <c r="F338" i="35"/>
  <c r="F330" i="25"/>
  <c r="D331" i="33"/>
  <c r="C331" i="33"/>
  <c r="B331" i="33" s="1"/>
  <c r="G331" i="33"/>
  <c r="A332" i="33"/>
  <c r="J332" i="33" s="1"/>
  <c r="A339" i="35"/>
  <c r="D338" i="35"/>
  <c r="C338" i="35"/>
  <c r="B338" i="35" s="1"/>
  <c r="G338" i="35"/>
  <c r="G330" i="25"/>
  <c r="C330" i="25"/>
  <c r="B330" i="25" s="1"/>
  <c r="A331" i="25"/>
  <c r="J331" i="25" s="1"/>
  <c r="D330" i="25"/>
  <c r="J103" i="35" l="1"/>
  <c r="K103" i="35" s="1"/>
  <c r="V104" i="35"/>
  <c r="Z104" i="35"/>
  <c r="AA104" i="35"/>
  <c r="X104" i="35"/>
  <c r="W104" i="35"/>
  <c r="U104" i="35"/>
  <c r="T104" i="35"/>
  <c r="Y104" i="35"/>
  <c r="AC104" i="35"/>
  <c r="AD104" i="35"/>
  <c r="E104" i="33"/>
  <c r="S95" i="25"/>
  <c r="F332" i="33"/>
  <c r="F339" i="35"/>
  <c r="F331" i="25"/>
  <c r="G339" i="35"/>
  <c r="C339" i="35"/>
  <c r="B339" i="35" s="1"/>
  <c r="A340" i="35"/>
  <c r="D339" i="35"/>
  <c r="C332" i="33"/>
  <c r="B332" i="33" s="1"/>
  <c r="A333" i="33"/>
  <c r="J333" i="33" s="1"/>
  <c r="G332" i="33"/>
  <c r="D332" i="33"/>
  <c r="G331" i="25"/>
  <c r="A332" i="25"/>
  <c r="J332" i="25" s="1"/>
  <c r="D331" i="25"/>
  <c r="C331" i="25"/>
  <c r="B331" i="25" s="1"/>
  <c r="AE104" i="35" l="1"/>
  <c r="N104" i="35" s="1"/>
  <c r="Q104" i="35" s="1"/>
  <c r="S104" i="35" s="1"/>
  <c r="I104" i="33"/>
  <c r="H105" i="33" s="1"/>
  <c r="R104" i="33"/>
  <c r="L105" i="33" s="1"/>
  <c r="M105" i="33" s="1"/>
  <c r="E95" i="25"/>
  <c r="F333" i="33"/>
  <c r="F340" i="35"/>
  <c r="F332" i="25"/>
  <c r="C333" i="33"/>
  <c r="B333" i="33" s="1"/>
  <c r="A334" i="33"/>
  <c r="J334" i="33" s="1"/>
  <c r="G333" i="33"/>
  <c r="D333" i="33"/>
  <c r="C340" i="35"/>
  <c r="B340" i="35" s="1"/>
  <c r="G340" i="35"/>
  <c r="A341" i="35"/>
  <c r="D340" i="35"/>
  <c r="G332" i="25"/>
  <c r="C332" i="25"/>
  <c r="B332" i="25" s="1"/>
  <c r="D332" i="25"/>
  <c r="A333" i="25"/>
  <c r="J333" i="25" s="1"/>
  <c r="J104" i="33" l="1"/>
  <c r="K104" i="33" s="1"/>
  <c r="E104" i="35"/>
  <c r="U105" i="33"/>
  <c r="Z105" i="33"/>
  <c r="X105" i="33"/>
  <c r="AA105" i="33"/>
  <c r="W105" i="33"/>
  <c r="V105" i="33"/>
  <c r="AB105" i="33"/>
  <c r="AD105" i="33"/>
  <c r="Y105" i="33"/>
  <c r="T105" i="33"/>
  <c r="AC105" i="33"/>
  <c r="R95" i="25"/>
  <c r="L96" i="25" s="1"/>
  <c r="M96" i="25" s="1"/>
  <c r="W96" i="25" s="1"/>
  <c r="I95" i="25"/>
  <c r="J95" i="25" s="1"/>
  <c r="F334" i="33"/>
  <c r="F341" i="35"/>
  <c r="F333" i="25"/>
  <c r="A335" i="33"/>
  <c r="J335" i="33" s="1"/>
  <c r="G334" i="33"/>
  <c r="C334" i="33"/>
  <c r="B334" i="33" s="1"/>
  <c r="D334" i="33"/>
  <c r="C341" i="35"/>
  <c r="B341" i="35" s="1"/>
  <c r="D341" i="35"/>
  <c r="G341" i="35"/>
  <c r="A342" i="35"/>
  <c r="G333" i="25"/>
  <c r="A334" i="25"/>
  <c r="J334" i="25" s="1"/>
  <c r="C333" i="25"/>
  <c r="B333" i="25" s="1"/>
  <c r="D333" i="25"/>
  <c r="AB96" i="25" l="1"/>
  <c r="T96" i="25"/>
  <c r="AC96" i="25"/>
  <c r="U96" i="25"/>
  <c r="Y96" i="25"/>
  <c r="AA96" i="25"/>
  <c r="I104" i="35"/>
  <c r="H105" i="35" s="1"/>
  <c r="R104" i="35"/>
  <c r="L105" i="35" s="1"/>
  <c r="M105" i="35" s="1"/>
  <c r="AE105" i="33"/>
  <c r="N105" i="33" s="1"/>
  <c r="Q105" i="33" s="1"/>
  <c r="Z96" i="25"/>
  <c r="V96" i="25"/>
  <c r="AD96" i="25"/>
  <c r="X96" i="25"/>
  <c r="H96" i="25"/>
  <c r="K95" i="25"/>
  <c r="F335" i="33"/>
  <c r="F342" i="35"/>
  <c r="F334" i="25"/>
  <c r="C335" i="33"/>
  <c r="B335" i="33" s="1"/>
  <c r="A336" i="33"/>
  <c r="J336" i="33" s="1"/>
  <c r="D335" i="33"/>
  <c r="G335" i="33"/>
  <c r="D342" i="35"/>
  <c r="C342" i="35"/>
  <c r="B342" i="35" s="1"/>
  <c r="A343" i="35"/>
  <c r="G342" i="35"/>
  <c r="G334" i="25"/>
  <c r="C334" i="25"/>
  <c r="B334" i="25" s="1"/>
  <c r="D334" i="25"/>
  <c r="A335" i="25"/>
  <c r="J335" i="25" s="1"/>
  <c r="J104" i="35" l="1"/>
  <c r="K104" i="35" s="1"/>
  <c r="AE96" i="25"/>
  <c r="N96" i="25" s="1"/>
  <c r="Q96" i="25" s="1"/>
  <c r="S96" i="25" s="1"/>
  <c r="E96" i="25" s="1"/>
  <c r="T105" i="35"/>
  <c r="AB105" i="35"/>
  <c r="Y105" i="35"/>
  <c r="W105" i="35"/>
  <c r="U105" i="35"/>
  <c r="Z105" i="35"/>
  <c r="AA105" i="35"/>
  <c r="AC105" i="35"/>
  <c r="X105" i="35"/>
  <c r="V105" i="35"/>
  <c r="AD105" i="35"/>
  <c r="S105" i="33"/>
  <c r="E105" i="33" s="1"/>
  <c r="F343" i="35"/>
  <c r="F336" i="33"/>
  <c r="F335" i="25"/>
  <c r="G336" i="33"/>
  <c r="D336" i="33"/>
  <c r="C336" i="33"/>
  <c r="B336" i="33" s="1"/>
  <c r="A337" i="33"/>
  <c r="J337" i="33" s="1"/>
  <c r="A344" i="35"/>
  <c r="G343" i="35"/>
  <c r="D343" i="35"/>
  <c r="C343" i="35"/>
  <c r="B343" i="35" s="1"/>
  <c r="G335" i="25"/>
  <c r="A336" i="25"/>
  <c r="J336" i="25" s="1"/>
  <c r="D335" i="25"/>
  <c r="C335" i="25"/>
  <c r="B335" i="25" s="1"/>
  <c r="R105" i="33" l="1"/>
  <c r="L106" i="33" s="1"/>
  <c r="M106" i="33" s="1"/>
  <c r="U106" i="33" s="1"/>
  <c r="R96" i="25"/>
  <c r="L97" i="25" s="1"/>
  <c r="M97" i="25" s="1"/>
  <c r="W97" i="25" s="1"/>
  <c r="I96" i="25"/>
  <c r="AA106" i="33"/>
  <c r="Z106" i="33"/>
  <c r="AC106" i="33"/>
  <c r="AD106" i="33"/>
  <c r="W106" i="33"/>
  <c r="AB106" i="33"/>
  <c r="AE105" i="35"/>
  <c r="N105" i="35" s="1"/>
  <c r="Q105" i="35" s="1"/>
  <c r="S105" i="35" s="1"/>
  <c r="E105" i="35" s="1"/>
  <c r="T106" i="33"/>
  <c r="I105" i="33"/>
  <c r="H106" i="33" s="1"/>
  <c r="F344" i="35"/>
  <c r="F337" i="33"/>
  <c r="F336" i="25"/>
  <c r="C337" i="33"/>
  <c r="B337" i="33" s="1"/>
  <c r="G337" i="33"/>
  <c r="D337" i="33"/>
  <c r="A338" i="33"/>
  <c r="J338" i="33" s="1"/>
  <c r="C344" i="35"/>
  <c r="B344" i="35" s="1"/>
  <c r="D344" i="35"/>
  <c r="G344" i="35"/>
  <c r="A345" i="35"/>
  <c r="G336" i="25"/>
  <c r="A337" i="25"/>
  <c r="J337" i="25" s="1"/>
  <c r="D336" i="25"/>
  <c r="C336" i="25"/>
  <c r="B336" i="25" s="1"/>
  <c r="V106" i="33" l="1"/>
  <c r="X106" i="33"/>
  <c r="Y106" i="33"/>
  <c r="J105" i="33"/>
  <c r="K105" i="33" s="1"/>
  <c r="J96" i="25"/>
  <c r="K96" i="25" s="1"/>
  <c r="X97" i="25"/>
  <c r="AA97" i="25"/>
  <c r="AB97" i="25"/>
  <c r="U97" i="25"/>
  <c r="Y97" i="25"/>
  <c r="T97" i="25"/>
  <c r="AC97" i="25"/>
  <c r="Z97" i="25"/>
  <c r="V97" i="25"/>
  <c r="AD97" i="25"/>
  <c r="H97" i="25"/>
  <c r="AE106" i="33"/>
  <c r="N106" i="33" s="1"/>
  <c r="Q106" i="33" s="1"/>
  <c r="S106" i="33" s="1"/>
  <c r="E106" i="33" s="1"/>
  <c r="I105" i="35"/>
  <c r="H106" i="35" s="1"/>
  <c r="R105" i="35"/>
  <c r="L106" i="35" s="1"/>
  <c r="M106" i="35" s="1"/>
  <c r="F345" i="35"/>
  <c r="F338" i="33"/>
  <c r="F337" i="25"/>
  <c r="A346" i="35"/>
  <c r="G345" i="35"/>
  <c r="D345" i="35"/>
  <c r="C345" i="35"/>
  <c r="B345" i="35" s="1"/>
  <c r="D338" i="33"/>
  <c r="C338" i="33"/>
  <c r="B338" i="33" s="1"/>
  <c r="A339" i="33"/>
  <c r="J339" i="33" s="1"/>
  <c r="G338" i="33"/>
  <c r="G337" i="25"/>
  <c r="A338" i="25"/>
  <c r="J338" i="25" s="1"/>
  <c r="C337" i="25"/>
  <c r="B337" i="25" s="1"/>
  <c r="D337" i="25"/>
  <c r="J105" i="35" l="1"/>
  <c r="K105" i="35" s="1"/>
  <c r="AE97" i="25"/>
  <c r="N97" i="25" s="1"/>
  <c r="Q97" i="25" s="1"/>
  <c r="S97" i="25" s="1"/>
  <c r="E97" i="25" s="1"/>
  <c r="AA106" i="35"/>
  <c r="T106" i="35"/>
  <c r="Y106" i="35"/>
  <c r="V106" i="35"/>
  <c r="U106" i="35"/>
  <c r="AD106" i="35"/>
  <c r="W106" i="35"/>
  <c r="Z106" i="35"/>
  <c r="X106" i="35"/>
  <c r="AB106" i="35"/>
  <c r="AC106" i="35"/>
  <c r="F339" i="33"/>
  <c r="F346" i="35"/>
  <c r="F338" i="25"/>
  <c r="I106" i="33"/>
  <c r="H107" i="33" s="1"/>
  <c r="R106" i="33"/>
  <c r="L107" i="33" s="1"/>
  <c r="M107" i="33" s="1"/>
  <c r="G346" i="35"/>
  <c r="C346" i="35"/>
  <c r="B346" i="35" s="1"/>
  <c r="A347" i="35"/>
  <c r="D346" i="35"/>
  <c r="D339" i="33"/>
  <c r="C339" i="33"/>
  <c r="B339" i="33" s="1"/>
  <c r="G339" i="33"/>
  <c r="A340" i="33"/>
  <c r="J340" i="33" s="1"/>
  <c r="G338" i="25"/>
  <c r="C338" i="25"/>
  <c r="B338" i="25" s="1"/>
  <c r="A339" i="25"/>
  <c r="J339" i="25" s="1"/>
  <c r="D338" i="25"/>
  <c r="J106" i="33" l="1"/>
  <c r="K106" i="33" s="1"/>
  <c r="AE106" i="35"/>
  <c r="N106" i="35" s="1"/>
  <c r="Q106" i="35" s="1"/>
  <c r="S106" i="35" s="1"/>
  <c r="F340" i="33"/>
  <c r="F347" i="35"/>
  <c r="F339" i="25"/>
  <c r="I97" i="25"/>
  <c r="H98" i="25" s="1"/>
  <c r="AA107" i="33"/>
  <c r="U107" i="33"/>
  <c r="AD107" i="33"/>
  <c r="AB107" i="33"/>
  <c r="V107" i="33"/>
  <c r="Z107" i="33"/>
  <c r="X107" i="33"/>
  <c r="Y107" i="33"/>
  <c r="W107" i="33"/>
  <c r="T107" i="33"/>
  <c r="AC107" i="33"/>
  <c r="A341" i="33"/>
  <c r="J341" i="33" s="1"/>
  <c r="C340" i="33"/>
  <c r="B340" i="33" s="1"/>
  <c r="D340" i="33"/>
  <c r="G340" i="33"/>
  <c r="A348" i="35"/>
  <c r="D347" i="35"/>
  <c r="G347" i="35"/>
  <c r="C347" i="35"/>
  <c r="B347" i="35" s="1"/>
  <c r="R97" i="25"/>
  <c r="L98" i="25" s="1"/>
  <c r="G339" i="25"/>
  <c r="D339" i="25"/>
  <c r="A340" i="25"/>
  <c r="J340" i="25" s="1"/>
  <c r="C339" i="25"/>
  <c r="B339" i="25" s="1"/>
  <c r="J97" i="25" l="1"/>
  <c r="K97" i="25" s="1"/>
  <c r="E106" i="35"/>
  <c r="F341" i="33"/>
  <c r="F348" i="35"/>
  <c r="F340" i="25"/>
  <c r="M98" i="25"/>
  <c r="W98" i="25" s="1"/>
  <c r="AE107" i="33"/>
  <c r="N107" i="33" s="1"/>
  <c r="Q107" i="33" s="1"/>
  <c r="S107" i="33" s="1"/>
  <c r="C348" i="35"/>
  <c r="B348" i="35" s="1"/>
  <c r="D348" i="35"/>
  <c r="A349" i="35"/>
  <c r="G348" i="35"/>
  <c r="A342" i="33"/>
  <c r="J342" i="33" s="1"/>
  <c r="C341" i="33"/>
  <c r="B341" i="33" s="1"/>
  <c r="D341" i="33"/>
  <c r="G341" i="33"/>
  <c r="G340" i="25"/>
  <c r="C340" i="25"/>
  <c r="B340" i="25" s="1"/>
  <c r="D340" i="25"/>
  <c r="A341" i="25"/>
  <c r="J341" i="25" s="1"/>
  <c r="R106" i="35" l="1"/>
  <c r="L107" i="35" s="1"/>
  <c r="M107" i="35" s="1"/>
  <c r="U107" i="35" s="1"/>
  <c r="Z107" i="35"/>
  <c r="T107" i="35"/>
  <c r="V107" i="35"/>
  <c r="AD107" i="35"/>
  <c r="Y107" i="35"/>
  <c r="AC107" i="35"/>
  <c r="I106" i="35"/>
  <c r="H107" i="35" s="1"/>
  <c r="F349" i="35"/>
  <c r="F342" i="33"/>
  <c r="AB98" i="25"/>
  <c r="T98" i="25"/>
  <c r="AC98" i="25"/>
  <c r="V98" i="25"/>
  <c r="F341" i="25"/>
  <c r="U98" i="25"/>
  <c r="Y98" i="25"/>
  <c r="AD98" i="25"/>
  <c r="AA98" i="25"/>
  <c r="X98" i="25"/>
  <c r="Z98" i="25"/>
  <c r="E107" i="33"/>
  <c r="A350" i="35"/>
  <c r="C349" i="35"/>
  <c r="B349" i="35" s="1"/>
  <c r="G349" i="35"/>
  <c r="D349" i="35"/>
  <c r="G342" i="33"/>
  <c r="C342" i="33"/>
  <c r="B342" i="33" s="1"/>
  <c r="D342" i="33"/>
  <c r="A343" i="33"/>
  <c r="J343" i="33" s="1"/>
  <c r="G341" i="25"/>
  <c r="A342" i="25"/>
  <c r="J342" i="25" s="1"/>
  <c r="D341" i="25"/>
  <c r="C341" i="25"/>
  <c r="B341" i="25" s="1"/>
  <c r="AA107" i="35" l="1"/>
  <c r="AB107" i="35"/>
  <c r="W107" i="35"/>
  <c r="X107" i="35"/>
  <c r="AE107" i="35" s="1"/>
  <c r="N107" i="35" s="1"/>
  <c r="Q107" i="35" s="1"/>
  <c r="J106" i="35"/>
  <c r="K106" i="35" s="1"/>
  <c r="F350" i="35"/>
  <c r="F343" i="33"/>
  <c r="AE98" i="25"/>
  <c r="N98" i="25" s="1"/>
  <c r="Q98" i="25" s="1"/>
  <c r="F342" i="25"/>
  <c r="I107" i="33"/>
  <c r="H108" i="33" s="1"/>
  <c r="R107" i="33"/>
  <c r="L108" i="33" s="1"/>
  <c r="M108" i="33" s="1"/>
  <c r="G350" i="35"/>
  <c r="A351" i="35"/>
  <c r="D350" i="35"/>
  <c r="C350" i="35"/>
  <c r="B350" i="35" s="1"/>
  <c r="D343" i="33"/>
  <c r="C343" i="33"/>
  <c r="B343" i="33" s="1"/>
  <c r="G343" i="33"/>
  <c r="A344" i="33"/>
  <c r="J344" i="33" s="1"/>
  <c r="G342" i="25"/>
  <c r="C342" i="25"/>
  <c r="B342" i="25" s="1"/>
  <c r="A343" i="25"/>
  <c r="J343" i="25" s="1"/>
  <c r="D342" i="25"/>
  <c r="J107" i="33" l="1"/>
  <c r="K107" i="33" s="1"/>
  <c r="S107" i="35"/>
  <c r="S98" i="25"/>
  <c r="F344" i="33"/>
  <c r="F351" i="35"/>
  <c r="F343" i="25"/>
  <c r="AC108" i="33"/>
  <c r="Z108" i="33"/>
  <c r="AD108" i="33"/>
  <c r="T108" i="33"/>
  <c r="X108" i="33"/>
  <c r="V108" i="33"/>
  <c r="U108" i="33"/>
  <c r="Y108" i="33"/>
  <c r="W108" i="33"/>
  <c r="AB108" i="33"/>
  <c r="AA108" i="33"/>
  <c r="C351" i="35"/>
  <c r="B351" i="35" s="1"/>
  <c r="A352" i="35"/>
  <c r="D351" i="35"/>
  <c r="G351" i="35"/>
  <c r="A345" i="33"/>
  <c r="J345" i="33" s="1"/>
  <c r="G344" i="33"/>
  <c r="D344" i="33"/>
  <c r="C344" i="33"/>
  <c r="B344" i="33" s="1"/>
  <c r="G343" i="25"/>
  <c r="A344" i="25"/>
  <c r="J344" i="25" s="1"/>
  <c r="D343" i="25"/>
  <c r="C343" i="25"/>
  <c r="B343" i="25" s="1"/>
  <c r="E107" i="35" l="1"/>
  <c r="E98" i="25"/>
  <c r="F345" i="33"/>
  <c r="F352" i="35"/>
  <c r="F344" i="25"/>
  <c r="AE108" i="33"/>
  <c r="N108" i="33" s="1"/>
  <c r="Q108" i="33" s="1"/>
  <c r="S108" i="33" s="1"/>
  <c r="G352" i="35"/>
  <c r="D352" i="35"/>
  <c r="C352" i="35"/>
  <c r="B352" i="35" s="1"/>
  <c r="A353" i="35"/>
  <c r="C345" i="33"/>
  <c r="B345" i="33" s="1"/>
  <c r="A346" i="33"/>
  <c r="J346" i="33" s="1"/>
  <c r="G345" i="33"/>
  <c r="D345" i="33"/>
  <c r="G344" i="25"/>
  <c r="A345" i="25"/>
  <c r="J345" i="25" s="1"/>
  <c r="D344" i="25"/>
  <c r="C344" i="25"/>
  <c r="B344" i="25" s="1"/>
  <c r="I107" i="35" l="1"/>
  <c r="H108" i="35" s="1"/>
  <c r="R107" i="35"/>
  <c r="L108" i="35" s="1"/>
  <c r="M108" i="35" s="1"/>
  <c r="I98" i="25"/>
  <c r="H99" i="25" s="1"/>
  <c r="R98" i="25"/>
  <c r="L99" i="25" s="1"/>
  <c r="M99" i="25" s="1"/>
  <c r="AD99" i="25" s="1"/>
  <c r="F346" i="33"/>
  <c r="F353" i="35"/>
  <c r="F345" i="25"/>
  <c r="E108" i="33"/>
  <c r="D346" i="33"/>
  <c r="C346" i="33"/>
  <c r="B346" i="33" s="1"/>
  <c r="A347" i="33"/>
  <c r="J347" i="33" s="1"/>
  <c r="G346" i="33"/>
  <c r="G353" i="35"/>
  <c r="D353" i="35"/>
  <c r="C353" i="35"/>
  <c r="B353" i="35" s="1"/>
  <c r="A354" i="35"/>
  <c r="G345" i="25"/>
  <c r="A346" i="25"/>
  <c r="J346" i="25" s="1"/>
  <c r="D345" i="25"/>
  <c r="C345" i="25"/>
  <c r="B345" i="25" s="1"/>
  <c r="J107" i="35" l="1"/>
  <c r="K107" i="35" s="1"/>
  <c r="I108" i="33"/>
  <c r="H109" i="33" s="1"/>
  <c r="J108" i="33"/>
  <c r="K108" i="33" s="1"/>
  <c r="J98" i="25"/>
  <c r="K98" i="25" s="1"/>
  <c r="AD108" i="35"/>
  <c r="U108" i="35"/>
  <c r="AC108" i="35"/>
  <c r="T108" i="35"/>
  <c r="AA108" i="35"/>
  <c r="W108" i="35"/>
  <c r="AB108" i="35"/>
  <c r="V108" i="35"/>
  <c r="X108" i="35"/>
  <c r="Z108" i="35"/>
  <c r="Y108" i="35"/>
  <c r="T99" i="25"/>
  <c r="AA99" i="25"/>
  <c r="Y99" i="25"/>
  <c r="Z99" i="25"/>
  <c r="U99" i="25"/>
  <c r="V99" i="25"/>
  <c r="AC99" i="25"/>
  <c r="W99" i="25"/>
  <c r="AB99" i="25"/>
  <c r="X99" i="25"/>
  <c r="R108" i="33"/>
  <c r="L109" i="33" s="1"/>
  <c r="M109" i="33" s="1"/>
  <c r="AB109" i="33" s="1"/>
  <c r="F347" i="33"/>
  <c r="F354" i="35"/>
  <c r="F346" i="25"/>
  <c r="A355" i="35"/>
  <c r="D354" i="35"/>
  <c r="C354" i="35"/>
  <c r="B354" i="35" s="1"/>
  <c r="G354" i="35"/>
  <c r="A348" i="33"/>
  <c r="J348" i="33" s="1"/>
  <c r="C347" i="33"/>
  <c r="B347" i="33" s="1"/>
  <c r="G347" i="33"/>
  <c r="D347" i="33"/>
  <c r="G346" i="25"/>
  <c r="D346" i="25"/>
  <c r="A347" i="25"/>
  <c r="J347" i="25" s="1"/>
  <c r="C346" i="25"/>
  <c r="B346" i="25" s="1"/>
  <c r="AE108" i="35" l="1"/>
  <c r="N108" i="35" s="1"/>
  <c r="Q108" i="35" s="1"/>
  <c r="AE99" i="25"/>
  <c r="N99" i="25" s="1"/>
  <c r="Q99" i="25" s="1"/>
  <c r="S99" i="25" s="1"/>
  <c r="E99" i="25" s="1"/>
  <c r="Z109" i="33"/>
  <c r="W109" i="33"/>
  <c r="Y109" i="33"/>
  <c r="T109" i="33"/>
  <c r="AA109" i="33"/>
  <c r="U109" i="33"/>
  <c r="AC109" i="33"/>
  <c r="X109" i="33"/>
  <c r="AD109" i="33"/>
  <c r="V109" i="33"/>
  <c r="F348" i="33"/>
  <c r="F355" i="35"/>
  <c r="F347" i="25"/>
  <c r="D355" i="35"/>
  <c r="A356" i="35"/>
  <c r="C355" i="35"/>
  <c r="B355" i="35" s="1"/>
  <c r="G355" i="35"/>
  <c r="A349" i="33"/>
  <c r="J349" i="33" s="1"/>
  <c r="G348" i="33"/>
  <c r="D348" i="33"/>
  <c r="C348" i="33"/>
  <c r="B348" i="33" s="1"/>
  <c r="G347" i="25"/>
  <c r="D347" i="25"/>
  <c r="C347" i="25"/>
  <c r="B347" i="25" s="1"/>
  <c r="A348" i="25"/>
  <c r="J348" i="25" s="1"/>
  <c r="R99" i="25" l="1"/>
  <c r="L100" i="25" s="1"/>
  <c r="M100" i="25" s="1"/>
  <c r="AA100" i="25" s="1"/>
  <c r="I99" i="25"/>
  <c r="H100" i="25" s="1"/>
  <c r="S108" i="35"/>
  <c r="E108" i="35" s="1"/>
  <c r="AE109" i="33"/>
  <c r="N109" i="33" s="1"/>
  <c r="Q109" i="33" s="1"/>
  <c r="F356" i="35"/>
  <c r="F349" i="33"/>
  <c r="F348" i="25"/>
  <c r="A357" i="35"/>
  <c r="C356" i="35"/>
  <c r="B356" i="35" s="1"/>
  <c r="G356" i="35"/>
  <c r="D356" i="35"/>
  <c r="G349" i="33"/>
  <c r="C349" i="33"/>
  <c r="B349" i="33" s="1"/>
  <c r="D349" i="33"/>
  <c r="A350" i="33"/>
  <c r="J350" i="33" s="1"/>
  <c r="G348" i="25"/>
  <c r="A349" i="25"/>
  <c r="J349" i="25" s="1"/>
  <c r="D348" i="25"/>
  <c r="C348" i="25"/>
  <c r="B348" i="25" s="1"/>
  <c r="J99" i="25" l="1"/>
  <c r="K99" i="25" s="1"/>
  <c r="R108" i="35"/>
  <c r="L109" i="35" s="1"/>
  <c r="M109" i="35" s="1"/>
  <c r="AA109" i="35" s="1"/>
  <c r="T100" i="25"/>
  <c r="Y100" i="25"/>
  <c r="V100" i="25"/>
  <c r="U100" i="25"/>
  <c r="AC100" i="25"/>
  <c r="AD100" i="25"/>
  <c r="X100" i="25"/>
  <c r="AB100" i="25"/>
  <c r="Z100" i="25"/>
  <c r="W100" i="25"/>
  <c r="Y109" i="35"/>
  <c r="T109" i="35"/>
  <c r="I108" i="35"/>
  <c r="H109" i="35" s="1"/>
  <c r="S109" i="33"/>
  <c r="E109" i="33" s="1"/>
  <c r="F357" i="35"/>
  <c r="F350" i="33"/>
  <c r="F349" i="25"/>
  <c r="D357" i="35"/>
  <c r="A358" i="35"/>
  <c r="G357" i="35"/>
  <c r="C357" i="35"/>
  <c r="B357" i="35" s="1"/>
  <c r="D350" i="33"/>
  <c r="C350" i="33"/>
  <c r="B350" i="33" s="1"/>
  <c r="G350" i="33"/>
  <c r="A351" i="33"/>
  <c r="J351" i="33" s="1"/>
  <c r="G349" i="25"/>
  <c r="C349" i="25"/>
  <c r="B349" i="25" s="1"/>
  <c r="A350" i="25"/>
  <c r="J350" i="25" s="1"/>
  <c r="D349" i="25"/>
  <c r="U109" i="35" l="1"/>
  <c r="Z109" i="35"/>
  <c r="AC109" i="35"/>
  <c r="X109" i="35"/>
  <c r="I109" i="33"/>
  <c r="H110" i="33" s="1"/>
  <c r="J109" i="33"/>
  <c r="K109" i="33" s="1"/>
  <c r="AB109" i="35"/>
  <c r="W109" i="35"/>
  <c r="V109" i="35"/>
  <c r="AD109" i="35"/>
  <c r="J108" i="35"/>
  <c r="K108" i="35" s="1"/>
  <c r="AE100" i="25"/>
  <c r="N100" i="25" s="1"/>
  <c r="Q100" i="25" s="1"/>
  <c r="S100" i="25" s="1"/>
  <c r="E100" i="25" s="1"/>
  <c r="R109" i="33"/>
  <c r="L110" i="33" s="1"/>
  <c r="M110" i="33" s="1"/>
  <c r="W110" i="33" s="1"/>
  <c r="F351" i="33"/>
  <c r="F358" i="35"/>
  <c r="F350" i="25"/>
  <c r="D358" i="35"/>
  <c r="C358" i="35"/>
  <c r="B358" i="35" s="1"/>
  <c r="A359" i="35"/>
  <c r="G358" i="35"/>
  <c r="C351" i="33"/>
  <c r="B351" i="33" s="1"/>
  <c r="G351" i="33"/>
  <c r="A352" i="33"/>
  <c r="J352" i="33" s="1"/>
  <c r="D351" i="33"/>
  <c r="G350" i="25"/>
  <c r="C350" i="25"/>
  <c r="B350" i="25" s="1"/>
  <c r="A351" i="25"/>
  <c r="J351" i="25" s="1"/>
  <c r="D350" i="25"/>
  <c r="AE109" i="35" l="1"/>
  <c r="N109" i="35" s="1"/>
  <c r="Q109" i="35" s="1"/>
  <c r="AD110" i="33"/>
  <c r="AC110" i="33"/>
  <c r="Y110" i="33"/>
  <c r="U110" i="33"/>
  <c r="V110" i="33"/>
  <c r="X110" i="33"/>
  <c r="Z110" i="33"/>
  <c r="AA110" i="33"/>
  <c r="AB110" i="33"/>
  <c r="T110" i="33"/>
  <c r="S109" i="35"/>
  <c r="E109" i="35" s="1"/>
  <c r="F359" i="35"/>
  <c r="F352" i="33"/>
  <c r="F351" i="25"/>
  <c r="I100" i="25"/>
  <c r="H101" i="25" s="1"/>
  <c r="C352" i="33"/>
  <c r="B352" i="33" s="1"/>
  <c r="D352" i="33"/>
  <c r="A353" i="33"/>
  <c r="J353" i="33" s="1"/>
  <c r="G352" i="33"/>
  <c r="G359" i="35"/>
  <c r="C359" i="35"/>
  <c r="B359" i="35" s="1"/>
  <c r="D359" i="35"/>
  <c r="A360" i="35"/>
  <c r="R100" i="25"/>
  <c r="L101" i="25" s="1"/>
  <c r="G351" i="25"/>
  <c r="D351" i="25"/>
  <c r="A352" i="25"/>
  <c r="J352" i="25" s="1"/>
  <c r="C351" i="25"/>
  <c r="B351" i="25" s="1"/>
  <c r="R109" i="35" l="1"/>
  <c r="L110" i="35" s="1"/>
  <c r="M110" i="35" s="1"/>
  <c r="J100" i="25"/>
  <c r="K100" i="25" s="1"/>
  <c r="AE110" i="33"/>
  <c r="N110" i="33" s="1"/>
  <c r="Q110" i="33" s="1"/>
  <c r="S110" i="33" s="1"/>
  <c r="E110" i="33" s="1"/>
  <c r="AB110" i="35"/>
  <c r="AD110" i="35"/>
  <c r="Y110" i="35"/>
  <c r="X110" i="35"/>
  <c r="W110" i="35"/>
  <c r="U110" i="35"/>
  <c r="T110" i="35"/>
  <c r="AC110" i="35"/>
  <c r="AA110" i="35"/>
  <c r="Z110" i="35"/>
  <c r="V110" i="35"/>
  <c r="I109" i="35"/>
  <c r="H110" i="35" s="1"/>
  <c r="F353" i="33"/>
  <c r="F360" i="35"/>
  <c r="F352" i="25"/>
  <c r="M101" i="25"/>
  <c r="V101" i="25" s="1"/>
  <c r="C360" i="35"/>
  <c r="B360" i="35" s="1"/>
  <c r="A361" i="35"/>
  <c r="G360" i="35"/>
  <c r="D360" i="35"/>
  <c r="D353" i="33"/>
  <c r="G353" i="33"/>
  <c r="C353" i="33"/>
  <c r="B353" i="33" s="1"/>
  <c r="A354" i="33"/>
  <c r="J354" i="33" s="1"/>
  <c r="G352" i="25"/>
  <c r="D352" i="25"/>
  <c r="A353" i="25"/>
  <c r="J353" i="25" s="1"/>
  <c r="C352" i="25"/>
  <c r="B352" i="25" s="1"/>
  <c r="I110" i="33" l="1"/>
  <c r="H111" i="33" s="1"/>
  <c r="J110" i="33"/>
  <c r="K110" i="33" s="1"/>
  <c r="J109" i="35"/>
  <c r="K109" i="35" s="1"/>
  <c r="AE110" i="35"/>
  <c r="N110" i="35" s="1"/>
  <c r="Q110" i="35" s="1"/>
  <c r="S110" i="35" s="1"/>
  <c r="E110" i="35" s="1"/>
  <c r="F354" i="33"/>
  <c r="F361" i="35"/>
  <c r="F353" i="25"/>
  <c r="R110" i="33"/>
  <c r="L111" i="33" s="1"/>
  <c r="M111" i="33" s="1"/>
  <c r="T111" i="33" s="1"/>
  <c r="T101" i="25"/>
  <c r="X101" i="25"/>
  <c r="W101" i="25"/>
  <c r="Z101" i="25"/>
  <c r="AB101" i="25"/>
  <c r="AA101" i="25"/>
  <c r="U101" i="25"/>
  <c r="AD101" i="25"/>
  <c r="AC101" i="25"/>
  <c r="Y101" i="25"/>
  <c r="G361" i="35"/>
  <c r="C361" i="35"/>
  <c r="B361" i="35" s="1"/>
  <c r="D361" i="35"/>
  <c r="A362" i="35"/>
  <c r="A355" i="33"/>
  <c r="J355" i="33" s="1"/>
  <c r="G354" i="33"/>
  <c r="D354" i="33"/>
  <c r="C354" i="33"/>
  <c r="B354" i="33" s="1"/>
  <c r="G353" i="25"/>
  <c r="A354" i="25"/>
  <c r="J354" i="25" s="1"/>
  <c r="C353" i="25"/>
  <c r="B353" i="25" s="1"/>
  <c r="D353" i="25"/>
  <c r="R110" i="35" l="1"/>
  <c r="L111" i="35" s="1"/>
  <c r="M111" i="35" s="1"/>
  <c r="F362" i="35"/>
  <c r="F355" i="33"/>
  <c r="W111" i="33"/>
  <c r="V111" i="33"/>
  <c r="AA111" i="33"/>
  <c r="Y111" i="33"/>
  <c r="U111" i="33"/>
  <c r="X111" i="33"/>
  <c r="F354" i="25"/>
  <c r="AC111" i="33"/>
  <c r="AB111" i="33"/>
  <c r="Z111" i="33"/>
  <c r="AD111" i="33"/>
  <c r="AE101" i="25"/>
  <c r="N101" i="25" s="1"/>
  <c r="Q101" i="25" s="1"/>
  <c r="I110" i="35"/>
  <c r="H111" i="35" s="1"/>
  <c r="AA111" i="35"/>
  <c r="W111" i="35"/>
  <c r="X111" i="35"/>
  <c r="AD111" i="35"/>
  <c r="AB111" i="35"/>
  <c r="V111" i="35"/>
  <c r="T111" i="35"/>
  <c r="Y111" i="35"/>
  <c r="Z111" i="35"/>
  <c r="U111" i="35"/>
  <c r="AC111" i="35"/>
  <c r="A356" i="33"/>
  <c r="J356" i="33" s="1"/>
  <c r="D355" i="33"/>
  <c r="C355" i="33"/>
  <c r="B355" i="33" s="1"/>
  <c r="G355" i="33"/>
  <c r="A363" i="35"/>
  <c r="G362" i="35"/>
  <c r="D362" i="35"/>
  <c r="C362" i="35"/>
  <c r="B362" i="35" s="1"/>
  <c r="G354" i="25"/>
  <c r="A355" i="25"/>
  <c r="J355" i="25" s="1"/>
  <c r="C354" i="25"/>
  <c r="B354" i="25" s="1"/>
  <c r="D354" i="25"/>
  <c r="J110" i="35" l="1"/>
  <c r="K110" i="35" s="1"/>
  <c r="S101" i="25"/>
  <c r="F356" i="33"/>
  <c r="F363" i="35"/>
  <c r="AE111" i="33"/>
  <c r="N111" i="33" s="1"/>
  <c r="Q111" i="33" s="1"/>
  <c r="S111" i="33" s="1"/>
  <c r="F355" i="25"/>
  <c r="AE111" i="35"/>
  <c r="N111" i="35" s="1"/>
  <c r="Q111" i="35" s="1"/>
  <c r="S111" i="35" s="1"/>
  <c r="A364" i="35"/>
  <c r="G363" i="35"/>
  <c r="D363" i="35"/>
  <c r="C363" i="35"/>
  <c r="B363" i="35" s="1"/>
  <c r="C356" i="33"/>
  <c r="B356" i="33" s="1"/>
  <c r="G356" i="33"/>
  <c r="D356" i="33"/>
  <c r="A357" i="33"/>
  <c r="J357" i="33" s="1"/>
  <c r="G355" i="25"/>
  <c r="A356" i="25"/>
  <c r="J356" i="25" s="1"/>
  <c r="D355" i="25"/>
  <c r="C355" i="25"/>
  <c r="B355" i="25" s="1"/>
  <c r="E101" i="25" l="1"/>
  <c r="E111" i="35"/>
  <c r="F357" i="33"/>
  <c r="F364" i="35"/>
  <c r="E111" i="33"/>
  <c r="F356" i="25"/>
  <c r="G364" i="35"/>
  <c r="D364" i="35"/>
  <c r="C364" i="35"/>
  <c r="B364" i="35" s="1"/>
  <c r="A365" i="35"/>
  <c r="D357" i="33"/>
  <c r="C357" i="33"/>
  <c r="B357" i="33" s="1"/>
  <c r="A358" i="33"/>
  <c r="J358" i="33" s="1"/>
  <c r="G357" i="33"/>
  <c r="G356" i="25"/>
  <c r="A357" i="25"/>
  <c r="J357" i="25" s="1"/>
  <c r="D356" i="25"/>
  <c r="C356" i="25"/>
  <c r="B356" i="25" s="1"/>
  <c r="R111" i="35" l="1"/>
  <c r="L112" i="35" s="1"/>
  <c r="M112" i="35" s="1"/>
  <c r="I111" i="35"/>
  <c r="H112" i="35" s="1"/>
  <c r="I101" i="25"/>
  <c r="H102" i="25" s="1"/>
  <c r="R101" i="25"/>
  <c r="L102" i="25" s="1"/>
  <c r="M102" i="25" s="1"/>
  <c r="U102" i="25" s="1"/>
  <c r="U112" i="35"/>
  <c r="AA112" i="35"/>
  <c r="T112" i="35"/>
  <c r="Y112" i="35"/>
  <c r="AC112" i="35"/>
  <c r="Z112" i="35"/>
  <c r="AD112" i="35"/>
  <c r="V112" i="35"/>
  <c r="X112" i="35"/>
  <c r="AB112" i="35"/>
  <c r="W112" i="35"/>
  <c r="R111" i="33"/>
  <c r="L112" i="33" s="1"/>
  <c r="M112" i="33" s="1"/>
  <c r="Y112" i="33" s="1"/>
  <c r="I111" i="33"/>
  <c r="H112" i="33" s="1"/>
  <c r="F365" i="35"/>
  <c r="F358" i="33"/>
  <c r="F357" i="25"/>
  <c r="D365" i="35"/>
  <c r="C365" i="35"/>
  <c r="B365" i="35" s="1"/>
  <c r="G365" i="35"/>
  <c r="A366" i="35"/>
  <c r="G358" i="33"/>
  <c r="D358" i="33"/>
  <c r="A359" i="33"/>
  <c r="J359" i="33" s="1"/>
  <c r="C358" i="33"/>
  <c r="B358" i="33" s="1"/>
  <c r="G357" i="25"/>
  <c r="A358" i="25"/>
  <c r="J358" i="25" s="1"/>
  <c r="C357" i="25"/>
  <c r="B357" i="25" s="1"/>
  <c r="D357" i="25"/>
  <c r="J101" i="25" l="1"/>
  <c r="K101" i="25" s="1"/>
  <c r="J111" i="35"/>
  <c r="K111" i="35" s="1"/>
  <c r="J111" i="33"/>
  <c r="K111" i="33" s="1"/>
  <c r="AA102" i="25"/>
  <c r="Z102" i="25"/>
  <c r="Y102" i="25"/>
  <c r="W102" i="25"/>
  <c r="AC102" i="25"/>
  <c r="AB102" i="25"/>
  <c r="V102" i="25"/>
  <c r="T102" i="25"/>
  <c r="AD102" i="25"/>
  <c r="X102" i="25"/>
  <c r="AE112" i="35"/>
  <c r="N112" i="35" s="1"/>
  <c r="Q112" i="35" s="1"/>
  <c r="X112" i="33"/>
  <c r="U112" i="33"/>
  <c r="V112" i="33"/>
  <c r="AB112" i="33"/>
  <c r="AD112" i="33"/>
  <c r="AA112" i="33"/>
  <c r="W112" i="33"/>
  <c r="AC112" i="33"/>
  <c r="Z112" i="33"/>
  <c r="T112" i="33"/>
  <c r="F366" i="35"/>
  <c r="F359" i="33"/>
  <c r="F358" i="25"/>
  <c r="A360" i="33"/>
  <c r="J360" i="33" s="1"/>
  <c r="G359" i="33"/>
  <c r="D359" i="33"/>
  <c r="C359" i="33"/>
  <c r="B359" i="33" s="1"/>
  <c r="A367" i="35"/>
  <c r="G366" i="35"/>
  <c r="D366" i="35"/>
  <c r="C366" i="35"/>
  <c r="B366" i="35" s="1"/>
  <c r="G358" i="25"/>
  <c r="A359" i="25"/>
  <c r="J359" i="25" s="1"/>
  <c r="D358" i="25"/>
  <c r="C358" i="25"/>
  <c r="B358" i="25" s="1"/>
  <c r="AE102" i="25" l="1"/>
  <c r="N102" i="25" s="1"/>
  <c r="Q102" i="25" s="1"/>
  <c r="S102" i="25" s="1"/>
  <c r="E102" i="25" s="1"/>
  <c r="S112" i="35"/>
  <c r="E112" i="35" s="1"/>
  <c r="AE112" i="33"/>
  <c r="N112" i="33" s="1"/>
  <c r="Q112" i="33" s="1"/>
  <c r="F367" i="35"/>
  <c r="F360" i="33"/>
  <c r="F359" i="25"/>
  <c r="G367" i="35"/>
  <c r="A368" i="35"/>
  <c r="D367" i="35"/>
  <c r="C367" i="35"/>
  <c r="B367" i="35" s="1"/>
  <c r="A361" i="33"/>
  <c r="J361" i="33" s="1"/>
  <c r="G360" i="33"/>
  <c r="D360" i="33"/>
  <c r="C360" i="33"/>
  <c r="B360" i="33" s="1"/>
  <c r="G359" i="25"/>
  <c r="D359" i="25"/>
  <c r="C359" i="25"/>
  <c r="B359" i="25" s="1"/>
  <c r="A360" i="25"/>
  <c r="J360" i="25" s="1"/>
  <c r="R102" i="25" l="1"/>
  <c r="L103" i="25" s="1"/>
  <c r="M103" i="25" s="1"/>
  <c r="V103" i="25" s="1"/>
  <c r="I102" i="25"/>
  <c r="J102" i="25" s="1"/>
  <c r="S112" i="33"/>
  <c r="E112" i="33" s="1"/>
  <c r="F368" i="35"/>
  <c r="F361" i="33"/>
  <c r="H103" i="25"/>
  <c r="AC103" i="25"/>
  <c r="Y103" i="25"/>
  <c r="U103" i="25"/>
  <c r="X103" i="25"/>
  <c r="W103" i="25"/>
  <c r="AB103" i="25"/>
  <c r="AA103" i="25"/>
  <c r="T103" i="25"/>
  <c r="AD103" i="25"/>
  <c r="F360" i="25"/>
  <c r="I112" i="35"/>
  <c r="H113" i="35" s="1"/>
  <c r="R112" i="35"/>
  <c r="L113" i="35" s="1"/>
  <c r="M113" i="35" s="1"/>
  <c r="A362" i="33"/>
  <c r="J362" i="33" s="1"/>
  <c r="D361" i="33"/>
  <c r="C361" i="33"/>
  <c r="B361" i="33" s="1"/>
  <c r="G361" i="33"/>
  <c r="D368" i="35"/>
  <c r="A369" i="35"/>
  <c r="C368" i="35"/>
  <c r="B368" i="35" s="1"/>
  <c r="G368" i="35"/>
  <c r="G360" i="25"/>
  <c r="C360" i="25"/>
  <c r="B360" i="25" s="1"/>
  <c r="D360" i="25"/>
  <c r="A361" i="25"/>
  <c r="J361" i="25" s="1"/>
  <c r="Z103" i="25" l="1"/>
  <c r="J112" i="35"/>
  <c r="K112" i="35" s="1"/>
  <c r="K102" i="25"/>
  <c r="I112" i="33"/>
  <c r="H113" i="33" s="1"/>
  <c r="R112" i="33"/>
  <c r="L113" i="33" s="1"/>
  <c r="M113" i="33" s="1"/>
  <c r="T113" i="33" s="1"/>
  <c r="F369" i="35"/>
  <c r="F362" i="33"/>
  <c r="AE103" i="25"/>
  <c r="N103" i="25" s="1"/>
  <c r="Q103" i="25" s="1"/>
  <c r="F361" i="25"/>
  <c r="Z113" i="35"/>
  <c r="W113" i="35"/>
  <c r="T113" i="35"/>
  <c r="AC113" i="35"/>
  <c r="Y113" i="35"/>
  <c r="AA113" i="35"/>
  <c r="V113" i="35"/>
  <c r="AD113" i="35"/>
  <c r="U113" i="35"/>
  <c r="AB113" i="35"/>
  <c r="X113" i="35"/>
  <c r="A370" i="35"/>
  <c r="C369" i="35"/>
  <c r="B369" i="35" s="1"/>
  <c r="G369" i="35"/>
  <c r="D369" i="35"/>
  <c r="G362" i="33"/>
  <c r="A363" i="33"/>
  <c r="J363" i="33" s="1"/>
  <c r="D362" i="33"/>
  <c r="C362" i="33"/>
  <c r="B362" i="33" s="1"/>
  <c r="G361" i="25"/>
  <c r="C361" i="25"/>
  <c r="B361" i="25" s="1"/>
  <c r="A362" i="25"/>
  <c r="J362" i="25" s="1"/>
  <c r="D361" i="25"/>
  <c r="J112" i="33" l="1"/>
  <c r="K112" i="33" s="1"/>
  <c r="X113" i="33"/>
  <c r="Z113" i="33"/>
  <c r="AB113" i="33"/>
  <c r="AC113" i="33"/>
  <c r="AD113" i="33"/>
  <c r="W113" i="33"/>
  <c r="AA113" i="33"/>
  <c r="U113" i="33"/>
  <c r="V113" i="33"/>
  <c r="Y113" i="33"/>
  <c r="S103" i="25"/>
  <c r="E103" i="25" s="1"/>
  <c r="F363" i="33"/>
  <c r="F370" i="35"/>
  <c r="F362" i="25"/>
  <c r="AE113" i="35"/>
  <c r="N113" i="35" s="1"/>
  <c r="Q113" i="35" s="1"/>
  <c r="S113" i="35" s="1"/>
  <c r="C363" i="33"/>
  <c r="B363" i="33" s="1"/>
  <c r="A364" i="33"/>
  <c r="J364" i="33" s="1"/>
  <c r="D363" i="33"/>
  <c r="G363" i="33"/>
  <c r="A371" i="35"/>
  <c r="D370" i="35"/>
  <c r="C370" i="35"/>
  <c r="B370" i="35" s="1"/>
  <c r="G370" i="35"/>
  <c r="G362" i="25"/>
  <c r="C362" i="25"/>
  <c r="B362" i="25" s="1"/>
  <c r="A363" i="25"/>
  <c r="J363" i="25" s="1"/>
  <c r="D362" i="25"/>
  <c r="AE113" i="33" l="1"/>
  <c r="N113" i="33" s="1"/>
  <c r="Q113" i="33" s="1"/>
  <c r="S113" i="33" s="1"/>
  <c r="F371" i="35"/>
  <c r="F364" i="33"/>
  <c r="F363" i="25"/>
  <c r="I103" i="25"/>
  <c r="H104" i="25" s="1"/>
  <c r="C371" i="35"/>
  <c r="B371" i="35" s="1"/>
  <c r="A372" i="35"/>
  <c r="D371" i="35"/>
  <c r="G371" i="35"/>
  <c r="G364" i="33"/>
  <c r="D364" i="33"/>
  <c r="C364" i="33"/>
  <c r="B364" i="33" s="1"/>
  <c r="A365" i="33"/>
  <c r="J365" i="33" s="1"/>
  <c r="R103" i="25"/>
  <c r="L104" i="25" s="1"/>
  <c r="G363" i="25"/>
  <c r="D363" i="25"/>
  <c r="A364" i="25"/>
  <c r="J364" i="25" s="1"/>
  <c r="C363" i="25"/>
  <c r="B363" i="25" s="1"/>
  <c r="J103" i="25" l="1"/>
  <c r="K103" i="25" s="1"/>
  <c r="E113" i="33"/>
  <c r="F372" i="35"/>
  <c r="F365" i="33"/>
  <c r="F364" i="25"/>
  <c r="M104" i="25"/>
  <c r="Y104" i="25" s="1"/>
  <c r="E113" i="35"/>
  <c r="D372" i="35"/>
  <c r="C372" i="35"/>
  <c r="B372" i="35" s="1"/>
  <c r="G372" i="35"/>
  <c r="A373" i="35"/>
  <c r="D365" i="33"/>
  <c r="A366" i="33"/>
  <c r="J366" i="33" s="1"/>
  <c r="G365" i="33"/>
  <c r="C365" i="33"/>
  <c r="B365" i="33" s="1"/>
  <c r="G364" i="25"/>
  <c r="C364" i="25"/>
  <c r="B364" i="25" s="1"/>
  <c r="A365" i="25"/>
  <c r="J365" i="25" s="1"/>
  <c r="D364" i="25"/>
  <c r="R113" i="35" l="1"/>
  <c r="L114" i="35" s="1"/>
  <c r="M114" i="35" s="1"/>
  <c r="I113" i="33"/>
  <c r="H114" i="33" s="1"/>
  <c r="R113" i="33"/>
  <c r="L114" i="33" s="1"/>
  <c r="M114" i="33" s="1"/>
  <c r="F373" i="35"/>
  <c r="F366" i="33"/>
  <c r="V104" i="25"/>
  <c r="AA104" i="25"/>
  <c r="T104" i="25"/>
  <c r="AD104" i="25"/>
  <c r="Z104" i="25"/>
  <c r="U104" i="25"/>
  <c r="X104" i="25"/>
  <c r="F365" i="25"/>
  <c r="AC104" i="25"/>
  <c r="W104" i="25"/>
  <c r="AB104" i="25"/>
  <c r="X114" i="35"/>
  <c r="U114" i="35"/>
  <c r="AC114" i="35"/>
  <c r="V114" i="35"/>
  <c r="T114" i="35"/>
  <c r="AD114" i="35"/>
  <c r="AA114" i="35"/>
  <c r="AB114" i="35"/>
  <c r="W114" i="35"/>
  <c r="Z114" i="35"/>
  <c r="Y114" i="35"/>
  <c r="I113" i="35"/>
  <c r="H114" i="35" s="1"/>
  <c r="C373" i="35"/>
  <c r="B373" i="35" s="1"/>
  <c r="G373" i="35"/>
  <c r="D373" i="35"/>
  <c r="A374" i="35"/>
  <c r="D366" i="33"/>
  <c r="C366" i="33"/>
  <c r="B366" i="33" s="1"/>
  <c r="G366" i="33"/>
  <c r="A367" i="33"/>
  <c r="J367" i="33" s="1"/>
  <c r="G365" i="25"/>
  <c r="D365" i="25"/>
  <c r="A366" i="25"/>
  <c r="J366" i="25" s="1"/>
  <c r="C365" i="25"/>
  <c r="B365" i="25" s="1"/>
  <c r="J113" i="33" l="1"/>
  <c r="K113" i="33" s="1"/>
  <c r="J113" i="35"/>
  <c r="K113" i="35" s="1"/>
  <c r="AC114" i="33"/>
  <c r="AB114" i="33"/>
  <c r="U114" i="33"/>
  <c r="Y114" i="33"/>
  <c r="AD114" i="33"/>
  <c r="AA114" i="33"/>
  <c r="W114" i="33"/>
  <c r="X114" i="33"/>
  <c r="T114" i="33"/>
  <c r="Z114" i="33"/>
  <c r="V114" i="33"/>
  <c r="F367" i="33"/>
  <c r="F374" i="35"/>
  <c r="AE104" i="25"/>
  <c r="N104" i="25" s="1"/>
  <c r="Q104" i="25" s="1"/>
  <c r="F366" i="25"/>
  <c r="AE114" i="35"/>
  <c r="N114" i="35" s="1"/>
  <c r="Q114" i="35" s="1"/>
  <c r="S114" i="35" s="1"/>
  <c r="D374" i="35"/>
  <c r="A375" i="35"/>
  <c r="C374" i="35"/>
  <c r="B374" i="35" s="1"/>
  <c r="G374" i="35"/>
  <c r="A368" i="33"/>
  <c r="J368" i="33" s="1"/>
  <c r="D367" i="33"/>
  <c r="C367" i="33"/>
  <c r="B367" i="33" s="1"/>
  <c r="G367" i="33"/>
  <c r="G366" i="25"/>
  <c r="A367" i="25"/>
  <c r="J367" i="25" s="1"/>
  <c r="C366" i="25"/>
  <c r="B366" i="25" s="1"/>
  <c r="D366" i="25"/>
  <c r="AE114" i="33" l="1"/>
  <c r="N114" i="33" s="1"/>
  <c r="Q114" i="33" s="1"/>
  <c r="S104" i="25"/>
  <c r="E114" i="35"/>
  <c r="F375" i="35"/>
  <c r="F368" i="33"/>
  <c r="F367" i="25"/>
  <c r="D375" i="35"/>
  <c r="A376" i="35"/>
  <c r="C375" i="35"/>
  <c r="B375" i="35" s="1"/>
  <c r="G375" i="35"/>
  <c r="A369" i="33"/>
  <c r="J369" i="33" s="1"/>
  <c r="G368" i="33"/>
  <c r="C368" i="33"/>
  <c r="B368" i="33" s="1"/>
  <c r="D368" i="33"/>
  <c r="G367" i="25"/>
  <c r="D367" i="25"/>
  <c r="C367" i="25"/>
  <c r="B367" i="25" s="1"/>
  <c r="A368" i="25"/>
  <c r="J368" i="25" s="1"/>
  <c r="R114" i="35" l="1"/>
  <c r="L115" i="35" s="1"/>
  <c r="M115" i="35" s="1"/>
  <c r="S114" i="33"/>
  <c r="E114" i="33" s="1"/>
  <c r="E104" i="25"/>
  <c r="V115" i="35"/>
  <c r="AC115" i="35"/>
  <c r="U115" i="35"/>
  <c r="AA115" i="35"/>
  <c r="X115" i="35"/>
  <c r="Y115" i="35"/>
  <c r="AB115" i="35"/>
  <c r="AD115" i="35"/>
  <c r="Z115" i="35"/>
  <c r="T115" i="35"/>
  <c r="W115" i="35"/>
  <c r="I114" i="35"/>
  <c r="H115" i="35" s="1"/>
  <c r="F376" i="35"/>
  <c r="F369" i="33"/>
  <c r="F368" i="25"/>
  <c r="D369" i="33"/>
  <c r="A370" i="33"/>
  <c r="J370" i="33" s="1"/>
  <c r="G369" i="33"/>
  <c r="C369" i="33"/>
  <c r="B369" i="33" s="1"/>
  <c r="A377" i="35"/>
  <c r="G376" i="35"/>
  <c r="D376" i="35"/>
  <c r="C376" i="35"/>
  <c r="B376" i="35" s="1"/>
  <c r="G368" i="25"/>
  <c r="D368" i="25"/>
  <c r="C368" i="25"/>
  <c r="B368" i="25" s="1"/>
  <c r="A369" i="25"/>
  <c r="J369" i="25" s="1"/>
  <c r="R114" i="33" l="1"/>
  <c r="L115" i="33" s="1"/>
  <c r="M115" i="33" s="1"/>
  <c r="J114" i="35"/>
  <c r="K114" i="35" s="1"/>
  <c r="X115" i="33"/>
  <c r="Z115" i="33"/>
  <c r="AD115" i="33"/>
  <c r="AC115" i="33"/>
  <c r="AB115" i="33"/>
  <c r="AA115" i="33"/>
  <c r="U115" i="33"/>
  <c r="Y115" i="33"/>
  <c r="V115" i="33"/>
  <c r="T115" i="33"/>
  <c r="W115" i="33"/>
  <c r="I114" i="33"/>
  <c r="H115" i="33" s="1"/>
  <c r="I104" i="25"/>
  <c r="H105" i="25" s="1"/>
  <c r="R104" i="25"/>
  <c r="L105" i="25" s="1"/>
  <c r="M105" i="25" s="1"/>
  <c r="T105" i="25" s="1"/>
  <c r="AE115" i="35"/>
  <c r="N115" i="35" s="1"/>
  <c r="Q115" i="35" s="1"/>
  <c r="F370" i="33"/>
  <c r="F377" i="35"/>
  <c r="F369" i="25"/>
  <c r="C370" i="33"/>
  <c r="B370" i="33" s="1"/>
  <c r="G370" i="33"/>
  <c r="D370" i="33"/>
  <c r="A371" i="33"/>
  <c r="J371" i="33" s="1"/>
  <c r="A378" i="35"/>
  <c r="D377" i="35"/>
  <c r="G377" i="35"/>
  <c r="C377" i="35"/>
  <c r="B377" i="35" s="1"/>
  <c r="G369" i="25"/>
  <c r="C369" i="25"/>
  <c r="B369" i="25" s="1"/>
  <c r="A370" i="25"/>
  <c r="J370" i="25" s="1"/>
  <c r="D369" i="25"/>
  <c r="J114" i="33" l="1"/>
  <c r="K114" i="33" s="1"/>
  <c r="J104" i="25"/>
  <c r="K104" i="25" s="1"/>
  <c r="V105" i="25"/>
  <c r="Y105" i="25"/>
  <c r="X105" i="25"/>
  <c r="Z105" i="25"/>
  <c r="AA105" i="25"/>
  <c r="AD105" i="25"/>
  <c r="S115" i="35"/>
  <c r="E115" i="35" s="1"/>
  <c r="AE115" i="33"/>
  <c r="N115" i="33" s="1"/>
  <c r="Q115" i="33" s="1"/>
  <c r="W105" i="25"/>
  <c r="AC105" i="25"/>
  <c r="U105" i="25"/>
  <c r="AB105" i="25"/>
  <c r="F371" i="33"/>
  <c r="F378" i="35"/>
  <c r="F370" i="25"/>
  <c r="A379" i="35"/>
  <c r="G378" i="35"/>
  <c r="D378" i="35"/>
  <c r="C378" i="35"/>
  <c r="B378" i="35" s="1"/>
  <c r="A372" i="33"/>
  <c r="J372" i="33" s="1"/>
  <c r="D371" i="33"/>
  <c r="C371" i="33"/>
  <c r="B371" i="33" s="1"/>
  <c r="G371" i="33"/>
  <c r="G370" i="25"/>
  <c r="D370" i="25"/>
  <c r="A371" i="25"/>
  <c r="J371" i="25" s="1"/>
  <c r="C370" i="25"/>
  <c r="B370" i="25" s="1"/>
  <c r="S115" i="33" l="1"/>
  <c r="E115" i="33" s="1"/>
  <c r="AE105" i="25"/>
  <c r="N105" i="25" s="1"/>
  <c r="Q105" i="25" s="1"/>
  <c r="S105" i="25" s="1"/>
  <c r="E105" i="25" s="1"/>
  <c r="F372" i="33"/>
  <c r="F379" i="35"/>
  <c r="F371" i="25"/>
  <c r="I115" i="35"/>
  <c r="H116" i="35" s="1"/>
  <c r="R115" i="35"/>
  <c r="L116" i="35" s="1"/>
  <c r="M116" i="35" s="1"/>
  <c r="D379" i="35"/>
  <c r="A380" i="35"/>
  <c r="C379" i="35"/>
  <c r="B379" i="35" s="1"/>
  <c r="G379" i="35"/>
  <c r="A373" i="33"/>
  <c r="J373" i="33" s="1"/>
  <c r="G372" i="33"/>
  <c r="D372" i="33"/>
  <c r="C372" i="33"/>
  <c r="B372" i="33" s="1"/>
  <c r="G371" i="25"/>
  <c r="D371" i="25"/>
  <c r="A372" i="25"/>
  <c r="J372" i="25" s="1"/>
  <c r="C371" i="25"/>
  <c r="B371" i="25" s="1"/>
  <c r="J115" i="35" l="1"/>
  <c r="K115" i="35" s="1"/>
  <c r="I105" i="25"/>
  <c r="R105" i="25"/>
  <c r="L106" i="25" s="1"/>
  <c r="M106" i="25" s="1"/>
  <c r="U106" i="25" s="1"/>
  <c r="I115" i="33"/>
  <c r="H116" i="33" s="1"/>
  <c r="R115" i="33"/>
  <c r="L116" i="33" s="1"/>
  <c r="M116" i="33" s="1"/>
  <c r="F373" i="33"/>
  <c r="H106" i="25"/>
  <c r="F380" i="35"/>
  <c r="AD106" i="25"/>
  <c r="AC106" i="25"/>
  <c r="F372" i="25"/>
  <c r="W116" i="35"/>
  <c r="U116" i="35"/>
  <c r="T116" i="35"/>
  <c r="Z116" i="35"/>
  <c r="Y116" i="35"/>
  <c r="V116" i="35"/>
  <c r="AD116" i="35"/>
  <c r="X116" i="35"/>
  <c r="AC116" i="35"/>
  <c r="AA116" i="35"/>
  <c r="AB116" i="35"/>
  <c r="C380" i="35"/>
  <c r="B380" i="35" s="1"/>
  <c r="G380" i="35"/>
  <c r="D380" i="35"/>
  <c r="A381" i="35"/>
  <c r="C373" i="33"/>
  <c r="B373" i="33" s="1"/>
  <c r="A374" i="33"/>
  <c r="J374" i="33" s="1"/>
  <c r="G373" i="33"/>
  <c r="D373" i="33"/>
  <c r="G372" i="25"/>
  <c r="A373" i="25"/>
  <c r="J373" i="25" s="1"/>
  <c r="C372" i="25"/>
  <c r="B372" i="25" s="1"/>
  <c r="D372" i="25"/>
  <c r="J115" i="33" l="1"/>
  <c r="K115" i="33" s="1"/>
  <c r="J105" i="25"/>
  <c r="K105" i="25" s="1"/>
  <c r="AA106" i="25"/>
  <c r="X106" i="25"/>
  <c r="T106" i="25"/>
  <c r="AB106" i="25"/>
  <c r="Y106" i="25"/>
  <c r="V106" i="25"/>
  <c r="Z106" i="25"/>
  <c r="W106" i="25"/>
  <c r="Z116" i="33"/>
  <c r="X116" i="33"/>
  <c r="U116" i="33"/>
  <c r="Y116" i="33"/>
  <c r="T116" i="33"/>
  <c r="AC116" i="33"/>
  <c r="AB116" i="33"/>
  <c r="W116" i="33"/>
  <c r="AD116" i="33"/>
  <c r="V116" i="33"/>
  <c r="AA116" i="33"/>
  <c r="F381" i="35"/>
  <c r="F374" i="33"/>
  <c r="F373" i="25"/>
  <c r="AE116" i="35"/>
  <c r="N116" i="35" s="1"/>
  <c r="Q116" i="35" s="1"/>
  <c r="S116" i="35" s="1"/>
  <c r="G381" i="35"/>
  <c r="A382" i="35"/>
  <c r="C381" i="35"/>
  <c r="B381" i="35" s="1"/>
  <c r="D381" i="35"/>
  <c r="C374" i="33"/>
  <c r="B374" i="33" s="1"/>
  <c r="D374" i="33"/>
  <c r="A375" i="33"/>
  <c r="J375" i="33" s="1"/>
  <c r="G374" i="33"/>
  <c r="G373" i="25"/>
  <c r="A374" i="25"/>
  <c r="J374" i="25" s="1"/>
  <c r="C373" i="25"/>
  <c r="B373" i="25" s="1"/>
  <c r="D373" i="25"/>
  <c r="AE106" i="25" l="1"/>
  <c r="N106" i="25" s="1"/>
  <c r="Q106" i="25" s="1"/>
  <c r="S106" i="25" s="1"/>
  <c r="E106" i="25" s="1"/>
  <c r="AE116" i="33"/>
  <c r="N116" i="33" s="1"/>
  <c r="Q116" i="33" s="1"/>
  <c r="F375" i="33"/>
  <c r="F382" i="35"/>
  <c r="F374" i="25"/>
  <c r="A383" i="35"/>
  <c r="G382" i="35"/>
  <c r="C382" i="35"/>
  <c r="B382" i="35" s="1"/>
  <c r="D382" i="35"/>
  <c r="A376" i="33"/>
  <c r="J376" i="33" s="1"/>
  <c r="G375" i="33"/>
  <c r="D375" i="33"/>
  <c r="C375" i="33"/>
  <c r="B375" i="33" s="1"/>
  <c r="G374" i="25"/>
  <c r="C374" i="25"/>
  <c r="B374" i="25" s="1"/>
  <c r="A375" i="25"/>
  <c r="J375" i="25" s="1"/>
  <c r="D374" i="25"/>
  <c r="S116" i="33" l="1"/>
  <c r="F376" i="33"/>
  <c r="F383" i="35"/>
  <c r="F375" i="25"/>
  <c r="E116" i="35"/>
  <c r="R106" i="25"/>
  <c r="L107" i="25" s="1"/>
  <c r="A377" i="33"/>
  <c r="J377" i="33" s="1"/>
  <c r="D376" i="33"/>
  <c r="C376" i="33"/>
  <c r="B376" i="33" s="1"/>
  <c r="G376" i="33"/>
  <c r="D383" i="35"/>
  <c r="C383" i="35"/>
  <c r="B383" i="35" s="1"/>
  <c r="G383" i="35"/>
  <c r="A384" i="35"/>
  <c r="I106" i="25"/>
  <c r="H107" i="25" s="1"/>
  <c r="G375" i="25"/>
  <c r="A376" i="25"/>
  <c r="J376" i="25" s="1"/>
  <c r="D375" i="25"/>
  <c r="C375" i="25"/>
  <c r="B375" i="25" s="1"/>
  <c r="I116" i="35" l="1"/>
  <c r="H117" i="35" s="1"/>
  <c r="J106" i="25"/>
  <c r="K106" i="25" s="1"/>
  <c r="E116" i="33"/>
  <c r="F384" i="35"/>
  <c r="F377" i="33"/>
  <c r="F376" i="25"/>
  <c r="M107" i="25"/>
  <c r="V107" i="25" s="1"/>
  <c r="R116" i="35"/>
  <c r="L117" i="35" s="1"/>
  <c r="G377" i="33"/>
  <c r="D377" i="33"/>
  <c r="A378" i="33"/>
  <c r="J378" i="33" s="1"/>
  <c r="C377" i="33"/>
  <c r="B377" i="33" s="1"/>
  <c r="D384" i="35"/>
  <c r="G384" i="35"/>
  <c r="A385" i="35"/>
  <c r="C384" i="35"/>
  <c r="B384" i="35" s="1"/>
  <c r="G376" i="25"/>
  <c r="C376" i="25"/>
  <c r="B376" i="25" s="1"/>
  <c r="D376" i="25"/>
  <c r="A377" i="25"/>
  <c r="J377" i="25" s="1"/>
  <c r="J116" i="35" l="1"/>
  <c r="K116" i="35" s="1"/>
  <c r="I116" i="33"/>
  <c r="H117" i="33" s="1"/>
  <c r="R116" i="33"/>
  <c r="L117" i="33" s="1"/>
  <c r="M117" i="33" s="1"/>
  <c r="X107" i="25"/>
  <c r="AB107" i="25"/>
  <c r="W107" i="25"/>
  <c r="U107" i="25"/>
  <c r="T107" i="25"/>
  <c r="Y107" i="25"/>
  <c r="F385" i="35"/>
  <c r="F378" i="33"/>
  <c r="AC107" i="25"/>
  <c r="F377" i="25"/>
  <c r="Z107" i="25"/>
  <c r="AD107" i="25"/>
  <c r="M117" i="35"/>
  <c r="AB117" i="35" s="1"/>
  <c r="AA107" i="25"/>
  <c r="G385" i="35"/>
  <c r="C385" i="35"/>
  <c r="B385" i="35" s="1"/>
  <c r="D385" i="35"/>
  <c r="A386" i="35"/>
  <c r="D378" i="33"/>
  <c r="G378" i="33"/>
  <c r="C378" i="33"/>
  <c r="B378" i="33" s="1"/>
  <c r="A379" i="33"/>
  <c r="J379" i="33" s="1"/>
  <c r="G377" i="25"/>
  <c r="A378" i="25"/>
  <c r="J378" i="25" s="1"/>
  <c r="D377" i="25"/>
  <c r="C377" i="25"/>
  <c r="B377" i="25" s="1"/>
  <c r="J116" i="33" l="1"/>
  <c r="K116" i="33" s="1"/>
  <c r="V117" i="33"/>
  <c r="T117" i="33"/>
  <c r="AD117" i="33"/>
  <c r="AA117" i="33"/>
  <c r="Z117" i="33"/>
  <c r="AC117" i="33"/>
  <c r="U117" i="33"/>
  <c r="AB117" i="33"/>
  <c r="Y117" i="33"/>
  <c r="X117" i="33"/>
  <c r="W117" i="33"/>
  <c r="W117" i="35"/>
  <c r="F386" i="35"/>
  <c r="AE107" i="25"/>
  <c r="N107" i="25" s="1"/>
  <c r="Q107" i="25" s="1"/>
  <c r="F379" i="33"/>
  <c r="Z117" i="35"/>
  <c r="V117" i="35"/>
  <c r="AA117" i="35"/>
  <c r="F378" i="25"/>
  <c r="AC117" i="35"/>
  <c r="U117" i="35"/>
  <c r="X117" i="35"/>
  <c r="T117" i="35"/>
  <c r="AD117" i="35"/>
  <c r="Y117" i="35"/>
  <c r="C386" i="35"/>
  <c r="B386" i="35" s="1"/>
  <c r="D386" i="35"/>
  <c r="A387" i="35"/>
  <c r="G386" i="35"/>
  <c r="A380" i="33"/>
  <c r="J380" i="33" s="1"/>
  <c r="D379" i="33"/>
  <c r="C379" i="33"/>
  <c r="B379" i="33" s="1"/>
  <c r="G379" i="33"/>
  <c r="G378" i="25"/>
  <c r="C378" i="25"/>
  <c r="B378" i="25" s="1"/>
  <c r="A379" i="25"/>
  <c r="J379" i="25" s="1"/>
  <c r="D378" i="25"/>
  <c r="AE117" i="33" l="1"/>
  <c r="N117" i="33" s="1"/>
  <c r="Q117" i="33" s="1"/>
  <c r="S107" i="25"/>
  <c r="F387" i="35"/>
  <c r="F380" i="33"/>
  <c r="F379" i="25"/>
  <c r="AE117" i="35"/>
  <c r="N117" i="35" s="1"/>
  <c r="Q117" i="35" s="1"/>
  <c r="S117" i="35" s="1"/>
  <c r="G387" i="35"/>
  <c r="D387" i="35"/>
  <c r="C387" i="35"/>
  <c r="B387" i="35" s="1"/>
  <c r="A388" i="35"/>
  <c r="D380" i="33"/>
  <c r="C380" i="33"/>
  <c r="B380" i="33" s="1"/>
  <c r="A381" i="33"/>
  <c r="J381" i="33" s="1"/>
  <c r="G380" i="33"/>
  <c r="G379" i="25"/>
  <c r="C379" i="25"/>
  <c r="B379" i="25" s="1"/>
  <c r="A380" i="25"/>
  <c r="J380" i="25" s="1"/>
  <c r="D379" i="25"/>
  <c r="S117" i="33" l="1"/>
  <c r="E117" i="33" s="1"/>
  <c r="E107" i="25"/>
  <c r="E117" i="35"/>
  <c r="F381" i="33"/>
  <c r="F388" i="35"/>
  <c r="F380" i="25"/>
  <c r="G388" i="35"/>
  <c r="D388" i="35"/>
  <c r="A389" i="35"/>
  <c r="C388" i="35"/>
  <c r="B388" i="35" s="1"/>
  <c r="D381" i="33"/>
  <c r="A382" i="33"/>
  <c r="J382" i="33" s="1"/>
  <c r="G381" i="33"/>
  <c r="C381" i="33"/>
  <c r="B381" i="33" s="1"/>
  <c r="G380" i="25"/>
  <c r="A381" i="25"/>
  <c r="J381" i="25" s="1"/>
  <c r="C380" i="25"/>
  <c r="B380" i="25" s="1"/>
  <c r="D380" i="25"/>
  <c r="I117" i="35" l="1"/>
  <c r="J117" i="35" s="1"/>
  <c r="K117" i="35" s="1"/>
  <c r="R117" i="33"/>
  <c r="L118" i="33" s="1"/>
  <c r="M118" i="33" s="1"/>
  <c r="Y118" i="33" s="1"/>
  <c r="I117" i="33"/>
  <c r="H118" i="33" s="1"/>
  <c r="I107" i="25"/>
  <c r="H108" i="25" s="1"/>
  <c r="R107" i="25"/>
  <c r="L108" i="25" s="1"/>
  <c r="M108" i="25" s="1"/>
  <c r="R117" i="35"/>
  <c r="L118" i="35" s="1"/>
  <c r="M118" i="35" s="1"/>
  <c r="Y118" i="35" s="1"/>
  <c r="H118" i="35"/>
  <c r="F382" i="33"/>
  <c r="F389" i="35"/>
  <c r="F381" i="25"/>
  <c r="A383" i="33"/>
  <c r="J383" i="33" s="1"/>
  <c r="G382" i="33"/>
  <c r="D382" i="33"/>
  <c r="C382" i="33"/>
  <c r="B382" i="33" s="1"/>
  <c r="C389" i="35"/>
  <c r="B389" i="35" s="1"/>
  <c r="A390" i="35"/>
  <c r="G389" i="35"/>
  <c r="D389" i="35"/>
  <c r="G381" i="25"/>
  <c r="A382" i="25"/>
  <c r="J382" i="25" s="1"/>
  <c r="C381" i="25"/>
  <c r="B381" i="25" s="1"/>
  <c r="D381" i="25"/>
  <c r="V118" i="33" l="1"/>
  <c r="AB118" i="33"/>
  <c r="X118" i="33"/>
  <c r="AD118" i="33"/>
  <c r="Z118" i="33"/>
  <c r="T118" i="33"/>
  <c r="AC118" i="33"/>
  <c r="W118" i="33"/>
  <c r="AA118" i="33"/>
  <c r="J117" i="33"/>
  <c r="K117" i="33" s="1"/>
  <c r="J107" i="25"/>
  <c r="K107" i="25" s="1"/>
  <c r="U118" i="33"/>
  <c r="AE118" i="33"/>
  <c r="N118" i="33" s="1"/>
  <c r="Q118" i="33" s="1"/>
  <c r="S118" i="33" s="1"/>
  <c r="E118" i="33" s="1"/>
  <c r="W108" i="25"/>
  <c r="U108" i="25"/>
  <c r="AB108" i="25"/>
  <c r="AA108" i="25"/>
  <c r="X108" i="25"/>
  <c r="Y108" i="25"/>
  <c r="Z108" i="25"/>
  <c r="V108" i="25"/>
  <c r="T108" i="25"/>
  <c r="AD108" i="25"/>
  <c r="AC108" i="25"/>
  <c r="Z118" i="35"/>
  <c r="U118" i="35"/>
  <c r="AC118" i="35"/>
  <c r="AB118" i="35"/>
  <c r="AA118" i="35"/>
  <c r="V118" i="35"/>
  <c r="AD118" i="35"/>
  <c r="T118" i="35"/>
  <c r="W118" i="35"/>
  <c r="X118" i="35"/>
  <c r="F383" i="33"/>
  <c r="F390" i="35"/>
  <c r="F382" i="25"/>
  <c r="C390" i="35"/>
  <c r="B390" i="35" s="1"/>
  <c r="G390" i="35"/>
  <c r="D390" i="35"/>
  <c r="A391" i="35"/>
  <c r="G383" i="33"/>
  <c r="A384" i="33"/>
  <c r="J384" i="33" s="1"/>
  <c r="D383" i="33"/>
  <c r="C383" i="33"/>
  <c r="B383" i="33" s="1"/>
  <c r="G382" i="25"/>
  <c r="D382" i="25"/>
  <c r="C382" i="25"/>
  <c r="B382" i="25" s="1"/>
  <c r="A383" i="25"/>
  <c r="J383" i="25" s="1"/>
  <c r="R118" i="33" l="1"/>
  <c r="L119" i="33" s="1"/>
  <c r="M119" i="33" s="1"/>
  <c r="AD119" i="33" s="1"/>
  <c r="I118" i="33"/>
  <c r="H119" i="33" s="1"/>
  <c r="AE108" i="25"/>
  <c r="N108" i="25" s="1"/>
  <c r="Q108" i="25" s="1"/>
  <c r="S108" i="25" s="1"/>
  <c r="E108" i="25" s="1"/>
  <c r="AE118" i="35"/>
  <c r="N118" i="35" s="1"/>
  <c r="Q118" i="35" s="1"/>
  <c r="F384" i="33"/>
  <c r="F391" i="35"/>
  <c r="F383" i="25"/>
  <c r="A392" i="35"/>
  <c r="D391" i="35"/>
  <c r="G391" i="35"/>
  <c r="C391" i="35"/>
  <c r="B391" i="35" s="1"/>
  <c r="C384" i="33"/>
  <c r="B384" i="33" s="1"/>
  <c r="G384" i="33"/>
  <c r="D384" i="33"/>
  <c r="A385" i="33"/>
  <c r="J385" i="33" s="1"/>
  <c r="G383" i="25"/>
  <c r="D383" i="25"/>
  <c r="C383" i="25"/>
  <c r="B383" i="25" s="1"/>
  <c r="A384" i="25"/>
  <c r="J384" i="25" s="1"/>
  <c r="J118" i="33" l="1"/>
  <c r="AA119" i="33"/>
  <c r="Y119" i="33"/>
  <c r="Z119" i="33"/>
  <c r="AC119" i="33"/>
  <c r="T119" i="33"/>
  <c r="W119" i="33"/>
  <c r="AB119" i="33"/>
  <c r="U119" i="33"/>
  <c r="V119" i="33"/>
  <c r="X119" i="33"/>
  <c r="K118" i="33"/>
  <c r="I108" i="25"/>
  <c r="H109" i="25" s="1"/>
  <c r="S118" i="35"/>
  <c r="E118" i="35" s="1"/>
  <c r="R108" i="25"/>
  <c r="L109" i="25" s="1"/>
  <c r="M109" i="25" s="1"/>
  <c r="F392" i="35"/>
  <c r="F385" i="33"/>
  <c r="F384" i="25"/>
  <c r="G392" i="35"/>
  <c r="C392" i="35"/>
  <c r="B392" i="35" s="1"/>
  <c r="A393" i="35"/>
  <c r="D392" i="35"/>
  <c r="G385" i="33"/>
  <c r="D385" i="33"/>
  <c r="C385" i="33"/>
  <c r="B385" i="33" s="1"/>
  <c r="A386" i="33"/>
  <c r="J386" i="33" s="1"/>
  <c r="G384" i="25"/>
  <c r="A385" i="25"/>
  <c r="J385" i="25" s="1"/>
  <c r="D384" i="25"/>
  <c r="C384" i="25"/>
  <c r="B384" i="25" s="1"/>
  <c r="J108" i="25" l="1"/>
  <c r="K108" i="25" s="1"/>
  <c r="AE119" i="33"/>
  <c r="N119" i="33" s="1"/>
  <c r="Q119" i="33" s="1"/>
  <c r="S119" i="33" s="1"/>
  <c r="I118" i="35"/>
  <c r="H119" i="35" s="1"/>
  <c r="R118" i="35"/>
  <c r="L119" i="35" s="1"/>
  <c r="M119" i="35" s="1"/>
  <c r="W119" i="35" s="1"/>
  <c r="AD109" i="25"/>
  <c r="U109" i="25"/>
  <c r="AA109" i="25"/>
  <c r="W109" i="25"/>
  <c r="AB109" i="25"/>
  <c r="T109" i="25"/>
  <c r="AC109" i="25"/>
  <c r="Z109" i="25"/>
  <c r="X109" i="25"/>
  <c r="Y109" i="25"/>
  <c r="V109" i="25"/>
  <c r="F393" i="35"/>
  <c r="F386" i="33"/>
  <c r="F385" i="25"/>
  <c r="G393" i="35"/>
  <c r="C393" i="35"/>
  <c r="B393" i="35" s="1"/>
  <c r="A394" i="35"/>
  <c r="D393" i="35"/>
  <c r="G386" i="33"/>
  <c r="A387" i="33"/>
  <c r="J387" i="33" s="1"/>
  <c r="D386" i="33"/>
  <c r="C386" i="33"/>
  <c r="B386" i="33" s="1"/>
  <c r="G385" i="25"/>
  <c r="C385" i="25"/>
  <c r="B385" i="25" s="1"/>
  <c r="A386" i="25"/>
  <c r="J386" i="25" s="1"/>
  <c r="D385" i="25"/>
  <c r="J118" i="35" l="1"/>
  <c r="K118" i="35" s="1"/>
  <c r="AB119" i="35"/>
  <c r="AC119" i="35"/>
  <c r="AA119" i="35"/>
  <c r="T119" i="35"/>
  <c r="AD119" i="35"/>
  <c r="V119" i="35"/>
  <c r="X119" i="35"/>
  <c r="Z119" i="35"/>
  <c r="Y119" i="35"/>
  <c r="U119" i="35"/>
  <c r="E119" i="33"/>
  <c r="AE109" i="25"/>
  <c r="N109" i="25" s="1"/>
  <c r="Q109" i="25" s="1"/>
  <c r="F387" i="33"/>
  <c r="F394" i="35"/>
  <c r="F386" i="25"/>
  <c r="A395" i="35"/>
  <c r="D394" i="35"/>
  <c r="C394" i="35"/>
  <c r="B394" i="35" s="1"/>
  <c r="G394" i="35"/>
  <c r="A388" i="33"/>
  <c r="J388" i="33" s="1"/>
  <c r="C387" i="33"/>
  <c r="B387" i="33" s="1"/>
  <c r="G387" i="33"/>
  <c r="D387" i="33"/>
  <c r="G386" i="25"/>
  <c r="A387" i="25"/>
  <c r="J387" i="25" s="1"/>
  <c r="C386" i="25"/>
  <c r="B386" i="25" s="1"/>
  <c r="D386" i="25"/>
  <c r="AE119" i="35" l="1"/>
  <c r="N119" i="35" s="1"/>
  <c r="Q119" i="35" s="1"/>
  <c r="S119" i="35" s="1"/>
  <c r="I119" i="33"/>
  <c r="H120" i="33" s="1"/>
  <c r="R119" i="33"/>
  <c r="L120" i="33" s="1"/>
  <c r="M120" i="33" s="1"/>
  <c r="S109" i="25"/>
  <c r="E109" i="25" s="1"/>
  <c r="F388" i="33"/>
  <c r="F395" i="35"/>
  <c r="F387" i="25"/>
  <c r="C388" i="33"/>
  <c r="B388" i="33" s="1"/>
  <c r="G388" i="33"/>
  <c r="A389" i="33"/>
  <c r="J389" i="33" s="1"/>
  <c r="D388" i="33"/>
  <c r="G395" i="35"/>
  <c r="A396" i="35"/>
  <c r="D395" i="35"/>
  <c r="C395" i="35"/>
  <c r="B395" i="35" s="1"/>
  <c r="G387" i="25"/>
  <c r="D387" i="25"/>
  <c r="C387" i="25"/>
  <c r="B387" i="25" s="1"/>
  <c r="A388" i="25"/>
  <c r="J388" i="25" s="1"/>
  <c r="J119" i="33" l="1"/>
  <c r="K119" i="33" s="1"/>
  <c r="R109" i="25"/>
  <c r="L110" i="25" s="1"/>
  <c r="M110" i="25" s="1"/>
  <c r="W110" i="25" s="1"/>
  <c r="I109" i="25"/>
  <c r="H110" i="25" s="1"/>
  <c r="E119" i="35"/>
  <c r="AD120" i="33"/>
  <c r="Z120" i="33"/>
  <c r="V120" i="33"/>
  <c r="W120" i="33"/>
  <c r="AB120" i="33"/>
  <c r="X120" i="33"/>
  <c r="Y120" i="33"/>
  <c r="U120" i="33"/>
  <c r="AC120" i="33"/>
  <c r="AA120" i="33"/>
  <c r="T120" i="33"/>
  <c r="F396" i="35"/>
  <c r="F389" i="33"/>
  <c r="F388" i="25"/>
  <c r="A390" i="33"/>
  <c r="J390" i="33" s="1"/>
  <c r="C389" i="33"/>
  <c r="B389" i="33" s="1"/>
  <c r="G389" i="33"/>
  <c r="D389" i="33"/>
  <c r="A397" i="35"/>
  <c r="D396" i="35"/>
  <c r="C396" i="35"/>
  <c r="B396" i="35" s="1"/>
  <c r="G396" i="35"/>
  <c r="G388" i="25"/>
  <c r="C388" i="25"/>
  <c r="B388" i="25" s="1"/>
  <c r="D388" i="25"/>
  <c r="A389" i="25"/>
  <c r="J389" i="25" s="1"/>
  <c r="J109" i="25" l="1"/>
  <c r="K109" i="25" s="1"/>
  <c r="R119" i="35"/>
  <c r="L120" i="35" s="1"/>
  <c r="M120" i="35" s="1"/>
  <c r="I119" i="35"/>
  <c r="H120" i="35" s="1"/>
  <c r="AE120" i="33"/>
  <c r="N120" i="33" s="1"/>
  <c r="Q120" i="33" s="1"/>
  <c r="F397" i="35"/>
  <c r="F390" i="33"/>
  <c r="AA110" i="25"/>
  <c r="T110" i="25"/>
  <c r="AC110" i="25"/>
  <c r="X110" i="25"/>
  <c r="U110" i="25"/>
  <c r="Y110" i="25"/>
  <c r="V110" i="25"/>
  <c r="AD110" i="25"/>
  <c r="Z110" i="25"/>
  <c r="F389" i="25"/>
  <c r="AB110" i="25"/>
  <c r="D390" i="33"/>
  <c r="A391" i="33"/>
  <c r="J391" i="33" s="1"/>
  <c r="C390" i="33"/>
  <c r="B390" i="33" s="1"/>
  <c r="G390" i="33"/>
  <c r="G397" i="35"/>
  <c r="A398" i="35"/>
  <c r="D397" i="35"/>
  <c r="C397" i="35"/>
  <c r="B397" i="35" s="1"/>
  <c r="G389" i="25"/>
  <c r="A390" i="25"/>
  <c r="J390" i="25" s="1"/>
  <c r="C389" i="25"/>
  <c r="B389" i="25" s="1"/>
  <c r="D389" i="25"/>
  <c r="J119" i="35" l="1"/>
  <c r="K119" i="35" s="1"/>
  <c r="AB120" i="35"/>
  <c r="Z120" i="35"/>
  <c r="X120" i="35"/>
  <c r="Y120" i="35"/>
  <c r="AC120" i="35"/>
  <c r="W120" i="35"/>
  <c r="U120" i="35"/>
  <c r="V120" i="35"/>
  <c r="AD120" i="35"/>
  <c r="T120" i="35"/>
  <c r="AA120" i="35"/>
  <c r="S120" i="33"/>
  <c r="E120" i="33" s="1"/>
  <c r="F391" i="33"/>
  <c r="F398" i="35"/>
  <c r="AE110" i="25"/>
  <c r="N110" i="25" s="1"/>
  <c r="Q110" i="25" s="1"/>
  <c r="F390" i="25"/>
  <c r="A399" i="35"/>
  <c r="G398" i="35"/>
  <c r="C398" i="35"/>
  <c r="B398" i="35" s="1"/>
  <c r="D398" i="35"/>
  <c r="A392" i="33"/>
  <c r="J392" i="33" s="1"/>
  <c r="C391" i="33"/>
  <c r="B391" i="33" s="1"/>
  <c r="G391" i="33"/>
  <c r="D391" i="33"/>
  <c r="G390" i="25"/>
  <c r="C390" i="25"/>
  <c r="B390" i="25" s="1"/>
  <c r="A391" i="25"/>
  <c r="J391" i="25" s="1"/>
  <c r="D390" i="25"/>
  <c r="I120" i="33" l="1"/>
  <c r="H121" i="33" s="1"/>
  <c r="R120" i="33"/>
  <c r="L121" i="33" s="1"/>
  <c r="M121" i="33" s="1"/>
  <c r="AB121" i="33" s="1"/>
  <c r="AE120" i="35"/>
  <c r="N120" i="35" s="1"/>
  <c r="Q120" i="35" s="1"/>
  <c r="S110" i="25"/>
  <c r="F392" i="33"/>
  <c r="F399" i="35"/>
  <c r="F391" i="25"/>
  <c r="A400" i="35"/>
  <c r="G399" i="35"/>
  <c r="C399" i="35"/>
  <c r="B399" i="35" s="1"/>
  <c r="D399" i="35"/>
  <c r="A393" i="33"/>
  <c r="J393" i="33" s="1"/>
  <c r="D392" i="33"/>
  <c r="C392" i="33"/>
  <c r="B392" i="33" s="1"/>
  <c r="G392" i="33"/>
  <c r="G391" i="25"/>
  <c r="A392" i="25"/>
  <c r="J392" i="25" s="1"/>
  <c r="D391" i="25"/>
  <c r="C391" i="25"/>
  <c r="B391" i="25" s="1"/>
  <c r="J120" i="33" l="1"/>
  <c r="K120" i="33" s="1"/>
  <c r="Y121" i="33"/>
  <c r="AA121" i="33"/>
  <c r="AD121" i="33"/>
  <c r="V121" i="33"/>
  <c r="Z121" i="33"/>
  <c r="T121" i="33"/>
  <c r="X121" i="33"/>
  <c r="U121" i="33"/>
  <c r="W121" i="33"/>
  <c r="AC121" i="33"/>
  <c r="S120" i="35"/>
  <c r="E120" i="35" s="1"/>
  <c r="E110" i="25"/>
  <c r="F400" i="35"/>
  <c r="F393" i="33"/>
  <c r="F392" i="25"/>
  <c r="C400" i="35"/>
  <c r="B400" i="35" s="1"/>
  <c r="G400" i="35"/>
  <c r="D400" i="35"/>
  <c r="A401" i="35"/>
  <c r="A394" i="33"/>
  <c r="J394" i="33" s="1"/>
  <c r="G393" i="33"/>
  <c r="D393" i="33"/>
  <c r="C393" i="33"/>
  <c r="B393" i="33" s="1"/>
  <c r="G392" i="25"/>
  <c r="D392" i="25"/>
  <c r="C392" i="25"/>
  <c r="B392" i="25" s="1"/>
  <c r="A393" i="25"/>
  <c r="J393" i="25" s="1"/>
  <c r="R120" i="35" l="1"/>
  <c r="L121" i="35" s="1"/>
  <c r="M121" i="35" s="1"/>
  <c r="AE121" i="33"/>
  <c r="N121" i="33" s="1"/>
  <c r="Q121" i="33" s="1"/>
  <c r="S121" i="33" s="1"/>
  <c r="E121" i="33" s="1"/>
  <c r="I120" i="35"/>
  <c r="H121" i="35" s="1"/>
  <c r="AA121" i="35"/>
  <c r="AD121" i="35"/>
  <c r="Y121" i="35"/>
  <c r="U121" i="35"/>
  <c r="X121" i="35"/>
  <c r="W121" i="35"/>
  <c r="AC121" i="35"/>
  <c r="AB121" i="35"/>
  <c r="V121" i="35"/>
  <c r="T121" i="35"/>
  <c r="Z121" i="35"/>
  <c r="I110" i="25"/>
  <c r="H111" i="25" s="1"/>
  <c r="R110" i="25"/>
  <c r="L111" i="25" s="1"/>
  <c r="M111" i="25" s="1"/>
  <c r="V111" i="25" s="1"/>
  <c r="F394" i="33"/>
  <c r="F401" i="35"/>
  <c r="F393" i="25"/>
  <c r="A402" i="35"/>
  <c r="G401" i="35"/>
  <c r="D401" i="35"/>
  <c r="C401" i="35"/>
  <c r="B401" i="35" s="1"/>
  <c r="G394" i="33"/>
  <c r="C394" i="33"/>
  <c r="B394" i="33" s="1"/>
  <c r="D394" i="33"/>
  <c r="A395" i="33"/>
  <c r="J395" i="33" s="1"/>
  <c r="G393" i="25"/>
  <c r="C393" i="25"/>
  <c r="B393" i="25" s="1"/>
  <c r="D393" i="25"/>
  <c r="A394" i="25"/>
  <c r="J394" i="25" s="1"/>
  <c r="J110" i="25" l="1"/>
  <c r="K110" i="25" s="1"/>
  <c r="J120" i="35"/>
  <c r="K120" i="35" s="1"/>
  <c r="R121" i="33"/>
  <c r="L122" i="33" s="1"/>
  <c r="M122" i="33" s="1"/>
  <c r="T122" i="33" s="1"/>
  <c r="AB111" i="25"/>
  <c r="AE121" i="35"/>
  <c r="N121" i="35" s="1"/>
  <c r="Q121" i="35" s="1"/>
  <c r="S121" i="35" s="1"/>
  <c r="AB122" i="33"/>
  <c r="U122" i="33"/>
  <c r="AD122" i="33"/>
  <c r="X122" i="33"/>
  <c r="I121" i="33"/>
  <c r="H122" i="33" s="1"/>
  <c r="X111" i="25"/>
  <c r="Y111" i="25"/>
  <c r="U111" i="25"/>
  <c r="AA111" i="25"/>
  <c r="AD111" i="25"/>
  <c r="Z111" i="25"/>
  <c r="W111" i="25"/>
  <c r="AC111" i="25"/>
  <c r="T111" i="25"/>
  <c r="F402" i="35"/>
  <c r="F395" i="33"/>
  <c r="F394" i="25"/>
  <c r="G402" i="35"/>
  <c r="A403" i="35"/>
  <c r="C402" i="35"/>
  <c r="B402" i="35" s="1"/>
  <c r="D402" i="35"/>
  <c r="A396" i="33"/>
  <c r="J396" i="33" s="1"/>
  <c r="G395" i="33"/>
  <c r="D395" i="33"/>
  <c r="C395" i="33"/>
  <c r="B395" i="33" s="1"/>
  <c r="G394" i="25"/>
  <c r="D394" i="25"/>
  <c r="A395" i="25"/>
  <c r="J395" i="25" s="1"/>
  <c r="C394" i="25"/>
  <c r="B394" i="25" s="1"/>
  <c r="V122" i="33" l="1"/>
  <c r="Y122" i="33"/>
  <c r="Z122" i="33"/>
  <c r="AA122" i="33"/>
  <c r="W122" i="33"/>
  <c r="J121" i="33"/>
  <c r="K121" i="33" s="1"/>
  <c r="AC122" i="33"/>
  <c r="E121" i="35"/>
  <c r="AE122" i="33"/>
  <c r="N122" i="33" s="1"/>
  <c r="Q122" i="33" s="1"/>
  <c r="AE111" i="25"/>
  <c r="N111" i="25" s="1"/>
  <c r="Q111" i="25" s="1"/>
  <c r="S111" i="25" s="1"/>
  <c r="E111" i="25" s="1"/>
  <c r="F403" i="35"/>
  <c r="F396" i="33"/>
  <c r="F395" i="25"/>
  <c r="C403" i="35"/>
  <c r="B403" i="35" s="1"/>
  <c r="D403" i="35"/>
  <c r="A404" i="35"/>
  <c r="G403" i="35"/>
  <c r="A397" i="33"/>
  <c r="J397" i="33" s="1"/>
  <c r="G396" i="33"/>
  <c r="D396" i="33"/>
  <c r="C396" i="33"/>
  <c r="B396" i="33" s="1"/>
  <c r="G395" i="25"/>
  <c r="D395" i="25"/>
  <c r="A396" i="25"/>
  <c r="J396" i="25" s="1"/>
  <c r="C395" i="25"/>
  <c r="B395" i="25" s="1"/>
  <c r="I111" i="25" l="1"/>
  <c r="J111" i="25" s="1"/>
  <c r="I121" i="35"/>
  <c r="H122" i="35" s="1"/>
  <c r="R121" i="35"/>
  <c r="L122" i="35" s="1"/>
  <c r="M122" i="35" s="1"/>
  <c r="R111" i="25"/>
  <c r="L112" i="25" s="1"/>
  <c r="M112" i="25" s="1"/>
  <c r="Z112" i="25" s="1"/>
  <c r="S122" i="33"/>
  <c r="F397" i="33"/>
  <c r="F404" i="35"/>
  <c r="H112" i="25"/>
  <c r="F396" i="25"/>
  <c r="A398" i="33"/>
  <c r="J398" i="33" s="1"/>
  <c r="D397" i="33"/>
  <c r="G397" i="33"/>
  <c r="C397" i="33"/>
  <c r="B397" i="33" s="1"/>
  <c r="G404" i="35"/>
  <c r="D404" i="35"/>
  <c r="A405" i="35"/>
  <c r="C404" i="35"/>
  <c r="B404" i="35" s="1"/>
  <c r="G396" i="25"/>
  <c r="A397" i="25"/>
  <c r="J397" i="25" s="1"/>
  <c r="C396" i="25"/>
  <c r="B396" i="25" s="1"/>
  <c r="D396" i="25"/>
  <c r="K111" i="25" l="1"/>
  <c r="J121" i="35"/>
  <c r="K121" i="35" s="1"/>
  <c r="T112" i="25"/>
  <c r="X112" i="25"/>
  <c r="AA112" i="25"/>
  <c r="W112" i="25"/>
  <c r="AB112" i="25"/>
  <c r="U112" i="25"/>
  <c r="V112" i="25"/>
  <c r="Y112" i="25"/>
  <c r="AA122" i="35"/>
  <c r="Z122" i="35"/>
  <c r="X122" i="35"/>
  <c r="AC122" i="35"/>
  <c r="AB122" i="35"/>
  <c r="T122" i="35"/>
  <c r="V122" i="35"/>
  <c r="W122" i="35"/>
  <c r="Y122" i="35"/>
  <c r="AD122" i="35"/>
  <c r="U122" i="35"/>
  <c r="AC112" i="25"/>
  <c r="AD112" i="25"/>
  <c r="E122" i="33"/>
  <c r="F405" i="35"/>
  <c r="F398" i="33"/>
  <c r="F397" i="25"/>
  <c r="A406" i="35"/>
  <c r="C405" i="35"/>
  <c r="B405" i="35" s="1"/>
  <c r="G405" i="35"/>
  <c r="D405" i="35"/>
  <c r="D398" i="33"/>
  <c r="A399" i="33"/>
  <c r="J399" i="33" s="1"/>
  <c r="G398" i="33"/>
  <c r="C398" i="33"/>
  <c r="B398" i="33" s="1"/>
  <c r="G397" i="25"/>
  <c r="C397" i="25"/>
  <c r="B397" i="25" s="1"/>
  <c r="A398" i="25"/>
  <c r="J398" i="25" s="1"/>
  <c r="D397" i="25"/>
  <c r="AE112" i="25" l="1"/>
  <c r="N112" i="25" s="1"/>
  <c r="Q112" i="25" s="1"/>
  <c r="S112" i="25" s="1"/>
  <c r="E112" i="25" s="1"/>
  <c r="AE122" i="35"/>
  <c r="N122" i="35" s="1"/>
  <c r="Q122" i="35" s="1"/>
  <c r="S122" i="35" s="1"/>
  <c r="E122" i="35" s="1"/>
  <c r="I122" i="33"/>
  <c r="H123" i="33" s="1"/>
  <c r="R122" i="33"/>
  <c r="L123" i="33" s="1"/>
  <c r="M123" i="33" s="1"/>
  <c r="F406" i="35"/>
  <c r="F399" i="33"/>
  <c r="F398" i="25"/>
  <c r="G399" i="33"/>
  <c r="D399" i="33"/>
  <c r="C399" i="33"/>
  <c r="B399" i="33" s="1"/>
  <c r="A400" i="33"/>
  <c r="J400" i="33" s="1"/>
  <c r="A407" i="35"/>
  <c r="C406" i="35"/>
  <c r="B406" i="35" s="1"/>
  <c r="G406" i="35"/>
  <c r="D406" i="35"/>
  <c r="G398" i="25"/>
  <c r="A399" i="25"/>
  <c r="J399" i="25" s="1"/>
  <c r="C398" i="25"/>
  <c r="B398" i="25" s="1"/>
  <c r="D398" i="25"/>
  <c r="R122" i="35" l="1"/>
  <c r="L123" i="35" s="1"/>
  <c r="M123" i="35" s="1"/>
  <c r="V123" i="35" s="1"/>
  <c r="J122" i="33"/>
  <c r="K122" i="33" s="1"/>
  <c r="Y123" i="35"/>
  <c r="AD123" i="35"/>
  <c r="X123" i="35"/>
  <c r="T123" i="35"/>
  <c r="AC123" i="35"/>
  <c r="AB123" i="35"/>
  <c r="I122" i="35"/>
  <c r="H123" i="35" s="1"/>
  <c r="Z123" i="35"/>
  <c r="AC123" i="33"/>
  <c r="W123" i="33"/>
  <c r="V123" i="33"/>
  <c r="AA123" i="33"/>
  <c r="U123" i="33"/>
  <c r="AD123" i="33"/>
  <c r="Y123" i="33"/>
  <c r="X123" i="33"/>
  <c r="Z123" i="33"/>
  <c r="T123" i="33"/>
  <c r="AB123" i="33"/>
  <c r="F407" i="35"/>
  <c r="F400" i="33"/>
  <c r="F399" i="25"/>
  <c r="I112" i="25"/>
  <c r="H113" i="25" s="1"/>
  <c r="A401" i="33"/>
  <c r="J401" i="33" s="1"/>
  <c r="C400" i="33"/>
  <c r="B400" i="33" s="1"/>
  <c r="G400" i="33"/>
  <c r="D400" i="33"/>
  <c r="C407" i="35"/>
  <c r="B407" i="35" s="1"/>
  <c r="A408" i="35"/>
  <c r="G407" i="35"/>
  <c r="D407" i="35"/>
  <c r="R112" i="25"/>
  <c r="L113" i="25" s="1"/>
  <c r="G399" i="25"/>
  <c r="A400" i="25"/>
  <c r="J400" i="25" s="1"/>
  <c r="D399" i="25"/>
  <c r="C399" i="25"/>
  <c r="B399" i="25" s="1"/>
  <c r="AA123" i="35" l="1"/>
  <c r="W123" i="35"/>
  <c r="U123" i="35"/>
  <c r="AE123" i="35" s="1"/>
  <c r="N123" i="35" s="1"/>
  <c r="Q123" i="35" s="1"/>
  <c r="S123" i="35" s="1"/>
  <c r="E123" i="35" s="1"/>
  <c r="J122" i="35"/>
  <c r="K122" i="35" s="1"/>
  <c r="J112" i="25"/>
  <c r="K112" i="25" s="1"/>
  <c r="AE123" i="33"/>
  <c r="N123" i="33" s="1"/>
  <c r="Q123" i="33" s="1"/>
  <c r="F401" i="33"/>
  <c r="F408" i="35"/>
  <c r="F400" i="25"/>
  <c r="M113" i="25"/>
  <c r="V113" i="25" s="1"/>
  <c r="D408" i="35"/>
  <c r="A409" i="35"/>
  <c r="C408" i="35"/>
  <c r="B408" i="35" s="1"/>
  <c r="G408" i="35"/>
  <c r="A402" i="33"/>
  <c r="J402" i="33" s="1"/>
  <c r="D401" i="33"/>
  <c r="G401" i="33"/>
  <c r="C401" i="33"/>
  <c r="B401" i="33" s="1"/>
  <c r="G400" i="25"/>
  <c r="A401" i="25"/>
  <c r="J401" i="25" s="1"/>
  <c r="C400" i="25"/>
  <c r="B400" i="25" s="1"/>
  <c r="D400" i="25"/>
  <c r="R123" i="35" l="1"/>
  <c r="L124" i="35" s="1"/>
  <c r="M124" i="35" s="1"/>
  <c r="AD124" i="35" s="1"/>
  <c r="S123" i="33"/>
  <c r="E123" i="33" s="1"/>
  <c r="I123" i="35"/>
  <c r="H124" i="35" s="1"/>
  <c r="F402" i="33"/>
  <c r="F409" i="35"/>
  <c r="Z113" i="25"/>
  <c r="AD113" i="25"/>
  <c r="F401" i="25"/>
  <c r="X113" i="25"/>
  <c r="W113" i="25"/>
  <c r="AB113" i="25"/>
  <c r="Y113" i="25"/>
  <c r="T113" i="25"/>
  <c r="AA113" i="25"/>
  <c r="U113" i="25"/>
  <c r="AC113" i="25"/>
  <c r="D402" i="33"/>
  <c r="C402" i="33"/>
  <c r="B402" i="33" s="1"/>
  <c r="G402" i="33"/>
  <c r="A403" i="33"/>
  <c r="G409" i="35"/>
  <c r="D409" i="35"/>
  <c r="C409" i="35"/>
  <c r="B409" i="35" s="1"/>
  <c r="A410" i="35"/>
  <c r="G401" i="25"/>
  <c r="A402" i="25"/>
  <c r="J402" i="25" s="1"/>
  <c r="C401" i="25"/>
  <c r="B401" i="25" s="1"/>
  <c r="D401" i="25"/>
  <c r="S403" i="33" l="1"/>
  <c r="J403" i="33"/>
  <c r="R123" i="33"/>
  <c r="L124" i="33" s="1"/>
  <c r="M124" i="33" s="1"/>
  <c r="Y124" i="33" s="1"/>
  <c r="J123" i="35"/>
  <c r="K123" i="35" s="1"/>
  <c r="AA124" i="35"/>
  <c r="Y124" i="35"/>
  <c r="X124" i="35"/>
  <c r="U124" i="35"/>
  <c r="V124" i="35"/>
  <c r="W124" i="35"/>
  <c r="AC124" i="35"/>
  <c r="Z124" i="35"/>
  <c r="AB124" i="35"/>
  <c r="T124" i="35"/>
  <c r="I123" i="33"/>
  <c r="H124" i="33" s="1"/>
  <c r="F410" i="35"/>
  <c r="F403" i="33"/>
  <c r="AE113" i="25"/>
  <c r="N113" i="25" s="1"/>
  <c r="Q113" i="25" s="1"/>
  <c r="F402" i="25"/>
  <c r="C410" i="35"/>
  <c r="B410" i="35" s="1"/>
  <c r="A411" i="35"/>
  <c r="G410" i="35"/>
  <c r="D410" i="35"/>
  <c r="A404" i="33"/>
  <c r="G403" i="33"/>
  <c r="C403" i="33"/>
  <c r="B403" i="33" s="1"/>
  <c r="D403" i="33"/>
  <c r="G402" i="25"/>
  <c r="C402" i="25"/>
  <c r="B402" i="25" s="1"/>
  <c r="A403" i="25"/>
  <c r="J403" i="25" s="1"/>
  <c r="D402" i="25"/>
  <c r="AB124" i="33" l="1"/>
  <c r="AA124" i="33"/>
  <c r="Z124" i="33"/>
  <c r="AC124" i="33"/>
  <c r="U124" i="33"/>
  <c r="S404" i="33"/>
  <c r="J404" i="33"/>
  <c r="V124" i="33"/>
  <c r="T124" i="33"/>
  <c r="AE124" i="33" s="1"/>
  <c r="N124" i="33" s="1"/>
  <c r="Q124" i="33" s="1"/>
  <c r="X124" i="33"/>
  <c r="AD124" i="33"/>
  <c r="W124" i="33"/>
  <c r="J123" i="33"/>
  <c r="K123" i="33" s="1"/>
  <c r="AE124" i="35"/>
  <c r="N124" i="35" s="1"/>
  <c r="Q124" i="35" s="1"/>
  <c r="S124" i="35" s="1"/>
  <c r="E124" i="35" s="1"/>
  <c r="S113" i="25"/>
  <c r="F404" i="33"/>
  <c r="F411" i="35"/>
  <c r="F403" i="25"/>
  <c r="G411" i="35"/>
  <c r="C411" i="35"/>
  <c r="B411" i="35" s="1"/>
  <c r="A412" i="35"/>
  <c r="D411" i="35"/>
  <c r="A405" i="33"/>
  <c r="G404" i="33"/>
  <c r="C404" i="33"/>
  <c r="B404" i="33" s="1"/>
  <c r="D404" i="33"/>
  <c r="G403" i="25"/>
  <c r="C403" i="25"/>
  <c r="B403" i="25" s="1"/>
  <c r="D403" i="25"/>
  <c r="A404" i="25"/>
  <c r="J404" i="25" s="1"/>
  <c r="S405" i="33" l="1"/>
  <c r="J405" i="33"/>
  <c r="S124" i="33"/>
  <c r="E124" i="33" s="1"/>
  <c r="E113" i="25"/>
  <c r="F412" i="35"/>
  <c r="F405" i="33"/>
  <c r="E405" i="33" s="1"/>
  <c r="F404" i="25"/>
  <c r="I124" i="35"/>
  <c r="H125" i="35" s="1"/>
  <c r="R124" i="35"/>
  <c r="L125" i="35" s="1"/>
  <c r="M125" i="35" s="1"/>
  <c r="C405" i="33"/>
  <c r="B405" i="33" s="1"/>
  <c r="D405" i="33"/>
  <c r="A406" i="33"/>
  <c r="G405" i="33"/>
  <c r="A413" i="35"/>
  <c r="D412" i="35"/>
  <c r="C412" i="35"/>
  <c r="B412" i="35" s="1"/>
  <c r="G412" i="35"/>
  <c r="G404" i="25"/>
  <c r="A405" i="25"/>
  <c r="J405" i="25" s="1"/>
  <c r="D404" i="25"/>
  <c r="C404" i="25"/>
  <c r="B404" i="25" s="1"/>
  <c r="S406" i="33" l="1"/>
  <c r="J406" i="33"/>
  <c r="J124" i="35"/>
  <c r="K124" i="35" s="1"/>
  <c r="R124" i="33"/>
  <c r="L125" i="33" s="1"/>
  <c r="M125" i="33" s="1"/>
  <c r="V125" i="33" s="1"/>
  <c r="X125" i="33"/>
  <c r="AD125" i="33"/>
  <c r="AB125" i="33"/>
  <c r="AA125" i="33"/>
  <c r="AC125" i="33"/>
  <c r="W125" i="33"/>
  <c r="T125" i="33"/>
  <c r="I124" i="33"/>
  <c r="H125" i="33" s="1"/>
  <c r="R113" i="25"/>
  <c r="L114" i="25" s="1"/>
  <c r="M114" i="25" s="1"/>
  <c r="AC114" i="25" s="1"/>
  <c r="I113" i="25"/>
  <c r="J113" i="25" s="1"/>
  <c r="F406" i="33"/>
  <c r="F413" i="35"/>
  <c r="F405" i="25"/>
  <c r="U125" i="35"/>
  <c r="AD125" i="35"/>
  <c r="T125" i="35"/>
  <c r="AB125" i="35"/>
  <c r="AA125" i="35"/>
  <c r="Z125" i="35"/>
  <c r="Y125" i="35"/>
  <c r="V125" i="35"/>
  <c r="W125" i="35"/>
  <c r="AC125" i="35"/>
  <c r="X125" i="35"/>
  <c r="A407" i="33"/>
  <c r="D406" i="33"/>
  <c r="C406" i="33"/>
  <c r="B406" i="33" s="1"/>
  <c r="G406" i="33"/>
  <c r="A414" i="35"/>
  <c r="D413" i="35"/>
  <c r="G413" i="35"/>
  <c r="C413" i="35"/>
  <c r="B413" i="35" s="1"/>
  <c r="G405" i="25"/>
  <c r="C405" i="25"/>
  <c r="B405" i="25" s="1"/>
  <c r="A406" i="25"/>
  <c r="J406" i="25" s="1"/>
  <c r="D405" i="25"/>
  <c r="U125" i="33" l="1"/>
  <c r="Y125" i="33"/>
  <c r="Z125" i="33"/>
  <c r="S407" i="33"/>
  <c r="J407" i="33"/>
  <c r="J124" i="33"/>
  <c r="K124" i="33" s="1"/>
  <c r="V114" i="25"/>
  <c r="AE125" i="33"/>
  <c r="N125" i="33" s="1"/>
  <c r="Q125" i="33" s="1"/>
  <c r="S125" i="33" s="1"/>
  <c r="X114" i="25"/>
  <c r="U114" i="25"/>
  <c r="W114" i="25"/>
  <c r="AD114" i="25"/>
  <c r="AA114" i="25"/>
  <c r="Z114" i="25"/>
  <c r="AB114" i="25"/>
  <c r="T114" i="25"/>
  <c r="Y114" i="25"/>
  <c r="K113" i="25"/>
  <c r="H114" i="25"/>
  <c r="F407" i="33"/>
  <c r="E407" i="33" s="1"/>
  <c r="F414" i="35"/>
  <c r="F406" i="25"/>
  <c r="AE125" i="35"/>
  <c r="N125" i="35" s="1"/>
  <c r="Q125" i="35" s="1"/>
  <c r="S125" i="35" s="1"/>
  <c r="A408" i="33"/>
  <c r="D407" i="33"/>
  <c r="G407" i="33"/>
  <c r="C407" i="33"/>
  <c r="B407" i="33" s="1"/>
  <c r="C414" i="35"/>
  <c r="B414" i="35" s="1"/>
  <c r="A415" i="35"/>
  <c r="G414" i="35"/>
  <c r="D414" i="35"/>
  <c r="G406" i="25"/>
  <c r="D406" i="25"/>
  <c r="A407" i="25"/>
  <c r="J407" i="25" s="1"/>
  <c r="C406" i="25"/>
  <c r="B406" i="25" s="1"/>
  <c r="S408" i="33" l="1"/>
  <c r="J408" i="33"/>
  <c r="AE114" i="25"/>
  <c r="N114" i="25" s="1"/>
  <c r="Q114" i="25" s="1"/>
  <c r="S114" i="25" s="1"/>
  <c r="E114" i="25" s="1"/>
  <c r="E125" i="33"/>
  <c r="F415" i="35"/>
  <c r="F408" i="33"/>
  <c r="F407" i="25"/>
  <c r="C415" i="35"/>
  <c r="B415" i="35" s="1"/>
  <c r="G415" i="35"/>
  <c r="D415" i="35"/>
  <c r="A416" i="35"/>
  <c r="A409" i="33"/>
  <c r="D408" i="33"/>
  <c r="C408" i="33"/>
  <c r="B408" i="33" s="1"/>
  <c r="G408" i="33"/>
  <c r="G407" i="25"/>
  <c r="A408" i="25"/>
  <c r="J408" i="25" s="1"/>
  <c r="D407" i="25"/>
  <c r="C407" i="25"/>
  <c r="B407" i="25" s="1"/>
  <c r="S409" i="33" l="1"/>
  <c r="J409" i="33"/>
  <c r="R114" i="25"/>
  <c r="L115" i="25" s="1"/>
  <c r="M115" i="25" s="1"/>
  <c r="Y115" i="25" s="1"/>
  <c r="I114" i="25"/>
  <c r="H115" i="25" s="1"/>
  <c r="R125" i="33"/>
  <c r="L126" i="33" s="1"/>
  <c r="M126" i="33" s="1"/>
  <c r="I125" i="33"/>
  <c r="H126" i="33" s="1"/>
  <c r="F409" i="33"/>
  <c r="F416" i="35"/>
  <c r="F408" i="25"/>
  <c r="E125" i="35"/>
  <c r="G416" i="35"/>
  <c r="D416" i="35"/>
  <c r="A417" i="35"/>
  <c r="C416" i="35"/>
  <c r="B416" i="35" s="1"/>
  <c r="A410" i="33"/>
  <c r="G409" i="33"/>
  <c r="D409" i="33"/>
  <c r="C409" i="33"/>
  <c r="B409" i="33" s="1"/>
  <c r="G408" i="25"/>
  <c r="C408" i="25"/>
  <c r="B408" i="25" s="1"/>
  <c r="A409" i="25"/>
  <c r="J409" i="25" s="1"/>
  <c r="D408" i="25"/>
  <c r="S410" i="33" l="1"/>
  <c r="J410" i="33"/>
  <c r="R125" i="35"/>
  <c r="L126" i="35" s="1"/>
  <c r="M126" i="35" s="1"/>
  <c r="AB126" i="35" s="1"/>
  <c r="J114" i="25"/>
  <c r="K114" i="25" s="1"/>
  <c r="J125" i="33"/>
  <c r="K125" i="33" s="1"/>
  <c r="V115" i="25"/>
  <c r="AD115" i="25"/>
  <c r="W115" i="25"/>
  <c r="Z115" i="25"/>
  <c r="AB115" i="25"/>
  <c r="AC115" i="25"/>
  <c r="AA115" i="25"/>
  <c r="T115" i="25"/>
  <c r="U115" i="25"/>
  <c r="X115" i="25"/>
  <c r="U126" i="33"/>
  <c r="AB126" i="33"/>
  <c r="W126" i="33"/>
  <c r="Z126" i="33"/>
  <c r="X126" i="33"/>
  <c r="Y126" i="33"/>
  <c r="AA126" i="33"/>
  <c r="V126" i="33"/>
  <c r="T126" i="33"/>
  <c r="AC126" i="33"/>
  <c r="AD126" i="33"/>
  <c r="F410" i="33"/>
  <c r="F417" i="35"/>
  <c r="F409" i="25"/>
  <c r="I125" i="35"/>
  <c r="H126" i="35" s="1"/>
  <c r="Y126" i="35"/>
  <c r="Z126" i="35"/>
  <c r="AD126" i="35"/>
  <c r="T126" i="35"/>
  <c r="V126" i="35"/>
  <c r="AC126" i="35"/>
  <c r="X126" i="35"/>
  <c r="U126" i="35"/>
  <c r="AA126" i="35"/>
  <c r="W126" i="35"/>
  <c r="D410" i="33"/>
  <c r="A411" i="33"/>
  <c r="C410" i="33"/>
  <c r="B410" i="33" s="1"/>
  <c r="G410" i="33"/>
  <c r="D417" i="35"/>
  <c r="C417" i="35"/>
  <c r="B417" i="35" s="1"/>
  <c r="A418" i="35"/>
  <c r="G417" i="35"/>
  <c r="G409" i="25"/>
  <c r="D409" i="25"/>
  <c r="A410" i="25"/>
  <c r="J410" i="25" s="1"/>
  <c r="C409" i="25"/>
  <c r="B409" i="25" s="1"/>
  <c r="S411" i="33" l="1"/>
  <c r="J411" i="33"/>
  <c r="J125" i="35"/>
  <c r="K125" i="35" s="1"/>
  <c r="AE115" i="25"/>
  <c r="N115" i="25" s="1"/>
  <c r="Q115" i="25" s="1"/>
  <c r="S115" i="25" s="1"/>
  <c r="E115" i="25" s="1"/>
  <c r="AE126" i="33"/>
  <c r="N126" i="33" s="1"/>
  <c r="Q126" i="33" s="1"/>
  <c r="F418" i="35"/>
  <c r="F411" i="33"/>
  <c r="E411" i="33" s="1"/>
  <c r="F410" i="25"/>
  <c r="AE126" i="35"/>
  <c r="N126" i="35" s="1"/>
  <c r="Q126" i="35" s="1"/>
  <c r="S126" i="35" s="1"/>
  <c r="D411" i="33"/>
  <c r="A412" i="33"/>
  <c r="G411" i="33"/>
  <c r="C411" i="33"/>
  <c r="B411" i="33" s="1"/>
  <c r="C418" i="35"/>
  <c r="B418" i="35" s="1"/>
  <c r="A419" i="35"/>
  <c r="D418" i="35"/>
  <c r="G418" i="35"/>
  <c r="G410" i="25"/>
  <c r="A411" i="25"/>
  <c r="J411" i="25" s="1"/>
  <c r="D410" i="25"/>
  <c r="C410" i="25"/>
  <c r="B410" i="25" s="1"/>
  <c r="S412" i="33" l="1"/>
  <c r="J412" i="33"/>
  <c r="S126" i="33"/>
  <c r="E126" i="33" s="1"/>
  <c r="E126" i="35"/>
  <c r="F419" i="35"/>
  <c r="F412" i="33"/>
  <c r="F411" i="25"/>
  <c r="R115" i="25"/>
  <c r="L116" i="25" s="1"/>
  <c r="C412" i="33"/>
  <c r="B412" i="33" s="1"/>
  <c r="A413" i="33"/>
  <c r="D412" i="33"/>
  <c r="G412" i="33"/>
  <c r="A420" i="35"/>
  <c r="D419" i="35"/>
  <c r="G419" i="35"/>
  <c r="C419" i="35"/>
  <c r="B419" i="35" s="1"/>
  <c r="I115" i="25"/>
  <c r="H116" i="25" s="1"/>
  <c r="G411" i="25"/>
  <c r="A412" i="25"/>
  <c r="J412" i="25" s="1"/>
  <c r="D411" i="25"/>
  <c r="C411" i="25"/>
  <c r="B411" i="25" s="1"/>
  <c r="S413" i="33" l="1"/>
  <c r="J413" i="33"/>
  <c r="R126" i="35"/>
  <c r="L127" i="35" s="1"/>
  <c r="M127" i="35" s="1"/>
  <c r="U127" i="35" s="1"/>
  <c r="R126" i="33"/>
  <c r="L127" i="33" s="1"/>
  <c r="M127" i="33" s="1"/>
  <c r="U127" i="33" s="1"/>
  <c r="J115" i="25"/>
  <c r="K115" i="25" s="1"/>
  <c r="T127" i="33"/>
  <c r="Y127" i="33"/>
  <c r="AB127" i="33"/>
  <c r="AC127" i="33"/>
  <c r="I126" i="33"/>
  <c r="H127" i="33" s="1"/>
  <c r="AD127" i="35"/>
  <c r="AB127" i="35"/>
  <c r="V127" i="35"/>
  <c r="I126" i="35"/>
  <c r="H127" i="35" s="1"/>
  <c r="F413" i="33"/>
  <c r="E413" i="33" s="1"/>
  <c r="F420" i="35"/>
  <c r="F412" i="25"/>
  <c r="M116" i="25"/>
  <c r="AA116" i="25" s="1"/>
  <c r="A414" i="33"/>
  <c r="G413" i="33"/>
  <c r="C413" i="33"/>
  <c r="B413" i="33" s="1"/>
  <c r="D413" i="33"/>
  <c r="D420" i="35"/>
  <c r="C420" i="35"/>
  <c r="B420" i="35" s="1"/>
  <c r="G420" i="35"/>
  <c r="A421" i="35"/>
  <c r="G412" i="25"/>
  <c r="C412" i="25"/>
  <c r="B412" i="25" s="1"/>
  <c r="A413" i="25"/>
  <c r="J413" i="25" s="1"/>
  <c r="D412" i="25"/>
  <c r="Z127" i="33" l="1"/>
  <c r="Z127" i="35"/>
  <c r="AC127" i="35"/>
  <c r="W127" i="35"/>
  <c r="X127" i="35"/>
  <c r="Y127" i="35"/>
  <c r="S414" i="33"/>
  <c r="J414" i="33"/>
  <c r="V127" i="33"/>
  <c r="J126" i="33"/>
  <c r="AD127" i="33"/>
  <c r="AA127" i="33"/>
  <c r="W127" i="33"/>
  <c r="X127" i="33"/>
  <c r="AA127" i="35"/>
  <c r="T127" i="35"/>
  <c r="J126" i="35"/>
  <c r="K126" i="35" s="1"/>
  <c r="AE127" i="33"/>
  <c r="N127" i="33" s="1"/>
  <c r="Q127" i="33" s="1"/>
  <c r="S127" i="33" s="1"/>
  <c r="E127" i="33" s="1"/>
  <c r="K126" i="33"/>
  <c r="AB116" i="25"/>
  <c r="Y116" i="25"/>
  <c r="Z116" i="25"/>
  <c r="AC116" i="25"/>
  <c r="F414" i="33"/>
  <c r="F421" i="35"/>
  <c r="X116" i="25"/>
  <c r="W116" i="25"/>
  <c r="V116" i="25"/>
  <c r="F413" i="25"/>
  <c r="T116" i="25"/>
  <c r="AD116" i="25"/>
  <c r="U116" i="25"/>
  <c r="D414" i="33"/>
  <c r="C414" i="33"/>
  <c r="B414" i="33" s="1"/>
  <c r="G414" i="33"/>
  <c r="A415" i="33"/>
  <c r="G421" i="35"/>
  <c r="D421" i="35"/>
  <c r="C421" i="35"/>
  <c r="B421" i="35" s="1"/>
  <c r="A422" i="35"/>
  <c r="G413" i="25"/>
  <c r="A414" i="25"/>
  <c r="J414" i="25" s="1"/>
  <c r="C413" i="25"/>
  <c r="B413" i="25" s="1"/>
  <c r="D413" i="25"/>
  <c r="S415" i="33" l="1"/>
  <c r="J415" i="33"/>
  <c r="AE127" i="35"/>
  <c r="N127" i="35" s="1"/>
  <c r="Q127" i="35" s="1"/>
  <c r="S127" i="35" s="1"/>
  <c r="E127" i="35" s="1"/>
  <c r="R127" i="33"/>
  <c r="L128" i="33" s="1"/>
  <c r="M128" i="33" s="1"/>
  <c r="AB128" i="33" s="1"/>
  <c r="W128" i="33"/>
  <c r="X128" i="33"/>
  <c r="Z128" i="33"/>
  <c r="Y128" i="33"/>
  <c r="AD128" i="33"/>
  <c r="AA128" i="33"/>
  <c r="AC128" i="33"/>
  <c r="I127" i="33"/>
  <c r="H128" i="33" s="1"/>
  <c r="F415" i="33"/>
  <c r="F422" i="35"/>
  <c r="AE116" i="25"/>
  <c r="N116" i="25" s="1"/>
  <c r="Q116" i="25" s="1"/>
  <c r="F414" i="25"/>
  <c r="A423" i="35"/>
  <c r="D422" i="35"/>
  <c r="C422" i="35"/>
  <c r="B422" i="35" s="1"/>
  <c r="G422" i="35"/>
  <c r="G415" i="33"/>
  <c r="D415" i="33"/>
  <c r="A416" i="33"/>
  <c r="C415" i="33"/>
  <c r="B415" i="33" s="1"/>
  <c r="G414" i="25"/>
  <c r="D414" i="25"/>
  <c r="A415" i="25"/>
  <c r="J415" i="25" s="1"/>
  <c r="C414" i="25"/>
  <c r="B414" i="25" s="1"/>
  <c r="T128" i="33" l="1"/>
  <c r="V128" i="33"/>
  <c r="S416" i="33"/>
  <c r="J416" i="33"/>
  <c r="U128" i="33"/>
  <c r="J127" i="33"/>
  <c r="K127" i="33" s="1"/>
  <c r="I127" i="35"/>
  <c r="H128" i="35" s="1"/>
  <c r="R127" i="35"/>
  <c r="L128" i="35" s="1"/>
  <c r="M128" i="35" s="1"/>
  <c r="Y128" i="35" s="1"/>
  <c r="AE128" i="33"/>
  <c r="N128" i="33" s="1"/>
  <c r="Q128" i="33" s="1"/>
  <c r="S116" i="25"/>
  <c r="F423" i="35"/>
  <c r="F416" i="33"/>
  <c r="F415" i="25"/>
  <c r="A424" i="35"/>
  <c r="G423" i="35"/>
  <c r="C423" i="35"/>
  <c r="B423" i="35" s="1"/>
  <c r="D423" i="35"/>
  <c r="C416" i="33"/>
  <c r="B416" i="33" s="1"/>
  <c r="A417" i="33"/>
  <c r="G416" i="33"/>
  <c r="D416" i="33"/>
  <c r="G415" i="25"/>
  <c r="C415" i="25"/>
  <c r="B415" i="25" s="1"/>
  <c r="D415" i="25"/>
  <c r="A416" i="25"/>
  <c r="J416" i="25" s="1"/>
  <c r="S417" i="33" l="1"/>
  <c r="J417" i="33"/>
  <c r="J127" i="35"/>
  <c r="K127" i="35" s="1"/>
  <c r="W128" i="35"/>
  <c r="AC128" i="35"/>
  <c r="AB128" i="35"/>
  <c r="Z128" i="35"/>
  <c r="AA128" i="35"/>
  <c r="U128" i="35"/>
  <c r="X128" i="35"/>
  <c r="AD128" i="35"/>
  <c r="T128" i="35"/>
  <c r="V128" i="35"/>
  <c r="S128" i="33"/>
  <c r="E116" i="25"/>
  <c r="F424" i="35"/>
  <c r="F417" i="33"/>
  <c r="E417" i="33" s="1"/>
  <c r="F416" i="25"/>
  <c r="C417" i="33"/>
  <c r="B417" i="33" s="1"/>
  <c r="A418" i="33"/>
  <c r="D417" i="33"/>
  <c r="G417" i="33"/>
  <c r="G424" i="35"/>
  <c r="C424" i="35"/>
  <c r="B424" i="35" s="1"/>
  <c r="A425" i="35"/>
  <c r="D424" i="35"/>
  <c r="G416" i="25"/>
  <c r="A417" i="25"/>
  <c r="J417" i="25" s="1"/>
  <c r="C416" i="25"/>
  <c r="B416" i="25" s="1"/>
  <c r="D416" i="25"/>
  <c r="S418" i="33" l="1"/>
  <c r="J418" i="33"/>
  <c r="AE128" i="35"/>
  <c r="N128" i="35" s="1"/>
  <c r="Q128" i="35" s="1"/>
  <c r="S128" i="35" s="1"/>
  <c r="E128" i="35" s="1"/>
  <c r="E128" i="33"/>
  <c r="I116" i="25"/>
  <c r="H117" i="25" s="1"/>
  <c r="R116" i="25"/>
  <c r="L117" i="25" s="1"/>
  <c r="M117" i="25" s="1"/>
  <c r="F418" i="33"/>
  <c r="F425" i="35"/>
  <c r="F417" i="25"/>
  <c r="G418" i="33"/>
  <c r="D418" i="33"/>
  <c r="C418" i="33"/>
  <c r="B418" i="33" s="1"/>
  <c r="A419" i="33"/>
  <c r="G425" i="35"/>
  <c r="A426" i="35"/>
  <c r="D425" i="35"/>
  <c r="C425" i="35"/>
  <c r="B425" i="35" s="1"/>
  <c r="G417" i="25"/>
  <c r="C417" i="25"/>
  <c r="B417" i="25" s="1"/>
  <c r="A418" i="25"/>
  <c r="J418" i="25" s="1"/>
  <c r="D417" i="25"/>
  <c r="S419" i="33" l="1"/>
  <c r="J419" i="33"/>
  <c r="J116" i="25"/>
  <c r="K116" i="25" s="1"/>
  <c r="I128" i="33"/>
  <c r="H129" i="33" s="1"/>
  <c r="R128" i="33"/>
  <c r="L129" i="33" s="1"/>
  <c r="M129" i="33" s="1"/>
  <c r="AD117" i="25"/>
  <c r="AC117" i="25"/>
  <c r="Z117" i="25"/>
  <c r="V117" i="25"/>
  <c r="U117" i="25"/>
  <c r="AB117" i="25"/>
  <c r="X117" i="25"/>
  <c r="T117" i="25"/>
  <c r="Y117" i="25"/>
  <c r="W117" i="25"/>
  <c r="AA117" i="25"/>
  <c r="F426" i="35"/>
  <c r="F419" i="33"/>
  <c r="E419" i="33" s="1"/>
  <c r="F418" i="25"/>
  <c r="I128" i="35"/>
  <c r="H129" i="35" s="1"/>
  <c r="R128" i="35"/>
  <c r="L129" i="35" s="1"/>
  <c r="M129" i="35" s="1"/>
  <c r="A420" i="33"/>
  <c r="C419" i="33"/>
  <c r="B419" i="33" s="1"/>
  <c r="D419" i="33"/>
  <c r="G419" i="33"/>
  <c r="A427" i="35"/>
  <c r="G426" i="35"/>
  <c r="C426" i="35"/>
  <c r="B426" i="35" s="1"/>
  <c r="D426" i="35"/>
  <c r="G418" i="25"/>
  <c r="A419" i="25"/>
  <c r="J419" i="25" s="1"/>
  <c r="D418" i="25"/>
  <c r="C418" i="25"/>
  <c r="B418" i="25" s="1"/>
  <c r="S420" i="33" l="1"/>
  <c r="J420" i="33"/>
  <c r="J128" i="35"/>
  <c r="K128" i="35" s="1"/>
  <c r="J128" i="33"/>
  <c r="K128" i="33" s="1"/>
  <c r="U129" i="33"/>
  <c r="X129" i="33"/>
  <c r="V129" i="33"/>
  <c r="AD129" i="33"/>
  <c r="AA129" i="33"/>
  <c r="T129" i="33"/>
  <c r="Z129" i="33"/>
  <c r="W129" i="33"/>
  <c r="AC129" i="33"/>
  <c r="Y129" i="33"/>
  <c r="AB129" i="33"/>
  <c r="AE117" i="25"/>
  <c r="N117" i="25" s="1"/>
  <c r="Q117" i="25" s="1"/>
  <c r="F427" i="35"/>
  <c r="F420" i="33"/>
  <c r="F419" i="25"/>
  <c r="AC129" i="35"/>
  <c r="X129" i="35"/>
  <c r="Y129" i="35"/>
  <c r="Z129" i="35"/>
  <c r="AA129" i="35"/>
  <c r="AD129" i="35"/>
  <c r="U129" i="35"/>
  <c r="T129" i="35"/>
  <c r="W129" i="35"/>
  <c r="V129" i="35"/>
  <c r="AB129" i="35"/>
  <c r="D427" i="35"/>
  <c r="G427" i="35"/>
  <c r="A428" i="35"/>
  <c r="C427" i="35"/>
  <c r="B427" i="35" s="1"/>
  <c r="C420" i="33"/>
  <c r="B420" i="33" s="1"/>
  <c r="G420" i="33"/>
  <c r="D420" i="33"/>
  <c r="A421" i="33"/>
  <c r="G419" i="25"/>
  <c r="A420" i="25"/>
  <c r="J420" i="25" s="1"/>
  <c r="D419" i="25"/>
  <c r="C419" i="25"/>
  <c r="B419" i="25" s="1"/>
  <c r="S421" i="33" l="1"/>
  <c r="J421" i="33"/>
  <c r="AE129" i="33"/>
  <c r="N129" i="33" s="1"/>
  <c r="Q129" i="33" s="1"/>
  <c r="S117" i="25"/>
  <c r="E117" i="25" s="1"/>
  <c r="F428" i="35"/>
  <c r="F421" i="33"/>
  <c r="F420" i="25"/>
  <c r="AE129" i="35"/>
  <c r="N129" i="35" s="1"/>
  <c r="Q129" i="35" s="1"/>
  <c r="S129" i="35" s="1"/>
  <c r="G428" i="35"/>
  <c r="D428" i="35"/>
  <c r="C428" i="35"/>
  <c r="B428" i="35" s="1"/>
  <c r="A429" i="35"/>
  <c r="A422" i="33"/>
  <c r="D421" i="33"/>
  <c r="C421" i="33"/>
  <c r="B421" i="33" s="1"/>
  <c r="G421" i="33"/>
  <c r="G420" i="25"/>
  <c r="A421" i="25"/>
  <c r="J421" i="25" s="1"/>
  <c r="D420" i="25"/>
  <c r="C420" i="25"/>
  <c r="B420" i="25" s="1"/>
  <c r="S422" i="33" l="1"/>
  <c r="J422" i="33"/>
  <c r="R117" i="25"/>
  <c r="L118" i="25" s="1"/>
  <c r="M118" i="25" s="1"/>
  <c r="T118" i="25" s="1"/>
  <c r="S129" i="33"/>
  <c r="E129" i="33" s="1"/>
  <c r="U118" i="25"/>
  <c r="AC118" i="25"/>
  <c r="V118" i="25"/>
  <c r="Z118" i="25"/>
  <c r="W118" i="25"/>
  <c r="AA118" i="25"/>
  <c r="AB118" i="25"/>
  <c r="X118" i="25"/>
  <c r="AD118" i="25"/>
  <c r="I117" i="25"/>
  <c r="H118" i="25" s="1"/>
  <c r="F422" i="33"/>
  <c r="F429" i="35"/>
  <c r="F421" i="25"/>
  <c r="D429" i="35"/>
  <c r="A430" i="35"/>
  <c r="C429" i="35"/>
  <c r="B429" i="35" s="1"/>
  <c r="G429" i="35"/>
  <c r="C422" i="33"/>
  <c r="B422" i="33" s="1"/>
  <c r="A423" i="33"/>
  <c r="D422" i="33"/>
  <c r="G422" i="33"/>
  <c r="G421" i="25"/>
  <c r="D421" i="25"/>
  <c r="C421" i="25"/>
  <c r="B421" i="25" s="1"/>
  <c r="A422" i="25"/>
  <c r="J422" i="25" s="1"/>
  <c r="Y118" i="25" l="1"/>
  <c r="S423" i="33"/>
  <c r="J423" i="33"/>
  <c r="R129" i="33"/>
  <c r="L130" i="33" s="1"/>
  <c r="M130" i="33" s="1"/>
  <c r="AD130" i="33" s="1"/>
  <c r="J117" i="25"/>
  <c r="K117" i="25" s="1"/>
  <c r="AE118" i="25"/>
  <c r="N118" i="25" s="1"/>
  <c r="Q118" i="25" s="1"/>
  <c r="S118" i="25" s="1"/>
  <c r="I129" i="33"/>
  <c r="H130" i="33" s="1"/>
  <c r="E129" i="35"/>
  <c r="F423" i="33"/>
  <c r="E423" i="33" s="1"/>
  <c r="F430" i="35"/>
  <c r="F422" i="25"/>
  <c r="C430" i="35"/>
  <c r="B430" i="35" s="1"/>
  <c r="D430" i="35"/>
  <c r="A431" i="35"/>
  <c r="G430" i="35"/>
  <c r="A424" i="33"/>
  <c r="C423" i="33"/>
  <c r="B423" i="33" s="1"/>
  <c r="D423" i="33"/>
  <c r="G423" i="33"/>
  <c r="G422" i="25"/>
  <c r="D422" i="25"/>
  <c r="C422" i="25"/>
  <c r="B422" i="25" s="1"/>
  <c r="A423" i="25"/>
  <c r="J423" i="25" s="1"/>
  <c r="V130" i="33" l="1"/>
  <c r="Y130" i="33"/>
  <c r="AA130" i="33"/>
  <c r="W130" i="33"/>
  <c r="S424" i="33"/>
  <c r="J424" i="33"/>
  <c r="AC130" i="33"/>
  <c r="X130" i="33"/>
  <c r="Z130" i="33"/>
  <c r="AB130" i="33"/>
  <c r="T130" i="33"/>
  <c r="AE130" i="33" s="1"/>
  <c r="N130" i="33" s="1"/>
  <c r="Q130" i="33" s="1"/>
  <c r="U130" i="33"/>
  <c r="J129" i="33"/>
  <c r="K129" i="33" s="1"/>
  <c r="R129" i="35"/>
  <c r="L130" i="35" s="1"/>
  <c r="M130" i="35" s="1"/>
  <c r="W130" i="35" s="1"/>
  <c r="E118" i="25"/>
  <c r="I129" i="35"/>
  <c r="H130" i="35" s="1"/>
  <c r="F424" i="33"/>
  <c r="F431" i="35"/>
  <c r="F423" i="25"/>
  <c r="A432" i="35"/>
  <c r="C431" i="35"/>
  <c r="B431" i="35" s="1"/>
  <c r="D431" i="35"/>
  <c r="G431" i="35"/>
  <c r="G424" i="33"/>
  <c r="C424" i="33"/>
  <c r="B424" i="33" s="1"/>
  <c r="A425" i="33"/>
  <c r="D424" i="33"/>
  <c r="G423" i="25"/>
  <c r="D423" i="25"/>
  <c r="A424" i="25"/>
  <c r="J424" i="25" s="1"/>
  <c r="C423" i="25"/>
  <c r="B423" i="25" s="1"/>
  <c r="T130" i="35" l="1"/>
  <c r="AB130" i="35"/>
  <c r="Z130" i="35"/>
  <c r="V130" i="35"/>
  <c r="S425" i="33"/>
  <c r="J425" i="33"/>
  <c r="U130" i="35"/>
  <c r="AC130" i="35"/>
  <c r="X130" i="35"/>
  <c r="Y130" i="35"/>
  <c r="AD130" i="35"/>
  <c r="AA130" i="35"/>
  <c r="J129" i="35"/>
  <c r="K129" i="35" s="1"/>
  <c r="I118" i="25"/>
  <c r="H119" i="25" s="1"/>
  <c r="R118" i="25"/>
  <c r="L119" i="25" s="1"/>
  <c r="M119" i="25" s="1"/>
  <c r="X119" i="25" s="1"/>
  <c r="S130" i="33"/>
  <c r="E130" i="33" s="1"/>
  <c r="F425" i="33"/>
  <c r="E425" i="33" s="1"/>
  <c r="F432" i="35"/>
  <c r="F424" i="25"/>
  <c r="G425" i="33"/>
  <c r="D425" i="33"/>
  <c r="A426" i="33"/>
  <c r="C425" i="33"/>
  <c r="B425" i="33" s="1"/>
  <c r="A433" i="35"/>
  <c r="D432" i="35"/>
  <c r="C432" i="35"/>
  <c r="B432" i="35" s="1"/>
  <c r="G432" i="35"/>
  <c r="G424" i="25"/>
  <c r="A425" i="25"/>
  <c r="J425" i="25" s="1"/>
  <c r="C424" i="25"/>
  <c r="B424" i="25" s="1"/>
  <c r="D424" i="25"/>
  <c r="AE130" i="35" l="1"/>
  <c r="N130" i="35" s="1"/>
  <c r="Q130" i="35" s="1"/>
  <c r="S426" i="33"/>
  <c r="J426" i="33"/>
  <c r="J118" i="25"/>
  <c r="K118" i="25" s="1"/>
  <c r="R130" i="33"/>
  <c r="L131" i="33" s="1"/>
  <c r="M131" i="33" s="1"/>
  <c r="AC131" i="33" s="1"/>
  <c r="S130" i="35"/>
  <c r="E130" i="35" s="1"/>
  <c r="W131" i="33"/>
  <c r="U131" i="33"/>
  <c r="Z131" i="33"/>
  <c r="V131" i="33"/>
  <c r="I130" i="33"/>
  <c r="H131" i="33" s="1"/>
  <c r="F433" i="35"/>
  <c r="F426" i="33"/>
  <c r="F425" i="25"/>
  <c r="U119" i="25"/>
  <c r="Y119" i="25"/>
  <c r="AC119" i="25"/>
  <c r="AA119" i="25"/>
  <c r="T119" i="25"/>
  <c r="AB119" i="25"/>
  <c r="Z119" i="25"/>
  <c r="AD119" i="25"/>
  <c r="W119" i="25"/>
  <c r="V119" i="25"/>
  <c r="C426" i="33"/>
  <c r="B426" i="33" s="1"/>
  <c r="A427" i="33"/>
  <c r="D426" i="33"/>
  <c r="G426" i="33"/>
  <c r="D433" i="35"/>
  <c r="A434" i="35"/>
  <c r="C433" i="35"/>
  <c r="B433" i="35" s="1"/>
  <c r="G433" i="35"/>
  <c r="G425" i="25"/>
  <c r="C425" i="25"/>
  <c r="B425" i="25" s="1"/>
  <c r="A426" i="25"/>
  <c r="J426" i="25" s="1"/>
  <c r="D425" i="25"/>
  <c r="AA131" i="33" l="1"/>
  <c r="S427" i="33"/>
  <c r="J427" i="33"/>
  <c r="X131" i="33"/>
  <c r="T131" i="33"/>
  <c r="Y131" i="33"/>
  <c r="AB131" i="33"/>
  <c r="AD131" i="33"/>
  <c r="J130" i="33"/>
  <c r="K130" i="33" s="1"/>
  <c r="F434" i="35"/>
  <c r="F427" i="33"/>
  <c r="F426" i="25"/>
  <c r="AE119" i="25"/>
  <c r="N119" i="25" s="1"/>
  <c r="Q119" i="25" s="1"/>
  <c r="I130" i="35"/>
  <c r="H131" i="35" s="1"/>
  <c r="R130" i="35"/>
  <c r="L131" i="35" s="1"/>
  <c r="M131" i="35" s="1"/>
  <c r="C427" i="33"/>
  <c r="B427" i="33" s="1"/>
  <c r="A428" i="33"/>
  <c r="G427" i="33"/>
  <c r="D427" i="33"/>
  <c r="C434" i="35"/>
  <c r="B434" i="35" s="1"/>
  <c r="D434" i="35"/>
  <c r="G434" i="35"/>
  <c r="A435" i="35"/>
  <c r="G426" i="25"/>
  <c r="D426" i="25"/>
  <c r="A427" i="25"/>
  <c r="J427" i="25" s="1"/>
  <c r="C426" i="25"/>
  <c r="B426" i="25" s="1"/>
  <c r="AE131" i="33" l="1"/>
  <c r="N131" i="33" s="1"/>
  <c r="Q131" i="33" s="1"/>
  <c r="S428" i="33"/>
  <c r="J428" i="33"/>
  <c r="J130" i="35"/>
  <c r="K130" i="35" s="1"/>
  <c r="S131" i="33"/>
  <c r="S119" i="25"/>
  <c r="F428" i="33"/>
  <c r="F435" i="35"/>
  <c r="F427" i="25"/>
  <c r="AD131" i="35"/>
  <c r="AC131" i="35"/>
  <c r="AB131" i="35"/>
  <c r="V131" i="35"/>
  <c r="U131" i="35"/>
  <c r="T131" i="35"/>
  <c r="W131" i="35"/>
  <c r="AA131" i="35"/>
  <c r="Z131" i="35"/>
  <c r="Y131" i="35"/>
  <c r="X131" i="35"/>
  <c r="D428" i="33"/>
  <c r="C428" i="33"/>
  <c r="B428" i="33" s="1"/>
  <c r="A429" i="33"/>
  <c r="G428" i="33"/>
  <c r="D435" i="35"/>
  <c r="G435" i="35"/>
  <c r="C435" i="35"/>
  <c r="B435" i="35" s="1"/>
  <c r="A436" i="35"/>
  <c r="G427" i="25"/>
  <c r="C427" i="25"/>
  <c r="B427" i="25" s="1"/>
  <c r="D427" i="25"/>
  <c r="A428" i="25"/>
  <c r="J428" i="25" s="1"/>
  <c r="S429" i="33" l="1"/>
  <c r="J429" i="33"/>
  <c r="E131" i="33"/>
  <c r="E119" i="25"/>
  <c r="F436" i="35"/>
  <c r="F429" i="33"/>
  <c r="E429" i="33" s="1"/>
  <c r="F428" i="25"/>
  <c r="AE131" i="35"/>
  <c r="N131" i="35" s="1"/>
  <c r="Q131" i="35" s="1"/>
  <c r="S131" i="35" s="1"/>
  <c r="G429" i="33"/>
  <c r="A430" i="33"/>
  <c r="D429" i="33"/>
  <c r="C429" i="33"/>
  <c r="B429" i="33" s="1"/>
  <c r="C436" i="35"/>
  <c r="B436" i="35" s="1"/>
  <c r="A437" i="35"/>
  <c r="D436" i="35"/>
  <c r="G436" i="35"/>
  <c r="G428" i="25"/>
  <c r="A429" i="25"/>
  <c r="J429" i="25" s="1"/>
  <c r="D428" i="25"/>
  <c r="C428" i="25"/>
  <c r="B428" i="25" s="1"/>
  <c r="S430" i="33" l="1"/>
  <c r="J430" i="33"/>
  <c r="I131" i="33"/>
  <c r="H132" i="33" s="1"/>
  <c r="R131" i="33"/>
  <c r="L132" i="33" s="1"/>
  <c r="M132" i="33" s="1"/>
  <c r="I119" i="25"/>
  <c r="J119" i="25" s="1"/>
  <c r="R119" i="25"/>
  <c r="L120" i="25" s="1"/>
  <c r="M120" i="25" s="1"/>
  <c r="W120" i="25" s="1"/>
  <c r="F430" i="33"/>
  <c r="F437" i="35"/>
  <c r="F429" i="25"/>
  <c r="A431" i="33"/>
  <c r="D430" i="33"/>
  <c r="G430" i="33"/>
  <c r="C430" i="33"/>
  <c r="B430" i="33" s="1"/>
  <c r="D437" i="35"/>
  <c r="A438" i="35"/>
  <c r="G437" i="35"/>
  <c r="C437" i="35"/>
  <c r="B437" i="35" s="1"/>
  <c r="G429" i="25"/>
  <c r="A430" i="25"/>
  <c r="J430" i="25" s="1"/>
  <c r="C429" i="25"/>
  <c r="B429" i="25" s="1"/>
  <c r="D429" i="25"/>
  <c r="S431" i="33" l="1"/>
  <c r="J431" i="33"/>
  <c r="J131" i="33"/>
  <c r="K131" i="33" s="1"/>
  <c r="X120" i="25"/>
  <c r="AB120" i="25"/>
  <c r="AC120" i="25"/>
  <c r="T132" i="33"/>
  <c r="V132" i="33"/>
  <c r="X132" i="33"/>
  <c r="AB132" i="33"/>
  <c r="AD132" i="33"/>
  <c r="Y132" i="33"/>
  <c r="U132" i="33"/>
  <c r="W132" i="33"/>
  <c r="Z132" i="33"/>
  <c r="AC132" i="33"/>
  <c r="AA132" i="33"/>
  <c r="T120" i="25"/>
  <c r="AD120" i="25"/>
  <c r="V120" i="25"/>
  <c r="AA120" i="25"/>
  <c r="Z120" i="25"/>
  <c r="Y120" i="25"/>
  <c r="U120" i="25"/>
  <c r="K119" i="25"/>
  <c r="H120" i="25"/>
  <c r="F431" i="33"/>
  <c r="E431" i="33" s="1"/>
  <c r="F438" i="35"/>
  <c r="F430" i="25"/>
  <c r="E131" i="35"/>
  <c r="D438" i="35"/>
  <c r="A439" i="35"/>
  <c r="G438" i="35"/>
  <c r="C438" i="35"/>
  <c r="B438" i="35" s="1"/>
  <c r="G431" i="33"/>
  <c r="D431" i="33"/>
  <c r="A432" i="33"/>
  <c r="C431" i="33"/>
  <c r="B431" i="33" s="1"/>
  <c r="G430" i="25"/>
  <c r="D430" i="25"/>
  <c r="A431" i="25"/>
  <c r="J431" i="25" s="1"/>
  <c r="C430" i="25"/>
  <c r="B430" i="25" s="1"/>
  <c r="S432" i="33" l="1"/>
  <c r="J432" i="33"/>
  <c r="R131" i="35"/>
  <c r="L132" i="35" s="1"/>
  <c r="M132" i="35" s="1"/>
  <c r="Y132" i="35" s="1"/>
  <c r="AE120" i="25"/>
  <c r="N120" i="25" s="1"/>
  <c r="Q120" i="25" s="1"/>
  <c r="S120" i="25" s="1"/>
  <c r="E120" i="25" s="1"/>
  <c r="AE132" i="33"/>
  <c r="N132" i="33" s="1"/>
  <c r="Q132" i="33" s="1"/>
  <c r="F432" i="33"/>
  <c r="F439" i="35"/>
  <c r="F431" i="25"/>
  <c r="I131" i="35"/>
  <c r="H132" i="35" s="1"/>
  <c r="AB132" i="35"/>
  <c r="U132" i="35"/>
  <c r="AD132" i="35"/>
  <c r="W132" i="35"/>
  <c r="Z132" i="35"/>
  <c r="A440" i="35"/>
  <c r="D439" i="35"/>
  <c r="G439" i="35"/>
  <c r="C439" i="35"/>
  <c r="B439" i="35" s="1"/>
  <c r="G432" i="33"/>
  <c r="A433" i="33"/>
  <c r="D432" i="33"/>
  <c r="C432" i="33"/>
  <c r="B432" i="33" s="1"/>
  <c r="G431" i="25"/>
  <c r="D431" i="25"/>
  <c r="A432" i="25"/>
  <c r="J432" i="25" s="1"/>
  <c r="C431" i="25"/>
  <c r="B431" i="25" s="1"/>
  <c r="X132" i="35" l="1"/>
  <c r="AC132" i="35"/>
  <c r="V132" i="35"/>
  <c r="AA132" i="35"/>
  <c r="T132" i="35"/>
  <c r="AE132" i="35" s="1"/>
  <c r="N132" i="35" s="1"/>
  <c r="Q132" i="35" s="1"/>
  <c r="S433" i="33"/>
  <c r="J433" i="33"/>
  <c r="J131" i="35"/>
  <c r="K131" i="35" s="1"/>
  <c r="R120" i="25"/>
  <c r="L121" i="25" s="1"/>
  <c r="M121" i="25" s="1"/>
  <c r="Z121" i="25" s="1"/>
  <c r="I120" i="25"/>
  <c r="S132" i="33"/>
  <c r="E132" i="33" s="1"/>
  <c r="F433" i="33"/>
  <c r="F440" i="35"/>
  <c r="F432" i="25"/>
  <c r="D433" i="33"/>
  <c r="A434" i="33"/>
  <c r="C433" i="33"/>
  <c r="B433" i="33" s="1"/>
  <c r="G433" i="33"/>
  <c r="G440" i="35"/>
  <c r="A441" i="35"/>
  <c r="C440" i="35"/>
  <c r="B440" i="35" s="1"/>
  <c r="D440" i="35"/>
  <c r="G432" i="25"/>
  <c r="A433" i="25"/>
  <c r="J433" i="25" s="1"/>
  <c r="D432" i="25"/>
  <c r="C432" i="25"/>
  <c r="B432" i="25" s="1"/>
  <c r="S434" i="33" l="1"/>
  <c r="J434" i="33"/>
  <c r="R132" i="33"/>
  <c r="L133" i="33" s="1"/>
  <c r="M133" i="33" s="1"/>
  <c r="AC133" i="33" s="1"/>
  <c r="J120" i="25"/>
  <c r="K120" i="25" s="1"/>
  <c r="AB121" i="25"/>
  <c r="Y121" i="25"/>
  <c r="AC121" i="25"/>
  <c r="V121" i="25"/>
  <c r="X121" i="25"/>
  <c r="W121" i="25"/>
  <c r="U121" i="25"/>
  <c r="AA121" i="25"/>
  <c r="H121" i="25"/>
  <c r="AD121" i="25"/>
  <c r="T121" i="25"/>
  <c r="S132" i="35"/>
  <c r="E132" i="35" s="1"/>
  <c r="T133" i="33"/>
  <c r="AA133" i="33"/>
  <c r="AD133" i="33"/>
  <c r="U133" i="33"/>
  <c r="W133" i="33"/>
  <c r="AB133" i="33"/>
  <c r="X133" i="33"/>
  <c r="Z133" i="33"/>
  <c r="I132" i="33"/>
  <c r="H133" i="33" s="1"/>
  <c r="F434" i="33"/>
  <c r="F441" i="35"/>
  <c r="F433" i="25"/>
  <c r="C441" i="35"/>
  <c r="B441" i="35" s="1"/>
  <c r="D441" i="35"/>
  <c r="A442" i="35"/>
  <c r="G441" i="35"/>
  <c r="G434" i="33"/>
  <c r="D434" i="33"/>
  <c r="C434" i="33"/>
  <c r="B434" i="33" s="1"/>
  <c r="A435" i="33"/>
  <c r="G433" i="25"/>
  <c r="D433" i="25"/>
  <c r="A434" i="25"/>
  <c r="J434" i="25" s="1"/>
  <c r="C433" i="25"/>
  <c r="B433" i="25" s="1"/>
  <c r="Y133" i="33" l="1"/>
  <c r="V133" i="33"/>
  <c r="S435" i="33"/>
  <c r="J435" i="33"/>
  <c r="J132" i="33"/>
  <c r="K132" i="33" s="1"/>
  <c r="AE121" i="25"/>
  <c r="N121" i="25" s="1"/>
  <c r="Q121" i="25" s="1"/>
  <c r="S121" i="25" s="1"/>
  <c r="E121" i="25" s="1"/>
  <c r="R132" i="35"/>
  <c r="L133" i="35" s="1"/>
  <c r="M133" i="35" s="1"/>
  <c r="U133" i="35" s="1"/>
  <c r="I132" i="35"/>
  <c r="H133" i="35" s="1"/>
  <c r="AE133" i="33"/>
  <c r="N133" i="33" s="1"/>
  <c r="Q133" i="33" s="1"/>
  <c r="F442" i="35"/>
  <c r="F435" i="33"/>
  <c r="E435" i="33" s="1"/>
  <c r="F434" i="25"/>
  <c r="G442" i="35"/>
  <c r="C442" i="35"/>
  <c r="B442" i="35" s="1"/>
  <c r="D442" i="35"/>
  <c r="A443" i="35"/>
  <c r="D435" i="33"/>
  <c r="A436" i="33"/>
  <c r="C435" i="33"/>
  <c r="B435" i="33" s="1"/>
  <c r="G435" i="33"/>
  <c r="G434" i="25"/>
  <c r="A435" i="25"/>
  <c r="J435" i="25" s="1"/>
  <c r="D434" i="25"/>
  <c r="C434" i="25"/>
  <c r="B434" i="25" s="1"/>
  <c r="S436" i="33" l="1"/>
  <c r="J436" i="33"/>
  <c r="J132" i="35"/>
  <c r="K132" i="35" s="1"/>
  <c r="V133" i="35"/>
  <c r="X133" i="35"/>
  <c r="AD133" i="35"/>
  <c r="Y133" i="35"/>
  <c r="AB133" i="35"/>
  <c r="AC133" i="35"/>
  <c r="W133" i="35"/>
  <c r="T133" i="35"/>
  <c r="Z133" i="35"/>
  <c r="AA133" i="35"/>
  <c r="S133" i="33"/>
  <c r="E133" i="33" s="1"/>
  <c r="F436" i="33"/>
  <c r="F443" i="35"/>
  <c r="F435" i="25"/>
  <c r="I121" i="25"/>
  <c r="H122" i="25" s="1"/>
  <c r="G443" i="35"/>
  <c r="D443" i="35"/>
  <c r="A444" i="35"/>
  <c r="C443" i="35"/>
  <c r="B443" i="35" s="1"/>
  <c r="D436" i="33"/>
  <c r="C436" i="33"/>
  <c r="B436" i="33" s="1"/>
  <c r="A437" i="33"/>
  <c r="G436" i="33"/>
  <c r="R121" i="25"/>
  <c r="L122" i="25" s="1"/>
  <c r="G435" i="25"/>
  <c r="D435" i="25"/>
  <c r="C435" i="25"/>
  <c r="B435" i="25" s="1"/>
  <c r="A436" i="25"/>
  <c r="J436" i="25" s="1"/>
  <c r="S437" i="33" l="1"/>
  <c r="J437" i="33"/>
  <c r="R133" i="33"/>
  <c r="L134" i="33" s="1"/>
  <c r="M134" i="33" s="1"/>
  <c r="AB134" i="33" s="1"/>
  <c r="J121" i="25"/>
  <c r="K121" i="25" s="1"/>
  <c r="AE133" i="35"/>
  <c r="N133" i="35" s="1"/>
  <c r="Q133" i="35" s="1"/>
  <c r="S133" i="35" s="1"/>
  <c r="E133" i="35" s="1"/>
  <c r="Z134" i="33"/>
  <c r="T134" i="33"/>
  <c r="W134" i="33"/>
  <c r="X134" i="33"/>
  <c r="U134" i="33"/>
  <c r="AD134" i="33"/>
  <c r="Y134" i="33"/>
  <c r="AC134" i="33"/>
  <c r="I133" i="33"/>
  <c r="H134" i="33" s="1"/>
  <c r="F444" i="35"/>
  <c r="F437" i="33"/>
  <c r="E437" i="33" s="1"/>
  <c r="F436" i="25"/>
  <c r="M122" i="25"/>
  <c r="W122" i="25" s="1"/>
  <c r="A438" i="33"/>
  <c r="G437" i="33"/>
  <c r="C437" i="33"/>
  <c r="B437" i="33" s="1"/>
  <c r="D437" i="33"/>
  <c r="A445" i="35"/>
  <c r="D444" i="35"/>
  <c r="C444" i="35"/>
  <c r="B444" i="35" s="1"/>
  <c r="G444" i="35"/>
  <c r="G436" i="25"/>
  <c r="A437" i="25"/>
  <c r="J437" i="25" s="1"/>
  <c r="D436" i="25"/>
  <c r="C436" i="25"/>
  <c r="B436" i="25" s="1"/>
  <c r="S438" i="33" l="1"/>
  <c r="J438" i="33"/>
  <c r="AA134" i="33"/>
  <c r="V134" i="33"/>
  <c r="J133" i="33"/>
  <c r="K133" i="33" s="1"/>
  <c r="R133" i="35"/>
  <c r="L134" i="35" s="1"/>
  <c r="M134" i="35" s="1"/>
  <c r="V134" i="35" s="1"/>
  <c r="I133" i="35"/>
  <c r="H134" i="35" s="1"/>
  <c r="AE134" i="33"/>
  <c r="N134" i="33" s="1"/>
  <c r="Q134" i="33" s="1"/>
  <c r="F438" i="33"/>
  <c r="F445" i="35"/>
  <c r="AD122" i="25"/>
  <c r="F437" i="25"/>
  <c r="T122" i="25"/>
  <c r="X122" i="25"/>
  <c r="Z122" i="25"/>
  <c r="Y122" i="25"/>
  <c r="AA122" i="25"/>
  <c r="V122" i="25"/>
  <c r="AB122" i="25"/>
  <c r="AC122" i="25"/>
  <c r="U122" i="25"/>
  <c r="A439" i="33"/>
  <c r="D438" i="33"/>
  <c r="C438" i="33"/>
  <c r="B438" i="33" s="1"/>
  <c r="G438" i="33"/>
  <c r="A446" i="35"/>
  <c r="G445" i="35"/>
  <c r="D445" i="35"/>
  <c r="C445" i="35"/>
  <c r="B445" i="35" s="1"/>
  <c r="G437" i="25"/>
  <c r="A438" i="25"/>
  <c r="J438" i="25" s="1"/>
  <c r="C437" i="25"/>
  <c r="B437" i="25" s="1"/>
  <c r="D437" i="25"/>
  <c r="S439" i="33" l="1"/>
  <c r="J439" i="33"/>
  <c r="J133" i="35"/>
  <c r="K133" i="35" s="1"/>
  <c r="S134" i="33"/>
  <c r="Y134" i="35"/>
  <c r="AD134" i="35"/>
  <c r="X134" i="35"/>
  <c r="F439" i="33"/>
  <c r="Z134" i="35"/>
  <c r="AC134" i="35"/>
  <c r="W134" i="35"/>
  <c r="F446" i="35"/>
  <c r="T134" i="35"/>
  <c r="AB134" i="35"/>
  <c r="F438" i="25"/>
  <c r="AE122" i="25"/>
  <c r="N122" i="25" s="1"/>
  <c r="Q122" i="25" s="1"/>
  <c r="AA134" i="35"/>
  <c r="U134" i="35"/>
  <c r="A447" i="35"/>
  <c r="C446" i="35"/>
  <c r="B446" i="35" s="1"/>
  <c r="G446" i="35"/>
  <c r="D446" i="35"/>
  <c r="C439" i="33"/>
  <c r="B439" i="33" s="1"/>
  <c r="G439" i="33"/>
  <c r="D439" i="33"/>
  <c r="A440" i="33"/>
  <c r="G438" i="25"/>
  <c r="D438" i="25"/>
  <c r="A439" i="25"/>
  <c r="J439" i="25" s="1"/>
  <c r="C438" i="25"/>
  <c r="B438" i="25" s="1"/>
  <c r="S440" i="33" l="1"/>
  <c r="J440" i="33"/>
  <c r="E134" i="33"/>
  <c r="S122" i="25"/>
  <c r="F447" i="35"/>
  <c r="F440" i="33"/>
  <c r="F439" i="25"/>
  <c r="AE134" i="35"/>
  <c r="N134" i="35" s="1"/>
  <c r="Q134" i="35" s="1"/>
  <c r="A441" i="33"/>
  <c r="D440" i="33"/>
  <c r="C440" i="33"/>
  <c r="B440" i="33" s="1"/>
  <c r="G440" i="33"/>
  <c r="G447" i="35"/>
  <c r="C447" i="35"/>
  <c r="B447" i="35" s="1"/>
  <c r="A448" i="35"/>
  <c r="D447" i="35"/>
  <c r="G439" i="25"/>
  <c r="C439" i="25"/>
  <c r="B439" i="25" s="1"/>
  <c r="D439" i="25"/>
  <c r="A440" i="25"/>
  <c r="J440" i="25" s="1"/>
  <c r="S441" i="33" l="1"/>
  <c r="J441" i="33"/>
  <c r="S134" i="35"/>
  <c r="I134" i="33"/>
  <c r="H135" i="33" s="1"/>
  <c r="R134" i="33"/>
  <c r="L135" i="33" s="1"/>
  <c r="M135" i="33" s="1"/>
  <c r="E122" i="25"/>
  <c r="F448" i="35"/>
  <c r="F441" i="33"/>
  <c r="E441" i="33" s="1"/>
  <c r="F440" i="25"/>
  <c r="G441" i="33"/>
  <c r="A442" i="33"/>
  <c r="C441" i="33"/>
  <c r="B441" i="33" s="1"/>
  <c r="D441" i="33"/>
  <c r="A449" i="35"/>
  <c r="C448" i="35"/>
  <c r="B448" i="35" s="1"/>
  <c r="G448" i="35"/>
  <c r="D448" i="35"/>
  <c r="G440" i="25"/>
  <c r="D440" i="25"/>
  <c r="A441" i="25"/>
  <c r="J441" i="25" s="1"/>
  <c r="C440" i="25"/>
  <c r="B440" i="25" s="1"/>
  <c r="S442" i="33" l="1"/>
  <c r="J442" i="33"/>
  <c r="J134" i="33"/>
  <c r="K134" i="33" s="1"/>
  <c r="E134" i="35"/>
  <c r="AC135" i="33"/>
  <c r="Y135" i="33"/>
  <c r="W135" i="33"/>
  <c r="U135" i="33"/>
  <c r="T135" i="33"/>
  <c r="Z135" i="33"/>
  <c r="AD135" i="33"/>
  <c r="X135" i="33"/>
  <c r="AB135" i="33"/>
  <c r="AA135" i="33"/>
  <c r="V135" i="33"/>
  <c r="I122" i="25"/>
  <c r="J122" i="25" s="1"/>
  <c r="R122" i="25"/>
  <c r="L123" i="25" s="1"/>
  <c r="M123" i="25" s="1"/>
  <c r="X123" i="25" s="1"/>
  <c r="F442" i="33"/>
  <c r="F449" i="35"/>
  <c r="F441" i="25"/>
  <c r="D442" i="33"/>
  <c r="G442" i="33"/>
  <c r="A443" i="33"/>
  <c r="C442" i="33"/>
  <c r="B442" i="33" s="1"/>
  <c r="D449" i="35"/>
  <c r="C449" i="35"/>
  <c r="B449" i="35" s="1"/>
  <c r="G449" i="35"/>
  <c r="A450" i="35"/>
  <c r="G441" i="25"/>
  <c r="A442" i="25"/>
  <c r="J442" i="25" s="1"/>
  <c r="C441" i="25"/>
  <c r="B441" i="25" s="1"/>
  <c r="D441" i="25"/>
  <c r="S443" i="33" l="1"/>
  <c r="J443" i="33"/>
  <c r="U123" i="25"/>
  <c r="W123" i="25"/>
  <c r="AD123" i="25"/>
  <c r="V123" i="25"/>
  <c r="AB123" i="25"/>
  <c r="Z123" i="25"/>
  <c r="AC123" i="25"/>
  <c r="Y123" i="25"/>
  <c r="T123" i="25"/>
  <c r="R134" i="35"/>
  <c r="L135" i="35" s="1"/>
  <c r="M135" i="35" s="1"/>
  <c r="I134" i="35"/>
  <c r="J134" i="35" s="1"/>
  <c r="AE135" i="33"/>
  <c r="N135" i="33" s="1"/>
  <c r="Q135" i="33" s="1"/>
  <c r="AA123" i="25"/>
  <c r="K122" i="25"/>
  <c r="H123" i="25"/>
  <c r="F450" i="35"/>
  <c r="F443" i="33"/>
  <c r="E443" i="33" s="1"/>
  <c r="F442" i="25"/>
  <c r="D450" i="35"/>
  <c r="G450" i="35"/>
  <c r="C450" i="35"/>
  <c r="B450" i="35" s="1"/>
  <c r="A451" i="35"/>
  <c r="D443" i="33"/>
  <c r="A444" i="33"/>
  <c r="C443" i="33"/>
  <c r="B443" i="33" s="1"/>
  <c r="G443" i="33"/>
  <c r="G442" i="25"/>
  <c r="C442" i="25"/>
  <c r="B442" i="25" s="1"/>
  <c r="D442" i="25"/>
  <c r="A443" i="25"/>
  <c r="J443" i="25" s="1"/>
  <c r="S444" i="33" l="1"/>
  <c r="J444" i="33"/>
  <c r="AE123" i="25"/>
  <c r="N123" i="25" s="1"/>
  <c r="Q123" i="25" s="1"/>
  <c r="S123" i="25" s="1"/>
  <c r="E123" i="25" s="1"/>
  <c r="H135" i="35"/>
  <c r="K134" i="35"/>
  <c r="V135" i="35"/>
  <c r="AA135" i="35"/>
  <c r="Y135" i="35"/>
  <c r="AB135" i="35"/>
  <c r="T135" i="35"/>
  <c r="AD135" i="35"/>
  <c r="U135" i="35"/>
  <c r="W135" i="35"/>
  <c r="X135" i="35"/>
  <c r="AC135" i="35"/>
  <c r="Z135" i="35"/>
  <c r="S135" i="33"/>
  <c r="E135" i="33" s="1"/>
  <c r="F444" i="33"/>
  <c r="F451" i="35"/>
  <c r="F443" i="25"/>
  <c r="C451" i="35"/>
  <c r="B451" i="35" s="1"/>
  <c r="A452" i="35"/>
  <c r="G451" i="35"/>
  <c r="D451" i="35"/>
  <c r="D444" i="33"/>
  <c r="A445" i="33"/>
  <c r="C444" i="33"/>
  <c r="B444" i="33" s="1"/>
  <c r="G444" i="33"/>
  <c r="G443" i="25"/>
  <c r="D443" i="25"/>
  <c r="A444" i="25"/>
  <c r="J444" i="25" s="1"/>
  <c r="C443" i="25"/>
  <c r="B443" i="25" s="1"/>
  <c r="S445" i="33" l="1"/>
  <c r="J445" i="33"/>
  <c r="R135" i="33"/>
  <c r="L136" i="33" s="1"/>
  <c r="M136" i="33" s="1"/>
  <c r="AD136" i="33" s="1"/>
  <c r="R123" i="25"/>
  <c r="L124" i="25" s="1"/>
  <c r="M124" i="25" s="1"/>
  <c r="AC124" i="25" s="1"/>
  <c r="I123" i="25"/>
  <c r="I135" i="33"/>
  <c r="H136" i="33" s="1"/>
  <c r="AE135" i="35"/>
  <c r="N135" i="35" s="1"/>
  <c r="Q135" i="35" s="1"/>
  <c r="U136" i="33"/>
  <c r="Y136" i="33"/>
  <c r="AC136" i="33"/>
  <c r="AA136" i="33"/>
  <c r="Z136" i="33"/>
  <c r="V136" i="33"/>
  <c r="W136" i="33"/>
  <c r="F452" i="35"/>
  <c r="F445" i="33"/>
  <c r="F444" i="25"/>
  <c r="D452" i="35"/>
  <c r="G452" i="35"/>
  <c r="A453" i="35"/>
  <c r="C452" i="35"/>
  <c r="B452" i="35" s="1"/>
  <c r="G445" i="33"/>
  <c r="D445" i="33"/>
  <c r="C445" i="33"/>
  <c r="B445" i="33" s="1"/>
  <c r="A446" i="33"/>
  <c r="G444" i="25"/>
  <c r="A445" i="25"/>
  <c r="J445" i="25" s="1"/>
  <c r="C444" i="25"/>
  <c r="B444" i="25" s="1"/>
  <c r="D444" i="25"/>
  <c r="S446" i="33" l="1"/>
  <c r="J446" i="33"/>
  <c r="T136" i="33"/>
  <c r="X136" i="33"/>
  <c r="AB136" i="33"/>
  <c r="J135" i="33"/>
  <c r="J123" i="25"/>
  <c r="K123" i="25" s="1"/>
  <c r="H124" i="25"/>
  <c r="AB124" i="25"/>
  <c r="W124" i="25"/>
  <c r="AD124" i="25"/>
  <c r="T124" i="25"/>
  <c r="Z124" i="25"/>
  <c r="X124" i="25"/>
  <c r="U124" i="25"/>
  <c r="V124" i="25"/>
  <c r="Y124" i="25"/>
  <c r="AA124" i="25"/>
  <c r="K135" i="33"/>
  <c r="AE136" i="33"/>
  <c r="N136" i="33" s="1"/>
  <c r="Q136" i="33" s="1"/>
  <c r="S136" i="33" s="1"/>
  <c r="E136" i="33" s="1"/>
  <c r="S135" i="35"/>
  <c r="E135" i="35" s="1"/>
  <c r="F446" i="33"/>
  <c r="F453" i="35"/>
  <c r="F445" i="25"/>
  <c r="G453" i="35"/>
  <c r="D453" i="35"/>
  <c r="A454" i="35"/>
  <c r="C453" i="35"/>
  <c r="B453" i="35" s="1"/>
  <c r="D446" i="33"/>
  <c r="C446" i="33"/>
  <c r="B446" i="33" s="1"/>
  <c r="G446" i="33"/>
  <c r="A447" i="33"/>
  <c r="G445" i="25"/>
  <c r="A446" i="25"/>
  <c r="J446" i="25" s="1"/>
  <c r="D445" i="25"/>
  <c r="C445" i="25"/>
  <c r="B445" i="25" s="1"/>
  <c r="S447" i="33" l="1"/>
  <c r="J447" i="33"/>
  <c r="R135" i="35"/>
  <c r="L136" i="35" s="1"/>
  <c r="M136" i="35" s="1"/>
  <c r="X136" i="35" s="1"/>
  <c r="AE124" i="25"/>
  <c r="N124" i="25" s="1"/>
  <c r="Q124" i="25" s="1"/>
  <c r="S124" i="25" s="1"/>
  <c r="E124" i="25" s="1"/>
  <c r="I135" i="35"/>
  <c r="H136" i="35" s="1"/>
  <c r="V136" i="35"/>
  <c r="Y136" i="35"/>
  <c r="AB136" i="35"/>
  <c r="AD136" i="35"/>
  <c r="W136" i="35"/>
  <c r="Z136" i="35"/>
  <c r="AA136" i="35"/>
  <c r="T136" i="35"/>
  <c r="U136" i="35"/>
  <c r="I136" i="33"/>
  <c r="H137" i="33" s="1"/>
  <c r="R136" i="33"/>
  <c r="L137" i="33" s="1"/>
  <c r="M137" i="33" s="1"/>
  <c r="F454" i="35"/>
  <c r="F447" i="33"/>
  <c r="E447" i="33" s="1"/>
  <c r="F446" i="25"/>
  <c r="G454" i="35"/>
  <c r="D454" i="35"/>
  <c r="A455" i="35"/>
  <c r="C454" i="35"/>
  <c r="B454" i="35" s="1"/>
  <c r="A448" i="33"/>
  <c r="C447" i="33"/>
  <c r="B447" i="33" s="1"/>
  <c r="D447" i="33"/>
  <c r="G447" i="33"/>
  <c r="G446" i="25"/>
  <c r="D446" i="25"/>
  <c r="A447" i="25"/>
  <c r="J447" i="25" s="1"/>
  <c r="C446" i="25"/>
  <c r="B446" i="25" s="1"/>
  <c r="S448" i="33" l="1"/>
  <c r="J448" i="33"/>
  <c r="AC136" i="35"/>
  <c r="AE136" i="35" s="1"/>
  <c r="N136" i="35" s="1"/>
  <c r="Q136" i="35" s="1"/>
  <c r="J136" i="33"/>
  <c r="K136" i="33" s="1"/>
  <c r="J135" i="35"/>
  <c r="K135" i="35" s="1"/>
  <c r="T137" i="33"/>
  <c r="AC137" i="33"/>
  <c r="Y137" i="33"/>
  <c r="W137" i="33"/>
  <c r="AD137" i="33"/>
  <c r="U137" i="33"/>
  <c r="V137" i="33"/>
  <c r="Z137" i="33"/>
  <c r="AB137" i="33"/>
  <c r="X137" i="33"/>
  <c r="AA137" i="33"/>
  <c r="F448" i="33"/>
  <c r="F455" i="35"/>
  <c r="F447" i="25"/>
  <c r="I124" i="25"/>
  <c r="H125" i="25" s="1"/>
  <c r="C455" i="35"/>
  <c r="B455" i="35" s="1"/>
  <c r="A456" i="35"/>
  <c r="G455" i="35"/>
  <c r="D455" i="35"/>
  <c r="G448" i="33"/>
  <c r="D448" i="33"/>
  <c r="A449" i="33"/>
  <c r="C448" i="33"/>
  <c r="B448" i="33" s="1"/>
  <c r="R124" i="25"/>
  <c r="L125" i="25" s="1"/>
  <c r="G447" i="25"/>
  <c r="A448" i="25"/>
  <c r="J448" i="25" s="1"/>
  <c r="D447" i="25"/>
  <c r="C447" i="25"/>
  <c r="B447" i="25" s="1"/>
  <c r="S449" i="33" l="1"/>
  <c r="J449" i="33"/>
  <c r="J124" i="25"/>
  <c r="K124" i="25" s="1"/>
  <c r="S136" i="35"/>
  <c r="E136" i="35" s="1"/>
  <c r="AE137" i="33"/>
  <c r="N137" i="33" s="1"/>
  <c r="Q137" i="33" s="1"/>
  <c r="F456" i="35"/>
  <c r="F449" i="33"/>
  <c r="E449" i="33" s="1"/>
  <c r="F448" i="25"/>
  <c r="M125" i="25"/>
  <c r="V125" i="25" s="1"/>
  <c r="G449" i="33"/>
  <c r="D449" i="33"/>
  <c r="A450" i="33"/>
  <c r="C449" i="33"/>
  <c r="B449" i="33" s="1"/>
  <c r="C456" i="35"/>
  <c r="B456" i="35" s="1"/>
  <c r="A457" i="35"/>
  <c r="G456" i="35"/>
  <c r="D456" i="35"/>
  <c r="G448" i="25"/>
  <c r="A449" i="25"/>
  <c r="J449" i="25" s="1"/>
  <c r="C448" i="25"/>
  <c r="B448" i="25" s="1"/>
  <c r="D448" i="25"/>
  <c r="S450" i="33" l="1"/>
  <c r="J450" i="33"/>
  <c r="R136" i="35"/>
  <c r="L137" i="35" s="1"/>
  <c r="M137" i="35" s="1"/>
  <c r="AB137" i="35" s="1"/>
  <c r="X137" i="35"/>
  <c r="Z137" i="35"/>
  <c r="AC137" i="35"/>
  <c r="AA137" i="35"/>
  <c r="I136" i="35"/>
  <c r="H137" i="35" s="1"/>
  <c r="S137" i="33"/>
  <c r="F450" i="33"/>
  <c r="F457" i="35"/>
  <c r="F449" i="25"/>
  <c r="U125" i="25"/>
  <c r="Z125" i="25"/>
  <c r="AD125" i="25"/>
  <c r="W125" i="25"/>
  <c r="Y125" i="25"/>
  <c r="AA125" i="25"/>
  <c r="T125" i="25"/>
  <c r="AB125" i="25"/>
  <c r="AC125" i="25"/>
  <c r="X125" i="25"/>
  <c r="D450" i="33"/>
  <c r="C450" i="33"/>
  <c r="B450" i="33" s="1"/>
  <c r="A451" i="33"/>
  <c r="G450" i="33"/>
  <c r="G457" i="35"/>
  <c r="C457" i="35"/>
  <c r="B457" i="35" s="1"/>
  <c r="A458" i="35"/>
  <c r="D457" i="35"/>
  <c r="G449" i="25"/>
  <c r="A450" i="25"/>
  <c r="J450" i="25" s="1"/>
  <c r="C449" i="25"/>
  <c r="B449" i="25" s="1"/>
  <c r="D449" i="25"/>
  <c r="Y137" i="35" l="1"/>
  <c r="U137" i="35"/>
  <c r="V137" i="35"/>
  <c r="S451" i="33"/>
  <c r="J451" i="33"/>
  <c r="W137" i="35"/>
  <c r="AD137" i="35"/>
  <c r="T137" i="35"/>
  <c r="AE137" i="35" s="1"/>
  <c r="N137" i="35" s="1"/>
  <c r="Q137" i="35" s="1"/>
  <c r="S137" i="35" s="1"/>
  <c r="E137" i="35" s="1"/>
  <c r="J136" i="35"/>
  <c r="K136" i="35" s="1"/>
  <c r="E137" i="33"/>
  <c r="F458" i="35"/>
  <c r="F451" i="33"/>
  <c r="F450" i="25"/>
  <c r="AE125" i="25"/>
  <c r="N125" i="25" s="1"/>
  <c r="Q125" i="25" s="1"/>
  <c r="A459" i="35"/>
  <c r="G458" i="35"/>
  <c r="C458" i="35"/>
  <c r="B458" i="35" s="1"/>
  <c r="D458" i="35"/>
  <c r="A452" i="33"/>
  <c r="C451" i="33"/>
  <c r="B451" i="33" s="1"/>
  <c r="G451" i="33"/>
  <c r="D451" i="33"/>
  <c r="G450" i="25"/>
  <c r="C450" i="25"/>
  <c r="B450" i="25" s="1"/>
  <c r="D450" i="25"/>
  <c r="A451" i="25"/>
  <c r="J451" i="25" s="1"/>
  <c r="S452" i="33" l="1"/>
  <c r="J452" i="33"/>
  <c r="R137" i="35"/>
  <c r="L138" i="35" s="1"/>
  <c r="M138" i="35" s="1"/>
  <c r="Y138" i="35" s="1"/>
  <c r="I137" i="33"/>
  <c r="H138" i="33" s="1"/>
  <c r="R137" i="33"/>
  <c r="L138" i="33" s="1"/>
  <c r="M138" i="33" s="1"/>
  <c r="S125" i="25"/>
  <c r="F459" i="35"/>
  <c r="F452" i="33"/>
  <c r="F451" i="25"/>
  <c r="AC138" i="35"/>
  <c r="V138" i="35"/>
  <c r="Z138" i="35"/>
  <c r="X138" i="35"/>
  <c r="AB138" i="35"/>
  <c r="I137" i="35"/>
  <c r="H138" i="35" s="1"/>
  <c r="A453" i="33"/>
  <c r="G452" i="33"/>
  <c r="D452" i="33"/>
  <c r="C452" i="33"/>
  <c r="B452" i="33" s="1"/>
  <c r="D459" i="35"/>
  <c r="G459" i="35"/>
  <c r="C459" i="35"/>
  <c r="B459" i="35" s="1"/>
  <c r="A460" i="35"/>
  <c r="G451" i="25"/>
  <c r="D451" i="25"/>
  <c r="C451" i="25"/>
  <c r="B451" i="25" s="1"/>
  <c r="A452" i="25"/>
  <c r="J452" i="25" s="1"/>
  <c r="AD138" i="35" l="1"/>
  <c r="T138" i="35"/>
  <c r="AA138" i="35"/>
  <c r="U138" i="35"/>
  <c r="W138" i="35"/>
  <c r="S453" i="33"/>
  <c r="J453" i="33"/>
  <c r="J137" i="35"/>
  <c r="K137" i="35" s="1"/>
  <c r="J137" i="33"/>
  <c r="K137" i="33" s="1"/>
  <c r="X138" i="33"/>
  <c r="W138" i="33"/>
  <c r="T138" i="33"/>
  <c r="Z138" i="33"/>
  <c r="AD138" i="33"/>
  <c r="AC138" i="33"/>
  <c r="U138" i="33"/>
  <c r="AA138" i="33"/>
  <c r="Y138" i="33"/>
  <c r="AB138" i="33"/>
  <c r="V138" i="33"/>
  <c r="E125" i="25"/>
  <c r="F453" i="33"/>
  <c r="E453" i="33" s="1"/>
  <c r="F460" i="35"/>
  <c r="F452" i="25"/>
  <c r="AE138" i="35"/>
  <c r="N138" i="35" s="1"/>
  <c r="Q138" i="35" s="1"/>
  <c r="S138" i="35" s="1"/>
  <c r="G453" i="33"/>
  <c r="A454" i="33"/>
  <c r="C453" i="33"/>
  <c r="B453" i="33" s="1"/>
  <c r="D453" i="33"/>
  <c r="A461" i="35"/>
  <c r="G460" i="35"/>
  <c r="D460" i="35"/>
  <c r="C460" i="35"/>
  <c r="B460" i="35" s="1"/>
  <c r="G452" i="25"/>
  <c r="C452" i="25"/>
  <c r="B452" i="25" s="1"/>
  <c r="A453" i="25"/>
  <c r="J453" i="25" s="1"/>
  <c r="D452" i="25"/>
  <c r="S454" i="33" l="1"/>
  <c r="J454" i="33"/>
  <c r="AE138" i="33"/>
  <c r="N138" i="33" s="1"/>
  <c r="Q138" i="33" s="1"/>
  <c r="R125" i="25"/>
  <c r="L126" i="25" s="1"/>
  <c r="M126" i="25" s="1"/>
  <c r="U126" i="25" s="1"/>
  <c r="I125" i="25"/>
  <c r="J125" i="25" s="1"/>
  <c r="E138" i="35"/>
  <c r="F454" i="33"/>
  <c r="F461" i="35"/>
  <c r="F453" i="25"/>
  <c r="G461" i="35"/>
  <c r="C461" i="35"/>
  <c r="B461" i="35" s="1"/>
  <c r="A462" i="35"/>
  <c r="D461" i="35"/>
  <c r="G454" i="33"/>
  <c r="A455" i="33"/>
  <c r="D454" i="33"/>
  <c r="C454" i="33"/>
  <c r="B454" i="33" s="1"/>
  <c r="G453" i="25"/>
  <c r="C453" i="25"/>
  <c r="B453" i="25" s="1"/>
  <c r="A454" i="25"/>
  <c r="J454" i="25" s="1"/>
  <c r="D453" i="25"/>
  <c r="S455" i="33" l="1"/>
  <c r="J455" i="33"/>
  <c r="R138" i="35"/>
  <c r="L139" i="35" s="1"/>
  <c r="M139" i="35" s="1"/>
  <c r="X139" i="35" s="1"/>
  <c r="S138" i="33"/>
  <c r="E138" i="33" s="1"/>
  <c r="AC126" i="25"/>
  <c r="Y126" i="25"/>
  <c r="AB126" i="25"/>
  <c r="W126" i="25"/>
  <c r="AD126" i="25"/>
  <c r="Z126" i="25"/>
  <c r="V126" i="25"/>
  <c r="X126" i="25"/>
  <c r="T126" i="25"/>
  <c r="AA126" i="25"/>
  <c r="K125" i="25"/>
  <c r="H126" i="25"/>
  <c r="I138" i="35"/>
  <c r="H139" i="35" s="1"/>
  <c r="U139" i="35"/>
  <c r="AD139" i="35"/>
  <c r="V139" i="35"/>
  <c r="AC139" i="35"/>
  <c r="AA139" i="35"/>
  <c r="T139" i="35"/>
  <c r="W139" i="35"/>
  <c r="AB139" i="35"/>
  <c r="F462" i="35"/>
  <c r="F455" i="33"/>
  <c r="E455" i="33" s="1"/>
  <c r="F454" i="25"/>
  <c r="A456" i="33"/>
  <c r="G455" i="33"/>
  <c r="D455" i="33"/>
  <c r="C455" i="33"/>
  <c r="B455" i="33" s="1"/>
  <c r="C462" i="35"/>
  <c r="B462" i="35" s="1"/>
  <c r="A463" i="35"/>
  <c r="G462" i="35"/>
  <c r="D462" i="35"/>
  <c r="G454" i="25"/>
  <c r="C454" i="25"/>
  <c r="B454" i="25" s="1"/>
  <c r="D454" i="25"/>
  <c r="A455" i="25"/>
  <c r="J455" i="25" s="1"/>
  <c r="Z139" i="35" l="1"/>
  <c r="Y139" i="35"/>
  <c r="AE139" i="35" s="1"/>
  <c r="N139" i="35" s="1"/>
  <c r="Q139" i="35" s="1"/>
  <c r="S456" i="33"/>
  <c r="J456" i="33"/>
  <c r="R138" i="33"/>
  <c r="L139" i="33" s="1"/>
  <c r="M139" i="33" s="1"/>
  <c r="AD139" i="33" s="1"/>
  <c r="J138" i="35"/>
  <c r="K138" i="35" s="1"/>
  <c r="I138" i="33"/>
  <c r="H139" i="33" s="1"/>
  <c r="AE126" i="25"/>
  <c r="N126" i="25" s="1"/>
  <c r="Q126" i="25" s="1"/>
  <c r="S126" i="25" s="1"/>
  <c r="E126" i="25" s="1"/>
  <c r="W139" i="33"/>
  <c r="X139" i="33"/>
  <c r="AC139" i="33"/>
  <c r="V139" i="33"/>
  <c r="AA139" i="33"/>
  <c r="T139" i="33"/>
  <c r="F463" i="35"/>
  <c r="F456" i="33"/>
  <c r="F455" i="25"/>
  <c r="D463" i="35"/>
  <c r="A464" i="35"/>
  <c r="G463" i="35"/>
  <c r="C463" i="35"/>
  <c r="B463" i="35" s="1"/>
  <c r="C456" i="33"/>
  <c r="B456" i="33" s="1"/>
  <c r="A457" i="33"/>
  <c r="G456" i="33"/>
  <c r="D456" i="33"/>
  <c r="G455" i="25"/>
  <c r="A456" i="25"/>
  <c r="J456" i="25" s="1"/>
  <c r="D455" i="25"/>
  <c r="C455" i="25"/>
  <c r="B455" i="25" s="1"/>
  <c r="AB139" i="33" l="1"/>
  <c r="Z139" i="33"/>
  <c r="S457" i="33"/>
  <c r="J457" i="33"/>
  <c r="U139" i="33"/>
  <c r="Y139" i="33"/>
  <c r="R126" i="25"/>
  <c r="L127" i="25" s="1"/>
  <c r="M127" i="25" s="1"/>
  <c r="W127" i="25" s="1"/>
  <c r="J138" i="33"/>
  <c r="K138" i="33" s="1"/>
  <c r="I126" i="25"/>
  <c r="J126" i="25" s="1"/>
  <c r="S139" i="35"/>
  <c r="E139" i="35" s="1"/>
  <c r="AE139" i="33"/>
  <c r="N139" i="33" s="1"/>
  <c r="Q139" i="33" s="1"/>
  <c r="F457" i="33"/>
  <c r="Z127" i="25"/>
  <c r="U127" i="25"/>
  <c r="F464" i="35"/>
  <c r="F456" i="25"/>
  <c r="A458" i="33"/>
  <c r="D457" i="33"/>
  <c r="C457" i="33"/>
  <c r="B457" i="33" s="1"/>
  <c r="G457" i="33"/>
  <c r="C464" i="35"/>
  <c r="B464" i="35" s="1"/>
  <c r="G464" i="35"/>
  <c r="D464" i="35"/>
  <c r="A465" i="35"/>
  <c r="G456" i="25"/>
  <c r="A457" i="25"/>
  <c r="J457" i="25" s="1"/>
  <c r="D456" i="25"/>
  <c r="C456" i="25"/>
  <c r="B456" i="25" s="1"/>
  <c r="AC127" i="25" l="1"/>
  <c r="AB127" i="25"/>
  <c r="AA127" i="25"/>
  <c r="V127" i="25"/>
  <c r="T127" i="25"/>
  <c r="AD127" i="25"/>
  <c r="S458" i="33"/>
  <c r="J458" i="33"/>
  <c r="X127" i="25"/>
  <c r="Y127" i="25"/>
  <c r="H127" i="25"/>
  <c r="K126" i="25"/>
  <c r="S139" i="33"/>
  <c r="E139" i="33" s="1"/>
  <c r="AE127" i="25"/>
  <c r="N127" i="25" s="1"/>
  <c r="Q127" i="25" s="1"/>
  <c r="F458" i="33"/>
  <c r="F465" i="35"/>
  <c r="F457" i="25"/>
  <c r="I139" i="35"/>
  <c r="H140" i="35" s="1"/>
  <c r="R139" i="35"/>
  <c r="L140" i="35" s="1"/>
  <c r="M140" i="35" s="1"/>
  <c r="C465" i="35"/>
  <c r="B465" i="35" s="1"/>
  <c r="A466" i="35"/>
  <c r="G465" i="35"/>
  <c r="D465" i="35"/>
  <c r="G458" i="33"/>
  <c r="A459" i="33"/>
  <c r="D458" i="33"/>
  <c r="C458" i="33"/>
  <c r="B458" i="33" s="1"/>
  <c r="G457" i="25"/>
  <c r="D457" i="25"/>
  <c r="A458" i="25"/>
  <c r="J458" i="25" s="1"/>
  <c r="C457" i="25"/>
  <c r="B457" i="25" s="1"/>
  <c r="S459" i="33" l="1"/>
  <c r="J459" i="33"/>
  <c r="R139" i="33"/>
  <c r="L140" i="33" s="1"/>
  <c r="M140" i="33" s="1"/>
  <c r="W140" i="33" s="1"/>
  <c r="J139" i="35"/>
  <c r="K139" i="35" s="1"/>
  <c r="V140" i="33"/>
  <c r="U140" i="33"/>
  <c r="AD140" i="33"/>
  <c r="X140" i="33"/>
  <c r="AC140" i="33"/>
  <c r="Y140" i="33"/>
  <c r="T140" i="33"/>
  <c r="AB140" i="33"/>
  <c r="Z140" i="33"/>
  <c r="AA140" i="33"/>
  <c r="I139" i="33"/>
  <c r="H140" i="33" s="1"/>
  <c r="S127" i="25"/>
  <c r="E127" i="25" s="1"/>
  <c r="F466" i="35"/>
  <c r="F459" i="33"/>
  <c r="E459" i="33" s="1"/>
  <c r="F458" i="25"/>
  <c r="W140" i="35"/>
  <c r="V140" i="35"/>
  <c r="U140" i="35"/>
  <c r="AC140" i="35"/>
  <c r="AA140" i="35"/>
  <c r="Z140" i="35"/>
  <c r="Y140" i="35"/>
  <c r="X140" i="35"/>
  <c r="AD140" i="35"/>
  <c r="AB140" i="35"/>
  <c r="T140" i="35"/>
  <c r="G459" i="33"/>
  <c r="D459" i="33"/>
  <c r="A460" i="33"/>
  <c r="C459" i="33"/>
  <c r="B459" i="33" s="1"/>
  <c r="D466" i="35"/>
  <c r="A467" i="35"/>
  <c r="C466" i="35"/>
  <c r="B466" i="35" s="1"/>
  <c r="G466" i="35"/>
  <c r="G458" i="25"/>
  <c r="D458" i="25"/>
  <c r="C458" i="25"/>
  <c r="B458" i="25" s="1"/>
  <c r="A459" i="25"/>
  <c r="J459" i="25" s="1"/>
  <c r="S460" i="33" l="1"/>
  <c r="J460" i="33"/>
  <c r="J139" i="33"/>
  <c r="K139" i="33" s="1"/>
  <c r="AE140" i="33"/>
  <c r="N140" i="33" s="1"/>
  <c r="Q140" i="33" s="1"/>
  <c r="F460" i="33"/>
  <c r="F467" i="35"/>
  <c r="F459" i="25"/>
  <c r="I127" i="25"/>
  <c r="H128" i="25" s="1"/>
  <c r="AE140" i="35"/>
  <c r="N140" i="35" s="1"/>
  <c r="Q140" i="35" s="1"/>
  <c r="S140" i="35" s="1"/>
  <c r="A461" i="33"/>
  <c r="G460" i="33"/>
  <c r="D460" i="33"/>
  <c r="C460" i="33"/>
  <c r="B460" i="33" s="1"/>
  <c r="A468" i="35"/>
  <c r="D467" i="35"/>
  <c r="C467" i="35"/>
  <c r="B467" i="35" s="1"/>
  <c r="G467" i="35"/>
  <c r="R127" i="25"/>
  <c r="L128" i="25" s="1"/>
  <c r="G459" i="25"/>
  <c r="D459" i="25"/>
  <c r="A460" i="25"/>
  <c r="J460" i="25" s="1"/>
  <c r="C459" i="25"/>
  <c r="B459" i="25" s="1"/>
  <c r="S461" i="33" l="1"/>
  <c r="J461" i="33"/>
  <c r="J127" i="25"/>
  <c r="K127" i="25" s="1"/>
  <c r="S140" i="33"/>
  <c r="F461" i="33"/>
  <c r="E461" i="33" s="1"/>
  <c r="F468" i="35"/>
  <c r="F460" i="25"/>
  <c r="M128" i="25"/>
  <c r="Y128" i="25" s="1"/>
  <c r="E140" i="35"/>
  <c r="G468" i="35"/>
  <c r="D468" i="35"/>
  <c r="C468" i="35"/>
  <c r="B468" i="35" s="1"/>
  <c r="A469" i="35"/>
  <c r="D461" i="33"/>
  <c r="A462" i="33"/>
  <c r="C461" i="33"/>
  <c r="B461" i="33" s="1"/>
  <c r="G461" i="33"/>
  <c r="G460" i="25"/>
  <c r="A461" i="25"/>
  <c r="J461" i="25" s="1"/>
  <c r="C460" i="25"/>
  <c r="B460" i="25" s="1"/>
  <c r="D460" i="25"/>
  <c r="S462" i="33" l="1"/>
  <c r="J462" i="33"/>
  <c r="R140" i="35"/>
  <c r="L141" i="35" s="1"/>
  <c r="M141" i="35" s="1"/>
  <c r="X141" i="35" s="1"/>
  <c r="E140" i="33"/>
  <c r="F462" i="33"/>
  <c r="F469" i="35"/>
  <c r="AC128" i="25"/>
  <c r="AD128" i="25"/>
  <c r="F461" i="25"/>
  <c r="X128" i="25"/>
  <c r="AB128" i="25"/>
  <c r="V128" i="25"/>
  <c r="Z128" i="25"/>
  <c r="AA128" i="25"/>
  <c r="W128" i="25"/>
  <c r="U128" i="25"/>
  <c r="T128" i="25"/>
  <c r="V141" i="35"/>
  <c r="AA141" i="35"/>
  <c r="Z141" i="35"/>
  <c r="Y141" i="35"/>
  <c r="AC141" i="35"/>
  <c r="T141" i="35"/>
  <c r="W141" i="35"/>
  <c r="AD141" i="35"/>
  <c r="AB141" i="35"/>
  <c r="U141" i="35"/>
  <c r="I140" i="35"/>
  <c r="H141" i="35" s="1"/>
  <c r="C462" i="33"/>
  <c r="B462" i="33" s="1"/>
  <c r="G462" i="33"/>
  <c r="D462" i="33"/>
  <c r="A463" i="33"/>
  <c r="C469" i="35"/>
  <c r="B469" i="35" s="1"/>
  <c r="A470" i="35"/>
  <c r="G469" i="35"/>
  <c r="D469" i="35"/>
  <c r="G461" i="25"/>
  <c r="A462" i="25"/>
  <c r="J462" i="25" s="1"/>
  <c r="C461" i="25"/>
  <c r="B461" i="25" s="1"/>
  <c r="D461" i="25"/>
  <c r="S463" i="33" l="1"/>
  <c r="J463" i="33"/>
  <c r="J140" i="35"/>
  <c r="K140" i="35" s="1"/>
  <c r="I140" i="33"/>
  <c r="H141" i="33" s="1"/>
  <c r="R140" i="33"/>
  <c r="L141" i="33" s="1"/>
  <c r="M141" i="33" s="1"/>
  <c r="F470" i="35"/>
  <c r="F463" i="33"/>
  <c r="F462" i="25"/>
  <c r="AE128" i="25"/>
  <c r="N128" i="25" s="1"/>
  <c r="Q128" i="25" s="1"/>
  <c r="AE141" i="35"/>
  <c r="N141" i="35" s="1"/>
  <c r="Q141" i="35" s="1"/>
  <c r="S141" i="35" s="1"/>
  <c r="G470" i="35"/>
  <c r="A471" i="35"/>
  <c r="C470" i="35"/>
  <c r="B470" i="35" s="1"/>
  <c r="D470" i="35"/>
  <c r="D463" i="33"/>
  <c r="C463" i="33"/>
  <c r="B463" i="33" s="1"/>
  <c r="G463" i="33"/>
  <c r="A464" i="33"/>
  <c r="G462" i="25"/>
  <c r="D462" i="25"/>
  <c r="A463" i="25"/>
  <c r="J463" i="25" s="1"/>
  <c r="C462" i="25"/>
  <c r="B462" i="25" s="1"/>
  <c r="S464" i="33" l="1"/>
  <c r="J464" i="33"/>
  <c r="J140" i="33"/>
  <c r="K140" i="33" s="1"/>
  <c r="AC141" i="33"/>
  <c r="AD141" i="33"/>
  <c r="AA141" i="33"/>
  <c r="Y141" i="33"/>
  <c r="Z141" i="33"/>
  <c r="W141" i="33"/>
  <c r="U141" i="33"/>
  <c r="V141" i="33"/>
  <c r="X141" i="33"/>
  <c r="AB141" i="33"/>
  <c r="T141" i="33"/>
  <c r="S128" i="25"/>
  <c r="E128" i="25" s="1"/>
  <c r="E141" i="35"/>
  <c r="F464" i="33"/>
  <c r="F471" i="35"/>
  <c r="F463" i="25"/>
  <c r="A472" i="35"/>
  <c r="C471" i="35"/>
  <c r="B471" i="35" s="1"/>
  <c r="D471" i="35"/>
  <c r="G471" i="35"/>
  <c r="D464" i="33"/>
  <c r="C464" i="33"/>
  <c r="B464" i="33" s="1"/>
  <c r="A465" i="33"/>
  <c r="G464" i="33"/>
  <c r="G463" i="25"/>
  <c r="C463" i="25"/>
  <c r="B463" i="25" s="1"/>
  <c r="A464" i="25"/>
  <c r="J464" i="25" s="1"/>
  <c r="D463" i="25"/>
  <c r="S465" i="33" l="1"/>
  <c r="J465" i="33"/>
  <c r="I128" i="25"/>
  <c r="J128" i="25" s="1"/>
  <c r="K128" i="25" s="1"/>
  <c r="R141" i="35"/>
  <c r="L142" i="35" s="1"/>
  <c r="M142" i="35" s="1"/>
  <c r="V142" i="35" s="1"/>
  <c r="AE141" i="33"/>
  <c r="N141" i="33" s="1"/>
  <c r="Q141" i="33" s="1"/>
  <c r="R128" i="25"/>
  <c r="L129" i="25" s="1"/>
  <c r="M129" i="25" s="1"/>
  <c r="Z129" i="25" s="1"/>
  <c r="I141" i="35"/>
  <c r="H142" i="35" s="1"/>
  <c r="AB142" i="35"/>
  <c r="W142" i="35"/>
  <c r="AC142" i="35"/>
  <c r="T142" i="35"/>
  <c r="AD142" i="35"/>
  <c r="Y142" i="35"/>
  <c r="X142" i="35"/>
  <c r="F472" i="35"/>
  <c r="F465" i="33"/>
  <c r="E465" i="33" s="1"/>
  <c r="F464" i="25"/>
  <c r="H129" i="25"/>
  <c r="C472" i="35"/>
  <c r="B472" i="35" s="1"/>
  <c r="G472" i="35"/>
  <c r="A473" i="35"/>
  <c r="D472" i="35"/>
  <c r="G465" i="33"/>
  <c r="A466" i="33"/>
  <c r="D465" i="33"/>
  <c r="C465" i="33"/>
  <c r="B465" i="33" s="1"/>
  <c r="G464" i="25"/>
  <c r="C464" i="25"/>
  <c r="B464" i="25" s="1"/>
  <c r="A465" i="25"/>
  <c r="J465" i="25" s="1"/>
  <c r="D464" i="25"/>
  <c r="S466" i="33" l="1"/>
  <c r="J466" i="33"/>
  <c r="U142" i="35"/>
  <c r="J141" i="35"/>
  <c r="K141" i="35" s="1"/>
  <c r="AA142" i="35"/>
  <c r="Z142" i="35"/>
  <c r="S141" i="33"/>
  <c r="E141" i="33" s="1"/>
  <c r="X129" i="25"/>
  <c r="F466" i="33"/>
  <c r="F473" i="35"/>
  <c r="U129" i="25"/>
  <c r="AB129" i="25"/>
  <c r="V129" i="25"/>
  <c r="AA129" i="25"/>
  <c r="W129" i="25"/>
  <c r="F465" i="25"/>
  <c r="AD129" i="25"/>
  <c r="AC129" i="25"/>
  <c r="Y129" i="25"/>
  <c r="T129" i="25"/>
  <c r="D473" i="35"/>
  <c r="A474" i="35"/>
  <c r="C473" i="35"/>
  <c r="B473" i="35" s="1"/>
  <c r="G473" i="35"/>
  <c r="G466" i="33"/>
  <c r="D466" i="33"/>
  <c r="C466" i="33"/>
  <c r="B466" i="33" s="1"/>
  <c r="A467" i="33"/>
  <c r="G465" i="25"/>
  <c r="C465" i="25"/>
  <c r="B465" i="25" s="1"/>
  <c r="A466" i="25"/>
  <c r="J466" i="25" s="1"/>
  <c r="D465" i="25"/>
  <c r="AE142" i="35" l="1"/>
  <c r="N142" i="35" s="1"/>
  <c r="Q142" i="35" s="1"/>
  <c r="S467" i="33"/>
  <c r="J467" i="33"/>
  <c r="R141" i="33"/>
  <c r="L142" i="33" s="1"/>
  <c r="M142" i="33" s="1"/>
  <c r="W142" i="33" s="1"/>
  <c r="I141" i="33"/>
  <c r="H142" i="33" s="1"/>
  <c r="S142" i="35"/>
  <c r="E142" i="35" s="1"/>
  <c r="Z142" i="33"/>
  <c r="AC142" i="33"/>
  <c r="U142" i="33"/>
  <c r="AB142" i="33"/>
  <c r="V142" i="33"/>
  <c r="X142" i="33"/>
  <c r="AD142" i="33"/>
  <c r="Y142" i="33"/>
  <c r="F474" i="35"/>
  <c r="F467" i="33"/>
  <c r="E467" i="33" s="1"/>
  <c r="F466" i="25"/>
  <c r="AE129" i="25"/>
  <c r="N129" i="25" s="1"/>
  <c r="Q129" i="25" s="1"/>
  <c r="A468" i="33"/>
  <c r="D467" i="33"/>
  <c r="C467" i="33"/>
  <c r="B467" i="33" s="1"/>
  <c r="G467" i="33"/>
  <c r="C474" i="35"/>
  <c r="B474" i="35" s="1"/>
  <c r="D474" i="35"/>
  <c r="G474" i="35"/>
  <c r="A475" i="35"/>
  <c r="G466" i="25"/>
  <c r="C466" i="25"/>
  <c r="B466" i="25" s="1"/>
  <c r="D466" i="25"/>
  <c r="A467" i="25"/>
  <c r="J467" i="25" s="1"/>
  <c r="AA142" i="33" l="1"/>
  <c r="T142" i="33"/>
  <c r="S468" i="33"/>
  <c r="J468" i="33"/>
  <c r="J141" i="33"/>
  <c r="K141" i="33" s="1"/>
  <c r="AE142" i="33"/>
  <c r="N142" i="33" s="1"/>
  <c r="Q142" i="33" s="1"/>
  <c r="S129" i="25"/>
  <c r="E129" i="25" s="1"/>
  <c r="F475" i="35"/>
  <c r="F468" i="33"/>
  <c r="F467" i="25"/>
  <c r="I142" i="35"/>
  <c r="H143" i="35" s="1"/>
  <c r="R142" i="35"/>
  <c r="L143" i="35" s="1"/>
  <c r="M143" i="35" s="1"/>
  <c r="G475" i="35"/>
  <c r="D475" i="35"/>
  <c r="A476" i="35"/>
  <c r="C475" i="35"/>
  <c r="B475" i="35" s="1"/>
  <c r="C468" i="33"/>
  <c r="B468" i="33" s="1"/>
  <c r="D468" i="33"/>
  <c r="A469" i="33"/>
  <c r="G468" i="33"/>
  <c r="G467" i="25"/>
  <c r="A468" i="25"/>
  <c r="J468" i="25" s="1"/>
  <c r="D467" i="25"/>
  <c r="C467" i="25"/>
  <c r="B467" i="25" s="1"/>
  <c r="S469" i="33" l="1"/>
  <c r="J469" i="33"/>
  <c r="J142" i="35"/>
  <c r="K142" i="35" s="1"/>
  <c r="I129" i="25"/>
  <c r="R129" i="25"/>
  <c r="L130" i="25" s="1"/>
  <c r="M130" i="25" s="1"/>
  <c r="AD130" i="25" s="1"/>
  <c r="S142" i="33"/>
  <c r="E142" i="33" s="1"/>
  <c r="F476" i="35"/>
  <c r="F469" i="33"/>
  <c r="F468" i="25"/>
  <c r="Y143" i="35"/>
  <c r="AC143" i="35"/>
  <c r="AD143" i="35"/>
  <c r="AA143" i="35"/>
  <c r="W143" i="35"/>
  <c r="V143" i="35"/>
  <c r="U143" i="35"/>
  <c r="T143" i="35"/>
  <c r="X143" i="35"/>
  <c r="AB143" i="35"/>
  <c r="Z143" i="35"/>
  <c r="D469" i="33"/>
  <c r="G469" i="33"/>
  <c r="A470" i="33"/>
  <c r="C469" i="33"/>
  <c r="B469" i="33" s="1"/>
  <c r="A477" i="35"/>
  <c r="G476" i="35"/>
  <c r="D476" i="35"/>
  <c r="C476" i="35"/>
  <c r="B476" i="35" s="1"/>
  <c r="G468" i="25"/>
  <c r="A469" i="25"/>
  <c r="J469" i="25" s="1"/>
  <c r="D468" i="25"/>
  <c r="C468" i="25"/>
  <c r="B468" i="25" s="1"/>
  <c r="S470" i="33" l="1"/>
  <c r="J470" i="33"/>
  <c r="R142" i="33"/>
  <c r="L143" i="33" s="1"/>
  <c r="M143" i="33" s="1"/>
  <c r="AD143" i="33" s="1"/>
  <c r="J129" i="25"/>
  <c r="K129" i="25" s="1"/>
  <c r="H130" i="25"/>
  <c r="T130" i="25"/>
  <c r="AA130" i="25"/>
  <c r="Y130" i="25"/>
  <c r="X130" i="25"/>
  <c r="W130" i="25"/>
  <c r="Z130" i="25"/>
  <c r="V130" i="25"/>
  <c r="AB130" i="25"/>
  <c r="U130" i="25"/>
  <c r="AC130" i="25"/>
  <c r="AA143" i="33"/>
  <c r="W143" i="33"/>
  <c r="V143" i="33"/>
  <c r="Y143" i="33"/>
  <c r="I142" i="33"/>
  <c r="H143" i="33" s="1"/>
  <c r="F477" i="35"/>
  <c r="F470" i="33"/>
  <c r="F469" i="25"/>
  <c r="AE143" i="35"/>
  <c r="N143" i="35" s="1"/>
  <c r="Q143" i="35" s="1"/>
  <c r="S143" i="35" s="1"/>
  <c r="C477" i="35"/>
  <c r="B477" i="35" s="1"/>
  <c r="D477" i="35"/>
  <c r="G477" i="35"/>
  <c r="A478" i="35"/>
  <c r="G470" i="33"/>
  <c r="C470" i="33"/>
  <c r="B470" i="33" s="1"/>
  <c r="A471" i="33"/>
  <c r="D470" i="33"/>
  <c r="G469" i="25"/>
  <c r="A470" i="25"/>
  <c r="J470" i="25" s="1"/>
  <c r="D469" i="25"/>
  <c r="C469" i="25"/>
  <c r="B469" i="25" s="1"/>
  <c r="U143" i="33" l="1"/>
  <c r="T143" i="33"/>
  <c r="AC143" i="33"/>
  <c r="Z143" i="33"/>
  <c r="X143" i="33"/>
  <c r="S471" i="33"/>
  <c r="J471" i="33"/>
  <c r="AB143" i="33"/>
  <c r="J142" i="33"/>
  <c r="K142" i="33" s="1"/>
  <c r="AE130" i="25"/>
  <c r="N130" i="25" s="1"/>
  <c r="Q130" i="25" s="1"/>
  <c r="S130" i="25" s="1"/>
  <c r="E130" i="25" s="1"/>
  <c r="AE143" i="33"/>
  <c r="N143" i="33" s="1"/>
  <c r="Q143" i="33" s="1"/>
  <c r="S143" i="33" s="1"/>
  <c r="F471" i="33"/>
  <c r="E471" i="33" s="1"/>
  <c r="F478" i="35"/>
  <c r="F470" i="25"/>
  <c r="D471" i="33"/>
  <c r="C471" i="33"/>
  <c r="B471" i="33" s="1"/>
  <c r="G471" i="33"/>
  <c r="A472" i="33"/>
  <c r="D478" i="35"/>
  <c r="C478" i="35"/>
  <c r="B478" i="35" s="1"/>
  <c r="A479" i="35"/>
  <c r="G478" i="35"/>
  <c r="G470" i="25"/>
  <c r="D470" i="25"/>
  <c r="C470" i="25"/>
  <c r="B470" i="25" s="1"/>
  <c r="A471" i="25"/>
  <c r="J471" i="25" s="1"/>
  <c r="S472" i="33" l="1"/>
  <c r="J472" i="33"/>
  <c r="E143" i="33"/>
  <c r="F472" i="33"/>
  <c r="F479" i="35"/>
  <c r="F471" i="25"/>
  <c r="E143" i="35"/>
  <c r="I130" i="25"/>
  <c r="H131" i="25" s="1"/>
  <c r="A473" i="33"/>
  <c r="G472" i="33"/>
  <c r="D472" i="33"/>
  <c r="C472" i="33"/>
  <c r="B472" i="33" s="1"/>
  <c r="D479" i="35"/>
  <c r="G479" i="35"/>
  <c r="A480" i="35"/>
  <c r="C479" i="35"/>
  <c r="B479" i="35" s="1"/>
  <c r="R130" i="25"/>
  <c r="L131" i="25" s="1"/>
  <c r="G471" i="25"/>
  <c r="C471" i="25"/>
  <c r="B471" i="25" s="1"/>
  <c r="D471" i="25"/>
  <c r="A472" i="25"/>
  <c r="J472" i="25" s="1"/>
  <c r="S473" i="33" l="1"/>
  <c r="J473" i="33"/>
  <c r="R143" i="35"/>
  <c r="L144" i="35" s="1"/>
  <c r="M144" i="35" s="1"/>
  <c r="U144" i="35" s="1"/>
  <c r="J130" i="25"/>
  <c r="K130" i="25" s="1"/>
  <c r="R143" i="33"/>
  <c r="L144" i="33" s="1"/>
  <c r="M144" i="33" s="1"/>
  <c r="I143" i="33"/>
  <c r="H144" i="33" s="1"/>
  <c r="F480" i="35"/>
  <c r="F473" i="33"/>
  <c r="E473" i="33" s="1"/>
  <c r="F472" i="25"/>
  <c r="M131" i="25"/>
  <c r="U131" i="25" s="1"/>
  <c r="I143" i="35"/>
  <c r="H144" i="35" s="1"/>
  <c r="AD144" i="35"/>
  <c r="V144" i="35"/>
  <c r="AC144" i="35"/>
  <c r="W144" i="35"/>
  <c r="Y144" i="35"/>
  <c r="X144" i="35"/>
  <c r="AB144" i="35"/>
  <c r="C473" i="33"/>
  <c r="B473" i="33" s="1"/>
  <c r="A474" i="33"/>
  <c r="G473" i="33"/>
  <c r="D473" i="33"/>
  <c r="C480" i="35"/>
  <c r="B480" i="35" s="1"/>
  <c r="G480" i="35"/>
  <c r="A481" i="35"/>
  <c r="D480" i="35"/>
  <c r="G472" i="25"/>
  <c r="D472" i="25"/>
  <c r="A473" i="25"/>
  <c r="J473" i="25" s="1"/>
  <c r="C472" i="25"/>
  <c r="B472" i="25" s="1"/>
  <c r="Z144" i="35" l="1"/>
  <c r="AA144" i="35"/>
  <c r="T144" i="35"/>
  <c r="S474" i="33"/>
  <c r="J474" i="33"/>
  <c r="J143" i="33"/>
  <c r="K143" i="33" s="1"/>
  <c r="J143" i="35"/>
  <c r="K143" i="35" s="1"/>
  <c r="AD144" i="33"/>
  <c r="X144" i="33"/>
  <c r="AA144" i="33"/>
  <c r="Y144" i="33"/>
  <c r="V144" i="33"/>
  <c r="U144" i="33"/>
  <c r="Z144" i="33"/>
  <c r="W144" i="33"/>
  <c r="AB144" i="33"/>
  <c r="AC144" i="33"/>
  <c r="T144" i="33"/>
  <c r="AA131" i="25"/>
  <c r="AB131" i="25"/>
  <c r="F474" i="33"/>
  <c r="F481" i="35"/>
  <c r="Z131" i="25"/>
  <c r="V131" i="25"/>
  <c r="X131" i="25"/>
  <c r="F473" i="25"/>
  <c r="T131" i="25"/>
  <c r="AD131" i="25"/>
  <c r="Y131" i="25"/>
  <c r="AC131" i="25"/>
  <c r="W131" i="25"/>
  <c r="AE144" i="35"/>
  <c r="N144" i="35" s="1"/>
  <c r="Q144" i="35" s="1"/>
  <c r="S144" i="35" s="1"/>
  <c r="D481" i="35"/>
  <c r="C481" i="35"/>
  <c r="B481" i="35" s="1"/>
  <c r="G481" i="35"/>
  <c r="A482" i="35"/>
  <c r="D474" i="33"/>
  <c r="C474" i="33"/>
  <c r="B474" i="33" s="1"/>
  <c r="G474" i="33"/>
  <c r="A475" i="33"/>
  <c r="G473" i="25"/>
  <c r="A474" i="25"/>
  <c r="J474" i="25" s="1"/>
  <c r="C473" i="25"/>
  <c r="B473" i="25" s="1"/>
  <c r="D473" i="25"/>
  <c r="S475" i="33" l="1"/>
  <c r="J475" i="33"/>
  <c r="AE144" i="33"/>
  <c r="N144" i="33" s="1"/>
  <c r="Q144" i="33" s="1"/>
  <c r="S144" i="33" s="1"/>
  <c r="E144" i="33" s="1"/>
  <c r="E144" i="35"/>
  <c r="F475" i="33"/>
  <c r="F482" i="35"/>
  <c r="F474" i="25"/>
  <c r="AE131" i="25"/>
  <c r="N131" i="25" s="1"/>
  <c r="Q131" i="25" s="1"/>
  <c r="A476" i="33"/>
  <c r="C475" i="33"/>
  <c r="B475" i="33" s="1"/>
  <c r="G475" i="33"/>
  <c r="D475" i="33"/>
  <c r="G482" i="35"/>
  <c r="D482" i="35"/>
  <c r="A483" i="35"/>
  <c r="C482" i="35"/>
  <c r="B482" i="35" s="1"/>
  <c r="G474" i="25"/>
  <c r="D474" i="25"/>
  <c r="C474" i="25"/>
  <c r="B474" i="25" s="1"/>
  <c r="A475" i="25"/>
  <c r="J475" i="25" s="1"/>
  <c r="S476" i="33" l="1"/>
  <c r="J476" i="33"/>
  <c r="R144" i="35"/>
  <c r="L145" i="35" s="1"/>
  <c r="M145" i="35" s="1"/>
  <c r="AC145" i="35" s="1"/>
  <c r="R144" i="33"/>
  <c r="L145" i="33" s="1"/>
  <c r="M145" i="33" s="1"/>
  <c r="W145" i="33" s="1"/>
  <c r="I144" i="33"/>
  <c r="H145" i="33" s="1"/>
  <c r="Y145" i="33"/>
  <c r="S131" i="25"/>
  <c r="E131" i="25" s="1"/>
  <c r="I144" i="35"/>
  <c r="H145" i="35" s="1"/>
  <c r="F483" i="35"/>
  <c r="F476" i="33"/>
  <c r="F475" i="25"/>
  <c r="C483" i="35"/>
  <c r="B483" i="35" s="1"/>
  <c r="D483" i="35"/>
  <c r="A484" i="35"/>
  <c r="G483" i="35"/>
  <c r="G476" i="33"/>
  <c r="C476" i="33"/>
  <c r="B476" i="33" s="1"/>
  <c r="A477" i="33"/>
  <c r="D476" i="33"/>
  <c r="G475" i="25"/>
  <c r="A476" i="25"/>
  <c r="J476" i="25" s="1"/>
  <c r="D475" i="25"/>
  <c r="C475" i="25"/>
  <c r="B475" i="25" s="1"/>
  <c r="U145" i="35" l="1"/>
  <c r="Y145" i="35"/>
  <c r="T145" i="33"/>
  <c r="V145" i="33"/>
  <c r="T145" i="35"/>
  <c r="X145" i="33"/>
  <c r="X145" i="35"/>
  <c r="V145" i="35"/>
  <c r="AD145" i="33"/>
  <c r="AD145" i="35"/>
  <c r="AA145" i="33"/>
  <c r="AB145" i="35"/>
  <c r="AA145" i="35"/>
  <c r="Z145" i="35"/>
  <c r="Z145" i="33"/>
  <c r="W145" i="35"/>
  <c r="U145" i="33"/>
  <c r="S477" i="33"/>
  <c r="J477" i="33"/>
  <c r="AB145" i="33"/>
  <c r="AC145" i="33"/>
  <c r="R131" i="25"/>
  <c r="L132" i="25" s="1"/>
  <c r="M132" i="25" s="1"/>
  <c r="AA132" i="25" s="1"/>
  <c r="J144" i="33"/>
  <c r="K144" i="33" s="1"/>
  <c r="J144" i="35"/>
  <c r="K144" i="35" s="1"/>
  <c r="I131" i="25"/>
  <c r="F477" i="33"/>
  <c r="E477" i="33" s="1"/>
  <c r="F484" i="35"/>
  <c r="F476" i="25"/>
  <c r="A485" i="35"/>
  <c r="D484" i="35"/>
  <c r="C484" i="35"/>
  <c r="B484" i="35" s="1"/>
  <c r="G484" i="35"/>
  <c r="A478" i="33"/>
  <c r="D477" i="33"/>
  <c r="C477" i="33"/>
  <c r="B477" i="33" s="1"/>
  <c r="G477" i="33"/>
  <c r="G476" i="25"/>
  <c r="A477" i="25"/>
  <c r="J477" i="25" s="1"/>
  <c r="D476" i="25"/>
  <c r="C476" i="25"/>
  <c r="B476" i="25" s="1"/>
  <c r="AE145" i="35" l="1"/>
  <c r="N145" i="35" s="1"/>
  <c r="Q145" i="35" s="1"/>
  <c r="S478" i="33"/>
  <c r="J478" i="33"/>
  <c r="AE145" i="33"/>
  <c r="N145" i="33" s="1"/>
  <c r="Q145" i="33" s="1"/>
  <c r="J131" i="25"/>
  <c r="K131" i="25" s="1"/>
  <c r="H132" i="25"/>
  <c r="S145" i="35"/>
  <c r="E145" i="35" s="1"/>
  <c r="S145" i="33"/>
  <c r="V132" i="25"/>
  <c r="U132" i="25"/>
  <c r="T132" i="25"/>
  <c r="AB132" i="25"/>
  <c r="F485" i="35"/>
  <c r="F478" i="33"/>
  <c r="X132" i="25"/>
  <c r="AD132" i="25"/>
  <c r="F477" i="25"/>
  <c r="W132" i="25"/>
  <c r="Y132" i="25"/>
  <c r="Z132" i="25"/>
  <c r="AC132" i="25"/>
  <c r="D478" i="33"/>
  <c r="C478" i="33"/>
  <c r="B478" i="33" s="1"/>
  <c r="G478" i="33"/>
  <c r="A479" i="33"/>
  <c r="C485" i="35"/>
  <c r="B485" i="35" s="1"/>
  <c r="A486" i="35"/>
  <c r="G485" i="35"/>
  <c r="D485" i="35"/>
  <c r="G477" i="25"/>
  <c r="C477" i="25"/>
  <c r="B477" i="25" s="1"/>
  <c r="A478" i="25"/>
  <c r="J478" i="25" s="1"/>
  <c r="D477" i="25"/>
  <c r="S479" i="33" l="1"/>
  <c r="J479" i="33"/>
  <c r="E145" i="33"/>
  <c r="R145" i="33"/>
  <c r="L146" i="33" s="1"/>
  <c r="M146" i="33" s="1"/>
  <c r="V146" i="33" s="1"/>
  <c r="X146" i="33"/>
  <c r="W146" i="33"/>
  <c r="Z146" i="33"/>
  <c r="T146" i="33"/>
  <c r="AC146" i="33"/>
  <c r="AD146" i="33"/>
  <c r="Y146" i="33"/>
  <c r="I145" i="33"/>
  <c r="H146" i="33" s="1"/>
  <c r="F486" i="35"/>
  <c r="F479" i="33"/>
  <c r="E479" i="33" s="1"/>
  <c r="AE132" i="25"/>
  <c r="N132" i="25" s="1"/>
  <c r="Q132" i="25" s="1"/>
  <c r="F478" i="25"/>
  <c r="I145" i="35"/>
  <c r="H146" i="35" s="1"/>
  <c r="R145" i="35"/>
  <c r="L146" i="35" s="1"/>
  <c r="M146" i="35" s="1"/>
  <c r="G486" i="35"/>
  <c r="C486" i="35"/>
  <c r="B486" i="35" s="1"/>
  <c r="A487" i="35"/>
  <c r="D486" i="35"/>
  <c r="A480" i="33"/>
  <c r="G479" i="33"/>
  <c r="D479" i="33"/>
  <c r="C479" i="33"/>
  <c r="B479" i="33" s="1"/>
  <c r="G478" i="25"/>
  <c r="D478" i="25"/>
  <c r="A479" i="25"/>
  <c r="J479" i="25" s="1"/>
  <c r="C478" i="25"/>
  <c r="B478" i="25" s="1"/>
  <c r="AB146" i="33" l="1"/>
  <c r="U146" i="33"/>
  <c r="AA146" i="33"/>
  <c r="S480" i="33"/>
  <c r="J480" i="33"/>
  <c r="J145" i="35"/>
  <c r="K145" i="35" s="1"/>
  <c r="J145" i="33"/>
  <c r="K145" i="33" s="1"/>
  <c r="AE146" i="33"/>
  <c r="N146" i="33" s="1"/>
  <c r="Q146" i="33" s="1"/>
  <c r="S146" i="33" s="1"/>
  <c r="E146" i="33" s="1"/>
  <c r="S132" i="25"/>
  <c r="E132" i="25" s="1"/>
  <c r="F487" i="35"/>
  <c r="F480" i="33"/>
  <c r="F479" i="25"/>
  <c r="AB146" i="35"/>
  <c r="Z146" i="35"/>
  <c r="AA146" i="35"/>
  <c r="Y146" i="35"/>
  <c r="W146" i="35"/>
  <c r="V146" i="35"/>
  <c r="U146" i="35"/>
  <c r="T146" i="35"/>
  <c r="AC146" i="35"/>
  <c r="X146" i="35"/>
  <c r="AD146" i="35"/>
  <c r="A488" i="35"/>
  <c r="D487" i="35"/>
  <c r="C487" i="35"/>
  <c r="B487" i="35" s="1"/>
  <c r="G487" i="35"/>
  <c r="D480" i="33"/>
  <c r="C480" i="33"/>
  <c r="B480" i="33" s="1"/>
  <c r="G480" i="33"/>
  <c r="A481" i="33"/>
  <c r="G479" i="25"/>
  <c r="A480" i="25"/>
  <c r="J480" i="25" s="1"/>
  <c r="D479" i="25"/>
  <c r="C479" i="25"/>
  <c r="B479" i="25" s="1"/>
  <c r="S481" i="33" l="1"/>
  <c r="J481" i="33"/>
  <c r="R132" i="25"/>
  <c r="L133" i="25" s="1"/>
  <c r="M133" i="25" s="1"/>
  <c r="X133" i="25" s="1"/>
  <c r="R146" i="33"/>
  <c r="L147" i="33" s="1"/>
  <c r="M147" i="33" s="1"/>
  <c r="X147" i="33" s="1"/>
  <c r="I132" i="25"/>
  <c r="H133" i="25" s="1"/>
  <c r="T133" i="25"/>
  <c r="AA133" i="25"/>
  <c r="F481" i="33"/>
  <c r="Z133" i="25"/>
  <c r="U133" i="25"/>
  <c r="AC133" i="25"/>
  <c r="V133" i="25"/>
  <c r="F488" i="35"/>
  <c r="AB133" i="25"/>
  <c r="F480" i="25"/>
  <c r="I146" i="33"/>
  <c r="H147" i="33" s="1"/>
  <c r="AC147" i="33"/>
  <c r="AE146" i="35"/>
  <c r="N146" i="35" s="1"/>
  <c r="Q146" i="35" s="1"/>
  <c r="S146" i="35" s="1"/>
  <c r="D481" i="33"/>
  <c r="G481" i="33"/>
  <c r="A482" i="33"/>
  <c r="C481" i="33"/>
  <c r="B481" i="33" s="1"/>
  <c r="A489" i="35"/>
  <c r="G488" i="35"/>
  <c r="C488" i="35"/>
  <c r="B488" i="35" s="1"/>
  <c r="D488" i="35"/>
  <c r="G480" i="25"/>
  <c r="A481" i="25"/>
  <c r="J481" i="25" s="1"/>
  <c r="C480" i="25"/>
  <c r="B480" i="25" s="1"/>
  <c r="D480" i="25"/>
  <c r="AA147" i="33" l="1"/>
  <c r="W147" i="33"/>
  <c r="V147" i="33"/>
  <c r="S482" i="33"/>
  <c r="J482" i="33"/>
  <c r="AD133" i="25"/>
  <c r="W133" i="25"/>
  <c r="Y133" i="25"/>
  <c r="Z147" i="33"/>
  <c r="AD147" i="33"/>
  <c r="U147" i="33"/>
  <c r="Y147" i="33"/>
  <c r="AB147" i="33"/>
  <c r="J146" i="33"/>
  <c r="K146" i="33" s="1"/>
  <c r="T147" i="33"/>
  <c r="J132" i="25"/>
  <c r="K132" i="25" s="1"/>
  <c r="AE133" i="25"/>
  <c r="N133" i="25" s="1"/>
  <c r="Q133" i="25" s="1"/>
  <c r="F482" i="33"/>
  <c r="F489" i="35"/>
  <c r="F481" i="25"/>
  <c r="C489" i="35"/>
  <c r="B489" i="35" s="1"/>
  <c r="D489" i="35"/>
  <c r="A490" i="35"/>
  <c r="G489" i="35"/>
  <c r="G482" i="33"/>
  <c r="A483" i="33"/>
  <c r="C482" i="33"/>
  <c r="B482" i="33" s="1"/>
  <c r="D482" i="33"/>
  <c r="G481" i="25"/>
  <c r="C481" i="25"/>
  <c r="B481" i="25" s="1"/>
  <c r="D481" i="25"/>
  <c r="A482" i="25"/>
  <c r="J482" i="25" s="1"/>
  <c r="AE147" i="33" l="1"/>
  <c r="N147" i="33" s="1"/>
  <c r="Q147" i="33" s="1"/>
  <c r="S147" i="33" s="1"/>
  <c r="S483" i="33"/>
  <c r="J483" i="33"/>
  <c r="S133" i="25"/>
  <c r="E133" i="25" s="1"/>
  <c r="E147" i="33"/>
  <c r="F490" i="35"/>
  <c r="F483" i="33"/>
  <c r="E483" i="33" s="1"/>
  <c r="F482" i="25"/>
  <c r="E146" i="35"/>
  <c r="G483" i="33"/>
  <c r="C483" i="33"/>
  <c r="B483" i="33" s="1"/>
  <c r="A484" i="33"/>
  <c r="D483" i="33"/>
  <c r="C490" i="35"/>
  <c r="B490" i="35" s="1"/>
  <c r="G490" i="35"/>
  <c r="A491" i="35"/>
  <c r="D490" i="35"/>
  <c r="G482" i="25"/>
  <c r="D482" i="25"/>
  <c r="A483" i="25"/>
  <c r="J483" i="25" s="1"/>
  <c r="C482" i="25"/>
  <c r="B482" i="25" s="1"/>
  <c r="S484" i="33" l="1"/>
  <c r="J484" i="33"/>
  <c r="R146" i="35"/>
  <c r="L147" i="35" s="1"/>
  <c r="M147" i="35" s="1"/>
  <c r="AD147" i="35" s="1"/>
  <c r="R147" i="33"/>
  <c r="L148" i="33" s="1"/>
  <c r="M148" i="33" s="1"/>
  <c r="X148" i="33" s="1"/>
  <c r="I147" i="33"/>
  <c r="H148" i="33" s="1"/>
  <c r="F484" i="33"/>
  <c r="F491" i="35"/>
  <c r="F483" i="25"/>
  <c r="I146" i="35"/>
  <c r="H147" i="35" s="1"/>
  <c r="AC147" i="35"/>
  <c r="Z147" i="35"/>
  <c r="AA147" i="35"/>
  <c r="I133" i="25"/>
  <c r="H134" i="25" s="1"/>
  <c r="A492" i="35"/>
  <c r="C491" i="35"/>
  <c r="B491" i="35" s="1"/>
  <c r="G491" i="35"/>
  <c r="D491" i="35"/>
  <c r="C484" i="33"/>
  <c r="B484" i="33" s="1"/>
  <c r="A485" i="33"/>
  <c r="G484" i="33"/>
  <c r="D484" i="33"/>
  <c r="R133" i="25"/>
  <c r="L134" i="25" s="1"/>
  <c r="G483" i="25"/>
  <c r="D483" i="25"/>
  <c r="A484" i="25"/>
  <c r="J484" i="25" s="1"/>
  <c r="C483" i="25"/>
  <c r="B483" i="25" s="1"/>
  <c r="X147" i="35" l="1"/>
  <c r="W147" i="35"/>
  <c r="AB147" i="35"/>
  <c r="T147" i="35"/>
  <c r="T148" i="33"/>
  <c r="AA148" i="33"/>
  <c r="U147" i="35"/>
  <c r="U148" i="33"/>
  <c r="V147" i="35"/>
  <c r="AB148" i="33"/>
  <c r="V148" i="33"/>
  <c r="Y148" i="33"/>
  <c r="AC148" i="33"/>
  <c r="Y147" i="35"/>
  <c r="AE147" i="35" s="1"/>
  <c r="N147" i="35" s="1"/>
  <c r="Q147" i="35" s="1"/>
  <c r="S147" i="35" s="1"/>
  <c r="Z148" i="33"/>
  <c r="S485" i="33"/>
  <c r="J485" i="33"/>
  <c r="AD148" i="33"/>
  <c r="J133" i="25"/>
  <c r="K133" i="25" s="1"/>
  <c r="J147" i="33"/>
  <c r="K147" i="33" s="1"/>
  <c r="W148" i="33"/>
  <c r="J146" i="35"/>
  <c r="K146" i="35" s="1"/>
  <c r="F485" i="33"/>
  <c r="E485" i="33" s="1"/>
  <c r="F492" i="35"/>
  <c r="F484" i="25"/>
  <c r="M134" i="25"/>
  <c r="AB134" i="25" s="1"/>
  <c r="A493" i="35"/>
  <c r="D492" i="35"/>
  <c r="C492" i="35"/>
  <c r="B492" i="35" s="1"/>
  <c r="G492" i="35"/>
  <c r="A486" i="33"/>
  <c r="D485" i="33"/>
  <c r="C485" i="33"/>
  <c r="B485" i="33" s="1"/>
  <c r="G485" i="33"/>
  <c r="G484" i="25"/>
  <c r="D484" i="25"/>
  <c r="C484" i="25"/>
  <c r="B484" i="25" s="1"/>
  <c r="A485" i="25"/>
  <c r="J485" i="25" s="1"/>
  <c r="S486" i="33" l="1"/>
  <c r="J486" i="33"/>
  <c r="AE148" i="33"/>
  <c r="N148" i="33" s="1"/>
  <c r="Q148" i="33" s="1"/>
  <c r="S148" i="33"/>
  <c r="E148" i="33" s="1"/>
  <c r="E147" i="35"/>
  <c r="F486" i="33"/>
  <c r="F493" i="35"/>
  <c r="V134" i="25"/>
  <c r="AD134" i="25"/>
  <c r="AC134" i="25"/>
  <c r="X134" i="25"/>
  <c r="Z134" i="25"/>
  <c r="T134" i="25"/>
  <c r="U134" i="25"/>
  <c r="AA134" i="25"/>
  <c r="W134" i="25"/>
  <c r="F485" i="25"/>
  <c r="Y134" i="25"/>
  <c r="C493" i="35"/>
  <c r="B493" i="35" s="1"/>
  <c r="G493" i="35"/>
  <c r="D493" i="35"/>
  <c r="A494" i="35"/>
  <c r="A487" i="33"/>
  <c r="D486" i="33"/>
  <c r="C486" i="33"/>
  <c r="B486" i="33" s="1"/>
  <c r="G486" i="33"/>
  <c r="G485" i="25"/>
  <c r="C485" i="25"/>
  <c r="B485" i="25" s="1"/>
  <c r="A486" i="25"/>
  <c r="J486" i="25" s="1"/>
  <c r="D485" i="25"/>
  <c r="S487" i="33" l="1"/>
  <c r="J487" i="33"/>
  <c r="R147" i="35"/>
  <c r="L148" i="35" s="1"/>
  <c r="M148" i="35" s="1"/>
  <c r="W148" i="35" s="1"/>
  <c r="R148" i="33"/>
  <c r="L149" i="33" s="1"/>
  <c r="M149" i="33" s="1"/>
  <c r="V149" i="33" s="1"/>
  <c r="I148" i="33"/>
  <c r="H149" i="33" s="1"/>
  <c r="I147" i="35"/>
  <c r="H148" i="35" s="1"/>
  <c r="F487" i="33"/>
  <c r="F494" i="35"/>
  <c r="AE134" i="25"/>
  <c r="N134" i="25" s="1"/>
  <c r="Q134" i="25" s="1"/>
  <c r="F486" i="25"/>
  <c r="C487" i="33"/>
  <c r="B487" i="33" s="1"/>
  <c r="G487" i="33"/>
  <c r="D487" i="33"/>
  <c r="A488" i="33"/>
  <c r="C494" i="35"/>
  <c r="B494" i="35" s="1"/>
  <c r="A495" i="35"/>
  <c r="D494" i="35"/>
  <c r="G494" i="35"/>
  <c r="G486" i="25"/>
  <c r="C486" i="25"/>
  <c r="B486" i="25" s="1"/>
  <c r="D486" i="25"/>
  <c r="A487" i="25"/>
  <c r="J487" i="25" s="1"/>
  <c r="X148" i="35" l="1"/>
  <c r="AB148" i="35"/>
  <c r="AC148" i="35"/>
  <c r="V148" i="35"/>
  <c r="Y148" i="35"/>
  <c r="Z148" i="35"/>
  <c r="U148" i="35"/>
  <c r="AD148" i="35"/>
  <c r="T148" i="35"/>
  <c r="AA148" i="35"/>
  <c r="S488" i="33"/>
  <c r="J488" i="33"/>
  <c r="J148" i="33"/>
  <c r="K148" i="33" s="1"/>
  <c r="J147" i="35"/>
  <c r="K147" i="35" s="1"/>
  <c r="AB149" i="33"/>
  <c r="T149" i="33"/>
  <c r="X149" i="33"/>
  <c r="Z149" i="33"/>
  <c r="W149" i="33"/>
  <c r="AA149" i="33"/>
  <c r="AD149" i="33"/>
  <c r="AC149" i="33"/>
  <c r="Y149" i="33"/>
  <c r="U149" i="33"/>
  <c r="S134" i="25"/>
  <c r="AE148" i="35"/>
  <c r="N148" i="35" s="1"/>
  <c r="Q148" i="35" s="1"/>
  <c r="F495" i="35"/>
  <c r="F488" i="33"/>
  <c r="F487" i="25"/>
  <c r="C495" i="35"/>
  <c r="B495" i="35" s="1"/>
  <c r="A496" i="35"/>
  <c r="G495" i="35"/>
  <c r="D495" i="35"/>
  <c r="A489" i="33"/>
  <c r="G488" i="33"/>
  <c r="C488" i="33"/>
  <c r="B488" i="33" s="1"/>
  <c r="D488" i="33"/>
  <c r="G487" i="25"/>
  <c r="A488" i="25"/>
  <c r="J488" i="25" s="1"/>
  <c r="D487" i="25"/>
  <c r="C487" i="25"/>
  <c r="B487" i="25" s="1"/>
  <c r="S489" i="33" l="1"/>
  <c r="J489" i="33"/>
  <c r="AE149" i="33"/>
  <c r="N149" i="33" s="1"/>
  <c r="Q149" i="33" s="1"/>
  <c r="S149" i="33" s="1"/>
  <c r="E149" i="33" s="1"/>
  <c r="S148" i="35"/>
  <c r="E148" i="35" s="1"/>
  <c r="E134" i="25"/>
  <c r="F496" i="35"/>
  <c r="F489" i="33"/>
  <c r="E489" i="33" s="1"/>
  <c r="F488" i="25"/>
  <c r="G489" i="33"/>
  <c r="D489" i="33"/>
  <c r="A490" i="33"/>
  <c r="C489" i="33"/>
  <c r="B489" i="33" s="1"/>
  <c r="D496" i="35"/>
  <c r="C496" i="35"/>
  <c r="B496" i="35" s="1"/>
  <c r="G496" i="35"/>
  <c r="A497" i="35"/>
  <c r="G488" i="25"/>
  <c r="A489" i="25"/>
  <c r="J489" i="25" s="1"/>
  <c r="C488" i="25"/>
  <c r="B488" i="25" s="1"/>
  <c r="D488" i="25"/>
  <c r="S490" i="33" l="1"/>
  <c r="J490" i="33"/>
  <c r="R149" i="33"/>
  <c r="L150" i="33" s="1"/>
  <c r="M150" i="33" s="1"/>
  <c r="AD150" i="33" s="1"/>
  <c r="I134" i="25"/>
  <c r="H135" i="25" s="1"/>
  <c r="R134" i="25"/>
  <c r="L135" i="25" s="1"/>
  <c r="M135" i="25" s="1"/>
  <c r="V135" i="25" s="1"/>
  <c r="F490" i="33"/>
  <c r="F497" i="35"/>
  <c r="F489" i="25"/>
  <c r="I149" i="33"/>
  <c r="H150" i="33" s="1"/>
  <c r="AA150" i="33"/>
  <c r="Y150" i="33"/>
  <c r="W150" i="33"/>
  <c r="I148" i="35"/>
  <c r="H149" i="35" s="1"/>
  <c r="R148" i="35"/>
  <c r="L149" i="35" s="1"/>
  <c r="M149" i="35" s="1"/>
  <c r="G490" i="33"/>
  <c r="B490" i="33"/>
  <c r="A491" i="33"/>
  <c r="D490" i="33"/>
  <c r="C490" i="33"/>
  <c r="C497" i="35"/>
  <c r="B497" i="35" s="1"/>
  <c r="A498" i="35"/>
  <c r="G497" i="35"/>
  <c r="D497" i="35"/>
  <c r="G489" i="25"/>
  <c r="C489" i="25"/>
  <c r="B489" i="25" s="1"/>
  <c r="A490" i="25"/>
  <c r="J490" i="25" s="1"/>
  <c r="D489" i="25"/>
  <c r="S491" i="33" l="1"/>
  <c r="J491" i="33"/>
  <c r="AB150" i="33"/>
  <c r="T150" i="33"/>
  <c r="U150" i="33"/>
  <c r="J148" i="35"/>
  <c r="K148" i="35" s="1"/>
  <c r="AC150" i="33"/>
  <c r="V150" i="33"/>
  <c r="X150" i="33"/>
  <c r="J149" i="33"/>
  <c r="K149" i="33" s="1"/>
  <c r="Z150" i="33"/>
  <c r="J134" i="25"/>
  <c r="K134" i="25" s="1"/>
  <c r="X135" i="25"/>
  <c r="Y135" i="25"/>
  <c r="T135" i="25"/>
  <c r="W135" i="25"/>
  <c r="AA135" i="25"/>
  <c r="AC135" i="25"/>
  <c r="Z135" i="25"/>
  <c r="AD135" i="25"/>
  <c r="U135" i="25"/>
  <c r="AB135" i="25"/>
  <c r="F498" i="35"/>
  <c r="F491" i="33"/>
  <c r="E491" i="33" s="1"/>
  <c r="F490" i="25"/>
  <c r="W149" i="35"/>
  <c r="AD149" i="35"/>
  <c r="AC149" i="35"/>
  <c r="AB149" i="35"/>
  <c r="Z149" i="35"/>
  <c r="AA149" i="35"/>
  <c r="Y149" i="35"/>
  <c r="V149" i="35"/>
  <c r="U149" i="35"/>
  <c r="T149" i="35"/>
  <c r="X149" i="35"/>
  <c r="G491" i="33"/>
  <c r="C491" i="33"/>
  <c r="B491" i="33" s="1"/>
  <c r="D491" i="33"/>
  <c r="A492" i="33"/>
  <c r="A499" i="35"/>
  <c r="G498" i="35"/>
  <c r="C498" i="35"/>
  <c r="B498" i="35" s="1"/>
  <c r="D498" i="35"/>
  <c r="G490" i="25"/>
  <c r="C490" i="25"/>
  <c r="B490" i="25" s="1"/>
  <c r="D490" i="25"/>
  <c r="A491" i="25"/>
  <c r="J491" i="25" s="1"/>
  <c r="S492" i="33" l="1"/>
  <c r="J492" i="33"/>
  <c r="AE150" i="33"/>
  <c r="N150" i="33" s="1"/>
  <c r="Q150" i="33" s="1"/>
  <c r="S150" i="33" s="1"/>
  <c r="E150" i="33" s="1"/>
  <c r="AE135" i="25"/>
  <c r="N135" i="25" s="1"/>
  <c r="Q135" i="25" s="1"/>
  <c r="S135" i="25" s="1"/>
  <c r="E135" i="25" s="1"/>
  <c r="F499" i="35"/>
  <c r="F492" i="33"/>
  <c r="F491" i="25"/>
  <c r="AE149" i="35"/>
  <c r="N149" i="35" s="1"/>
  <c r="Q149" i="35" s="1"/>
  <c r="S149" i="35" s="1"/>
  <c r="A500" i="35"/>
  <c r="G499" i="35"/>
  <c r="D499" i="35"/>
  <c r="C499" i="35"/>
  <c r="B499" i="35" s="1"/>
  <c r="D492" i="33"/>
  <c r="C492" i="33"/>
  <c r="A493" i="33"/>
  <c r="G492" i="33"/>
  <c r="B492" i="33"/>
  <c r="G491" i="25"/>
  <c r="A492" i="25"/>
  <c r="J492" i="25" s="1"/>
  <c r="D491" i="25"/>
  <c r="C491" i="25"/>
  <c r="B491" i="25" s="1"/>
  <c r="S493" i="33" l="1"/>
  <c r="J493" i="33"/>
  <c r="I150" i="33"/>
  <c r="J150" i="33" s="1"/>
  <c r="K150" i="33" s="1"/>
  <c r="R135" i="25"/>
  <c r="L136" i="25" s="1"/>
  <c r="M136" i="25" s="1"/>
  <c r="Z136" i="25" s="1"/>
  <c r="I135" i="25"/>
  <c r="J135" i="25" s="1"/>
  <c r="R150" i="33"/>
  <c r="L151" i="33" s="1"/>
  <c r="M151" i="33" s="1"/>
  <c r="U151" i="33" s="1"/>
  <c r="H151" i="33"/>
  <c r="F500" i="35"/>
  <c r="F493" i="33"/>
  <c r="F492" i="25"/>
  <c r="E149" i="35"/>
  <c r="D493" i="33"/>
  <c r="A494" i="33"/>
  <c r="G493" i="33"/>
  <c r="C493" i="33"/>
  <c r="B493" i="33" s="1"/>
  <c r="C500" i="35"/>
  <c r="B500" i="35" s="1"/>
  <c r="D500" i="35"/>
  <c r="G500" i="35"/>
  <c r="A501" i="35"/>
  <c r="G492" i="25"/>
  <c r="C492" i="25"/>
  <c r="B492" i="25" s="1"/>
  <c r="D492" i="25"/>
  <c r="A493" i="25"/>
  <c r="J493" i="25" s="1"/>
  <c r="S494" i="33" l="1"/>
  <c r="J494" i="33"/>
  <c r="Y136" i="25"/>
  <c r="U136" i="25"/>
  <c r="AC136" i="25"/>
  <c r="V136" i="25"/>
  <c r="AD136" i="25"/>
  <c r="X136" i="25"/>
  <c r="R149" i="35"/>
  <c r="L150" i="35" s="1"/>
  <c r="M150" i="35" s="1"/>
  <c r="X150" i="35" s="1"/>
  <c r="W136" i="25"/>
  <c r="K135" i="25"/>
  <c r="AA136" i="25"/>
  <c r="AB136" i="25"/>
  <c r="T136" i="25"/>
  <c r="H136" i="25"/>
  <c r="F501" i="35"/>
  <c r="F494" i="33"/>
  <c r="F493" i="25"/>
  <c r="AB151" i="33"/>
  <c r="Z151" i="33"/>
  <c r="V151" i="33"/>
  <c r="AA151" i="33"/>
  <c r="AC151" i="33"/>
  <c r="W151" i="33"/>
  <c r="AD151" i="33"/>
  <c r="T151" i="33"/>
  <c r="X151" i="33"/>
  <c r="Y151" i="33"/>
  <c r="I149" i="35"/>
  <c r="H150" i="35" s="1"/>
  <c r="A495" i="33"/>
  <c r="C494" i="33"/>
  <c r="B494" i="33" s="1"/>
  <c r="D494" i="33"/>
  <c r="G494" i="33"/>
  <c r="D501" i="35"/>
  <c r="G501" i="35"/>
  <c r="C501" i="35"/>
  <c r="B501" i="35" s="1"/>
  <c r="A502" i="35"/>
  <c r="G493" i="25"/>
  <c r="D493" i="25"/>
  <c r="A494" i="25"/>
  <c r="J494" i="25" s="1"/>
  <c r="C493" i="25"/>
  <c r="B493" i="25" s="1"/>
  <c r="T150" i="35" l="1"/>
  <c r="S495" i="33"/>
  <c r="J495" i="33"/>
  <c r="U150" i="35"/>
  <c r="Z150" i="35"/>
  <c r="W150" i="35"/>
  <c r="AC150" i="35"/>
  <c r="Y150" i="35"/>
  <c r="AB150" i="35"/>
  <c r="AD150" i="35"/>
  <c r="AA150" i="35"/>
  <c r="V150" i="35"/>
  <c r="J149" i="35"/>
  <c r="K149" i="35" s="1"/>
  <c r="AE136" i="25"/>
  <c r="N136" i="25" s="1"/>
  <c r="Q136" i="25" s="1"/>
  <c r="S136" i="25" s="1"/>
  <c r="E136" i="25" s="1"/>
  <c r="F495" i="33"/>
  <c r="E495" i="33" s="1"/>
  <c r="F502" i="35"/>
  <c r="F494" i="25"/>
  <c r="AE151" i="33"/>
  <c r="N151" i="33" s="1"/>
  <c r="Q151" i="33" s="1"/>
  <c r="G502" i="35"/>
  <c r="A503" i="35"/>
  <c r="D502" i="35"/>
  <c r="C502" i="35"/>
  <c r="B502" i="35" s="1"/>
  <c r="G495" i="33"/>
  <c r="D495" i="33"/>
  <c r="C495" i="33"/>
  <c r="B495" i="33" s="1"/>
  <c r="A496" i="33"/>
  <c r="G494" i="25"/>
  <c r="A495" i="25"/>
  <c r="J495" i="25" s="1"/>
  <c r="D494" i="25"/>
  <c r="C494" i="25"/>
  <c r="B494" i="25" s="1"/>
  <c r="AE150" i="35" l="1"/>
  <c r="N150" i="35" s="1"/>
  <c r="Q150" i="35" s="1"/>
  <c r="S150" i="35" s="1"/>
  <c r="S496" i="33"/>
  <c r="J496" i="33"/>
  <c r="S151" i="33"/>
  <c r="E151" i="33" s="1"/>
  <c r="E150" i="35"/>
  <c r="F503" i="35"/>
  <c r="F496" i="33"/>
  <c r="F495" i="25"/>
  <c r="I136" i="25"/>
  <c r="H137" i="25" s="1"/>
  <c r="A504" i="35"/>
  <c r="G503" i="35"/>
  <c r="C503" i="35"/>
  <c r="B503" i="35" s="1"/>
  <c r="D503" i="35"/>
  <c r="C496" i="33"/>
  <c r="B496" i="33" s="1"/>
  <c r="A497" i="33"/>
  <c r="D496" i="33"/>
  <c r="G496" i="33"/>
  <c r="R136" i="25"/>
  <c r="L137" i="25" s="1"/>
  <c r="G495" i="25"/>
  <c r="A496" i="25"/>
  <c r="J496" i="25" s="1"/>
  <c r="C495" i="25"/>
  <c r="B495" i="25" s="1"/>
  <c r="D495" i="25"/>
  <c r="S497" i="33" l="1"/>
  <c r="J497" i="33"/>
  <c r="I150" i="35"/>
  <c r="J150" i="35"/>
  <c r="K150" i="35" s="1"/>
  <c r="J136" i="25"/>
  <c r="K136" i="25" s="1"/>
  <c r="I151" i="33"/>
  <c r="H152" i="33" s="1"/>
  <c r="R151" i="33"/>
  <c r="L152" i="33" s="1"/>
  <c r="M152" i="33" s="1"/>
  <c r="U152" i="33" s="1"/>
  <c r="R150" i="35"/>
  <c r="L151" i="35" s="1"/>
  <c r="M151" i="35" s="1"/>
  <c r="H151" i="35"/>
  <c r="F497" i="33"/>
  <c r="E497" i="33" s="1"/>
  <c r="F504" i="35"/>
  <c r="F496" i="25"/>
  <c r="M137" i="25"/>
  <c r="AA137" i="25" s="1"/>
  <c r="A498" i="33"/>
  <c r="D497" i="33"/>
  <c r="C497" i="33"/>
  <c r="B497" i="33" s="1"/>
  <c r="G497" i="33"/>
  <c r="G504" i="35"/>
  <c r="D504" i="35"/>
  <c r="A505" i="35"/>
  <c r="C504" i="35"/>
  <c r="B504" i="35" s="1"/>
  <c r="G496" i="25"/>
  <c r="C496" i="25"/>
  <c r="B496" i="25" s="1"/>
  <c r="A497" i="25"/>
  <c r="J497" i="25" s="1"/>
  <c r="D496" i="25"/>
  <c r="S498" i="33" l="1"/>
  <c r="J498" i="33"/>
  <c r="J151" i="33"/>
  <c r="K151" i="33" s="1"/>
  <c r="AB152" i="33"/>
  <c r="AA152" i="33"/>
  <c r="Y152" i="33"/>
  <c r="V152" i="33"/>
  <c r="T152" i="33"/>
  <c r="AD152" i="33"/>
  <c r="W152" i="33"/>
  <c r="Z152" i="33"/>
  <c r="X152" i="33"/>
  <c r="AC152" i="33"/>
  <c r="F505" i="35"/>
  <c r="F498" i="33"/>
  <c r="F497" i="25"/>
  <c r="U137" i="25"/>
  <c r="T137" i="25"/>
  <c r="AC137" i="25"/>
  <c r="W137" i="25"/>
  <c r="Y137" i="25"/>
  <c r="AD137" i="25"/>
  <c r="AB151" i="35"/>
  <c r="W151" i="35"/>
  <c r="Y151" i="35"/>
  <c r="AC151" i="35"/>
  <c r="AA151" i="35"/>
  <c r="AD151" i="35"/>
  <c r="Z151" i="35"/>
  <c r="U151" i="35"/>
  <c r="X151" i="35"/>
  <c r="T151" i="35"/>
  <c r="AB137" i="25"/>
  <c r="V137" i="25"/>
  <c r="V151" i="35"/>
  <c r="Z137" i="25"/>
  <c r="X137" i="25"/>
  <c r="A506" i="35"/>
  <c r="G505" i="35"/>
  <c r="C505" i="35"/>
  <c r="B505" i="35" s="1"/>
  <c r="D505" i="35"/>
  <c r="D498" i="33"/>
  <c r="A499" i="33"/>
  <c r="C498" i="33"/>
  <c r="B498" i="33" s="1"/>
  <c r="G498" i="33"/>
  <c r="G497" i="25"/>
  <c r="A498" i="25"/>
  <c r="J498" i="25" s="1"/>
  <c r="C497" i="25"/>
  <c r="B497" i="25" s="1"/>
  <c r="D497" i="25"/>
  <c r="S499" i="33" l="1"/>
  <c r="J499" i="33"/>
  <c r="AE152" i="33"/>
  <c r="N152" i="33" s="1"/>
  <c r="Q152" i="33" s="1"/>
  <c r="S152" i="33" s="1"/>
  <c r="F506" i="35"/>
  <c r="F499" i="33"/>
  <c r="F498" i="25"/>
  <c r="AE137" i="25"/>
  <c r="N137" i="25" s="1"/>
  <c r="Q137" i="25" s="1"/>
  <c r="AE151" i="35"/>
  <c r="N151" i="35" s="1"/>
  <c r="Q151" i="35" s="1"/>
  <c r="D506" i="35"/>
  <c r="A507" i="35"/>
  <c r="C506" i="35"/>
  <c r="B506" i="35" s="1"/>
  <c r="G506" i="35"/>
  <c r="G499" i="33"/>
  <c r="A500" i="33"/>
  <c r="C499" i="33"/>
  <c r="B499" i="33" s="1"/>
  <c r="D499" i="33"/>
  <c r="G498" i="25"/>
  <c r="D498" i="25"/>
  <c r="A499" i="25"/>
  <c r="J499" i="25" s="1"/>
  <c r="C498" i="25"/>
  <c r="B498" i="25" s="1"/>
  <c r="S500" i="33" l="1"/>
  <c r="J500" i="33"/>
  <c r="S151" i="35"/>
  <c r="E151" i="35" s="1"/>
  <c r="E152" i="33"/>
  <c r="S137" i="25"/>
  <c r="F500" i="33"/>
  <c r="F507" i="35"/>
  <c r="F499" i="25"/>
  <c r="D500" i="33"/>
  <c r="A501" i="33"/>
  <c r="G500" i="33"/>
  <c r="C500" i="33"/>
  <c r="B500" i="33" s="1"/>
  <c r="D507" i="35"/>
  <c r="C507" i="35"/>
  <c r="B507" i="35" s="1"/>
  <c r="G507" i="35"/>
  <c r="A508" i="35"/>
  <c r="G499" i="25"/>
  <c r="A500" i="25"/>
  <c r="J500" i="25" s="1"/>
  <c r="D499" i="25"/>
  <c r="C499" i="25"/>
  <c r="B499" i="25" s="1"/>
  <c r="S501" i="33" l="1"/>
  <c r="J501" i="33"/>
  <c r="I151" i="35"/>
  <c r="H152" i="35" s="1"/>
  <c r="R151" i="35"/>
  <c r="L152" i="35" s="1"/>
  <c r="M152" i="35" s="1"/>
  <c r="X152" i="35" s="1"/>
  <c r="I152" i="33"/>
  <c r="H153" i="33" s="1"/>
  <c r="R152" i="33"/>
  <c r="L153" i="33" s="1"/>
  <c r="M153" i="33" s="1"/>
  <c r="AC153" i="33" s="1"/>
  <c r="E137" i="25"/>
  <c r="F508" i="35"/>
  <c r="F501" i="33"/>
  <c r="E501" i="33" s="1"/>
  <c r="F500" i="25"/>
  <c r="C508" i="35"/>
  <c r="B508" i="35" s="1"/>
  <c r="G508" i="35"/>
  <c r="A509" i="35"/>
  <c r="D508" i="35"/>
  <c r="A502" i="33"/>
  <c r="D501" i="33"/>
  <c r="C501" i="33"/>
  <c r="B501" i="33" s="1"/>
  <c r="G501" i="33"/>
  <c r="G500" i="25"/>
  <c r="C500" i="25"/>
  <c r="B500" i="25" s="1"/>
  <c r="D500" i="25"/>
  <c r="A501" i="25"/>
  <c r="J501" i="25" s="1"/>
  <c r="S502" i="33" l="1"/>
  <c r="J502" i="33"/>
  <c r="J152" i="33"/>
  <c r="J151" i="35"/>
  <c r="K151" i="35" s="1"/>
  <c r="AB152" i="35"/>
  <c r="AA153" i="33"/>
  <c r="AD153" i="33"/>
  <c r="T153" i="33"/>
  <c r="Y153" i="33"/>
  <c r="AA152" i="35"/>
  <c r="Z152" i="35"/>
  <c r="K152" i="33"/>
  <c r="V152" i="35"/>
  <c r="W152" i="35"/>
  <c r="AC152" i="35"/>
  <c r="AD152" i="35"/>
  <c r="U152" i="35"/>
  <c r="T152" i="35"/>
  <c r="Y152" i="35"/>
  <c r="U153" i="33"/>
  <c r="V153" i="33"/>
  <c r="Z153" i="33"/>
  <c r="X153" i="33"/>
  <c r="W153" i="33"/>
  <c r="AB153" i="33"/>
  <c r="R137" i="25"/>
  <c r="L138" i="25" s="1"/>
  <c r="M138" i="25" s="1"/>
  <c r="V138" i="25" s="1"/>
  <c r="I137" i="25"/>
  <c r="J137" i="25" s="1"/>
  <c r="F502" i="33"/>
  <c r="F509" i="35"/>
  <c r="F501" i="25"/>
  <c r="C509" i="35"/>
  <c r="B509" i="35" s="1"/>
  <c r="D509" i="35"/>
  <c r="G509" i="35"/>
  <c r="A510" i="35"/>
  <c r="A503" i="33"/>
  <c r="D502" i="33"/>
  <c r="C502" i="33"/>
  <c r="B502" i="33" s="1"/>
  <c r="G502" i="33"/>
  <c r="G501" i="25"/>
  <c r="C501" i="25"/>
  <c r="B501" i="25" s="1"/>
  <c r="A502" i="25"/>
  <c r="J502" i="25" s="1"/>
  <c r="D501" i="25"/>
  <c r="S503" i="33" l="1"/>
  <c r="J503" i="33"/>
  <c r="AE153" i="33"/>
  <c r="N153" i="33" s="1"/>
  <c r="Q153" i="33" s="1"/>
  <c r="S153" i="33" s="1"/>
  <c r="E153" i="33" s="1"/>
  <c r="AE152" i="35"/>
  <c r="N152" i="35" s="1"/>
  <c r="Q152" i="35" s="1"/>
  <c r="S152" i="35" s="1"/>
  <c r="X138" i="25"/>
  <c r="U138" i="25"/>
  <c r="AB138" i="25"/>
  <c r="AD138" i="25"/>
  <c r="Z138" i="25"/>
  <c r="AA138" i="25"/>
  <c r="W138" i="25"/>
  <c r="T138" i="25"/>
  <c r="AC138" i="25"/>
  <c r="Y138" i="25"/>
  <c r="K137" i="25"/>
  <c r="H138" i="25"/>
  <c r="F503" i="33"/>
  <c r="E503" i="33" s="1"/>
  <c r="F510" i="35"/>
  <c r="F502" i="25"/>
  <c r="C510" i="35"/>
  <c r="B510" i="35" s="1"/>
  <c r="G510" i="35"/>
  <c r="A511" i="35"/>
  <c r="D510" i="35"/>
  <c r="D503" i="33"/>
  <c r="C503" i="33"/>
  <c r="B503" i="33" s="1"/>
  <c r="A504" i="33"/>
  <c r="G503" i="33"/>
  <c r="G502" i="25"/>
  <c r="A503" i="25"/>
  <c r="J503" i="25" s="1"/>
  <c r="D502" i="25"/>
  <c r="C502" i="25"/>
  <c r="B502" i="25" s="1"/>
  <c r="S504" i="33" l="1"/>
  <c r="J504" i="33"/>
  <c r="I153" i="33"/>
  <c r="J153" i="33"/>
  <c r="K153" i="33" s="1"/>
  <c r="AE138" i="25"/>
  <c r="N138" i="25" s="1"/>
  <c r="Q138" i="25" s="1"/>
  <c r="S138" i="25" s="1"/>
  <c r="E138" i="25" s="1"/>
  <c r="R153" i="33"/>
  <c r="L154" i="33" s="1"/>
  <c r="M154" i="33" s="1"/>
  <c r="T154" i="33" s="1"/>
  <c r="F511" i="35"/>
  <c r="F504" i="33"/>
  <c r="F503" i="25"/>
  <c r="H154" i="33"/>
  <c r="E152" i="35"/>
  <c r="G511" i="35"/>
  <c r="A512" i="35"/>
  <c r="D511" i="35"/>
  <c r="C511" i="35"/>
  <c r="B511" i="35" s="1"/>
  <c r="A505" i="33"/>
  <c r="C504" i="33"/>
  <c r="B504" i="33" s="1"/>
  <c r="G504" i="33"/>
  <c r="D504" i="33"/>
  <c r="G503" i="25"/>
  <c r="D503" i="25"/>
  <c r="C503" i="25"/>
  <c r="B503" i="25" s="1"/>
  <c r="A504" i="25"/>
  <c r="J504" i="25" s="1"/>
  <c r="S505" i="33" l="1"/>
  <c r="J505" i="33"/>
  <c r="R152" i="35"/>
  <c r="L153" i="35" s="1"/>
  <c r="M153" i="35" s="1"/>
  <c r="X153" i="35" s="1"/>
  <c r="I138" i="25"/>
  <c r="R138" i="25"/>
  <c r="L139" i="25" s="1"/>
  <c r="M139" i="25" s="1"/>
  <c r="Y139" i="25" s="1"/>
  <c r="Z154" i="33"/>
  <c r="AC154" i="33"/>
  <c r="AA154" i="33"/>
  <c r="X154" i="33"/>
  <c r="U154" i="33"/>
  <c r="AD154" i="33"/>
  <c r="V154" i="33"/>
  <c r="Y154" i="33"/>
  <c r="AB154" i="33"/>
  <c r="W154" i="33"/>
  <c r="F512" i="35"/>
  <c r="F505" i="33"/>
  <c r="H139" i="25"/>
  <c r="F504" i="25"/>
  <c r="I152" i="35"/>
  <c r="H153" i="35" s="1"/>
  <c r="Y153" i="35"/>
  <c r="V153" i="35"/>
  <c r="T153" i="35"/>
  <c r="Z153" i="35"/>
  <c r="AB153" i="35"/>
  <c r="C512" i="35"/>
  <c r="B512" i="35" s="1"/>
  <c r="G512" i="35"/>
  <c r="D512" i="35"/>
  <c r="A513" i="35"/>
  <c r="C505" i="33"/>
  <c r="B505" i="33" s="1"/>
  <c r="D505" i="33"/>
  <c r="A506" i="33"/>
  <c r="G505" i="33"/>
  <c r="G504" i="25"/>
  <c r="C504" i="25"/>
  <c r="B504" i="25" s="1"/>
  <c r="A505" i="25"/>
  <c r="J505" i="25" s="1"/>
  <c r="D504" i="25"/>
  <c r="S506" i="33" l="1"/>
  <c r="J506" i="33"/>
  <c r="U153" i="35"/>
  <c r="W153" i="35"/>
  <c r="AD153" i="35"/>
  <c r="AC153" i="35"/>
  <c r="AA153" i="35"/>
  <c r="AE153" i="35" s="1"/>
  <c r="N153" i="35" s="1"/>
  <c r="Q153" i="35" s="1"/>
  <c r="S153" i="35" s="1"/>
  <c r="J152" i="35"/>
  <c r="K152" i="35" s="1"/>
  <c r="J138" i="25"/>
  <c r="K138" i="25" s="1"/>
  <c r="AC139" i="25"/>
  <c r="V139" i="25"/>
  <c r="Z139" i="25"/>
  <c r="U139" i="25"/>
  <c r="AD139" i="25"/>
  <c r="T139" i="25"/>
  <c r="X139" i="25"/>
  <c r="AB139" i="25"/>
  <c r="W139" i="25"/>
  <c r="AA139" i="25"/>
  <c r="AE154" i="33"/>
  <c r="N154" i="33" s="1"/>
  <c r="Q154" i="33" s="1"/>
  <c r="F506" i="33"/>
  <c r="F513" i="35"/>
  <c r="F505" i="25"/>
  <c r="G506" i="33"/>
  <c r="D506" i="33"/>
  <c r="C506" i="33"/>
  <c r="B506" i="33" s="1"/>
  <c r="A507" i="33"/>
  <c r="A514" i="35"/>
  <c r="C513" i="35"/>
  <c r="B513" i="35" s="1"/>
  <c r="D513" i="35"/>
  <c r="G513" i="35"/>
  <c r="G505" i="25"/>
  <c r="C505" i="25"/>
  <c r="B505" i="25" s="1"/>
  <c r="D505" i="25"/>
  <c r="A506" i="25"/>
  <c r="J506" i="25" s="1"/>
  <c r="S507" i="33" l="1"/>
  <c r="J507" i="33"/>
  <c r="AE139" i="25"/>
  <c r="N139" i="25" s="1"/>
  <c r="Q139" i="25" s="1"/>
  <c r="S139" i="25" s="1"/>
  <c r="E139" i="25" s="1"/>
  <c r="S154" i="33"/>
  <c r="E154" i="33" s="1"/>
  <c r="E153" i="35"/>
  <c r="F514" i="35"/>
  <c r="F507" i="33"/>
  <c r="E507" i="33" s="1"/>
  <c r="F506" i="25"/>
  <c r="G507" i="33"/>
  <c r="A508" i="33"/>
  <c r="D507" i="33"/>
  <c r="C507" i="33"/>
  <c r="B507" i="33" s="1"/>
  <c r="C514" i="35"/>
  <c r="B514" i="35" s="1"/>
  <c r="D514" i="35"/>
  <c r="A515" i="35"/>
  <c r="G514" i="35"/>
  <c r="G506" i="25"/>
  <c r="A507" i="25"/>
  <c r="J507" i="25" s="1"/>
  <c r="D506" i="25"/>
  <c r="C506" i="25"/>
  <c r="B506" i="25" s="1"/>
  <c r="S508" i="33" l="1"/>
  <c r="J508" i="33"/>
  <c r="R153" i="35"/>
  <c r="L154" i="35" s="1"/>
  <c r="M154" i="35" s="1"/>
  <c r="V154" i="35" s="1"/>
  <c r="R154" i="33"/>
  <c r="L155" i="33" s="1"/>
  <c r="M155" i="33" s="1"/>
  <c r="I154" i="33"/>
  <c r="H155" i="33" s="1"/>
  <c r="I153" i="35"/>
  <c r="H154" i="35" s="1"/>
  <c r="AA154" i="35"/>
  <c r="Z154" i="35"/>
  <c r="X154" i="35"/>
  <c r="W154" i="35"/>
  <c r="AD154" i="35"/>
  <c r="T154" i="35"/>
  <c r="U154" i="35"/>
  <c r="F508" i="33"/>
  <c r="F515" i="35"/>
  <c r="F507" i="25"/>
  <c r="I139" i="25"/>
  <c r="H140" i="25" s="1"/>
  <c r="D508" i="33"/>
  <c r="A509" i="33"/>
  <c r="G508" i="33"/>
  <c r="C508" i="33"/>
  <c r="B508" i="33" s="1"/>
  <c r="G515" i="35"/>
  <c r="C515" i="35"/>
  <c r="B515" i="35" s="1"/>
  <c r="D515" i="35"/>
  <c r="A516" i="35"/>
  <c r="R139" i="25"/>
  <c r="L140" i="25" s="1"/>
  <c r="G507" i="25"/>
  <c r="C507" i="25"/>
  <c r="B507" i="25" s="1"/>
  <c r="D507" i="25"/>
  <c r="A508" i="25"/>
  <c r="J508" i="25" s="1"/>
  <c r="AB154" i="35" l="1"/>
  <c r="Y154" i="35"/>
  <c r="AC154" i="35"/>
  <c r="S509" i="33"/>
  <c r="J509" i="33"/>
  <c r="J139" i="25"/>
  <c r="K139" i="25" s="1"/>
  <c r="J154" i="33"/>
  <c r="K154" i="33" s="1"/>
  <c r="J153" i="35"/>
  <c r="K153" i="35" s="1"/>
  <c r="AA155" i="33"/>
  <c r="T155" i="33"/>
  <c r="U155" i="33"/>
  <c r="V155" i="33"/>
  <c r="X155" i="33"/>
  <c r="AC155" i="33"/>
  <c r="W155" i="33"/>
  <c r="Y155" i="33"/>
  <c r="Z155" i="33"/>
  <c r="AD155" i="33"/>
  <c r="AB155" i="33"/>
  <c r="AE154" i="35"/>
  <c r="N154" i="35" s="1"/>
  <c r="Q154" i="35" s="1"/>
  <c r="F509" i="33"/>
  <c r="E509" i="33" s="1"/>
  <c r="F516" i="35"/>
  <c r="F508" i="25"/>
  <c r="M140" i="25"/>
  <c r="T140" i="25" s="1"/>
  <c r="C509" i="33"/>
  <c r="B509" i="33" s="1"/>
  <c r="A510" i="33"/>
  <c r="G509" i="33"/>
  <c r="D509" i="33"/>
  <c r="G516" i="35"/>
  <c r="C516" i="35"/>
  <c r="B516" i="35" s="1"/>
  <c r="A517" i="35"/>
  <c r="D516" i="35"/>
  <c r="G508" i="25"/>
  <c r="C508" i="25"/>
  <c r="B508" i="25" s="1"/>
  <c r="D508" i="25"/>
  <c r="A509" i="25"/>
  <c r="J509" i="25" s="1"/>
  <c r="S510" i="33" l="1"/>
  <c r="J510" i="33"/>
  <c r="AE155" i="33"/>
  <c r="N155" i="33" s="1"/>
  <c r="Q155" i="33" s="1"/>
  <c r="S155" i="33" s="1"/>
  <c r="E155" i="33" s="1"/>
  <c r="S154" i="35"/>
  <c r="E154" i="35" s="1"/>
  <c r="F517" i="35"/>
  <c r="F510" i="33"/>
  <c r="F509" i="25"/>
  <c r="Y140" i="25"/>
  <c r="AB140" i="25"/>
  <c r="W140" i="25"/>
  <c r="AA140" i="25"/>
  <c r="X140" i="25"/>
  <c r="U140" i="25"/>
  <c r="AD140" i="25"/>
  <c r="V140" i="25"/>
  <c r="AC140" i="25"/>
  <c r="Z140" i="25"/>
  <c r="D517" i="35"/>
  <c r="G517" i="35"/>
  <c r="C517" i="35"/>
  <c r="B517" i="35" s="1"/>
  <c r="A518" i="35"/>
  <c r="D510" i="33"/>
  <c r="A511" i="33"/>
  <c r="C510" i="33"/>
  <c r="B510" i="33" s="1"/>
  <c r="G510" i="33"/>
  <c r="G509" i="25"/>
  <c r="A510" i="25"/>
  <c r="J510" i="25" s="1"/>
  <c r="C509" i="25"/>
  <c r="B509" i="25" s="1"/>
  <c r="D509" i="25"/>
  <c r="S511" i="33" l="1"/>
  <c r="J511" i="33"/>
  <c r="I155" i="33"/>
  <c r="H156" i="33" s="1"/>
  <c r="J155" i="33"/>
  <c r="K155" i="33" s="1"/>
  <c r="R155" i="33"/>
  <c r="L156" i="33" s="1"/>
  <c r="M156" i="33" s="1"/>
  <c r="AA156" i="33" s="1"/>
  <c r="F511" i="33"/>
  <c r="F518" i="35"/>
  <c r="F510" i="25"/>
  <c r="AE140" i="25"/>
  <c r="N140" i="25" s="1"/>
  <c r="Q140" i="25" s="1"/>
  <c r="I154" i="35"/>
  <c r="H155" i="35" s="1"/>
  <c r="R154" i="35"/>
  <c r="L155" i="35" s="1"/>
  <c r="M155" i="35" s="1"/>
  <c r="G511" i="33"/>
  <c r="A512" i="33"/>
  <c r="D511" i="33"/>
  <c r="C511" i="33"/>
  <c r="B511" i="33" s="1"/>
  <c r="C518" i="35"/>
  <c r="B518" i="35" s="1"/>
  <c r="A519" i="35"/>
  <c r="D518" i="35"/>
  <c r="G518" i="35"/>
  <c r="G510" i="25"/>
  <c r="C510" i="25"/>
  <c r="B510" i="25" s="1"/>
  <c r="D510" i="25"/>
  <c r="A511" i="25"/>
  <c r="J511" i="25" s="1"/>
  <c r="S512" i="33" l="1"/>
  <c r="J512" i="33"/>
  <c r="J154" i="35"/>
  <c r="K154" i="35" s="1"/>
  <c r="AC156" i="33"/>
  <c r="V156" i="33"/>
  <c r="AB156" i="33"/>
  <c r="U156" i="33"/>
  <c r="W156" i="33"/>
  <c r="T156" i="33"/>
  <c r="Y156" i="33"/>
  <c r="Z156" i="33"/>
  <c r="AD156" i="33"/>
  <c r="X156" i="33"/>
  <c r="S140" i="25"/>
  <c r="F519" i="35"/>
  <c r="F512" i="33"/>
  <c r="F511" i="25"/>
  <c r="AB155" i="35"/>
  <c r="Y155" i="35"/>
  <c r="X155" i="35"/>
  <c r="T155" i="35"/>
  <c r="W155" i="35"/>
  <c r="Z155" i="35"/>
  <c r="AD155" i="35"/>
  <c r="V155" i="35"/>
  <c r="U155" i="35"/>
  <c r="AA155" i="35"/>
  <c r="AC155" i="35"/>
  <c r="D512" i="33"/>
  <c r="C512" i="33"/>
  <c r="B512" i="33" s="1"/>
  <c r="A513" i="33"/>
  <c r="G512" i="33"/>
  <c r="A520" i="35"/>
  <c r="C519" i="35"/>
  <c r="B519" i="35" s="1"/>
  <c r="D519" i="35"/>
  <c r="G519" i="35"/>
  <c r="G511" i="25"/>
  <c r="A512" i="25"/>
  <c r="J512" i="25" s="1"/>
  <c r="D511" i="25"/>
  <c r="C511" i="25"/>
  <c r="B511" i="25" s="1"/>
  <c r="S513" i="33" l="1"/>
  <c r="J513" i="33"/>
  <c r="AE156" i="33"/>
  <c r="N156" i="33" s="1"/>
  <c r="Q156" i="33" s="1"/>
  <c r="S156" i="33" s="1"/>
  <c r="E156" i="33" s="1"/>
  <c r="E140" i="25"/>
  <c r="F520" i="35"/>
  <c r="F513" i="33"/>
  <c r="E513" i="33" s="1"/>
  <c r="F512" i="25"/>
  <c r="AE155" i="35"/>
  <c r="N155" i="35" s="1"/>
  <c r="Q155" i="35" s="1"/>
  <c r="S155" i="35" s="1"/>
  <c r="G520" i="35"/>
  <c r="A521" i="35"/>
  <c r="D520" i="35"/>
  <c r="C520" i="35"/>
  <c r="B520" i="35" s="1"/>
  <c r="G513" i="33"/>
  <c r="D513" i="33"/>
  <c r="C513" i="33"/>
  <c r="B513" i="33" s="1"/>
  <c r="A514" i="33"/>
  <c r="G512" i="25"/>
  <c r="C512" i="25"/>
  <c r="B512" i="25" s="1"/>
  <c r="A513" i="25"/>
  <c r="J513" i="25" s="1"/>
  <c r="D512" i="25"/>
  <c r="S514" i="33" l="1"/>
  <c r="J514" i="33"/>
  <c r="R156" i="33"/>
  <c r="L157" i="33" s="1"/>
  <c r="M157" i="33" s="1"/>
  <c r="T157" i="33" s="1"/>
  <c r="R140" i="25"/>
  <c r="L141" i="25" s="1"/>
  <c r="M141" i="25" s="1"/>
  <c r="AC141" i="25" s="1"/>
  <c r="I140" i="25"/>
  <c r="J140" i="25" s="1"/>
  <c r="I156" i="33"/>
  <c r="J156" i="33" s="1"/>
  <c r="K156" i="33" s="1"/>
  <c r="F521" i="35"/>
  <c r="F514" i="33"/>
  <c r="F513" i="25"/>
  <c r="H157" i="33"/>
  <c r="AD157" i="33"/>
  <c r="X157" i="33"/>
  <c r="U157" i="33"/>
  <c r="Y157" i="33"/>
  <c r="A522" i="35"/>
  <c r="D521" i="35"/>
  <c r="G521" i="35"/>
  <c r="C521" i="35"/>
  <c r="B521" i="35" s="1"/>
  <c r="G514" i="33"/>
  <c r="D514" i="33"/>
  <c r="C514" i="33"/>
  <c r="B514" i="33" s="1"/>
  <c r="A515" i="33"/>
  <c r="G513" i="25"/>
  <c r="A514" i="25"/>
  <c r="J514" i="25" s="1"/>
  <c r="C513" i="25"/>
  <c r="B513" i="25" s="1"/>
  <c r="D513" i="25"/>
  <c r="S515" i="33" l="1"/>
  <c r="J515" i="33"/>
  <c r="Z157" i="33"/>
  <c r="V157" i="33"/>
  <c r="AC157" i="33"/>
  <c r="AB157" i="33"/>
  <c r="AA157" i="33"/>
  <c r="W157" i="33"/>
  <c r="T141" i="25"/>
  <c r="W141" i="25"/>
  <c r="X141" i="25"/>
  <c r="AD141" i="25"/>
  <c r="U141" i="25"/>
  <c r="AA141" i="25"/>
  <c r="Z141" i="25"/>
  <c r="AB141" i="25"/>
  <c r="V141" i="25"/>
  <c r="Y141" i="25"/>
  <c r="K140" i="25"/>
  <c r="H141" i="25"/>
  <c r="F522" i="35"/>
  <c r="F515" i="33"/>
  <c r="E515" i="33" s="1"/>
  <c r="F514" i="25"/>
  <c r="AE157" i="33"/>
  <c r="N157" i="33" s="1"/>
  <c r="Q157" i="33" s="1"/>
  <c r="E155" i="35"/>
  <c r="D515" i="33"/>
  <c r="G515" i="33"/>
  <c r="C515" i="33"/>
  <c r="B515" i="33" s="1"/>
  <c r="A516" i="33"/>
  <c r="G522" i="35"/>
  <c r="D522" i="35"/>
  <c r="A523" i="35"/>
  <c r="C522" i="35"/>
  <c r="B522" i="35" s="1"/>
  <c r="G514" i="25"/>
  <c r="C514" i="25"/>
  <c r="B514" i="25" s="1"/>
  <c r="D514" i="25"/>
  <c r="A515" i="25"/>
  <c r="J515" i="25" s="1"/>
  <c r="S516" i="33" l="1"/>
  <c r="J516" i="33"/>
  <c r="R155" i="35"/>
  <c r="L156" i="35" s="1"/>
  <c r="M156" i="35" s="1"/>
  <c r="X156" i="35" s="1"/>
  <c r="AE141" i="25"/>
  <c r="N141" i="25" s="1"/>
  <c r="Q141" i="25" s="1"/>
  <c r="S141" i="25" s="1"/>
  <c r="E141" i="25" s="1"/>
  <c r="S157" i="33"/>
  <c r="E157" i="33" s="1"/>
  <c r="F523" i="35"/>
  <c r="F516" i="33"/>
  <c r="F515" i="25"/>
  <c r="I155" i="35"/>
  <c r="H156" i="35" s="1"/>
  <c r="G523" i="35"/>
  <c r="C523" i="35"/>
  <c r="B523" i="35" s="1"/>
  <c r="D523" i="35"/>
  <c r="A524" i="35"/>
  <c r="G516" i="33"/>
  <c r="A517" i="33"/>
  <c r="D516" i="33"/>
  <c r="C516" i="33"/>
  <c r="B516" i="33" s="1"/>
  <c r="G515" i="25"/>
  <c r="A516" i="25"/>
  <c r="J516" i="25" s="1"/>
  <c r="D515" i="25"/>
  <c r="C515" i="25"/>
  <c r="B515" i="25" s="1"/>
  <c r="S517" i="33" l="1"/>
  <c r="J517" i="33"/>
  <c r="U156" i="35"/>
  <c r="Y156" i="35"/>
  <c r="W156" i="35"/>
  <c r="Z156" i="35"/>
  <c r="T156" i="35"/>
  <c r="AA156" i="35"/>
  <c r="AD156" i="35"/>
  <c r="V156" i="35"/>
  <c r="AB156" i="35"/>
  <c r="AC156" i="35"/>
  <c r="J155" i="35"/>
  <c r="K155" i="35" s="1"/>
  <c r="R141" i="25"/>
  <c r="L142" i="25" s="1"/>
  <c r="M142" i="25" s="1"/>
  <c r="Y142" i="25" s="1"/>
  <c r="I141" i="25"/>
  <c r="H142" i="25" s="1"/>
  <c r="I157" i="33"/>
  <c r="H158" i="33" s="1"/>
  <c r="R157" i="33"/>
  <c r="L158" i="33" s="1"/>
  <c r="M158" i="33" s="1"/>
  <c r="AD158" i="33" s="1"/>
  <c r="F524" i="35"/>
  <c r="F517" i="33"/>
  <c r="F516" i="25"/>
  <c r="A518" i="33"/>
  <c r="G517" i="33"/>
  <c r="D517" i="33"/>
  <c r="C517" i="33"/>
  <c r="B517" i="33" s="1"/>
  <c r="C524" i="35"/>
  <c r="B524" i="35" s="1"/>
  <c r="D524" i="35"/>
  <c r="A525" i="35"/>
  <c r="G524" i="35"/>
  <c r="G516" i="25"/>
  <c r="A517" i="25"/>
  <c r="J517" i="25" s="1"/>
  <c r="D516" i="25"/>
  <c r="C516" i="25"/>
  <c r="B516" i="25" s="1"/>
  <c r="AE156" i="35" l="1"/>
  <c r="N156" i="35" s="1"/>
  <c r="Q156" i="35" s="1"/>
  <c r="S156" i="35" s="1"/>
  <c r="S518" i="33"/>
  <c r="J518" i="33"/>
  <c r="J141" i="25"/>
  <c r="K141" i="25" s="1"/>
  <c r="J157" i="33"/>
  <c r="K157" i="33" s="1"/>
  <c r="U142" i="25"/>
  <c r="AC142" i="25"/>
  <c r="T142" i="25"/>
  <c r="AD142" i="25"/>
  <c r="W142" i="25"/>
  <c r="AA142" i="25"/>
  <c r="AB142" i="25"/>
  <c r="X142" i="25"/>
  <c r="Z142" i="25"/>
  <c r="V142" i="25"/>
  <c r="X158" i="33"/>
  <c r="U158" i="33"/>
  <c r="W158" i="33"/>
  <c r="AA158" i="33"/>
  <c r="Y158" i="33"/>
  <c r="AB158" i="33"/>
  <c r="Z158" i="33"/>
  <c r="V158" i="33"/>
  <c r="AC158" i="33"/>
  <c r="T158" i="33"/>
  <c r="E156" i="35"/>
  <c r="F518" i="33"/>
  <c r="F525" i="35"/>
  <c r="F517" i="25"/>
  <c r="C525" i="35"/>
  <c r="B525" i="35" s="1"/>
  <c r="D525" i="35"/>
  <c r="G525" i="35"/>
  <c r="A526" i="35"/>
  <c r="G518" i="33"/>
  <c r="C518" i="33"/>
  <c r="B518" i="33" s="1"/>
  <c r="D518" i="33"/>
  <c r="A519" i="33"/>
  <c r="G517" i="25"/>
  <c r="A518" i="25"/>
  <c r="J518" i="25" s="1"/>
  <c r="D517" i="25"/>
  <c r="C517" i="25"/>
  <c r="B517" i="25" s="1"/>
  <c r="S519" i="33" l="1"/>
  <c r="J519" i="33"/>
  <c r="R156" i="35"/>
  <c r="L157" i="35" s="1"/>
  <c r="M157" i="35" s="1"/>
  <c r="X157" i="35" s="1"/>
  <c r="AE142" i="25"/>
  <c r="N142" i="25" s="1"/>
  <c r="Q142" i="25" s="1"/>
  <c r="S142" i="25" s="1"/>
  <c r="E142" i="25" s="1"/>
  <c r="AE158" i="33"/>
  <c r="N158" i="33" s="1"/>
  <c r="Q158" i="33" s="1"/>
  <c r="S158" i="33" s="1"/>
  <c r="I156" i="35"/>
  <c r="H157" i="35" s="1"/>
  <c r="AB157" i="35"/>
  <c r="AA157" i="35"/>
  <c r="AC157" i="35"/>
  <c r="F519" i="33"/>
  <c r="E519" i="33" s="1"/>
  <c r="F526" i="35"/>
  <c r="F518" i="25"/>
  <c r="D519" i="33"/>
  <c r="A520" i="33"/>
  <c r="C519" i="33"/>
  <c r="B519" i="33" s="1"/>
  <c r="G519" i="33"/>
  <c r="G526" i="35"/>
  <c r="C526" i="35"/>
  <c r="B526" i="35" s="1"/>
  <c r="D526" i="35"/>
  <c r="A527" i="35"/>
  <c r="G518" i="25"/>
  <c r="C518" i="25"/>
  <c r="B518" i="25" s="1"/>
  <c r="D518" i="25"/>
  <c r="A519" i="25"/>
  <c r="J519" i="25" s="1"/>
  <c r="S520" i="33" l="1"/>
  <c r="J520" i="33"/>
  <c r="W157" i="35"/>
  <c r="AD157" i="35"/>
  <c r="Y157" i="35"/>
  <c r="U157" i="35"/>
  <c r="Z157" i="35"/>
  <c r="V157" i="35"/>
  <c r="AE157" i="35" s="1"/>
  <c r="N157" i="35" s="1"/>
  <c r="Q157" i="35" s="1"/>
  <c r="T157" i="35"/>
  <c r="J156" i="35"/>
  <c r="K156" i="35" s="1"/>
  <c r="E158" i="33"/>
  <c r="F520" i="33"/>
  <c r="F527" i="35"/>
  <c r="F519" i="25"/>
  <c r="R142" i="25"/>
  <c r="L143" i="25" s="1"/>
  <c r="G520" i="33"/>
  <c r="A521" i="33"/>
  <c r="C520" i="33"/>
  <c r="B520" i="33" s="1"/>
  <c r="D520" i="33"/>
  <c r="C527" i="35"/>
  <c r="B527" i="35" s="1"/>
  <c r="A528" i="35"/>
  <c r="D527" i="35"/>
  <c r="G527" i="35"/>
  <c r="I142" i="25"/>
  <c r="H143" i="25" s="1"/>
  <c r="G519" i="25"/>
  <c r="C519" i="25"/>
  <c r="B519" i="25" s="1"/>
  <c r="D519" i="25"/>
  <c r="A520" i="25"/>
  <c r="J520" i="25" s="1"/>
  <c r="S521" i="33" l="1"/>
  <c r="J521" i="33"/>
  <c r="J142" i="25"/>
  <c r="K142" i="25" s="1"/>
  <c r="S157" i="35"/>
  <c r="E157" i="35" s="1"/>
  <c r="I158" i="33"/>
  <c r="J158" i="33" s="1"/>
  <c r="R158" i="33"/>
  <c r="L159" i="33" s="1"/>
  <c r="M159" i="33" s="1"/>
  <c r="F521" i="33"/>
  <c r="E521" i="33" s="1"/>
  <c r="F528" i="35"/>
  <c r="F520" i="25"/>
  <c r="M143" i="25"/>
  <c r="AB143" i="25" s="1"/>
  <c r="A529" i="35"/>
  <c r="C528" i="35"/>
  <c r="B528" i="35" s="1"/>
  <c r="D528" i="35"/>
  <c r="G528" i="35"/>
  <c r="G521" i="33"/>
  <c r="A522" i="33"/>
  <c r="D521" i="33"/>
  <c r="C521" i="33"/>
  <c r="B521" i="33" s="1"/>
  <c r="G520" i="25"/>
  <c r="C520" i="25"/>
  <c r="B520" i="25" s="1"/>
  <c r="A521" i="25"/>
  <c r="J521" i="25" s="1"/>
  <c r="D520" i="25"/>
  <c r="S522" i="33" l="1"/>
  <c r="J522" i="33"/>
  <c r="U159" i="33"/>
  <c r="T159" i="33"/>
  <c r="W159" i="33"/>
  <c r="Y159" i="33"/>
  <c r="AA159" i="33"/>
  <c r="X159" i="33"/>
  <c r="AB159" i="33"/>
  <c r="V159" i="33"/>
  <c r="AD159" i="33"/>
  <c r="Z159" i="33"/>
  <c r="AC159" i="33"/>
  <c r="H159" i="33"/>
  <c r="K158" i="33"/>
  <c r="Y143" i="25"/>
  <c r="AD143" i="25"/>
  <c r="T143" i="25"/>
  <c r="W143" i="25"/>
  <c r="F522" i="33"/>
  <c r="F529" i="35"/>
  <c r="F521" i="25"/>
  <c r="V143" i="25"/>
  <c r="U143" i="25"/>
  <c r="AC143" i="25"/>
  <c r="AA143" i="25"/>
  <c r="X143" i="25"/>
  <c r="Z143" i="25"/>
  <c r="I157" i="35"/>
  <c r="H158" i="35" s="1"/>
  <c r="R157" i="35"/>
  <c r="L158" i="35" s="1"/>
  <c r="M158" i="35" s="1"/>
  <c r="C522" i="33"/>
  <c r="B522" i="33" s="1"/>
  <c r="A523" i="33"/>
  <c r="G522" i="33"/>
  <c r="D522" i="33"/>
  <c r="C529" i="35"/>
  <c r="B529" i="35" s="1"/>
  <c r="D529" i="35"/>
  <c r="A530" i="35"/>
  <c r="G529" i="35"/>
  <c r="G521" i="25"/>
  <c r="C521" i="25"/>
  <c r="B521" i="25" s="1"/>
  <c r="A522" i="25"/>
  <c r="J522" i="25" s="1"/>
  <c r="D521" i="25"/>
  <c r="S523" i="33" l="1"/>
  <c r="J523" i="33"/>
  <c r="J157" i="35"/>
  <c r="K157" i="35" s="1"/>
  <c r="AE159" i="33"/>
  <c r="N159" i="33" s="1"/>
  <c r="Q159" i="33" s="1"/>
  <c r="F523" i="33"/>
  <c r="F530" i="35"/>
  <c r="F522" i="25"/>
  <c r="AE143" i="25"/>
  <c r="N143" i="25" s="1"/>
  <c r="Q143" i="25" s="1"/>
  <c r="AD158" i="35"/>
  <c r="AB158" i="35"/>
  <c r="AC158" i="35"/>
  <c r="U158" i="35"/>
  <c r="W158" i="35"/>
  <c r="Z158" i="35"/>
  <c r="T158" i="35"/>
  <c r="V158" i="35"/>
  <c r="X158" i="35"/>
  <c r="Y158" i="35"/>
  <c r="AA158" i="35"/>
  <c r="C530" i="35"/>
  <c r="B530" i="35" s="1"/>
  <c r="A531" i="35"/>
  <c r="G530" i="35"/>
  <c r="D530" i="35"/>
  <c r="A524" i="33"/>
  <c r="D523" i="33"/>
  <c r="C523" i="33"/>
  <c r="B523" i="33" s="1"/>
  <c r="G523" i="33"/>
  <c r="G522" i="25"/>
  <c r="D522" i="25"/>
  <c r="A523" i="25"/>
  <c r="J523" i="25" s="1"/>
  <c r="C522" i="25"/>
  <c r="B522" i="25" s="1"/>
  <c r="S524" i="33" l="1"/>
  <c r="J524" i="33"/>
  <c r="S159" i="33"/>
  <c r="E159" i="33" s="1"/>
  <c r="S143" i="25"/>
  <c r="F524" i="33"/>
  <c r="F531" i="35"/>
  <c r="F523" i="25"/>
  <c r="AE158" i="35"/>
  <c r="N158" i="35" s="1"/>
  <c r="Q158" i="35" s="1"/>
  <c r="S158" i="35" s="1"/>
  <c r="A532" i="35"/>
  <c r="C531" i="35"/>
  <c r="B531" i="35" s="1"/>
  <c r="G531" i="35"/>
  <c r="D531" i="35"/>
  <c r="D524" i="33"/>
  <c r="A525" i="33"/>
  <c r="G524" i="33"/>
  <c r="C524" i="33"/>
  <c r="B524" i="33" s="1"/>
  <c r="G523" i="25"/>
  <c r="A524" i="25"/>
  <c r="J524" i="25" s="1"/>
  <c r="C523" i="25"/>
  <c r="B523" i="25" s="1"/>
  <c r="D523" i="25"/>
  <c r="S525" i="33" l="1"/>
  <c r="J525" i="33"/>
  <c r="R159" i="33"/>
  <c r="L160" i="33" s="1"/>
  <c r="M160" i="33" s="1"/>
  <c r="AA160" i="33" s="1"/>
  <c r="AC160" i="33"/>
  <c r="AB160" i="33"/>
  <c r="T160" i="33"/>
  <c r="Z160" i="33"/>
  <c r="I159" i="33"/>
  <c r="H160" i="33" s="1"/>
  <c r="E143" i="25"/>
  <c r="F532" i="35"/>
  <c r="F525" i="33"/>
  <c r="E525" i="33" s="1"/>
  <c r="F524" i="25"/>
  <c r="A526" i="33"/>
  <c r="G525" i="33"/>
  <c r="D525" i="33"/>
  <c r="C525" i="33"/>
  <c r="B525" i="33" s="1"/>
  <c r="C532" i="35"/>
  <c r="B532" i="35" s="1"/>
  <c r="D532" i="35"/>
  <c r="G532" i="35"/>
  <c r="A533" i="35"/>
  <c r="G524" i="25"/>
  <c r="C524" i="25"/>
  <c r="B524" i="25" s="1"/>
  <c r="D524" i="25"/>
  <c r="A525" i="25"/>
  <c r="J525" i="25" s="1"/>
  <c r="S526" i="33" l="1"/>
  <c r="J526" i="33"/>
  <c r="X160" i="33"/>
  <c r="V160" i="33"/>
  <c r="U160" i="33"/>
  <c r="AD160" i="33"/>
  <c r="W160" i="33"/>
  <c r="Y160" i="33"/>
  <c r="J159" i="33"/>
  <c r="K159" i="33" s="1"/>
  <c r="AE160" i="33"/>
  <c r="N160" i="33" s="1"/>
  <c r="Q160" i="33" s="1"/>
  <c r="S160" i="33" s="1"/>
  <c r="I143" i="25"/>
  <c r="H144" i="25" s="1"/>
  <c r="R143" i="25"/>
  <c r="L144" i="25" s="1"/>
  <c r="M144" i="25" s="1"/>
  <c r="F526" i="33"/>
  <c r="F533" i="35"/>
  <c r="F525" i="25"/>
  <c r="E158" i="35"/>
  <c r="D533" i="35"/>
  <c r="G533" i="35"/>
  <c r="A534" i="35"/>
  <c r="C533" i="35"/>
  <c r="B533" i="35" s="1"/>
  <c r="D526" i="33"/>
  <c r="C526" i="33"/>
  <c r="B526" i="33" s="1"/>
  <c r="A527" i="33"/>
  <c r="G526" i="33"/>
  <c r="G525" i="25"/>
  <c r="A526" i="25"/>
  <c r="J526" i="25" s="1"/>
  <c r="C525" i="25"/>
  <c r="B525" i="25" s="1"/>
  <c r="D525" i="25"/>
  <c r="S527" i="33" l="1"/>
  <c r="J527" i="33"/>
  <c r="R158" i="35"/>
  <c r="L159" i="35" s="1"/>
  <c r="M159" i="35" s="1"/>
  <c r="X159" i="35" s="1"/>
  <c r="J143" i="25"/>
  <c r="K143" i="25" s="1"/>
  <c r="E160" i="33"/>
  <c r="Z144" i="25"/>
  <c r="AC144" i="25"/>
  <c r="AD144" i="25"/>
  <c r="V144" i="25"/>
  <c r="AB144" i="25"/>
  <c r="X144" i="25"/>
  <c r="T144" i="25"/>
  <c r="W144" i="25"/>
  <c r="Y144" i="25"/>
  <c r="U144" i="25"/>
  <c r="AA144" i="25"/>
  <c r="F527" i="33"/>
  <c r="E527" i="33" s="1"/>
  <c r="F534" i="35"/>
  <c r="F526" i="25"/>
  <c r="I158" i="35"/>
  <c r="H159" i="35" s="1"/>
  <c r="Z159" i="35"/>
  <c r="V159" i="35"/>
  <c r="T159" i="35"/>
  <c r="AC159" i="35"/>
  <c r="AB159" i="35"/>
  <c r="AD159" i="35"/>
  <c r="G534" i="35"/>
  <c r="C534" i="35"/>
  <c r="B534" i="35" s="1"/>
  <c r="A535" i="35"/>
  <c r="D534" i="35"/>
  <c r="G527" i="33"/>
  <c r="C527" i="33"/>
  <c r="B527" i="33" s="1"/>
  <c r="A528" i="33"/>
  <c r="D527" i="33"/>
  <c r="G526" i="25"/>
  <c r="D526" i="25"/>
  <c r="C526" i="25"/>
  <c r="B526" i="25" s="1"/>
  <c r="A527" i="25"/>
  <c r="J527" i="25" s="1"/>
  <c r="W159" i="35" l="1"/>
  <c r="AA159" i="35"/>
  <c r="Y159" i="35"/>
  <c r="U159" i="35"/>
  <c r="S528" i="33"/>
  <c r="J528" i="33"/>
  <c r="J158" i="35"/>
  <c r="K158" i="35" s="1"/>
  <c r="I160" i="33"/>
  <c r="H161" i="33" s="1"/>
  <c r="R160" i="33"/>
  <c r="L161" i="33" s="1"/>
  <c r="M161" i="33" s="1"/>
  <c r="AA161" i="33" s="1"/>
  <c r="AE144" i="25"/>
  <c r="N144" i="25" s="1"/>
  <c r="Q144" i="25" s="1"/>
  <c r="F528" i="33"/>
  <c r="F535" i="35"/>
  <c r="F527" i="25"/>
  <c r="AE159" i="35"/>
  <c r="N159" i="35" s="1"/>
  <c r="Q159" i="35" s="1"/>
  <c r="S159" i="35" s="1"/>
  <c r="D528" i="33"/>
  <c r="G528" i="33"/>
  <c r="A529" i="33"/>
  <c r="C528" i="33"/>
  <c r="B528" i="33" s="1"/>
  <c r="C535" i="35"/>
  <c r="B535" i="35" s="1"/>
  <c r="A536" i="35"/>
  <c r="G535" i="35"/>
  <c r="D535" i="35"/>
  <c r="G527" i="25"/>
  <c r="D527" i="25"/>
  <c r="A528" i="25"/>
  <c r="J528" i="25" s="1"/>
  <c r="C527" i="25"/>
  <c r="B527" i="25" s="1"/>
  <c r="S529" i="33" l="1"/>
  <c r="J529" i="33"/>
  <c r="J160" i="33"/>
  <c r="K160" i="33" s="1"/>
  <c r="X161" i="33"/>
  <c r="T161" i="33"/>
  <c r="AC161" i="33"/>
  <c r="AD161" i="33"/>
  <c r="Z161" i="33"/>
  <c r="Y161" i="33"/>
  <c r="U161" i="33"/>
  <c r="W161" i="33"/>
  <c r="V161" i="33"/>
  <c r="AB161" i="33"/>
  <c r="S144" i="25"/>
  <c r="E144" i="25" s="1"/>
  <c r="E159" i="35"/>
  <c r="F536" i="35"/>
  <c r="F529" i="33"/>
  <c r="F528" i="25"/>
  <c r="A530" i="33"/>
  <c r="B529" i="33"/>
  <c r="G529" i="33"/>
  <c r="D529" i="33"/>
  <c r="C529" i="33"/>
  <c r="G536" i="35"/>
  <c r="D536" i="35"/>
  <c r="C536" i="35"/>
  <c r="B536" i="35" s="1"/>
  <c r="A537" i="35"/>
  <c r="G528" i="25"/>
  <c r="C528" i="25"/>
  <c r="B528" i="25" s="1"/>
  <c r="D528" i="25"/>
  <c r="A529" i="25"/>
  <c r="J529" i="25" s="1"/>
  <c r="S530" i="33" l="1"/>
  <c r="J530" i="33"/>
  <c r="R144" i="25"/>
  <c r="L145" i="25" s="1"/>
  <c r="M145" i="25" s="1"/>
  <c r="W145" i="25" s="1"/>
  <c r="I159" i="35"/>
  <c r="H160" i="35" s="1"/>
  <c r="AE161" i="33"/>
  <c r="N161" i="33" s="1"/>
  <c r="Q161" i="33" s="1"/>
  <c r="S161" i="33" s="1"/>
  <c r="T145" i="25"/>
  <c r="X145" i="25"/>
  <c r="AB145" i="25"/>
  <c r="Y145" i="25"/>
  <c r="AC145" i="25"/>
  <c r="AA145" i="25"/>
  <c r="V145" i="25"/>
  <c r="AD145" i="25"/>
  <c r="I144" i="25"/>
  <c r="H145" i="25" s="1"/>
  <c r="R159" i="35"/>
  <c r="L160" i="35" s="1"/>
  <c r="M160" i="35" s="1"/>
  <c r="AD160" i="35" s="1"/>
  <c r="F537" i="35"/>
  <c r="F530" i="33"/>
  <c r="F529" i="25"/>
  <c r="G537" i="35"/>
  <c r="A538" i="35"/>
  <c r="C537" i="35"/>
  <c r="B537" i="35" s="1"/>
  <c r="D537" i="35"/>
  <c r="G530" i="33"/>
  <c r="C530" i="33"/>
  <c r="B530" i="33" s="1"/>
  <c r="A531" i="33"/>
  <c r="D530" i="33"/>
  <c r="G529" i="25"/>
  <c r="A530" i="25"/>
  <c r="J530" i="25" s="1"/>
  <c r="C529" i="25"/>
  <c r="B529" i="25" s="1"/>
  <c r="D529" i="25"/>
  <c r="J159" i="35" l="1"/>
  <c r="K159" i="35" s="1"/>
  <c r="U145" i="25"/>
  <c r="S531" i="33"/>
  <c r="J531" i="33"/>
  <c r="Z145" i="25"/>
  <c r="J144" i="25"/>
  <c r="K144" i="25" s="1"/>
  <c r="AE145" i="25"/>
  <c r="N145" i="25" s="1"/>
  <c r="Q145" i="25" s="1"/>
  <c r="F538" i="35"/>
  <c r="F531" i="33"/>
  <c r="E531" i="33" s="1"/>
  <c r="AB160" i="35"/>
  <c r="AC160" i="35"/>
  <c r="V160" i="35"/>
  <c r="AA160" i="35"/>
  <c r="X160" i="35"/>
  <c r="U160" i="35"/>
  <c r="T160" i="35"/>
  <c r="W160" i="35"/>
  <c r="F530" i="25"/>
  <c r="Z160" i="35"/>
  <c r="Y160" i="35"/>
  <c r="E161" i="33"/>
  <c r="C538" i="35"/>
  <c r="B538" i="35" s="1"/>
  <c r="G538" i="35"/>
  <c r="D538" i="35"/>
  <c r="A539" i="35"/>
  <c r="D531" i="33"/>
  <c r="A532" i="33"/>
  <c r="C531" i="33"/>
  <c r="B531" i="33" s="1"/>
  <c r="G531" i="33"/>
  <c r="G530" i="25"/>
  <c r="A531" i="25"/>
  <c r="J531" i="25" s="1"/>
  <c r="C530" i="25"/>
  <c r="B530" i="25" s="1"/>
  <c r="D530" i="25"/>
  <c r="S532" i="33" l="1"/>
  <c r="J532" i="33"/>
  <c r="R161" i="33"/>
  <c r="L162" i="33" s="1"/>
  <c r="M162" i="33" s="1"/>
  <c r="W162" i="33" s="1"/>
  <c r="S145" i="25"/>
  <c r="E145" i="25" s="1"/>
  <c r="F532" i="33"/>
  <c r="F539" i="35"/>
  <c r="AE160" i="35"/>
  <c r="N160" i="35" s="1"/>
  <c r="Q160" i="35" s="1"/>
  <c r="F531" i="25"/>
  <c r="AB162" i="33"/>
  <c r="AC162" i="33"/>
  <c r="T162" i="33"/>
  <c r="Z162" i="33"/>
  <c r="AD162" i="33"/>
  <c r="V162" i="33"/>
  <c r="I161" i="33"/>
  <c r="H162" i="33" s="1"/>
  <c r="D532" i="33"/>
  <c r="A533" i="33"/>
  <c r="C532" i="33"/>
  <c r="B532" i="33" s="1"/>
  <c r="G532" i="33"/>
  <c r="G539" i="35"/>
  <c r="D539" i="35"/>
  <c r="C539" i="35"/>
  <c r="B539" i="35" s="1"/>
  <c r="A540" i="35"/>
  <c r="G531" i="25"/>
  <c r="D531" i="25"/>
  <c r="A532" i="25"/>
  <c r="J532" i="25" s="1"/>
  <c r="C531" i="25"/>
  <c r="B531" i="25" s="1"/>
  <c r="Y162" i="33" l="1"/>
  <c r="U162" i="33"/>
  <c r="AA162" i="33"/>
  <c r="X162" i="33"/>
  <c r="S533" i="33"/>
  <c r="J533" i="33"/>
  <c r="J161" i="33"/>
  <c r="K161" i="33" s="1"/>
  <c r="I145" i="25"/>
  <c r="H146" i="25" s="1"/>
  <c r="R145" i="25"/>
  <c r="L146" i="25" s="1"/>
  <c r="M146" i="25" s="1"/>
  <c r="AD146" i="25" s="1"/>
  <c r="S160" i="35"/>
  <c r="E160" i="35" s="1"/>
  <c r="F540" i="35"/>
  <c r="F533" i="33"/>
  <c r="E533" i="33" s="1"/>
  <c r="F532" i="25"/>
  <c r="AE162" i="33"/>
  <c r="N162" i="33" s="1"/>
  <c r="Q162" i="33" s="1"/>
  <c r="S162" i="33" s="1"/>
  <c r="C540" i="35"/>
  <c r="B540" i="35" s="1"/>
  <c r="A541" i="35"/>
  <c r="G540" i="35"/>
  <c r="D540" i="35"/>
  <c r="D533" i="33"/>
  <c r="C533" i="33"/>
  <c r="B533" i="33" s="1"/>
  <c r="A534" i="33"/>
  <c r="G533" i="33"/>
  <c r="G532" i="25"/>
  <c r="A533" i="25"/>
  <c r="J533" i="25" s="1"/>
  <c r="C532" i="25"/>
  <c r="B532" i="25" s="1"/>
  <c r="D532" i="25"/>
  <c r="S534" i="33" l="1"/>
  <c r="J534" i="33"/>
  <c r="J145" i="25"/>
  <c r="K145" i="25" s="1"/>
  <c r="I160" i="35"/>
  <c r="H161" i="35" s="1"/>
  <c r="R160" i="35"/>
  <c r="L161" i="35" s="1"/>
  <c r="M161" i="35" s="1"/>
  <c r="V161" i="35" s="1"/>
  <c r="E162" i="33"/>
  <c r="AA146" i="25"/>
  <c r="U146" i="25"/>
  <c r="T146" i="25"/>
  <c r="F534" i="33"/>
  <c r="F541" i="35"/>
  <c r="W146" i="25"/>
  <c r="AB146" i="25"/>
  <c r="Y146" i="25"/>
  <c r="V146" i="25"/>
  <c r="Z146" i="25"/>
  <c r="AC146" i="25"/>
  <c r="F533" i="25"/>
  <c r="X146" i="25"/>
  <c r="G534" i="33"/>
  <c r="D534" i="33"/>
  <c r="A535" i="33"/>
  <c r="C534" i="33"/>
  <c r="B534" i="33" s="1"/>
  <c r="C541" i="35"/>
  <c r="B541" i="35" s="1"/>
  <c r="D541" i="35"/>
  <c r="A542" i="35"/>
  <c r="G541" i="35"/>
  <c r="G533" i="25"/>
  <c r="C533" i="25"/>
  <c r="B533" i="25" s="1"/>
  <c r="D533" i="25"/>
  <c r="A534" i="25"/>
  <c r="J534" i="25" s="1"/>
  <c r="S535" i="33" l="1"/>
  <c r="J535" i="33"/>
  <c r="R162" i="33"/>
  <c r="L163" i="33" s="1"/>
  <c r="M163" i="33" s="1"/>
  <c r="X163" i="33" s="1"/>
  <c r="J160" i="35"/>
  <c r="K160" i="35" s="1"/>
  <c r="W161" i="35"/>
  <c r="AD161" i="35"/>
  <c r="Y161" i="35"/>
  <c r="X161" i="35"/>
  <c r="T161" i="35"/>
  <c r="Z161" i="35"/>
  <c r="AB161" i="35"/>
  <c r="AC161" i="35"/>
  <c r="AA161" i="35"/>
  <c r="U161" i="35"/>
  <c r="I162" i="33"/>
  <c r="H163" i="33" s="1"/>
  <c r="AE146" i="25"/>
  <c r="N146" i="25" s="1"/>
  <c r="Q146" i="25" s="1"/>
  <c r="F535" i="33"/>
  <c r="F542" i="35"/>
  <c r="F534" i="25"/>
  <c r="D542" i="35"/>
  <c r="C542" i="35"/>
  <c r="B542" i="35" s="1"/>
  <c r="G542" i="35"/>
  <c r="A543" i="35"/>
  <c r="A536" i="33"/>
  <c r="D535" i="33"/>
  <c r="C535" i="33"/>
  <c r="B535" i="33" s="1"/>
  <c r="G535" i="33"/>
  <c r="G534" i="25"/>
  <c r="A535" i="25"/>
  <c r="J535" i="25" s="1"/>
  <c r="C534" i="25"/>
  <c r="B534" i="25" s="1"/>
  <c r="D534" i="25"/>
  <c r="AA163" i="33" l="1"/>
  <c r="Z163" i="33"/>
  <c r="S536" i="33"/>
  <c r="J536" i="33"/>
  <c r="Y163" i="33"/>
  <c r="W163" i="33"/>
  <c r="V163" i="33"/>
  <c r="U163" i="33"/>
  <c r="T163" i="33"/>
  <c r="AC163" i="33"/>
  <c r="AD163" i="33"/>
  <c r="AB163" i="33"/>
  <c r="J162" i="33"/>
  <c r="K162" i="33" s="1"/>
  <c r="AE161" i="35"/>
  <c r="N161" i="35" s="1"/>
  <c r="Q161" i="35" s="1"/>
  <c r="S161" i="35" s="1"/>
  <c r="S146" i="25"/>
  <c r="F536" i="33"/>
  <c r="F543" i="35"/>
  <c r="F535" i="25"/>
  <c r="A544" i="35"/>
  <c r="D543" i="35"/>
  <c r="G543" i="35"/>
  <c r="C543" i="35"/>
  <c r="B543" i="35" s="1"/>
  <c r="A537" i="33"/>
  <c r="G536" i="33"/>
  <c r="C536" i="33"/>
  <c r="B536" i="33" s="1"/>
  <c r="D536" i="33"/>
  <c r="G535" i="25"/>
  <c r="C535" i="25"/>
  <c r="B535" i="25" s="1"/>
  <c r="D535" i="25"/>
  <c r="A536" i="25"/>
  <c r="J536" i="25" s="1"/>
  <c r="S537" i="33" l="1"/>
  <c r="J537" i="33"/>
  <c r="AE163" i="33"/>
  <c r="N163" i="33" s="1"/>
  <c r="Q163" i="33" s="1"/>
  <c r="S163" i="33"/>
  <c r="E163" i="33" s="1"/>
  <c r="E146" i="25"/>
  <c r="F537" i="33"/>
  <c r="E537" i="33" s="1"/>
  <c r="F544" i="35"/>
  <c r="F536" i="25"/>
  <c r="E161" i="35"/>
  <c r="D544" i="35"/>
  <c r="G544" i="35"/>
  <c r="A545" i="35"/>
  <c r="C544" i="35"/>
  <c r="B544" i="35" s="1"/>
  <c r="G537" i="33"/>
  <c r="C537" i="33"/>
  <c r="B537" i="33" s="1"/>
  <c r="A538" i="33"/>
  <c r="D537" i="33"/>
  <c r="G536" i="25"/>
  <c r="C536" i="25"/>
  <c r="B536" i="25" s="1"/>
  <c r="A537" i="25"/>
  <c r="J537" i="25" s="1"/>
  <c r="D536" i="25"/>
  <c r="S538" i="33" l="1"/>
  <c r="J538" i="33"/>
  <c r="R161" i="35"/>
  <c r="L162" i="35" s="1"/>
  <c r="M162" i="35" s="1"/>
  <c r="AD162" i="35" s="1"/>
  <c r="I163" i="33"/>
  <c r="H164" i="33" s="1"/>
  <c r="R163" i="33"/>
  <c r="L164" i="33" s="1"/>
  <c r="M164" i="33" s="1"/>
  <c r="Y164" i="33" s="1"/>
  <c r="I146" i="25"/>
  <c r="J146" i="25" s="1"/>
  <c r="R146" i="25"/>
  <c r="L147" i="25" s="1"/>
  <c r="M147" i="25" s="1"/>
  <c r="V147" i="25" s="1"/>
  <c r="F538" i="33"/>
  <c r="F545" i="35"/>
  <c r="F537" i="25"/>
  <c r="I161" i="35"/>
  <c r="H162" i="35" s="1"/>
  <c r="U162" i="35"/>
  <c r="AC162" i="35"/>
  <c r="AA162" i="35"/>
  <c r="X162" i="35"/>
  <c r="AB162" i="35"/>
  <c r="C545" i="35"/>
  <c r="B545" i="35" s="1"/>
  <c r="D545" i="35"/>
  <c r="A546" i="35"/>
  <c r="G545" i="35"/>
  <c r="C538" i="33"/>
  <c r="B538" i="33" s="1"/>
  <c r="A539" i="33"/>
  <c r="G538" i="33"/>
  <c r="D538" i="33"/>
  <c r="G537" i="25"/>
  <c r="C537" i="25"/>
  <c r="B537" i="25" s="1"/>
  <c r="D537" i="25"/>
  <c r="A538" i="25"/>
  <c r="J538" i="25" s="1"/>
  <c r="V162" i="35" l="1"/>
  <c r="Z162" i="35"/>
  <c r="W162" i="35"/>
  <c r="T162" i="35"/>
  <c r="Y162" i="35"/>
  <c r="S539" i="33"/>
  <c r="J539" i="33"/>
  <c r="J163" i="33"/>
  <c r="K163" i="33" s="1"/>
  <c r="J161" i="35"/>
  <c r="K161" i="35" s="1"/>
  <c r="Z164" i="33"/>
  <c r="AB164" i="33"/>
  <c r="AA164" i="33"/>
  <c r="W164" i="33"/>
  <c r="X164" i="33"/>
  <c r="AA147" i="25"/>
  <c r="T164" i="33"/>
  <c r="W147" i="25"/>
  <c r="U147" i="25"/>
  <c r="U164" i="33"/>
  <c r="AD147" i="25"/>
  <c r="V164" i="33"/>
  <c r="AD164" i="33"/>
  <c r="AC164" i="33"/>
  <c r="AB147" i="25"/>
  <c r="T147" i="25"/>
  <c r="AC147" i="25"/>
  <c r="X147" i="25"/>
  <c r="Y147" i="25"/>
  <c r="Z147" i="25"/>
  <c r="K146" i="25"/>
  <c r="H147" i="25"/>
  <c r="F546" i="35"/>
  <c r="F539" i="33"/>
  <c r="E539" i="33" s="1"/>
  <c r="F538" i="25"/>
  <c r="AE162" i="35"/>
  <c r="N162" i="35" s="1"/>
  <c r="Q162" i="35" s="1"/>
  <c r="S162" i="35" s="1"/>
  <c r="C546" i="35"/>
  <c r="B546" i="35" s="1"/>
  <c r="A547" i="35"/>
  <c r="G546" i="35"/>
  <c r="D546" i="35"/>
  <c r="C539" i="33"/>
  <c r="B539" i="33" s="1"/>
  <c r="D539" i="33"/>
  <c r="G539" i="33"/>
  <c r="A540" i="33"/>
  <c r="G538" i="25"/>
  <c r="A539" i="25"/>
  <c r="J539" i="25" s="1"/>
  <c r="D538" i="25"/>
  <c r="C538" i="25"/>
  <c r="B538" i="25" s="1"/>
  <c r="S540" i="33" l="1"/>
  <c r="J540" i="33"/>
  <c r="AE164" i="33"/>
  <c r="N164" i="33" s="1"/>
  <c r="Q164" i="33" s="1"/>
  <c r="S164" i="33" s="1"/>
  <c r="AE147" i="25"/>
  <c r="N147" i="25" s="1"/>
  <c r="Q147" i="25" s="1"/>
  <c r="S147" i="25" s="1"/>
  <c r="E147" i="25" s="1"/>
  <c r="E162" i="35"/>
  <c r="F540" i="33"/>
  <c r="F547" i="35"/>
  <c r="F539" i="25"/>
  <c r="G540" i="33"/>
  <c r="D540" i="33"/>
  <c r="C540" i="33"/>
  <c r="B540" i="33" s="1"/>
  <c r="A541" i="33"/>
  <c r="C547" i="35"/>
  <c r="B547" i="35" s="1"/>
  <c r="G547" i="35"/>
  <c r="A548" i="35"/>
  <c r="D547" i="35"/>
  <c r="G539" i="25"/>
  <c r="A540" i="25"/>
  <c r="J540" i="25" s="1"/>
  <c r="D539" i="25"/>
  <c r="C539" i="25"/>
  <c r="B539" i="25" s="1"/>
  <c r="S541" i="33" l="1"/>
  <c r="J541" i="33"/>
  <c r="R162" i="35"/>
  <c r="L163" i="35" s="1"/>
  <c r="M163" i="35" s="1"/>
  <c r="X163" i="35" s="1"/>
  <c r="R147" i="25"/>
  <c r="L148" i="25" s="1"/>
  <c r="M148" i="25" s="1"/>
  <c r="T148" i="25" s="1"/>
  <c r="I147" i="25"/>
  <c r="E164" i="33"/>
  <c r="I162" i="35"/>
  <c r="H163" i="35" s="1"/>
  <c r="F548" i="35"/>
  <c r="F541" i="33"/>
  <c r="F540" i="25"/>
  <c r="C548" i="35"/>
  <c r="B548" i="35" s="1"/>
  <c r="A549" i="35"/>
  <c r="D548" i="35"/>
  <c r="G548" i="35"/>
  <c r="G541" i="33"/>
  <c r="C541" i="33"/>
  <c r="B541" i="33" s="1"/>
  <c r="D541" i="33"/>
  <c r="A542" i="33"/>
  <c r="G540" i="25"/>
  <c r="A541" i="25"/>
  <c r="J541" i="25" s="1"/>
  <c r="C540" i="25"/>
  <c r="B540" i="25" s="1"/>
  <c r="D540" i="25"/>
  <c r="V163" i="35" l="1"/>
  <c r="Z163" i="35"/>
  <c r="U163" i="35"/>
  <c r="T163" i="35"/>
  <c r="AA163" i="35"/>
  <c r="AD163" i="35"/>
  <c r="Y163" i="35"/>
  <c r="S542" i="33"/>
  <c r="J542" i="33"/>
  <c r="W163" i="35"/>
  <c r="AB163" i="35"/>
  <c r="AC163" i="35"/>
  <c r="J147" i="25"/>
  <c r="K147" i="25" s="1"/>
  <c r="J162" i="35"/>
  <c r="K162" i="35" s="1"/>
  <c r="H148" i="25"/>
  <c r="Z148" i="25"/>
  <c r="AC148" i="25"/>
  <c r="AB148" i="25"/>
  <c r="U148" i="25"/>
  <c r="AD148" i="25"/>
  <c r="X148" i="25"/>
  <c r="V148" i="25"/>
  <c r="Y148" i="25"/>
  <c r="AA148" i="25"/>
  <c r="W148" i="25"/>
  <c r="R164" i="33"/>
  <c r="L165" i="33" s="1"/>
  <c r="M165" i="33" s="1"/>
  <c r="V165" i="33" s="1"/>
  <c r="I164" i="33"/>
  <c r="J164" i="33" s="1"/>
  <c r="F542" i="33"/>
  <c r="F549" i="35"/>
  <c r="F541" i="25"/>
  <c r="C549" i="35"/>
  <c r="B549" i="35" s="1"/>
  <c r="D549" i="35"/>
  <c r="G549" i="35"/>
  <c r="A550" i="35"/>
  <c r="D542" i="33"/>
  <c r="C542" i="33"/>
  <c r="B542" i="33" s="1"/>
  <c r="A543" i="33"/>
  <c r="G542" i="33"/>
  <c r="G541" i="25"/>
  <c r="C541" i="25"/>
  <c r="B541" i="25" s="1"/>
  <c r="A542" i="25"/>
  <c r="J542" i="25" s="1"/>
  <c r="D541" i="25"/>
  <c r="AE163" i="35" l="1"/>
  <c r="N163" i="35" s="1"/>
  <c r="Q163" i="35" s="1"/>
  <c r="S543" i="33"/>
  <c r="J543" i="33"/>
  <c r="AE148" i="25"/>
  <c r="N148" i="25" s="1"/>
  <c r="Q148" i="25" s="1"/>
  <c r="S148" i="25" s="1"/>
  <c r="E148" i="25" s="1"/>
  <c r="X165" i="33"/>
  <c r="W165" i="33"/>
  <c r="AB165" i="33"/>
  <c r="AC165" i="33"/>
  <c r="AD165" i="33"/>
  <c r="Z165" i="33"/>
  <c r="U165" i="33"/>
  <c r="Y165" i="33"/>
  <c r="T165" i="33"/>
  <c r="AA165" i="33"/>
  <c r="S163" i="35"/>
  <c r="E163" i="35" s="1"/>
  <c r="H165" i="33"/>
  <c r="K164" i="33"/>
  <c r="F543" i="33"/>
  <c r="E543" i="33" s="1"/>
  <c r="F550" i="35"/>
  <c r="F542" i="25"/>
  <c r="A544" i="33"/>
  <c r="C543" i="33"/>
  <c r="B543" i="33" s="1"/>
  <c r="G543" i="33"/>
  <c r="D543" i="33"/>
  <c r="A551" i="35"/>
  <c r="G550" i="35"/>
  <c r="D550" i="35"/>
  <c r="C550" i="35"/>
  <c r="B550" i="35" s="1"/>
  <c r="G542" i="25"/>
  <c r="C542" i="25"/>
  <c r="B542" i="25" s="1"/>
  <c r="A543" i="25"/>
  <c r="J543" i="25" s="1"/>
  <c r="D542" i="25"/>
  <c r="S544" i="33" l="1"/>
  <c r="J544" i="33"/>
  <c r="AE165" i="33"/>
  <c r="N165" i="33" s="1"/>
  <c r="Q165" i="33" s="1"/>
  <c r="S165" i="33" s="1"/>
  <c r="E165" i="33" s="1"/>
  <c r="F551" i="35"/>
  <c r="F544" i="33"/>
  <c r="F543" i="25"/>
  <c r="I148" i="25"/>
  <c r="H149" i="25" s="1"/>
  <c r="I163" i="35"/>
  <c r="H164" i="35" s="1"/>
  <c r="R163" i="35"/>
  <c r="L164" i="35" s="1"/>
  <c r="M164" i="35" s="1"/>
  <c r="G544" i="33"/>
  <c r="A545" i="33"/>
  <c r="D544" i="33"/>
  <c r="C544" i="33"/>
  <c r="B544" i="33" s="1"/>
  <c r="C551" i="35"/>
  <c r="B551" i="35" s="1"/>
  <c r="G551" i="35"/>
  <c r="D551" i="35"/>
  <c r="A552" i="35"/>
  <c r="R148" i="25"/>
  <c r="L149" i="25" s="1"/>
  <c r="G543" i="25"/>
  <c r="D543" i="25"/>
  <c r="C543" i="25"/>
  <c r="B543" i="25" s="1"/>
  <c r="A544" i="25"/>
  <c r="J544" i="25" s="1"/>
  <c r="S545" i="33" l="1"/>
  <c r="J545" i="33"/>
  <c r="J148" i="25"/>
  <c r="K148" i="25" s="1"/>
  <c r="J163" i="35"/>
  <c r="K163" i="35" s="1"/>
  <c r="I165" i="33"/>
  <c r="H166" i="33" s="1"/>
  <c r="R165" i="33"/>
  <c r="L166" i="33" s="1"/>
  <c r="M166" i="33" s="1"/>
  <c r="AB166" i="33" s="1"/>
  <c r="F545" i="33"/>
  <c r="E545" i="33" s="1"/>
  <c r="F552" i="35"/>
  <c r="F544" i="25"/>
  <c r="M149" i="25"/>
  <c r="W149" i="25" s="1"/>
  <c r="V164" i="35"/>
  <c r="AD164" i="35"/>
  <c r="AC164" i="35"/>
  <c r="AB164" i="35"/>
  <c r="AA164" i="35"/>
  <c r="X164" i="35"/>
  <c r="W164" i="35"/>
  <c r="T164" i="35"/>
  <c r="Y164" i="35"/>
  <c r="U164" i="35"/>
  <c r="Z164" i="35"/>
  <c r="A546" i="33"/>
  <c r="G545" i="33"/>
  <c r="C545" i="33"/>
  <c r="B545" i="33" s="1"/>
  <c r="D545" i="33"/>
  <c r="C552" i="35"/>
  <c r="B552" i="35" s="1"/>
  <c r="A553" i="35"/>
  <c r="G552" i="35"/>
  <c r="D552" i="35"/>
  <c r="G544" i="25"/>
  <c r="C544" i="25"/>
  <c r="B544" i="25" s="1"/>
  <c r="A545" i="25"/>
  <c r="J545" i="25" s="1"/>
  <c r="D544" i="25"/>
  <c r="S546" i="33" l="1"/>
  <c r="J546" i="33"/>
  <c r="J165" i="33"/>
  <c r="K165" i="33" s="1"/>
  <c r="X166" i="33"/>
  <c r="W166" i="33"/>
  <c r="AD166" i="33"/>
  <c r="AA166" i="33"/>
  <c r="AC166" i="33"/>
  <c r="T166" i="33"/>
  <c r="Y166" i="33"/>
  <c r="U166" i="33"/>
  <c r="V166" i="33"/>
  <c r="Z166" i="33"/>
  <c r="F546" i="33"/>
  <c r="F553" i="35"/>
  <c r="F545" i="25"/>
  <c r="AD149" i="25"/>
  <c r="T149" i="25"/>
  <c r="AA149" i="25"/>
  <c r="X149" i="25"/>
  <c r="Y149" i="25"/>
  <c r="U149" i="25"/>
  <c r="Z149" i="25"/>
  <c r="V149" i="25"/>
  <c r="AB149" i="25"/>
  <c r="AC149" i="25"/>
  <c r="AE164" i="35"/>
  <c r="N164" i="35" s="1"/>
  <c r="Q164" i="35" s="1"/>
  <c r="S164" i="35" s="1"/>
  <c r="C553" i="35"/>
  <c r="B553" i="35" s="1"/>
  <c r="A554" i="35"/>
  <c r="G553" i="35"/>
  <c r="D553" i="35"/>
  <c r="C546" i="33"/>
  <c r="B546" i="33" s="1"/>
  <c r="D546" i="33"/>
  <c r="G546" i="33"/>
  <c r="A547" i="33"/>
  <c r="G545" i="25"/>
  <c r="C545" i="25"/>
  <c r="B545" i="25" s="1"/>
  <c r="D545" i="25"/>
  <c r="A546" i="25"/>
  <c r="J546" i="25" s="1"/>
  <c r="S547" i="33" l="1"/>
  <c r="J547" i="33"/>
  <c r="AE166" i="33"/>
  <c r="N166" i="33" s="1"/>
  <c r="Q166" i="33" s="1"/>
  <c r="S166" i="33" s="1"/>
  <c r="E166" i="33" s="1"/>
  <c r="F547" i="33"/>
  <c r="F554" i="35"/>
  <c r="F546" i="25"/>
  <c r="AE149" i="25"/>
  <c r="N149" i="25" s="1"/>
  <c r="Q149" i="25" s="1"/>
  <c r="D554" i="35"/>
  <c r="G554" i="35"/>
  <c r="A555" i="35"/>
  <c r="C554" i="35"/>
  <c r="B554" i="35" s="1"/>
  <c r="A548" i="33"/>
  <c r="D547" i="33"/>
  <c r="C547" i="33"/>
  <c r="B547" i="33" s="1"/>
  <c r="G547" i="33"/>
  <c r="G546" i="25"/>
  <c r="C546" i="25"/>
  <c r="B546" i="25" s="1"/>
  <c r="A547" i="25"/>
  <c r="J547" i="25" s="1"/>
  <c r="D546" i="25"/>
  <c r="S548" i="33" l="1"/>
  <c r="J548" i="33"/>
  <c r="R166" i="33"/>
  <c r="L167" i="33" s="1"/>
  <c r="M167" i="33" s="1"/>
  <c r="T167" i="33" s="1"/>
  <c r="I166" i="33"/>
  <c r="H167" i="33" s="1"/>
  <c r="S149" i="25"/>
  <c r="F548" i="33"/>
  <c r="F555" i="35"/>
  <c r="F547" i="25"/>
  <c r="E164" i="35"/>
  <c r="Y167" i="33"/>
  <c r="AB167" i="33"/>
  <c r="U167" i="33"/>
  <c r="D555" i="35"/>
  <c r="A556" i="35"/>
  <c r="G555" i="35"/>
  <c r="C555" i="35"/>
  <c r="B555" i="35" s="1"/>
  <c r="G548" i="33"/>
  <c r="C548" i="33"/>
  <c r="B548" i="33" s="1"/>
  <c r="A549" i="33"/>
  <c r="D548" i="33"/>
  <c r="G547" i="25"/>
  <c r="D547" i="25"/>
  <c r="A548" i="25"/>
  <c r="J548" i="25" s="1"/>
  <c r="C547" i="25"/>
  <c r="B547" i="25" s="1"/>
  <c r="S549" i="33" l="1"/>
  <c r="J549" i="33"/>
  <c r="R164" i="35"/>
  <c r="L165" i="35" s="1"/>
  <c r="M165" i="35" s="1"/>
  <c r="AC165" i="35" s="1"/>
  <c r="J166" i="33"/>
  <c r="K166" i="33" s="1"/>
  <c r="AD167" i="33"/>
  <c r="AA167" i="33"/>
  <c r="X167" i="33"/>
  <c r="Z167" i="33"/>
  <c r="V167" i="33"/>
  <c r="W167" i="33"/>
  <c r="AC167" i="33"/>
  <c r="E149" i="25"/>
  <c r="F549" i="33"/>
  <c r="E549" i="33" s="1"/>
  <c r="F556" i="35"/>
  <c r="F548" i="25"/>
  <c r="I164" i="35"/>
  <c r="H165" i="35" s="1"/>
  <c r="A557" i="35"/>
  <c r="C556" i="35"/>
  <c r="B556" i="35" s="1"/>
  <c r="G556" i="35"/>
  <c r="D556" i="35"/>
  <c r="D549" i="33"/>
  <c r="A550" i="33"/>
  <c r="G549" i="33"/>
  <c r="C549" i="33"/>
  <c r="B549" i="33" s="1"/>
  <c r="G548" i="25"/>
  <c r="C548" i="25"/>
  <c r="B548" i="25" s="1"/>
  <c r="D548" i="25"/>
  <c r="A549" i="25"/>
  <c r="J549" i="25" s="1"/>
  <c r="Z165" i="35" l="1"/>
  <c r="AA165" i="35"/>
  <c r="S550" i="33"/>
  <c r="J550" i="33"/>
  <c r="W165" i="35"/>
  <c r="X165" i="35"/>
  <c r="T165" i="35"/>
  <c r="U165" i="35"/>
  <c r="AD165" i="35"/>
  <c r="AB165" i="35"/>
  <c r="V165" i="35"/>
  <c r="Y165" i="35"/>
  <c r="J164" i="35"/>
  <c r="K164" i="35" s="1"/>
  <c r="AE167" i="33"/>
  <c r="N167" i="33" s="1"/>
  <c r="Q167" i="33" s="1"/>
  <c r="S167" i="33" s="1"/>
  <c r="E167" i="33" s="1"/>
  <c r="I149" i="25"/>
  <c r="H150" i="25" s="1"/>
  <c r="R149" i="25"/>
  <c r="L150" i="25" s="1"/>
  <c r="M150" i="25" s="1"/>
  <c r="AD150" i="25" s="1"/>
  <c r="F550" i="33"/>
  <c r="F557" i="35"/>
  <c r="F549" i="25"/>
  <c r="D557" i="35"/>
  <c r="A558" i="35"/>
  <c r="C557" i="35"/>
  <c r="B557" i="35" s="1"/>
  <c r="G557" i="35"/>
  <c r="G550" i="33"/>
  <c r="C550" i="33"/>
  <c r="B550" i="33" s="1"/>
  <c r="D550" i="33"/>
  <c r="A551" i="33"/>
  <c r="G549" i="25"/>
  <c r="A550" i="25"/>
  <c r="J550" i="25" s="1"/>
  <c r="D549" i="25"/>
  <c r="C549" i="25"/>
  <c r="B549" i="25" s="1"/>
  <c r="S551" i="33" l="1"/>
  <c r="J551" i="33"/>
  <c r="AE165" i="35"/>
  <c r="N165" i="35" s="1"/>
  <c r="Q165" i="35" s="1"/>
  <c r="S165" i="35" s="1"/>
  <c r="E165" i="35" s="1"/>
  <c r="J149" i="25"/>
  <c r="K149" i="25" s="1"/>
  <c r="AC150" i="25"/>
  <c r="V150" i="25"/>
  <c r="T150" i="25"/>
  <c r="Y150" i="25"/>
  <c r="AA150" i="25"/>
  <c r="U150" i="25"/>
  <c r="Z150" i="25"/>
  <c r="X150" i="25"/>
  <c r="W150" i="25"/>
  <c r="AB150" i="25"/>
  <c r="F558" i="35"/>
  <c r="F551" i="33"/>
  <c r="E551" i="33" s="1"/>
  <c r="F550" i="25"/>
  <c r="R167" i="33"/>
  <c r="L168" i="33" s="1"/>
  <c r="M168" i="33" s="1"/>
  <c r="I167" i="33"/>
  <c r="H168" i="33" s="1"/>
  <c r="A552" i="33"/>
  <c r="D551" i="33"/>
  <c r="G551" i="33"/>
  <c r="C551" i="33"/>
  <c r="B551" i="33" s="1"/>
  <c r="C558" i="35"/>
  <c r="B558" i="35" s="1"/>
  <c r="G558" i="35"/>
  <c r="D558" i="35"/>
  <c r="A559" i="35"/>
  <c r="G550" i="25"/>
  <c r="A551" i="25"/>
  <c r="J551" i="25" s="1"/>
  <c r="D550" i="25"/>
  <c r="C550" i="25"/>
  <c r="B550" i="25" s="1"/>
  <c r="S552" i="33" l="1"/>
  <c r="J552" i="33"/>
  <c r="R165" i="35"/>
  <c r="L166" i="35" s="1"/>
  <c r="M166" i="35" s="1"/>
  <c r="V166" i="35" s="1"/>
  <c r="J167" i="33"/>
  <c r="K167" i="33" s="1"/>
  <c r="AE150" i="25"/>
  <c r="N150" i="25" s="1"/>
  <c r="Q150" i="25" s="1"/>
  <c r="S150" i="25" s="1"/>
  <c r="E150" i="25" s="1"/>
  <c r="I165" i="35"/>
  <c r="H166" i="35" s="1"/>
  <c r="AB166" i="35"/>
  <c r="AD166" i="35"/>
  <c r="Y166" i="35"/>
  <c r="AC166" i="35"/>
  <c r="Z166" i="35"/>
  <c r="U166" i="35"/>
  <c r="T166" i="35"/>
  <c r="AA166" i="35"/>
  <c r="F559" i="35"/>
  <c r="F552" i="33"/>
  <c r="F551" i="25"/>
  <c r="AC168" i="33"/>
  <c r="V168" i="33"/>
  <c r="W168" i="33"/>
  <c r="AA168" i="33"/>
  <c r="AB168" i="33"/>
  <c r="T168" i="33"/>
  <c r="Z168" i="33"/>
  <c r="Y168" i="33"/>
  <c r="AD168" i="33"/>
  <c r="X168" i="33"/>
  <c r="U168" i="33"/>
  <c r="C559" i="35"/>
  <c r="B559" i="35" s="1"/>
  <c r="G559" i="35"/>
  <c r="A560" i="35"/>
  <c r="D559" i="35"/>
  <c r="A553" i="33"/>
  <c r="D552" i="33"/>
  <c r="G552" i="33"/>
  <c r="C552" i="33"/>
  <c r="B552" i="33" s="1"/>
  <c r="G551" i="25"/>
  <c r="D551" i="25"/>
  <c r="A552" i="25"/>
  <c r="J552" i="25" s="1"/>
  <c r="C551" i="25"/>
  <c r="B551" i="25" s="1"/>
  <c r="W166" i="35" l="1"/>
  <c r="X166" i="35"/>
  <c r="S553" i="33"/>
  <c r="J553" i="33"/>
  <c r="J165" i="35"/>
  <c r="K165" i="35" s="1"/>
  <c r="R150" i="25"/>
  <c r="L151" i="25" s="1"/>
  <c r="M151" i="25" s="1"/>
  <c r="AA151" i="25" s="1"/>
  <c r="I150" i="25"/>
  <c r="J150" i="25" s="1"/>
  <c r="AE166" i="35"/>
  <c r="N166" i="35" s="1"/>
  <c r="Q166" i="35" s="1"/>
  <c r="F553" i="33"/>
  <c r="F560" i="35"/>
  <c r="F552" i="25"/>
  <c r="AE168" i="33"/>
  <c r="N168" i="33" s="1"/>
  <c r="Q168" i="33" s="1"/>
  <c r="S168" i="33" s="1"/>
  <c r="G560" i="35"/>
  <c r="D560" i="35"/>
  <c r="A561" i="35"/>
  <c r="C560" i="35"/>
  <c r="B560" i="35" s="1"/>
  <c r="C553" i="33"/>
  <c r="B553" i="33" s="1"/>
  <c r="A554" i="33"/>
  <c r="G553" i="33"/>
  <c r="D553" i="33"/>
  <c r="G552" i="25"/>
  <c r="D552" i="25"/>
  <c r="A553" i="25"/>
  <c r="J553" i="25" s="1"/>
  <c r="C552" i="25"/>
  <c r="B552" i="25" s="1"/>
  <c r="S554" i="33" l="1"/>
  <c r="J554" i="33"/>
  <c r="K150" i="25"/>
  <c r="Y151" i="25"/>
  <c r="AB151" i="25"/>
  <c r="W151" i="25"/>
  <c r="T151" i="25"/>
  <c r="V151" i="25"/>
  <c r="U151" i="25"/>
  <c r="Z151" i="25"/>
  <c r="X151" i="25"/>
  <c r="AC151" i="25"/>
  <c r="AD151" i="25"/>
  <c r="H151" i="25"/>
  <c r="S166" i="35"/>
  <c r="E166" i="35" s="1"/>
  <c r="F554" i="33"/>
  <c r="F561" i="35"/>
  <c r="F553" i="25"/>
  <c r="G554" i="33"/>
  <c r="D554" i="33"/>
  <c r="C554" i="33"/>
  <c r="B554" i="33" s="1"/>
  <c r="A555" i="33"/>
  <c r="D561" i="35"/>
  <c r="A562" i="35"/>
  <c r="C561" i="35"/>
  <c r="B561" i="35" s="1"/>
  <c r="G561" i="35"/>
  <c r="G553" i="25"/>
  <c r="C553" i="25"/>
  <c r="B553" i="25" s="1"/>
  <c r="A554" i="25"/>
  <c r="J554" i="25" s="1"/>
  <c r="D553" i="25"/>
  <c r="S555" i="33" l="1"/>
  <c r="J555" i="33"/>
  <c r="AE151" i="25"/>
  <c r="N151" i="25" s="1"/>
  <c r="Q151" i="25" s="1"/>
  <c r="S151" i="25" s="1"/>
  <c r="E151" i="25" s="1"/>
  <c r="E168" i="33"/>
  <c r="F562" i="35"/>
  <c r="F555" i="33"/>
  <c r="E555" i="33" s="1"/>
  <c r="F554" i="25"/>
  <c r="I166" i="35"/>
  <c r="H167" i="35" s="1"/>
  <c r="R166" i="35"/>
  <c r="L167" i="35" s="1"/>
  <c r="M167" i="35" s="1"/>
  <c r="G555" i="33"/>
  <c r="A556" i="33"/>
  <c r="D555" i="33"/>
  <c r="C555" i="33"/>
  <c r="B555" i="33" s="1"/>
  <c r="A563" i="35"/>
  <c r="C562" i="35"/>
  <c r="B562" i="35" s="1"/>
  <c r="G562" i="35"/>
  <c r="D562" i="35"/>
  <c r="G554" i="25"/>
  <c r="A555" i="25"/>
  <c r="J555" i="25" s="1"/>
  <c r="C554" i="25"/>
  <c r="B554" i="25" s="1"/>
  <c r="D554" i="25"/>
  <c r="S556" i="33" l="1"/>
  <c r="J556" i="33"/>
  <c r="R168" i="33"/>
  <c r="L169" i="33" s="1"/>
  <c r="M169" i="33" s="1"/>
  <c r="AC169" i="33" s="1"/>
  <c r="J166" i="35"/>
  <c r="K166" i="35" s="1"/>
  <c r="I168" i="33"/>
  <c r="H169" i="33" s="1"/>
  <c r="Z169" i="33"/>
  <c r="AA169" i="33"/>
  <c r="X169" i="33"/>
  <c r="AB169" i="33"/>
  <c r="Y169" i="33"/>
  <c r="AD169" i="33"/>
  <c r="W169" i="33"/>
  <c r="F563" i="35"/>
  <c r="F556" i="33"/>
  <c r="F555" i="25"/>
  <c r="I151" i="25"/>
  <c r="H152" i="25" s="1"/>
  <c r="Y167" i="35"/>
  <c r="X167" i="35"/>
  <c r="U167" i="35"/>
  <c r="AD167" i="35"/>
  <c r="AC167" i="35"/>
  <c r="AB167" i="35"/>
  <c r="Z167" i="35"/>
  <c r="V167" i="35"/>
  <c r="AA167" i="35"/>
  <c r="W167" i="35"/>
  <c r="T167" i="35"/>
  <c r="D556" i="33"/>
  <c r="C556" i="33"/>
  <c r="B556" i="33" s="1"/>
  <c r="G556" i="33"/>
  <c r="A557" i="33"/>
  <c r="C563" i="35"/>
  <c r="B563" i="35" s="1"/>
  <c r="D563" i="35"/>
  <c r="A564" i="35"/>
  <c r="G563" i="35"/>
  <c r="R151" i="25"/>
  <c r="L152" i="25" s="1"/>
  <c r="G555" i="25"/>
  <c r="D555" i="25"/>
  <c r="C555" i="25"/>
  <c r="B555" i="25" s="1"/>
  <c r="A556" i="25"/>
  <c r="J556" i="25" s="1"/>
  <c r="S557" i="33" l="1"/>
  <c r="J557" i="33"/>
  <c r="U169" i="33"/>
  <c r="T169" i="33"/>
  <c r="V169" i="33"/>
  <c r="J168" i="33"/>
  <c r="K168" i="33" s="1"/>
  <c r="J151" i="25"/>
  <c r="K151" i="25" s="1"/>
  <c r="AE169" i="33"/>
  <c r="N169" i="33" s="1"/>
  <c r="Q169" i="33" s="1"/>
  <c r="F564" i="35"/>
  <c r="F557" i="33"/>
  <c r="E557" i="33" s="1"/>
  <c r="F556" i="25"/>
  <c r="M152" i="25"/>
  <c r="AD152" i="25" s="1"/>
  <c r="AE167" i="35"/>
  <c r="N167" i="35" s="1"/>
  <c r="Q167" i="35" s="1"/>
  <c r="S167" i="35" s="1"/>
  <c r="C564" i="35"/>
  <c r="B564" i="35" s="1"/>
  <c r="A565" i="35"/>
  <c r="G564" i="35"/>
  <c r="D564" i="35"/>
  <c r="C557" i="33"/>
  <c r="B557" i="33" s="1"/>
  <c r="A558" i="33"/>
  <c r="D557" i="33"/>
  <c r="G557" i="33"/>
  <c r="G556" i="25"/>
  <c r="A557" i="25"/>
  <c r="J557" i="25" s="1"/>
  <c r="D556" i="25"/>
  <c r="C556" i="25"/>
  <c r="B556" i="25" s="1"/>
  <c r="S558" i="33" l="1"/>
  <c r="J558" i="33"/>
  <c r="S169" i="33"/>
  <c r="E169" i="33" s="1"/>
  <c r="F565" i="35"/>
  <c r="F558" i="33"/>
  <c r="X152" i="25"/>
  <c r="AB152" i="25"/>
  <c r="Z152" i="25"/>
  <c r="Y152" i="25"/>
  <c r="U152" i="25"/>
  <c r="V152" i="25"/>
  <c r="AC152" i="25"/>
  <c r="W152" i="25"/>
  <c r="F557" i="25"/>
  <c r="T152" i="25"/>
  <c r="AA152" i="25"/>
  <c r="E167" i="35"/>
  <c r="G558" i="33"/>
  <c r="A559" i="33"/>
  <c r="C558" i="33"/>
  <c r="B558" i="33" s="1"/>
  <c r="D558" i="33"/>
  <c r="C565" i="35"/>
  <c r="B565" i="35" s="1"/>
  <c r="G565" i="35"/>
  <c r="D565" i="35"/>
  <c r="A566" i="35"/>
  <c r="G557" i="25"/>
  <c r="A558" i="25"/>
  <c r="J558" i="25" s="1"/>
  <c r="D557" i="25"/>
  <c r="C557" i="25"/>
  <c r="B557" i="25" s="1"/>
  <c r="S559" i="33" l="1"/>
  <c r="J559" i="33"/>
  <c r="I167" i="35"/>
  <c r="H168" i="35" s="1"/>
  <c r="F559" i="33"/>
  <c r="F566" i="35"/>
  <c r="AE152" i="25"/>
  <c r="N152" i="25" s="1"/>
  <c r="Q152" i="25" s="1"/>
  <c r="F558" i="25"/>
  <c r="R167" i="35"/>
  <c r="L168" i="35" s="1"/>
  <c r="I169" i="33"/>
  <c r="H170" i="33" s="1"/>
  <c r="R169" i="33"/>
  <c r="L170" i="33" s="1"/>
  <c r="M170" i="33" s="1"/>
  <c r="C566" i="35"/>
  <c r="B566" i="35" s="1"/>
  <c r="A567" i="35"/>
  <c r="G566" i="35"/>
  <c r="D566" i="35"/>
  <c r="C559" i="33"/>
  <c r="B559" i="33" s="1"/>
  <c r="D559" i="33"/>
  <c r="G559" i="33"/>
  <c r="A560" i="33"/>
  <c r="G558" i="25"/>
  <c r="A559" i="25"/>
  <c r="J559" i="25" s="1"/>
  <c r="C558" i="25"/>
  <c r="B558" i="25" s="1"/>
  <c r="D558" i="25"/>
  <c r="S560" i="33" l="1"/>
  <c r="J560" i="33"/>
  <c r="J167" i="35"/>
  <c r="K167" i="35" s="1"/>
  <c r="J169" i="33"/>
  <c r="K169" i="33" s="1"/>
  <c r="S152" i="25"/>
  <c r="F567" i="35"/>
  <c r="F560" i="33"/>
  <c r="F559" i="25"/>
  <c r="M168" i="35"/>
  <c r="AD170" i="33"/>
  <c r="Z170" i="33"/>
  <c r="Y170" i="33"/>
  <c r="W170" i="33"/>
  <c r="X170" i="33"/>
  <c r="V170" i="33"/>
  <c r="T170" i="33"/>
  <c r="AA170" i="33"/>
  <c r="U170" i="33"/>
  <c r="AC170" i="33"/>
  <c r="AB170" i="33"/>
  <c r="D567" i="35"/>
  <c r="G567" i="35"/>
  <c r="C567" i="35"/>
  <c r="B567" i="35" s="1"/>
  <c r="A568" i="35"/>
  <c r="D560" i="33"/>
  <c r="G560" i="33"/>
  <c r="A561" i="33"/>
  <c r="C560" i="33"/>
  <c r="B560" i="33" s="1"/>
  <c r="G559" i="25"/>
  <c r="C559" i="25"/>
  <c r="B559" i="25" s="1"/>
  <c r="D559" i="25"/>
  <c r="A560" i="25"/>
  <c r="J560" i="25" s="1"/>
  <c r="S561" i="33" l="1"/>
  <c r="J561" i="33"/>
  <c r="E152" i="25"/>
  <c r="F561" i="33"/>
  <c r="E561" i="33" s="1"/>
  <c r="F568" i="35"/>
  <c r="F560" i="25"/>
  <c r="AB168" i="35"/>
  <c r="AA168" i="35"/>
  <c r="T168" i="35"/>
  <c r="V168" i="35"/>
  <c r="Y168" i="35"/>
  <c r="X168" i="35"/>
  <c r="Z168" i="35"/>
  <c r="U168" i="35"/>
  <c r="W168" i="35"/>
  <c r="AD168" i="35"/>
  <c r="AC168" i="35"/>
  <c r="AE170" i="33"/>
  <c r="N170" i="33" s="1"/>
  <c r="Q170" i="33" s="1"/>
  <c r="S170" i="33" s="1"/>
  <c r="C561" i="33"/>
  <c r="B561" i="33" s="1"/>
  <c r="A562" i="33"/>
  <c r="G561" i="33"/>
  <c r="D561" i="33"/>
  <c r="D568" i="35"/>
  <c r="A569" i="35"/>
  <c r="G568" i="35"/>
  <c r="C568" i="35"/>
  <c r="B568" i="35" s="1"/>
  <c r="G560" i="25"/>
  <c r="A561" i="25"/>
  <c r="J561" i="25" s="1"/>
  <c r="D560" i="25"/>
  <c r="C560" i="25"/>
  <c r="B560" i="25" s="1"/>
  <c r="S562" i="33" l="1"/>
  <c r="J562" i="33"/>
  <c r="I152" i="25"/>
  <c r="H153" i="25" s="1"/>
  <c r="R152" i="25"/>
  <c r="L153" i="25" s="1"/>
  <c r="M153" i="25" s="1"/>
  <c r="U153" i="25" s="1"/>
  <c r="F562" i="33"/>
  <c r="F569" i="35"/>
  <c r="F561" i="25"/>
  <c r="AE168" i="35"/>
  <c r="N168" i="35" s="1"/>
  <c r="Q168" i="35" s="1"/>
  <c r="S168" i="35" s="1"/>
  <c r="C569" i="35"/>
  <c r="B569" i="35" s="1"/>
  <c r="G569" i="35"/>
  <c r="D569" i="35"/>
  <c r="A570" i="35"/>
  <c r="C562" i="33"/>
  <c r="B562" i="33" s="1"/>
  <c r="G562" i="33"/>
  <c r="D562" i="33"/>
  <c r="A563" i="33"/>
  <c r="G561" i="25"/>
  <c r="C561" i="25"/>
  <c r="B561" i="25" s="1"/>
  <c r="D561" i="25"/>
  <c r="A562" i="25"/>
  <c r="J562" i="25" s="1"/>
  <c r="S563" i="33" l="1"/>
  <c r="J563" i="33"/>
  <c r="J152" i="25"/>
  <c r="K152" i="25" s="1"/>
  <c r="AB153" i="25"/>
  <c r="Z153" i="25"/>
  <c r="AD153" i="25"/>
  <c r="W153" i="25"/>
  <c r="AC153" i="25"/>
  <c r="V153" i="25"/>
  <c r="Y153" i="25"/>
  <c r="AA153" i="25"/>
  <c r="T153" i="25"/>
  <c r="X153" i="25"/>
  <c r="F563" i="33"/>
  <c r="E563" i="33" s="1"/>
  <c r="F570" i="35"/>
  <c r="F562" i="25"/>
  <c r="E170" i="33"/>
  <c r="C570" i="35"/>
  <c r="B570" i="35" s="1"/>
  <c r="A571" i="35"/>
  <c r="G570" i="35"/>
  <c r="D570" i="35"/>
  <c r="G563" i="33"/>
  <c r="A564" i="33"/>
  <c r="D563" i="33"/>
  <c r="C563" i="33"/>
  <c r="B563" i="33" s="1"/>
  <c r="G562" i="25"/>
  <c r="D562" i="25"/>
  <c r="C562" i="25"/>
  <c r="B562" i="25" s="1"/>
  <c r="A563" i="25"/>
  <c r="J563" i="25" s="1"/>
  <c r="S564" i="33" l="1"/>
  <c r="J564" i="33"/>
  <c r="R170" i="33"/>
  <c r="L171" i="33" s="1"/>
  <c r="M171" i="33" s="1"/>
  <c r="T171" i="33" s="1"/>
  <c r="AE153" i="25"/>
  <c r="N153" i="25" s="1"/>
  <c r="Q153" i="25" s="1"/>
  <c r="S153" i="25" s="1"/>
  <c r="E153" i="25" s="1"/>
  <c r="E168" i="35"/>
  <c r="F564" i="33"/>
  <c r="F571" i="35"/>
  <c r="F563" i="25"/>
  <c r="I170" i="33"/>
  <c r="H171" i="33" s="1"/>
  <c r="AB171" i="33"/>
  <c r="Y171" i="33"/>
  <c r="X171" i="33"/>
  <c r="U171" i="33"/>
  <c r="W171" i="33"/>
  <c r="G564" i="33"/>
  <c r="D564" i="33"/>
  <c r="C564" i="33"/>
  <c r="B564" i="33" s="1"/>
  <c r="A565" i="33"/>
  <c r="G571" i="35"/>
  <c r="C571" i="35"/>
  <c r="B571" i="35" s="1"/>
  <c r="D571" i="35"/>
  <c r="A572" i="35"/>
  <c r="G563" i="25"/>
  <c r="D563" i="25"/>
  <c r="A564" i="25"/>
  <c r="J564" i="25" s="1"/>
  <c r="C563" i="25"/>
  <c r="B563" i="25" s="1"/>
  <c r="AC171" i="33" l="1"/>
  <c r="AD171" i="33"/>
  <c r="AA171" i="33"/>
  <c r="Z171" i="33"/>
  <c r="V171" i="33"/>
  <c r="S565" i="33"/>
  <c r="J565" i="33"/>
  <c r="I168" i="35"/>
  <c r="J168" i="35" s="1"/>
  <c r="J170" i="33"/>
  <c r="K170" i="33" s="1"/>
  <c r="R153" i="25"/>
  <c r="L154" i="25" s="1"/>
  <c r="M154" i="25" s="1"/>
  <c r="Z154" i="25" s="1"/>
  <c r="I153" i="25"/>
  <c r="H169" i="35"/>
  <c r="R168" i="35"/>
  <c r="L169" i="35" s="1"/>
  <c r="M169" i="35" s="1"/>
  <c r="F565" i="33"/>
  <c r="H154" i="25"/>
  <c r="F572" i="35"/>
  <c r="F564" i="25"/>
  <c r="AE171" i="33"/>
  <c r="N171" i="33" s="1"/>
  <c r="Q171" i="33" s="1"/>
  <c r="S171" i="33" s="1"/>
  <c r="D572" i="35"/>
  <c r="G572" i="35"/>
  <c r="C572" i="35"/>
  <c r="B572" i="35" s="1"/>
  <c r="A573" i="35"/>
  <c r="A566" i="33"/>
  <c r="G565" i="33"/>
  <c r="D565" i="33"/>
  <c r="C565" i="33"/>
  <c r="B565" i="33" s="1"/>
  <c r="G564" i="25"/>
  <c r="D564" i="25"/>
  <c r="A565" i="25"/>
  <c r="J565" i="25" s="1"/>
  <c r="C564" i="25"/>
  <c r="B564" i="25" s="1"/>
  <c r="S566" i="33" l="1"/>
  <c r="J566" i="33"/>
  <c r="X154" i="25"/>
  <c r="T154" i="25"/>
  <c r="J153" i="25"/>
  <c r="K153" i="25" s="1"/>
  <c r="AD154" i="25"/>
  <c r="AA154" i="25"/>
  <c r="AB154" i="25"/>
  <c r="K168" i="35"/>
  <c r="U154" i="25"/>
  <c r="Y154" i="25"/>
  <c r="V154" i="25"/>
  <c r="W154" i="25"/>
  <c r="AC154" i="25"/>
  <c r="E171" i="33"/>
  <c r="AB169" i="35"/>
  <c r="AC169" i="35"/>
  <c r="X169" i="35"/>
  <c r="Y169" i="35"/>
  <c r="AA169" i="35"/>
  <c r="AD169" i="35"/>
  <c r="Z169" i="35"/>
  <c r="V169" i="35"/>
  <c r="W169" i="35"/>
  <c r="U169" i="35"/>
  <c r="T169" i="35"/>
  <c r="F573" i="35"/>
  <c r="F566" i="33"/>
  <c r="F565" i="25"/>
  <c r="A574" i="35"/>
  <c r="G573" i="35"/>
  <c r="D573" i="35"/>
  <c r="C573" i="35"/>
  <c r="B573" i="35" s="1"/>
  <c r="D566" i="33"/>
  <c r="C566" i="33"/>
  <c r="B566" i="33" s="1"/>
  <c r="G566" i="33"/>
  <c r="A567" i="33"/>
  <c r="G565" i="25"/>
  <c r="A566" i="25"/>
  <c r="J566" i="25" s="1"/>
  <c r="C565" i="25"/>
  <c r="B565" i="25" s="1"/>
  <c r="D565" i="25"/>
  <c r="S567" i="33" l="1"/>
  <c r="J567" i="33"/>
  <c r="R171" i="33"/>
  <c r="L172" i="33" s="1"/>
  <c r="M172" i="33" s="1"/>
  <c r="Y172" i="33" s="1"/>
  <c r="AE154" i="25"/>
  <c r="N154" i="25" s="1"/>
  <c r="Q154" i="25" s="1"/>
  <c r="S154" i="25" s="1"/>
  <c r="E154" i="25" s="1"/>
  <c r="I171" i="33"/>
  <c r="H172" i="33" s="1"/>
  <c r="AE169" i="35"/>
  <c r="N169" i="35" s="1"/>
  <c r="Q169" i="35" s="1"/>
  <c r="F567" i="33"/>
  <c r="E567" i="33" s="1"/>
  <c r="F574" i="35"/>
  <c r="F566" i="25"/>
  <c r="A568" i="33"/>
  <c r="G567" i="33"/>
  <c r="C567" i="33"/>
  <c r="B567" i="33" s="1"/>
  <c r="D567" i="33"/>
  <c r="A575" i="35"/>
  <c r="G574" i="35"/>
  <c r="C574" i="35"/>
  <c r="B574" i="35" s="1"/>
  <c r="D574" i="35"/>
  <c r="G566" i="25"/>
  <c r="C566" i="25"/>
  <c r="B566" i="25" s="1"/>
  <c r="A567" i="25"/>
  <c r="J567" i="25" s="1"/>
  <c r="D566" i="25"/>
  <c r="S568" i="33" l="1"/>
  <c r="J568" i="33"/>
  <c r="T172" i="33"/>
  <c r="AE172" i="33" s="1"/>
  <c r="N172" i="33" s="1"/>
  <c r="Q172" i="33" s="1"/>
  <c r="AD172" i="33"/>
  <c r="X172" i="33"/>
  <c r="AA172" i="33"/>
  <c r="Z172" i="33"/>
  <c r="W172" i="33"/>
  <c r="U172" i="33"/>
  <c r="V172" i="33"/>
  <c r="AB172" i="33"/>
  <c r="AC172" i="33"/>
  <c r="J171" i="33"/>
  <c r="K171" i="33" s="1"/>
  <c r="S169" i="35"/>
  <c r="E169" i="35" s="1"/>
  <c r="F575" i="35"/>
  <c r="F568" i="33"/>
  <c r="F567" i="25"/>
  <c r="I154" i="25"/>
  <c r="H155" i="25" s="1"/>
  <c r="D568" i="33"/>
  <c r="C568" i="33"/>
  <c r="B568" i="33" s="1"/>
  <c r="G568" i="33"/>
  <c r="A569" i="33"/>
  <c r="G575" i="35"/>
  <c r="A576" i="35"/>
  <c r="D575" i="35"/>
  <c r="C575" i="35"/>
  <c r="B575" i="35" s="1"/>
  <c r="R154" i="25"/>
  <c r="L155" i="25" s="1"/>
  <c r="G567" i="25"/>
  <c r="D567" i="25"/>
  <c r="C567" i="25"/>
  <c r="B567" i="25" s="1"/>
  <c r="A568" i="25"/>
  <c r="J568" i="25" s="1"/>
  <c r="S569" i="33" l="1"/>
  <c r="J569" i="33"/>
  <c r="J154" i="25"/>
  <c r="K154" i="25" s="1"/>
  <c r="R169" i="35"/>
  <c r="L170" i="35" s="1"/>
  <c r="M170" i="35" s="1"/>
  <c r="I169" i="35"/>
  <c r="H170" i="35" s="1"/>
  <c r="S172" i="33"/>
  <c r="E172" i="33" s="1"/>
  <c r="F576" i="35"/>
  <c r="F569" i="33"/>
  <c r="E569" i="33" s="1"/>
  <c r="F568" i="25"/>
  <c r="M155" i="25"/>
  <c r="AC155" i="25" s="1"/>
  <c r="C576" i="35"/>
  <c r="B576" i="35" s="1"/>
  <c r="G576" i="35"/>
  <c r="D576" i="35"/>
  <c r="A577" i="35"/>
  <c r="A570" i="33"/>
  <c r="G569" i="33"/>
  <c r="D569" i="33"/>
  <c r="C569" i="33"/>
  <c r="B569" i="33" s="1"/>
  <c r="G568" i="25"/>
  <c r="C568" i="25"/>
  <c r="B568" i="25" s="1"/>
  <c r="A569" i="25"/>
  <c r="J569" i="25" s="1"/>
  <c r="D568" i="25"/>
  <c r="S570" i="33" l="1"/>
  <c r="J570" i="33"/>
  <c r="J169" i="35"/>
  <c r="K169" i="35" s="1"/>
  <c r="AC170" i="35"/>
  <c r="Y170" i="35"/>
  <c r="V170" i="35"/>
  <c r="Z170" i="35"/>
  <c r="T170" i="35"/>
  <c r="U170" i="35"/>
  <c r="AD170" i="35"/>
  <c r="AA170" i="35"/>
  <c r="AB170" i="35"/>
  <c r="X170" i="35"/>
  <c r="W170" i="35"/>
  <c r="W155" i="25"/>
  <c r="F577" i="35"/>
  <c r="F570" i="33"/>
  <c r="F569" i="25"/>
  <c r="Z155" i="25"/>
  <c r="AD155" i="25"/>
  <c r="AA155" i="25"/>
  <c r="U155" i="25"/>
  <c r="X155" i="25"/>
  <c r="Y155" i="25"/>
  <c r="T155" i="25"/>
  <c r="AB155" i="25"/>
  <c r="V155" i="25"/>
  <c r="I172" i="33"/>
  <c r="H173" i="33" s="1"/>
  <c r="R172" i="33"/>
  <c r="L173" i="33" s="1"/>
  <c r="M173" i="33" s="1"/>
  <c r="D577" i="35"/>
  <c r="A578" i="35"/>
  <c r="G577" i="35"/>
  <c r="C577" i="35"/>
  <c r="B577" i="35" s="1"/>
  <c r="G570" i="33"/>
  <c r="D570" i="33"/>
  <c r="C570" i="33"/>
  <c r="B570" i="33" s="1"/>
  <c r="A571" i="33"/>
  <c r="G569" i="25"/>
  <c r="C569" i="25"/>
  <c r="B569" i="25" s="1"/>
  <c r="A570" i="25"/>
  <c r="J570" i="25" s="1"/>
  <c r="D569" i="25"/>
  <c r="S571" i="33" l="1"/>
  <c r="J571" i="33"/>
  <c r="J172" i="33"/>
  <c r="K172" i="33" s="1"/>
  <c r="AE170" i="35"/>
  <c r="N170" i="35" s="1"/>
  <c r="Q170" i="35" s="1"/>
  <c r="S170" i="35" s="1"/>
  <c r="E170" i="35" s="1"/>
  <c r="F578" i="35"/>
  <c r="F571" i="33"/>
  <c r="F570" i="25"/>
  <c r="AE155" i="25"/>
  <c r="N155" i="25" s="1"/>
  <c r="Q155" i="25" s="1"/>
  <c r="AD173" i="33"/>
  <c r="W173" i="33"/>
  <c r="U173" i="33"/>
  <c r="V173" i="33"/>
  <c r="AB173" i="33"/>
  <c r="T173" i="33"/>
  <c r="Z173" i="33"/>
  <c r="AC173" i="33"/>
  <c r="AA173" i="33"/>
  <c r="X173" i="33"/>
  <c r="Y173" i="33"/>
  <c r="D571" i="33"/>
  <c r="G571" i="33"/>
  <c r="A572" i="33"/>
  <c r="C571" i="33"/>
  <c r="B571" i="33" s="1"/>
  <c r="A579" i="35"/>
  <c r="D578" i="35"/>
  <c r="G578" i="35"/>
  <c r="C578" i="35"/>
  <c r="B578" i="35" s="1"/>
  <c r="G570" i="25"/>
  <c r="C570" i="25"/>
  <c r="B570" i="25" s="1"/>
  <c r="A571" i="25"/>
  <c r="J571" i="25" s="1"/>
  <c r="D570" i="25"/>
  <c r="S572" i="33" l="1"/>
  <c r="J572" i="33"/>
  <c r="R170" i="35"/>
  <c r="L171" i="35" s="1"/>
  <c r="M171" i="35" s="1"/>
  <c r="I170" i="35"/>
  <c r="J170" i="35" s="1"/>
  <c r="S155" i="25"/>
  <c r="F579" i="35"/>
  <c r="F572" i="33"/>
  <c r="F571" i="25"/>
  <c r="AE173" i="33"/>
  <c r="N173" i="33" s="1"/>
  <c r="Q173" i="33" s="1"/>
  <c r="S173" i="33" s="1"/>
  <c r="A580" i="35"/>
  <c r="D579" i="35"/>
  <c r="C579" i="35"/>
  <c r="B579" i="35" s="1"/>
  <c r="G579" i="35"/>
  <c r="A573" i="33"/>
  <c r="D572" i="33"/>
  <c r="C572" i="33"/>
  <c r="B572" i="33" s="1"/>
  <c r="G572" i="33"/>
  <c r="G571" i="25"/>
  <c r="A572" i="25"/>
  <c r="J572" i="25" s="1"/>
  <c r="D571" i="25"/>
  <c r="C571" i="25"/>
  <c r="B571" i="25" s="1"/>
  <c r="S573" i="33" l="1"/>
  <c r="J573" i="33"/>
  <c r="H171" i="35"/>
  <c r="K170" i="35"/>
  <c r="Y171" i="35"/>
  <c r="V171" i="35"/>
  <c r="X171" i="35"/>
  <c r="AB171" i="35"/>
  <c r="AD171" i="35"/>
  <c r="U171" i="35"/>
  <c r="AC171" i="35"/>
  <c r="AA171" i="35"/>
  <c r="T171" i="35"/>
  <c r="W171" i="35"/>
  <c r="Z171" i="35"/>
  <c r="E155" i="25"/>
  <c r="F573" i="33"/>
  <c r="E573" i="33" s="1"/>
  <c r="F580" i="35"/>
  <c r="F572" i="25"/>
  <c r="C573" i="33"/>
  <c r="B573" i="33" s="1"/>
  <c r="G573" i="33"/>
  <c r="D573" i="33"/>
  <c r="A574" i="33"/>
  <c r="C580" i="35"/>
  <c r="B580" i="35" s="1"/>
  <c r="G580" i="35"/>
  <c r="D580" i="35"/>
  <c r="A581" i="35"/>
  <c r="G572" i="25"/>
  <c r="A573" i="25"/>
  <c r="J573" i="25" s="1"/>
  <c r="D572" i="25"/>
  <c r="C572" i="25"/>
  <c r="B572" i="25" s="1"/>
  <c r="S574" i="33" l="1"/>
  <c r="J574" i="33"/>
  <c r="AE171" i="35"/>
  <c r="N171" i="35" s="1"/>
  <c r="Q171" i="35" s="1"/>
  <c r="S171" i="35" s="1"/>
  <c r="E171" i="35" s="1"/>
  <c r="R155" i="25"/>
  <c r="L156" i="25" s="1"/>
  <c r="M156" i="25" s="1"/>
  <c r="X156" i="25" s="1"/>
  <c r="I155" i="25"/>
  <c r="J155" i="25" s="1"/>
  <c r="F581" i="35"/>
  <c r="F574" i="33"/>
  <c r="F573" i="25"/>
  <c r="E173" i="33"/>
  <c r="C581" i="35"/>
  <c r="B581" i="35" s="1"/>
  <c r="A582" i="35"/>
  <c r="D581" i="35"/>
  <c r="G581" i="35"/>
  <c r="C574" i="33"/>
  <c r="B574" i="33" s="1"/>
  <c r="A575" i="33"/>
  <c r="G574" i="33"/>
  <c r="D574" i="33"/>
  <c r="G573" i="25"/>
  <c r="C573" i="25"/>
  <c r="B573" i="25" s="1"/>
  <c r="D573" i="25"/>
  <c r="A574" i="25"/>
  <c r="J574" i="25" s="1"/>
  <c r="S575" i="33" l="1"/>
  <c r="J575" i="33"/>
  <c r="R173" i="33"/>
  <c r="L174" i="33" s="1"/>
  <c r="M174" i="33" s="1"/>
  <c r="U174" i="33" s="1"/>
  <c r="T156" i="25"/>
  <c r="AA156" i="25"/>
  <c r="W156" i="25"/>
  <c r="AB156" i="25"/>
  <c r="Y156" i="25"/>
  <c r="AC156" i="25"/>
  <c r="AD156" i="25"/>
  <c r="V156" i="25"/>
  <c r="U156" i="25"/>
  <c r="Z156" i="25"/>
  <c r="R171" i="35"/>
  <c r="L172" i="35" s="1"/>
  <c r="M172" i="35" s="1"/>
  <c r="I171" i="35"/>
  <c r="H172" i="35" s="1"/>
  <c r="K155" i="25"/>
  <c r="H156" i="25"/>
  <c r="F575" i="33"/>
  <c r="E575" i="33" s="1"/>
  <c r="F582" i="35"/>
  <c r="F574" i="25"/>
  <c r="V174" i="33"/>
  <c r="X174" i="33"/>
  <c r="AB174" i="33"/>
  <c r="AC174" i="33"/>
  <c r="AD174" i="33"/>
  <c r="T174" i="33"/>
  <c r="Y174" i="33"/>
  <c r="Z174" i="33"/>
  <c r="I173" i="33"/>
  <c r="H174" i="33" s="1"/>
  <c r="D582" i="35"/>
  <c r="A583" i="35"/>
  <c r="C582" i="35"/>
  <c r="B582" i="35" s="1"/>
  <c r="G582" i="35"/>
  <c r="G575" i="33"/>
  <c r="A576" i="33"/>
  <c r="C575" i="33"/>
  <c r="B575" i="33" s="1"/>
  <c r="D575" i="33"/>
  <c r="G574" i="25"/>
  <c r="C574" i="25"/>
  <c r="B574" i="25" s="1"/>
  <c r="D574" i="25"/>
  <c r="A575" i="25"/>
  <c r="J575" i="25" s="1"/>
  <c r="S576" i="33" l="1"/>
  <c r="J576" i="33"/>
  <c r="W174" i="33"/>
  <c r="AA174" i="33"/>
  <c r="J171" i="35"/>
  <c r="K171" i="35" s="1"/>
  <c r="J173" i="33"/>
  <c r="K173" i="33" s="1"/>
  <c r="AE156" i="25"/>
  <c r="N156" i="25" s="1"/>
  <c r="Q156" i="25" s="1"/>
  <c r="S156" i="25" s="1"/>
  <c r="E156" i="25" s="1"/>
  <c r="T172" i="35"/>
  <c r="W172" i="35"/>
  <c r="U172" i="35"/>
  <c r="V172" i="35"/>
  <c r="X172" i="35"/>
  <c r="Y172" i="35"/>
  <c r="AA172" i="35"/>
  <c r="AB172" i="35"/>
  <c r="AC172" i="35"/>
  <c r="AD172" i="35"/>
  <c r="Z172" i="35"/>
  <c r="F576" i="33"/>
  <c r="F583" i="35"/>
  <c r="F575" i="25"/>
  <c r="AE174" i="33"/>
  <c r="N174" i="33" s="1"/>
  <c r="Q174" i="33" s="1"/>
  <c r="S174" i="33" s="1"/>
  <c r="D576" i="33"/>
  <c r="G576" i="33"/>
  <c r="C576" i="33"/>
  <c r="B576" i="33" s="1"/>
  <c r="A577" i="33"/>
  <c r="A584" i="35"/>
  <c r="G583" i="35"/>
  <c r="C583" i="35"/>
  <c r="B583" i="35" s="1"/>
  <c r="D583" i="35"/>
  <c r="G575" i="25"/>
  <c r="D575" i="25"/>
  <c r="A576" i="25"/>
  <c r="J576" i="25" s="1"/>
  <c r="C575" i="25"/>
  <c r="B575" i="25" s="1"/>
  <c r="S577" i="33" l="1"/>
  <c r="J577" i="33"/>
  <c r="R156" i="25"/>
  <c r="L157" i="25" s="1"/>
  <c r="M157" i="25" s="1"/>
  <c r="X157" i="25" s="1"/>
  <c r="I156" i="25"/>
  <c r="AE172" i="35"/>
  <c r="N172" i="35" s="1"/>
  <c r="Q172" i="35" s="1"/>
  <c r="E174" i="33"/>
  <c r="AB157" i="25"/>
  <c r="V157" i="25"/>
  <c r="AA157" i="25"/>
  <c r="Z157" i="25"/>
  <c r="AC157" i="25"/>
  <c r="Y157" i="25"/>
  <c r="U157" i="25"/>
  <c r="T157" i="25"/>
  <c r="F577" i="33"/>
  <c r="F584" i="35"/>
  <c r="F576" i="25"/>
  <c r="D577" i="33"/>
  <c r="C577" i="33"/>
  <c r="B577" i="33" s="1"/>
  <c r="G577" i="33"/>
  <c r="A578" i="33"/>
  <c r="A585" i="35"/>
  <c r="D584" i="35"/>
  <c r="G584" i="35"/>
  <c r="C584" i="35"/>
  <c r="B584" i="35" s="1"/>
  <c r="G576" i="25"/>
  <c r="C576" i="25"/>
  <c r="B576" i="25" s="1"/>
  <c r="D576" i="25"/>
  <c r="A577" i="25"/>
  <c r="J577" i="25" s="1"/>
  <c r="S578" i="33" l="1"/>
  <c r="J578" i="33"/>
  <c r="AD157" i="25"/>
  <c r="W157" i="25"/>
  <c r="R174" i="33"/>
  <c r="L175" i="33" s="1"/>
  <c r="M175" i="33" s="1"/>
  <c r="AA175" i="33" s="1"/>
  <c r="J156" i="25"/>
  <c r="K156" i="25" s="1"/>
  <c r="H157" i="25"/>
  <c r="S172" i="35"/>
  <c r="E172" i="35" s="1"/>
  <c r="I174" i="33"/>
  <c r="H175" i="33" s="1"/>
  <c r="Y175" i="33"/>
  <c r="X175" i="33"/>
  <c r="AC175" i="33"/>
  <c r="AB175" i="33"/>
  <c r="Z175" i="33"/>
  <c r="AE157" i="25"/>
  <c r="N157" i="25" s="1"/>
  <c r="Q157" i="25" s="1"/>
  <c r="F585" i="35"/>
  <c r="F578" i="33"/>
  <c r="F577" i="25"/>
  <c r="A586" i="35"/>
  <c r="D585" i="35"/>
  <c r="G585" i="35"/>
  <c r="C585" i="35"/>
  <c r="B585" i="35" s="1"/>
  <c r="G578" i="33"/>
  <c r="A579" i="33"/>
  <c r="D578" i="33"/>
  <c r="C578" i="33"/>
  <c r="B578" i="33" s="1"/>
  <c r="G577" i="25"/>
  <c r="A578" i="25"/>
  <c r="J578" i="25" s="1"/>
  <c r="C577" i="25"/>
  <c r="B577" i="25" s="1"/>
  <c r="D577" i="25"/>
  <c r="S579" i="33" l="1"/>
  <c r="J579" i="33"/>
  <c r="AD175" i="33"/>
  <c r="U175" i="33"/>
  <c r="T175" i="33"/>
  <c r="AE175" i="33" s="1"/>
  <c r="N175" i="33" s="1"/>
  <c r="Q175" i="33" s="1"/>
  <c r="W175" i="33"/>
  <c r="V175" i="33"/>
  <c r="R172" i="35"/>
  <c r="L173" i="35" s="1"/>
  <c r="M173" i="35" s="1"/>
  <c r="V173" i="35" s="1"/>
  <c r="J174" i="33"/>
  <c r="K174" i="33" s="1"/>
  <c r="I172" i="35"/>
  <c r="H173" i="35" s="1"/>
  <c r="S157" i="25"/>
  <c r="E157" i="25" s="1"/>
  <c r="F579" i="33"/>
  <c r="E579" i="33" s="1"/>
  <c r="F586" i="35"/>
  <c r="F578" i="25"/>
  <c r="A580" i="33"/>
  <c r="D579" i="33"/>
  <c r="C579" i="33"/>
  <c r="B579" i="33" s="1"/>
  <c r="G579" i="33"/>
  <c r="C586" i="35"/>
  <c r="B586" i="35" s="1"/>
  <c r="G586" i="35"/>
  <c r="D586" i="35"/>
  <c r="A587" i="35"/>
  <c r="G578" i="25"/>
  <c r="C578" i="25"/>
  <c r="B578" i="25" s="1"/>
  <c r="A579" i="25"/>
  <c r="J579" i="25" s="1"/>
  <c r="D578" i="25"/>
  <c r="Y173" i="35" l="1"/>
  <c r="T173" i="35"/>
  <c r="X173" i="35"/>
  <c r="Z173" i="35"/>
  <c r="W173" i="35"/>
  <c r="S580" i="33"/>
  <c r="J580" i="33"/>
  <c r="AB173" i="35"/>
  <c r="U173" i="35"/>
  <c r="AE173" i="35" s="1"/>
  <c r="N173" i="35" s="1"/>
  <c r="Q173" i="35" s="1"/>
  <c r="S173" i="35" s="1"/>
  <c r="AD173" i="35"/>
  <c r="AA173" i="35"/>
  <c r="AC173" i="35"/>
  <c r="J172" i="35"/>
  <c r="K172" i="35" s="1"/>
  <c r="S175" i="33"/>
  <c r="E175" i="33" s="1"/>
  <c r="F587" i="35"/>
  <c r="F580" i="33"/>
  <c r="F579" i="25"/>
  <c r="I157" i="25"/>
  <c r="H158" i="25" s="1"/>
  <c r="D580" i="33"/>
  <c r="G580" i="33"/>
  <c r="A581" i="33"/>
  <c r="C580" i="33"/>
  <c r="B580" i="33" s="1"/>
  <c r="C587" i="35"/>
  <c r="B587" i="35" s="1"/>
  <c r="A588" i="35"/>
  <c r="G587" i="35"/>
  <c r="D587" i="35"/>
  <c r="R157" i="25"/>
  <c r="L158" i="25" s="1"/>
  <c r="G579" i="25"/>
  <c r="D579" i="25"/>
  <c r="A580" i="25"/>
  <c r="J580" i="25" s="1"/>
  <c r="C579" i="25"/>
  <c r="B579" i="25" s="1"/>
  <c r="S581" i="33" l="1"/>
  <c r="J581" i="33"/>
  <c r="J157" i="25"/>
  <c r="K157" i="25" s="1"/>
  <c r="E173" i="35"/>
  <c r="F588" i="35"/>
  <c r="F581" i="33"/>
  <c r="E581" i="33" s="1"/>
  <c r="F580" i="25"/>
  <c r="M158" i="25"/>
  <c r="T158" i="25" s="1"/>
  <c r="R175" i="33"/>
  <c r="L176" i="33" s="1"/>
  <c r="M176" i="33" s="1"/>
  <c r="I175" i="33"/>
  <c r="H176" i="33" s="1"/>
  <c r="A582" i="33"/>
  <c r="G581" i="33"/>
  <c r="C581" i="33"/>
  <c r="B581" i="33" s="1"/>
  <c r="D581" i="33"/>
  <c r="A589" i="35"/>
  <c r="G588" i="35"/>
  <c r="D588" i="35"/>
  <c r="C588" i="35"/>
  <c r="B588" i="35" s="1"/>
  <c r="G580" i="25"/>
  <c r="C580" i="25"/>
  <c r="B580" i="25" s="1"/>
  <c r="A581" i="25"/>
  <c r="J581" i="25" s="1"/>
  <c r="D580" i="25"/>
  <c r="S582" i="33" l="1"/>
  <c r="J582" i="33"/>
  <c r="J175" i="33"/>
  <c r="K175" i="33" s="1"/>
  <c r="R173" i="35"/>
  <c r="L174" i="35" s="1"/>
  <c r="M174" i="35" s="1"/>
  <c r="I173" i="35"/>
  <c r="H174" i="35" s="1"/>
  <c r="V158" i="25"/>
  <c r="Z158" i="25"/>
  <c r="F589" i="35"/>
  <c r="F582" i="33"/>
  <c r="AD158" i="25"/>
  <c r="W158" i="25"/>
  <c r="AA158" i="25"/>
  <c r="X158" i="25"/>
  <c r="Y158" i="25"/>
  <c r="U158" i="25"/>
  <c r="AC158" i="25"/>
  <c r="F581" i="25"/>
  <c r="AB158" i="25"/>
  <c r="T176" i="33"/>
  <c r="Y176" i="33"/>
  <c r="AD176" i="33"/>
  <c r="U176" i="33"/>
  <c r="V176" i="33"/>
  <c r="AB176" i="33"/>
  <c r="AA176" i="33"/>
  <c r="X176" i="33"/>
  <c r="Z176" i="33"/>
  <c r="AC176" i="33"/>
  <c r="W176" i="33"/>
  <c r="G589" i="35"/>
  <c r="A590" i="35"/>
  <c r="C589" i="35"/>
  <c r="B589" i="35" s="1"/>
  <c r="D589" i="35"/>
  <c r="G582" i="33"/>
  <c r="D582" i="33"/>
  <c r="C582" i="33"/>
  <c r="B582" i="33" s="1"/>
  <c r="A583" i="33"/>
  <c r="G581" i="25"/>
  <c r="A582" i="25"/>
  <c r="J582" i="25" s="1"/>
  <c r="D581" i="25"/>
  <c r="C581" i="25"/>
  <c r="B581" i="25" s="1"/>
  <c r="S583" i="33" l="1"/>
  <c r="J583" i="33"/>
  <c r="J173" i="35"/>
  <c r="K173" i="35" s="1"/>
  <c r="Z174" i="35"/>
  <c r="X174" i="35"/>
  <c r="AA174" i="35"/>
  <c r="AC174" i="35"/>
  <c r="V174" i="35"/>
  <c r="AD174" i="35"/>
  <c r="T174" i="35"/>
  <c r="U174" i="35"/>
  <c r="Y174" i="35"/>
  <c r="W174" i="35"/>
  <c r="AB174" i="35"/>
  <c r="F590" i="35"/>
  <c r="F583" i="33"/>
  <c r="AE158" i="25"/>
  <c r="N158" i="25" s="1"/>
  <c r="Q158" i="25" s="1"/>
  <c r="F582" i="25"/>
  <c r="AE176" i="33"/>
  <c r="N176" i="33" s="1"/>
  <c r="Q176" i="33" s="1"/>
  <c r="S176" i="33" s="1"/>
  <c r="C590" i="35"/>
  <c r="B590" i="35" s="1"/>
  <c r="G590" i="35"/>
  <c r="A591" i="35"/>
  <c r="D590" i="35"/>
  <c r="A584" i="33"/>
  <c r="C583" i="33"/>
  <c r="B583" i="33" s="1"/>
  <c r="G583" i="33"/>
  <c r="D583" i="33"/>
  <c r="G582" i="25"/>
  <c r="C582" i="25"/>
  <c r="B582" i="25" s="1"/>
  <c r="A583" i="25"/>
  <c r="J583" i="25" s="1"/>
  <c r="D582" i="25"/>
  <c r="S584" i="33" l="1"/>
  <c r="J584" i="33"/>
  <c r="AE174" i="35"/>
  <c r="N174" i="35" s="1"/>
  <c r="Q174" i="35" s="1"/>
  <c r="S158" i="25"/>
  <c r="F591" i="35"/>
  <c r="F584" i="33"/>
  <c r="F583" i="25"/>
  <c r="D591" i="35"/>
  <c r="C591" i="35"/>
  <c r="B591" i="35" s="1"/>
  <c r="A592" i="35"/>
  <c r="G591" i="35"/>
  <c r="D584" i="33"/>
  <c r="G584" i="33"/>
  <c r="C584" i="33"/>
  <c r="B584" i="33" s="1"/>
  <c r="A585" i="33"/>
  <c r="G583" i="25"/>
  <c r="A584" i="25"/>
  <c r="J584" i="25" s="1"/>
  <c r="C583" i="25"/>
  <c r="B583" i="25" s="1"/>
  <c r="D583" i="25"/>
  <c r="S585" i="33" l="1"/>
  <c r="J585" i="33"/>
  <c r="S174" i="35"/>
  <c r="E174" i="35" s="1"/>
  <c r="E158" i="25"/>
  <c r="F592" i="35"/>
  <c r="F585" i="33"/>
  <c r="E585" i="33" s="1"/>
  <c r="F584" i="25"/>
  <c r="E176" i="33"/>
  <c r="A586" i="33"/>
  <c r="C585" i="33"/>
  <c r="B585" i="33" s="1"/>
  <c r="G585" i="33"/>
  <c r="D585" i="33"/>
  <c r="G592" i="35"/>
  <c r="D592" i="35"/>
  <c r="C592" i="35"/>
  <c r="B592" i="35" s="1"/>
  <c r="A593" i="35"/>
  <c r="G584" i="25"/>
  <c r="A585" i="25"/>
  <c r="J585" i="25" s="1"/>
  <c r="D584" i="25"/>
  <c r="C584" i="25"/>
  <c r="B584" i="25" s="1"/>
  <c r="S586" i="33" l="1"/>
  <c r="J586" i="33"/>
  <c r="R176" i="33"/>
  <c r="L177" i="33" s="1"/>
  <c r="M177" i="33" s="1"/>
  <c r="U177" i="33" s="1"/>
  <c r="R174" i="35"/>
  <c r="L175" i="35" s="1"/>
  <c r="M175" i="35" s="1"/>
  <c r="T175" i="35" s="1"/>
  <c r="I174" i="35"/>
  <c r="H175" i="35" s="1"/>
  <c r="AC175" i="35"/>
  <c r="AA175" i="35"/>
  <c r="R158" i="25"/>
  <c r="L159" i="25" s="1"/>
  <c r="M159" i="25" s="1"/>
  <c r="V159" i="25" s="1"/>
  <c r="I158" i="25"/>
  <c r="J158" i="25" s="1"/>
  <c r="F586" i="33"/>
  <c r="F593" i="35"/>
  <c r="F585" i="25"/>
  <c r="I176" i="33"/>
  <c r="H177" i="33" s="1"/>
  <c r="V177" i="33"/>
  <c r="Y177" i="33"/>
  <c r="AB177" i="33"/>
  <c r="AD177" i="33"/>
  <c r="X177" i="33"/>
  <c r="AA177" i="33"/>
  <c r="T177" i="33"/>
  <c r="Z177" i="33"/>
  <c r="AC177" i="33"/>
  <c r="D586" i="33"/>
  <c r="A587" i="33"/>
  <c r="C586" i="33"/>
  <c r="B586" i="33" s="1"/>
  <c r="G586" i="33"/>
  <c r="C593" i="35"/>
  <c r="B593" i="35" s="1"/>
  <c r="G593" i="35"/>
  <c r="A594" i="35"/>
  <c r="D593" i="35"/>
  <c r="G585" i="25"/>
  <c r="C585" i="25"/>
  <c r="B585" i="25" s="1"/>
  <c r="D585" i="25"/>
  <c r="A586" i="25"/>
  <c r="J586" i="25" s="1"/>
  <c r="X175" i="35" l="1"/>
  <c r="Y175" i="35"/>
  <c r="W177" i="33"/>
  <c r="U175" i="35"/>
  <c r="AD175" i="35"/>
  <c r="Z175" i="35"/>
  <c r="S587" i="33"/>
  <c r="J587" i="33"/>
  <c r="AB175" i="35"/>
  <c r="V175" i="35"/>
  <c r="J174" i="35"/>
  <c r="K174" i="35" s="1"/>
  <c r="W175" i="35"/>
  <c r="AE175" i="35" s="1"/>
  <c r="N175" i="35" s="1"/>
  <c r="Q175" i="35" s="1"/>
  <c r="S175" i="35" s="1"/>
  <c r="E175" i="35" s="1"/>
  <c r="J176" i="33"/>
  <c r="K176" i="33" s="1"/>
  <c r="Z159" i="25"/>
  <c r="Y159" i="25"/>
  <c r="AA159" i="25"/>
  <c r="W159" i="25"/>
  <c r="AD159" i="25"/>
  <c r="T159" i="25"/>
  <c r="X159" i="25"/>
  <c r="U159" i="25"/>
  <c r="AB159" i="25"/>
  <c r="AC159" i="25"/>
  <c r="K158" i="25"/>
  <c r="H159" i="25"/>
  <c r="F594" i="35"/>
  <c r="F587" i="33"/>
  <c r="E587" i="33" s="1"/>
  <c r="F586" i="25"/>
  <c r="AE177" i="33"/>
  <c r="N177" i="33" s="1"/>
  <c r="Q177" i="33" s="1"/>
  <c r="S177" i="33" s="1"/>
  <c r="C587" i="33"/>
  <c r="B587" i="33" s="1"/>
  <c r="A588" i="33"/>
  <c r="G587" i="33"/>
  <c r="D587" i="33"/>
  <c r="C594" i="35"/>
  <c r="B594" i="35" s="1"/>
  <c r="A595" i="35"/>
  <c r="D594" i="35"/>
  <c r="G594" i="35"/>
  <c r="G586" i="25"/>
  <c r="D586" i="25"/>
  <c r="C586" i="25"/>
  <c r="B586" i="25" s="1"/>
  <c r="A587" i="25"/>
  <c r="J587" i="25" s="1"/>
  <c r="S588" i="33" l="1"/>
  <c r="J588" i="33"/>
  <c r="R175" i="35"/>
  <c r="L176" i="35" s="1"/>
  <c r="M176" i="35" s="1"/>
  <c r="Z176" i="35" s="1"/>
  <c r="AE159" i="25"/>
  <c r="N159" i="25" s="1"/>
  <c r="Q159" i="25" s="1"/>
  <c r="T176" i="35"/>
  <c r="AD176" i="35"/>
  <c r="AA176" i="35"/>
  <c r="Y176" i="35"/>
  <c r="U176" i="35"/>
  <c r="AB176" i="35"/>
  <c r="X176" i="35"/>
  <c r="AC176" i="35"/>
  <c r="W176" i="35"/>
  <c r="I175" i="35"/>
  <c r="H176" i="35" s="1"/>
  <c r="S159" i="25"/>
  <c r="E177" i="33"/>
  <c r="F595" i="35"/>
  <c r="F588" i="33"/>
  <c r="F587" i="25"/>
  <c r="D588" i="33"/>
  <c r="C588" i="33"/>
  <c r="B588" i="33" s="1"/>
  <c r="A589" i="33"/>
  <c r="G588" i="33"/>
  <c r="C595" i="35"/>
  <c r="B595" i="35" s="1"/>
  <c r="A596" i="35"/>
  <c r="G595" i="35"/>
  <c r="D595" i="35"/>
  <c r="G587" i="25"/>
  <c r="D587" i="25"/>
  <c r="C587" i="25"/>
  <c r="B587" i="25" s="1"/>
  <c r="A588" i="25"/>
  <c r="J588" i="25" s="1"/>
  <c r="V176" i="35" l="1"/>
  <c r="S589" i="33"/>
  <c r="J589" i="33"/>
  <c r="J175" i="35"/>
  <c r="K175" i="35" s="1"/>
  <c r="R177" i="33"/>
  <c r="L178" i="33" s="1"/>
  <c r="M178" i="33" s="1"/>
  <c r="AC178" i="33" s="1"/>
  <c r="E159" i="25"/>
  <c r="I159" i="25" s="1"/>
  <c r="H160" i="25" s="1"/>
  <c r="AE176" i="35"/>
  <c r="N176" i="35" s="1"/>
  <c r="Q176" i="35" s="1"/>
  <c r="S176" i="35" s="1"/>
  <c r="E176" i="35" s="1"/>
  <c r="I177" i="33"/>
  <c r="H178" i="33" s="1"/>
  <c r="X178" i="33"/>
  <c r="AD178" i="33"/>
  <c r="F596" i="35"/>
  <c r="F589" i="33"/>
  <c r="F588" i="25"/>
  <c r="G596" i="35"/>
  <c r="C596" i="35"/>
  <c r="B596" i="35" s="1"/>
  <c r="A597" i="35"/>
  <c r="D596" i="35"/>
  <c r="A590" i="33"/>
  <c r="G589" i="33"/>
  <c r="C589" i="33"/>
  <c r="B589" i="33" s="1"/>
  <c r="D589" i="33"/>
  <c r="G588" i="25"/>
  <c r="D588" i="25"/>
  <c r="A589" i="25"/>
  <c r="J589" i="25" s="1"/>
  <c r="C588" i="25"/>
  <c r="B588" i="25" s="1"/>
  <c r="T178" i="33" l="1"/>
  <c r="AB178" i="33"/>
  <c r="AA178" i="33"/>
  <c r="V178" i="33"/>
  <c r="S590" i="33"/>
  <c r="J590" i="33"/>
  <c r="U178" i="33"/>
  <c r="Y178" i="33"/>
  <c r="Z178" i="33"/>
  <c r="W178" i="33"/>
  <c r="R159" i="25"/>
  <c r="L160" i="25" s="1"/>
  <c r="M160" i="25" s="1"/>
  <c r="J159" i="25"/>
  <c r="K159" i="25" s="1"/>
  <c r="R176" i="35"/>
  <c r="L177" i="35" s="1"/>
  <c r="M177" i="35" s="1"/>
  <c r="T177" i="35" s="1"/>
  <c r="J177" i="33"/>
  <c r="K177" i="33" s="1"/>
  <c r="AE178" i="33"/>
  <c r="N178" i="33" s="1"/>
  <c r="Q178" i="33" s="1"/>
  <c r="F590" i="33"/>
  <c r="F597" i="35"/>
  <c r="F589" i="25"/>
  <c r="I176" i="35"/>
  <c r="H177" i="35" s="1"/>
  <c r="C597" i="35"/>
  <c r="B597" i="35" s="1"/>
  <c r="G597" i="35"/>
  <c r="A598" i="35"/>
  <c r="D597" i="35"/>
  <c r="D590" i="33"/>
  <c r="C590" i="33"/>
  <c r="B590" i="33" s="1"/>
  <c r="G590" i="33"/>
  <c r="A591" i="33"/>
  <c r="G589" i="25"/>
  <c r="A590" i="25"/>
  <c r="J590" i="25" s="1"/>
  <c r="C589" i="25"/>
  <c r="B589" i="25" s="1"/>
  <c r="D589" i="25"/>
  <c r="Z177" i="35" l="1"/>
  <c r="S591" i="33"/>
  <c r="J591" i="33"/>
  <c r="AC177" i="35"/>
  <c r="X177" i="35"/>
  <c r="W177" i="35"/>
  <c r="AB177" i="35"/>
  <c r="AA177" i="35"/>
  <c r="V177" i="35"/>
  <c r="J176" i="35"/>
  <c r="K176" i="35" s="1"/>
  <c r="U177" i="35"/>
  <c r="Y177" i="35"/>
  <c r="AD177" i="35"/>
  <c r="V160" i="25"/>
  <c r="X160" i="25"/>
  <c r="T160" i="25"/>
  <c r="AA160" i="25"/>
  <c r="AC160" i="25"/>
  <c r="AB160" i="25"/>
  <c r="Y160" i="25"/>
  <c r="Z160" i="25"/>
  <c r="AD160" i="25"/>
  <c r="W160" i="25"/>
  <c r="U160" i="25"/>
  <c r="S178" i="33"/>
  <c r="E178" i="33" s="1"/>
  <c r="S160" i="25"/>
  <c r="F598" i="35"/>
  <c r="F591" i="33"/>
  <c r="E591" i="33" s="1"/>
  <c r="F590" i="25"/>
  <c r="C598" i="35"/>
  <c r="B598" i="35" s="1"/>
  <c r="A599" i="35"/>
  <c r="G598" i="35"/>
  <c r="D598" i="35"/>
  <c r="A592" i="33"/>
  <c r="D591" i="33"/>
  <c r="C591" i="33"/>
  <c r="B591" i="33" s="1"/>
  <c r="G591" i="33"/>
  <c r="G590" i="25"/>
  <c r="C590" i="25"/>
  <c r="B590" i="25" s="1"/>
  <c r="A591" i="25"/>
  <c r="J591" i="25" s="1"/>
  <c r="D590" i="25"/>
  <c r="AE177" i="35" l="1"/>
  <c r="N177" i="35" s="1"/>
  <c r="Q177" i="35" s="1"/>
  <c r="S177" i="35" s="1"/>
  <c r="S592" i="33"/>
  <c r="J592" i="33"/>
  <c r="AE160" i="25"/>
  <c r="N160" i="25" s="1"/>
  <c r="Q160" i="25" s="1"/>
  <c r="E160" i="25" s="1"/>
  <c r="I178" i="33"/>
  <c r="H179" i="33" s="1"/>
  <c r="R178" i="33"/>
  <c r="L179" i="33" s="1"/>
  <c r="M179" i="33" s="1"/>
  <c r="U179" i="33" s="1"/>
  <c r="E177" i="35"/>
  <c r="F592" i="33"/>
  <c r="F599" i="35"/>
  <c r="F591" i="25"/>
  <c r="G592" i="33"/>
  <c r="A593" i="33"/>
  <c r="C592" i="33"/>
  <c r="B592" i="33" s="1"/>
  <c r="D592" i="33"/>
  <c r="D599" i="35"/>
  <c r="A600" i="35"/>
  <c r="G599" i="35"/>
  <c r="C599" i="35"/>
  <c r="B599" i="35" s="1"/>
  <c r="G591" i="25"/>
  <c r="D591" i="25"/>
  <c r="A592" i="25"/>
  <c r="J592" i="25" s="1"/>
  <c r="C591" i="25"/>
  <c r="B591" i="25" s="1"/>
  <c r="S593" i="33" l="1"/>
  <c r="J593" i="33"/>
  <c r="R160" i="25"/>
  <c r="L161" i="25" s="1"/>
  <c r="I160" i="25"/>
  <c r="H161" i="25" s="1"/>
  <c r="R177" i="35"/>
  <c r="L178" i="35" s="1"/>
  <c r="M178" i="35" s="1"/>
  <c r="AD178" i="35" s="1"/>
  <c r="J178" i="33"/>
  <c r="K178" i="33" s="1"/>
  <c r="AA179" i="33"/>
  <c r="AB179" i="33"/>
  <c r="Y179" i="33"/>
  <c r="T179" i="33"/>
  <c r="W179" i="33"/>
  <c r="AC179" i="33"/>
  <c r="X179" i="33"/>
  <c r="V179" i="33"/>
  <c r="Z179" i="33"/>
  <c r="AD179" i="33"/>
  <c r="I177" i="35"/>
  <c r="H178" i="35" s="1"/>
  <c r="U178" i="35"/>
  <c r="AB178" i="35"/>
  <c r="Y178" i="35"/>
  <c r="F600" i="35"/>
  <c r="F593" i="33"/>
  <c r="E593" i="33" s="1"/>
  <c r="F592" i="25"/>
  <c r="M161" i="25"/>
  <c r="AA161" i="25" s="1"/>
  <c r="A601" i="35"/>
  <c r="D600" i="35"/>
  <c r="C600" i="35"/>
  <c r="B600" i="35" s="1"/>
  <c r="G600" i="35"/>
  <c r="A594" i="33"/>
  <c r="D593" i="33"/>
  <c r="G593" i="33"/>
  <c r="C593" i="33"/>
  <c r="B593" i="33" s="1"/>
  <c r="G592" i="25"/>
  <c r="A593" i="25"/>
  <c r="J593" i="25" s="1"/>
  <c r="C592" i="25"/>
  <c r="B592" i="25" s="1"/>
  <c r="D592" i="25"/>
  <c r="X178" i="35" l="1"/>
  <c r="AC178" i="35"/>
  <c r="S594" i="33"/>
  <c r="J594" i="33"/>
  <c r="Z178" i="35"/>
  <c r="V178" i="35"/>
  <c r="W178" i="35"/>
  <c r="AA178" i="35"/>
  <c r="T178" i="35"/>
  <c r="AE178" i="35" s="1"/>
  <c r="N178" i="35" s="1"/>
  <c r="Q178" i="35" s="1"/>
  <c r="J160" i="25"/>
  <c r="K160" i="25" s="1"/>
  <c r="J177" i="35"/>
  <c r="K177" i="35" s="1"/>
  <c r="AE179" i="33"/>
  <c r="N179" i="33" s="1"/>
  <c r="Q179" i="33" s="1"/>
  <c r="S179" i="33" s="1"/>
  <c r="F594" i="33"/>
  <c r="F601" i="35"/>
  <c r="T161" i="25"/>
  <c r="AD161" i="25"/>
  <c r="V161" i="25"/>
  <c r="X161" i="25"/>
  <c r="Z161" i="25"/>
  <c r="AB161" i="25"/>
  <c r="U161" i="25"/>
  <c r="Y161" i="25"/>
  <c r="AC161" i="25"/>
  <c r="W161" i="25"/>
  <c r="F593" i="25"/>
  <c r="G601" i="35"/>
  <c r="D601" i="35"/>
  <c r="C601" i="35"/>
  <c r="B601" i="35" s="1"/>
  <c r="A602" i="35"/>
  <c r="G594" i="33"/>
  <c r="C594" i="33"/>
  <c r="B594" i="33" s="1"/>
  <c r="A595" i="33"/>
  <c r="D594" i="33"/>
  <c r="G593" i="25"/>
  <c r="A594" i="25"/>
  <c r="J594" i="25" s="1"/>
  <c r="C593" i="25"/>
  <c r="B593" i="25" s="1"/>
  <c r="D593" i="25"/>
  <c r="S595" i="33" l="1"/>
  <c r="J595" i="33"/>
  <c r="S178" i="35"/>
  <c r="E178" i="35" s="1"/>
  <c r="F595" i="33"/>
  <c r="F602" i="35"/>
  <c r="AE161" i="25"/>
  <c r="N161" i="25" s="1"/>
  <c r="Q161" i="25" s="1"/>
  <c r="F594" i="25"/>
  <c r="E179" i="33"/>
  <c r="A596" i="33"/>
  <c r="G595" i="33"/>
  <c r="D595" i="33"/>
  <c r="C595" i="33"/>
  <c r="B595" i="33" s="1"/>
  <c r="A603" i="35"/>
  <c r="C602" i="35"/>
  <c r="B602" i="35" s="1"/>
  <c r="D602" i="35"/>
  <c r="G602" i="35"/>
  <c r="G594" i="25"/>
  <c r="C594" i="25"/>
  <c r="B594" i="25" s="1"/>
  <c r="A595" i="25"/>
  <c r="J595" i="25" s="1"/>
  <c r="D594" i="25"/>
  <c r="S596" i="33" l="1"/>
  <c r="J596" i="33"/>
  <c r="R179" i="33"/>
  <c r="L180" i="33" s="1"/>
  <c r="M180" i="33" s="1"/>
  <c r="Z180" i="33" s="1"/>
  <c r="S161" i="25"/>
  <c r="F603" i="35"/>
  <c r="F596" i="33"/>
  <c r="F595" i="25"/>
  <c r="AC180" i="33"/>
  <c r="U180" i="33"/>
  <c r="X180" i="33"/>
  <c r="AD180" i="33"/>
  <c r="AB180" i="33"/>
  <c r="V180" i="33"/>
  <c r="W180" i="33"/>
  <c r="I179" i="33"/>
  <c r="H180" i="33" s="1"/>
  <c r="I178" i="35"/>
  <c r="H179" i="35" s="1"/>
  <c r="R178" i="35"/>
  <c r="L179" i="35" s="1"/>
  <c r="M179" i="35" s="1"/>
  <c r="C603" i="35"/>
  <c r="B603" i="35" s="1"/>
  <c r="A604" i="35"/>
  <c r="D603" i="35"/>
  <c r="G603" i="35"/>
  <c r="G596" i="33"/>
  <c r="D596" i="33"/>
  <c r="A597" i="33"/>
  <c r="C596" i="33"/>
  <c r="B596" i="33" s="1"/>
  <c r="G595" i="25"/>
  <c r="C595" i="25"/>
  <c r="B595" i="25" s="1"/>
  <c r="D595" i="25"/>
  <c r="A596" i="25"/>
  <c r="J596" i="25" s="1"/>
  <c r="S597" i="33" l="1"/>
  <c r="J597" i="33"/>
  <c r="AA180" i="33"/>
  <c r="T180" i="33"/>
  <c r="Y180" i="33"/>
  <c r="J178" i="35"/>
  <c r="K178" i="35" s="1"/>
  <c r="J179" i="33"/>
  <c r="K179" i="33" s="1"/>
  <c r="E161" i="25"/>
  <c r="F597" i="33"/>
  <c r="E597" i="33" s="1"/>
  <c r="F604" i="35"/>
  <c r="F596" i="25"/>
  <c r="AE180" i="33"/>
  <c r="N180" i="33" s="1"/>
  <c r="Q180" i="33" s="1"/>
  <c r="S180" i="33" s="1"/>
  <c r="Y179" i="35"/>
  <c r="X179" i="35"/>
  <c r="U179" i="35"/>
  <c r="W179" i="35"/>
  <c r="V179" i="35"/>
  <c r="AD179" i="35"/>
  <c r="AC179" i="35"/>
  <c r="AA179" i="35"/>
  <c r="Z179" i="35"/>
  <c r="T179" i="35"/>
  <c r="AB179" i="35"/>
  <c r="A598" i="33"/>
  <c r="C597" i="33"/>
  <c r="B597" i="33" s="1"/>
  <c r="D597" i="33"/>
  <c r="G597" i="33"/>
  <c r="G604" i="35"/>
  <c r="D604" i="35"/>
  <c r="A605" i="35"/>
  <c r="C604" i="35"/>
  <c r="B604" i="35" s="1"/>
  <c r="G596" i="25"/>
  <c r="A597" i="25"/>
  <c r="J597" i="25" s="1"/>
  <c r="D596" i="25"/>
  <c r="C596" i="25"/>
  <c r="B596" i="25" s="1"/>
  <c r="S598" i="33" l="1"/>
  <c r="J598" i="33"/>
  <c r="I161" i="25"/>
  <c r="J161" i="25" s="1"/>
  <c r="R161" i="25"/>
  <c r="L162" i="25" s="1"/>
  <c r="M162" i="25" s="1"/>
  <c r="U162" i="25" s="1"/>
  <c r="E180" i="33"/>
  <c r="F598" i="33"/>
  <c r="F605" i="35"/>
  <c r="F597" i="25"/>
  <c r="AE179" i="35"/>
  <c r="N179" i="35" s="1"/>
  <c r="Q179" i="35" s="1"/>
  <c r="S179" i="35" s="1"/>
  <c r="C605" i="35"/>
  <c r="B605" i="35" s="1"/>
  <c r="D605" i="35"/>
  <c r="A606" i="35"/>
  <c r="G605" i="35"/>
  <c r="A599" i="33"/>
  <c r="C598" i="33"/>
  <c r="B598" i="33" s="1"/>
  <c r="D598" i="33"/>
  <c r="G598" i="33"/>
  <c r="G597" i="25"/>
  <c r="A598" i="25"/>
  <c r="J598" i="25" s="1"/>
  <c r="D597" i="25"/>
  <c r="C597" i="25"/>
  <c r="B597" i="25" s="1"/>
  <c r="S599" i="33" l="1"/>
  <c r="J599" i="33"/>
  <c r="R180" i="33"/>
  <c r="L181" i="33" s="1"/>
  <c r="M181" i="33" s="1"/>
  <c r="X181" i="33" s="1"/>
  <c r="Y162" i="25"/>
  <c r="AD162" i="25"/>
  <c r="AC162" i="25"/>
  <c r="V162" i="25"/>
  <c r="AB162" i="25"/>
  <c r="W162" i="25"/>
  <c r="T162" i="25"/>
  <c r="AA162" i="25"/>
  <c r="Z162" i="25"/>
  <c r="X162" i="25"/>
  <c r="K161" i="25"/>
  <c r="H162" i="25"/>
  <c r="I180" i="33"/>
  <c r="H181" i="33" s="1"/>
  <c r="F599" i="33"/>
  <c r="E599" i="33" s="1"/>
  <c r="F606" i="35"/>
  <c r="F598" i="25"/>
  <c r="A607" i="35"/>
  <c r="G606" i="35"/>
  <c r="C606" i="35"/>
  <c r="B606" i="35" s="1"/>
  <c r="D606" i="35"/>
  <c r="C599" i="33"/>
  <c r="B599" i="33" s="1"/>
  <c r="G599" i="33"/>
  <c r="D599" i="33"/>
  <c r="A600" i="33"/>
  <c r="G598" i="25"/>
  <c r="D598" i="25"/>
  <c r="C598" i="25"/>
  <c r="B598" i="25" s="1"/>
  <c r="A599" i="25"/>
  <c r="J599" i="25" s="1"/>
  <c r="S600" i="33" l="1"/>
  <c r="J600" i="33"/>
  <c r="Y181" i="33"/>
  <c r="W181" i="33"/>
  <c r="Z181" i="33"/>
  <c r="J180" i="33"/>
  <c r="K180" i="33" s="1"/>
  <c r="AA181" i="33"/>
  <c r="AC181" i="33"/>
  <c r="V181" i="33"/>
  <c r="U181" i="33"/>
  <c r="T181" i="33"/>
  <c r="AD181" i="33"/>
  <c r="AB181" i="33"/>
  <c r="AE162" i="25"/>
  <c r="N162" i="25" s="1"/>
  <c r="Q162" i="25" s="1"/>
  <c r="S162" i="25" s="1"/>
  <c r="E162" i="25" s="1"/>
  <c r="F600" i="33"/>
  <c r="F607" i="35"/>
  <c r="F599" i="25"/>
  <c r="E179" i="35"/>
  <c r="A601" i="33"/>
  <c r="G600" i="33"/>
  <c r="D600" i="33"/>
  <c r="C600" i="33"/>
  <c r="B600" i="33" s="1"/>
  <c r="D607" i="35"/>
  <c r="C607" i="35"/>
  <c r="B607" i="35" s="1"/>
  <c r="A608" i="35"/>
  <c r="G607" i="35"/>
  <c r="G599" i="25"/>
  <c r="A600" i="25"/>
  <c r="J600" i="25" s="1"/>
  <c r="D599" i="25"/>
  <c r="C599" i="25"/>
  <c r="B599" i="25" s="1"/>
  <c r="S601" i="33" l="1"/>
  <c r="J601" i="33"/>
  <c r="AE181" i="33"/>
  <c r="N181" i="33" s="1"/>
  <c r="Q181" i="33" s="1"/>
  <c r="R179" i="35"/>
  <c r="L180" i="35" s="1"/>
  <c r="M180" i="35" s="1"/>
  <c r="W180" i="35" s="1"/>
  <c r="R162" i="25"/>
  <c r="L163" i="25" s="1"/>
  <c r="M163" i="25" s="1"/>
  <c r="V163" i="25" s="1"/>
  <c r="I162" i="25"/>
  <c r="S181" i="33"/>
  <c r="E181" i="33" s="1"/>
  <c r="F608" i="35"/>
  <c r="F601" i="33"/>
  <c r="F600" i="25"/>
  <c r="I179" i="35"/>
  <c r="H180" i="35" s="1"/>
  <c r="AB180" i="35"/>
  <c r="U180" i="35"/>
  <c r="T180" i="35"/>
  <c r="G601" i="33"/>
  <c r="A602" i="33"/>
  <c r="D601" i="33"/>
  <c r="C601" i="33"/>
  <c r="B601" i="33" s="1"/>
  <c r="C608" i="35"/>
  <c r="B608" i="35" s="1"/>
  <c r="A609" i="35"/>
  <c r="G608" i="35"/>
  <c r="D608" i="35"/>
  <c r="G600" i="25"/>
  <c r="A601" i="25"/>
  <c r="J601" i="25" s="1"/>
  <c r="C600" i="25"/>
  <c r="B600" i="25" s="1"/>
  <c r="D600" i="25"/>
  <c r="Z180" i="35" l="1"/>
  <c r="AD180" i="35"/>
  <c r="Y180" i="35"/>
  <c r="V180" i="35"/>
  <c r="AA180" i="35"/>
  <c r="AC180" i="35"/>
  <c r="X180" i="35"/>
  <c r="S602" i="33"/>
  <c r="J602" i="33"/>
  <c r="AA163" i="25"/>
  <c r="J162" i="25"/>
  <c r="K162" i="25" s="1"/>
  <c r="J179" i="35"/>
  <c r="K179" i="35" s="1"/>
  <c r="W163" i="25"/>
  <c r="Z163" i="25"/>
  <c r="AC163" i="25"/>
  <c r="U163" i="25"/>
  <c r="Y163" i="25"/>
  <c r="H163" i="25"/>
  <c r="AB163" i="25"/>
  <c r="X163" i="25"/>
  <c r="T163" i="25"/>
  <c r="AD163" i="25"/>
  <c r="I181" i="33"/>
  <c r="H182" i="33" s="1"/>
  <c r="R181" i="33"/>
  <c r="L182" i="33" s="1"/>
  <c r="M182" i="33" s="1"/>
  <c r="Z182" i="33" s="1"/>
  <c r="F602" i="33"/>
  <c r="F609" i="35"/>
  <c r="F601" i="25"/>
  <c r="AE180" i="35"/>
  <c r="N180" i="35" s="1"/>
  <c r="Q180" i="35" s="1"/>
  <c r="C602" i="33"/>
  <c r="B602" i="33" s="1"/>
  <c r="D602" i="33"/>
  <c r="G602" i="33"/>
  <c r="A603" i="33"/>
  <c r="G609" i="35"/>
  <c r="D609" i="35"/>
  <c r="C609" i="35"/>
  <c r="B609" i="35" s="1"/>
  <c r="A610" i="35"/>
  <c r="G601" i="25"/>
  <c r="A602" i="25"/>
  <c r="J602" i="25" s="1"/>
  <c r="C601" i="25"/>
  <c r="B601" i="25" s="1"/>
  <c r="D601" i="25"/>
  <c r="S603" i="33" l="1"/>
  <c r="J603" i="33"/>
  <c r="J181" i="33"/>
  <c r="K181" i="33" s="1"/>
  <c r="AA182" i="33"/>
  <c r="X182" i="33"/>
  <c r="AE163" i="25"/>
  <c r="N163" i="25" s="1"/>
  <c r="Q163" i="25" s="1"/>
  <c r="S163" i="25" s="1"/>
  <c r="E163" i="25" s="1"/>
  <c r="W182" i="33"/>
  <c r="AB182" i="33"/>
  <c r="T182" i="33"/>
  <c r="Y182" i="33"/>
  <c r="AC182" i="33"/>
  <c r="AD182" i="33"/>
  <c r="U182" i="33"/>
  <c r="V182" i="33"/>
  <c r="S180" i="35"/>
  <c r="E180" i="35" s="1"/>
  <c r="F610" i="35"/>
  <c r="F603" i="33"/>
  <c r="E603" i="33" s="1"/>
  <c r="F602" i="25"/>
  <c r="C610" i="35"/>
  <c r="B610" i="35" s="1"/>
  <c r="D610" i="35"/>
  <c r="A611" i="35"/>
  <c r="G610" i="35"/>
  <c r="G603" i="33"/>
  <c r="A604" i="33"/>
  <c r="D603" i="33"/>
  <c r="C603" i="33"/>
  <c r="B603" i="33" s="1"/>
  <c r="G602" i="25"/>
  <c r="A603" i="25"/>
  <c r="J603" i="25" s="1"/>
  <c r="C602" i="25"/>
  <c r="B602" i="25" s="1"/>
  <c r="D602" i="25"/>
  <c r="S604" i="33" l="1"/>
  <c r="J604" i="33"/>
  <c r="AE182" i="33"/>
  <c r="N182" i="33" s="1"/>
  <c r="Q182" i="33" s="1"/>
  <c r="S182" i="33" s="1"/>
  <c r="R180" i="35"/>
  <c r="L181" i="35" s="1"/>
  <c r="M181" i="35" s="1"/>
  <c r="V181" i="35" s="1"/>
  <c r="I180" i="35"/>
  <c r="H181" i="35" s="1"/>
  <c r="F604" i="33"/>
  <c r="F611" i="35"/>
  <c r="F603" i="25"/>
  <c r="I163" i="25"/>
  <c r="H164" i="25" s="1"/>
  <c r="D604" i="33"/>
  <c r="A605" i="33"/>
  <c r="C604" i="33"/>
  <c r="B604" i="33" s="1"/>
  <c r="G604" i="33"/>
  <c r="G611" i="35"/>
  <c r="D611" i="35"/>
  <c r="C611" i="35"/>
  <c r="B611" i="35" s="1"/>
  <c r="A612" i="35"/>
  <c r="R163" i="25"/>
  <c r="L164" i="25" s="1"/>
  <c r="G603" i="25"/>
  <c r="D603" i="25"/>
  <c r="C603" i="25"/>
  <c r="B603" i="25" s="1"/>
  <c r="A604" i="25"/>
  <c r="J604" i="25" s="1"/>
  <c r="S605" i="33" l="1"/>
  <c r="J605" i="33"/>
  <c r="J180" i="35"/>
  <c r="K180" i="35" s="1"/>
  <c r="J163" i="25"/>
  <c r="K163" i="25" s="1"/>
  <c r="AD181" i="35"/>
  <c r="X181" i="35"/>
  <c r="Z181" i="35"/>
  <c r="AB181" i="35"/>
  <c r="W181" i="35"/>
  <c r="Y181" i="35"/>
  <c r="AA181" i="35"/>
  <c r="U181" i="35"/>
  <c r="AC181" i="35"/>
  <c r="T181" i="35"/>
  <c r="F605" i="33"/>
  <c r="E605" i="33" s="1"/>
  <c r="F612" i="35"/>
  <c r="F604" i="25"/>
  <c r="M164" i="25"/>
  <c r="U164" i="25" s="1"/>
  <c r="E182" i="33"/>
  <c r="C612" i="35"/>
  <c r="B612" i="35" s="1"/>
  <c r="G612" i="35"/>
  <c r="D612" i="35"/>
  <c r="A613" i="35"/>
  <c r="A606" i="33"/>
  <c r="D605" i="33"/>
  <c r="G605" i="33"/>
  <c r="C605" i="33"/>
  <c r="B605" i="33" s="1"/>
  <c r="G604" i="25"/>
  <c r="D604" i="25"/>
  <c r="A605" i="25"/>
  <c r="J605" i="25" s="1"/>
  <c r="C604" i="25"/>
  <c r="B604" i="25" s="1"/>
  <c r="S606" i="33" l="1"/>
  <c r="J606" i="33"/>
  <c r="I182" i="33"/>
  <c r="H183" i="33" s="1"/>
  <c r="AE181" i="35"/>
  <c r="N181" i="35" s="1"/>
  <c r="Q181" i="35" s="1"/>
  <c r="S181" i="35" s="1"/>
  <c r="E181" i="35" s="1"/>
  <c r="F606" i="33"/>
  <c r="F613" i="35"/>
  <c r="AC164" i="25"/>
  <c r="V164" i="25"/>
  <c r="X164" i="25"/>
  <c r="Z164" i="25"/>
  <c r="AB164" i="25"/>
  <c r="F605" i="25"/>
  <c r="AD164" i="25"/>
  <c r="AA164" i="25"/>
  <c r="T164" i="25"/>
  <c r="Y164" i="25"/>
  <c r="W164" i="25"/>
  <c r="R182" i="33"/>
  <c r="L183" i="33" s="1"/>
  <c r="D606" i="33"/>
  <c r="G606" i="33"/>
  <c r="A607" i="33"/>
  <c r="C606" i="33"/>
  <c r="B606" i="33" s="1"/>
  <c r="C613" i="35"/>
  <c r="B613" i="35" s="1"/>
  <c r="G613" i="35"/>
  <c r="D613" i="35"/>
  <c r="A614" i="35"/>
  <c r="G605" i="25"/>
  <c r="C605" i="25"/>
  <c r="B605" i="25" s="1"/>
  <c r="A606" i="25"/>
  <c r="J606" i="25" s="1"/>
  <c r="D605" i="25"/>
  <c r="S607" i="33" l="1"/>
  <c r="J607" i="33"/>
  <c r="J182" i="33"/>
  <c r="K182" i="33" s="1"/>
  <c r="F607" i="33"/>
  <c r="F614" i="35"/>
  <c r="AE164" i="25"/>
  <c r="N164" i="25" s="1"/>
  <c r="Q164" i="25" s="1"/>
  <c r="F606" i="25"/>
  <c r="M183" i="33"/>
  <c r="X183" i="33" s="1"/>
  <c r="C614" i="35"/>
  <c r="B614" i="35" s="1"/>
  <c r="A615" i="35"/>
  <c r="G614" i="35"/>
  <c r="D614" i="35"/>
  <c r="A608" i="33"/>
  <c r="D607" i="33"/>
  <c r="G607" i="33"/>
  <c r="C607" i="33"/>
  <c r="B607" i="33" s="1"/>
  <c r="G606" i="25"/>
  <c r="A607" i="25"/>
  <c r="J607" i="25" s="1"/>
  <c r="C606" i="25"/>
  <c r="B606" i="25" s="1"/>
  <c r="D606" i="25"/>
  <c r="S608" i="33" l="1"/>
  <c r="J608" i="33"/>
  <c r="S164" i="25"/>
  <c r="W183" i="33"/>
  <c r="F608" i="33"/>
  <c r="F615" i="35"/>
  <c r="Z183" i="33"/>
  <c r="AB183" i="33"/>
  <c r="T183" i="33"/>
  <c r="AC183" i="33"/>
  <c r="V183" i="33"/>
  <c r="AA183" i="33"/>
  <c r="U183" i="33"/>
  <c r="F607" i="25"/>
  <c r="AD183" i="33"/>
  <c r="Y183" i="33"/>
  <c r="I181" i="35"/>
  <c r="R181" i="35"/>
  <c r="L182" i="35" s="1"/>
  <c r="M182" i="35" s="1"/>
  <c r="C615" i="35"/>
  <c r="B615" i="35" s="1"/>
  <c r="A616" i="35"/>
  <c r="G615" i="35"/>
  <c r="D615" i="35"/>
  <c r="D608" i="33"/>
  <c r="C608" i="33"/>
  <c r="B608" i="33" s="1"/>
  <c r="G608" i="33"/>
  <c r="A609" i="33"/>
  <c r="G607" i="25"/>
  <c r="C607" i="25"/>
  <c r="B607" i="25" s="1"/>
  <c r="D607" i="25"/>
  <c r="A608" i="25"/>
  <c r="J608" i="25" s="1"/>
  <c r="S609" i="33" l="1"/>
  <c r="J609" i="33"/>
  <c r="H182" i="35"/>
  <c r="J181" i="35"/>
  <c r="K181" i="35" s="1"/>
  <c r="E164" i="25"/>
  <c r="F609" i="33"/>
  <c r="E609" i="33" s="1"/>
  <c r="AE183" i="33"/>
  <c r="N183" i="33" s="1"/>
  <c r="Q183" i="33" s="1"/>
  <c r="S183" i="33" s="1"/>
  <c r="F616" i="35"/>
  <c r="F608" i="25"/>
  <c r="Y182" i="35"/>
  <c r="Z182" i="35"/>
  <c r="X182" i="35"/>
  <c r="W182" i="35"/>
  <c r="V182" i="35"/>
  <c r="U182" i="35"/>
  <c r="T182" i="35"/>
  <c r="AD182" i="35"/>
  <c r="AC182" i="35"/>
  <c r="AB182" i="35"/>
  <c r="AA182" i="35"/>
  <c r="A617" i="35"/>
  <c r="C616" i="35"/>
  <c r="B616" i="35" s="1"/>
  <c r="G616" i="35"/>
  <c r="D616" i="35"/>
  <c r="A610" i="33"/>
  <c r="D609" i="33"/>
  <c r="C609" i="33"/>
  <c r="B609" i="33" s="1"/>
  <c r="G609" i="33"/>
  <c r="G608" i="25"/>
  <c r="A609" i="25"/>
  <c r="J609" i="25" s="1"/>
  <c r="D608" i="25"/>
  <c r="C608" i="25"/>
  <c r="B608" i="25" s="1"/>
  <c r="S610" i="33" l="1"/>
  <c r="J610" i="33"/>
  <c r="I164" i="25"/>
  <c r="H165" i="25" s="1"/>
  <c r="R164" i="25"/>
  <c r="L165" i="25" s="1"/>
  <c r="M165" i="25" s="1"/>
  <c r="T165" i="25" s="1"/>
  <c r="E183" i="33"/>
  <c r="F610" i="33"/>
  <c r="F617" i="35"/>
  <c r="F609" i="25"/>
  <c r="AE182" i="35"/>
  <c r="N182" i="35" s="1"/>
  <c r="Q182" i="35" s="1"/>
  <c r="S182" i="35" s="1"/>
  <c r="C617" i="35"/>
  <c r="B617" i="35" s="1"/>
  <c r="D617" i="35"/>
  <c r="A618" i="35"/>
  <c r="G617" i="35"/>
  <c r="G610" i="33"/>
  <c r="D610" i="33"/>
  <c r="C610" i="33"/>
  <c r="B610" i="33" s="1"/>
  <c r="A611" i="33"/>
  <c r="G609" i="25"/>
  <c r="C609" i="25"/>
  <c r="B609" i="25" s="1"/>
  <c r="D609" i="25"/>
  <c r="A610" i="25"/>
  <c r="J610" i="25" s="1"/>
  <c r="S611" i="33" l="1"/>
  <c r="J611" i="33"/>
  <c r="R183" i="33"/>
  <c r="L184" i="33" s="1"/>
  <c r="M184" i="33" s="1"/>
  <c r="AB184" i="33" s="1"/>
  <c r="J183" i="33"/>
  <c r="J164" i="25"/>
  <c r="K164" i="25" s="1"/>
  <c r="X165" i="25"/>
  <c r="W165" i="25"/>
  <c r="Z165" i="25"/>
  <c r="V165" i="25"/>
  <c r="AC165" i="25"/>
  <c r="Y165" i="25"/>
  <c r="AB165" i="25"/>
  <c r="U165" i="25"/>
  <c r="AD165" i="25"/>
  <c r="AA165" i="25"/>
  <c r="I183" i="33"/>
  <c r="H184" i="33" s="1"/>
  <c r="AC184" i="33"/>
  <c r="W184" i="33"/>
  <c r="T184" i="33"/>
  <c r="V184" i="33"/>
  <c r="AD184" i="33"/>
  <c r="AA184" i="33"/>
  <c r="Y184" i="33"/>
  <c r="F618" i="35"/>
  <c r="F611" i="33"/>
  <c r="E611" i="33" s="1"/>
  <c r="F610" i="25"/>
  <c r="D618" i="35"/>
  <c r="G618" i="35"/>
  <c r="C618" i="35"/>
  <c r="B618" i="35" s="1"/>
  <c r="A619" i="35"/>
  <c r="G611" i="33"/>
  <c r="D611" i="33"/>
  <c r="C611" i="33"/>
  <c r="B611" i="33" s="1"/>
  <c r="A612" i="33"/>
  <c r="G610" i="25"/>
  <c r="D610" i="25"/>
  <c r="A611" i="25"/>
  <c r="J611" i="25" s="1"/>
  <c r="C610" i="25"/>
  <c r="B610" i="25" s="1"/>
  <c r="X184" i="33" l="1"/>
  <c r="U184" i="33"/>
  <c r="Z184" i="33"/>
  <c r="S612" i="33"/>
  <c r="J612" i="33"/>
  <c r="AE165" i="25"/>
  <c r="N165" i="25" s="1"/>
  <c r="Q165" i="25" s="1"/>
  <c r="S165" i="25" s="1"/>
  <c r="E165" i="25" s="1"/>
  <c r="K183" i="33"/>
  <c r="AE184" i="33"/>
  <c r="N184" i="33" s="1"/>
  <c r="Q184" i="33" s="1"/>
  <c r="F612" i="33"/>
  <c r="F619" i="35"/>
  <c r="F611" i="25"/>
  <c r="E182" i="35"/>
  <c r="A613" i="33"/>
  <c r="C612" i="33"/>
  <c r="B612" i="33" s="1"/>
  <c r="G612" i="33"/>
  <c r="D612" i="33"/>
  <c r="C619" i="35"/>
  <c r="B619" i="35" s="1"/>
  <c r="G619" i="35"/>
  <c r="A620" i="35"/>
  <c r="D619" i="35"/>
  <c r="G611" i="25"/>
  <c r="A612" i="25"/>
  <c r="J612" i="25" s="1"/>
  <c r="D611" i="25"/>
  <c r="C611" i="25"/>
  <c r="B611" i="25" s="1"/>
  <c r="S613" i="33" l="1"/>
  <c r="J613" i="33"/>
  <c r="R182" i="35"/>
  <c r="L183" i="35" s="1"/>
  <c r="M183" i="35" s="1"/>
  <c r="AB183" i="35" s="1"/>
  <c r="R165" i="25"/>
  <c r="L166" i="25" s="1"/>
  <c r="M166" i="25" s="1"/>
  <c r="AC166" i="25" s="1"/>
  <c r="I165" i="25"/>
  <c r="H166" i="25" s="1"/>
  <c r="S184" i="33"/>
  <c r="E184" i="33" s="1"/>
  <c r="F620" i="35"/>
  <c r="F613" i="33"/>
  <c r="F612" i="25"/>
  <c r="U166" i="25"/>
  <c r="AA166" i="25"/>
  <c r="X166" i="25"/>
  <c r="W166" i="25"/>
  <c r="AB166" i="25"/>
  <c r="U183" i="35"/>
  <c r="V183" i="35"/>
  <c r="AA183" i="35"/>
  <c r="Y183" i="35"/>
  <c r="W183" i="35"/>
  <c r="X183" i="35"/>
  <c r="Z183" i="35"/>
  <c r="I182" i="35"/>
  <c r="H183" i="35" s="1"/>
  <c r="C620" i="35"/>
  <c r="B620" i="35" s="1"/>
  <c r="A621" i="35"/>
  <c r="D620" i="35"/>
  <c r="G620" i="35"/>
  <c r="C613" i="33"/>
  <c r="B613" i="33" s="1"/>
  <c r="D613" i="33"/>
  <c r="A614" i="33"/>
  <c r="G613" i="33"/>
  <c r="G612" i="25"/>
  <c r="D612" i="25"/>
  <c r="A613" i="25"/>
  <c r="J613" i="25" s="1"/>
  <c r="C612" i="25"/>
  <c r="B612" i="25" s="1"/>
  <c r="AD183" i="35" l="1"/>
  <c r="AC183" i="35"/>
  <c r="T183" i="35"/>
  <c r="AE183" i="35" s="1"/>
  <c r="N183" i="35" s="1"/>
  <c r="Q183" i="35" s="1"/>
  <c r="S183" i="35" s="1"/>
  <c r="S614" i="33"/>
  <c r="J614" i="33"/>
  <c r="J182" i="35"/>
  <c r="K182" i="35" s="1"/>
  <c r="J165" i="25"/>
  <c r="K165" i="25" s="1"/>
  <c r="Z166" i="25"/>
  <c r="AD166" i="25"/>
  <c r="T166" i="25"/>
  <c r="Y166" i="25"/>
  <c r="V166" i="25"/>
  <c r="I184" i="33"/>
  <c r="H185" i="33" s="1"/>
  <c r="R184" i="33"/>
  <c r="L185" i="33" s="1"/>
  <c r="M185" i="33" s="1"/>
  <c r="AB185" i="33" s="1"/>
  <c r="F614" i="33"/>
  <c r="F621" i="35"/>
  <c r="F613" i="25"/>
  <c r="C621" i="35"/>
  <c r="B621" i="35" s="1"/>
  <c r="A622" i="35"/>
  <c r="D621" i="35"/>
  <c r="G621" i="35"/>
  <c r="A615" i="33"/>
  <c r="C614" i="33"/>
  <c r="B614" i="33" s="1"/>
  <c r="G614" i="33"/>
  <c r="D614" i="33"/>
  <c r="G613" i="25"/>
  <c r="C613" i="25"/>
  <c r="B613" i="25" s="1"/>
  <c r="A614" i="25"/>
  <c r="J614" i="25" s="1"/>
  <c r="D613" i="25"/>
  <c r="S615" i="33" l="1"/>
  <c r="J615" i="33"/>
  <c r="AE166" i="25"/>
  <c r="N166" i="25" s="1"/>
  <c r="Q166" i="25" s="1"/>
  <c r="J184" i="33"/>
  <c r="K184" i="33" s="1"/>
  <c r="V185" i="33"/>
  <c r="AC185" i="33"/>
  <c r="T185" i="33"/>
  <c r="Z185" i="33"/>
  <c r="X185" i="33"/>
  <c r="AA185" i="33"/>
  <c r="U185" i="33"/>
  <c r="Y185" i="33"/>
  <c r="W185" i="33"/>
  <c r="AD185" i="33"/>
  <c r="S166" i="25"/>
  <c r="E166" i="25" s="1"/>
  <c r="E183" i="35"/>
  <c r="F622" i="35"/>
  <c r="F615" i="33"/>
  <c r="E615" i="33" s="1"/>
  <c r="F614" i="25"/>
  <c r="C622" i="35"/>
  <c r="B622" i="35" s="1"/>
  <c r="D622" i="35"/>
  <c r="A623" i="35"/>
  <c r="G622" i="35"/>
  <c r="G615" i="33"/>
  <c r="D615" i="33"/>
  <c r="A616" i="33"/>
  <c r="C615" i="33"/>
  <c r="B615" i="33" s="1"/>
  <c r="G614" i="25"/>
  <c r="A615" i="25"/>
  <c r="J615" i="25" s="1"/>
  <c r="C614" i="25"/>
  <c r="B614" i="25" s="1"/>
  <c r="D614" i="25"/>
  <c r="S616" i="33" l="1"/>
  <c r="J616" i="33"/>
  <c r="R183" i="35"/>
  <c r="L184" i="35" s="1"/>
  <c r="M184" i="35" s="1"/>
  <c r="AB184" i="35" s="1"/>
  <c r="AE185" i="33"/>
  <c r="N185" i="33" s="1"/>
  <c r="Q185" i="33" s="1"/>
  <c r="S185" i="33" s="1"/>
  <c r="R166" i="25"/>
  <c r="L167" i="25" s="1"/>
  <c r="M167" i="25" s="1"/>
  <c r="V167" i="25" s="1"/>
  <c r="I166" i="25"/>
  <c r="H167" i="25" s="1"/>
  <c r="I183" i="35"/>
  <c r="H184" i="35" s="1"/>
  <c r="AD184" i="35"/>
  <c r="T184" i="35"/>
  <c r="U184" i="35"/>
  <c r="Z184" i="35"/>
  <c r="AA184" i="35"/>
  <c r="W184" i="35"/>
  <c r="F616" i="33"/>
  <c r="F623" i="35"/>
  <c r="F615" i="25"/>
  <c r="C623" i="35"/>
  <c r="B623" i="35" s="1"/>
  <c r="D623" i="35"/>
  <c r="A624" i="35"/>
  <c r="G623" i="35"/>
  <c r="G616" i="33"/>
  <c r="D616" i="33"/>
  <c r="A617" i="33"/>
  <c r="C616" i="33"/>
  <c r="B616" i="33" s="1"/>
  <c r="G615" i="25"/>
  <c r="D615" i="25"/>
  <c r="C615" i="25"/>
  <c r="B615" i="25" s="1"/>
  <c r="A616" i="25"/>
  <c r="J616" i="25" s="1"/>
  <c r="AC184" i="35" l="1"/>
  <c r="V184" i="35"/>
  <c r="X184" i="35"/>
  <c r="Y184" i="35"/>
  <c r="S617" i="33"/>
  <c r="J617" i="33"/>
  <c r="J166" i="25"/>
  <c r="K166" i="25" s="1"/>
  <c r="J183" i="35"/>
  <c r="K183" i="35" s="1"/>
  <c r="X167" i="25"/>
  <c r="AC167" i="25"/>
  <c r="U167" i="25"/>
  <c r="AB167" i="25"/>
  <c r="T167" i="25"/>
  <c r="Y167" i="25"/>
  <c r="AA167" i="25"/>
  <c r="W167" i="25"/>
  <c r="AD167" i="25"/>
  <c r="Z167" i="25"/>
  <c r="E185" i="33"/>
  <c r="AE184" i="35"/>
  <c r="N184" i="35" s="1"/>
  <c r="Q184" i="35" s="1"/>
  <c r="F617" i="33"/>
  <c r="E617" i="33" s="1"/>
  <c r="F624" i="35"/>
  <c r="F616" i="25"/>
  <c r="G617" i="33"/>
  <c r="A618" i="33"/>
  <c r="D617" i="33"/>
  <c r="C617" i="33"/>
  <c r="B617" i="33" s="1"/>
  <c r="G624" i="35"/>
  <c r="C624" i="35"/>
  <c r="B624" i="35" s="1"/>
  <c r="D624" i="35"/>
  <c r="A625" i="35"/>
  <c r="G616" i="25"/>
  <c r="C616" i="25"/>
  <c r="B616" i="25" s="1"/>
  <c r="A617" i="25"/>
  <c r="J617" i="25" s="1"/>
  <c r="D616" i="25"/>
  <c r="S618" i="33" l="1"/>
  <c r="J618" i="33"/>
  <c r="AE167" i="25"/>
  <c r="N167" i="25" s="1"/>
  <c r="Q167" i="25" s="1"/>
  <c r="S167" i="25" s="1"/>
  <c r="S184" i="35"/>
  <c r="E184" i="35" s="1"/>
  <c r="I185" i="33"/>
  <c r="H186" i="33" s="1"/>
  <c r="R185" i="33"/>
  <c r="L186" i="33" s="1"/>
  <c r="M186" i="33" s="1"/>
  <c r="F625" i="35"/>
  <c r="F618" i="33"/>
  <c r="F617" i="25"/>
  <c r="A626" i="35"/>
  <c r="D625" i="35"/>
  <c r="G625" i="35"/>
  <c r="C625" i="35"/>
  <c r="B625" i="35" s="1"/>
  <c r="A619" i="33"/>
  <c r="C618" i="33"/>
  <c r="B618" i="33" s="1"/>
  <c r="G618" i="33"/>
  <c r="D618" i="33"/>
  <c r="G617" i="25"/>
  <c r="A618" i="25"/>
  <c r="J618" i="25" s="1"/>
  <c r="C617" i="25"/>
  <c r="B617" i="25" s="1"/>
  <c r="D617" i="25"/>
  <c r="S619" i="33" l="1"/>
  <c r="J619" i="33"/>
  <c r="J185" i="33"/>
  <c r="K185" i="33" s="1"/>
  <c r="W186" i="33"/>
  <c r="AA186" i="33"/>
  <c r="Y186" i="33"/>
  <c r="U186" i="33"/>
  <c r="T186" i="33"/>
  <c r="AD186" i="33"/>
  <c r="V186" i="33"/>
  <c r="AC186" i="33"/>
  <c r="AB186" i="33"/>
  <c r="X186" i="33"/>
  <c r="Z186" i="33"/>
  <c r="E167" i="25"/>
  <c r="F619" i="33"/>
  <c r="F626" i="35"/>
  <c r="F618" i="25"/>
  <c r="R184" i="35"/>
  <c r="L185" i="35" s="1"/>
  <c r="M185" i="35" s="1"/>
  <c r="I184" i="35"/>
  <c r="H185" i="35" s="1"/>
  <c r="A620" i="33"/>
  <c r="D619" i="33"/>
  <c r="G619" i="33"/>
  <c r="C619" i="33"/>
  <c r="B619" i="33" s="1"/>
  <c r="D626" i="35"/>
  <c r="A627" i="35"/>
  <c r="G626" i="35"/>
  <c r="C626" i="35"/>
  <c r="B626" i="35" s="1"/>
  <c r="G618" i="25"/>
  <c r="A619" i="25"/>
  <c r="J619" i="25" s="1"/>
  <c r="C618" i="25"/>
  <c r="B618" i="25" s="1"/>
  <c r="D618" i="25"/>
  <c r="S620" i="33" l="1"/>
  <c r="J620" i="33"/>
  <c r="J184" i="35"/>
  <c r="K184" i="35" s="1"/>
  <c r="I167" i="25"/>
  <c r="J167" i="25"/>
  <c r="K167" i="25" s="1"/>
  <c r="AE186" i="33"/>
  <c r="N186" i="33" s="1"/>
  <c r="Q186" i="33" s="1"/>
  <c r="R167" i="25"/>
  <c r="L168" i="25" s="1"/>
  <c r="M168" i="25" s="1"/>
  <c r="W168" i="25" s="1"/>
  <c r="F627" i="35"/>
  <c r="F620" i="33"/>
  <c r="F619" i="25"/>
  <c r="H168" i="25"/>
  <c r="T185" i="35"/>
  <c r="AC185" i="35"/>
  <c r="AB185" i="35"/>
  <c r="AA185" i="35"/>
  <c r="U185" i="35"/>
  <c r="AD185" i="35"/>
  <c r="Z185" i="35"/>
  <c r="Y185" i="35"/>
  <c r="X185" i="35"/>
  <c r="W185" i="35"/>
  <c r="V185" i="35"/>
  <c r="A628" i="35"/>
  <c r="G627" i="35"/>
  <c r="D627" i="35"/>
  <c r="C627" i="35"/>
  <c r="B627" i="35" s="1"/>
  <c r="C620" i="33"/>
  <c r="B620" i="33" s="1"/>
  <c r="D620" i="33"/>
  <c r="A621" i="33"/>
  <c r="G620" i="33"/>
  <c r="G619" i="25"/>
  <c r="A620" i="25"/>
  <c r="J620" i="25" s="1"/>
  <c r="C619" i="25"/>
  <c r="B619" i="25" s="1"/>
  <c r="D619" i="25"/>
  <c r="S621" i="33" l="1"/>
  <c r="J621" i="33"/>
  <c r="AC168" i="25"/>
  <c r="U168" i="25"/>
  <c r="Z168" i="25"/>
  <c r="Y168" i="25"/>
  <c r="AD168" i="25"/>
  <c r="V168" i="25"/>
  <c r="AB168" i="25"/>
  <c r="X168" i="25"/>
  <c r="T168" i="25"/>
  <c r="AA168" i="25"/>
  <c r="S186" i="33"/>
  <c r="E186" i="33" s="1"/>
  <c r="F621" i="33"/>
  <c r="E621" i="33" s="1"/>
  <c r="F628" i="35"/>
  <c r="F620" i="25"/>
  <c r="AE185" i="35"/>
  <c r="N185" i="35" s="1"/>
  <c r="Q185" i="35" s="1"/>
  <c r="S185" i="35" s="1"/>
  <c r="G621" i="33"/>
  <c r="D621" i="33"/>
  <c r="C621" i="33"/>
  <c r="B621" i="33" s="1"/>
  <c r="A622" i="33"/>
  <c r="D628" i="35"/>
  <c r="G628" i="35"/>
  <c r="A629" i="35"/>
  <c r="C628" i="35"/>
  <c r="B628" i="35" s="1"/>
  <c r="G620" i="25"/>
  <c r="D620" i="25"/>
  <c r="A621" i="25"/>
  <c r="J621" i="25" s="1"/>
  <c r="C620" i="25"/>
  <c r="B620" i="25" s="1"/>
  <c r="S622" i="33" l="1"/>
  <c r="J622" i="33"/>
  <c r="R186" i="33"/>
  <c r="L187" i="33" s="1"/>
  <c r="M187" i="33" s="1"/>
  <c r="X187" i="33" s="1"/>
  <c r="AE168" i="25"/>
  <c r="N168" i="25" s="1"/>
  <c r="Q168" i="25" s="1"/>
  <c r="S168" i="25" s="1"/>
  <c r="E168" i="25" s="1"/>
  <c r="I186" i="33"/>
  <c r="H187" i="33" s="1"/>
  <c r="AA187" i="33"/>
  <c r="U187" i="33"/>
  <c r="AD187" i="33"/>
  <c r="Z187" i="33"/>
  <c r="AB187" i="33"/>
  <c r="W187" i="33"/>
  <c r="AC187" i="33"/>
  <c r="V187" i="33"/>
  <c r="F622" i="33"/>
  <c r="F629" i="35"/>
  <c r="F621" i="25"/>
  <c r="C629" i="35"/>
  <c r="B629" i="35" s="1"/>
  <c r="A630" i="35"/>
  <c r="D629" i="35"/>
  <c r="G629" i="35"/>
  <c r="A623" i="33"/>
  <c r="G622" i="33"/>
  <c r="C622" i="33"/>
  <c r="B622" i="33" s="1"/>
  <c r="D622" i="33"/>
  <c r="G621" i="25"/>
  <c r="A622" i="25"/>
  <c r="J622" i="25" s="1"/>
  <c r="D621" i="25"/>
  <c r="C621" i="25"/>
  <c r="B621" i="25" s="1"/>
  <c r="Y187" i="33" l="1"/>
  <c r="S623" i="33"/>
  <c r="J623" i="33"/>
  <c r="T187" i="33"/>
  <c r="AE187" i="33" s="1"/>
  <c r="N187" i="33" s="1"/>
  <c r="Q187" i="33" s="1"/>
  <c r="S187" i="33" s="1"/>
  <c r="E187" i="33" s="1"/>
  <c r="J186" i="33"/>
  <c r="K186" i="33" s="1"/>
  <c r="F623" i="33"/>
  <c r="E623" i="33" s="1"/>
  <c r="F630" i="35"/>
  <c r="F622" i="25"/>
  <c r="E185" i="35"/>
  <c r="A624" i="33"/>
  <c r="C623" i="33"/>
  <c r="B623" i="33" s="1"/>
  <c r="G623" i="33"/>
  <c r="D623" i="33"/>
  <c r="D630" i="35"/>
  <c r="A631" i="35"/>
  <c r="C630" i="35"/>
  <c r="B630" i="35" s="1"/>
  <c r="G630" i="35"/>
  <c r="G622" i="25"/>
  <c r="I168" i="25"/>
  <c r="J168" i="25" s="1"/>
  <c r="R168" i="25"/>
  <c r="L169" i="25" s="1"/>
  <c r="M169" i="25" s="1"/>
  <c r="D622" i="25"/>
  <c r="C622" i="25"/>
  <c r="B622" i="25" s="1"/>
  <c r="A623" i="25"/>
  <c r="J623" i="25" s="1"/>
  <c r="S624" i="33" l="1"/>
  <c r="J624" i="33"/>
  <c r="R185" i="35"/>
  <c r="L186" i="35" s="1"/>
  <c r="M186" i="35" s="1"/>
  <c r="Z186" i="35" s="1"/>
  <c r="R187" i="33"/>
  <c r="L188" i="33" s="1"/>
  <c r="M188" i="33" s="1"/>
  <c r="AA188" i="33" s="1"/>
  <c r="U188" i="33"/>
  <c r="AC188" i="33"/>
  <c r="W188" i="33"/>
  <c r="AD188" i="33"/>
  <c r="I187" i="33"/>
  <c r="H188" i="33" s="1"/>
  <c r="X188" i="33"/>
  <c r="Y188" i="33"/>
  <c r="F624" i="33"/>
  <c r="F631" i="35"/>
  <c r="F623" i="25"/>
  <c r="K168" i="25"/>
  <c r="H169" i="25"/>
  <c r="AD186" i="35"/>
  <c r="W186" i="35"/>
  <c r="T186" i="35"/>
  <c r="AA186" i="35"/>
  <c r="X186" i="35"/>
  <c r="AB186" i="35"/>
  <c r="V186" i="35"/>
  <c r="I185" i="35"/>
  <c r="H186" i="35" s="1"/>
  <c r="C631" i="35"/>
  <c r="B631" i="35" s="1"/>
  <c r="G631" i="35"/>
  <c r="D631" i="35"/>
  <c r="A632" i="35"/>
  <c r="D624" i="33"/>
  <c r="C624" i="33"/>
  <c r="B624" i="33" s="1"/>
  <c r="G624" i="33"/>
  <c r="A625" i="33"/>
  <c r="G623" i="25"/>
  <c r="T169" i="25"/>
  <c r="X169" i="25"/>
  <c r="AB169" i="25"/>
  <c r="U169" i="25"/>
  <c r="Y169" i="25"/>
  <c r="AC169" i="25"/>
  <c r="AA169" i="25"/>
  <c r="V169" i="25"/>
  <c r="AD169" i="25"/>
  <c r="W169" i="25"/>
  <c r="Z169" i="25"/>
  <c r="D623" i="25"/>
  <c r="C623" i="25"/>
  <c r="B623" i="25" s="1"/>
  <c r="A624" i="25"/>
  <c r="J624" i="25" s="1"/>
  <c r="Y186" i="35" l="1"/>
  <c r="U186" i="35"/>
  <c r="AC186" i="35"/>
  <c r="S625" i="33"/>
  <c r="J625" i="33"/>
  <c r="AB188" i="33"/>
  <c r="Z188" i="33"/>
  <c r="V188" i="33"/>
  <c r="J187" i="33"/>
  <c r="K187" i="33" s="1"/>
  <c r="J185" i="35"/>
  <c r="K185" i="35" s="1"/>
  <c r="T188" i="33"/>
  <c r="F625" i="33"/>
  <c r="F632" i="35"/>
  <c r="F624" i="25"/>
  <c r="A633" i="35"/>
  <c r="D632" i="35"/>
  <c r="C632" i="35"/>
  <c r="B632" i="35" s="1"/>
  <c r="G632" i="35"/>
  <c r="G625" i="33"/>
  <c r="A626" i="33"/>
  <c r="D625" i="33"/>
  <c r="C625" i="33"/>
  <c r="B625" i="33" s="1"/>
  <c r="G624" i="25"/>
  <c r="AE169" i="25"/>
  <c r="N169" i="25" s="1"/>
  <c r="Q169" i="25" s="1"/>
  <c r="A625" i="25"/>
  <c r="J625" i="25" s="1"/>
  <c r="D624" i="25"/>
  <c r="C624" i="25"/>
  <c r="B624" i="25" s="1"/>
  <c r="AE186" i="35" l="1"/>
  <c r="N186" i="35" s="1"/>
  <c r="Q186" i="35" s="1"/>
  <c r="S186" i="35" s="1"/>
  <c r="S626" i="33"/>
  <c r="J626" i="33"/>
  <c r="AE188" i="33"/>
  <c r="N188" i="33" s="1"/>
  <c r="Q188" i="33" s="1"/>
  <c r="S188" i="33" s="1"/>
  <c r="E188" i="33" s="1"/>
  <c r="S169" i="25"/>
  <c r="E169" i="25" s="1"/>
  <c r="E186" i="35"/>
  <c r="F626" i="33"/>
  <c r="F633" i="35"/>
  <c r="F625" i="25"/>
  <c r="A627" i="33"/>
  <c r="C626" i="33"/>
  <c r="B626" i="33" s="1"/>
  <c r="D626" i="33"/>
  <c r="G626" i="33"/>
  <c r="C633" i="35"/>
  <c r="B633" i="35" s="1"/>
  <c r="G633" i="35"/>
  <c r="A634" i="35"/>
  <c r="D633" i="35"/>
  <c r="G625" i="25"/>
  <c r="C625" i="25"/>
  <c r="B625" i="25" s="1"/>
  <c r="A626" i="25"/>
  <c r="J626" i="25" s="1"/>
  <c r="D625" i="25"/>
  <c r="S627" i="33" l="1"/>
  <c r="J627" i="33"/>
  <c r="R186" i="35"/>
  <c r="L187" i="35" s="1"/>
  <c r="M187" i="35" s="1"/>
  <c r="AA187" i="35" s="1"/>
  <c r="I188" i="33"/>
  <c r="H189" i="33" s="1"/>
  <c r="R188" i="33"/>
  <c r="L189" i="33" s="1"/>
  <c r="M189" i="33" s="1"/>
  <c r="AB187" i="35"/>
  <c r="W187" i="35"/>
  <c r="Z187" i="35"/>
  <c r="X187" i="35"/>
  <c r="Y187" i="35"/>
  <c r="AC187" i="35"/>
  <c r="U187" i="35"/>
  <c r="AD187" i="35"/>
  <c r="T187" i="35"/>
  <c r="I186" i="35"/>
  <c r="H187" i="35" s="1"/>
  <c r="F627" i="33"/>
  <c r="E627" i="33" s="1"/>
  <c r="F634" i="35"/>
  <c r="F626" i="25"/>
  <c r="G634" i="35"/>
  <c r="A635" i="35"/>
  <c r="C634" i="35"/>
  <c r="B634" i="35" s="1"/>
  <c r="D634" i="35"/>
  <c r="C627" i="33"/>
  <c r="B627" i="33" s="1"/>
  <c r="D627" i="33"/>
  <c r="A628" i="33"/>
  <c r="G627" i="33"/>
  <c r="G626" i="25"/>
  <c r="A627" i="25"/>
  <c r="J627" i="25" s="1"/>
  <c r="C626" i="25"/>
  <c r="B626" i="25" s="1"/>
  <c r="D626" i="25"/>
  <c r="I169" i="25"/>
  <c r="H170" i="25" s="1"/>
  <c r="R169" i="25"/>
  <c r="L170" i="25" s="1"/>
  <c r="M170" i="25" s="1"/>
  <c r="V187" i="35" l="1"/>
  <c r="S628" i="33"/>
  <c r="J628" i="33"/>
  <c r="J188" i="33"/>
  <c r="K188" i="33" s="1"/>
  <c r="J169" i="25"/>
  <c r="K169" i="25" s="1"/>
  <c r="J186" i="35"/>
  <c r="K186" i="35" s="1"/>
  <c r="X189" i="33"/>
  <c r="T189" i="33"/>
  <c r="V189" i="33"/>
  <c r="AA189" i="33"/>
  <c r="Y189" i="33"/>
  <c r="AB189" i="33"/>
  <c r="AD189" i="33"/>
  <c r="AC189" i="33"/>
  <c r="U189" i="33"/>
  <c r="Z189" i="33"/>
  <c r="W189" i="33"/>
  <c r="AE187" i="35"/>
  <c r="N187" i="35" s="1"/>
  <c r="Q187" i="35" s="1"/>
  <c r="F628" i="33"/>
  <c r="F635" i="35"/>
  <c r="F627" i="25"/>
  <c r="G628" i="33"/>
  <c r="D628" i="33"/>
  <c r="C628" i="33"/>
  <c r="B628" i="33" s="1"/>
  <c r="A629" i="33"/>
  <c r="G635" i="35"/>
  <c r="C635" i="35"/>
  <c r="B635" i="35" s="1"/>
  <c r="A636" i="35"/>
  <c r="D635" i="35"/>
  <c r="G627" i="25"/>
  <c r="U170" i="25"/>
  <c r="Y170" i="25"/>
  <c r="AC170" i="25"/>
  <c r="V170" i="25"/>
  <c r="Z170" i="25"/>
  <c r="AD170" i="25"/>
  <c r="X170" i="25"/>
  <c r="AA170" i="25"/>
  <c r="T170" i="25"/>
  <c r="AB170" i="25"/>
  <c r="W170" i="25"/>
  <c r="D627" i="25"/>
  <c r="A628" i="25"/>
  <c r="J628" i="25" s="1"/>
  <c r="C627" i="25"/>
  <c r="B627" i="25" s="1"/>
  <c r="S629" i="33" l="1"/>
  <c r="J629" i="33"/>
  <c r="S187" i="35"/>
  <c r="E187" i="35" s="1"/>
  <c r="AE189" i="33"/>
  <c r="N189" i="33" s="1"/>
  <c r="Q189" i="33" s="1"/>
  <c r="S189" i="33" s="1"/>
  <c r="E189" i="33" s="1"/>
  <c r="F636" i="35"/>
  <c r="F629" i="33"/>
  <c r="E629" i="33" s="1"/>
  <c r="F628" i="25"/>
  <c r="G636" i="35"/>
  <c r="D636" i="35"/>
  <c r="A637" i="35"/>
  <c r="C636" i="35"/>
  <c r="B636" i="35" s="1"/>
  <c r="A630" i="33"/>
  <c r="C629" i="33"/>
  <c r="B629" i="33" s="1"/>
  <c r="G629" i="33"/>
  <c r="D629" i="33"/>
  <c r="G628" i="25"/>
  <c r="AE170" i="25"/>
  <c r="N170" i="25" s="1"/>
  <c r="Q170" i="25" s="1"/>
  <c r="A629" i="25"/>
  <c r="J629" i="25" s="1"/>
  <c r="C628" i="25"/>
  <c r="B628" i="25" s="1"/>
  <c r="D628" i="25"/>
  <c r="S630" i="33" l="1"/>
  <c r="J630" i="33"/>
  <c r="R189" i="33"/>
  <c r="L190" i="33" s="1"/>
  <c r="M190" i="33" s="1"/>
  <c r="AB190" i="33" s="1"/>
  <c r="I189" i="33"/>
  <c r="J189" i="33" s="1"/>
  <c r="S170" i="25"/>
  <c r="F637" i="35"/>
  <c r="F630" i="33"/>
  <c r="F629" i="25"/>
  <c r="I187" i="35"/>
  <c r="H188" i="35" s="1"/>
  <c r="R187" i="35"/>
  <c r="L188" i="35" s="1"/>
  <c r="M188" i="35" s="1"/>
  <c r="G630" i="33"/>
  <c r="D630" i="33"/>
  <c r="A631" i="33"/>
  <c r="C630" i="33"/>
  <c r="B630" i="33" s="1"/>
  <c r="C637" i="35"/>
  <c r="B637" i="35" s="1"/>
  <c r="D637" i="35"/>
  <c r="A638" i="35"/>
  <c r="G637" i="35"/>
  <c r="G629" i="25"/>
  <c r="A630" i="25"/>
  <c r="J630" i="25" s="1"/>
  <c r="D629" i="25"/>
  <c r="C629" i="25"/>
  <c r="B629" i="25" s="1"/>
  <c r="S631" i="33" l="1"/>
  <c r="J631" i="33"/>
  <c r="J187" i="35"/>
  <c r="K187" i="35" s="1"/>
  <c r="AC190" i="33"/>
  <c r="AD190" i="33"/>
  <c r="W190" i="33"/>
  <c r="X190" i="33"/>
  <c r="Y190" i="33"/>
  <c r="Z190" i="33"/>
  <c r="V190" i="33"/>
  <c r="AA190" i="33"/>
  <c r="U190" i="33"/>
  <c r="T190" i="33"/>
  <c r="H190" i="33"/>
  <c r="K189" i="33"/>
  <c r="E170" i="25"/>
  <c r="F631" i="33"/>
  <c r="F638" i="35"/>
  <c r="F630" i="25"/>
  <c r="AB188" i="35"/>
  <c r="AA188" i="35"/>
  <c r="Z188" i="35"/>
  <c r="X188" i="35"/>
  <c r="W188" i="35"/>
  <c r="Y188" i="35"/>
  <c r="AC188" i="35"/>
  <c r="AD188" i="35"/>
  <c r="V188" i="35"/>
  <c r="T188" i="35"/>
  <c r="U188" i="35"/>
  <c r="G631" i="33"/>
  <c r="A632" i="33"/>
  <c r="D631" i="33"/>
  <c r="C631" i="33"/>
  <c r="B631" i="33" s="1"/>
  <c r="D638" i="35"/>
  <c r="G638" i="35"/>
  <c r="C638" i="35"/>
  <c r="B638" i="35" s="1"/>
  <c r="A639" i="35"/>
  <c r="G630" i="25"/>
  <c r="A631" i="25"/>
  <c r="J631" i="25" s="1"/>
  <c r="C630" i="25"/>
  <c r="B630" i="25" s="1"/>
  <c r="D630" i="25"/>
  <c r="S632" i="33" l="1"/>
  <c r="J632" i="33"/>
  <c r="R170" i="25"/>
  <c r="L171" i="25" s="1"/>
  <c r="M171" i="25" s="1"/>
  <c r="V171" i="25" s="1"/>
  <c r="AE190" i="33"/>
  <c r="N190" i="33" s="1"/>
  <c r="Q190" i="33" s="1"/>
  <c r="S190" i="33" s="1"/>
  <c r="E190" i="33" s="1"/>
  <c r="I170" i="25"/>
  <c r="J170" i="25" s="1"/>
  <c r="F632" i="33"/>
  <c r="F639" i="35"/>
  <c r="F631" i="25"/>
  <c r="AE188" i="35"/>
  <c r="N188" i="35" s="1"/>
  <c r="Q188" i="35" s="1"/>
  <c r="S188" i="35" s="1"/>
  <c r="C639" i="35"/>
  <c r="B639" i="35" s="1"/>
  <c r="D639" i="35"/>
  <c r="G639" i="35"/>
  <c r="A640" i="35"/>
  <c r="G632" i="33"/>
  <c r="C632" i="33"/>
  <c r="B632" i="33" s="1"/>
  <c r="D632" i="33"/>
  <c r="A633" i="33"/>
  <c r="G631" i="25"/>
  <c r="D631" i="25"/>
  <c r="A632" i="25"/>
  <c r="J632" i="25" s="1"/>
  <c r="C631" i="25"/>
  <c r="B631" i="25" s="1"/>
  <c r="S633" i="33" l="1"/>
  <c r="J633" i="33"/>
  <c r="AB171" i="25"/>
  <c r="T171" i="25"/>
  <c r="Y171" i="25"/>
  <c r="X171" i="25"/>
  <c r="AC171" i="25"/>
  <c r="U171" i="25"/>
  <c r="AA171" i="25"/>
  <c r="W171" i="25"/>
  <c r="AD171" i="25"/>
  <c r="Z171" i="25"/>
  <c r="K170" i="25"/>
  <c r="H171" i="25"/>
  <c r="R190" i="33"/>
  <c r="L191" i="33" s="1"/>
  <c r="M191" i="33" s="1"/>
  <c r="AA191" i="33" s="1"/>
  <c r="I190" i="33"/>
  <c r="H191" i="33" s="1"/>
  <c r="F640" i="35"/>
  <c r="F633" i="33"/>
  <c r="E633" i="33" s="1"/>
  <c r="F632" i="25"/>
  <c r="E188" i="35"/>
  <c r="A634" i="33"/>
  <c r="G633" i="33"/>
  <c r="C633" i="33"/>
  <c r="B633" i="33" s="1"/>
  <c r="D633" i="33"/>
  <c r="C640" i="35"/>
  <c r="B640" i="35" s="1"/>
  <c r="A641" i="35"/>
  <c r="D640" i="35"/>
  <c r="G640" i="35"/>
  <c r="G632" i="25"/>
  <c r="D632" i="25"/>
  <c r="A633" i="25"/>
  <c r="J633" i="25" s="1"/>
  <c r="C632" i="25"/>
  <c r="B632" i="25" s="1"/>
  <c r="S634" i="33" l="1"/>
  <c r="J634" i="33"/>
  <c r="AE171" i="25"/>
  <c r="N171" i="25" s="1"/>
  <c r="Q171" i="25" s="1"/>
  <c r="R188" i="35"/>
  <c r="L189" i="35" s="1"/>
  <c r="M189" i="35" s="1"/>
  <c r="Z189" i="35" s="1"/>
  <c r="J190" i="33"/>
  <c r="K190" i="33" s="1"/>
  <c r="Z191" i="33"/>
  <c r="AC191" i="33"/>
  <c r="W191" i="33"/>
  <c r="AB191" i="33"/>
  <c r="T191" i="33"/>
  <c r="V191" i="33"/>
  <c r="U191" i="33"/>
  <c r="Y191" i="33"/>
  <c r="AD191" i="33"/>
  <c r="X191" i="33"/>
  <c r="S171" i="25"/>
  <c r="E171" i="25" s="1"/>
  <c r="F641" i="35"/>
  <c r="F634" i="33"/>
  <c r="F633" i="25"/>
  <c r="X189" i="35"/>
  <c r="AA189" i="35"/>
  <c r="AD189" i="35"/>
  <c r="V189" i="35"/>
  <c r="I188" i="35"/>
  <c r="H189" i="35" s="1"/>
  <c r="C641" i="35"/>
  <c r="B641" i="35" s="1"/>
  <c r="D641" i="35"/>
  <c r="G641" i="35"/>
  <c r="A642" i="35"/>
  <c r="C634" i="33"/>
  <c r="B634" i="33" s="1"/>
  <c r="D634" i="33"/>
  <c r="A635" i="33"/>
  <c r="G634" i="33"/>
  <c r="G633" i="25"/>
  <c r="A634" i="25"/>
  <c r="J634" i="25" s="1"/>
  <c r="D633" i="25"/>
  <c r="C633" i="25"/>
  <c r="B633" i="25" s="1"/>
  <c r="AC189" i="35" l="1"/>
  <c r="T189" i="35"/>
  <c r="W189" i="35"/>
  <c r="AB189" i="35"/>
  <c r="U189" i="35"/>
  <c r="Y189" i="35"/>
  <c r="S635" i="33"/>
  <c r="J635" i="33"/>
  <c r="J188" i="35"/>
  <c r="K188" i="35" s="1"/>
  <c r="AE191" i="33"/>
  <c r="N191" i="33" s="1"/>
  <c r="Q191" i="33" s="1"/>
  <c r="S191" i="33" s="1"/>
  <c r="E191" i="33" s="1"/>
  <c r="F635" i="33"/>
  <c r="E635" i="33" s="1"/>
  <c r="F642" i="35"/>
  <c r="F634" i="25"/>
  <c r="AE189" i="35"/>
  <c r="N189" i="35" s="1"/>
  <c r="Q189" i="35" s="1"/>
  <c r="S189" i="35" s="1"/>
  <c r="C642" i="35"/>
  <c r="B642" i="35" s="1"/>
  <c r="G642" i="35"/>
  <c r="D642" i="35"/>
  <c r="A643" i="35"/>
  <c r="A636" i="33"/>
  <c r="D635" i="33"/>
  <c r="G635" i="33"/>
  <c r="C635" i="33"/>
  <c r="B635" i="33" s="1"/>
  <c r="G634" i="25"/>
  <c r="I171" i="25"/>
  <c r="J171" i="25" s="1"/>
  <c r="R171" i="25"/>
  <c r="L172" i="25" s="1"/>
  <c r="M172" i="25" s="1"/>
  <c r="D634" i="25"/>
  <c r="A635" i="25"/>
  <c r="J635" i="25" s="1"/>
  <c r="C634" i="25"/>
  <c r="B634" i="25" s="1"/>
  <c r="S636" i="33" l="1"/>
  <c r="J636" i="33"/>
  <c r="R191" i="33"/>
  <c r="L192" i="33" s="1"/>
  <c r="M192" i="33" s="1"/>
  <c r="T192" i="33" s="1"/>
  <c r="I191" i="33"/>
  <c r="H192" i="33" s="1"/>
  <c r="AB192" i="33"/>
  <c r="U192" i="33"/>
  <c r="AA192" i="33"/>
  <c r="X192" i="33"/>
  <c r="W192" i="33"/>
  <c r="V192" i="33"/>
  <c r="AC192" i="33"/>
  <c r="E189" i="35"/>
  <c r="F643" i="35"/>
  <c r="F636" i="33"/>
  <c r="F635" i="25"/>
  <c r="K171" i="25"/>
  <c r="H172" i="25"/>
  <c r="D643" i="35"/>
  <c r="C643" i="35"/>
  <c r="B643" i="35" s="1"/>
  <c r="G643" i="35"/>
  <c r="A644" i="35"/>
  <c r="G636" i="33"/>
  <c r="D636" i="33"/>
  <c r="C636" i="33"/>
  <c r="B636" i="33" s="1"/>
  <c r="A637" i="33"/>
  <c r="G635" i="25"/>
  <c r="W172" i="25"/>
  <c r="AA172" i="25"/>
  <c r="T172" i="25"/>
  <c r="X172" i="25"/>
  <c r="AB172" i="25"/>
  <c r="Z172" i="25"/>
  <c r="U172" i="25"/>
  <c r="AC172" i="25"/>
  <c r="V172" i="25"/>
  <c r="AD172" i="25"/>
  <c r="Y172" i="25"/>
  <c r="D635" i="25"/>
  <c r="C635" i="25"/>
  <c r="B635" i="25" s="1"/>
  <c r="A636" i="25"/>
  <c r="J636" i="25" s="1"/>
  <c r="S637" i="33" l="1"/>
  <c r="J637" i="33"/>
  <c r="AD192" i="33"/>
  <c r="Z192" i="33"/>
  <c r="Y192" i="33"/>
  <c r="R189" i="35"/>
  <c r="L190" i="35" s="1"/>
  <c r="M190" i="35" s="1"/>
  <c r="AD190" i="35" s="1"/>
  <c r="J191" i="33"/>
  <c r="K191" i="33" s="1"/>
  <c r="AE192" i="33"/>
  <c r="N192" i="33" s="1"/>
  <c r="Q192" i="33" s="1"/>
  <c r="S192" i="33" s="1"/>
  <c r="E192" i="33" s="1"/>
  <c r="I189" i="35"/>
  <c r="H190" i="35" s="1"/>
  <c r="F637" i="33"/>
  <c r="F644" i="35"/>
  <c r="F636" i="25"/>
  <c r="G637" i="33"/>
  <c r="C637" i="33"/>
  <c r="B637" i="33" s="1"/>
  <c r="D637" i="33"/>
  <c r="A638" i="33"/>
  <c r="C644" i="35"/>
  <c r="B644" i="35" s="1"/>
  <c r="D644" i="35"/>
  <c r="A645" i="35"/>
  <c r="G644" i="35"/>
  <c r="G636" i="25"/>
  <c r="AE172" i="25"/>
  <c r="N172" i="25" s="1"/>
  <c r="Q172" i="25" s="1"/>
  <c r="D636" i="25"/>
  <c r="A637" i="25"/>
  <c r="J637" i="25" s="1"/>
  <c r="C636" i="25"/>
  <c r="B636" i="25" s="1"/>
  <c r="X190" i="35" l="1"/>
  <c r="V190" i="35"/>
  <c r="T190" i="35"/>
  <c r="AC190" i="35"/>
  <c r="W190" i="35"/>
  <c r="AA190" i="35"/>
  <c r="Y190" i="35"/>
  <c r="S638" i="33"/>
  <c r="J638" i="33"/>
  <c r="Z190" i="35"/>
  <c r="U190" i="35"/>
  <c r="AB190" i="35"/>
  <c r="R192" i="33"/>
  <c r="L193" i="33" s="1"/>
  <c r="M193" i="33" s="1"/>
  <c r="AB193" i="33" s="1"/>
  <c r="J189" i="35"/>
  <c r="K189" i="35" s="1"/>
  <c r="S172" i="25"/>
  <c r="E172" i="25" s="1"/>
  <c r="I192" i="33"/>
  <c r="H193" i="33" s="1"/>
  <c r="F638" i="33"/>
  <c r="F645" i="35"/>
  <c r="F637" i="25"/>
  <c r="C638" i="33"/>
  <c r="B638" i="33" s="1"/>
  <c r="D638" i="33"/>
  <c r="G638" i="33"/>
  <c r="A639" i="33"/>
  <c r="D645" i="35"/>
  <c r="C645" i="35"/>
  <c r="B645" i="35" s="1"/>
  <c r="A646" i="35"/>
  <c r="G645" i="35"/>
  <c r="G637" i="25"/>
  <c r="A638" i="25"/>
  <c r="J638" i="25" s="1"/>
  <c r="C637" i="25"/>
  <c r="B637" i="25" s="1"/>
  <c r="D637" i="25"/>
  <c r="W193" i="33" l="1"/>
  <c r="V193" i="33"/>
  <c r="AE190" i="35"/>
  <c r="N190" i="35" s="1"/>
  <c r="Q190" i="35" s="1"/>
  <c r="T193" i="33"/>
  <c r="U193" i="33"/>
  <c r="S639" i="33"/>
  <c r="J639" i="33"/>
  <c r="Y193" i="33"/>
  <c r="AC193" i="33"/>
  <c r="Z193" i="33"/>
  <c r="X193" i="33"/>
  <c r="AD193" i="33"/>
  <c r="AA193" i="33"/>
  <c r="J192" i="33"/>
  <c r="K192" i="33" s="1"/>
  <c r="S190" i="35"/>
  <c r="F646" i="35"/>
  <c r="F639" i="33"/>
  <c r="E639" i="33" s="1"/>
  <c r="F638" i="25"/>
  <c r="D646" i="35"/>
  <c r="A647" i="35"/>
  <c r="G646" i="35"/>
  <c r="C646" i="35"/>
  <c r="B646" i="35" s="1"/>
  <c r="A640" i="33"/>
  <c r="C639" i="33"/>
  <c r="B639" i="33" s="1"/>
  <c r="D639" i="33"/>
  <c r="G639" i="33"/>
  <c r="G638" i="25"/>
  <c r="I172" i="25"/>
  <c r="H173" i="25" s="1"/>
  <c r="R172" i="25"/>
  <c r="L173" i="25" s="1"/>
  <c r="M173" i="25" s="1"/>
  <c r="C638" i="25"/>
  <c r="B638" i="25" s="1"/>
  <c r="A639" i="25"/>
  <c r="J639" i="25" s="1"/>
  <c r="D638" i="25"/>
  <c r="E190" i="35" l="1"/>
  <c r="S640" i="33"/>
  <c r="J640" i="33"/>
  <c r="AE193" i="33"/>
  <c r="N193" i="33" s="1"/>
  <c r="Q193" i="33" s="1"/>
  <c r="J172" i="25"/>
  <c r="K172" i="25" s="1"/>
  <c r="I190" i="35"/>
  <c r="H191" i="35" s="1"/>
  <c r="R190" i="35"/>
  <c r="L191" i="35" s="1"/>
  <c r="M191" i="35" s="1"/>
  <c r="AD191" i="35" s="1"/>
  <c r="S193" i="33"/>
  <c r="E193" i="33" s="1"/>
  <c r="F640" i="33"/>
  <c r="F647" i="35"/>
  <c r="F639" i="25"/>
  <c r="G647" i="35"/>
  <c r="A648" i="35"/>
  <c r="C647" i="35"/>
  <c r="B647" i="35" s="1"/>
  <c r="D647" i="35"/>
  <c r="C640" i="33"/>
  <c r="A641" i="33"/>
  <c r="G640" i="33"/>
  <c r="D640" i="33"/>
  <c r="B640" i="33"/>
  <c r="G639" i="25"/>
  <c r="T173" i="25"/>
  <c r="X173" i="25"/>
  <c r="AB173" i="25"/>
  <c r="U173" i="25"/>
  <c r="Y173" i="25"/>
  <c r="AC173" i="25"/>
  <c r="W173" i="25"/>
  <c r="Z173" i="25"/>
  <c r="AA173" i="25"/>
  <c r="V173" i="25"/>
  <c r="AD173" i="25"/>
  <c r="D639" i="25"/>
  <c r="C639" i="25"/>
  <c r="B639" i="25" s="1"/>
  <c r="A640" i="25"/>
  <c r="J640" i="25" s="1"/>
  <c r="S641" i="33" l="1"/>
  <c r="J641" i="33"/>
  <c r="J190" i="35"/>
  <c r="K190" i="35" s="1"/>
  <c r="V191" i="35"/>
  <c r="T191" i="35"/>
  <c r="U191" i="35"/>
  <c r="Z191" i="35"/>
  <c r="Y191" i="35"/>
  <c r="AB191" i="35"/>
  <c r="AC191" i="35"/>
  <c r="AA191" i="35"/>
  <c r="R193" i="33"/>
  <c r="L194" i="33" s="1"/>
  <c r="M194" i="33" s="1"/>
  <c r="T194" i="33" s="1"/>
  <c r="I193" i="33"/>
  <c r="H194" i="33" s="1"/>
  <c r="W191" i="35"/>
  <c r="X191" i="35"/>
  <c r="F648" i="35"/>
  <c r="F641" i="33"/>
  <c r="E641" i="33" s="1"/>
  <c r="F640" i="25"/>
  <c r="C641" i="33"/>
  <c r="B641" i="33" s="1"/>
  <c r="D641" i="33"/>
  <c r="A642" i="33"/>
  <c r="G641" i="33"/>
  <c r="G648" i="35"/>
  <c r="A649" i="35"/>
  <c r="C648" i="35"/>
  <c r="B648" i="35" s="1"/>
  <c r="D648" i="35"/>
  <c r="G640" i="25"/>
  <c r="AE173" i="25"/>
  <c r="N173" i="25" s="1"/>
  <c r="Q173" i="25" s="1"/>
  <c r="A641" i="25"/>
  <c r="J641" i="25" s="1"/>
  <c r="C640" i="25"/>
  <c r="B640" i="25" s="1"/>
  <c r="D640" i="25"/>
  <c r="S642" i="33" l="1"/>
  <c r="J642" i="33"/>
  <c r="J193" i="33"/>
  <c r="K193" i="33" s="1"/>
  <c r="V194" i="33"/>
  <c r="AE191" i="35"/>
  <c r="N191" i="35" s="1"/>
  <c r="Q191" i="35" s="1"/>
  <c r="S191" i="35" s="1"/>
  <c r="AB194" i="33"/>
  <c r="AA194" i="33"/>
  <c r="X194" i="33"/>
  <c r="W194" i="33"/>
  <c r="Y194" i="33"/>
  <c r="AC194" i="33"/>
  <c r="Z194" i="33"/>
  <c r="AD194" i="33"/>
  <c r="U194" i="33"/>
  <c r="S173" i="25"/>
  <c r="F649" i="35"/>
  <c r="F642" i="33"/>
  <c r="F641" i="25"/>
  <c r="C642" i="33"/>
  <c r="B642" i="33" s="1"/>
  <c r="D642" i="33"/>
  <c r="G642" i="33"/>
  <c r="A643" i="33"/>
  <c r="G649" i="35"/>
  <c r="A650" i="35"/>
  <c r="D649" i="35"/>
  <c r="C649" i="35"/>
  <c r="B649" i="35" s="1"/>
  <c r="G641" i="25"/>
  <c r="D641" i="25"/>
  <c r="C641" i="25"/>
  <c r="B641" i="25" s="1"/>
  <c r="A642" i="25"/>
  <c r="J642" i="25" s="1"/>
  <c r="S643" i="33" l="1"/>
  <c r="J643" i="33"/>
  <c r="AE194" i="33"/>
  <c r="N194" i="33" s="1"/>
  <c r="Q194" i="33" s="1"/>
  <c r="S194" i="33" s="1"/>
  <c r="E173" i="25"/>
  <c r="F643" i="33"/>
  <c r="F650" i="35"/>
  <c r="F642" i="25"/>
  <c r="E191" i="35"/>
  <c r="G650" i="35"/>
  <c r="C650" i="35"/>
  <c r="B650" i="35" s="1"/>
  <c r="D650" i="35"/>
  <c r="A651" i="35"/>
  <c r="A644" i="33"/>
  <c r="D643" i="33"/>
  <c r="G643" i="33"/>
  <c r="C643" i="33"/>
  <c r="B643" i="33" s="1"/>
  <c r="G642" i="25"/>
  <c r="D642" i="25"/>
  <c r="A643" i="25"/>
  <c r="J643" i="25" s="1"/>
  <c r="C642" i="25"/>
  <c r="B642" i="25" s="1"/>
  <c r="S644" i="33" l="1"/>
  <c r="J644" i="33"/>
  <c r="R191" i="35"/>
  <c r="L192" i="35" s="1"/>
  <c r="M192" i="35" s="1"/>
  <c r="Z192" i="35" s="1"/>
  <c r="I173" i="25"/>
  <c r="J173" i="25" s="1"/>
  <c r="K173" i="25" s="1"/>
  <c r="R173" i="25"/>
  <c r="L174" i="25" s="1"/>
  <c r="M174" i="25" s="1"/>
  <c r="AD174" i="25" s="1"/>
  <c r="F651" i="35"/>
  <c r="F644" i="33"/>
  <c r="F643" i="25"/>
  <c r="H174" i="25"/>
  <c r="W192" i="35"/>
  <c r="V192" i="35"/>
  <c r="Y192" i="35"/>
  <c r="T192" i="35"/>
  <c r="AD192" i="35"/>
  <c r="AA192" i="35"/>
  <c r="I191" i="35"/>
  <c r="H192" i="35" s="1"/>
  <c r="E194" i="33"/>
  <c r="C644" i="33"/>
  <c r="B644" i="33" s="1"/>
  <c r="A645" i="33"/>
  <c r="D644" i="33"/>
  <c r="G644" i="33"/>
  <c r="D651" i="35"/>
  <c r="A652" i="35"/>
  <c r="C651" i="35"/>
  <c r="B651" i="35" s="1"/>
  <c r="G651" i="35"/>
  <c r="G643" i="25"/>
  <c r="C643" i="25"/>
  <c r="B643" i="25" s="1"/>
  <c r="A644" i="25"/>
  <c r="J644" i="25" s="1"/>
  <c r="D643" i="25"/>
  <c r="AB192" i="35" l="1"/>
  <c r="X192" i="35"/>
  <c r="U192" i="35"/>
  <c r="AC192" i="35"/>
  <c r="S645" i="33"/>
  <c r="J645" i="33"/>
  <c r="J191" i="35"/>
  <c r="K191" i="35" s="1"/>
  <c r="I194" i="33"/>
  <c r="H195" i="33" s="1"/>
  <c r="U174" i="25"/>
  <c r="W174" i="25"/>
  <c r="AB174" i="25"/>
  <c r="T174" i="25"/>
  <c r="Z174" i="25"/>
  <c r="AC174" i="25"/>
  <c r="AA174" i="25"/>
  <c r="X174" i="25"/>
  <c r="V174" i="25"/>
  <c r="Y174" i="25"/>
  <c r="F652" i="35"/>
  <c r="F645" i="33"/>
  <c r="E645" i="33" s="1"/>
  <c r="F644" i="25"/>
  <c r="AE192" i="35"/>
  <c r="N192" i="35" s="1"/>
  <c r="Q192" i="35" s="1"/>
  <c r="S192" i="35" s="1"/>
  <c r="R194" i="33"/>
  <c r="L195" i="33" s="1"/>
  <c r="M195" i="33" s="1"/>
  <c r="A646" i="33"/>
  <c r="D645" i="33"/>
  <c r="C645" i="33"/>
  <c r="B645" i="33" s="1"/>
  <c r="G645" i="33"/>
  <c r="D652" i="35"/>
  <c r="G652" i="35"/>
  <c r="A653" i="35"/>
  <c r="C652" i="35"/>
  <c r="B652" i="35" s="1"/>
  <c r="G644" i="25"/>
  <c r="C644" i="25"/>
  <c r="B644" i="25" s="1"/>
  <c r="A645" i="25"/>
  <c r="J645" i="25" s="1"/>
  <c r="D644" i="25"/>
  <c r="S646" i="33" l="1"/>
  <c r="J646" i="33"/>
  <c r="J194" i="33"/>
  <c r="K194" i="33" s="1"/>
  <c r="AE174" i="25"/>
  <c r="N174" i="25" s="1"/>
  <c r="Q174" i="25" s="1"/>
  <c r="S174" i="25" s="1"/>
  <c r="E174" i="25" s="1"/>
  <c r="E192" i="35"/>
  <c r="F653" i="35"/>
  <c r="F646" i="33"/>
  <c r="F645" i="25"/>
  <c r="AA195" i="33"/>
  <c r="AC195" i="33"/>
  <c r="V195" i="33"/>
  <c r="T195" i="33"/>
  <c r="AB195" i="33"/>
  <c r="U195" i="33"/>
  <c r="X195" i="33"/>
  <c r="Y195" i="33"/>
  <c r="W195" i="33"/>
  <c r="Z195" i="33"/>
  <c r="AD195" i="33"/>
  <c r="D653" i="35"/>
  <c r="A654" i="35"/>
  <c r="G653" i="35"/>
  <c r="C653" i="35"/>
  <c r="B653" i="35" s="1"/>
  <c r="D646" i="33"/>
  <c r="A647" i="33"/>
  <c r="C646" i="33"/>
  <c r="B646" i="33" s="1"/>
  <c r="G646" i="33"/>
  <c r="G645" i="25"/>
  <c r="D645" i="25"/>
  <c r="A646" i="25"/>
  <c r="J646" i="25" s="1"/>
  <c r="C645" i="25"/>
  <c r="B645" i="25" s="1"/>
  <c r="S647" i="33" l="1"/>
  <c r="J647" i="33"/>
  <c r="R192" i="35"/>
  <c r="L193" i="35" s="1"/>
  <c r="M193" i="35" s="1"/>
  <c r="AB193" i="35" s="1"/>
  <c r="W193" i="35"/>
  <c r="Y193" i="35"/>
  <c r="T193" i="35"/>
  <c r="X193" i="35"/>
  <c r="I192" i="35"/>
  <c r="H193" i="35" s="1"/>
  <c r="F654" i="35"/>
  <c r="F647" i="33"/>
  <c r="E647" i="33" s="1"/>
  <c r="F646" i="25"/>
  <c r="AE195" i="33"/>
  <c r="N195" i="33" s="1"/>
  <c r="Q195" i="33" s="1"/>
  <c r="S195" i="33" s="1"/>
  <c r="D654" i="35"/>
  <c r="A655" i="35"/>
  <c r="G654" i="35"/>
  <c r="C654" i="35"/>
  <c r="B654" i="35" s="1"/>
  <c r="A648" i="33"/>
  <c r="D647" i="33"/>
  <c r="G647" i="33"/>
  <c r="C647" i="33"/>
  <c r="B647" i="33" s="1"/>
  <c r="G646" i="25"/>
  <c r="I174" i="25"/>
  <c r="J174" i="25" s="1"/>
  <c r="R174" i="25"/>
  <c r="L175" i="25" s="1"/>
  <c r="M175" i="25" s="1"/>
  <c r="A647" i="25"/>
  <c r="J647" i="25" s="1"/>
  <c r="C646" i="25"/>
  <c r="B646" i="25" s="1"/>
  <c r="D646" i="25"/>
  <c r="Z193" i="35" l="1"/>
  <c r="V193" i="35"/>
  <c r="AD193" i="35"/>
  <c r="AA193" i="35"/>
  <c r="AC193" i="35"/>
  <c r="U193" i="35"/>
  <c r="S648" i="33"/>
  <c r="J648" i="33"/>
  <c r="J192" i="35"/>
  <c r="K192" i="35" s="1"/>
  <c r="E195" i="33"/>
  <c r="AE193" i="35"/>
  <c r="N193" i="35" s="1"/>
  <c r="Q193" i="35" s="1"/>
  <c r="F648" i="33"/>
  <c r="F655" i="35"/>
  <c r="F647" i="25"/>
  <c r="K174" i="25"/>
  <c r="H175" i="25"/>
  <c r="C648" i="33"/>
  <c r="D648" i="33"/>
  <c r="A649" i="33"/>
  <c r="G648" i="33"/>
  <c r="B648" i="33"/>
  <c r="C655" i="35"/>
  <c r="B655" i="35" s="1"/>
  <c r="G655" i="35"/>
  <c r="D655" i="35"/>
  <c r="A656" i="35"/>
  <c r="G647" i="25"/>
  <c r="V175" i="25"/>
  <c r="Z175" i="25"/>
  <c r="AD175" i="25"/>
  <c r="W175" i="25"/>
  <c r="AA175" i="25"/>
  <c r="Y175" i="25"/>
  <c r="T175" i="25"/>
  <c r="AB175" i="25"/>
  <c r="U175" i="25"/>
  <c r="AC175" i="25"/>
  <c r="X175" i="25"/>
  <c r="A648" i="25"/>
  <c r="J648" i="25" s="1"/>
  <c r="C647" i="25"/>
  <c r="B647" i="25" s="1"/>
  <c r="D647" i="25"/>
  <c r="S649" i="33" l="1"/>
  <c r="J649" i="33"/>
  <c r="R195" i="33"/>
  <c r="L196" i="33" s="1"/>
  <c r="M196" i="33" s="1"/>
  <c r="AD196" i="33" s="1"/>
  <c r="S193" i="35"/>
  <c r="E193" i="35" s="1"/>
  <c r="I195" i="33"/>
  <c r="H196" i="33" s="1"/>
  <c r="F649" i="33"/>
  <c r="F656" i="35"/>
  <c r="V196" i="33"/>
  <c r="AA196" i="33"/>
  <c r="W196" i="33"/>
  <c r="T196" i="33"/>
  <c r="U196" i="33"/>
  <c r="Z196" i="33"/>
  <c r="F648" i="25"/>
  <c r="G656" i="35"/>
  <c r="A657" i="35"/>
  <c r="C656" i="35"/>
  <c r="B656" i="35" s="1"/>
  <c r="D656" i="35"/>
  <c r="C649" i="33"/>
  <c r="B649" i="33" s="1"/>
  <c r="G649" i="33"/>
  <c r="D649" i="33"/>
  <c r="A650" i="33"/>
  <c r="G648" i="25"/>
  <c r="AE175" i="25"/>
  <c r="N175" i="25" s="1"/>
  <c r="Q175" i="25" s="1"/>
  <c r="C648" i="25"/>
  <c r="B648" i="25" s="1"/>
  <c r="A649" i="25"/>
  <c r="J649" i="25" s="1"/>
  <c r="D648" i="25"/>
  <c r="X196" i="33" l="1"/>
  <c r="AB196" i="33"/>
  <c r="AC196" i="33"/>
  <c r="Y196" i="33"/>
  <c r="S650" i="33"/>
  <c r="J650" i="33"/>
  <c r="J195" i="33"/>
  <c r="K195" i="33" s="1"/>
  <c r="S175" i="25"/>
  <c r="E175" i="25" s="1"/>
  <c r="F657" i="35"/>
  <c r="F650" i="33"/>
  <c r="AE196" i="33"/>
  <c r="N196" i="33" s="1"/>
  <c r="Q196" i="33" s="1"/>
  <c r="F649" i="25"/>
  <c r="I193" i="35"/>
  <c r="H194" i="35" s="1"/>
  <c r="R193" i="35"/>
  <c r="L194" i="35" s="1"/>
  <c r="M194" i="35" s="1"/>
  <c r="A651" i="33"/>
  <c r="D650" i="33"/>
  <c r="C650" i="33"/>
  <c r="B650" i="33" s="1"/>
  <c r="G650" i="33"/>
  <c r="D657" i="35"/>
  <c r="C657" i="35"/>
  <c r="B657" i="35" s="1"/>
  <c r="A658" i="35"/>
  <c r="G657" i="35"/>
  <c r="G649" i="25"/>
  <c r="C649" i="25"/>
  <c r="B649" i="25" s="1"/>
  <c r="D649" i="25"/>
  <c r="A650" i="25"/>
  <c r="J650" i="25" s="1"/>
  <c r="S651" i="33" l="1"/>
  <c r="J651" i="33"/>
  <c r="J193" i="35"/>
  <c r="K193" i="35" s="1"/>
  <c r="S196" i="33"/>
  <c r="E196" i="33" s="1"/>
  <c r="F651" i="33"/>
  <c r="E651" i="33" s="1"/>
  <c r="F658" i="35"/>
  <c r="F650" i="25"/>
  <c r="AB194" i="35"/>
  <c r="V194" i="35"/>
  <c r="AA194" i="35"/>
  <c r="Z194" i="35"/>
  <c r="X194" i="35"/>
  <c r="T194" i="35"/>
  <c r="AD194" i="35"/>
  <c r="Y194" i="35"/>
  <c r="W194" i="35"/>
  <c r="AC194" i="35"/>
  <c r="U194" i="35"/>
  <c r="C651" i="33"/>
  <c r="B651" i="33" s="1"/>
  <c r="D651" i="33"/>
  <c r="A652" i="33"/>
  <c r="G651" i="33"/>
  <c r="A659" i="35"/>
  <c r="G658" i="35"/>
  <c r="D658" i="35"/>
  <c r="C658" i="35"/>
  <c r="B658" i="35" s="1"/>
  <c r="G650" i="25"/>
  <c r="A651" i="25"/>
  <c r="J651" i="25" s="1"/>
  <c r="D650" i="25"/>
  <c r="C650" i="25"/>
  <c r="B650" i="25" s="1"/>
  <c r="I175" i="25"/>
  <c r="H176" i="25" s="1"/>
  <c r="R175" i="25"/>
  <c r="L176" i="25" s="1"/>
  <c r="M176" i="25" s="1"/>
  <c r="S652" i="33" l="1"/>
  <c r="J652" i="33"/>
  <c r="J175" i="25"/>
  <c r="K175" i="25" s="1"/>
  <c r="R196" i="33"/>
  <c r="L197" i="33" s="1"/>
  <c r="M197" i="33" s="1"/>
  <c r="W197" i="33" s="1"/>
  <c r="I196" i="33"/>
  <c r="H197" i="33" s="1"/>
  <c r="F659" i="35"/>
  <c r="F652" i="33"/>
  <c r="F651" i="25"/>
  <c r="AE194" i="35"/>
  <c r="N194" i="35" s="1"/>
  <c r="Q194" i="35" s="1"/>
  <c r="S194" i="35" s="1"/>
  <c r="AA197" i="33"/>
  <c r="Z197" i="33"/>
  <c r="U197" i="33"/>
  <c r="V197" i="33"/>
  <c r="AD197" i="33"/>
  <c r="G652" i="33"/>
  <c r="D652" i="33"/>
  <c r="C652" i="33"/>
  <c r="B652" i="33" s="1"/>
  <c r="A653" i="33"/>
  <c r="G659" i="35"/>
  <c r="A660" i="35"/>
  <c r="C659" i="35"/>
  <c r="B659" i="35" s="1"/>
  <c r="D659" i="35"/>
  <c r="G651" i="25"/>
  <c r="W176" i="25"/>
  <c r="AA176" i="25"/>
  <c r="T176" i="25"/>
  <c r="X176" i="25"/>
  <c r="AB176" i="25"/>
  <c r="V176" i="25"/>
  <c r="AD176" i="25"/>
  <c r="Y176" i="25"/>
  <c r="Z176" i="25"/>
  <c r="U176" i="25"/>
  <c r="AC176" i="25"/>
  <c r="A652" i="25"/>
  <c r="J652" i="25" s="1"/>
  <c r="D651" i="25"/>
  <c r="C651" i="25"/>
  <c r="B651" i="25" s="1"/>
  <c r="S653" i="33" l="1"/>
  <c r="J653" i="33"/>
  <c r="T197" i="33"/>
  <c r="J196" i="33"/>
  <c r="K196" i="33" s="1"/>
  <c r="AC197" i="33"/>
  <c r="AB197" i="33"/>
  <c r="X197" i="33"/>
  <c r="Y197" i="33"/>
  <c r="F660" i="35"/>
  <c r="F653" i="33"/>
  <c r="E653" i="33" s="1"/>
  <c r="F652" i="25"/>
  <c r="C660" i="35"/>
  <c r="B660" i="35" s="1"/>
  <c r="G660" i="35"/>
  <c r="A661" i="35"/>
  <c r="D660" i="35"/>
  <c r="A654" i="33"/>
  <c r="C653" i="33"/>
  <c r="B653" i="33" s="1"/>
  <c r="D653" i="33"/>
  <c r="G653" i="33"/>
  <c r="G652" i="25"/>
  <c r="AE176" i="25"/>
  <c r="N176" i="25" s="1"/>
  <c r="Q176" i="25" s="1"/>
  <c r="D652" i="25"/>
  <c r="C652" i="25"/>
  <c r="B652" i="25" s="1"/>
  <c r="A653" i="25"/>
  <c r="J653" i="25" s="1"/>
  <c r="S654" i="33" l="1"/>
  <c r="J654" i="33"/>
  <c r="AE197" i="33"/>
  <c r="N197" i="33" s="1"/>
  <c r="Q197" i="33" s="1"/>
  <c r="S197" i="33" s="1"/>
  <c r="S176" i="25"/>
  <c r="F654" i="33"/>
  <c r="F661" i="35"/>
  <c r="F653" i="25"/>
  <c r="E194" i="35"/>
  <c r="D661" i="35"/>
  <c r="C661" i="35"/>
  <c r="B661" i="35" s="1"/>
  <c r="G661" i="35"/>
  <c r="A662" i="35"/>
  <c r="C654" i="33"/>
  <c r="B654" i="33" s="1"/>
  <c r="G654" i="33"/>
  <c r="A655" i="33"/>
  <c r="D654" i="33"/>
  <c r="G653" i="25"/>
  <c r="D653" i="25"/>
  <c r="C653" i="25"/>
  <c r="B653" i="25" s="1"/>
  <c r="A654" i="25"/>
  <c r="J654" i="25" s="1"/>
  <c r="S655" i="33" l="1"/>
  <c r="J655" i="33"/>
  <c r="R194" i="35"/>
  <c r="L195" i="35" s="1"/>
  <c r="M195" i="35" s="1"/>
  <c r="T195" i="35" s="1"/>
  <c r="E176" i="25"/>
  <c r="F655" i="33"/>
  <c r="F662" i="35"/>
  <c r="F654" i="25"/>
  <c r="I194" i="35"/>
  <c r="H195" i="35" s="1"/>
  <c r="X195" i="35"/>
  <c r="AD195" i="35"/>
  <c r="Z195" i="35"/>
  <c r="AA195" i="35"/>
  <c r="AB195" i="35"/>
  <c r="V195" i="35"/>
  <c r="E197" i="33"/>
  <c r="A656" i="33"/>
  <c r="C655" i="33"/>
  <c r="B655" i="33" s="1"/>
  <c r="G655" i="33"/>
  <c r="D655" i="33"/>
  <c r="C662" i="35"/>
  <c r="B662" i="35" s="1"/>
  <c r="D662" i="35"/>
  <c r="G662" i="35"/>
  <c r="A663" i="35"/>
  <c r="G654" i="25"/>
  <c r="D654" i="25"/>
  <c r="C654" i="25"/>
  <c r="B654" i="25" s="1"/>
  <c r="A655" i="25"/>
  <c r="J655" i="25" s="1"/>
  <c r="Y195" i="35" l="1"/>
  <c r="AC195" i="35"/>
  <c r="W195" i="35"/>
  <c r="U195" i="35"/>
  <c r="S656" i="33"/>
  <c r="J656" i="33"/>
  <c r="R176" i="25"/>
  <c r="L177" i="25" s="1"/>
  <c r="M177" i="25" s="1"/>
  <c r="AC177" i="25" s="1"/>
  <c r="J194" i="35"/>
  <c r="K194" i="35" s="1"/>
  <c r="I176" i="25"/>
  <c r="J176" i="25" s="1"/>
  <c r="K176" i="25" s="1"/>
  <c r="F663" i="35"/>
  <c r="F656" i="33"/>
  <c r="F655" i="25"/>
  <c r="H177" i="25"/>
  <c r="AE195" i="35"/>
  <c r="N195" i="35" s="1"/>
  <c r="Q195" i="35" s="1"/>
  <c r="S195" i="35" s="1"/>
  <c r="I197" i="33"/>
  <c r="H198" i="33" s="1"/>
  <c r="R197" i="33"/>
  <c r="L198" i="33" s="1"/>
  <c r="M198" i="33" s="1"/>
  <c r="A664" i="35"/>
  <c r="C663" i="35"/>
  <c r="B663" i="35" s="1"/>
  <c r="D663" i="35"/>
  <c r="G663" i="35"/>
  <c r="C656" i="33"/>
  <c r="B656" i="33" s="1"/>
  <c r="A657" i="33"/>
  <c r="D656" i="33"/>
  <c r="G656" i="33"/>
  <c r="G655" i="25"/>
  <c r="T177" i="25"/>
  <c r="X177" i="25"/>
  <c r="AB177" i="25"/>
  <c r="A656" i="25"/>
  <c r="J656" i="25" s="1"/>
  <c r="D655" i="25"/>
  <c r="C655" i="25"/>
  <c r="B655" i="25" s="1"/>
  <c r="Y177" i="25" l="1"/>
  <c r="U177" i="25"/>
  <c r="AD177" i="25"/>
  <c r="V177" i="25"/>
  <c r="AA177" i="25"/>
  <c r="S657" i="33"/>
  <c r="J657" i="33"/>
  <c r="Z177" i="25"/>
  <c r="W177" i="25"/>
  <c r="J197" i="33"/>
  <c r="K197" i="33" s="1"/>
  <c r="E195" i="35"/>
  <c r="F657" i="33"/>
  <c r="E657" i="33" s="1"/>
  <c r="F664" i="35"/>
  <c r="F656" i="25"/>
  <c r="AA198" i="33"/>
  <c r="T198" i="33"/>
  <c r="Y198" i="33"/>
  <c r="AB198" i="33"/>
  <c r="AC198" i="33"/>
  <c r="AD198" i="33"/>
  <c r="W198" i="33"/>
  <c r="U198" i="33"/>
  <c r="Z198" i="33"/>
  <c r="V198" i="33"/>
  <c r="X198" i="33"/>
  <c r="D664" i="35"/>
  <c r="A665" i="35"/>
  <c r="C664" i="35"/>
  <c r="B664" i="35" s="1"/>
  <c r="G664" i="35"/>
  <c r="A658" i="33"/>
  <c r="G657" i="33"/>
  <c r="D657" i="33"/>
  <c r="C657" i="33"/>
  <c r="B657" i="33" s="1"/>
  <c r="G656" i="25"/>
  <c r="AE177" i="25"/>
  <c r="N177" i="25" s="1"/>
  <c r="Q177" i="25" s="1"/>
  <c r="C656" i="25"/>
  <c r="B656" i="25" s="1"/>
  <c r="A657" i="25"/>
  <c r="J657" i="25" s="1"/>
  <c r="D656" i="25"/>
  <c r="S658" i="33" l="1"/>
  <c r="J658" i="33"/>
  <c r="R195" i="35"/>
  <c r="L196" i="35" s="1"/>
  <c r="M196" i="35" s="1"/>
  <c r="X196" i="35" s="1"/>
  <c r="S177" i="25"/>
  <c r="E177" i="25" s="1"/>
  <c r="U196" i="35"/>
  <c r="AD196" i="35"/>
  <c r="AC196" i="35"/>
  <c r="Z196" i="35"/>
  <c r="AB196" i="35"/>
  <c r="W196" i="35"/>
  <c r="Y196" i="35"/>
  <c r="AA196" i="35"/>
  <c r="V196" i="35"/>
  <c r="I195" i="35"/>
  <c r="H196" i="35" s="1"/>
  <c r="F665" i="35"/>
  <c r="F658" i="33"/>
  <c r="F657" i="25"/>
  <c r="AE198" i="33"/>
  <c r="N198" i="33" s="1"/>
  <c r="Q198" i="33" s="1"/>
  <c r="S198" i="33" s="1"/>
  <c r="G665" i="35"/>
  <c r="A666" i="35"/>
  <c r="D665" i="35"/>
  <c r="C665" i="35"/>
  <c r="B665" i="35" s="1"/>
  <c r="A659" i="33"/>
  <c r="C658" i="33"/>
  <c r="B658" i="33" s="1"/>
  <c r="G658" i="33"/>
  <c r="D658" i="33"/>
  <c r="G657" i="25"/>
  <c r="D657" i="25"/>
  <c r="C657" i="25"/>
  <c r="B657" i="25" s="1"/>
  <c r="A658" i="25"/>
  <c r="J658" i="25" s="1"/>
  <c r="S659" i="33" l="1"/>
  <c r="J659" i="33"/>
  <c r="T196" i="35"/>
  <c r="AE196" i="35" s="1"/>
  <c r="N196" i="35" s="1"/>
  <c r="Q196" i="35" s="1"/>
  <c r="J195" i="35"/>
  <c r="K195" i="35" s="1"/>
  <c r="E198" i="33"/>
  <c r="F666" i="35"/>
  <c r="F659" i="33"/>
  <c r="E659" i="33" s="1"/>
  <c r="F658" i="25"/>
  <c r="C666" i="35"/>
  <c r="B666" i="35" s="1"/>
  <c r="D666" i="35"/>
  <c r="G666" i="35"/>
  <c r="A667" i="35"/>
  <c r="C659" i="33"/>
  <c r="B659" i="33" s="1"/>
  <c r="D659" i="33"/>
  <c r="A660" i="33"/>
  <c r="G659" i="33"/>
  <c r="G658" i="25"/>
  <c r="A659" i="25"/>
  <c r="J659" i="25" s="1"/>
  <c r="D658" i="25"/>
  <c r="C658" i="25"/>
  <c r="B658" i="25" s="1"/>
  <c r="I177" i="25"/>
  <c r="J177" i="25" s="1"/>
  <c r="R177" i="25"/>
  <c r="L178" i="25" s="1"/>
  <c r="M178" i="25" s="1"/>
  <c r="S660" i="33" l="1"/>
  <c r="J660" i="33"/>
  <c r="I198" i="33"/>
  <c r="J198" i="33" s="1"/>
  <c r="K198" i="33" s="1"/>
  <c r="S196" i="35"/>
  <c r="E196" i="35" s="1"/>
  <c r="R198" i="33"/>
  <c r="L199" i="33" s="1"/>
  <c r="M199" i="33" s="1"/>
  <c r="AA199" i="33" s="1"/>
  <c r="H199" i="33"/>
  <c r="F667" i="35"/>
  <c r="F660" i="33"/>
  <c r="F659" i="25"/>
  <c r="K177" i="25"/>
  <c r="H178" i="25"/>
  <c r="C660" i="33"/>
  <c r="B660" i="33" s="1"/>
  <c r="G660" i="33"/>
  <c r="D660" i="33"/>
  <c r="A661" i="33"/>
  <c r="G667" i="35"/>
  <c r="D667" i="35"/>
  <c r="C667" i="35"/>
  <c r="B667" i="35" s="1"/>
  <c r="A668" i="35"/>
  <c r="G659" i="25"/>
  <c r="U178" i="25"/>
  <c r="Y178" i="25"/>
  <c r="AC178" i="25"/>
  <c r="V178" i="25"/>
  <c r="Z178" i="25"/>
  <c r="AD178" i="25"/>
  <c r="X178" i="25"/>
  <c r="AA178" i="25"/>
  <c r="T178" i="25"/>
  <c r="AB178" i="25"/>
  <c r="W178" i="25"/>
  <c r="C659" i="25"/>
  <c r="B659" i="25" s="1"/>
  <c r="D659" i="25"/>
  <c r="A660" i="25"/>
  <c r="J660" i="25" s="1"/>
  <c r="S661" i="33" l="1"/>
  <c r="J661" i="33"/>
  <c r="T199" i="33"/>
  <c r="AD199" i="33"/>
  <c r="Y199" i="33"/>
  <c r="AB199" i="33"/>
  <c r="V199" i="33"/>
  <c r="X199" i="33"/>
  <c r="F661" i="33"/>
  <c r="F668" i="35"/>
  <c r="F660" i="25"/>
  <c r="W199" i="33"/>
  <c r="Z199" i="33"/>
  <c r="AC199" i="33"/>
  <c r="U199" i="33"/>
  <c r="I196" i="35"/>
  <c r="H197" i="35" s="1"/>
  <c r="R196" i="35"/>
  <c r="L197" i="35" s="1"/>
  <c r="M197" i="35" s="1"/>
  <c r="G668" i="35"/>
  <c r="C668" i="35"/>
  <c r="B668" i="35" s="1"/>
  <c r="A669" i="35"/>
  <c r="D668" i="35"/>
  <c r="C661" i="33"/>
  <c r="B661" i="33" s="1"/>
  <c r="G661" i="33"/>
  <c r="D661" i="33"/>
  <c r="A662" i="33"/>
  <c r="G660" i="25"/>
  <c r="AE178" i="25"/>
  <c r="N178" i="25" s="1"/>
  <c r="Q178" i="25" s="1"/>
  <c r="A661" i="25"/>
  <c r="J661" i="25" s="1"/>
  <c r="C660" i="25"/>
  <c r="B660" i="25" s="1"/>
  <c r="D660" i="25"/>
  <c r="S662" i="33" l="1"/>
  <c r="J662" i="33"/>
  <c r="J196" i="35"/>
  <c r="K196" i="35" s="1"/>
  <c r="S178" i="25"/>
  <c r="E178" i="25" s="1"/>
  <c r="F669" i="35"/>
  <c r="F662" i="33"/>
  <c r="AE199" i="33"/>
  <c r="N199" i="33" s="1"/>
  <c r="Q199" i="33" s="1"/>
  <c r="F661" i="25"/>
  <c r="AA197" i="35"/>
  <c r="X197" i="35"/>
  <c r="W197" i="35"/>
  <c r="V197" i="35"/>
  <c r="AD197" i="35"/>
  <c r="AC197" i="35"/>
  <c r="AB197" i="35"/>
  <c r="Z197" i="35"/>
  <c r="T197" i="35"/>
  <c r="Y197" i="35"/>
  <c r="U197" i="35"/>
  <c r="A663" i="33"/>
  <c r="C662" i="33"/>
  <c r="B662" i="33" s="1"/>
  <c r="D662" i="33"/>
  <c r="G662" i="33"/>
  <c r="C669" i="35"/>
  <c r="B669" i="35" s="1"/>
  <c r="D669" i="35"/>
  <c r="G669" i="35"/>
  <c r="A670" i="35"/>
  <c r="G661" i="25"/>
  <c r="D661" i="25"/>
  <c r="C661" i="25"/>
  <c r="B661" i="25" s="1"/>
  <c r="A662" i="25"/>
  <c r="J662" i="25" s="1"/>
  <c r="S663" i="33" l="1"/>
  <c r="J663" i="33"/>
  <c r="S199" i="33"/>
  <c r="E199" i="33" s="1"/>
  <c r="F670" i="35"/>
  <c r="F663" i="33"/>
  <c r="E663" i="33" s="1"/>
  <c r="F662" i="25"/>
  <c r="AE197" i="35"/>
  <c r="N197" i="35" s="1"/>
  <c r="Q197" i="35" s="1"/>
  <c r="S197" i="35" s="1"/>
  <c r="C670" i="35"/>
  <c r="B670" i="35" s="1"/>
  <c r="G670" i="35"/>
  <c r="A671" i="35"/>
  <c r="D670" i="35"/>
  <c r="D663" i="33"/>
  <c r="C663" i="33"/>
  <c r="B663" i="33" s="1"/>
  <c r="G663" i="33"/>
  <c r="A664" i="33"/>
  <c r="G662" i="25"/>
  <c r="A663" i="25"/>
  <c r="J663" i="25" s="1"/>
  <c r="D662" i="25"/>
  <c r="C662" i="25"/>
  <c r="B662" i="25" s="1"/>
  <c r="I178" i="25"/>
  <c r="H179" i="25" s="1"/>
  <c r="R178" i="25"/>
  <c r="L179" i="25" s="1"/>
  <c r="M179" i="25" s="1"/>
  <c r="S664" i="33" l="1"/>
  <c r="J664" i="33"/>
  <c r="J178" i="25"/>
  <c r="K178" i="25" s="1"/>
  <c r="I199" i="33"/>
  <c r="H200" i="33" s="1"/>
  <c r="R199" i="33"/>
  <c r="L200" i="33" s="1"/>
  <c r="M200" i="33" s="1"/>
  <c r="Y200" i="33" s="1"/>
  <c r="F664" i="33"/>
  <c r="F671" i="35"/>
  <c r="F663" i="25"/>
  <c r="A665" i="33"/>
  <c r="C664" i="33"/>
  <c r="B664" i="33" s="1"/>
  <c r="G664" i="33"/>
  <c r="D664" i="33"/>
  <c r="C671" i="35"/>
  <c r="B671" i="35" s="1"/>
  <c r="A672" i="35"/>
  <c r="D671" i="35"/>
  <c r="G671" i="35"/>
  <c r="G663" i="25"/>
  <c r="V179" i="25"/>
  <c r="Z179" i="25"/>
  <c r="AD179" i="25"/>
  <c r="W179" i="25"/>
  <c r="AA179" i="25"/>
  <c r="U179" i="25"/>
  <c r="AC179" i="25"/>
  <c r="X179" i="25"/>
  <c r="Y179" i="25"/>
  <c r="T179" i="25"/>
  <c r="AB179" i="25"/>
  <c r="C663" i="25"/>
  <c r="B663" i="25" s="1"/>
  <c r="D663" i="25"/>
  <c r="A664" i="25"/>
  <c r="J664" i="25" s="1"/>
  <c r="S665" i="33" l="1"/>
  <c r="J665" i="33"/>
  <c r="J199" i="33"/>
  <c r="K199" i="33" s="1"/>
  <c r="AD200" i="33"/>
  <c r="U200" i="33"/>
  <c r="T200" i="33"/>
  <c r="AB200" i="33"/>
  <c r="V200" i="33"/>
  <c r="AA200" i="33"/>
  <c r="Z200" i="33"/>
  <c r="X200" i="33"/>
  <c r="W200" i="33"/>
  <c r="AC200" i="33"/>
  <c r="F672" i="35"/>
  <c r="F665" i="33"/>
  <c r="E665" i="33" s="1"/>
  <c r="F664" i="25"/>
  <c r="E197" i="35"/>
  <c r="G665" i="33"/>
  <c r="C665" i="33"/>
  <c r="B665" i="33" s="1"/>
  <c r="A666" i="33"/>
  <c r="D665" i="33"/>
  <c r="A673" i="35"/>
  <c r="D672" i="35"/>
  <c r="G672" i="35"/>
  <c r="C672" i="35"/>
  <c r="B672" i="35" s="1"/>
  <c r="G664" i="25"/>
  <c r="AE179" i="25"/>
  <c r="N179" i="25" s="1"/>
  <c r="Q179" i="25" s="1"/>
  <c r="C664" i="25"/>
  <c r="B664" i="25" s="1"/>
  <c r="D664" i="25"/>
  <c r="A665" i="25"/>
  <c r="J665" i="25" s="1"/>
  <c r="S666" i="33" l="1"/>
  <c r="J666" i="33"/>
  <c r="R197" i="35"/>
  <c r="L198" i="35" s="1"/>
  <c r="M198" i="35" s="1"/>
  <c r="AD198" i="35" s="1"/>
  <c r="AE200" i="33"/>
  <c r="N200" i="33" s="1"/>
  <c r="Q200" i="33" s="1"/>
  <c r="S200" i="33" s="1"/>
  <c r="E200" i="33" s="1"/>
  <c r="S179" i="25"/>
  <c r="F673" i="35"/>
  <c r="F666" i="33"/>
  <c r="F665" i="25"/>
  <c r="AA198" i="35"/>
  <c r="AB198" i="35"/>
  <c r="U198" i="35"/>
  <c r="T198" i="35"/>
  <c r="W198" i="35"/>
  <c r="X198" i="35"/>
  <c r="V198" i="35"/>
  <c r="I197" i="35"/>
  <c r="H198" i="35" s="1"/>
  <c r="A667" i="33"/>
  <c r="C666" i="33"/>
  <c r="B666" i="33" s="1"/>
  <c r="D666" i="33"/>
  <c r="G666" i="33"/>
  <c r="D673" i="35"/>
  <c r="A674" i="35"/>
  <c r="G673" i="35"/>
  <c r="C673" i="35"/>
  <c r="B673" i="35" s="1"/>
  <c r="G665" i="25"/>
  <c r="C665" i="25"/>
  <c r="B665" i="25" s="1"/>
  <c r="D665" i="25"/>
  <c r="A666" i="25"/>
  <c r="J666" i="25" s="1"/>
  <c r="Y198" i="35" l="1"/>
  <c r="Z198" i="35"/>
  <c r="AC198" i="35"/>
  <c r="S667" i="33"/>
  <c r="J667" i="33"/>
  <c r="R200" i="33"/>
  <c r="L201" i="33" s="1"/>
  <c r="J197" i="35"/>
  <c r="K197" i="35" s="1"/>
  <c r="E179" i="25"/>
  <c r="F674" i="35"/>
  <c r="F667" i="33"/>
  <c r="F666" i="25"/>
  <c r="M201" i="33"/>
  <c r="T201" i="33" s="1"/>
  <c r="AE198" i="35"/>
  <c r="N198" i="35" s="1"/>
  <c r="Q198" i="35" s="1"/>
  <c r="S198" i="35" s="1"/>
  <c r="I200" i="33"/>
  <c r="H201" i="33" s="1"/>
  <c r="G674" i="35"/>
  <c r="D674" i="35"/>
  <c r="A675" i="35"/>
  <c r="C674" i="35"/>
  <c r="B674" i="35" s="1"/>
  <c r="G667" i="33"/>
  <c r="A668" i="33"/>
  <c r="D667" i="33"/>
  <c r="C667" i="33"/>
  <c r="B667" i="33" s="1"/>
  <c r="G666" i="25"/>
  <c r="D666" i="25"/>
  <c r="C666" i="25"/>
  <c r="B666" i="25" s="1"/>
  <c r="A667" i="25"/>
  <c r="J667" i="25" s="1"/>
  <c r="S668" i="33" l="1"/>
  <c r="J668" i="33"/>
  <c r="I179" i="25"/>
  <c r="J179" i="25" s="1"/>
  <c r="K179" i="25" s="1"/>
  <c r="J200" i="33"/>
  <c r="K200" i="33" s="1"/>
  <c r="R179" i="25"/>
  <c r="L180" i="25" s="1"/>
  <c r="M180" i="25" s="1"/>
  <c r="AB180" i="25" s="1"/>
  <c r="U201" i="33"/>
  <c r="E198" i="35"/>
  <c r="Z201" i="33"/>
  <c r="V201" i="33"/>
  <c r="F668" i="33"/>
  <c r="F675" i="35"/>
  <c r="Y201" i="33"/>
  <c r="AA201" i="33"/>
  <c r="F667" i="25"/>
  <c r="AC201" i="33"/>
  <c r="AB201" i="33"/>
  <c r="AD201" i="33"/>
  <c r="W201" i="33"/>
  <c r="X201" i="33"/>
  <c r="H180" i="25"/>
  <c r="C675" i="35"/>
  <c r="B675" i="35" s="1"/>
  <c r="A676" i="35"/>
  <c r="D675" i="35"/>
  <c r="G675" i="35"/>
  <c r="A669" i="33"/>
  <c r="D668" i="33"/>
  <c r="G668" i="33"/>
  <c r="C668" i="33"/>
  <c r="B668" i="33" s="1"/>
  <c r="G667" i="25"/>
  <c r="A668" i="25"/>
  <c r="J668" i="25" s="1"/>
  <c r="C667" i="25"/>
  <c r="B667" i="25" s="1"/>
  <c r="D667" i="25"/>
  <c r="S669" i="33" l="1"/>
  <c r="J669" i="33"/>
  <c r="T180" i="25"/>
  <c r="AA180" i="25"/>
  <c r="W180" i="25"/>
  <c r="I198" i="35"/>
  <c r="H199" i="35" s="1"/>
  <c r="Y180" i="25"/>
  <c r="AD180" i="25"/>
  <c r="V180" i="25"/>
  <c r="AC180" i="25"/>
  <c r="Z180" i="25"/>
  <c r="X180" i="25"/>
  <c r="U180" i="25"/>
  <c r="R198" i="35"/>
  <c r="L199" i="35" s="1"/>
  <c r="M199" i="35" s="1"/>
  <c r="F669" i="33"/>
  <c r="E669" i="33" s="1"/>
  <c r="F676" i="35"/>
  <c r="AE201" i="33"/>
  <c r="N201" i="33" s="1"/>
  <c r="Q201" i="33" s="1"/>
  <c r="S201" i="33" s="1"/>
  <c r="F668" i="25"/>
  <c r="A670" i="33"/>
  <c r="C669" i="33"/>
  <c r="B669" i="33" s="1"/>
  <c r="G669" i="33"/>
  <c r="D669" i="33"/>
  <c r="G676" i="35"/>
  <c r="C676" i="35"/>
  <c r="B676" i="35" s="1"/>
  <c r="A677" i="35"/>
  <c r="D676" i="35"/>
  <c r="G668" i="25"/>
  <c r="A669" i="25"/>
  <c r="J669" i="25" s="1"/>
  <c r="D668" i="25"/>
  <c r="C668" i="25"/>
  <c r="B668" i="25" s="1"/>
  <c r="S670" i="33" l="1"/>
  <c r="J670" i="33"/>
  <c r="J198" i="35"/>
  <c r="K198" i="35" s="1"/>
  <c r="AE180" i="25"/>
  <c r="N180" i="25" s="1"/>
  <c r="Q180" i="25" s="1"/>
  <c r="S180" i="25" s="1"/>
  <c r="E180" i="25" s="1"/>
  <c r="E201" i="33"/>
  <c r="AC199" i="35"/>
  <c r="Z199" i="35"/>
  <c r="W199" i="35"/>
  <c r="Y199" i="35"/>
  <c r="T199" i="35"/>
  <c r="U199" i="35"/>
  <c r="X199" i="35"/>
  <c r="AA199" i="35"/>
  <c r="AD199" i="35"/>
  <c r="V199" i="35"/>
  <c r="AB199" i="35"/>
  <c r="F670" i="33"/>
  <c r="F677" i="35"/>
  <c r="F669" i="25"/>
  <c r="A671" i="33"/>
  <c r="C670" i="33"/>
  <c r="B670" i="33" s="1"/>
  <c r="D670" i="33"/>
  <c r="G670" i="33"/>
  <c r="G677" i="35"/>
  <c r="D677" i="35"/>
  <c r="C677" i="35"/>
  <c r="B677" i="35" s="1"/>
  <c r="A678" i="35"/>
  <c r="G669" i="25"/>
  <c r="D669" i="25"/>
  <c r="C669" i="25"/>
  <c r="B669" i="25" s="1"/>
  <c r="A670" i="25"/>
  <c r="J670" i="25" s="1"/>
  <c r="S671" i="33" l="1"/>
  <c r="J671" i="33"/>
  <c r="I201" i="33"/>
  <c r="J201" i="33" s="1"/>
  <c r="K201" i="33" s="1"/>
  <c r="H202" i="33"/>
  <c r="R201" i="33"/>
  <c r="L202" i="33" s="1"/>
  <c r="M202" i="33" s="1"/>
  <c r="X202" i="33" s="1"/>
  <c r="AE199" i="35"/>
  <c r="N199" i="35" s="1"/>
  <c r="Q199" i="35" s="1"/>
  <c r="F678" i="35"/>
  <c r="F671" i="33"/>
  <c r="E671" i="33" s="1"/>
  <c r="F670" i="25"/>
  <c r="C671" i="33"/>
  <c r="B671" i="33" s="1"/>
  <c r="D671" i="33"/>
  <c r="A672" i="33"/>
  <c r="G671" i="33"/>
  <c r="A679" i="35"/>
  <c r="C678" i="35"/>
  <c r="B678" i="35" s="1"/>
  <c r="G678" i="35"/>
  <c r="D678" i="35"/>
  <c r="G670" i="25"/>
  <c r="C670" i="25"/>
  <c r="B670" i="25" s="1"/>
  <c r="D670" i="25"/>
  <c r="A671" i="25"/>
  <c r="J671" i="25" s="1"/>
  <c r="I180" i="25"/>
  <c r="J180" i="25" s="1"/>
  <c r="R180" i="25"/>
  <c r="L181" i="25" s="1"/>
  <c r="M181" i="25" s="1"/>
  <c r="S672" i="33" l="1"/>
  <c r="J672" i="33"/>
  <c r="S199" i="35"/>
  <c r="E199" i="35" s="1"/>
  <c r="AC202" i="33"/>
  <c r="U202" i="33"/>
  <c r="Y202" i="33"/>
  <c r="AA202" i="33"/>
  <c r="T202" i="33"/>
  <c r="AD202" i="33"/>
  <c r="Z202" i="33"/>
  <c r="V202" i="33"/>
  <c r="W202" i="33"/>
  <c r="AB202" i="33"/>
  <c r="F679" i="35"/>
  <c r="F672" i="33"/>
  <c r="F671" i="25"/>
  <c r="K180" i="25"/>
  <c r="H181" i="25"/>
  <c r="A673" i="33"/>
  <c r="G672" i="33"/>
  <c r="C672" i="33"/>
  <c r="B672" i="33" s="1"/>
  <c r="D672" i="33"/>
  <c r="C679" i="35"/>
  <c r="B679" i="35" s="1"/>
  <c r="D679" i="35"/>
  <c r="A680" i="35"/>
  <c r="G679" i="35"/>
  <c r="G671" i="25"/>
  <c r="T181" i="25"/>
  <c r="X181" i="25"/>
  <c r="AB181" i="25"/>
  <c r="U181" i="25"/>
  <c r="Y181" i="25"/>
  <c r="AC181" i="25"/>
  <c r="W181" i="25"/>
  <c r="Z181" i="25"/>
  <c r="AA181" i="25"/>
  <c r="V181" i="25"/>
  <c r="AD181" i="25"/>
  <c r="C671" i="25"/>
  <c r="B671" i="25" s="1"/>
  <c r="A672" i="25"/>
  <c r="J672" i="25" s="1"/>
  <c r="D671" i="25"/>
  <c r="S673" i="33" l="1"/>
  <c r="J673" i="33"/>
  <c r="I199" i="35"/>
  <c r="H200" i="35" s="1"/>
  <c r="R199" i="35"/>
  <c r="L200" i="35" s="1"/>
  <c r="M200" i="35" s="1"/>
  <c r="AC200" i="35" s="1"/>
  <c r="AE202" i="33"/>
  <c r="N202" i="33" s="1"/>
  <c r="Q202" i="33" s="1"/>
  <c r="F680" i="35"/>
  <c r="F673" i="33"/>
  <c r="F672" i="25"/>
  <c r="G680" i="35"/>
  <c r="A681" i="35"/>
  <c r="C680" i="35"/>
  <c r="B680" i="35" s="1"/>
  <c r="D680" i="35"/>
  <c r="D673" i="33"/>
  <c r="A674" i="33"/>
  <c r="G673" i="33"/>
  <c r="C673" i="33"/>
  <c r="B673" i="33" s="1"/>
  <c r="G672" i="25"/>
  <c r="AE181" i="25"/>
  <c r="N181" i="25" s="1"/>
  <c r="Q181" i="25" s="1"/>
  <c r="C672" i="25"/>
  <c r="B672" i="25" s="1"/>
  <c r="A673" i="25"/>
  <c r="J673" i="25" s="1"/>
  <c r="D672" i="25"/>
  <c r="S674" i="33" l="1"/>
  <c r="J674" i="33"/>
  <c r="J199" i="35"/>
  <c r="K199" i="35" s="1"/>
  <c r="AD200" i="35"/>
  <c r="Y200" i="35"/>
  <c r="W200" i="35"/>
  <c r="U200" i="35"/>
  <c r="X200" i="35"/>
  <c r="V200" i="35"/>
  <c r="AB200" i="35"/>
  <c r="T200" i="35"/>
  <c r="Z200" i="35"/>
  <c r="AA200" i="35"/>
  <c r="S202" i="33"/>
  <c r="E202" i="33" s="1"/>
  <c r="S181" i="25"/>
  <c r="E181" i="25" s="1"/>
  <c r="F674" i="33"/>
  <c r="F681" i="35"/>
  <c r="F673" i="25"/>
  <c r="C681" i="35"/>
  <c r="B681" i="35" s="1"/>
  <c r="G681" i="35"/>
  <c r="A682" i="35"/>
  <c r="D681" i="35"/>
  <c r="A675" i="33"/>
  <c r="G674" i="33"/>
  <c r="D674" i="33"/>
  <c r="C674" i="33"/>
  <c r="B674" i="33" s="1"/>
  <c r="G673" i="25"/>
  <c r="C673" i="25"/>
  <c r="B673" i="25" s="1"/>
  <c r="D673" i="25"/>
  <c r="A674" i="25"/>
  <c r="J674" i="25" s="1"/>
  <c r="S675" i="33" l="1"/>
  <c r="J675" i="33"/>
  <c r="AE200" i="35"/>
  <c r="N200" i="35" s="1"/>
  <c r="Q200" i="35" s="1"/>
  <c r="S200" i="35" s="1"/>
  <c r="E200" i="35" s="1"/>
  <c r="I202" i="33"/>
  <c r="H203" i="33" s="1"/>
  <c r="R202" i="33"/>
  <c r="L203" i="33" s="1"/>
  <c r="M203" i="33" s="1"/>
  <c r="U203" i="33" s="1"/>
  <c r="F675" i="33"/>
  <c r="E675" i="33" s="1"/>
  <c r="F682" i="35"/>
  <c r="F674" i="25"/>
  <c r="A676" i="33"/>
  <c r="G675" i="33"/>
  <c r="D675" i="33"/>
  <c r="C675" i="33"/>
  <c r="B675" i="33" s="1"/>
  <c r="D682" i="35"/>
  <c r="C682" i="35"/>
  <c r="B682" i="35" s="1"/>
  <c r="G682" i="35"/>
  <c r="A683" i="35"/>
  <c r="G674" i="25"/>
  <c r="A675" i="25"/>
  <c r="J675" i="25" s="1"/>
  <c r="D674" i="25"/>
  <c r="C674" i="25"/>
  <c r="B674" i="25" s="1"/>
  <c r="S676" i="33" l="1"/>
  <c r="J676" i="33"/>
  <c r="R200" i="35"/>
  <c r="L201" i="35" s="1"/>
  <c r="M201" i="35" s="1"/>
  <c r="J202" i="33"/>
  <c r="K202" i="33" s="1"/>
  <c r="Z203" i="33"/>
  <c r="AA203" i="33"/>
  <c r="AD203" i="33"/>
  <c r="V203" i="33"/>
  <c r="X203" i="33"/>
  <c r="Y203" i="33"/>
  <c r="T203" i="33"/>
  <c r="AB203" i="33"/>
  <c r="AC203" i="33"/>
  <c r="W203" i="33"/>
  <c r="F683" i="35"/>
  <c r="F676" i="33"/>
  <c r="F675" i="25"/>
  <c r="AD201" i="35"/>
  <c r="Z201" i="35"/>
  <c r="AC201" i="35"/>
  <c r="AA201" i="35"/>
  <c r="X201" i="35"/>
  <c r="T201" i="35"/>
  <c r="AB201" i="35"/>
  <c r="W201" i="35"/>
  <c r="V201" i="35"/>
  <c r="Y201" i="35"/>
  <c r="U201" i="35"/>
  <c r="I200" i="35"/>
  <c r="H201" i="35" s="1"/>
  <c r="I181" i="25"/>
  <c r="D676" i="33"/>
  <c r="C676" i="33"/>
  <c r="B676" i="33" s="1"/>
  <c r="A677" i="33"/>
  <c r="G676" i="33"/>
  <c r="C683" i="35"/>
  <c r="B683" i="35" s="1"/>
  <c r="D683" i="35"/>
  <c r="A684" i="35"/>
  <c r="G683" i="35"/>
  <c r="R181" i="25"/>
  <c r="L182" i="25" s="1"/>
  <c r="G675" i="25"/>
  <c r="A676" i="25"/>
  <c r="J676" i="25" s="1"/>
  <c r="D675" i="25"/>
  <c r="C675" i="25"/>
  <c r="B675" i="25" s="1"/>
  <c r="S677" i="33" l="1"/>
  <c r="J677" i="33"/>
  <c r="J200" i="35"/>
  <c r="K200" i="35" s="1"/>
  <c r="H182" i="25"/>
  <c r="J181" i="25"/>
  <c r="K181" i="25" s="1"/>
  <c r="AE203" i="33"/>
  <c r="N203" i="33" s="1"/>
  <c r="Q203" i="33" s="1"/>
  <c r="S203" i="33" s="1"/>
  <c r="E203" i="33" s="1"/>
  <c r="F684" i="35"/>
  <c r="F677" i="33"/>
  <c r="E677" i="33" s="1"/>
  <c r="F676" i="25"/>
  <c r="M182" i="25"/>
  <c r="T182" i="25" s="1"/>
  <c r="AE201" i="35"/>
  <c r="N201" i="35" s="1"/>
  <c r="Q201" i="35" s="1"/>
  <c r="S201" i="35" s="1"/>
  <c r="G677" i="33"/>
  <c r="D677" i="33"/>
  <c r="C677" i="33"/>
  <c r="B677" i="33" s="1"/>
  <c r="A678" i="33"/>
  <c r="A685" i="35"/>
  <c r="G684" i="35"/>
  <c r="C684" i="35"/>
  <c r="B684" i="35" s="1"/>
  <c r="D684" i="35"/>
  <c r="G676" i="25"/>
  <c r="C676" i="25"/>
  <c r="B676" i="25" s="1"/>
  <c r="D676" i="25"/>
  <c r="A677" i="25"/>
  <c r="J677" i="25" s="1"/>
  <c r="S678" i="33" l="1"/>
  <c r="J678" i="33"/>
  <c r="I203" i="33"/>
  <c r="H204" i="33" s="1"/>
  <c r="E201" i="35"/>
  <c r="F678" i="33"/>
  <c r="F685" i="35"/>
  <c r="V182" i="25"/>
  <c r="Z182" i="25"/>
  <c r="X182" i="25"/>
  <c r="AD182" i="25"/>
  <c r="AB182" i="25"/>
  <c r="W182" i="25"/>
  <c r="AA182" i="25"/>
  <c r="U182" i="25"/>
  <c r="Y182" i="25"/>
  <c r="F677" i="25"/>
  <c r="AC182" i="25"/>
  <c r="R203" i="33"/>
  <c r="L204" i="33" s="1"/>
  <c r="A686" i="35"/>
  <c r="D685" i="35"/>
  <c r="G685" i="35"/>
  <c r="C685" i="35"/>
  <c r="B685" i="35" s="1"/>
  <c r="D678" i="33"/>
  <c r="G678" i="33"/>
  <c r="C678" i="33"/>
  <c r="B678" i="33" s="1"/>
  <c r="A679" i="33"/>
  <c r="G677" i="25"/>
  <c r="D677" i="25"/>
  <c r="A678" i="25"/>
  <c r="J678" i="25" s="1"/>
  <c r="C677" i="25"/>
  <c r="B677" i="25" s="1"/>
  <c r="S679" i="33" l="1"/>
  <c r="J679" i="33"/>
  <c r="J203" i="33"/>
  <c r="K203" i="33" s="1"/>
  <c r="R201" i="35"/>
  <c r="L202" i="35" s="1"/>
  <c r="M202" i="35" s="1"/>
  <c r="V202" i="35" s="1"/>
  <c r="Y202" i="35"/>
  <c r="AB202" i="35"/>
  <c r="Z202" i="35"/>
  <c r="AD202" i="35"/>
  <c r="AC202" i="35"/>
  <c r="U202" i="35"/>
  <c r="I201" i="35"/>
  <c r="H202" i="35" s="1"/>
  <c r="F686" i="35"/>
  <c r="F679" i="33"/>
  <c r="AE182" i="25"/>
  <c r="N182" i="25" s="1"/>
  <c r="Q182" i="25" s="1"/>
  <c r="F678" i="25"/>
  <c r="M204" i="33"/>
  <c r="AD204" i="33" s="1"/>
  <c r="A687" i="35"/>
  <c r="C686" i="35"/>
  <c r="B686" i="35" s="1"/>
  <c r="G686" i="35"/>
  <c r="D686" i="35"/>
  <c r="G679" i="33"/>
  <c r="A680" i="33"/>
  <c r="D679" i="33"/>
  <c r="C679" i="33"/>
  <c r="B679" i="33" s="1"/>
  <c r="G678" i="25"/>
  <c r="D678" i="25"/>
  <c r="C678" i="25"/>
  <c r="B678" i="25" s="1"/>
  <c r="A679" i="25"/>
  <c r="J679" i="25" s="1"/>
  <c r="T202" i="35" l="1"/>
  <c r="AA202" i="35"/>
  <c r="S680" i="33"/>
  <c r="J680" i="33"/>
  <c r="W202" i="35"/>
  <c r="X202" i="35"/>
  <c r="J201" i="35"/>
  <c r="K201" i="35" s="1"/>
  <c r="S182" i="25"/>
  <c r="AE202" i="35"/>
  <c r="N202" i="35" s="1"/>
  <c r="Q202" i="35" s="1"/>
  <c r="T204" i="33"/>
  <c r="AB204" i="33"/>
  <c r="F687" i="35"/>
  <c r="F680" i="33"/>
  <c r="W204" i="33"/>
  <c r="AC204" i="33"/>
  <c r="Z204" i="33"/>
  <c r="U204" i="33"/>
  <c r="AA204" i="33"/>
  <c r="V204" i="33"/>
  <c r="F679" i="25"/>
  <c r="X204" i="33"/>
  <c r="Y204" i="33"/>
  <c r="A681" i="33"/>
  <c r="C680" i="33"/>
  <c r="B680" i="33" s="1"/>
  <c r="G680" i="33"/>
  <c r="D680" i="33"/>
  <c r="A688" i="35"/>
  <c r="G687" i="35"/>
  <c r="D687" i="35"/>
  <c r="C687" i="35"/>
  <c r="B687" i="35" s="1"/>
  <c r="G679" i="25"/>
  <c r="C679" i="25"/>
  <c r="B679" i="25" s="1"/>
  <c r="A680" i="25"/>
  <c r="J680" i="25" s="1"/>
  <c r="D679" i="25"/>
  <c r="S681" i="33" l="1"/>
  <c r="J681" i="33"/>
  <c r="S202" i="35"/>
  <c r="E202" i="35" s="1"/>
  <c r="E182" i="25"/>
  <c r="F681" i="33"/>
  <c r="E681" i="33" s="1"/>
  <c r="F688" i="35"/>
  <c r="AE204" i="33"/>
  <c r="N204" i="33" s="1"/>
  <c r="Q204" i="33" s="1"/>
  <c r="S204" i="33" s="1"/>
  <c r="F680" i="25"/>
  <c r="G688" i="35"/>
  <c r="C688" i="35"/>
  <c r="B688" i="35" s="1"/>
  <c r="D688" i="35"/>
  <c r="A689" i="35"/>
  <c r="G681" i="33"/>
  <c r="A682" i="33"/>
  <c r="D681" i="33"/>
  <c r="C681" i="33"/>
  <c r="B681" i="33" s="1"/>
  <c r="G680" i="25"/>
  <c r="C680" i="25"/>
  <c r="B680" i="25" s="1"/>
  <c r="A681" i="25"/>
  <c r="J681" i="25" s="1"/>
  <c r="D680" i="25"/>
  <c r="S682" i="33" l="1"/>
  <c r="J682" i="33"/>
  <c r="I182" i="25"/>
  <c r="J182" i="25" s="1"/>
  <c r="R182" i="25"/>
  <c r="L183" i="25" s="1"/>
  <c r="M183" i="25" s="1"/>
  <c r="AD183" i="25" s="1"/>
  <c r="E204" i="33"/>
  <c r="F689" i="35"/>
  <c r="F682" i="33"/>
  <c r="F681" i="25"/>
  <c r="I202" i="35"/>
  <c r="H203" i="35" s="1"/>
  <c r="R202" i="35"/>
  <c r="L203" i="35" s="1"/>
  <c r="M203" i="35" s="1"/>
  <c r="C689" i="35"/>
  <c r="B689" i="35" s="1"/>
  <c r="A690" i="35"/>
  <c r="G689" i="35"/>
  <c r="D689" i="35"/>
  <c r="A683" i="33"/>
  <c r="D682" i="33"/>
  <c r="C682" i="33"/>
  <c r="B682" i="33" s="1"/>
  <c r="G682" i="33"/>
  <c r="G681" i="25"/>
  <c r="D681" i="25"/>
  <c r="C681" i="25"/>
  <c r="B681" i="25" s="1"/>
  <c r="A682" i="25"/>
  <c r="J682" i="25" s="1"/>
  <c r="S683" i="33" l="1"/>
  <c r="J683" i="33"/>
  <c r="J202" i="35"/>
  <c r="K202" i="35" s="1"/>
  <c r="R204" i="33"/>
  <c r="L205" i="33" s="1"/>
  <c r="M205" i="33" s="1"/>
  <c r="Z205" i="33" s="1"/>
  <c r="AB183" i="25"/>
  <c r="AC183" i="25"/>
  <c r="X183" i="25"/>
  <c r="U183" i="25"/>
  <c r="T183" i="25"/>
  <c r="W183" i="25"/>
  <c r="AA183" i="25"/>
  <c r="Y183" i="25"/>
  <c r="V183" i="25"/>
  <c r="Z183" i="25"/>
  <c r="K182" i="25"/>
  <c r="H183" i="25"/>
  <c r="I204" i="33"/>
  <c r="H205" i="33" s="1"/>
  <c r="F690" i="35"/>
  <c r="F683" i="33"/>
  <c r="E683" i="33" s="1"/>
  <c r="F682" i="25"/>
  <c r="AA203" i="35"/>
  <c r="AB203" i="35"/>
  <c r="T203" i="35"/>
  <c r="U203" i="35"/>
  <c r="Z203" i="35"/>
  <c r="Y203" i="35"/>
  <c r="W203" i="35"/>
  <c r="V203" i="35"/>
  <c r="AD203" i="35"/>
  <c r="AC203" i="35"/>
  <c r="X203" i="35"/>
  <c r="D683" i="33"/>
  <c r="C683" i="33"/>
  <c r="B683" i="33" s="1"/>
  <c r="G683" i="33"/>
  <c r="A684" i="33"/>
  <c r="D690" i="35"/>
  <c r="A691" i="35"/>
  <c r="G690" i="35"/>
  <c r="C690" i="35"/>
  <c r="B690" i="35" s="1"/>
  <c r="G682" i="25"/>
  <c r="C682" i="25"/>
  <c r="B682" i="25" s="1"/>
  <c r="A683" i="25"/>
  <c r="J683" i="25" s="1"/>
  <c r="D682" i="25"/>
  <c r="V205" i="33" l="1"/>
  <c r="S684" i="33"/>
  <c r="J684" i="33"/>
  <c r="AC205" i="33"/>
  <c r="AB205" i="33"/>
  <c r="W205" i="33"/>
  <c r="Y205" i="33"/>
  <c r="U205" i="33"/>
  <c r="T205" i="33"/>
  <c r="AA205" i="33"/>
  <c r="J204" i="33"/>
  <c r="K204" i="33" s="1"/>
  <c r="X205" i="33"/>
  <c r="AE205" i="33" s="1"/>
  <c r="N205" i="33" s="1"/>
  <c r="Q205" i="33" s="1"/>
  <c r="AD205" i="33"/>
  <c r="AE183" i="25"/>
  <c r="N183" i="25" s="1"/>
  <c r="Q183" i="25" s="1"/>
  <c r="S183" i="25" s="1"/>
  <c r="E183" i="25" s="1"/>
  <c r="F684" i="33"/>
  <c r="F691" i="35"/>
  <c r="F683" i="25"/>
  <c r="AE203" i="35"/>
  <c r="N203" i="35" s="1"/>
  <c r="Q203" i="35" s="1"/>
  <c r="S203" i="35" s="1"/>
  <c r="D691" i="35"/>
  <c r="A692" i="35"/>
  <c r="C691" i="35"/>
  <c r="B691" i="35" s="1"/>
  <c r="G691" i="35"/>
  <c r="A685" i="33"/>
  <c r="C684" i="33"/>
  <c r="B684" i="33" s="1"/>
  <c r="G684" i="33"/>
  <c r="D684" i="33"/>
  <c r="G683" i="25"/>
  <c r="A684" i="25"/>
  <c r="J684" i="25" s="1"/>
  <c r="D683" i="25"/>
  <c r="C683" i="25"/>
  <c r="B683" i="25" s="1"/>
  <c r="S685" i="33" l="1"/>
  <c r="J685" i="33"/>
  <c r="I183" i="25"/>
  <c r="R183" i="25"/>
  <c r="L184" i="25" s="1"/>
  <c r="M184" i="25" s="1"/>
  <c r="AA184" i="25" s="1"/>
  <c r="S205" i="33"/>
  <c r="E205" i="33" s="1"/>
  <c r="F685" i="33"/>
  <c r="F692" i="35"/>
  <c r="H184" i="25"/>
  <c r="F684" i="25"/>
  <c r="G685" i="33"/>
  <c r="A686" i="33"/>
  <c r="D685" i="33"/>
  <c r="C685" i="33"/>
  <c r="B685" i="33" s="1"/>
  <c r="D692" i="35"/>
  <c r="C692" i="35"/>
  <c r="B692" i="35" s="1"/>
  <c r="G692" i="35"/>
  <c r="A693" i="35"/>
  <c r="G684" i="25"/>
  <c r="C684" i="25"/>
  <c r="B684" i="25" s="1"/>
  <c r="D684" i="25"/>
  <c r="A685" i="25"/>
  <c r="J685" i="25" s="1"/>
  <c r="S686" i="33" l="1"/>
  <c r="J686" i="33"/>
  <c r="J183" i="25"/>
  <c r="K183" i="25" s="1"/>
  <c r="X184" i="25"/>
  <c r="AB184" i="25"/>
  <c r="AD184" i="25"/>
  <c r="Y184" i="25"/>
  <c r="V184" i="25"/>
  <c r="T184" i="25"/>
  <c r="Z184" i="25"/>
  <c r="U184" i="25"/>
  <c r="AC184" i="25"/>
  <c r="I205" i="33"/>
  <c r="H206" i="33" s="1"/>
  <c r="R205" i="33"/>
  <c r="L206" i="33" s="1"/>
  <c r="M206" i="33" s="1"/>
  <c r="U206" i="33" s="1"/>
  <c r="W184" i="25"/>
  <c r="F686" i="33"/>
  <c r="F693" i="35"/>
  <c r="F685" i="25"/>
  <c r="E203" i="35"/>
  <c r="D686" i="33"/>
  <c r="A687" i="33"/>
  <c r="C686" i="33"/>
  <c r="B686" i="33" s="1"/>
  <c r="G686" i="33"/>
  <c r="A694" i="35"/>
  <c r="D693" i="35"/>
  <c r="G693" i="35"/>
  <c r="C693" i="35"/>
  <c r="B693" i="35" s="1"/>
  <c r="G685" i="25"/>
  <c r="D685" i="25"/>
  <c r="C685" i="25"/>
  <c r="B685" i="25" s="1"/>
  <c r="A686" i="25"/>
  <c r="J686" i="25" s="1"/>
  <c r="S687" i="33" l="1"/>
  <c r="J687" i="33"/>
  <c r="R203" i="35"/>
  <c r="L204" i="35" s="1"/>
  <c r="M204" i="35" s="1"/>
  <c r="V204" i="35" s="1"/>
  <c r="J205" i="33"/>
  <c r="K205" i="33" s="1"/>
  <c r="AE184" i="25"/>
  <c r="N184" i="25" s="1"/>
  <c r="Q184" i="25" s="1"/>
  <c r="S184" i="25" s="1"/>
  <c r="E184" i="25" s="1"/>
  <c r="Z206" i="33"/>
  <c r="AB206" i="33"/>
  <c r="W206" i="33"/>
  <c r="V206" i="33"/>
  <c r="T206" i="33"/>
  <c r="AA206" i="33"/>
  <c r="AD206" i="33"/>
  <c r="Y206" i="33"/>
  <c r="X206" i="33"/>
  <c r="AC206" i="33"/>
  <c r="F694" i="35"/>
  <c r="F687" i="33"/>
  <c r="E687" i="33" s="1"/>
  <c r="F686" i="25"/>
  <c r="I203" i="35"/>
  <c r="H204" i="35" s="1"/>
  <c r="AC204" i="35"/>
  <c r="AB204" i="35"/>
  <c r="AD204" i="35"/>
  <c r="AA204" i="35"/>
  <c r="Y204" i="35"/>
  <c r="W204" i="35"/>
  <c r="U204" i="35"/>
  <c r="X204" i="35"/>
  <c r="Z204" i="35"/>
  <c r="G687" i="33"/>
  <c r="A688" i="33"/>
  <c r="D687" i="33"/>
  <c r="C687" i="33"/>
  <c r="B687" i="33" s="1"/>
  <c r="A695" i="35"/>
  <c r="G694" i="35"/>
  <c r="D694" i="35"/>
  <c r="C694" i="35"/>
  <c r="B694" i="35" s="1"/>
  <c r="G686" i="25"/>
  <c r="D686" i="25"/>
  <c r="A687" i="25"/>
  <c r="J687" i="25" s="1"/>
  <c r="C686" i="25"/>
  <c r="B686" i="25" s="1"/>
  <c r="T204" i="35" l="1"/>
  <c r="S688" i="33"/>
  <c r="J688" i="33"/>
  <c r="J203" i="35"/>
  <c r="K203" i="35" s="1"/>
  <c r="AE206" i="33"/>
  <c r="N206" i="33" s="1"/>
  <c r="Q206" i="33" s="1"/>
  <c r="S206" i="33" s="1"/>
  <c r="E206" i="33" s="1"/>
  <c r="F695" i="35"/>
  <c r="F688" i="33"/>
  <c r="F687" i="25"/>
  <c r="AE204" i="35"/>
  <c r="N204" i="35" s="1"/>
  <c r="Q204" i="35" s="1"/>
  <c r="S204" i="35" s="1"/>
  <c r="I184" i="25"/>
  <c r="H185" i="25" s="1"/>
  <c r="D688" i="33"/>
  <c r="A689" i="33"/>
  <c r="G688" i="33"/>
  <c r="C688" i="33"/>
  <c r="B688" i="33" s="1"/>
  <c r="A696" i="35"/>
  <c r="G695" i="35"/>
  <c r="C695" i="35"/>
  <c r="B695" i="35" s="1"/>
  <c r="D695" i="35"/>
  <c r="R184" i="25"/>
  <c r="L185" i="25" s="1"/>
  <c r="G687" i="25"/>
  <c r="A688" i="25"/>
  <c r="J688" i="25" s="1"/>
  <c r="D687" i="25"/>
  <c r="C687" i="25"/>
  <c r="B687" i="25" s="1"/>
  <c r="S689" i="33" l="1"/>
  <c r="J689" i="33"/>
  <c r="J184" i="25"/>
  <c r="K184" i="25" s="1"/>
  <c r="R206" i="33"/>
  <c r="L207" i="33" s="1"/>
  <c r="M207" i="33" s="1"/>
  <c r="U207" i="33" s="1"/>
  <c r="E204" i="35"/>
  <c r="F696" i="35"/>
  <c r="F689" i="33"/>
  <c r="E689" i="33" s="1"/>
  <c r="F688" i="25"/>
  <c r="M185" i="25"/>
  <c r="V185" i="25" s="1"/>
  <c r="V207" i="33"/>
  <c r="W207" i="33"/>
  <c r="I206" i="33"/>
  <c r="H207" i="33" s="1"/>
  <c r="A690" i="33"/>
  <c r="C689" i="33"/>
  <c r="B689" i="33" s="1"/>
  <c r="G689" i="33"/>
  <c r="D689" i="33"/>
  <c r="G696" i="35"/>
  <c r="A697" i="35"/>
  <c r="C696" i="35"/>
  <c r="B696" i="35" s="1"/>
  <c r="D696" i="35"/>
  <c r="G688" i="25"/>
  <c r="D688" i="25"/>
  <c r="A689" i="25"/>
  <c r="J689" i="25" s="1"/>
  <c r="C688" i="25"/>
  <c r="B688" i="25" s="1"/>
  <c r="S690" i="33" l="1"/>
  <c r="J690" i="33"/>
  <c r="Z207" i="33"/>
  <c r="Y207" i="33"/>
  <c r="AC207" i="33"/>
  <c r="R204" i="35"/>
  <c r="L205" i="35" s="1"/>
  <c r="M205" i="35" s="1"/>
  <c r="X205" i="35" s="1"/>
  <c r="J206" i="33"/>
  <c r="K206" i="33" s="1"/>
  <c r="X207" i="33"/>
  <c r="AB207" i="33"/>
  <c r="AA207" i="33"/>
  <c r="AD207" i="33"/>
  <c r="T207" i="33"/>
  <c r="I204" i="35"/>
  <c r="H205" i="35" s="1"/>
  <c r="AA205" i="35"/>
  <c r="AB185" i="25"/>
  <c r="T185" i="25"/>
  <c r="X185" i="25"/>
  <c r="F690" i="33"/>
  <c r="F697" i="35"/>
  <c r="F689" i="25"/>
  <c r="AC185" i="25"/>
  <c r="U185" i="25"/>
  <c r="Y185" i="25"/>
  <c r="AA185" i="25"/>
  <c r="Z185" i="25"/>
  <c r="W185" i="25"/>
  <c r="AD185" i="25"/>
  <c r="D697" i="35"/>
  <c r="A698" i="35"/>
  <c r="C697" i="35"/>
  <c r="B697" i="35" s="1"/>
  <c r="G697" i="35"/>
  <c r="D690" i="33"/>
  <c r="C690" i="33"/>
  <c r="B690" i="33" s="1"/>
  <c r="G690" i="33"/>
  <c r="A691" i="33"/>
  <c r="G689" i="25"/>
  <c r="D689" i="25"/>
  <c r="C689" i="25"/>
  <c r="B689" i="25" s="1"/>
  <c r="A690" i="25"/>
  <c r="J690" i="25" s="1"/>
  <c r="Y205" i="35" l="1"/>
  <c r="U205" i="35"/>
  <c r="S691" i="33"/>
  <c r="J691" i="33"/>
  <c r="AC205" i="35"/>
  <c r="AD205" i="35"/>
  <c r="AB205" i="35"/>
  <c r="J204" i="35"/>
  <c r="K204" i="35" s="1"/>
  <c r="Z205" i="35"/>
  <c r="T205" i="35"/>
  <c r="V205" i="35"/>
  <c r="W205" i="35"/>
  <c r="AE207" i="33"/>
  <c r="N207" i="33" s="1"/>
  <c r="Q207" i="33" s="1"/>
  <c r="S207" i="33" s="1"/>
  <c r="E207" i="33" s="1"/>
  <c r="F698" i="35"/>
  <c r="F691" i="33"/>
  <c r="AE185" i="25"/>
  <c r="N185" i="25" s="1"/>
  <c r="Q185" i="25" s="1"/>
  <c r="F690" i="25"/>
  <c r="G691" i="33"/>
  <c r="C691" i="33"/>
  <c r="B691" i="33" s="1"/>
  <c r="A692" i="33"/>
  <c r="D691" i="33"/>
  <c r="G698" i="35"/>
  <c r="A699" i="35"/>
  <c r="C698" i="35"/>
  <c r="B698" i="35" s="1"/>
  <c r="D698" i="35"/>
  <c r="G690" i="25"/>
  <c r="D690" i="25"/>
  <c r="A691" i="25"/>
  <c r="J691" i="25" s="1"/>
  <c r="C690" i="25"/>
  <c r="B690" i="25" s="1"/>
  <c r="S692" i="33" l="1"/>
  <c r="J692" i="33"/>
  <c r="AE205" i="35"/>
  <c r="N205" i="35" s="1"/>
  <c r="Q205" i="35" s="1"/>
  <c r="I207" i="33"/>
  <c r="H208" i="33" s="1"/>
  <c r="R207" i="33"/>
  <c r="L208" i="33" s="1"/>
  <c r="M208" i="33" s="1"/>
  <c r="W208" i="33" s="1"/>
  <c r="S205" i="35"/>
  <c r="E205" i="35" s="1"/>
  <c r="S185" i="25"/>
  <c r="F699" i="35"/>
  <c r="F692" i="33"/>
  <c r="F691" i="25"/>
  <c r="D692" i="33"/>
  <c r="A693" i="33"/>
  <c r="G692" i="33"/>
  <c r="C692" i="33"/>
  <c r="B692" i="33" s="1"/>
  <c r="G699" i="35"/>
  <c r="D699" i="35"/>
  <c r="C699" i="35"/>
  <c r="B699" i="35" s="1"/>
  <c r="A700" i="35"/>
  <c r="G691" i="25"/>
  <c r="D691" i="25"/>
  <c r="A692" i="25"/>
  <c r="J692" i="25" s="1"/>
  <c r="C691" i="25"/>
  <c r="B691" i="25" s="1"/>
  <c r="S693" i="33" l="1"/>
  <c r="J693" i="33"/>
  <c r="J207" i="33"/>
  <c r="K207" i="33" s="1"/>
  <c r="E185" i="25"/>
  <c r="AC208" i="33"/>
  <c r="V208" i="33"/>
  <c r="X208" i="33"/>
  <c r="Z208" i="33"/>
  <c r="F693" i="33"/>
  <c r="E693" i="33" s="1"/>
  <c r="F700" i="35"/>
  <c r="AD208" i="33"/>
  <c r="AB208" i="33"/>
  <c r="Y208" i="33"/>
  <c r="U208" i="33"/>
  <c r="T208" i="33"/>
  <c r="F692" i="25"/>
  <c r="AA208" i="33"/>
  <c r="I205" i="35"/>
  <c r="H206" i="35" s="1"/>
  <c r="R205" i="35"/>
  <c r="L206" i="35" s="1"/>
  <c r="M206" i="35" s="1"/>
  <c r="A701" i="35"/>
  <c r="G700" i="35"/>
  <c r="C700" i="35"/>
  <c r="B700" i="35" s="1"/>
  <c r="D700" i="35"/>
  <c r="G693" i="33"/>
  <c r="C693" i="33"/>
  <c r="B693" i="33" s="1"/>
  <c r="D693" i="33"/>
  <c r="A694" i="33"/>
  <c r="G692" i="25"/>
  <c r="A693" i="25"/>
  <c r="J693" i="25" s="1"/>
  <c r="D692" i="25"/>
  <c r="C692" i="25"/>
  <c r="B692" i="25" s="1"/>
  <c r="S694" i="33" l="1"/>
  <c r="J694" i="33"/>
  <c r="J205" i="35"/>
  <c r="K205" i="35" s="1"/>
  <c r="I185" i="25"/>
  <c r="J185" i="25" s="1"/>
  <c r="R185" i="25"/>
  <c r="L186" i="25" s="1"/>
  <c r="M186" i="25" s="1"/>
  <c r="Y186" i="25" s="1"/>
  <c r="F701" i="35"/>
  <c r="F694" i="33"/>
  <c r="AE208" i="33"/>
  <c r="N208" i="33" s="1"/>
  <c r="Q208" i="33" s="1"/>
  <c r="F693" i="25"/>
  <c r="Y206" i="35"/>
  <c r="X206" i="35"/>
  <c r="AD206" i="35"/>
  <c r="AC206" i="35"/>
  <c r="W206" i="35"/>
  <c r="AB206" i="35"/>
  <c r="AA206" i="35"/>
  <c r="U206" i="35"/>
  <c r="V206" i="35"/>
  <c r="Z206" i="35"/>
  <c r="T206" i="35"/>
  <c r="C694" i="33"/>
  <c r="B694" i="33" s="1"/>
  <c r="D694" i="33"/>
  <c r="A695" i="33"/>
  <c r="G694" i="33"/>
  <c r="A702" i="35"/>
  <c r="G701" i="35"/>
  <c r="C701" i="35"/>
  <c r="B701" i="35" s="1"/>
  <c r="D701" i="35"/>
  <c r="G693" i="25"/>
  <c r="A694" i="25"/>
  <c r="J694" i="25" s="1"/>
  <c r="D693" i="25"/>
  <c r="C693" i="25"/>
  <c r="B693" i="25" s="1"/>
  <c r="S695" i="33" l="1"/>
  <c r="J695" i="33"/>
  <c r="AC186" i="25"/>
  <c r="X186" i="25"/>
  <c r="T186" i="25"/>
  <c r="AA186" i="25"/>
  <c r="V186" i="25"/>
  <c r="Z186" i="25"/>
  <c r="U186" i="25"/>
  <c r="W186" i="25"/>
  <c r="S208" i="33"/>
  <c r="E208" i="33" s="1"/>
  <c r="AB186" i="25"/>
  <c r="AD186" i="25"/>
  <c r="K185" i="25"/>
  <c r="H186" i="25"/>
  <c r="F702" i="35"/>
  <c r="F695" i="33"/>
  <c r="E695" i="33" s="1"/>
  <c r="F694" i="25"/>
  <c r="AE206" i="35"/>
  <c r="N206" i="35" s="1"/>
  <c r="Q206" i="35" s="1"/>
  <c r="S206" i="35" s="1"/>
  <c r="G702" i="35"/>
  <c r="D702" i="35"/>
  <c r="A703" i="35"/>
  <c r="C702" i="35"/>
  <c r="B702" i="35" s="1"/>
  <c r="D695" i="33"/>
  <c r="C695" i="33"/>
  <c r="B695" i="33" s="1"/>
  <c r="G695" i="33"/>
  <c r="A696" i="33"/>
  <c r="G694" i="25"/>
  <c r="C694" i="25"/>
  <c r="B694" i="25" s="1"/>
  <c r="D694" i="25"/>
  <c r="A695" i="25"/>
  <c r="J695" i="25" s="1"/>
  <c r="S696" i="33" l="1"/>
  <c r="J696" i="33"/>
  <c r="AE186" i="25"/>
  <c r="N186" i="25" s="1"/>
  <c r="Q186" i="25" s="1"/>
  <c r="S186" i="25" s="1"/>
  <c r="E186" i="25" s="1"/>
  <c r="I208" i="33"/>
  <c r="H209" i="33" s="1"/>
  <c r="R208" i="33"/>
  <c r="L209" i="33" s="1"/>
  <c r="M209" i="33" s="1"/>
  <c r="Z209" i="33" s="1"/>
  <c r="F703" i="35"/>
  <c r="F696" i="33"/>
  <c r="F695" i="25"/>
  <c r="E206" i="35"/>
  <c r="A704" i="35"/>
  <c r="G703" i="35"/>
  <c r="D703" i="35"/>
  <c r="C703" i="35"/>
  <c r="B703" i="35" s="1"/>
  <c r="D696" i="33"/>
  <c r="C696" i="33"/>
  <c r="B696" i="33" s="1"/>
  <c r="G696" i="33"/>
  <c r="A697" i="33"/>
  <c r="G695" i="25"/>
  <c r="A696" i="25"/>
  <c r="J696" i="25" s="1"/>
  <c r="C695" i="25"/>
  <c r="B695" i="25" s="1"/>
  <c r="D695" i="25"/>
  <c r="S697" i="33" l="1"/>
  <c r="J697" i="33"/>
  <c r="R206" i="35"/>
  <c r="L207" i="35" s="1"/>
  <c r="M207" i="35" s="1"/>
  <c r="V207" i="35" s="1"/>
  <c r="J208" i="33"/>
  <c r="K208" i="33" s="1"/>
  <c r="W209" i="33"/>
  <c r="AA209" i="33"/>
  <c r="U209" i="33"/>
  <c r="T209" i="33"/>
  <c r="R186" i="25"/>
  <c r="L187" i="25" s="1"/>
  <c r="M187" i="25" s="1"/>
  <c r="V187" i="25" s="1"/>
  <c r="I186" i="25"/>
  <c r="J186" i="25" s="1"/>
  <c r="AD209" i="33"/>
  <c r="AC209" i="33"/>
  <c r="AB209" i="33"/>
  <c r="Y209" i="33"/>
  <c r="X209" i="33"/>
  <c r="V209" i="33"/>
  <c r="F704" i="35"/>
  <c r="F697" i="33"/>
  <c r="F696" i="25"/>
  <c r="U207" i="35"/>
  <c r="Y207" i="35"/>
  <c r="X207" i="35"/>
  <c r="W207" i="35"/>
  <c r="AA207" i="35"/>
  <c r="Z207" i="35"/>
  <c r="T207" i="35"/>
  <c r="AD207" i="35"/>
  <c r="I206" i="35"/>
  <c r="H207" i="35" s="1"/>
  <c r="A705" i="35"/>
  <c r="C704" i="35"/>
  <c r="B704" i="35" s="1"/>
  <c r="D704" i="35"/>
  <c r="G704" i="35"/>
  <c r="G697" i="33"/>
  <c r="D697" i="33"/>
  <c r="C697" i="33"/>
  <c r="B697" i="33" s="1"/>
  <c r="A698" i="33"/>
  <c r="G696" i="25"/>
  <c r="C696" i="25"/>
  <c r="B696" i="25" s="1"/>
  <c r="A697" i="25"/>
  <c r="J697" i="25" s="1"/>
  <c r="D696" i="25"/>
  <c r="AB207" i="35" l="1"/>
  <c r="AC207" i="35"/>
  <c r="S698" i="33"/>
  <c r="J698" i="33"/>
  <c r="K186" i="25"/>
  <c r="J206" i="35"/>
  <c r="K206" i="35" s="1"/>
  <c r="AC187" i="25"/>
  <c r="Y187" i="25"/>
  <c r="Z187" i="25"/>
  <c r="AD187" i="25"/>
  <c r="W187" i="25"/>
  <c r="T187" i="25"/>
  <c r="AA187" i="25"/>
  <c r="X187" i="25"/>
  <c r="H187" i="25"/>
  <c r="AB187" i="25"/>
  <c r="U187" i="25"/>
  <c r="AE209" i="33"/>
  <c r="N209" i="33" s="1"/>
  <c r="Q209" i="33" s="1"/>
  <c r="S209" i="33" s="1"/>
  <c r="F698" i="33"/>
  <c r="F705" i="35"/>
  <c r="F697" i="25"/>
  <c r="AE207" i="35"/>
  <c r="N207" i="35" s="1"/>
  <c r="Q207" i="35" s="1"/>
  <c r="S207" i="35" s="1"/>
  <c r="D698" i="33"/>
  <c r="G698" i="33"/>
  <c r="C698" i="33"/>
  <c r="B698" i="33" s="1"/>
  <c r="A699" i="33"/>
  <c r="A706" i="35"/>
  <c r="G705" i="35"/>
  <c r="D705" i="35"/>
  <c r="C705" i="35"/>
  <c r="B705" i="35" s="1"/>
  <c r="G697" i="25"/>
  <c r="A698" i="25"/>
  <c r="J698" i="25" s="1"/>
  <c r="D697" i="25"/>
  <c r="C697" i="25"/>
  <c r="B697" i="25" s="1"/>
  <c r="S699" i="33" l="1"/>
  <c r="J699" i="33"/>
  <c r="AE187" i="25"/>
  <c r="N187" i="25" s="1"/>
  <c r="Q187" i="25" s="1"/>
  <c r="S187" i="25" s="1"/>
  <c r="E187" i="25" s="1"/>
  <c r="E209" i="33"/>
  <c r="E207" i="35"/>
  <c r="F706" i="35"/>
  <c r="F699" i="33"/>
  <c r="E699" i="33" s="1"/>
  <c r="F698" i="25"/>
  <c r="D699" i="33"/>
  <c r="C699" i="33"/>
  <c r="B699" i="33" s="1"/>
  <c r="A700" i="33"/>
  <c r="G699" i="33"/>
  <c r="A707" i="35"/>
  <c r="D706" i="35"/>
  <c r="C706" i="35"/>
  <c r="B706" i="35" s="1"/>
  <c r="G706" i="35"/>
  <c r="G698" i="25"/>
  <c r="D698" i="25"/>
  <c r="A699" i="25"/>
  <c r="J699" i="25" s="1"/>
  <c r="C698" i="25"/>
  <c r="B698" i="25" s="1"/>
  <c r="S700" i="33" l="1"/>
  <c r="J700" i="33"/>
  <c r="R207" i="35"/>
  <c r="L208" i="35" s="1"/>
  <c r="M208" i="35" s="1"/>
  <c r="V208" i="35" s="1"/>
  <c r="R209" i="33"/>
  <c r="L210" i="33" s="1"/>
  <c r="M210" i="33" s="1"/>
  <c r="I209" i="33"/>
  <c r="J209" i="33" s="1"/>
  <c r="AB208" i="35"/>
  <c r="Z208" i="35"/>
  <c r="T208" i="35"/>
  <c r="AA208" i="35"/>
  <c r="Y208" i="35"/>
  <c r="I207" i="35"/>
  <c r="H208" i="35" s="1"/>
  <c r="F707" i="35"/>
  <c r="F700" i="33"/>
  <c r="F699" i="25"/>
  <c r="I187" i="25"/>
  <c r="H188" i="25" s="1"/>
  <c r="C700" i="33"/>
  <c r="B700" i="33" s="1"/>
  <c r="D700" i="33"/>
  <c r="G700" i="33"/>
  <c r="A701" i="33"/>
  <c r="A708" i="35"/>
  <c r="G707" i="35"/>
  <c r="D707" i="35"/>
  <c r="C707" i="35"/>
  <c r="B707" i="35" s="1"/>
  <c r="R187" i="25"/>
  <c r="L188" i="25" s="1"/>
  <c r="G699" i="25"/>
  <c r="A700" i="25"/>
  <c r="J700" i="25" s="1"/>
  <c r="C699" i="25"/>
  <c r="B699" i="25" s="1"/>
  <c r="D699" i="25"/>
  <c r="AD208" i="35" l="1"/>
  <c r="S701" i="33"/>
  <c r="J701" i="33"/>
  <c r="X208" i="35"/>
  <c r="AC208" i="35"/>
  <c r="J187" i="25"/>
  <c r="K187" i="25" s="1"/>
  <c r="W208" i="35"/>
  <c r="J207" i="35"/>
  <c r="K207" i="35" s="1"/>
  <c r="U208" i="35"/>
  <c r="H210" i="33"/>
  <c r="K209" i="33"/>
  <c r="T210" i="33"/>
  <c r="Z210" i="33"/>
  <c r="V210" i="33"/>
  <c r="AB210" i="33"/>
  <c r="Y210" i="33"/>
  <c r="AA210" i="33"/>
  <c r="U210" i="33"/>
  <c r="AD210" i="33"/>
  <c r="W210" i="33"/>
  <c r="AC210" i="33"/>
  <c r="X210" i="33"/>
  <c r="F708" i="35"/>
  <c r="F701" i="33"/>
  <c r="E701" i="33" s="1"/>
  <c r="F700" i="25"/>
  <c r="M188" i="25"/>
  <c r="Y188" i="25" s="1"/>
  <c r="C708" i="35"/>
  <c r="B708" i="35" s="1"/>
  <c r="A709" i="35"/>
  <c r="D708" i="35"/>
  <c r="G708" i="35"/>
  <c r="A702" i="33"/>
  <c r="G701" i="33"/>
  <c r="D701" i="33"/>
  <c r="C701" i="33"/>
  <c r="B701" i="33" s="1"/>
  <c r="G700" i="25"/>
  <c r="C700" i="25"/>
  <c r="B700" i="25" s="1"/>
  <c r="D700" i="25"/>
  <c r="A701" i="25"/>
  <c r="J701" i="25" s="1"/>
  <c r="S702" i="33" l="1"/>
  <c r="J702" i="33"/>
  <c r="AE208" i="35"/>
  <c r="N208" i="35" s="1"/>
  <c r="Q208" i="35" s="1"/>
  <c r="S208" i="35"/>
  <c r="E208" i="35" s="1"/>
  <c r="AE210" i="33"/>
  <c r="N210" i="33" s="1"/>
  <c r="Q210" i="33" s="1"/>
  <c r="F702" i="33"/>
  <c r="F709" i="35"/>
  <c r="AA188" i="25"/>
  <c r="AB188" i="25"/>
  <c r="W188" i="25"/>
  <c r="F701" i="25"/>
  <c r="X188" i="25"/>
  <c r="U188" i="25"/>
  <c r="AC188" i="25"/>
  <c r="Z188" i="25"/>
  <c r="V188" i="25"/>
  <c r="AD188" i="25"/>
  <c r="T188" i="25"/>
  <c r="C702" i="33"/>
  <c r="B702" i="33" s="1"/>
  <c r="D702" i="33"/>
  <c r="A703" i="33"/>
  <c r="G702" i="33"/>
  <c r="G709" i="35"/>
  <c r="A710" i="35"/>
  <c r="D709" i="35"/>
  <c r="C709" i="35"/>
  <c r="B709" i="35" s="1"/>
  <c r="G701" i="25"/>
  <c r="D701" i="25"/>
  <c r="A702" i="25"/>
  <c r="J702" i="25" s="1"/>
  <c r="C701" i="25"/>
  <c r="B701" i="25" s="1"/>
  <c r="S703" i="33" l="1"/>
  <c r="J703" i="33"/>
  <c r="I208" i="35"/>
  <c r="H209" i="35" s="1"/>
  <c r="R208" i="35"/>
  <c r="L209" i="35" s="1"/>
  <c r="M209" i="35" s="1"/>
  <c r="AA209" i="35" s="1"/>
  <c r="S210" i="33"/>
  <c r="E210" i="33" s="1"/>
  <c r="F710" i="35"/>
  <c r="F703" i="33"/>
  <c r="AE188" i="25"/>
  <c r="N188" i="25" s="1"/>
  <c r="Q188" i="25" s="1"/>
  <c r="F702" i="25"/>
  <c r="A704" i="33"/>
  <c r="C703" i="33"/>
  <c r="B703" i="33" s="1"/>
  <c r="D703" i="33"/>
  <c r="G703" i="33"/>
  <c r="D710" i="35"/>
  <c r="C710" i="35"/>
  <c r="B710" i="35" s="1"/>
  <c r="G710" i="35"/>
  <c r="A711" i="35"/>
  <c r="G702" i="25"/>
  <c r="A703" i="25"/>
  <c r="J703" i="25" s="1"/>
  <c r="C702" i="25"/>
  <c r="B702" i="25" s="1"/>
  <c r="D702" i="25"/>
  <c r="S704" i="33" l="1"/>
  <c r="J704" i="33"/>
  <c r="R210" i="33"/>
  <c r="L211" i="33" s="1"/>
  <c r="M211" i="33" s="1"/>
  <c r="Z211" i="33" s="1"/>
  <c r="J208" i="35"/>
  <c r="K208" i="35" s="1"/>
  <c r="AB209" i="35"/>
  <c r="AC209" i="35"/>
  <c r="W209" i="35"/>
  <c r="X209" i="35"/>
  <c r="I210" i="33"/>
  <c r="H211" i="33" s="1"/>
  <c r="Y209" i="35"/>
  <c r="T209" i="35"/>
  <c r="AD209" i="35"/>
  <c r="Z209" i="35"/>
  <c r="U209" i="35"/>
  <c r="V209" i="35"/>
  <c r="S188" i="25"/>
  <c r="F704" i="33"/>
  <c r="F711" i="35"/>
  <c r="F703" i="25"/>
  <c r="D704" i="33"/>
  <c r="C704" i="33"/>
  <c r="B704" i="33" s="1"/>
  <c r="A705" i="33"/>
  <c r="G704" i="33"/>
  <c r="D711" i="35"/>
  <c r="C711" i="35"/>
  <c r="B711" i="35" s="1"/>
  <c r="G711" i="35"/>
  <c r="A712" i="35"/>
  <c r="G703" i="25"/>
  <c r="C703" i="25"/>
  <c r="B703" i="25" s="1"/>
  <c r="D703" i="25"/>
  <c r="A704" i="25"/>
  <c r="J704" i="25" s="1"/>
  <c r="AC211" i="33" l="1"/>
  <c r="V211" i="33"/>
  <c r="AD211" i="33"/>
  <c r="AA211" i="33"/>
  <c r="X211" i="33"/>
  <c r="Y211" i="33"/>
  <c r="U211" i="33"/>
  <c r="S705" i="33"/>
  <c r="J705" i="33"/>
  <c r="AB211" i="33"/>
  <c r="W211" i="33"/>
  <c r="T211" i="33"/>
  <c r="AE211" i="33" s="1"/>
  <c r="N211" i="33" s="1"/>
  <c r="Q211" i="33" s="1"/>
  <c r="J210" i="33"/>
  <c r="K210" i="33" s="1"/>
  <c r="AE209" i="35"/>
  <c r="N209" i="35" s="1"/>
  <c r="Q209" i="35" s="1"/>
  <c r="S209" i="35" s="1"/>
  <c r="E188" i="25"/>
  <c r="F705" i="33"/>
  <c r="E705" i="33" s="1"/>
  <c r="F712" i="35"/>
  <c r="F704" i="25"/>
  <c r="A706" i="33"/>
  <c r="G705" i="33"/>
  <c r="C705" i="33"/>
  <c r="B705" i="33" s="1"/>
  <c r="D705" i="33"/>
  <c r="C712" i="35"/>
  <c r="B712" i="35" s="1"/>
  <c r="D712" i="35"/>
  <c r="A713" i="35"/>
  <c r="G712" i="35"/>
  <c r="G704" i="25"/>
  <c r="C704" i="25"/>
  <c r="B704" i="25" s="1"/>
  <c r="A705" i="25"/>
  <c r="J705" i="25" s="1"/>
  <c r="D704" i="25"/>
  <c r="S706" i="33" l="1"/>
  <c r="J706" i="33"/>
  <c r="S211" i="33"/>
  <c r="E211" i="33" s="1"/>
  <c r="R188" i="25"/>
  <c r="L189" i="25" s="1"/>
  <c r="M189" i="25" s="1"/>
  <c r="U189" i="25" s="1"/>
  <c r="I188" i="25"/>
  <c r="J188" i="25" s="1"/>
  <c r="F706" i="33"/>
  <c r="F713" i="35"/>
  <c r="F705" i="25"/>
  <c r="E209" i="35"/>
  <c r="A714" i="35"/>
  <c r="C713" i="35"/>
  <c r="B713" i="35" s="1"/>
  <c r="D713" i="35"/>
  <c r="G713" i="35"/>
  <c r="D706" i="33"/>
  <c r="A707" i="33"/>
  <c r="G706" i="33"/>
  <c r="C706" i="33"/>
  <c r="B706" i="33" s="1"/>
  <c r="G705" i="25"/>
  <c r="A706" i="25"/>
  <c r="J706" i="25" s="1"/>
  <c r="D705" i="25"/>
  <c r="C705" i="25"/>
  <c r="B705" i="25" s="1"/>
  <c r="S707" i="33" l="1"/>
  <c r="J707" i="33"/>
  <c r="R209" i="35"/>
  <c r="L210" i="35" s="1"/>
  <c r="M210" i="35" s="1"/>
  <c r="W210" i="35" s="1"/>
  <c r="AD189" i="25"/>
  <c r="Z189" i="25"/>
  <c r="V189" i="25"/>
  <c r="Y189" i="25"/>
  <c r="T189" i="25"/>
  <c r="X189" i="25"/>
  <c r="W189" i="25"/>
  <c r="AB189" i="25"/>
  <c r="AC189" i="25"/>
  <c r="AA189" i="25"/>
  <c r="R211" i="33"/>
  <c r="L212" i="33" s="1"/>
  <c r="M212" i="33" s="1"/>
  <c r="I211" i="33"/>
  <c r="H212" i="33" s="1"/>
  <c r="K188" i="25"/>
  <c r="H189" i="25"/>
  <c r="F714" i="35"/>
  <c r="F707" i="33"/>
  <c r="E707" i="33" s="1"/>
  <c r="F706" i="25"/>
  <c r="I209" i="35"/>
  <c r="H210" i="35" s="1"/>
  <c r="AA210" i="35"/>
  <c r="AC210" i="35"/>
  <c r="V210" i="35"/>
  <c r="AD210" i="35"/>
  <c r="U210" i="35"/>
  <c r="Y210" i="35"/>
  <c r="X210" i="35"/>
  <c r="D714" i="35"/>
  <c r="G714" i="35"/>
  <c r="C714" i="35"/>
  <c r="B714" i="35" s="1"/>
  <c r="A715" i="35"/>
  <c r="D707" i="33"/>
  <c r="A708" i="33"/>
  <c r="C707" i="33"/>
  <c r="B707" i="33" s="1"/>
  <c r="G707" i="33"/>
  <c r="G706" i="25"/>
  <c r="A707" i="25"/>
  <c r="J707" i="25" s="1"/>
  <c r="C706" i="25"/>
  <c r="B706" i="25" s="1"/>
  <c r="D706" i="25"/>
  <c r="Z210" i="35" l="1"/>
  <c r="AB210" i="35"/>
  <c r="T210" i="35"/>
  <c r="S708" i="33"/>
  <c r="J708" i="33"/>
  <c r="J211" i="33"/>
  <c r="K211" i="33" s="1"/>
  <c r="J209" i="35"/>
  <c r="K209" i="35" s="1"/>
  <c r="AE189" i="25"/>
  <c r="N189" i="25" s="1"/>
  <c r="Q189" i="25" s="1"/>
  <c r="S189" i="25" s="1"/>
  <c r="E189" i="25" s="1"/>
  <c r="W212" i="33"/>
  <c r="U212" i="33"/>
  <c r="AD212" i="33"/>
  <c r="Z212" i="33"/>
  <c r="V212" i="33"/>
  <c r="AA212" i="33"/>
  <c r="AB212" i="33"/>
  <c r="X212" i="33"/>
  <c r="T212" i="33"/>
  <c r="Y212" i="33"/>
  <c r="AC212" i="33"/>
  <c r="F708" i="33"/>
  <c r="F715" i="35"/>
  <c r="F707" i="25"/>
  <c r="AE210" i="35"/>
  <c r="N210" i="35" s="1"/>
  <c r="Q210" i="35" s="1"/>
  <c r="S210" i="35" s="1"/>
  <c r="A709" i="33"/>
  <c r="G708" i="33"/>
  <c r="D708" i="33"/>
  <c r="C708" i="33"/>
  <c r="B708" i="33" s="1"/>
  <c r="A716" i="35"/>
  <c r="C715" i="35"/>
  <c r="B715" i="35" s="1"/>
  <c r="G715" i="35"/>
  <c r="D715" i="35"/>
  <c r="G707" i="25"/>
  <c r="D707" i="25"/>
  <c r="A708" i="25"/>
  <c r="J708" i="25" s="1"/>
  <c r="C707" i="25"/>
  <c r="B707" i="25" s="1"/>
  <c r="S709" i="33" l="1"/>
  <c r="J709" i="33"/>
  <c r="R189" i="25"/>
  <c r="L190" i="25" s="1"/>
  <c r="M190" i="25" s="1"/>
  <c r="Y190" i="25" s="1"/>
  <c r="I189" i="25"/>
  <c r="AE212" i="33"/>
  <c r="N212" i="33" s="1"/>
  <c r="Q212" i="33" s="1"/>
  <c r="E210" i="35"/>
  <c r="F709" i="33"/>
  <c r="T190" i="25"/>
  <c r="AD190" i="25"/>
  <c r="V190" i="25"/>
  <c r="F716" i="35"/>
  <c r="W190" i="25"/>
  <c r="AA190" i="25"/>
  <c r="Z190" i="25"/>
  <c r="H190" i="25"/>
  <c r="F708" i="25"/>
  <c r="C709" i="33"/>
  <c r="B709" i="33" s="1"/>
  <c r="A710" i="33"/>
  <c r="D709" i="33"/>
  <c r="G709" i="33"/>
  <c r="G716" i="35"/>
  <c r="D716" i="35"/>
  <c r="C716" i="35"/>
  <c r="B716" i="35" s="1"/>
  <c r="A717" i="35"/>
  <c r="G708" i="25"/>
  <c r="C708" i="25"/>
  <c r="B708" i="25" s="1"/>
  <c r="D708" i="25"/>
  <c r="A709" i="25"/>
  <c r="J709" i="25" s="1"/>
  <c r="S710" i="33" l="1"/>
  <c r="J710" i="33"/>
  <c r="U190" i="25"/>
  <c r="AB190" i="25"/>
  <c r="X190" i="25"/>
  <c r="AC190" i="25"/>
  <c r="R210" i="35"/>
  <c r="L211" i="35" s="1"/>
  <c r="M211" i="35" s="1"/>
  <c r="W211" i="35" s="1"/>
  <c r="J189" i="25"/>
  <c r="K189" i="25" s="1"/>
  <c r="S212" i="33"/>
  <c r="I210" i="35"/>
  <c r="H211" i="35" s="1"/>
  <c r="F710" i="33"/>
  <c r="F717" i="35"/>
  <c r="F709" i="25"/>
  <c r="A718" i="35"/>
  <c r="G717" i="35"/>
  <c r="C717" i="35"/>
  <c r="B717" i="35" s="1"/>
  <c r="D717" i="35"/>
  <c r="C710" i="33"/>
  <c r="B710" i="33" s="1"/>
  <c r="D710" i="33"/>
  <c r="G710" i="33"/>
  <c r="A711" i="33"/>
  <c r="G709" i="25"/>
  <c r="C709" i="25"/>
  <c r="B709" i="25" s="1"/>
  <c r="A710" i="25"/>
  <c r="J710" i="25" s="1"/>
  <c r="D709" i="25"/>
  <c r="S711" i="33" l="1"/>
  <c r="J711" i="33"/>
  <c r="AE190" i="25"/>
  <c r="N190" i="25" s="1"/>
  <c r="Q190" i="25" s="1"/>
  <c r="Z211" i="35"/>
  <c r="T211" i="35"/>
  <c r="V211" i="35"/>
  <c r="AD211" i="35"/>
  <c r="AC211" i="35"/>
  <c r="X211" i="35"/>
  <c r="AA211" i="35"/>
  <c r="Y211" i="35"/>
  <c r="AB211" i="35"/>
  <c r="J210" i="35"/>
  <c r="K210" i="35" s="1"/>
  <c r="U211" i="35"/>
  <c r="E212" i="33"/>
  <c r="S190" i="25"/>
  <c r="E190" i="25" s="1"/>
  <c r="F718" i="35"/>
  <c r="F711" i="33"/>
  <c r="E711" i="33" s="1"/>
  <c r="F710" i="25"/>
  <c r="D711" i="33"/>
  <c r="C711" i="33"/>
  <c r="B711" i="33" s="1"/>
  <c r="A712" i="33"/>
  <c r="G711" i="33"/>
  <c r="D718" i="35"/>
  <c r="C718" i="35"/>
  <c r="B718" i="35" s="1"/>
  <c r="A719" i="35"/>
  <c r="G718" i="35"/>
  <c r="G710" i="25"/>
  <c r="C710" i="25"/>
  <c r="B710" i="25" s="1"/>
  <c r="A711" i="25"/>
  <c r="J711" i="25" s="1"/>
  <c r="D710" i="25"/>
  <c r="AE211" i="35" l="1"/>
  <c r="N211" i="35" s="1"/>
  <c r="Q211" i="35" s="1"/>
  <c r="S712" i="33"/>
  <c r="J712" i="33"/>
  <c r="S211" i="35"/>
  <c r="I212" i="33"/>
  <c r="H213" i="33" s="1"/>
  <c r="R212" i="33"/>
  <c r="L213" i="33" s="1"/>
  <c r="M213" i="33" s="1"/>
  <c r="F712" i="33"/>
  <c r="F719" i="35"/>
  <c r="F711" i="25"/>
  <c r="I190" i="25"/>
  <c r="H191" i="25" s="1"/>
  <c r="A713" i="33"/>
  <c r="G712" i="33"/>
  <c r="C712" i="33"/>
  <c r="B712" i="33" s="1"/>
  <c r="D712" i="33"/>
  <c r="D719" i="35"/>
  <c r="C719" i="35"/>
  <c r="B719" i="35" s="1"/>
  <c r="A720" i="35"/>
  <c r="G719" i="35"/>
  <c r="R190" i="25"/>
  <c r="L191" i="25" s="1"/>
  <c r="G711" i="25"/>
  <c r="A712" i="25"/>
  <c r="J712" i="25" s="1"/>
  <c r="C711" i="25"/>
  <c r="B711" i="25" s="1"/>
  <c r="D711" i="25"/>
  <c r="E211" i="35" l="1"/>
  <c r="S713" i="33"/>
  <c r="J713" i="33"/>
  <c r="J190" i="25"/>
  <c r="K190" i="25" s="1"/>
  <c r="J212" i="33"/>
  <c r="K212" i="33" s="1"/>
  <c r="Y213" i="33"/>
  <c r="Z213" i="33"/>
  <c r="W213" i="33"/>
  <c r="AB213" i="33"/>
  <c r="X213" i="33"/>
  <c r="T213" i="33"/>
  <c r="AC213" i="33"/>
  <c r="V213" i="33"/>
  <c r="AA213" i="33"/>
  <c r="U213" i="33"/>
  <c r="AD213" i="33"/>
  <c r="F720" i="35"/>
  <c r="F713" i="33"/>
  <c r="E713" i="33" s="1"/>
  <c r="F712" i="25"/>
  <c r="M191" i="25"/>
  <c r="X191" i="25" s="1"/>
  <c r="I211" i="35"/>
  <c r="H212" i="35" s="1"/>
  <c r="R211" i="35"/>
  <c r="L212" i="35" s="1"/>
  <c r="M212" i="35" s="1"/>
  <c r="A721" i="35"/>
  <c r="C720" i="35"/>
  <c r="B720" i="35" s="1"/>
  <c r="G720" i="35"/>
  <c r="D720" i="35"/>
  <c r="C713" i="33"/>
  <c r="B713" i="33" s="1"/>
  <c r="A714" i="33"/>
  <c r="G713" i="33"/>
  <c r="D713" i="33"/>
  <c r="G712" i="25"/>
  <c r="D712" i="25"/>
  <c r="A713" i="25"/>
  <c r="J713" i="25" s="1"/>
  <c r="C712" i="25"/>
  <c r="B712" i="25" s="1"/>
  <c r="S714" i="33" l="1"/>
  <c r="J714" i="33"/>
  <c r="J211" i="35"/>
  <c r="K211" i="35" s="1"/>
  <c r="AE213" i="33"/>
  <c r="N213" i="33" s="1"/>
  <c r="Q213" i="33" s="1"/>
  <c r="AA191" i="25"/>
  <c r="T191" i="25"/>
  <c r="Y191" i="25"/>
  <c r="U191" i="25"/>
  <c r="AB191" i="25"/>
  <c r="AC191" i="25"/>
  <c r="F721" i="35"/>
  <c r="F714" i="33"/>
  <c r="V191" i="25"/>
  <c r="AD191" i="25"/>
  <c r="F713" i="25"/>
  <c r="Z191" i="25"/>
  <c r="W191" i="25"/>
  <c r="T212" i="35"/>
  <c r="AC212" i="35"/>
  <c r="AB212" i="35"/>
  <c r="Z212" i="35"/>
  <c r="Y212" i="35"/>
  <c r="U212" i="35"/>
  <c r="AA212" i="35"/>
  <c r="X212" i="35"/>
  <c r="W212" i="35"/>
  <c r="V212" i="35"/>
  <c r="AD212" i="35"/>
  <c r="G714" i="33"/>
  <c r="A715" i="33"/>
  <c r="C714" i="33"/>
  <c r="B714" i="33" s="1"/>
  <c r="D714" i="33"/>
  <c r="A722" i="35"/>
  <c r="D721" i="35"/>
  <c r="G721" i="35"/>
  <c r="C721" i="35"/>
  <c r="B721" i="35" s="1"/>
  <c r="G713" i="25"/>
  <c r="A714" i="25"/>
  <c r="J714" i="25" s="1"/>
  <c r="D713" i="25"/>
  <c r="C713" i="25"/>
  <c r="B713" i="25" s="1"/>
  <c r="S715" i="33" l="1"/>
  <c r="J715" i="33"/>
  <c r="S213" i="33"/>
  <c r="E213" i="33" s="1"/>
  <c r="AE191" i="25"/>
  <c r="N191" i="25" s="1"/>
  <c r="Q191" i="25" s="1"/>
  <c r="F722" i="35"/>
  <c r="F715" i="33"/>
  <c r="F714" i="25"/>
  <c r="AE212" i="35"/>
  <c r="N212" i="35" s="1"/>
  <c r="Q212" i="35" s="1"/>
  <c r="S212" i="35" s="1"/>
  <c r="C715" i="33"/>
  <c r="B715" i="33" s="1"/>
  <c r="D715" i="33"/>
  <c r="G715" i="33"/>
  <c r="A716" i="33"/>
  <c r="D722" i="35"/>
  <c r="G722" i="35"/>
  <c r="C722" i="35"/>
  <c r="B722" i="35" s="1"/>
  <c r="A723" i="35"/>
  <c r="G714" i="25"/>
  <c r="D714" i="25"/>
  <c r="C714" i="25"/>
  <c r="B714" i="25" s="1"/>
  <c r="A715" i="25"/>
  <c r="J715" i="25" s="1"/>
  <c r="S716" i="33" l="1"/>
  <c r="J716" i="33"/>
  <c r="R213" i="33"/>
  <c r="L214" i="33" s="1"/>
  <c r="M214" i="33" s="1"/>
  <c r="Z214" i="33" s="1"/>
  <c r="W214" i="33"/>
  <c r="Y214" i="33"/>
  <c r="T214" i="33"/>
  <c r="X214" i="33"/>
  <c r="AB214" i="33"/>
  <c r="U214" i="33"/>
  <c r="AA214" i="33"/>
  <c r="AD214" i="33"/>
  <c r="AC214" i="33"/>
  <c r="V214" i="33"/>
  <c r="I213" i="33"/>
  <c r="H214" i="33" s="1"/>
  <c r="S191" i="25"/>
  <c r="F723" i="35"/>
  <c r="F716" i="33"/>
  <c r="F715" i="25"/>
  <c r="A724" i="35"/>
  <c r="G723" i="35"/>
  <c r="C723" i="35"/>
  <c r="B723" i="35" s="1"/>
  <c r="D723" i="35"/>
  <c r="D716" i="33"/>
  <c r="C716" i="33"/>
  <c r="B716" i="33" s="1"/>
  <c r="G716" i="33"/>
  <c r="A717" i="33"/>
  <c r="G715" i="25"/>
  <c r="C715" i="25"/>
  <c r="B715" i="25" s="1"/>
  <c r="A716" i="25"/>
  <c r="J716" i="25" s="1"/>
  <c r="D715" i="25"/>
  <c r="S717" i="33" l="1"/>
  <c r="J717" i="33"/>
  <c r="J213" i="33"/>
  <c r="K213" i="33" s="1"/>
  <c r="AE214" i="33"/>
  <c r="N214" i="33" s="1"/>
  <c r="Q214" i="33" s="1"/>
  <c r="E191" i="25"/>
  <c r="F717" i="33"/>
  <c r="E717" i="33" s="1"/>
  <c r="F724" i="35"/>
  <c r="F716" i="25"/>
  <c r="E212" i="35"/>
  <c r="A718" i="33"/>
  <c r="D717" i="33"/>
  <c r="C717" i="33"/>
  <c r="B717" i="33" s="1"/>
  <c r="G717" i="33"/>
  <c r="G724" i="35"/>
  <c r="D724" i="35"/>
  <c r="A725" i="35"/>
  <c r="C724" i="35"/>
  <c r="B724" i="35" s="1"/>
  <c r="G716" i="25"/>
  <c r="D716" i="25"/>
  <c r="A717" i="25"/>
  <c r="J717" i="25" s="1"/>
  <c r="C716" i="25"/>
  <c r="B716" i="25" s="1"/>
  <c r="S718" i="33" l="1"/>
  <c r="J718" i="33"/>
  <c r="R212" i="35"/>
  <c r="L213" i="35" s="1"/>
  <c r="M213" i="35" s="1"/>
  <c r="Z213" i="35" s="1"/>
  <c r="S214" i="33"/>
  <c r="E214" i="33" s="1"/>
  <c r="I191" i="25"/>
  <c r="J191" i="25" s="1"/>
  <c r="R191" i="25"/>
  <c r="L192" i="25" s="1"/>
  <c r="M192" i="25" s="1"/>
  <c r="W192" i="25" s="1"/>
  <c r="F718" i="33"/>
  <c r="F725" i="35"/>
  <c r="F717" i="25"/>
  <c r="I212" i="35"/>
  <c r="H213" i="35" s="1"/>
  <c r="X213" i="35"/>
  <c r="W213" i="35"/>
  <c r="U213" i="35"/>
  <c r="Y213" i="35"/>
  <c r="D725" i="35"/>
  <c r="C725" i="35"/>
  <c r="B725" i="35" s="1"/>
  <c r="A726" i="35"/>
  <c r="G725" i="35"/>
  <c r="D718" i="33"/>
  <c r="C718" i="33"/>
  <c r="B718" i="33" s="1"/>
  <c r="G718" i="33"/>
  <c r="A719" i="33"/>
  <c r="G717" i="25"/>
  <c r="D717" i="25"/>
  <c r="A718" i="25"/>
  <c r="J718" i="25" s="1"/>
  <c r="C717" i="25"/>
  <c r="B717" i="25" s="1"/>
  <c r="V213" i="35" l="1"/>
  <c r="AD213" i="35"/>
  <c r="AB213" i="35"/>
  <c r="AA213" i="35"/>
  <c r="T213" i="35"/>
  <c r="AC213" i="35"/>
  <c r="AE213" i="35" s="1"/>
  <c r="N213" i="35" s="1"/>
  <c r="Q213" i="35" s="1"/>
  <c r="S213" i="35" s="1"/>
  <c r="S719" i="33"/>
  <c r="J719" i="33"/>
  <c r="R214" i="33"/>
  <c r="L215" i="33" s="1"/>
  <c r="M215" i="33" s="1"/>
  <c r="U215" i="33" s="1"/>
  <c r="J212" i="35"/>
  <c r="K212" i="35" s="1"/>
  <c r="V192" i="25"/>
  <c r="Z192" i="25"/>
  <c r="AB192" i="25"/>
  <c r="AC192" i="25"/>
  <c r="AD192" i="25"/>
  <c r="I214" i="33"/>
  <c r="H215" i="33" s="1"/>
  <c r="U192" i="25"/>
  <c r="X192" i="25"/>
  <c r="Y192" i="25"/>
  <c r="T192" i="25"/>
  <c r="AA192" i="25"/>
  <c r="K191" i="25"/>
  <c r="H192" i="25"/>
  <c r="F719" i="33"/>
  <c r="E719" i="33" s="1"/>
  <c r="F726" i="35"/>
  <c r="F718" i="25"/>
  <c r="G719" i="33"/>
  <c r="D719" i="33"/>
  <c r="C719" i="33"/>
  <c r="B719" i="33" s="1"/>
  <c r="A720" i="33"/>
  <c r="G726" i="35"/>
  <c r="C726" i="35"/>
  <c r="B726" i="35" s="1"/>
  <c r="D726" i="35"/>
  <c r="A727" i="35"/>
  <c r="G718" i="25"/>
  <c r="A719" i="25"/>
  <c r="J719" i="25" s="1"/>
  <c r="D718" i="25"/>
  <c r="C718" i="25"/>
  <c r="B718" i="25" s="1"/>
  <c r="AC215" i="33" l="1"/>
  <c r="Z215" i="33"/>
  <c r="T215" i="33"/>
  <c r="AE215" i="33" s="1"/>
  <c r="N215" i="33" s="1"/>
  <c r="Q215" i="33" s="1"/>
  <c r="W215" i="33"/>
  <c r="Y215" i="33"/>
  <c r="X215" i="33"/>
  <c r="V215" i="33"/>
  <c r="AB215" i="33"/>
  <c r="S720" i="33"/>
  <c r="J720" i="33"/>
  <c r="AD215" i="33"/>
  <c r="AA215" i="33"/>
  <c r="J214" i="33"/>
  <c r="K214" i="33" s="1"/>
  <c r="AE192" i="25"/>
  <c r="N192" i="25" s="1"/>
  <c r="Q192" i="25" s="1"/>
  <c r="S192" i="25" s="1"/>
  <c r="E192" i="25" s="1"/>
  <c r="E213" i="35"/>
  <c r="F727" i="35"/>
  <c r="F720" i="33"/>
  <c r="F719" i="25"/>
  <c r="G727" i="35"/>
  <c r="A728" i="35"/>
  <c r="C727" i="35"/>
  <c r="B727" i="35" s="1"/>
  <c r="D727" i="35"/>
  <c r="A721" i="33"/>
  <c r="C720" i="33"/>
  <c r="B720" i="33" s="1"/>
  <c r="G720" i="33"/>
  <c r="D720" i="33"/>
  <c r="G719" i="25"/>
  <c r="C719" i="25"/>
  <c r="B719" i="25" s="1"/>
  <c r="D719" i="25"/>
  <c r="A720" i="25"/>
  <c r="J720" i="25" s="1"/>
  <c r="S721" i="33" l="1"/>
  <c r="J721" i="33"/>
  <c r="R213" i="35"/>
  <c r="L214" i="35" s="1"/>
  <c r="M214" i="35" s="1"/>
  <c r="AB214" i="35" s="1"/>
  <c r="I192" i="25"/>
  <c r="J192" i="25" s="1"/>
  <c r="R192" i="25"/>
  <c r="L193" i="25" s="1"/>
  <c r="M193" i="25" s="1"/>
  <c r="AB193" i="25" s="1"/>
  <c r="S215" i="33"/>
  <c r="I213" i="35"/>
  <c r="H214" i="35" s="1"/>
  <c r="F721" i="33"/>
  <c r="F728" i="35"/>
  <c r="F720" i="25"/>
  <c r="D728" i="35"/>
  <c r="C728" i="35"/>
  <c r="B728" i="35" s="1"/>
  <c r="A729" i="35"/>
  <c r="G728" i="35"/>
  <c r="G721" i="33"/>
  <c r="D721" i="33"/>
  <c r="C721" i="33"/>
  <c r="B721" i="33" s="1"/>
  <c r="A722" i="33"/>
  <c r="G720" i="25"/>
  <c r="C720" i="25"/>
  <c r="B720" i="25" s="1"/>
  <c r="A721" i="25"/>
  <c r="J721" i="25" s="1"/>
  <c r="D720" i="25"/>
  <c r="S722" i="33" l="1"/>
  <c r="J722" i="33"/>
  <c r="AD214" i="35"/>
  <c r="Y214" i="35"/>
  <c r="U214" i="35"/>
  <c r="X214" i="35"/>
  <c r="AC214" i="35"/>
  <c r="W214" i="35"/>
  <c r="AA214" i="35"/>
  <c r="Z214" i="35"/>
  <c r="T214" i="35"/>
  <c r="V214" i="35"/>
  <c r="AE214" i="35" s="1"/>
  <c r="N214" i="35" s="1"/>
  <c r="Q214" i="35" s="1"/>
  <c r="K192" i="25"/>
  <c r="J213" i="35"/>
  <c r="K213" i="35" s="1"/>
  <c r="H193" i="25"/>
  <c r="U193" i="25"/>
  <c r="Y193" i="25"/>
  <c r="AC193" i="25"/>
  <c r="V193" i="25"/>
  <c r="Z193" i="25"/>
  <c r="AD193" i="25"/>
  <c r="X193" i="25"/>
  <c r="AA193" i="25"/>
  <c r="T193" i="25"/>
  <c r="W193" i="25"/>
  <c r="E215" i="33"/>
  <c r="F722" i="33"/>
  <c r="F729" i="35"/>
  <c r="F721" i="25"/>
  <c r="A723" i="33"/>
  <c r="C722" i="33"/>
  <c r="B722" i="33" s="1"/>
  <c r="D722" i="33"/>
  <c r="G722" i="33"/>
  <c r="C729" i="35"/>
  <c r="B729" i="35" s="1"/>
  <c r="D729" i="35"/>
  <c r="A730" i="35"/>
  <c r="G729" i="35"/>
  <c r="G721" i="25"/>
  <c r="C721" i="25"/>
  <c r="B721" i="25" s="1"/>
  <c r="A722" i="25"/>
  <c r="J722" i="25" s="1"/>
  <c r="D721" i="25"/>
  <c r="S723" i="33" l="1"/>
  <c r="J723" i="33"/>
  <c r="AE193" i="25"/>
  <c r="N193" i="25" s="1"/>
  <c r="Q193" i="25" s="1"/>
  <c r="S193" i="25" s="1"/>
  <c r="E193" i="25" s="1"/>
  <c r="S214" i="35"/>
  <c r="E214" i="35" s="1"/>
  <c r="I215" i="33"/>
  <c r="H216" i="33" s="1"/>
  <c r="R215" i="33"/>
  <c r="L216" i="33" s="1"/>
  <c r="M216" i="33" s="1"/>
  <c r="F730" i="35"/>
  <c r="F723" i="33"/>
  <c r="E723" i="33" s="1"/>
  <c r="F722" i="25"/>
  <c r="D723" i="33"/>
  <c r="G723" i="33"/>
  <c r="A724" i="33"/>
  <c r="C723" i="33"/>
  <c r="B723" i="33" s="1"/>
  <c r="A731" i="35"/>
  <c r="D730" i="35"/>
  <c r="C730" i="35"/>
  <c r="B730" i="35" s="1"/>
  <c r="G730" i="35"/>
  <c r="G722" i="25"/>
  <c r="C722" i="25"/>
  <c r="B722" i="25" s="1"/>
  <c r="D722" i="25"/>
  <c r="A723" i="25"/>
  <c r="J723" i="25" s="1"/>
  <c r="S724" i="33" l="1"/>
  <c r="J724" i="33"/>
  <c r="J215" i="33"/>
  <c r="K215" i="33" s="1"/>
  <c r="AC216" i="33"/>
  <c r="X216" i="33"/>
  <c r="U216" i="33"/>
  <c r="W216" i="33"/>
  <c r="T216" i="33"/>
  <c r="Z216" i="33"/>
  <c r="Y216" i="33"/>
  <c r="AB216" i="33"/>
  <c r="AA216" i="33"/>
  <c r="V216" i="33"/>
  <c r="AD216" i="33"/>
  <c r="F731" i="35"/>
  <c r="F724" i="33"/>
  <c r="F723" i="25"/>
  <c r="I193" i="25"/>
  <c r="H194" i="25" s="1"/>
  <c r="I214" i="35"/>
  <c r="H215" i="35" s="1"/>
  <c r="R214" i="35"/>
  <c r="L215" i="35" s="1"/>
  <c r="M215" i="35" s="1"/>
  <c r="G724" i="33"/>
  <c r="D724" i="33"/>
  <c r="A725" i="33"/>
  <c r="C724" i="33"/>
  <c r="B724" i="33" s="1"/>
  <c r="C731" i="35"/>
  <c r="B731" i="35" s="1"/>
  <c r="D731" i="35"/>
  <c r="G731" i="35"/>
  <c r="A732" i="35"/>
  <c r="R193" i="25"/>
  <c r="L194" i="25" s="1"/>
  <c r="G723" i="25"/>
  <c r="C723" i="25"/>
  <c r="B723" i="25" s="1"/>
  <c r="A724" i="25"/>
  <c r="J724" i="25" s="1"/>
  <c r="D723" i="25"/>
  <c r="S725" i="33" l="1"/>
  <c r="J725" i="33"/>
  <c r="J193" i="25"/>
  <c r="K193" i="25" s="1"/>
  <c r="J214" i="35"/>
  <c r="K214" i="35" s="1"/>
  <c r="AE216" i="33"/>
  <c r="N216" i="33" s="1"/>
  <c r="Q216" i="33" s="1"/>
  <c r="F732" i="35"/>
  <c r="F725" i="33"/>
  <c r="E725" i="33" s="1"/>
  <c r="F724" i="25"/>
  <c r="M194" i="25"/>
  <c r="W194" i="25" s="1"/>
  <c r="Z215" i="35"/>
  <c r="AB215" i="35"/>
  <c r="Y215" i="35"/>
  <c r="AA215" i="35"/>
  <c r="AD215" i="35"/>
  <c r="U215" i="35"/>
  <c r="X215" i="35"/>
  <c r="AC215" i="35"/>
  <c r="T215" i="35"/>
  <c r="V215" i="35"/>
  <c r="W215" i="35"/>
  <c r="G732" i="35"/>
  <c r="A733" i="35"/>
  <c r="C732" i="35"/>
  <c r="B732" i="35" s="1"/>
  <c r="D732" i="35"/>
  <c r="A726" i="33"/>
  <c r="D725" i="33"/>
  <c r="C725" i="33"/>
  <c r="B725" i="33" s="1"/>
  <c r="G725" i="33"/>
  <c r="G724" i="25"/>
  <c r="D724" i="25"/>
  <c r="C724" i="25"/>
  <c r="B724" i="25" s="1"/>
  <c r="A725" i="25"/>
  <c r="J725" i="25" s="1"/>
  <c r="S726" i="33" l="1"/>
  <c r="J726" i="33"/>
  <c r="S216" i="33"/>
  <c r="E216" i="33" s="1"/>
  <c r="F726" i="33"/>
  <c r="F733" i="35"/>
  <c r="AA194" i="25"/>
  <c r="U194" i="25"/>
  <c r="F725" i="25"/>
  <c r="X194" i="25"/>
  <c r="V194" i="25"/>
  <c r="AD194" i="25"/>
  <c r="Z194" i="25"/>
  <c r="T194" i="25"/>
  <c r="Y194" i="25"/>
  <c r="AB194" i="25"/>
  <c r="AC194" i="25"/>
  <c r="AE215" i="35"/>
  <c r="N215" i="35" s="1"/>
  <c r="Q215" i="35" s="1"/>
  <c r="S215" i="35" s="1"/>
  <c r="G726" i="33"/>
  <c r="D726" i="33"/>
  <c r="A727" i="33"/>
  <c r="C726" i="33"/>
  <c r="B726" i="33" s="1"/>
  <c r="G733" i="35"/>
  <c r="A734" i="35"/>
  <c r="C733" i="35"/>
  <c r="B733" i="35" s="1"/>
  <c r="D733" i="35"/>
  <c r="G725" i="25"/>
  <c r="C725" i="25"/>
  <c r="B725" i="25" s="1"/>
  <c r="D725" i="25"/>
  <c r="A726" i="25"/>
  <c r="J726" i="25" s="1"/>
  <c r="S727" i="33" l="1"/>
  <c r="J727" i="33"/>
  <c r="R216" i="33"/>
  <c r="L217" i="33" s="1"/>
  <c r="M217" i="33" s="1"/>
  <c r="AB217" i="33" s="1"/>
  <c r="I216" i="33"/>
  <c r="H217" i="33" s="1"/>
  <c r="V217" i="33"/>
  <c r="X217" i="33"/>
  <c r="W217" i="33"/>
  <c r="Z217" i="33"/>
  <c r="U217" i="33"/>
  <c r="AA217" i="33"/>
  <c r="T217" i="33"/>
  <c r="AD217" i="33"/>
  <c r="F727" i="33"/>
  <c r="F734" i="35"/>
  <c r="F726" i="25"/>
  <c r="AE194" i="25"/>
  <c r="N194" i="25" s="1"/>
  <c r="Q194" i="25" s="1"/>
  <c r="E215" i="35"/>
  <c r="G734" i="35"/>
  <c r="A735" i="35"/>
  <c r="C734" i="35"/>
  <c r="B734" i="35" s="1"/>
  <c r="D734" i="35"/>
  <c r="G727" i="33"/>
  <c r="C727" i="33"/>
  <c r="B727" i="33" s="1"/>
  <c r="A728" i="33"/>
  <c r="D727" i="33"/>
  <c r="G726" i="25"/>
  <c r="A727" i="25"/>
  <c r="J727" i="25" s="1"/>
  <c r="D726" i="25"/>
  <c r="C726" i="25"/>
  <c r="B726" i="25" s="1"/>
  <c r="Y217" i="33" l="1"/>
  <c r="AC217" i="33"/>
  <c r="S728" i="33"/>
  <c r="J728" i="33"/>
  <c r="J216" i="33"/>
  <c r="K216" i="33" s="1"/>
  <c r="AE217" i="33"/>
  <c r="N217" i="33" s="1"/>
  <c r="Q217" i="33" s="1"/>
  <c r="S194" i="25"/>
  <c r="F735" i="35"/>
  <c r="F728" i="33"/>
  <c r="F727" i="25"/>
  <c r="R215" i="35"/>
  <c r="L216" i="35" s="1"/>
  <c r="M216" i="35" s="1"/>
  <c r="I215" i="35"/>
  <c r="H216" i="35" s="1"/>
  <c r="G735" i="35"/>
  <c r="D735" i="35"/>
  <c r="C735" i="35"/>
  <c r="B735" i="35" s="1"/>
  <c r="A736" i="35"/>
  <c r="G728" i="33"/>
  <c r="D728" i="33"/>
  <c r="C728" i="33"/>
  <c r="B728" i="33" s="1"/>
  <c r="A729" i="33"/>
  <c r="G727" i="25"/>
  <c r="A728" i="25"/>
  <c r="J728" i="25" s="1"/>
  <c r="C727" i="25"/>
  <c r="B727" i="25" s="1"/>
  <c r="D727" i="25"/>
  <c r="S729" i="33" l="1"/>
  <c r="J729" i="33"/>
  <c r="J215" i="35"/>
  <c r="K215" i="35" s="1"/>
  <c r="S217" i="33"/>
  <c r="E217" i="33" s="1"/>
  <c r="E194" i="25"/>
  <c r="F736" i="35"/>
  <c r="F729" i="33"/>
  <c r="E729" i="33" s="1"/>
  <c r="F728" i="25"/>
  <c r="AD216" i="35"/>
  <c r="U216" i="35"/>
  <c r="T216" i="35"/>
  <c r="V216" i="35"/>
  <c r="Y216" i="35"/>
  <c r="AC216" i="35"/>
  <c r="AB216" i="35"/>
  <c r="Z216" i="35"/>
  <c r="X216" i="35"/>
  <c r="W216" i="35"/>
  <c r="AA216" i="35"/>
  <c r="A737" i="35"/>
  <c r="D736" i="35"/>
  <c r="C736" i="35"/>
  <c r="B736" i="35" s="1"/>
  <c r="G736" i="35"/>
  <c r="A730" i="33"/>
  <c r="G729" i="33"/>
  <c r="D729" i="33"/>
  <c r="C729" i="33"/>
  <c r="B729" i="33" s="1"/>
  <c r="G728" i="25"/>
  <c r="A729" i="25"/>
  <c r="J729" i="25" s="1"/>
  <c r="C728" i="25"/>
  <c r="B728" i="25" s="1"/>
  <c r="D728" i="25"/>
  <c r="S730" i="33" l="1"/>
  <c r="J730" i="33"/>
  <c r="R217" i="33"/>
  <c r="L218" i="33" s="1"/>
  <c r="M218" i="33" s="1"/>
  <c r="W218" i="33" s="1"/>
  <c r="I217" i="33"/>
  <c r="H218" i="33" s="1"/>
  <c r="R194" i="25"/>
  <c r="L195" i="25" s="1"/>
  <c r="M195" i="25" s="1"/>
  <c r="V195" i="25" s="1"/>
  <c r="I194" i="25"/>
  <c r="J194" i="25" s="1"/>
  <c r="F737" i="35"/>
  <c r="F730" i="33"/>
  <c r="F729" i="25"/>
  <c r="AE216" i="35"/>
  <c r="N216" i="35" s="1"/>
  <c r="Q216" i="35" s="1"/>
  <c r="S216" i="35" s="1"/>
  <c r="C737" i="35"/>
  <c r="B737" i="35" s="1"/>
  <c r="D737" i="35"/>
  <c r="G737" i="35"/>
  <c r="A738" i="35"/>
  <c r="G730" i="33"/>
  <c r="D730" i="33"/>
  <c r="C730" i="33"/>
  <c r="B730" i="33" s="1"/>
  <c r="A731" i="33"/>
  <c r="G729" i="25"/>
  <c r="C729" i="25"/>
  <c r="B729" i="25" s="1"/>
  <c r="D729" i="25"/>
  <c r="A730" i="25"/>
  <c r="J730" i="25" s="1"/>
  <c r="S731" i="33" l="1"/>
  <c r="J731" i="33"/>
  <c r="AB218" i="33"/>
  <c r="Z218" i="33"/>
  <c r="J217" i="33"/>
  <c r="K217" i="33" s="1"/>
  <c r="U218" i="33"/>
  <c r="V218" i="33"/>
  <c r="AC218" i="33"/>
  <c r="X218" i="33"/>
  <c r="AD218" i="33"/>
  <c r="Y218" i="33"/>
  <c r="T218" i="33"/>
  <c r="AA218" i="33"/>
  <c r="AA195" i="25"/>
  <c r="W195" i="25"/>
  <c r="AD195" i="25"/>
  <c r="Y195" i="25"/>
  <c r="Z195" i="25"/>
  <c r="T195" i="25"/>
  <c r="AB195" i="25"/>
  <c r="AC195" i="25"/>
  <c r="X195" i="25"/>
  <c r="U195" i="25"/>
  <c r="H195" i="25"/>
  <c r="K194" i="25"/>
  <c r="F731" i="33"/>
  <c r="E731" i="33" s="1"/>
  <c r="F738" i="35"/>
  <c r="F730" i="25"/>
  <c r="C731" i="33"/>
  <c r="B731" i="33" s="1"/>
  <c r="D731" i="33"/>
  <c r="G731" i="33"/>
  <c r="A732" i="33"/>
  <c r="A739" i="35"/>
  <c r="G738" i="35"/>
  <c r="D738" i="35"/>
  <c r="C738" i="35"/>
  <c r="B738" i="35" s="1"/>
  <c r="G730" i="25"/>
  <c r="A731" i="25"/>
  <c r="J731" i="25" s="1"/>
  <c r="C730" i="25"/>
  <c r="B730" i="25" s="1"/>
  <c r="D730" i="25"/>
  <c r="S732" i="33" l="1"/>
  <c r="J732" i="33"/>
  <c r="AE218" i="33"/>
  <c r="N218" i="33" s="1"/>
  <c r="Q218" i="33" s="1"/>
  <c r="AE195" i="25"/>
  <c r="N195" i="25" s="1"/>
  <c r="Q195" i="25" s="1"/>
  <c r="S195" i="25" s="1"/>
  <c r="E195" i="25" s="1"/>
  <c r="S218" i="33"/>
  <c r="E216" i="35"/>
  <c r="F732" i="33"/>
  <c r="F739" i="35"/>
  <c r="F731" i="25"/>
  <c r="A733" i="33"/>
  <c r="D732" i="33"/>
  <c r="G732" i="33"/>
  <c r="C732" i="33"/>
  <c r="B732" i="33" s="1"/>
  <c r="G739" i="35"/>
  <c r="C739" i="35"/>
  <c r="B739" i="35" s="1"/>
  <c r="A740" i="35"/>
  <c r="D739" i="35"/>
  <c r="G731" i="25"/>
  <c r="A732" i="25"/>
  <c r="J732" i="25" s="1"/>
  <c r="D731" i="25"/>
  <c r="C731" i="25"/>
  <c r="B731" i="25" s="1"/>
  <c r="S733" i="33" l="1"/>
  <c r="J733" i="33"/>
  <c r="R216" i="35"/>
  <c r="L217" i="35" s="1"/>
  <c r="M217" i="35" s="1"/>
  <c r="X217" i="35" s="1"/>
  <c r="I195" i="25"/>
  <c r="J195" i="25" s="1"/>
  <c r="R195" i="25"/>
  <c r="L196" i="25" s="1"/>
  <c r="M196" i="25" s="1"/>
  <c r="T196" i="25" s="1"/>
  <c r="E218" i="33"/>
  <c r="I216" i="35"/>
  <c r="H217" i="35" s="1"/>
  <c r="Y217" i="35"/>
  <c r="AD217" i="35"/>
  <c r="V217" i="35"/>
  <c r="U217" i="35"/>
  <c r="Z217" i="35"/>
  <c r="W217" i="35"/>
  <c r="T217" i="35"/>
  <c r="F740" i="35"/>
  <c r="F733" i="33"/>
  <c r="F732" i="25"/>
  <c r="G733" i="33"/>
  <c r="D733" i="33"/>
  <c r="C733" i="33"/>
  <c r="B733" i="33" s="1"/>
  <c r="A734" i="33"/>
  <c r="G740" i="35"/>
  <c r="C740" i="35"/>
  <c r="B740" i="35" s="1"/>
  <c r="A741" i="35"/>
  <c r="D740" i="35"/>
  <c r="G732" i="25"/>
  <c r="A733" i="25"/>
  <c r="J733" i="25" s="1"/>
  <c r="C732" i="25"/>
  <c r="B732" i="25" s="1"/>
  <c r="D732" i="25"/>
  <c r="AA217" i="35" l="1"/>
  <c r="AC217" i="35"/>
  <c r="AB217" i="35"/>
  <c r="S734" i="33"/>
  <c r="J734" i="33"/>
  <c r="K195" i="25"/>
  <c r="J216" i="35"/>
  <c r="K216" i="35" s="1"/>
  <c r="H196" i="25"/>
  <c r="X196" i="25"/>
  <c r="AB196" i="25"/>
  <c r="W196" i="25"/>
  <c r="U196" i="25"/>
  <c r="Z196" i="25"/>
  <c r="AA196" i="25"/>
  <c r="AD196" i="25"/>
  <c r="Y196" i="25"/>
  <c r="AC196" i="25"/>
  <c r="V196" i="25"/>
  <c r="R218" i="33"/>
  <c r="L219" i="33" s="1"/>
  <c r="M219" i="33" s="1"/>
  <c r="I218" i="33"/>
  <c r="H219" i="33" s="1"/>
  <c r="AE217" i="35"/>
  <c r="N217" i="35" s="1"/>
  <c r="Q217" i="35" s="1"/>
  <c r="F741" i="35"/>
  <c r="F734" i="33"/>
  <c r="F733" i="25"/>
  <c r="A735" i="33"/>
  <c r="G734" i="33"/>
  <c r="C734" i="33"/>
  <c r="B734" i="33" s="1"/>
  <c r="D734" i="33"/>
  <c r="D741" i="35"/>
  <c r="G741" i="35"/>
  <c r="C741" i="35"/>
  <c r="B741" i="35" s="1"/>
  <c r="A742" i="35"/>
  <c r="G733" i="25"/>
  <c r="D733" i="25"/>
  <c r="C733" i="25"/>
  <c r="B733" i="25" s="1"/>
  <c r="A734" i="25"/>
  <c r="J734" i="25" s="1"/>
  <c r="S735" i="33" l="1"/>
  <c r="J735" i="33"/>
  <c r="J218" i="33"/>
  <c r="K218" i="33" s="1"/>
  <c r="AE196" i="25"/>
  <c r="N196" i="25" s="1"/>
  <c r="Q196" i="25" s="1"/>
  <c r="S217" i="35"/>
  <c r="E217" i="35" s="1"/>
  <c r="AB219" i="33"/>
  <c r="W219" i="33"/>
  <c r="V219" i="33"/>
  <c r="U219" i="33"/>
  <c r="T219" i="33"/>
  <c r="AA219" i="33"/>
  <c r="Z219" i="33"/>
  <c r="Y219" i="33"/>
  <c r="X219" i="33"/>
  <c r="AC219" i="33"/>
  <c r="AD219" i="33"/>
  <c r="S196" i="25"/>
  <c r="F742" i="35"/>
  <c r="F735" i="33"/>
  <c r="E735" i="33" s="1"/>
  <c r="F734" i="25"/>
  <c r="C742" i="35"/>
  <c r="B742" i="35" s="1"/>
  <c r="D742" i="35"/>
  <c r="G742" i="35"/>
  <c r="A743" i="35"/>
  <c r="C735" i="33"/>
  <c r="B735" i="33" s="1"/>
  <c r="G735" i="33"/>
  <c r="A736" i="33"/>
  <c r="D735" i="33"/>
  <c r="G734" i="25"/>
  <c r="A735" i="25"/>
  <c r="J735" i="25" s="1"/>
  <c r="D734" i="25"/>
  <c r="C734" i="25"/>
  <c r="B734" i="25" s="1"/>
  <c r="S736" i="33" l="1"/>
  <c r="J736" i="33"/>
  <c r="E196" i="25"/>
  <c r="R196" i="25"/>
  <c r="L197" i="25" s="1"/>
  <c r="M197" i="25" s="1"/>
  <c r="X197" i="25" s="1"/>
  <c r="I196" i="25"/>
  <c r="H197" i="25" s="1"/>
  <c r="AE219" i="33"/>
  <c r="N219" i="33" s="1"/>
  <c r="Q219" i="33" s="1"/>
  <c r="F743" i="35"/>
  <c r="F736" i="33"/>
  <c r="F735" i="25"/>
  <c r="I217" i="35"/>
  <c r="H218" i="35" s="1"/>
  <c r="R217" i="35"/>
  <c r="L218" i="35" s="1"/>
  <c r="M218" i="35" s="1"/>
  <c r="A737" i="33"/>
  <c r="C736" i="33"/>
  <c r="B736" i="33" s="1"/>
  <c r="D736" i="33"/>
  <c r="G736" i="33"/>
  <c r="G743" i="35"/>
  <c r="C743" i="35"/>
  <c r="B743" i="35" s="1"/>
  <c r="D743" i="35"/>
  <c r="A744" i="35"/>
  <c r="G735" i="25"/>
  <c r="T197" i="25"/>
  <c r="Y197" i="25"/>
  <c r="AC197" i="25"/>
  <c r="AB197" i="25"/>
  <c r="V197" i="25"/>
  <c r="Z197" i="25"/>
  <c r="AD197" i="25"/>
  <c r="W197" i="25"/>
  <c r="A736" i="25"/>
  <c r="J736" i="25" s="1"/>
  <c r="C735" i="25"/>
  <c r="B735" i="25" s="1"/>
  <c r="D735" i="25"/>
  <c r="S737" i="33" l="1"/>
  <c r="J737" i="33"/>
  <c r="AA197" i="25"/>
  <c r="U197" i="25"/>
  <c r="J196" i="25"/>
  <c r="K196" i="25" s="1"/>
  <c r="J217" i="35"/>
  <c r="K217" i="35" s="1"/>
  <c r="S219" i="33"/>
  <c r="E219" i="33" s="1"/>
  <c r="F737" i="33"/>
  <c r="E737" i="33" s="1"/>
  <c r="F744" i="35"/>
  <c r="F736" i="25"/>
  <c r="AB218" i="35"/>
  <c r="Y218" i="35"/>
  <c r="X218" i="35"/>
  <c r="V218" i="35"/>
  <c r="T218" i="35"/>
  <c r="W218" i="35"/>
  <c r="AC218" i="35"/>
  <c r="Z218" i="35"/>
  <c r="AD218" i="35"/>
  <c r="AA218" i="35"/>
  <c r="U218" i="35"/>
  <c r="D744" i="35"/>
  <c r="C744" i="35"/>
  <c r="B744" i="35" s="1"/>
  <c r="G744" i="35"/>
  <c r="A745" i="35"/>
  <c r="D737" i="33"/>
  <c r="A738" i="33"/>
  <c r="G737" i="33"/>
  <c r="C737" i="33"/>
  <c r="B737" i="33" s="1"/>
  <c r="G736" i="25"/>
  <c r="AE197" i="25"/>
  <c r="N197" i="25" s="1"/>
  <c r="Q197" i="25" s="1"/>
  <c r="C736" i="25"/>
  <c r="B736" i="25" s="1"/>
  <c r="A737" i="25"/>
  <c r="J737" i="25" s="1"/>
  <c r="D736" i="25"/>
  <c r="S738" i="33" l="1"/>
  <c r="J738" i="33"/>
  <c r="R219" i="33"/>
  <c r="L220" i="33" s="1"/>
  <c r="M220" i="33" s="1"/>
  <c r="AD220" i="33" s="1"/>
  <c r="T220" i="33"/>
  <c r="I219" i="33"/>
  <c r="H220" i="33" s="1"/>
  <c r="S197" i="25"/>
  <c r="F738" i="33"/>
  <c r="F745" i="35"/>
  <c r="F737" i="25"/>
  <c r="AE218" i="35"/>
  <c r="N218" i="35" s="1"/>
  <c r="Q218" i="35" s="1"/>
  <c r="S218" i="35" s="1"/>
  <c r="A746" i="35"/>
  <c r="D745" i="35"/>
  <c r="G745" i="35"/>
  <c r="C745" i="35"/>
  <c r="B745" i="35" s="1"/>
  <c r="A739" i="33"/>
  <c r="D738" i="33"/>
  <c r="C738" i="33"/>
  <c r="B738" i="33" s="1"/>
  <c r="G738" i="33"/>
  <c r="G737" i="25"/>
  <c r="C737" i="25"/>
  <c r="B737" i="25" s="1"/>
  <c r="A738" i="25"/>
  <c r="J738" i="25" s="1"/>
  <c r="D737" i="25"/>
  <c r="V220" i="33" l="1"/>
  <c r="AA220" i="33"/>
  <c r="U220" i="33"/>
  <c r="W220" i="33"/>
  <c r="X220" i="33"/>
  <c r="S739" i="33"/>
  <c r="J739" i="33"/>
  <c r="AB220" i="33"/>
  <c r="Y220" i="33"/>
  <c r="AC220" i="33"/>
  <c r="Z220" i="33"/>
  <c r="AE220" i="33" s="1"/>
  <c r="N220" i="33" s="1"/>
  <c r="Q220" i="33" s="1"/>
  <c r="J219" i="33"/>
  <c r="K219" i="33" s="1"/>
  <c r="E197" i="25"/>
  <c r="F746" i="35"/>
  <c r="F739" i="33"/>
  <c r="F738" i="25"/>
  <c r="G746" i="35"/>
  <c r="C746" i="35"/>
  <c r="B746" i="35" s="1"/>
  <c r="A747" i="35"/>
  <c r="D746" i="35"/>
  <c r="D739" i="33"/>
  <c r="G739" i="33"/>
  <c r="A740" i="33"/>
  <c r="C739" i="33"/>
  <c r="B739" i="33" s="1"/>
  <c r="G738" i="25"/>
  <c r="C738" i="25"/>
  <c r="B738" i="25" s="1"/>
  <c r="D738" i="25"/>
  <c r="A739" i="25"/>
  <c r="J739" i="25" s="1"/>
  <c r="S740" i="33" l="1"/>
  <c r="J740" i="33"/>
  <c r="I197" i="25"/>
  <c r="J197" i="25"/>
  <c r="K197" i="25" s="1"/>
  <c r="R197" i="25"/>
  <c r="L198" i="25" s="1"/>
  <c r="M198" i="25" s="1"/>
  <c r="AA198" i="25" s="1"/>
  <c r="S220" i="33"/>
  <c r="E220" i="33" s="1"/>
  <c r="F740" i="33"/>
  <c r="F747" i="35"/>
  <c r="F739" i="25"/>
  <c r="H198" i="25"/>
  <c r="E218" i="35"/>
  <c r="A748" i="35"/>
  <c r="G747" i="35"/>
  <c r="D747" i="35"/>
  <c r="C747" i="35"/>
  <c r="B747" i="35" s="1"/>
  <c r="C740" i="33"/>
  <c r="B740" i="33" s="1"/>
  <c r="D740" i="33"/>
  <c r="G740" i="33"/>
  <c r="A741" i="33"/>
  <c r="G739" i="25"/>
  <c r="D739" i="25"/>
  <c r="C739" i="25"/>
  <c r="B739" i="25" s="1"/>
  <c r="A740" i="25"/>
  <c r="J740" i="25" s="1"/>
  <c r="S741" i="33" l="1"/>
  <c r="J741" i="33"/>
  <c r="R218" i="35"/>
  <c r="L219" i="35" s="1"/>
  <c r="M219" i="35" s="1"/>
  <c r="V219" i="35" s="1"/>
  <c r="R220" i="33"/>
  <c r="L221" i="33" s="1"/>
  <c r="M221" i="33" s="1"/>
  <c r="AB221" i="33" s="1"/>
  <c r="Z198" i="25"/>
  <c r="V198" i="25"/>
  <c r="AD198" i="25"/>
  <c r="AC198" i="25"/>
  <c r="U198" i="25"/>
  <c r="T198" i="25"/>
  <c r="AB198" i="25"/>
  <c r="X198" i="25"/>
  <c r="Y198" i="25"/>
  <c r="W198" i="25"/>
  <c r="I220" i="33"/>
  <c r="H221" i="33" s="1"/>
  <c r="F741" i="33"/>
  <c r="E741" i="33" s="1"/>
  <c r="F748" i="35"/>
  <c r="F740" i="25"/>
  <c r="Y219" i="35"/>
  <c r="T219" i="35"/>
  <c r="AB219" i="35"/>
  <c r="AA219" i="35"/>
  <c r="I218" i="35"/>
  <c r="H219" i="35" s="1"/>
  <c r="A742" i="33"/>
  <c r="G741" i="33"/>
  <c r="D741" i="33"/>
  <c r="C741" i="33"/>
  <c r="B741" i="33" s="1"/>
  <c r="D748" i="35"/>
  <c r="C748" i="35"/>
  <c r="B748" i="35" s="1"/>
  <c r="A749" i="35"/>
  <c r="G748" i="35"/>
  <c r="G740" i="25"/>
  <c r="A741" i="25"/>
  <c r="J741" i="25" s="1"/>
  <c r="C740" i="25"/>
  <c r="B740" i="25" s="1"/>
  <c r="D740" i="25"/>
  <c r="AC219" i="35" l="1"/>
  <c r="AD219" i="35"/>
  <c r="U219" i="35"/>
  <c r="Z219" i="35"/>
  <c r="W219" i="35"/>
  <c r="X219" i="35"/>
  <c r="S742" i="33"/>
  <c r="J742" i="33"/>
  <c r="T221" i="33"/>
  <c r="X221" i="33"/>
  <c r="U221" i="33"/>
  <c r="Y221" i="33"/>
  <c r="AA221" i="33"/>
  <c r="W221" i="33"/>
  <c r="AD221" i="33"/>
  <c r="V221" i="33"/>
  <c r="Z221" i="33"/>
  <c r="J220" i="33"/>
  <c r="K220" i="33" s="1"/>
  <c r="J218" i="35"/>
  <c r="K218" i="35" s="1"/>
  <c r="AC221" i="33"/>
  <c r="AE198" i="25"/>
  <c r="N198" i="25" s="1"/>
  <c r="Q198" i="25" s="1"/>
  <c r="S198" i="25" s="1"/>
  <c r="E198" i="25" s="1"/>
  <c r="F749" i="35"/>
  <c r="F742" i="33"/>
  <c r="F741" i="25"/>
  <c r="AE219" i="35"/>
  <c r="N219" i="35" s="1"/>
  <c r="Q219" i="35" s="1"/>
  <c r="S219" i="35" s="1"/>
  <c r="C749" i="35"/>
  <c r="B749" i="35" s="1"/>
  <c r="G749" i="35"/>
  <c r="D749" i="35"/>
  <c r="A750" i="35"/>
  <c r="D742" i="33"/>
  <c r="C742" i="33"/>
  <c r="B742" i="33" s="1"/>
  <c r="G742" i="33"/>
  <c r="A743" i="33"/>
  <c r="G741" i="25"/>
  <c r="A742" i="25"/>
  <c r="J742" i="25" s="1"/>
  <c r="D741" i="25"/>
  <c r="C741" i="25"/>
  <c r="B741" i="25" s="1"/>
  <c r="S743" i="33" l="1"/>
  <c r="J743" i="33"/>
  <c r="AE221" i="33"/>
  <c r="N221" i="33" s="1"/>
  <c r="Q221" i="33" s="1"/>
  <c r="S221" i="33" s="1"/>
  <c r="E221" i="33"/>
  <c r="E219" i="35"/>
  <c r="F743" i="33"/>
  <c r="E743" i="33" s="1"/>
  <c r="F750" i="35"/>
  <c r="F742" i="25"/>
  <c r="C750" i="35"/>
  <c r="B750" i="35" s="1"/>
  <c r="G750" i="35"/>
  <c r="D750" i="35"/>
  <c r="A751" i="35"/>
  <c r="C743" i="33"/>
  <c r="B743" i="33" s="1"/>
  <c r="A744" i="33"/>
  <c r="G743" i="33"/>
  <c r="D743" i="33"/>
  <c r="G742" i="25"/>
  <c r="C742" i="25"/>
  <c r="B742" i="25" s="1"/>
  <c r="D742" i="25"/>
  <c r="A743" i="25"/>
  <c r="J743" i="25" s="1"/>
  <c r="S744" i="33" l="1"/>
  <c r="J744" i="33"/>
  <c r="R219" i="35"/>
  <c r="L220" i="35" s="1"/>
  <c r="M220" i="35" s="1"/>
  <c r="V220" i="35" s="1"/>
  <c r="I221" i="33"/>
  <c r="H222" i="33" s="1"/>
  <c r="R221" i="33"/>
  <c r="L222" i="33" s="1"/>
  <c r="M222" i="33" s="1"/>
  <c r="I219" i="35"/>
  <c r="H220" i="35" s="1"/>
  <c r="X220" i="35"/>
  <c r="AB220" i="35"/>
  <c r="AA220" i="35"/>
  <c r="W220" i="35"/>
  <c r="T220" i="35"/>
  <c r="AC220" i="35"/>
  <c r="AD220" i="35"/>
  <c r="Z220" i="35"/>
  <c r="F744" i="33"/>
  <c r="F751" i="35"/>
  <c r="F743" i="25"/>
  <c r="I198" i="25"/>
  <c r="C751" i="35"/>
  <c r="B751" i="35" s="1"/>
  <c r="A752" i="35"/>
  <c r="G751" i="35"/>
  <c r="D751" i="35"/>
  <c r="D744" i="33"/>
  <c r="C744" i="33"/>
  <c r="B744" i="33" s="1"/>
  <c r="G744" i="33"/>
  <c r="A745" i="33"/>
  <c r="R198" i="25"/>
  <c r="L199" i="25" s="1"/>
  <c r="G743" i="25"/>
  <c r="C743" i="25"/>
  <c r="B743" i="25" s="1"/>
  <c r="A744" i="25"/>
  <c r="J744" i="25" s="1"/>
  <c r="D743" i="25"/>
  <c r="U220" i="35" l="1"/>
  <c r="Y220" i="35"/>
  <c r="S745" i="33"/>
  <c r="J745" i="33"/>
  <c r="H199" i="25"/>
  <c r="J198" i="25"/>
  <c r="K198" i="25" s="1"/>
  <c r="J221" i="33"/>
  <c r="K221" i="33" s="1"/>
  <c r="J219" i="35"/>
  <c r="K219" i="35" s="1"/>
  <c r="AB222" i="33"/>
  <c r="Z222" i="33"/>
  <c r="W222" i="33"/>
  <c r="AD222" i="33"/>
  <c r="T222" i="33"/>
  <c r="V222" i="33"/>
  <c r="AA222" i="33"/>
  <c r="X222" i="33"/>
  <c r="Y222" i="33"/>
  <c r="AC222" i="33"/>
  <c r="U222" i="33"/>
  <c r="AE220" i="35"/>
  <c r="N220" i="35" s="1"/>
  <c r="Q220" i="35" s="1"/>
  <c r="F745" i="33"/>
  <c r="F752" i="35"/>
  <c r="F744" i="25"/>
  <c r="M199" i="25"/>
  <c r="AA199" i="25" s="1"/>
  <c r="A753" i="35"/>
  <c r="D752" i="35"/>
  <c r="C752" i="35"/>
  <c r="B752" i="35" s="1"/>
  <c r="G752" i="35"/>
  <c r="G745" i="33"/>
  <c r="A746" i="33"/>
  <c r="C745" i="33"/>
  <c r="B745" i="33" s="1"/>
  <c r="D745" i="33"/>
  <c r="G744" i="25"/>
  <c r="C744" i="25"/>
  <c r="B744" i="25" s="1"/>
  <c r="A745" i="25"/>
  <c r="J745" i="25" s="1"/>
  <c r="D744" i="25"/>
  <c r="S746" i="33" l="1"/>
  <c r="J746" i="33"/>
  <c r="S220" i="35"/>
  <c r="E220" i="35" s="1"/>
  <c r="AE222" i="33"/>
  <c r="N222" i="33" s="1"/>
  <c r="Q222" i="33" s="1"/>
  <c r="F746" i="33"/>
  <c r="F753" i="35"/>
  <c r="AD199" i="25"/>
  <c r="V199" i="25"/>
  <c r="Z199" i="25"/>
  <c r="W199" i="25"/>
  <c r="X199" i="25"/>
  <c r="AB199" i="25"/>
  <c r="AC199" i="25"/>
  <c r="T199" i="25"/>
  <c r="Y199" i="25"/>
  <c r="F745" i="25"/>
  <c r="U199" i="25"/>
  <c r="D746" i="33"/>
  <c r="A747" i="33"/>
  <c r="G746" i="33"/>
  <c r="C746" i="33"/>
  <c r="B746" i="33" s="1"/>
  <c r="A754" i="35"/>
  <c r="G753" i="35"/>
  <c r="C753" i="35"/>
  <c r="B753" i="35" s="1"/>
  <c r="D753" i="35"/>
  <c r="G745" i="25"/>
  <c r="C745" i="25"/>
  <c r="B745" i="25" s="1"/>
  <c r="D745" i="25"/>
  <c r="A746" i="25"/>
  <c r="J746" i="25" s="1"/>
  <c r="S747" i="33" l="1"/>
  <c r="J747" i="33"/>
  <c r="S222" i="33"/>
  <c r="E222" i="33" s="1"/>
  <c r="F747" i="33"/>
  <c r="E747" i="33" s="1"/>
  <c r="F754" i="35"/>
  <c r="AE199" i="25"/>
  <c r="N199" i="25" s="1"/>
  <c r="Q199" i="25" s="1"/>
  <c r="F746" i="25"/>
  <c r="I220" i="35"/>
  <c r="H221" i="35" s="1"/>
  <c r="R220" i="35"/>
  <c r="L221" i="35" s="1"/>
  <c r="M221" i="35" s="1"/>
  <c r="A755" i="35"/>
  <c r="G754" i="35"/>
  <c r="D754" i="35"/>
  <c r="C754" i="35"/>
  <c r="B754" i="35" s="1"/>
  <c r="A748" i="33"/>
  <c r="G747" i="33"/>
  <c r="D747" i="33"/>
  <c r="C747" i="33"/>
  <c r="B747" i="33" s="1"/>
  <c r="G746" i="25"/>
  <c r="D746" i="25"/>
  <c r="C746" i="25"/>
  <c r="B746" i="25" s="1"/>
  <c r="A747" i="25"/>
  <c r="J747" i="25" s="1"/>
  <c r="S748" i="33" l="1"/>
  <c r="J748" i="33"/>
  <c r="R222" i="33"/>
  <c r="L223" i="33" s="1"/>
  <c r="M223" i="33" s="1"/>
  <c r="U223" i="33" s="1"/>
  <c r="J220" i="35"/>
  <c r="K220" i="35" s="1"/>
  <c r="Z223" i="33"/>
  <c r="X223" i="33"/>
  <c r="T223" i="33"/>
  <c r="V223" i="33"/>
  <c r="AC223" i="33"/>
  <c r="W223" i="33"/>
  <c r="Y223" i="33"/>
  <c r="AD223" i="33"/>
  <c r="AA223" i="33"/>
  <c r="AB223" i="33"/>
  <c r="I222" i="33"/>
  <c r="H223" i="33" s="1"/>
  <c r="S199" i="25"/>
  <c r="E199" i="25" s="1"/>
  <c r="F748" i="33"/>
  <c r="F755" i="35"/>
  <c r="F747" i="25"/>
  <c r="Z221" i="35"/>
  <c r="AD221" i="35"/>
  <c r="V221" i="35"/>
  <c r="AC221" i="35"/>
  <c r="Y221" i="35"/>
  <c r="X221" i="35"/>
  <c r="W221" i="35"/>
  <c r="U221" i="35"/>
  <c r="AB221" i="35"/>
  <c r="AA221" i="35"/>
  <c r="T221" i="35"/>
  <c r="D748" i="33"/>
  <c r="A749" i="33"/>
  <c r="C748" i="33"/>
  <c r="B748" i="33" s="1"/>
  <c r="G748" i="33"/>
  <c r="G755" i="35"/>
  <c r="D755" i="35"/>
  <c r="A756" i="35"/>
  <c r="C755" i="35"/>
  <c r="B755" i="35" s="1"/>
  <c r="G747" i="25"/>
  <c r="D747" i="25"/>
  <c r="C747" i="25"/>
  <c r="B747" i="25" s="1"/>
  <c r="A748" i="25"/>
  <c r="J748" i="25" s="1"/>
  <c r="S749" i="33" l="1"/>
  <c r="J749" i="33"/>
  <c r="I199" i="25"/>
  <c r="H200" i="25" s="1"/>
  <c r="J199" i="25"/>
  <c r="K199" i="25" s="1"/>
  <c r="J222" i="33"/>
  <c r="K222" i="33" s="1"/>
  <c r="R199" i="25"/>
  <c r="L200" i="25" s="1"/>
  <c r="M200" i="25" s="1"/>
  <c r="X200" i="25" s="1"/>
  <c r="AE223" i="33"/>
  <c r="N223" i="33" s="1"/>
  <c r="Q223" i="33" s="1"/>
  <c r="F756" i="35"/>
  <c r="F749" i="33"/>
  <c r="E749" i="33" s="1"/>
  <c r="F748" i="25"/>
  <c r="AE221" i="35"/>
  <c r="N221" i="35" s="1"/>
  <c r="Q221" i="35" s="1"/>
  <c r="S221" i="35" s="1"/>
  <c r="A750" i="33"/>
  <c r="C749" i="33"/>
  <c r="B749" i="33" s="1"/>
  <c r="D749" i="33"/>
  <c r="G749" i="33"/>
  <c r="C756" i="35"/>
  <c r="B756" i="35" s="1"/>
  <c r="A757" i="35"/>
  <c r="G756" i="35"/>
  <c r="D756" i="35"/>
  <c r="G748" i="25"/>
  <c r="D748" i="25"/>
  <c r="C748" i="25"/>
  <c r="B748" i="25" s="1"/>
  <c r="A749" i="25"/>
  <c r="J749" i="25" s="1"/>
  <c r="S750" i="33" l="1"/>
  <c r="J750" i="33"/>
  <c r="S223" i="33"/>
  <c r="E223" i="33" s="1"/>
  <c r="F757" i="35"/>
  <c r="F750" i="33"/>
  <c r="V200" i="25"/>
  <c r="AB200" i="25"/>
  <c r="AC200" i="25"/>
  <c r="Z200" i="25"/>
  <c r="AD200" i="25"/>
  <c r="Y200" i="25"/>
  <c r="W200" i="25"/>
  <c r="T200" i="25"/>
  <c r="U200" i="25"/>
  <c r="F749" i="25"/>
  <c r="AA200" i="25"/>
  <c r="G750" i="33"/>
  <c r="C750" i="33"/>
  <c r="B750" i="33" s="1"/>
  <c r="A751" i="33"/>
  <c r="D750" i="33"/>
  <c r="A758" i="35"/>
  <c r="C757" i="35"/>
  <c r="B757" i="35" s="1"/>
  <c r="D757" i="35"/>
  <c r="G757" i="35"/>
  <c r="G749" i="25"/>
  <c r="A750" i="25"/>
  <c r="J750" i="25" s="1"/>
  <c r="C749" i="25"/>
  <c r="B749" i="25" s="1"/>
  <c r="D749" i="25"/>
  <c r="S751" i="33" l="1"/>
  <c r="J751" i="33"/>
  <c r="R223" i="33"/>
  <c r="L224" i="33" s="1"/>
  <c r="M224" i="33" s="1"/>
  <c r="AD224" i="33" s="1"/>
  <c r="AB224" i="33"/>
  <c r="X224" i="33"/>
  <c r="Y224" i="33"/>
  <c r="AC224" i="33"/>
  <c r="W224" i="33"/>
  <c r="U224" i="33"/>
  <c r="AA224" i="33"/>
  <c r="Z224" i="33"/>
  <c r="V224" i="33"/>
  <c r="T224" i="33"/>
  <c r="I223" i="33"/>
  <c r="H224" i="33" s="1"/>
  <c r="F751" i="33"/>
  <c r="F758" i="35"/>
  <c r="AE200" i="25"/>
  <c r="N200" i="25" s="1"/>
  <c r="Q200" i="25" s="1"/>
  <c r="F750" i="25"/>
  <c r="E221" i="35"/>
  <c r="A752" i="33"/>
  <c r="D751" i="33"/>
  <c r="G751" i="33"/>
  <c r="C751" i="33"/>
  <c r="B751" i="33" s="1"/>
  <c r="A759" i="35"/>
  <c r="C758" i="35"/>
  <c r="B758" i="35" s="1"/>
  <c r="D758" i="35"/>
  <c r="G758" i="35"/>
  <c r="G750" i="25"/>
  <c r="C750" i="25"/>
  <c r="B750" i="25" s="1"/>
  <c r="D750" i="25"/>
  <c r="A751" i="25"/>
  <c r="J751" i="25" s="1"/>
  <c r="S752" i="33" l="1"/>
  <c r="J752" i="33"/>
  <c r="J223" i="33"/>
  <c r="K223" i="33" s="1"/>
  <c r="R221" i="35"/>
  <c r="L222" i="35" s="1"/>
  <c r="M222" i="35" s="1"/>
  <c r="Y222" i="35" s="1"/>
  <c r="AE224" i="33"/>
  <c r="N224" i="33" s="1"/>
  <c r="Q224" i="33" s="1"/>
  <c r="S224" i="33" s="1"/>
  <c r="E224" i="33" s="1"/>
  <c r="S200" i="25"/>
  <c r="F759" i="35"/>
  <c r="F752" i="33"/>
  <c r="F751" i="25"/>
  <c r="AD222" i="35"/>
  <c r="I221" i="35"/>
  <c r="H222" i="35" s="1"/>
  <c r="D752" i="33"/>
  <c r="C752" i="33"/>
  <c r="B752" i="33" s="1"/>
  <c r="A753" i="33"/>
  <c r="G752" i="33"/>
  <c r="A760" i="35"/>
  <c r="G759" i="35"/>
  <c r="D759" i="35"/>
  <c r="C759" i="35"/>
  <c r="B759" i="35" s="1"/>
  <c r="G751" i="25"/>
  <c r="A752" i="25"/>
  <c r="J752" i="25" s="1"/>
  <c r="C751" i="25"/>
  <c r="B751" i="25" s="1"/>
  <c r="D751" i="25"/>
  <c r="AA222" i="35" l="1"/>
  <c r="AC222" i="35"/>
  <c r="Z222" i="35"/>
  <c r="T222" i="35"/>
  <c r="V222" i="35"/>
  <c r="U222" i="35"/>
  <c r="S753" i="33"/>
  <c r="J753" i="33"/>
  <c r="W222" i="35"/>
  <c r="X222" i="35"/>
  <c r="AB222" i="35"/>
  <c r="R224" i="33"/>
  <c r="L225" i="33" s="1"/>
  <c r="M225" i="33" s="1"/>
  <c r="W225" i="33" s="1"/>
  <c r="J224" i="33"/>
  <c r="J221" i="35"/>
  <c r="K221" i="35" s="1"/>
  <c r="I224" i="33"/>
  <c r="H225" i="33" s="1"/>
  <c r="E200" i="25"/>
  <c r="F753" i="33"/>
  <c r="E753" i="33" s="1"/>
  <c r="F760" i="35"/>
  <c r="F752" i="25"/>
  <c r="D753" i="33"/>
  <c r="A754" i="33"/>
  <c r="G753" i="33"/>
  <c r="C753" i="33"/>
  <c r="B753" i="33" s="1"/>
  <c r="G760" i="35"/>
  <c r="D760" i="35"/>
  <c r="C760" i="35"/>
  <c r="B760" i="35" s="1"/>
  <c r="A761" i="35"/>
  <c r="G752" i="25"/>
  <c r="C752" i="25"/>
  <c r="B752" i="25" s="1"/>
  <c r="A753" i="25"/>
  <c r="J753" i="25" s="1"/>
  <c r="D752" i="25"/>
  <c r="AE222" i="35" l="1"/>
  <c r="N222" i="35" s="1"/>
  <c r="Q222" i="35" s="1"/>
  <c r="U225" i="33"/>
  <c r="Z225" i="33"/>
  <c r="AB225" i="33"/>
  <c r="Y225" i="33"/>
  <c r="V225" i="33"/>
  <c r="AD225" i="33"/>
  <c r="S754" i="33"/>
  <c r="J754" i="33"/>
  <c r="AC225" i="33"/>
  <c r="AA225" i="33"/>
  <c r="T225" i="33"/>
  <c r="AE225" i="33" s="1"/>
  <c r="N225" i="33" s="1"/>
  <c r="Q225" i="33" s="1"/>
  <c r="X225" i="33"/>
  <c r="K224" i="33"/>
  <c r="S222" i="35"/>
  <c r="E222" i="35" s="1"/>
  <c r="R200" i="25"/>
  <c r="L201" i="25" s="1"/>
  <c r="M201" i="25" s="1"/>
  <c r="X201" i="25" s="1"/>
  <c r="I200" i="25"/>
  <c r="J200" i="25" s="1"/>
  <c r="F754" i="33"/>
  <c r="F761" i="35"/>
  <c r="F753" i="25"/>
  <c r="G754" i="33"/>
  <c r="D754" i="33"/>
  <c r="C754" i="33"/>
  <c r="B754" i="33" s="1"/>
  <c r="A755" i="33"/>
  <c r="C761" i="35"/>
  <c r="B761" i="35" s="1"/>
  <c r="A762" i="35"/>
  <c r="D761" i="35"/>
  <c r="G761" i="35"/>
  <c r="G753" i="25"/>
  <c r="A754" i="25"/>
  <c r="J754" i="25" s="1"/>
  <c r="D753" i="25"/>
  <c r="C753" i="25"/>
  <c r="B753" i="25" s="1"/>
  <c r="S755" i="33" l="1"/>
  <c r="J755" i="33"/>
  <c r="I222" i="35"/>
  <c r="H223" i="35" s="1"/>
  <c r="R222" i="35"/>
  <c r="L223" i="35" s="1"/>
  <c r="M223" i="35" s="1"/>
  <c r="AB223" i="35" s="1"/>
  <c r="W201" i="25"/>
  <c r="AD201" i="25"/>
  <c r="T201" i="25"/>
  <c r="Z201" i="25"/>
  <c r="AC201" i="25"/>
  <c r="Y201" i="25"/>
  <c r="U201" i="25"/>
  <c r="AB201" i="25"/>
  <c r="AA201" i="25"/>
  <c r="V201" i="25"/>
  <c r="S225" i="33"/>
  <c r="E225" i="33" s="1"/>
  <c r="H201" i="25"/>
  <c r="K200" i="25"/>
  <c r="F762" i="35"/>
  <c r="F755" i="33"/>
  <c r="E755" i="33" s="1"/>
  <c r="F754" i="25"/>
  <c r="D755" i="33"/>
  <c r="A756" i="33"/>
  <c r="C755" i="33"/>
  <c r="B755" i="33" s="1"/>
  <c r="G755" i="33"/>
  <c r="D762" i="35"/>
  <c r="A763" i="35"/>
  <c r="C762" i="35"/>
  <c r="B762" i="35" s="1"/>
  <c r="G762" i="35"/>
  <c r="G754" i="25"/>
  <c r="C754" i="25"/>
  <c r="B754" i="25" s="1"/>
  <c r="A755" i="25"/>
  <c r="J755" i="25" s="1"/>
  <c r="D754" i="25"/>
  <c r="S756" i="33" l="1"/>
  <c r="J756" i="33"/>
  <c r="R225" i="33"/>
  <c r="L226" i="33" s="1"/>
  <c r="M226" i="33" s="1"/>
  <c r="Y226" i="33" s="1"/>
  <c r="J222" i="35"/>
  <c r="K222" i="35" s="1"/>
  <c r="T223" i="35"/>
  <c r="AC223" i="35"/>
  <c r="V223" i="35"/>
  <c r="AA223" i="35"/>
  <c r="W223" i="35"/>
  <c r="Z223" i="35"/>
  <c r="X223" i="35"/>
  <c r="Y223" i="35"/>
  <c r="U223" i="35"/>
  <c r="AD223" i="35"/>
  <c r="AE201" i="25"/>
  <c r="N201" i="25" s="1"/>
  <c r="Q201" i="25" s="1"/>
  <c r="S201" i="25" s="1"/>
  <c r="E201" i="25" s="1"/>
  <c r="W226" i="33"/>
  <c r="AB226" i="33"/>
  <c r="T226" i="33"/>
  <c r="U226" i="33"/>
  <c r="I225" i="33"/>
  <c r="H226" i="33" s="1"/>
  <c r="F756" i="33"/>
  <c r="F763" i="35"/>
  <c r="F755" i="25"/>
  <c r="D756" i="33"/>
  <c r="G756" i="33"/>
  <c r="C756" i="33"/>
  <c r="B756" i="33" s="1"/>
  <c r="A757" i="33"/>
  <c r="D763" i="35"/>
  <c r="A764" i="35"/>
  <c r="G763" i="35"/>
  <c r="C763" i="35"/>
  <c r="B763" i="35" s="1"/>
  <c r="G755" i="25"/>
  <c r="D755" i="25"/>
  <c r="A756" i="25"/>
  <c r="J756" i="25" s="1"/>
  <c r="C755" i="25"/>
  <c r="B755" i="25" s="1"/>
  <c r="X226" i="33" l="1"/>
  <c r="V226" i="33"/>
  <c r="Z226" i="33"/>
  <c r="S757" i="33"/>
  <c r="J757" i="33"/>
  <c r="AA226" i="33"/>
  <c r="AC226" i="33"/>
  <c r="AD226" i="33"/>
  <c r="J225" i="33"/>
  <c r="K225" i="33" s="1"/>
  <c r="R201" i="25"/>
  <c r="L202" i="25" s="1"/>
  <c r="AE223" i="35"/>
  <c r="N223" i="35" s="1"/>
  <c r="Q223" i="35" s="1"/>
  <c r="S223" i="35" s="1"/>
  <c r="E223" i="35" s="1"/>
  <c r="I201" i="25"/>
  <c r="H202" i="25" s="1"/>
  <c r="AE226" i="33"/>
  <c r="N226" i="33" s="1"/>
  <c r="Q226" i="33" s="1"/>
  <c r="F764" i="35"/>
  <c r="F757" i="33"/>
  <c r="F756" i="25"/>
  <c r="M202" i="25"/>
  <c r="Z202" i="25" s="1"/>
  <c r="D757" i="33"/>
  <c r="C757" i="33"/>
  <c r="B757" i="33" s="1"/>
  <c r="A758" i="33"/>
  <c r="G757" i="33"/>
  <c r="A765" i="35"/>
  <c r="G764" i="35"/>
  <c r="C764" i="35"/>
  <c r="B764" i="35" s="1"/>
  <c r="D764" i="35"/>
  <c r="G756" i="25"/>
  <c r="C756" i="25"/>
  <c r="B756" i="25" s="1"/>
  <c r="A757" i="25"/>
  <c r="J757" i="25" s="1"/>
  <c r="D756" i="25"/>
  <c r="S758" i="33" l="1"/>
  <c r="J758" i="33"/>
  <c r="J201" i="25"/>
  <c r="K201" i="25" s="1"/>
  <c r="S226" i="33"/>
  <c r="E226" i="33" s="1"/>
  <c r="W202" i="25"/>
  <c r="V202" i="25"/>
  <c r="T202" i="25"/>
  <c r="AD202" i="25"/>
  <c r="AA202" i="25"/>
  <c r="AB202" i="25"/>
  <c r="X202" i="25"/>
  <c r="F765" i="35"/>
  <c r="F758" i="33"/>
  <c r="F757" i="25"/>
  <c r="U202" i="25"/>
  <c r="AC202" i="25"/>
  <c r="Y202" i="25"/>
  <c r="I223" i="35"/>
  <c r="H224" i="35" s="1"/>
  <c r="R223" i="35"/>
  <c r="L224" i="35" s="1"/>
  <c r="M224" i="35" s="1"/>
  <c r="D758" i="33"/>
  <c r="G758" i="33"/>
  <c r="C758" i="33"/>
  <c r="B758" i="33" s="1"/>
  <c r="A759" i="33"/>
  <c r="A766" i="35"/>
  <c r="C765" i="35"/>
  <c r="B765" i="35" s="1"/>
  <c r="G765" i="35"/>
  <c r="D765" i="35"/>
  <c r="G757" i="25"/>
  <c r="C757" i="25"/>
  <c r="B757" i="25" s="1"/>
  <c r="D757" i="25"/>
  <c r="A758" i="25"/>
  <c r="J758" i="25" s="1"/>
  <c r="S759" i="33" l="1"/>
  <c r="J759" i="33"/>
  <c r="R226" i="33"/>
  <c r="L227" i="33" s="1"/>
  <c r="M227" i="33" s="1"/>
  <c r="T227" i="33" s="1"/>
  <c r="J223" i="35"/>
  <c r="K223" i="35" s="1"/>
  <c r="Z227" i="33"/>
  <c r="W227" i="33"/>
  <c r="Y227" i="33"/>
  <c r="AC227" i="33"/>
  <c r="AD227" i="33"/>
  <c r="AB227" i="33"/>
  <c r="X227" i="33"/>
  <c r="V227" i="33"/>
  <c r="AA227" i="33"/>
  <c r="I226" i="33"/>
  <c r="H227" i="33" s="1"/>
  <c r="AE202" i="25"/>
  <c r="N202" i="25" s="1"/>
  <c r="Q202" i="25" s="1"/>
  <c r="F766" i="35"/>
  <c r="F759" i="33"/>
  <c r="E759" i="33" s="1"/>
  <c r="F758" i="25"/>
  <c r="Y224" i="35"/>
  <c r="U224" i="35"/>
  <c r="AD224" i="35"/>
  <c r="AA224" i="35"/>
  <c r="X224" i="35"/>
  <c r="V224" i="35"/>
  <c r="AB224" i="35"/>
  <c r="T224" i="35"/>
  <c r="Z224" i="35"/>
  <c r="AC224" i="35"/>
  <c r="W224" i="35"/>
  <c r="D766" i="35"/>
  <c r="A767" i="35"/>
  <c r="C766" i="35"/>
  <c r="B766" i="35" s="1"/>
  <c r="G766" i="35"/>
  <c r="G759" i="33"/>
  <c r="D759" i="33"/>
  <c r="C759" i="33"/>
  <c r="B759" i="33" s="1"/>
  <c r="A760" i="33"/>
  <c r="G758" i="25"/>
  <c r="D758" i="25"/>
  <c r="A759" i="25"/>
  <c r="J759" i="25" s="1"/>
  <c r="C758" i="25"/>
  <c r="B758" i="25" s="1"/>
  <c r="S760" i="33" l="1"/>
  <c r="J760" i="33"/>
  <c r="U227" i="33"/>
  <c r="J226" i="33"/>
  <c r="K226" i="33" s="1"/>
  <c r="AE227" i="33"/>
  <c r="N227" i="33" s="1"/>
  <c r="Q227" i="33" s="1"/>
  <c r="S202" i="25"/>
  <c r="E202" i="25" s="1"/>
  <c r="F767" i="35"/>
  <c r="F760" i="33"/>
  <c r="F759" i="25"/>
  <c r="AE224" i="35"/>
  <c r="N224" i="35" s="1"/>
  <c r="Q224" i="35" s="1"/>
  <c r="S224" i="35" s="1"/>
  <c r="G767" i="35"/>
  <c r="C767" i="35"/>
  <c r="B767" i="35" s="1"/>
  <c r="A768" i="35"/>
  <c r="D767" i="35"/>
  <c r="D760" i="33"/>
  <c r="A761" i="33"/>
  <c r="C760" i="33"/>
  <c r="B760" i="33" s="1"/>
  <c r="G760" i="33"/>
  <c r="G759" i="25"/>
  <c r="A760" i="25"/>
  <c r="J760" i="25" s="1"/>
  <c r="C759" i="25"/>
  <c r="B759" i="25" s="1"/>
  <c r="D759" i="25"/>
  <c r="S761" i="33" l="1"/>
  <c r="J761" i="33"/>
  <c r="I202" i="25"/>
  <c r="H203" i="25" s="1"/>
  <c r="R202" i="25"/>
  <c r="L203" i="25" s="1"/>
  <c r="M203" i="25" s="1"/>
  <c r="W203" i="25" s="1"/>
  <c r="S227" i="33"/>
  <c r="F768" i="35"/>
  <c r="F761" i="33"/>
  <c r="E761" i="33" s="1"/>
  <c r="F760" i="25"/>
  <c r="D761" i="33"/>
  <c r="G761" i="33"/>
  <c r="C761" i="33"/>
  <c r="B761" i="33" s="1"/>
  <c r="A762" i="33"/>
  <c r="C768" i="35"/>
  <c r="B768" i="35" s="1"/>
  <c r="G768" i="35"/>
  <c r="A769" i="35"/>
  <c r="D768" i="35"/>
  <c r="G760" i="25"/>
  <c r="D760" i="25"/>
  <c r="C760" i="25"/>
  <c r="B760" i="25" s="1"/>
  <c r="A761" i="25"/>
  <c r="J761" i="25" s="1"/>
  <c r="S762" i="33" l="1"/>
  <c r="J762" i="33"/>
  <c r="J202" i="25"/>
  <c r="K202" i="25" s="1"/>
  <c r="E227" i="33"/>
  <c r="AA203" i="25"/>
  <c r="V203" i="25"/>
  <c r="F769" i="35"/>
  <c r="F762" i="33"/>
  <c r="AB203" i="25"/>
  <c r="T203" i="25"/>
  <c r="Z203" i="25"/>
  <c r="AD203" i="25"/>
  <c r="X203" i="25"/>
  <c r="F761" i="25"/>
  <c r="U203" i="25"/>
  <c r="Y203" i="25"/>
  <c r="AC203" i="25"/>
  <c r="E224" i="35"/>
  <c r="G769" i="35"/>
  <c r="A770" i="35"/>
  <c r="D769" i="35"/>
  <c r="C769" i="35"/>
  <c r="B769" i="35" s="1"/>
  <c r="A763" i="33"/>
  <c r="G762" i="33"/>
  <c r="C762" i="33"/>
  <c r="B762" i="33" s="1"/>
  <c r="D762" i="33"/>
  <c r="G761" i="25"/>
  <c r="D761" i="25"/>
  <c r="A762" i="25"/>
  <c r="J762" i="25" s="1"/>
  <c r="C761" i="25"/>
  <c r="B761" i="25" s="1"/>
  <c r="S763" i="33" l="1"/>
  <c r="J763" i="33"/>
  <c r="R224" i="35"/>
  <c r="L225" i="35" s="1"/>
  <c r="M225" i="35" s="1"/>
  <c r="AB225" i="35" s="1"/>
  <c r="I227" i="33"/>
  <c r="H228" i="33" s="1"/>
  <c r="R227" i="33"/>
  <c r="L228" i="33" s="1"/>
  <c r="M228" i="33" s="1"/>
  <c r="F763" i="33"/>
  <c r="F770" i="35"/>
  <c r="AE203" i="25"/>
  <c r="N203" i="25" s="1"/>
  <c r="Q203" i="25" s="1"/>
  <c r="F762" i="25"/>
  <c r="U225" i="35"/>
  <c r="V225" i="35"/>
  <c r="Z225" i="35"/>
  <c r="W225" i="35"/>
  <c r="AD225" i="35"/>
  <c r="I224" i="35"/>
  <c r="H225" i="35" s="1"/>
  <c r="A764" i="33"/>
  <c r="G763" i="33"/>
  <c r="D763" i="33"/>
  <c r="C763" i="33"/>
  <c r="B763" i="33" s="1"/>
  <c r="C770" i="35"/>
  <c r="B770" i="35" s="1"/>
  <c r="G770" i="35"/>
  <c r="D770" i="35"/>
  <c r="A771" i="35"/>
  <c r="G762" i="25"/>
  <c r="D762" i="25"/>
  <c r="C762" i="25"/>
  <c r="B762" i="25" s="1"/>
  <c r="A763" i="25"/>
  <c r="J763" i="25" s="1"/>
  <c r="S764" i="33" l="1"/>
  <c r="J764" i="33"/>
  <c r="AC225" i="35"/>
  <c r="AA225" i="35"/>
  <c r="Y225" i="35"/>
  <c r="J224" i="35"/>
  <c r="K224" i="35" s="1"/>
  <c r="T225" i="35"/>
  <c r="X225" i="35"/>
  <c r="J227" i="33"/>
  <c r="K227" i="33" s="1"/>
  <c r="W228" i="33"/>
  <c r="V228" i="33"/>
  <c r="T228" i="33"/>
  <c r="AD228" i="33"/>
  <c r="Y228" i="33"/>
  <c r="AB228" i="33"/>
  <c r="AA228" i="33"/>
  <c r="U228" i="33"/>
  <c r="X228" i="33"/>
  <c r="Z228" i="33"/>
  <c r="AC228" i="33"/>
  <c r="S203" i="25"/>
  <c r="F771" i="35"/>
  <c r="F764" i="33"/>
  <c r="F763" i="25"/>
  <c r="C771" i="35"/>
  <c r="B771" i="35" s="1"/>
  <c r="A772" i="35"/>
  <c r="D771" i="35"/>
  <c r="G771" i="35"/>
  <c r="C764" i="33"/>
  <c r="B764" i="33" s="1"/>
  <c r="A765" i="33"/>
  <c r="D764" i="33"/>
  <c r="G764" i="33"/>
  <c r="G763" i="25"/>
  <c r="A764" i="25"/>
  <c r="J764" i="25" s="1"/>
  <c r="C763" i="25"/>
  <c r="B763" i="25" s="1"/>
  <c r="D763" i="25"/>
  <c r="S765" i="33" l="1"/>
  <c r="J765" i="33"/>
  <c r="AE225" i="35"/>
  <c r="N225" i="35" s="1"/>
  <c r="Q225" i="35" s="1"/>
  <c r="S225" i="35" s="1"/>
  <c r="E225" i="35" s="1"/>
  <c r="AE228" i="33"/>
  <c r="N228" i="33" s="1"/>
  <c r="Q228" i="33" s="1"/>
  <c r="E203" i="25"/>
  <c r="F772" i="35"/>
  <c r="F765" i="33"/>
  <c r="E765" i="33" s="1"/>
  <c r="F764" i="25"/>
  <c r="D772" i="35"/>
  <c r="C772" i="35"/>
  <c r="B772" i="35" s="1"/>
  <c r="G772" i="35"/>
  <c r="A773" i="35"/>
  <c r="D765" i="33"/>
  <c r="G765" i="33"/>
  <c r="A766" i="33"/>
  <c r="C765" i="33"/>
  <c r="B765" i="33" s="1"/>
  <c r="G764" i="25"/>
  <c r="A765" i="25"/>
  <c r="J765" i="25" s="1"/>
  <c r="C764" i="25"/>
  <c r="B764" i="25" s="1"/>
  <c r="D764" i="25"/>
  <c r="S766" i="33" l="1"/>
  <c r="J766" i="33"/>
  <c r="R225" i="35"/>
  <c r="L226" i="35" s="1"/>
  <c r="M226" i="35" s="1"/>
  <c r="AC226" i="35" s="1"/>
  <c r="S228" i="33"/>
  <c r="E228" i="33" s="1"/>
  <c r="R203" i="25"/>
  <c r="L204" i="25" s="1"/>
  <c r="M204" i="25" s="1"/>
  <c r="W204" i="25" s="1"/>
  <c r="I203" i="25"/>
  <c r="J203" i="25" s="1"/>
  <c r="I225" i="35"/>
  <c r="H226" i="35" s="1"/>
  <c r="X226" i="35"/>
  <c r="AA226" i="35"/>
  <c r="T226" i="35"/>
  <c r="AD226" i="35"/>
  <c r="AB226" i="35"/>
  <c r="Y226" i="35"/>
  <c r="V226" i="35"/>
  <c r="F766" i="33"/>
  <c r="F773" i="35"/>
  <c r="F765" i="25"/>
  <c r="D773" i="35"/>
  <c r="A774" i="35"/>
  <c r="C773" i="35"/>
  <c r="B773" i="35" s="1"/>
  <c r="G773" i="35"/>
  <c r="C766" i="33"/>
  <c r="B766" i="33" s="1"/>
  <c r="G766" i="33"/>
  <c r="D766" i="33"/>
  <c r="A767" i="33"/>
  <c r="G765" i="25"/>
  <c r="C765" i="25"/>
  <c r="B765" i="25" s="1"/>
  <c r="D765" i="25"/>
  <c r="A766" i="25"/>
  <c r="J766" i="25" s="1"/>
  <c r="W226" i="35" l="1"/>
  <c r="Z226" i="35"/>
  <c r="U226" i="35"/>
  <c r="S767" i="33"/>
  <c r="J767" i="33"/>
  <c r="R228" i="33"/>
  <c r="L229" i="33" s="1"/>
  <c r="M229" i="33" s="1"/>
  <c r="V229" i="33" s="1"/>
  <c r="J225" i="35"/>
  <c r="K225" i="35" s="1"/>
  <c r="AD204" i="25"/>
  <c r="V204" i="25"/>
  <c r="AC204" i="25"/>
  <c r="U204" i="25"/>
  <c r="Y204" i="25"/>
  <c r="AB204" i="25"/>
  <c r="T204" i="25"/>
  <c r="AA204" i="25"/>
  <c r="X204" i="25"/>
  <c r="Z204" i="25"/>
  <c r="I228" i="33"/>
  <c r="H229" i="33" s="1"/>
  <c r="H204" i="25"/>
  <c r="K203" i="25"/>
  <c r="AE226" i="35"/>
  <c r="N226" i="35" s="1"/>
  <c r="Q226" i="35" s="1"/>
  <c r="F767" i="33"/>
  <c r="E767" i="33" s="1"/>
  <c r="F774" i="35"/>
  <c r="F766" i="25"/>
  <c r="A768" i="33"/>
  <c r="G767" i="33"/>
  <c r="C767" i="33"/>
  <c r="B767" i="33" s="1"/>
  <c r="D767" i="33"/>
  <c r="D774" i="35"/>
  <c r="G774" i="35"/>
  <c r="C774" i="35"/>
  <c r="B774" i="35" s="1"/>
  <c r="A775" i="35"/>
  <c r="G766" i="25"/>
  <c r="C766" i="25"/>
  <c r="B766" i="25" s="1"/>
  <c r="A767" i="25"/>
  <c r="J767" i="25" s="1"/>
  <c r="D766" i="25"/>
  <c r="W229" i="33" l="1"/>
  <c r="AC229" i="33"/>
  <c r="AA229" i="33"/>
  <c r="AD229" i="33"/>
  <c r="U229" i="33"/>
  <c r="Z229" i="33"/>
  <c r="Y229" i="33"/>
  <c r="S768" i="33"/>
  <c r="J768" i="33"/>
  <c r="X229" i="33"/>
  <c r="AB229" i="33"/>
  <c r="T229" i="33"/>
  <c r="AE229" i="33" s="1"/>
  <c r="N229" i="33" s="1"/>
  <c r="Q229" i="33" s="1"/>
  <c r="J228" i="33"/>
  <c r="K228" i="33" s="1"/>
  <c r="AE204" i="25"/>
  <c r="N204" i="25" s="1"/>
  <c r="Q204" i="25" s="1"/>
  <c r="S204" i="25" s="1"/>
  <c r="E204" i="25" s="1"/>
  <c r="S226" i="35"/>
  <c r="E226" i="35" s="1"/>
  <c r="F775" i="35"/>
  <c r="F768" i="33"/>
  <c r="F767" i="25"/>
  <c r="G775" i="35"/>
  <c r="A776" i="35"/>
  <c r="D775" i="35"/>
  <c r="C775" i="35"/>
  <c r="B775" i="35" s="1"/>
  <c r="A769" i="33"/>
  <c r="D768" i="33"/>
  <c r="G768" i="33"/>
  <c r="C768" i="33"/>
  <c r="B768" i="33" s="1"/>
  <c r="G767" i="25"/>
  <c r="A768" i="25"/>
  <c r="J768" i="25" s="1"/>
  <c r="D767" i="25"/>
  <c r="C767" i="25"/>
  <c r="B767" i="25" s="1"/>
  <c r="S769" i="33" l="1"/>
  <c r="J769" i="33"/>
  <c r="R204" i="25"/>
  <c r="L205" i="25" s="1"/>
  <c r="I204" i="25"/>
  <c r="H205" i="25" s="1"/>
  <c r="R226" i="35"/>
  <c r="L227" i="35" s="1"/>
  <c r="M227" i="35" s="1"/>
  <c r="V227" i="35" s="1"/>
  <c r="I226" i="35"/>
  <c r="H227" i="35" s="1"/>
  <c r="S229" i="33"/>
  <c r="E229" i="33" s="1"/>
  <c r="F769" i="33"/>
  <c r="F776" i="35"/>
  <c r="F768" i="25"/>
  <c r="M205" i="25"/>
  <c r="Y205" i="25" s="1"/>
  <c r="A770" i="33"/>
  <c r="D769" i="33"/>
  <c r="C769" i="33"/>
  <c r="B769" i="33" s="1"/>
  <c r="G769" i="33"/>
  <c r="A777" i="35"/>
  <c r="D776" i="35"/>
  <c r="C776" i="35"/>
  <c r="B776" i="35" s="1"/>
  <c r="G776" i="35"/>
  <c r="G768" i="25"/>
  <c r="A769" i="25"/>
  <c r="J769" i="25" s="1"/>
  <c r="C768" i="25"/>
  <c r="B768" i="25" s="1"/>
  <c r="D768" i="25"/>
  <c r="S770" i="33" l="1"/>
  <c r="J770" i="33"/>
  <c r="J204" i="25"/>
  <c r="K204" i="25" s="1"/>
  <c r="R229" i="33"/>
  <c r="L230" i="33" s="1"/>
  <c r="M230" i="33" s="1"/>
  <c r="U230" i="33" s="1"/>
  <c r="J226" i="35"/>
  <c r="K226" i="35" s="1"/>
  <c r="AA227" i="35"/>
  <c r="U227" i="35"/>
  <c r="T227" i="35"/>
  <c r="X227" i="35"/>
  <c r="W227" i="35"/>
  <c r="Y227" i="35"/>
  <c r="Z227" i="35"/>
  <c r="AC227" i="35"/>
  <c r="AB227" i="35"/>
  <c r="AD227" i="35"/>
  <c r="I229" i="33"/>
  <c r="H230" i="33" s="1"/>
  <c r="U205" i="25"/>
  <c r="AD205" i="25"/>
  <c r="V205" i="25"/>
  <c r="W205" i="25"/>
  <c r="Z205" i="25"/>
  <c r="F777" i="35"/>
  <c r="F770" i="33"/>
  <c r="AA205" i="25"/>
  <c r="T205" i="25"/>
  <c r="F769" i="25"/>
  <c r="AC205" i="25"/>
  <c r="X205" i="25"/>
  <c r="AB205" i="25"/>
  <c r="D777" i="35"/>
  <c r="A778" i="35"/>
  <c r="G777" i="35"/>
  <c r="C777" i="35"/>
  <c r="B777" i="35" s="1"/>
  <c r="D770" i="33"/>
  <c r="C770" i="33"/>
  <c r="B770" i="33" s="1"/>
  <c r="G770" i="33"/>
  <c r="A771" i="33"/>
  <c r="G769" i="25"/>
  <c r="D769" i="25"/>
  <c r="C769" i="25"/>
  <c r="B769" i="25" s="1"/>
  <c r="A770" i="25"/>
  <c r="J770" i="25" s="1"/>
  <c r="AD230" i="33" l="1"/>
  <c r="AB230" i="33"/>
  <c r="S771" i="33"/>
  <c r="J771" i="33"/>
  <c r="T230" i="33"/>
  <c r="AE230" i="33" s="1"/>
  <c r="N230" i="33" s="1"/>
  <c r="Q230" i="33" s="1"/>
  <c r="V230" i="33"/>
  <c r="AA230" i="33"/>
  <c r="AC230" i="33"/>
  <c r="Y230" i="33"/>
  <c r="W230" i="33"/>
  <c r="X230" i="33"/>
  <c r="Z230" i="33"/>
  <c r="J229" i="33"/>
  <c r="K229" i="33" s="1"/>
  <c r="AE227" i="35"/>
  <c r="N227" i="35" s="1"/>
  <c r="Q227" i="35" s="1"/>
  <c r="S227" i="35" s="1"/>
  <c r="F771" i="33"/>
  <c r="E771" i="33" s="1"/>
  <c r="F778" i="35"/>
  <c r="AE205" i="25"/>
  <c r="N205" i="25" s="1"/>
  <c r="Q205" i="25" s="1"/>
  <c r="F770" i="25"/>
  <c r="C778" i="35"/>
  <c r="B778" i="35" s="1"/>
  <c r="A779" i="35"/>
  <c r="D778" i="35"/>
  <c r="G778" i="35"/>
  <c r="C771" i="33"/>
  <c r="B771" i="33" s="1"/>
  <c r="G771" i="33"/>
  <c r="D771" i="33"/>
  <c r="A772" i="33"/>
  <c r="G770" i="25"/>
  <c r="C770" i="25"/>
  <c r="B770" i="25" s="1"/>
  <c r="D770" i="25"/>
  <c r="A771" i="25"/>
  <c r="J771" i="25" s="1"/>
  <c r="S772" i="33" l="1"/>
  <c r="J772" i="33"/>
  <c r="S230" i="33"/>
  <c r="S205" i="25"/>
  <c r="E205" i="25" s="1"/>
  <c r="F779" i="35"/>
  <c r="F772" i="33"/>
  <c r="F771" i="25"/>
  <c r="E227" i="35"/>
  <c r="D779" i="35"/>
  <c r="C779" i="35"/>
  <c r="B779" i="35" s="1"/>
  <c r="A780" i="35"/>
  <c r="G779" i="35"/>
  <c r="G772" i="33"/>
  <c r="C772" i="33"/>
  <c r="B772" i="33" s="1"/>
  <c r="D772" i="33"/>
  <c r="A773" i="33"/>
  <c r="G771" i="25"/>
  <c r="C771" i="25"/>
  <c r="B771" i="25" s="1"/>
  <c r="D771" i="25"/>
  <c r="A772" i="25"/>
  <c r="J772" i="25" s="1"/>
  <c r="S773" i="33" l="1"/>
  <c r="J773" i="33"/>
  <c r="R227" i="35"/>
  <c r="L228" i="35" s="1"/>
  <c r="M228" i="35" s="1"/>
  <c r="T228" i="35" s="1"/>
  <c r="R205" i="25"/>
  <c r="L206" i="25" s="1"/>
  <c r="M206" i="25" s="1"/>
  <c r="V206" i="25" s="1"/>
  <c r="I205" i="25"/>
  <c r="H206" i="25" s="1"/>
  <c r="E230" i="33"/>
  <c r="F780" i="35"/>
  <c r="F773" i="33"/>
  <c r="E773" i="33" s="1"/>
  <c r="F772" i="25"/>
  <c r="I227" i="35"/>
  <c r="H228" i="35" s="1"/>
  <c r="Z228" i="35"/>
  <c r="U228" i="35"/>
  <c r="V228" i="35"/>
  <c r="AD228" i="35"/>
  <c r="AA228" i="35"/>
  <c r="X228" i="35"/>
  <c r="Y228" i="35"/>
  <c r="G773" i="33"/>
  <c r="D773" i="33"/>
  <c r="A774" i="33"/>
  <c r="C773" i="33"/>
  <c r="B773" i="33" s="1"/>
  <c r="C780" i="35"/>
  <c r="B780" i="35" s="1"/>
  <c r="A781" i="35"/>
  <c r="G780" i="35"/>
  <c r="D780" i="35"/>
  <c r="G772" i="25"/>
  <c r="D772" i="25"/>
  <c r="C772" i="25"/>
  <c r="B772" i="25" s="1"/>
  <c r="A773" i="25"/>
  <c r="J773" i="25" s="1"/>
  <c r="AB228" i="35" l="1"/>
  <c r="W228" i="35"/>
  <c r="AC228" i="35"/>
  <c r="S774" i="33"/>
  <c r="J774" i="33"/>
  <c r="J205" i="25"/>
  <c r="K205" i="25" s="1"/>
  <c r="J227" i="35"/>
  <c r="K227" i="35" s="1"/>
  <c r="I230" i="33"/>
  <c r="H231" i="33" s="1"/>
  <c r="R230" i="33"/>
  <c r="L231" i="33" s="1"/>
  <c r="M231" i="33" s="1"/>
  <c r="Z206" i="25"/>
  <c r="AC206" i="25"/>
  <c r="Y206" i="25"/>
  <c r="AA206" i="25"/>
  <c r="AD206" i="25"/>
  <c r="W206" i="25"/>
  <c r="F781" i="35"/>
  <c r="F774" i="33"/>
  <c r="AB206" i="25"/>
  <c r="T206" i="25"/>
  <c r="X206" i="25"/>
  <c r="F773" i="25"/>
  <c r="U206" i="25"/>
  <c r="AE228" i="35"/>
  <c r="N228" i="35" s="1"/>
  <c r="Q228" i="35" s="1"/>
  <c r="S228" i="35" s="1"/>
  <c r="G781" i="35"/>
  <c r="C781" i="35"/>
  <c r="B781" i="35" s="1"/>
  <c r="D781" i="35"/>
  <c r="A782" i="35"/>
  <c r="D774" i="33"/>
  <c r="C774" i="33"/>
  <c r="B774" i="33" s="1"/>
  <c r="G774" i="33"/>
  <c r="A775" i="33"/>
  <c r="G773" i="25"/>
  <c r="D773" i="25"/>
  <c r="A774" i="25"/>
  <c r="J774" i="25" s="1"/>
  <c r="C773" i="25"/>
  <c r="B773" i="25" s="1"/>
  <c r="S775" i="33" l="1"/>
  <c r="J775" i="33"/>
  <c r="J230" i="33"/>
  <c r="K230" i="33" s="1"/>
  <c r="V231" i="33"/>
  <c r="AC231" i="33"/>
  <c r="AD231" i="33"/>
  <c r="AB231" i="33"/>
  <c r="AA231" i="33"/>
  <c r="Z231" i="33"/>
  <c r="U231" i="33"/>
  <c r="T231" i="33"/>
  <c r="Y231" i="33"/>
  <c r="X231" i="33"/>
  <c r="W231" i="33"/>
  <c r="E228" i="35"/>
  <c r="F782" i="35"/>
  <c r="F775" i="33"/>
  <c r="AE206" i="25"/>
  <c r="N206" i="25" s="1"/>
  <c r="Q206" i="25" s="1"/>
  <c r="F774" i="25"/>
  <c r="C775" i="33"/>
  <c r="B775" i="33" s="1"/>
  <c r="A776" i="33"/>
  <c r="G775" i="33"/>
  <c r="D775" i="33"/>
  <c r="D782" i="35"/>
  <c r="A783" i="35"/>
  <c r="C782" i="35"/>
  <c r="B782" i="35" s="1"/>
  <c r="G782" i="35"/>
  <c r="G774" i="25"/>
  <c r="C774" i="25"/>
  <c r="B774" i="25" s="1"/>
  <c r="D774" i="25"/>
  <c r="A775" i="25"/>
  <c r="J775" i="25" s="1"/>
  <c r="S776" i="33" l="1"/>
  <c r="J776" i="33"/>
  <c r="R228" i="35"/>
  <c r="L229" i="35" s="1"/>
  <c r="M229" i="35" s="1"/>
  <c r="Z229" i="35" s="1"/>
  <c r="I228" i="35"/>
  <c r="H229" i="35" s="1"/>
  <c r="AE231" i="33"/>
  <c r="N231" i="33" s="1"/>
  <c r="Q231" i="33" s="1"/>
  <c r="S206" i="25"/>
  <c r="Y229" i="35"/>
  <c r="AB229" i="35"/>
  <c r="U229" i="35"/>
  <c r="AD229" i="35"/>
  <c r="T229" i="35"/>
  <c r="AC229" i="35"/>
  <c r="W229" i="35"/>
  <c r="V229" i="35"/>
  <c r="F783" i="35"/>
  <c r="F776" i="33"/>
  <c r="F775" i="25"/>
  <c r="C783" i="35"/>
  <c r="B783" i="35" s="1"/>
  <c r="G783" i="35"/>
  <c r="A784" i="35"/>
  <c r="D783" i="35"/>
  <c r="C776" i="33"/>
  <c r="B776" i="33" s="1"/>
  <c r="A777" i="33"/>
  <c r="G776" i="33"/>
  <c r="D776" i="33"/>
  <c r="G775" i="25"/>
  <c r="C775" i="25"/>
  <c r="B775" i="25" s="1"/>
  <c r="A776" i="25"/>
  <c r="J776" i="25" s="1"/>
  <c r="D775" i="25"/>
  <c r="X229" i="35" l="1"/>
  <c r="S777" i="33"/>
  <c r="J777" i="33"/>
  <c r="AA229" i="35"/>
  <c r="J228" i="35"/>
  <c r="K228" i="35" s="1"/>
  <c r="S231" i="33"/>
  <c r="E231" i="33" s="1"/>
  <c r="E206" i="25"/>
  <c r="AE229" i="35"/>
  <c r="N229" i="35" s="1"/>
  <c r="Q229" i="35" s="1"/>
  <c r="F784" i="35"/>
  <c r="F777" i="33"/>
  <c r="E777" i="33" s="1"/>
  <c r="F776" i="25"/>
  <c r="C777" i="33"/>
  <c r="B777" i="33" s="1"/>
  <c r="G777" i="33"/>
  <c r="D777" i="33"/>
  <c r="A778" i="33"/>
  <c r="G784" i="35"/>
  <c r="D784" i="35"/>
  <c r="C784" i="35"/>
  <c r="B784" i="35" s="1"/>
  <c r="A785" i="35"/>
  <c r="G776" i="25"/>
  <c r="A777" i="25"/>
  <c r="J777" i="25" s="1"/>
  <c r="C776" i="25"/>
  <c r="B776" i="25" s="1"/>
  <c r="D776" i="25"/>
  <c r="S778" i="33" l="1"/>
  <c r="J778" i="33"/>
  <c r="R231" i="33"/>
  <c r="L232" i="33" s="1"/>
  <c r="M232" i="33" s="1"/>
  <c r="AC232" i="33" s="1"/>
  <c r="S229" i="35"/>
  <c r="E229" i="35" s="1"/>
  <c r="T232" i="33"/>
  <c r="W232" i="33"/>
  <c r="V232" i="33"/>
  <c r="Y232" i="33"/>
  <c r="Z232" i="33"/>
  <c r="AA232" i="33"/>
  <c r="X232" i="33"/>
  <c r="AD232" i="33"/>
  <c r="U232" i="33"/>
  <c r="AB232" i="33"/>
  <c r="I231" i="33"/>
  <c r="H232" i="33" s="1"/>
  <c r="I206" i="25"/>
  <c r="J206" i="25" s="1"/>
  <c r="R206" i="25"/>
  <c r="L207" i="25" s="1"/>
  <c r="M207" i="25" s="1"/>
  <c r="V207" i="25" s="1"/>
  <c r="F778" i="33"/>
  <c r="F785" i="35"/>
  <c r="F777" i="25"/>
  <c r="D778" i="33"/>
  <c r="C778" i="33"/>
  <c r="B778" i="33" s="1"/>
  <c r="G778" i="33"/>
  <c r="A779" i="33"/>
  <c r="A786" i="35"/>
  <c r="G785" i="35"/>
  <c r="D785" i="35"/>
  <c r="C785" i="35"/>
  <c r="B785" i="35" s="1"/>
  <c r="G777" i="25"/>
  <c r="D777" i="25"/>
  <c r="C777" i="25"/>
  <c r="B777" i="25" s="1"/>
  <c r="A778" i="25"/>
  <c r="J778" i="25" s="1"/>
  <c r="S779" i="33" l="1"/>
  <c r="J779" i="33"/>
  <c r="J231" i="33"/>
  <c r="K231" i="33" s="1"/>
  <c r="AE232" i="33"/>
  <c r="N232" i="33" s="1"/>
  <c r="Q232" i="33" s="1"/>
  <c r="AB207" i="25"/>
  <c r="AD207" i="25"/>
  <c r="AA207" i="25"/>
  <c r="X207" i="25"/>
  <c r="W207" i="25"/>
  <c r="Z207" i="25"/>
  <c r="Y207" i="25"/>
  <c r="U207" i="25"/>
  <c r="AC207" i="25"/>
  <c r="T207" i="25"/>
  <c r="H207" i="25"/>
  <c r="K206" i="25"/>
  <c r="F779" i="33"/>
  <c r="E779" i="33" s="1"/>
  <c r="F786" i="35"/>
  <c r="F778" i="25"/>
  <c r="I229" i="35"/>
  <c r="H230" i="35" s="1"/>
  <c r="R229" i="35"/>
  <c r="L230" i="35" s="1"/>
  <c r="M230" i="35" s="1"/>
  <c r="G786" i="35"/>
  <c r="D786" i="35"/>
  <c r="A787" i="35"/>
  <c r="C786" i="35"/>
  <c r="B786" i="35" s="1"/>
  <c r="G779" i="33"/>
  <c r="D779" i="33"/>
  <c r="A780" i="33"/>
  <c r="C779" i="33"/>
  <c r="B779" i="33" s="1"/>
  <c r="G778" i="25"/>
  <c r="C778" i="25"/>
  <c r="B778" i="25" s="1"/>
  <c r="A779" i="25"/>
  <c r="J779" i="25" s="1"/>
  <c r="D778" i="25"/>
  <c r="S780" i="33" l="1"/>
  <c r="J780" i="33"/>
  <c r="J229" i="35"/>
  <c r="K229" i="35" s="1"/>
  <c r="S232" i="33"/>
  <c r="E232" i="33" s="1"/>
  <c r="AE207" i="25"/>
  <c r="N207" i="25" s="1"/>
  <c r="Q207" i="25" s="1"/>
  <c r="S207" i="25" s="1"/>
  <c r="E207" i="25" s="1"/>
  <c r="F787" i="35"/>
  <c r="F780" i="33"/>
  <c r="F779" i="25"/>
  <c r="Y230" i="35"/>
  <c r="X230" i="35"/>
  <c r="T230" i="35"/>
  <c r="W230" i="35"/>
  <c r="V230" i="35"/>
  <c r="U230" i="35"/>
  <c r="AD230" i="35"/>
  <c r="Z230" i="35"/>
  <c r="AA230" i="35"/>
  <c r="AC230" i="35"/>
  <c r="AB230" i="35"/>
  <c r="D787" i="35"/>
  <c r="A788" i="35"/>
  <c r="C787" i="35"/>
  <c r="B787" i="35" s="1"/>
  <c r="G787" i="35"/>
  <c r="A781" i="33"/>
  <c r="C780" i="33"/>
  <c r="B780" i="33" s="1"/>
  <c r="D780" i="33"/>
  <c r="G780" i="33"/>
  <c r="G779" i="25"/>
  <c r="C779" i="25"/>
  <c r="B779" i="25" s="1"/>
  <c r="D779" i="25"/>
  <c r="A780" i="25"/>
  <c r="J780" i="25" s="1"/>
  <c r="S781" i="33" l="1"/>
  <c r="J781" i="33"/>
  <c r="I207" i="25"/>
  <c r="H208" i="25" s="1"/>
  <c r="J207" i="25"/>
  <c r="K207" i="25" s="1"/>
  <c r="R232" i="33"/>
  <c r="L233" i="33" s="1"/>
  <c r="M233" i="33" s="1"/>
  <c r="T233" i="33" s="1"/>
  <c r="R207" i="25"/>
  <c r="L208" i="25" s="1"/>
  <c r="M208" i="25" s="1"/>
  <c r="X208" i="25" s="1"/>
  <c r="I232" i="33"/>
  <c r="H233" i="33" s="1"/>
  <c r="F788" i="35"/>
  <c r="F781" i="33"/>
  <c r="F780" i="25"/>
  <c r="AE230" i="35"/>
  <c r="N230" i="35" s="1"/>
  <c r="Q230" i="35" s="1"/>
  <c r="S230" i="35" s="1"/>
  <c r="G788" i="35"/>
  <c r="A789" i="35"/>
  <c r="D788" i="35"/>
  <c r="C788" i="35"/>
  <c r="B788" i="35" s="1"/>
  <c r="D781" i="33"/>
  <c r="A782" i="33"/>
  <c r="G781" i="33"/>
  <c r="C781" i="33"/>
  <c r="B781" i="33" s="1"/>
  <c r="G780" i="25"/>
  <c r="A781" i="25"/>
  <c r="J781" i="25" s="1"/>
  <c r="C780" i="25"/>
  <c r="B780" i="25" s="1"/>
  <c r="D780" i="25"/>
  <c r="S782" i="33" l="1"/>
  <c r="J782" i="33"/>
  <c r="J232" i="33"/>
  <c r="K232" i="33" s="1"/>
  <c r="X233" i="33"/>
  <c r="Z233" i="33"/>
  <c r="AA233" i="33"/>
  <c r="AC233" i="33"/>
  <c r="V233" i="33"/>
  <c r="AD233" i="33"/>
  <c r="W233" i="33"/>
  <c r="U233" i="33"/>
  <c r="AB233" i="33"/>
  <c r="Y233" i="33"/>
  <c r="F782" i="33"/>
  <c r="F789" i="35"/>
  <c r="AA208" i="25"/>
  <c r="Z208" i="25"/>
  <c r="AD208" i="25"/>
  <c r="V208" i="25"/>
  <c r="AB208" i="25"/>
  <c r="F781" i="25"/>
  <c r="AC208" i="25"/>
  <c r="U208" i="25"/>
  <c r="Y208" i="25"/>
  <c r="W208" i="25"/>
  <c r="T208" i="25"/>
  <c r="G782" i="33"/>
  <c r="A783" i="33"/>
  <c r="C782" i="33"/>
  <c r="B782" i="33" s="1"/>
  <c r="D782" i="33"/>
  <c r="C789" i="35"/>
  <c r="B789" i="35" s="1"/>
  <c r="G789" i="35"/>
  <c r="D789" i="35"/>
  <c r="A790" i="35"/>
  <c r="G781" i="25"/>
  <c r="C781" i="25"/>
  <c r="B781" i="25" s="1"/>
  <c r="D781" i="25"/>
  <c r="A782" i="25"/>
  <c r="J782" i="25" s="1"/>
  <c r="S783" i="33" l="1"/>
  <c r="J783" i="33"/>
  <c r="AE233" i="33"/>
  <c r="N233" i="33" s="1"/>
  <c r="Q233" i="33" s="1"/>
  <c r="S233" i="33" s="1"/>
  <c r="E233" i="33" s="1"/>
  <c r="R233" i="33"/>
  <c r="L234" i="33" s="1"/>
  <c r="M234" i="33" s="1"/>
  <c r="W234" i="33" s="1"/>
  <c r="U234" i="33"/>
  <c r="AB234" i="33"/>
  <c r="AA234" i="33"/>
  <c r="T234" i="33"/>
  <c r="V234" i="33"/>
  <c r="AC234" i="33"/>
  <c r="Y234" i="33"/>
  <c r="X234" i="33"/>
  <c r="I233" i="33"/>
  <c r="H234" i="33" s="1"/>
  <c r="F790" i="35"/>
  <c r="F783" i="33"/>
  <c r="E783" i="33" s="1"/>
  <c r="AE208" i="25"/>
  <c r="N208" i="25" s="1"/>
  <c r="Q208" i="25" s="1"/>
  <c r="F782" i="25"/>
  <c r="E230" i="35"/>
  <c r="A784" i="33"/>
  <c r="D783" i="33"/>
  <c r="C783" i="33"/>
  <c r="B783" i="33" s="1"/>
  <c r="G783" i="33"/>
  <c r="G790" i="35"/>
  <c r="D790" i="35"/>
  <c r="A791" i="35"/>
  <c r="C790" i="35"/>
  <c r="B790" i="35" s="1"/>
  <c r="G782" i="25"/>
  <c r="C782" i="25"/>
  <c r="B782" i="25" s="1"/>
  <c r="D782" i="25"/>
  <c r="A783" i="25"/>
  <c r="J783" i="25" s="1"/>
  <c r="S784" i="33" l="1"/>
  <c r="J784" i="33"/>
  <c r="AD234" i="33"/>
  <c r="Z234" i="33"/>
  <c r="AE234" i="33" s="1"/>
  <c r="N234" i="33" s="1"/>
  <c r="Q234" i="33" s="1"/>
  <c r="J233" i="33"/>
  <c r="K233" i="33" s="1"/>
  <c r="R230" i="35"/>
  <c r="L231" i="35" s="1"/>
  <c r="M231" i="35" s="1"/>
  <c r="T231" i="35" s="1"/>
  <c r="S208" i="25"/>
  <c r="E208" i="25" s="1"/>
  <c r="F791" i="35"/>
  <c r="F784" i="33"/>
  <c r="F783" i="25"/>
  <c r="I230" i="35"/>
  <c r="H231" i="35" s="1"/>
  <c r="G791" i="35"/>
  <c r="A792" i="35"/>
  <c r="D791" i="35"/>
  <c r="C791" i="35"/>
  <c r="B791" i="35" s="1"/>
  <c r="G784" i="33"/>
  <c r="C784" i="33"/>
  <c r="B784" i="33" s="1"/>
  <c r="D784" i="33"/>
  <c r="A785" i="33"/>
  <c r="G783" i="25"/>
  <c r="D783" i="25"/>
  <c r="A784" i="25"/>
  <c r="J784" i="25" s="1"/>
  <c r="C783" i="25"/>
  <c r="B783" i="25" s="1"/>
  <c r="W231" i="35" l="1"/>
  <c r="Y231" i="35"/>
  <c r="U231" i="35"/>
  <c r="AB231" i="35"/>
  <c r="S785" i="33"/>
  <c r="J785" i="33"/>
  <c r="AA231" i="35"/>
  <c r="AC231" i="35"/>
  <c r="AD231" i="35"/>
  <c r="Z231" i="35"/>
  <c r="X231" i="35"/>
  <c r="V231" i="35"/>
  <c r="J230" i="35"/>
  <c r="K230" i="35" s="1"/>
  <c r="R208" i="25"/>
  <c r="L209" i="25" s="1"/>
  <c r="M209" i="25" s="1"/>
  <c r="Y209" i="25" s="1"/>
  <c r="I208" i="25"/>
  <c r="H209" i="25" s="1"/>
  <c r="S234" i="33"/>
  <c r="E234" i="33" s="1"/>
  <c r="F792" i="35"/>
  <c r="F785" i="33"/>
  <c r="E785" i="33" s="1"/>
  <c r="F784" i="25"/>
  <c r="D792" i="35"/>
  <c r="C792" i="35"/>
  <c r="B792" i="35" s="1"/>
  <c r="A793" i="35"/>
  <c r="G792" i="35"/>
  <c r="G785" i="33"/>
  <c r="A786" i="33"/>
  <c r="D785" i="33"/>
  <c r="C785" i="33"/>
  <c r="B785" i="33" s="1"/>
  <c r="G784" i="25"/>
  <c r="C784" i="25"/>
  <c r="B784" i="25" s="1"/>
  <c r="D784" i="25"/>
  <c r="A785" i="25"/>
  <c r="J785" i="25" s="1"/>
  <c r="AE231" i="35" l="1"/>
  <c r="N231" i="35" s="1"/>
  <c r="Q231" i="35" s="1"/>
  <c r="S231" i="35" s="1"/>
  <c r="S786" i="33"/>
  <c r="J786" i="33"/>
  <c r="R234" i="33"/>
  <c r="L235" i="33" s="1"/>
  <c r="M235" i="33" s="1"/>
  <c r="X235" i="33" s="1"/>
  <c r="J208" i="25"/>
  <c r="K208" i="25" s="1"/>
  <c r="Y235" i="33"/>
  <c r="Z235" i="33"/>
  <c r="AC235" i="33"/>
  <c r="T235" i="33"/>
  <c r="W235" i="33"/>
  <c r="U235" i="33"/>
  <c r="AA235" i="33"/>
  <c r="AD235" i="33"/>
  <c r="I234" i="33"/>
  <c r="H235" i="33" s="1"/>
  <c r="E231" i="35"/>
  <c r="T209" i="25"/>
  <c r="F786" i="33"/>
  <c r="F793" i="35"/>
  <c r="AC209" i="25"/>
  <c r="Z209" i="25"/>
  <c r="V209" i="25"/>
  <c r="AA209" i="25"/>
  <c r="F785" i="25"/>
  <c r="AD209" i="25"/>
  <c r="X209" i="25"/>
  <c r="AB209" i="25"/>
  <c r="U209" i="25"/>
  <c r="W209" i="25"/>
  <c r="D793" i="35"/>
  <c r="G793" i="35"/>
  <c r="A794" i="35"/>
  <c r="C793" i="35"/>
  <c r="B793" i="35" s="1"/>
  <c r="A787" i="33"/>
  <c r="D786" i="33"/>
  <c r="G786" i="33"/>
  <c r="C786" i="33"/>
  <c r="B786" i="33" s="1"/>
  <c r="G785" i="25"/>
  <c r="D785" i="25"/>
  <c r="A786" i="25"/>
  <c r="J786" i="25" s="1"/>
  <c r="C785" i="25"/>
  <c r="B785" i="25" s="1"/>
  <c r="V235" i="33" l="1"/>
  <c r="AB235" i="33"/>
  <c r="S787" i="33"/>
  <c r="J787" i="33"/>
  <c r="R231" i="35"/>
  <c r="L232" i="35" s="1"/>
  <c r="M232" i="35" s="1"/>
  <c r="AB232" i="35" s="1"/>
  <c r="J234" i="33"/>
  <c r="K234" i="33" s="1"/>
  <c r="I231" i="35"/>
  <c r="H232" i="35" s="1"/>
  <c r="AE235" i="33"/>
  <c r="N235" i="33" s="1"/>
  <c r="Q235" i="33" s="1"/>
  <c r="Z232" i="35"/>
  <c r="F787" i="33"/>
  <c r="F794" i="35"/>
  <c r="AE209" i="25"/>
  <c r="N209" i="25" s="1"/>
  <c r="Q209" i="25" s="1"/>
  <c r="F786" i="25"/>
  <c r="A795" i="35"/>
  <c r="G794" i="35"/>
  <c r="D794" i="35"/>
  <c r="C794" i="35"/>
  <c r="B794" i="35" s="1"/>
  <c r="A788" i="33"/>
  <c r="G787" i="33"/>
  <c r="D787" i="33"/>
  <c r="C787" i="33"/>
  <c r="B787" i="33" s="1"/>
  <c r="G786" i="25"/>
  <c r="D786" i="25"/>
  <c r="A787" i="25"/>
  <c r="J787" i="25" s="1"/>
  <c r="C786" i="25"/>
  <c r="B786" i="25" s="1"/>
  <c r="X232" i="35" l="1"/>
  <c r="AD232" i="35"/>
  <c r="W232" i="35"/>
  <c r="T232" i="35"/>
  <c r="AE232" i="35" s="1"/>
  <c r="N232" i="35" s="1"/>
  <c r="Q232" i="35" s="1"/>
  <c r="AC232" i="35"/>
  <c r="V232" i="35"/>
  <c r="Y232" i="35"/>
  <c r="U232" i="35"/>
  <c r="AA232" i="35"/>
  <c r="S788" i="33"/>
  <c r="J788" i="33"/>
  <c r="J231" i="35"/>
  <c r="K231" i="35" s="1"/>
  <c r="S235" i="33"/>
  <c r="E235" i="33" s="1"/>
  <c r="S209" i="25"/>
  <c r="F795" i="35"/>
  <c r="F788" i="33"/>
  <c r="F787" i="25"/>
  <c r="C788" i="33"/>
  <c r="B788" i="33" s="1"/>
  <c r="G788" i="33"/>
  <c r="D788" i="33"/>
  <c r="A789" i="33"/>
  <c r="C795" i="35"/>
  <c r="B795" i="35" s="1"/>
  <c r="A796" i="35"/>
  <c r="D795" i="35"/>
  <c r="G795" i="35"/>
  <c r="G787" i="25"/>
  <c r="C787" i="25"/>
  <c r="B787" i="25" s="1"/>
  <c r="A788" i="25"/>
  <c r="J788" i="25" s="1"/>
  <c r="D787" i="25"/>
  <c r="S789" i="33" l="1"/>
  <c r="J789" i="33"/>
  <c r="R235" i="33"/>
  <c r="L236" i="33" s="1"/>
  <c r="M236" i="33" s="1"/>
  <c r="W236" i="33" s="1"/>
  <c r="S232" i="35"/>
  <c r="E232" i="35" s="1"/>
  <c r="V236" i="33"/>
  <c r="Y236" i="33"/>
  <c r="Z236" i="33"/>
  <c r="AD236" i="33"/>
  <c r="AA236" i="33"/>
  <c r="AB236" i="33"/>
  <c r="U236" i="33"/>
  <c r="X236" i="33"/>
  <c r="T236" i="33"/>
  <c r="AC236" i="33"/>
  <c r="I235" i="33"/>
  <c r="H236" i="33" s="1"/>
  <c r="E209" i="25"/>
  <c r="F796" i="35"/>
  <c r="F789" i="33"/>
  <c r="E789" i="33" s="1"/>
  <c r="F788" i="25"/>
  <c r="G796" i="35"/>
  <c r="C796" i="35"/>
  <c r="B796" i="35" s="1"/>
  <c r="A797" i="35"/>
  <c r="D796" i="35"/>
  <c r="D789" i="33"/>
  <c r="C789" i="33"/>
  <c r="B789" i="33" s="1"/>
  <c r="A790" i="33"/>
  <c r="G789" i="33"/>
  <c r="G788" i="25"/>
  <c r="A789" i="25"/>
  <c r="J789" i="25" s="1"/>
  <c r="C788" i="25"/>
  <c r="B788" i="25" s="1"/>
  <c r="D788" i="25"/>
  <c r="S790" i="33" l="1"/>
  <c r="J790" i="33"/>
  <c r="J235" i="33"/>
  <c r="K235" i="33" s="1"/>
  <c r="AE236" i="33"/>
  <c r="N236" i="33" s="1"/>
  <c r="Q236" i="33" s="1"/>
  <c r="R209" i="25"/>
  <c r="L210" i="25" s="1"/>
  <c r="M210" i="25" s="1"/>
  <c r="V210" i="25" s="1"/>
  <c r="I209" i="25"/>
  <c r="J209" i="25" s="1"/>
  <c r="F797" i="35"/>
  <c r="F790" i="33"/>
  <c r="F789" i="25"/>
  <c r="I232" i="35"/>
  <c r="H233" i="35" s="1"/>
  <c r="R232" i="35"/>
  <c r="L233" i="35" s="1"/>
  <c r="M233" i="35" s="1"/>
  <c r="D797" i="35"/>
  <c r="A798" i="35"/>
  <c r="C797" i="35"/>
  <c r="B797" i="35" s="1"/>
  <c r="G797" i="35"/>
  <c r="G790" i="33"/>
  <c r="C790" i="33"/>
  <c r="B790" i="33" s="1"/>
  <c r="A791" i="33"/>
  <c r="D790" i="33"/>
  <c r="G789" i="25"/>
  <c r="C789" i="25"/>
  <c r="B789" i="25" s="1"/>
  <c r="D789" i="25"/>
  <c r="A790" i="25"/>
  <c r="J790" i="25" s="1"/>
  <c r="S791" i="33" l="1"/>
  <c r="J791" i="33"/>
  <c r="J232" i="35"/>
  <c r="K232" i="35" s="1"/>
  <c r="AC210" i="25"/>
  <c r="X210" i="25"/>
  <c r="AB210" i="25"/>
  <c r="Z210" i="25"/>
  <c r="U210" i="25"/>
  <c r="AA210" i="25"/>
  <c r="W210" i="25"/>
  <c r="AD210" i="25"/>
  <c r="T210" i="25"/>
  <c r="S236" i="33"/>
  <c r="Y210" i="25"/>
  <c r="H210" i="25"/>
  <c r="K209" i="25"/>
  <c r="F798" i="35"/>
  <c r="F791" i="33"/>
  <c r="E791" i="33" s="1"/>
  <c r="F790" i="25"/>
  <c r="AD233" i="35"/>
  <c r="AB233" i="35"/>
  <c r="Z233" i="35"/>
  <c r="X233" i="35"/>
  <c r="V233" i="35"/>
  <c r="U233" i="35"/>
  <c r="AC233" i="35"/>
  <c r="T233" i="35"/>
  <c r="AA233" i="35"/>
  <c r="W233" i="35"/>
  <c r="Y233" i="35"/>
  <c r="A792" i="33"/>
  <c r="C791" i="33"/>
  <c r="B791" i="33" s="1"/>
  <c r="G791" i="33"/>
  <c r="D791" i="33"/>
  <c r="C798" i="35"/>
  <c r="B798" i="35" s="1"/>
  <c r="G798" i="35"/>
  <c r="D798" i="35"/>
  <c r="A799" i="35"/>
  <c r="G790" i="25"/>
  <c r="A791" i="25"/>
  <c r="J791" i="25" s="1"/>
  <c r="D790" i="25"/>
  <c r="C790" i="25"/>
  <c r="B790" i="25" s="1"/>
  <c r="S792" i="33" l="1"/>
  <c r="J792" i="33"/>
  <c r="AE210" i="25"/>
  <c r="N210" i="25" s="1"/>
  <c r="Q210" i="25" s="1"/>
  <c r="S210" i="25" s="1"/>
  <c r="E210" i="25" s="1"/>
  <c r="E236" i="33"/>
  <c r="F799" i="35"/>
  <c r="F792" i="33"/>
  <c r="F791" i="25"/>
  <c r="AE233" i="35"/>
  <c r="N233" i="35" s="1"/>
  <c r="Q233" i="35" s="1"/>
  <c r="S233" i="35" s="1"/>
  <c r="C792" i="33"/>
  <c r="B792" i="33" s="1"/>
  <c r="G792" i="33"/>
  <c r="A793" i="33"/>
  <c r="D792" i="33"/>
  <c r="C799" i="35"/>
  <c r="B799" i="35" s="1"/>
  <c r="G799" i="35"/>
  <c r="D799" i="35"/>
  <c r="A800" i="35"/>
  <c r="G791" i="25"/>
  <c r="A792" i="25"/>
  <c r="J792" i="25" s="1"/>
  <c r="C791" i="25"/>
  <c r="B791" i="25" s="1"/>
  <c r="D791" i="25"/>
  <c r="S793" i="33" l="1"/>
  <c r="J793" i="33"/>
  <c r="R210" i="25"/>
  <c r="L211" i="25" s="1"/>
  <c r="I210" i="25"/>
  <c r="H211" i="25" s="1"/>
  <c r="I236" i="33"/>
  <c r="H237" i="33" s="1"/>
  <c r="R236" i="33"/>
  <c r="L237" i="33" s="1"/>
  <c r="M237" i="33" s="1"/>
  <c r="F793" i="33"/>
  <c r="F800" i="35"/>
  <c r="F792" i="25"/>
  <c r="M211" i="25"/>
  <c r="AA211" i="25" s="1"/>
  <c r="C800" i="35"/>
  <c r="B800" i="35" s="1"/>
  <c r="A801" i="35"/>
  <c r="G800" i="35"/>
  <c r="D800" i="35"/>
  <c r="D793" i="33"/>
  <c r="G793" i="33"/>
  <c r="C793" i="33"/>
  <c r="B793" i="33" s="1"/>
  <c r="A794" i="33"/>
  <c r="G792" i="25"/>
  <c r="A793" i="25"/>
  <c r="J793" i="25" s="1"/>
  <c r="C792" i="25"/>
  <c r="B792" i="25" s="1"/>
  <c r="D792" i="25"/>
  <c r="S794" i="33" l="1"/>
  <c r="J794" i="33"/>
  <c r="J210" i="25"/>
  <c r="K210" i="25" s="1"/>
  <c r="J236" i="33"/>
  <c r="K236" i="33" s="1"/>
  <c r="AB237" i="33"/>
  <c r="T237" i="33"/>
  <c r="AA237" i="33"/>
  <c r="AC237" i="33"/>
  <c r="AD237" i="33"/>
  <c r="X237" i="33"/>
  <c r="Y237" i="33"/>
  <c r="V237" i="33"/>
  <c r="Z237" i="33"/>
  <c r="W237" i="33"/>
  <c r="U237" i="33"/>
  <c r="AD211" i="25"/>
  <c r="T211" i="25"/>
  <c r="AB211" i="25"/>
  <c r="Z211" i="25"/>
  <c r="W211" i="25"/>
  <c r="X211" i="25"/>
  <c r="F801" i="35"/>
  <c r="F794" i="33"/>
  <c r="AC211" i="25"/>
  <c r="Y211" i="25"/>
  <c r="U211" i="25"/>
  <c r="F793" i="25"/>
  <c r="V211" i="25"/>
  <c r="E233" i="35"/>
  <c r="D794" i="33"/>
  <c r="A795" i="33"/>
  <c r="G794" i="33"/>
  <c r="C794" i="33"/>
  <c r="B794" i="33" s="1"/>
  <c r="G801" i="35"/>
  <c r="D801" i="35"/>
  <c r="C801" i="35"/>
  <c r="B801" i="35" s="1"/>
  <c r="A802" i="35"/>
  <c r="G793" i="25"/>
  <c r="A794" i="25"/>
  <c r="J794" i="25" s="1"/>
  <c r="D793" i="25"/>
  <c r="C793" i="25"/>
  <c r="B793" i="25" s="1"/>
  <c r="S795" i="33" l="1"/>
  <c r="J795" i="33"/>
  <c r="R233" i="35"/>
  <c r="L234" i="35" s="1"/>
  <c r="M234" i="35" s="1"/>
  <c r="AC234" i="35" s="1"/>
  <c r="AE237" i="33"/>
  <c r="N237" i="33" s="1"/>
  <c r="Q237" i="33" s="1"/>
  <c r="F795" i="33"/>
  <c r="E795" i="33" s="1"/>
  <c r="F802" i="35"/>
  <c r="AE211" i="25"/>
  <c r="N211" i="25" s="1"/>
  <c r="Q211" i="25" s="1"/>
  <c r="F794" i="25"/>
  <c r="I233" i="35"/>
  <c r="H234" i="35" s="1"/>
  <c r="X234" i="35"/>
  <c r="T234" i="35"/>
  <c r="AD234" i="35"/>
  <c r="U234" i="35"/>
  <c r="Y234" i="35"/>
  <c r="W234" i="35"/>
  <c r="C802" i="35"/>
  <c r="B802" i="35" s="1"/>
  <c r="A803" i="35"/>
  <c r="D802" i="35"/>
  <c r="G802" i="35"/>
  <c r="G795" i="33"/>
  <c r="C795" i="33"/>
  <c r="B795" i="33" s="1"/>
  <c r="D795" i="33"/>
  <c r="A796" i="33"/>
  <c r="G794" i="25"/>
  <c r="A795" i="25"/>
  <c r="J795" i="25" s="1"/>
  <c r="D794" i="25"/>
  <c r="C794" i="25"/>
  <c r="B794" i="25" s="1"/>
  <c r="AB234" i="35" l="1"/>
  <c r="V234" i="35"/>
  <c r="Z234" i="35"/>
  <c r="AA234" i="35"/>
  <c r="S796" i="33"/>
  <c r="J796" i="33"/>
  <c r="J233" i="35"/>
  <c r="K233" i="35" s="1"/>
  <c r="S237" i="33"/>
  <c r="E237" i="33" s="1"/>
  <c r="S211" i="25"/>
  <c r="E211" i="25" s="1"/>
  <c r="F796" i="33"/>
  <c r="F803" i="35"/>
  <c r="F795" i="25"/>
  <c r="AE234" i="35"/>
  <c r="N234" i="35" s="1"/>
  <c r="Q234" i="35" s="1"/>
  <c r="S234" i="35" s="1"/>
  <c r="G796" i="33"/>
  <c r="D796" i="33"/>
  <c r="C796" i="33"/>
  <c r="B796" i="33" s="1"/>
  <c r="A797" i="33"/>
  <c r="D803" i="35"/>
  <c r="C803" i="35"/>
  <c r="B803" i="35" s="1"/>
  <c r="A804" i="35"/>
  <c r="G803" i="35"/>
  <c r="G795" i="25"/>
  <c r="C795" i="25"/>
  <c r="B795" i="25" s="1"/>
  <c r="A796" i="25"/>
  <c r="J796" i="25" s="1"/>
  <c r="D795" i="25"/>
  <c r="S797" i="33" l="1"/>
  <c r="J797" i="33"/>
  <c r="R237" i="33"/>
  <c r="L238" i="33" s="1"/>
  <c r="M238" i="33" s="1"/>
  <c r="X238" i="33" s="1"/>
  <c r="R211" i="25"/>
  <c r="L212" i="25" s="1"/>
  <c r="M212" i="25" s="1"/>
  <c r="W212" i="25" s="1"/>
  <c r="I211" i="25"/>
  <c r="H212" i="25" s="1"/>
  <c r="AB238" i="33"/>
  <c r="V238" i="33"/>
  <c r="U238" i="33"/>
  <c r="AD238" i="33"/>
  <c r="T238" i="33"/>
  <c r="AC238" i="33"/>
  <c r="Y238" i="33"/>
  <c r="I237" i="33"/>
  <c r="H238" i="33" s="1"/>
  <c r="E234" i="35"/>
  <c r="F797" i="33"/>
  <c r="E797" i="33" s="1"/>
  <c r="F804" i="35"/>
  <c r="F796" i="25"/>
  <c r="G797" i="33"/>
  <c r="D797" i="33"/>
  <c r="A798" i="33"/>
  <c r="C797" i="33"/>
  <c r="B797" i="33" s="1"/>
  <c r="G804" i="35"/>
  <c r="D804" i="35"/>
  <c r="C804" i="35"/>
  <c r="B804" i="35" s="1"/>
  <c r="A805" i="35"/>
  <c r="G796" i="25"/>
  <c r="D796" i="25"/>
  <c r="A797" i="25"/>
  <c r="J797" i="25" s="1"/>
  <c r="C796" i="25"/>
  <c r="B796" i="25" s="1"/>
  <c r="S798" i="33" l="1"/>
  <c r="J798" i="33"/>
  <c r="W238" i="33"/>
  <c r="AA238" i="33"/>
  <c r="J237" i="33"/>
  <c r="K237" i="33" s="1"/>
  <c r="I234" i="35"/>
  <c r="J234" i="35" s="1"/>
  <c r="K234" i="35" s="1"/>
  <c r="Z238" i="33"/>
  <c r="J211" i="25"/>
  <c r="K211" i="25" s="1"/>
  <c r="AE238" i="33"/>
  <c r="N238" i="33" s="1"/>
  <c r="Q238" i="33" s="1"/>
  <c r="R234" i="35"/>
  <c r="L235" i="35" s="1"/>
  <c r="M235" i="35" s="1"/>
  <c r="AC235" i="35" s="1"/>
  <c r="H235" i="35"/>
  <c r="AA212" i="25"/>
  <c r="X212" i="25"/>
  <c r="AB212" i="25"/>
  <c r="F798" i="33"/>
  <c r="F805" i="35"/>
  <c r="Y212" i="25"/>
  <c r="V212" i="25"/>
  <c r="AC212" i="25"/>
  <c r="Z212" i="25"/>
  <c r="AD212" i="25"/>
  <c r="U212" i="25"/>
  <c r="F797" i="25"/>
  <c r="T212" i="25"/>
  <c r="G798" i="33"/>
  <c r="A799" i="33"/>
  <c r="D798" i="33"/>
  <c r="C798" i="33"/>
  <c r="B798" i="33" s="1"/>
  <c r="D805" i="35"/>
  <c r="C805" i="35"/>
  <c r="B805" i="35" s="1"/>
  <c r="A806" i="35"/>
  <c r="G805" i="35"/>
  <c r="G797" i="25"/>
  <c r="C797" i="25"/>
  <c r="B797" i="25" s="1"/>
  <c r="D797" i="25"/>
  <c r="A798" i="25"/>
  <c r="J798" i="25" s="1"/>
  <c r="S799" i="33" l="1"/>
  <c r="J799" i="33"/>
  <c r="S238" i="33"/>
  <c r="E238" i="33" s="1"/>
  <c r="F799" i="33"/>
  <c r="AE212" i="25"/>
  <c r="N212" i="25" s="1"/>
  <c r="Q212" i="25" s="1"/>
  <c r="F806" i="35"/>
  <c r="X235" i="35"/>
  <c r="W235" i="35"/>
  <c r="Y235" i="35"/>
  <c r="U235" i="35"/>
  <c r="AD235" i="35"/>
  <c r="Z235" i="35"/>
  <c r="F798" i="25"/>
  <c r="AA235" i="35"/>
  <c r="V235" i="35"/>
  <c r="T235" i="35"/>
  <c r="AB235" i="35"/>
  <c r="D799" i="33"/>
  <c r="G799" i="33"/>
  <c r="A800" i="33"/>
  <c r="C799" i="33"/>
  <c r="B799" i="33" s="1"/>
  <c r="G806" i="35"/>
  <c r="D806" i="35"/>
  <c r="C806" i="35"/>
  <c r="B806" i="35" s="1"/>
  <c r="A807" i="35"/>
  <c r="G798" i="25"/>
  <c r="C798" i="25"/>
  <c r="B798" i="25" s="1"/>
  <c r="D798" i="25"/>
  <c r="A799" i="25"/>
  <c r="J799" i="25" s="1"/>
  <c r="S800" i="33" l="1"/>
  <c r="J800" i="33"/>
  <c r="R238" i="33"/>
  <c r="L239" i="33" s="1"/>
  <c r="M239" i="33" s="1"/>
  <c r="AA239" i="33" s="1"/>
  <c r="U239" i="33"/>
  <c r="AB239" i="33"/>
  <c r="X239" i="33"/>
  <c r="V239" i="33"/>
  <c r="T239" i="33"/>
  <c r="Z239" i="33"/>
  <c r="AC239" i="33"/>
  <c r="W239" i="33"/>
  <c r="Y239" i="33"/>
  <c r="AD239" i="33"/>
  <c r="I238" i="33"/>
  <c r="H239" i="33" s="1"/>
  <c r="S212" i="25"/>
  <c r="F800" i="33"/>
  <c r="F807" i="35"/>
  <c r="F799" i="25"/>
  <c r="AE235" i="35"/>
  <c r="N235" i="35" s="1"/>
  <c r="Q235" i="35" s="1"/>
  <c r="A808" i="35"/>
  <c r="D807" i="35"/>
  <c r="G807" i="35"/>
  <c r="C807" i="35"/>
  <c r="B807" i="35" s="1"/>
  <c r="D800" i="33"/>
  <c r="A801" i="33"/>
  <c r="G800" i="33"/>
  <c r="C800" i="33"/>
  <c r="B800" i="33" s="1"/>
  <c r="G799" i="25"/>
  <c r="A800" i="25"/>
  <c r="J800" i="25" s="1"/>
  <c r="C799" i="25"/>
  <c r="B799" i="25" s="1"/>
  <c r="D799" i="25"/>
  <c r="S801" i="33" l="1"/>
  <c r="J801" i="33"/>
  <c r="J238" i="33"/>
  <c r="K238" i="33" s="1"/>
  <c r="S235" i="35"/>
  <c r="E235" i="35" s="1"/>
  <c r="AE239" i="33"/>
  <c r="N239" i="33" s="1"/>
  <c r="Q239" i="33" s="1"/>
  <c r="E212" i="25"/>
  <c r="F808" i="35"/>
  <c r="F801" i="33"/>
  <c r="E801" i="33" s="1"/>
  <c r="F800" i="25"/>
  <c r="G801" i="33"/>
  <c r="C801" i="33"/>
  <c r="B801" i="33" s="1"/>
  <c r="D801" i="33"/>
  <c r="A802" i="33"/>
  <c r="D808" i="35"/>
  <c r="C808" i="35"/>
  <c r="B808" i="35" s="1"/>
  <c r="G808" i="35"/>
  <c r="A809" i="35"/>
  <c r="G800" i="25"/>
  <c r="A801" i="25"/>
  <c r="J801" i="25" s="1"/>
  <c r="C800" i="25"/>
  <c r="B800" i="25" s="1"/>
  <c r="D800" i="25"/>
  <c r="S802" i="33" l="1"/>
  <c r="J802" i="33"/>
  <c r="I235" i="35"/>
  <c r="H236" i="35" s="1"/>
  <c r="R235" i="35"/>
  <c r="L236" i="35" s="1"/>
  <c r="M236" i="35" s="1"/>
  <c r="V236" i="35" s="1"/>
  <c r="S239" i="33"/>
  <c r="I212" i="25"/>
  <c r="J212" i="25" s="1"/>
  <c r="R212" i="25"/>
  <c r="L213" i="25" s="1"/>
  <c r="M213" i="25" s="1"/>
  <c r="V213" i="25" s="1"/>
  <c r="F802" i="33"/>
  <c r="F809" i="35"/>
  <c r="F801" i="25"/>
  <c r="G809" i="35"/>
  <c r="D809" i="35"/>
  <c r="A810" i="35"/>
  <c r="C809" i="35"/>
  <c r="B809" i="35" s="1"/>
  <c r="D802" i="33"/>
  <c r="C802" i="33"/>
  <c r="B802" i="33" s="1"/>
  <c r="A803" i="33"/>
  <c r="G802" i="33"/>
  <c r="G801" i="25"/>
  <c r="D801" i="25"/>
  <c r="A802" i="25"/>
  <c r="J802" i="25" s="1"/>
  <c r="C801" i="25"/>
  <c r="B801" i="25" s="1"/>
  <c r="S803" i="33" l="1"/>
  <c r="J803" i="33"/>
  <c r="J235" i="35"/>
  <c r="K235" i="35" s="1"/>
  <c r="Z236" i="35"/>
  <c r="T236" i="35"/>
  <c r="X236" i="35"/>
  <c r="U236" i="35"/>
  <c r="AC236" i="35"/>
  <c r="W236" i="35"/>
  <c r="AB236" i="35"/>
  <c r="Y236" i="35"/>
  <c r="AD236" i="35"/>
  <c r="AA236" i="35"/>
  <c r="Z213" i="25"/>
  <c r="E239" i="33"/>
  <c r="AB213" i="25"/>
  <c r="AD213" i="25"/>
  <c r="AC213" i="25"/>
  <c r="U213" i="25"/>
  <c r="AA213" i="25"/>
  <c r="Y213" i="25"/>
  <c r="X213" i="25"/>
  <c r="T213" i="25"/>
  <c r="W213" i="25"/>
  <c r="H213" i="25"/>
  <c r="K212" i="25"/>
  <c r="F803" i="33"/>
  <c r="E803" i="33" s="1"/>
  <c r="F810" i="35"/>
  <c r="F802" i="25"/>
  <c r="G810" i="35"/>
  <c r="C810" i="35"/>
  <c r="B810" i="35" s="1"/>
  <c r="D810" i="35"/>
  <c r="A811" i="35"/>
  <c r="G803" i="33"/>
  <c r="C803" i="33"/>
  <c r="B803" i="33" s="1"/>
  <c r="A804" i="33"/>
  <c r="D803" i="33"/>
  <c r="G802" i="25"/>
  <c r="A803" i="25"/>
  <c r="J803" i="25" s="1"/>
  <c r="C802" i="25"/>
  <c r="B802" i="25" s="1"/>
  <c r="D802" i="25"/>
  <c r="S804" i="33" l="1"/>
  <c r="J804" i="33"/>
  <c r="AE236" i="35"/>
  <c r="N236" i="35" s="1"/>
  <c r="Q236" i="35" s="1"/>
  <c r="S236" i="35" s="1"/>
  <c r="AE213" i="25"/>
  <c r="N213" i="25" s="1"/>
  <c r="Q213" i="25" s="1"/>
  <c r="S213" i="25" s="1"/>
  <c r="E213" i="25" s="1"/>
  <c r="I239" i="33"/>
  <c r="H240" i="33" s="1"/>
  <c r="R239" i="33"/>
  <c r="L240" i="33" s="1"/>
  <c r="M240" i="33" s="1"/>
  <c r="F811" i="35"/>
  <c r="F804" i="33"/>
  <c r="F803" i="25"/>
  <c r="D804" i="33"/>
  <c r="C804" i="33"/>
  <c r="B804" i="33" s="1"/>
  <c r="G804" i="33"/>
  <c r="A805" i="33"/>
  <c r="C811" i="35"/>
  <c r="B811" i="35" s="1"/>
  <c r="G811" i="35"/>
  <c r="A812" i="35"/>
  <c r="D811" i="35"/>
  <c r="G803" i="25"/>
  <c r="C803" i="25"/>
  <c r="B803" i="25" s="1"/>
  <c r="A804" i="25"/>
  <c r="J804" i="25" s="1"/>
  <c r="D803" i="25"/>
  <c r="S805" i="33" l="1"/>
  <c r="J805" i="33"/>
  <c r="J239" i="33"/>
  <c r="K239" i="33" s="1"/>
  <c r="R213" i="25"/>
  <c r="L214" i="25" s="1"/>
  <c r="M214" i="25" s="1"/>
  <c r="Y214" i="25" s="1"/>
  <c r="I213" i="25"/>
  <c r="H214" i="25" s="1"/>
  <c r="W240" i="33"/>
  <c r="U240" i="33"/>
  <c r="X240" i="33"/>
  <c r="T240" i="33"/>
  <c r="AC240" i="33"/>
  <c r="V240" i="33"/>
  <c r="AD240" i="33"/>
  <c r="AA240" i="33"/>
  <c r="Z240" i="33"/>
  <c r="Y240" i="33"/>
  <c r="AB240" i="33"/>
  <c r="F805" i="33"/>
  <c r="F812" i="35"/>
  <c r="F804" i="25"/>
  <c r="E236" i="35"/>
  <c r="C812" i="35"/>
  <c r="B812" i="35" s="1"/>
  <c r="A813" i="35"/>
  <c r="D812" i="35"/>
  <c r="G812" i="35"/>
  <c r="G805" i="33"/>
  <c r="C805" i="33"/>
  <c r="B805" i="33" s="1"/>
  <c r="A806" i="33"/>
  <c r="D805" i="33"/>
  <c r="G804" i="25"/>
  <c r="A805" i="25"/>
  <c r="J805" i="25" s="1"/>
  <c r="C804" i="25"/>
  <c r="B804" i="25" s="1"/>
  <c r="D804" i="25"/>
  <c r="S806" i="33" l="1"/>
  <c r="J806" i="33"/>
  <c r="R236" i="35"/>
  <c r="L237" i="35" s="1"/>
  <c r="M237" i="35" s="1"/>
  <c r="Z237" i="35" s="1"/>
  <c r="J213" i="25"/>
  <c r="K213" i="25" s="1"/>
  <c r="AE240" i="33"/>
  <c r="N240" i="33" s="1"/>
  <c r="Q240" i="33" s="1"/>
  <c r="X214" i="25"/>
  <c r="AB214" i="25"/>
  <c r="V214" i="25"/>
  <c r="AD214" i="25"/>
  <c r="W214" i="25"/>
  <c r="U214" i="25"/>
  <c r="F813" i="35"/>
  <c r="F806" i="33"/>
  <c r="AA214" i="25"/>
  <c r="F805" i="25"/>
  <c r="AC214" i="25"/>
  <c r="Z214" i="25"/>
  <c r="T214" i="25"/>
  <c r="Y237" i="35"/>
  <c r="AA237" i="35"/>
  <c r="U237" i="35"/>
  <c r="AC237" i="35"/>
  <c r="AD237" i="35"/>
  <c r="X237" i="35"/>
  <c r="AB237" i="35"/>
  <c r="T237" i="35"/>
  <c r="W237" i="35"/>
  <c r="I236" i="35"/>
  <c r="H237" i="35" s="1"/>
  <c r="G806" i="33"/>
  <c r="C806" i="33"/>
  <c r="B806" i="33" s="1"/>
  <c r="A807" i="33"/>
  <c r="D806" i="33"/>
  <c r="A814" i="35"/>
  <c r="C813" i="35"/>
  <c r="B813" i="35" s="1"/>
  <c r="G813" i="35"/>
  <c r="D813" i="35"/>
  <c r="G805" i="25"/>
  <c r="C805" i="25"/>
  <c r="B805" i="25" s="1"/>
  <c r="D805" i="25"/>
  <c r="A806" i="25"/>
  <c r="J806" i="25" s="1"/>
  <c r="V237" i="35" l="1"/>
  <c r="S807" i="33"/>
  <c r="J807" i="33"/>
  <c r="J236" i="35"/>
  <c r="K236" i="35" s="1"/>
  <c r="S240" i="33"/>
  <c r="E240" i="33" s="1"/>
  <c r="F807" i="33"/>
  <c r="E807" i="33" s="1"/>
  <c r="F814" i="35"/>
  <c r="AE214" i="25"/>
  <c r="N214" i="25" s="1"/>
  <c r="Q214" i="25" s="1"/>
  <c r="F806" i="25"/>
  <c r="AE237" i="35"/>
  <c r="N237" i="35" s="1"/>
  <c r="Q237" i="35" s="1"/>
  <c r="S237" i="35" s="1"/>
  <c r="G814" i="35"/>
  <c r="C814" i="35"/>
  <c r="B814" i="35" s="1"/>
  <c r="A815" i="35"/>
  <c r="D814" i="35"/>
  <c r="G807" i="33"/>
  <c r="D807" i="33"/>
  <c r="C807" i="33"/>
  <c r="B807" i="33" s="1"/>
  <c r="A808" i="33"/>
  <c r="G806" i="25"/>
  <c r="D806" i="25"/>
  <c r="A807" i="25"/>
  <c r="J807" i="25" s="1"/>
  <c r="C806" i="25"/>
  <c r="B806" i="25" s="1"/>
  <c r="S808" i="33" l="1"/>
  <c r="J808" i="33"/>
  <c r="R240" i="33"/>
  <c r="L241" i="33" s="1"/>
  <c r="M241" i="33" s="1"/>
  <c r="W241" i="33" s="1"/>
  <c r="AC241" i="33"/>
  <c r="V241" i="33"/>
  <c r="AD241" i="33"/>
  <c r="AB241" i="33"/>
  <c r="X241" i="33"/>
  <c r="Y241" i="33"/>
  <c r="T241" i="33"/>
  <c r="Z241" i="33"/>
  <c r="AA241" i="33"/>
  <c r="I240" i="33"/>
  <c r="H241" i="33" s="1"/>
  <c r="S214" i="25"/>
  <c r="E214" i="25" s="1"/>
  <c r="E237" i="35"/>
  <c r="F808" i="33"/>
  <c r="F815" i="35"/>
  <c r="F807" i="25"/>
  <c r="C815" i="35"/>
  <c r="B815" i="35" s="1"/>
  <c r="D815" i="35"/>
  <c r="A816" i="35"/>
  <c r="G815" i="35"/>
  <c r="A809" i="33"/>
  <c r="C808" i="33"/>
  <c r="B808" i="33" s="1"/>
  <c r="G808" i="33"/>
  <c r="D808" i="33"/>
  <c r="G807" i="25"/>
  <c r="C807" i="25"/>
  <c r="B807" i="25" s="1"/>
  <c r="A808" i="25"/>
  <c r="J808" i="25" s="1"/>
  <c r="D807" i="25"/>
  <c r="S809" i="33" l="1"/>
  <c r="J809" i="33"/>
  <c r="U241" i="33"/>
  <c r="R237" i="35"/>
  <c r="L238" i="35" s="1"/>
  <c r="M238" i="35" s="1"/>
  <c r="AB238" i="35" s="1"/>
  <c r="J240" i="33"/>
  <c r="K240" i="33" s="1"/>
  <c r="I214" i="25"/>
  <c r="H215" i="25" s="1"/>
  <c r="R214" i="25"/>
  <c r="L215" i="25" s="1"/>
  <c r="M215" i="25" s="1"/>
  <c r="T215" i="25" s="1"/>
  <c r="AE241" i="33"/>
  <c r="N241" i="33" s="1"/>
  <c r="Q241" i="33" s="1"/>
  <c r="I237" i="35"/>
  <c r="H238" i="35" s="1"/>
  <c r="T238" i="35"/>
  <c r="U238" i="35"/>
  <c r="Z238" i="35"/>
  <c r="AC238" i="35"/>
  <c r="X238" i="35"/>
  <c r="F809" i="33"/>
  <c r="E809" i="33" s="1"/>
  <c r="F816" i="35"/>
  <c r="F808" i="25"/>
  <c r="C816" i="35"/>
  <c r="B816" i="35" s="1"/>
  <c r="D816" i="35"/>
  <c r="G816" i="35"/>
  <c r="A817" i="35"/>
  <c r="G809" i="33"/>
  <c r="C809" i="33"/>
  <c r="B809" i="33" s="1"/>
  <c r="D809" i="33"/>
  <c r="A810" i="33"/>
  <c r="G808" i="25"/>
  <c r="A809" i="25"/>
  <c r="J809" i="25" s="1"/>
  <c r="D808" i="25"/>
  <c r="C808" i="25"/>
  <c r="B808" i="25" s="1"/>
  <c r="AA238" i="35" l="1"/>
  <c r="V238" i="35"/>
  <c r="W238" i="35"/>
  <c r="AD238" i="35"/>
  <c r="Y238" i="35"/>
  <c r="S810" i="33"/>
  <c r="J810" i="33"/>
  <c r="J214" i="25"/>
  <c r="K214" i="25" s="1"/>
  <c r="J237" i="35"/>
  <c r="K237" i="35" s="1"/>
  <c r="S241" i="33"/>
  <c r="E241" i="33" s="1"/>
  <c r="AE238" i="35"/>
  <c r="N238" i="35" s="1"/>
  <c r="Q238" i="35" s="1"/>
  <c r="F810" i="33"/>
  <c r="F817" i="35"/>
  <c r="Y215" i="25"/>
  <c r="AC215" i="25"/>
  <c r="V215" i="25"/>
  <c r="Z215" i="25"/>
  <c r="U215" i="25"/>
  <c r="AD215" i="25"/>
  <c r="F809" i="25"/>
  <c r="W215" i="25"/>
  <c r="X215" i="25"/>
  <c r="AB215" i="25"/>
  <c r="AA215" i="25"/>
  <c r="D817" i="35"/>
  <c r="C817" i="35"/>
  <c r="B817" i="35" s="1"/>
  <c r="G817" i="35"/>
  <c r="A818" i="35"/>
  <c r="G810" i="33"/>
  <c r="D810" i="33"/>
  <c r="A811" i="33"/>
  <c r="C810" i="33"/>
  <c r="B810" i="33" s="1"/>
  <c r="G809" i="25"/>
  <c r="C809" i="25"/>
  <c r="B809" i="25" s="1"/>
  <c r="D809" i="25"/>
  <c r="A810" i="25"/>
  <c r="J810" i="25" s="1"/>
  <c r="S811" i="33" l="1"/>
  <c r="J811" i="33"/>
  <c r="R241" i="33"/>
  <c r="L242" i="33" s="1"/>
  <c r="M242" i="33" s="1"/>
  <c r="AB242" i="33" s="1"/>
  <c r="S238" i="35"/>
  <c r="E238" i="35" s="1"/>
  <c r="AC242" i="33"/>
  <c r="V242" i="33"/>
  <c r="W242" i="33"/>
  <c r="AD242" i="33"/>
  <c r="AA242" i="33"/>
  <c r="I241" i="33"/>
  <c r="H242" i="33" s="1"/>
  <c r="F818" i="35"/>
  <c r="F811" i="33"/>
  <c r="AE215" i="25"/>
  <c r="N215" i="25" s="1"/>
  <c r="Q215" i="25" s="1"/>
  <c r="F810" i="25"/>
  <c r="A812" i="33"/>
  <c r="D811" i="33"/>
  <c r="C811" i="33"/>
  <c r="B811" i="33" s="1"/>
  <c r="G811" i="33"/>
  <c r="A819" i="35"/>
  <c r="D818" i="35"/>
  <c r="G818" i="35"/>
  <c r="C818" i="35"/>
  <c r="B818" i="35" s="1"/>
  <c r="G810" i="25"/>
  <c r="C810" i="25"/>
  <c r="B810" i="25" s="1"/>
  <c r="D810" i="25"/>
  <c r="A811" i="25"/>
  <c r="J811" i="25" s="1"/>
  <c r="S812" i="33" l="1"/>
  <c r="J812" i="33"/>
  <c r="Z242" i="33"/>
  <c r="U242" i="33"/>
  <c r="T242" i="33"/>
  <c r="X242" i="33"/>
  <c r="Y242" i="33"/>
  <c r="J241" i="33"/>
  <c r="K241" i="33" s="1"/>
  <c r="S215" i="25"/>
  <c r="F812" i="33"/>
  <c r="F819" i="35"/>
  <c r="F811" i="25"/>
  <c r="I238" i="35"/>
  <c r="H239" i="35" s="1"/>
  <c r="R238" i="35"/>
  <c r="L239" i="35" s="1"/>
  <c r="M239" i="35" s="1"/>
  <c r="G819" i="35"/>
  <c r="A820" i="35"/>
  <c r="C819" i="35"/>
  <c r="B819" i="35" s="1"/>
  <c r="D819" i="35"/>
  <c r="A813" i="33"/>
  <c r="G812" i="33"/>
  <c r="C812" i="33"/>
  <c r="B812" i="33" s="1"/>
  <c r="D812" i="33"/>
  <c r="G811" i="25"/>
  <c r="A812" i="25"/>
  <c r="J812" i="25" s="1"/>
  <c r="C811" i="25"/>
  <c r="B811" i="25" s="1"/>
  <c r="D811" i="25"/>
  <c r="AE242" i="33" l="1"/>
  <c r="N242" i="33" s="1"/>
  <c r="Q242" i="33" s="1"/>
  <c r="S813" i="33"/>
  <c r="J813" i="33"/>
  <c r="J238" i="35"/>
  <c r="K238" i="35" s="1"/>
  <c r="S242" i="33"/>
  <c r="E215" i="25"/>
  <c r="F813" i="33"/>
  <c r="E813" i="33" s="1"/>
  <c r="F820" i="35"/>
  <c r="F812" i="25"/>
  <c r="V239" i="35"/>
  <c r="U239" i="35"/>
  <c r="T239" i="35"/>
  <c r="AA239" i="35"/>
  <c r="X239" i="35"/>
  <c r="AD239" i="35"/>
  <c r="Y239" i="35"/>
  <c r="AB239" i="35"/>
  <c r="AC239" i="35"/>
  <c r="Z239" i="35"/>
  <c r="W239" i="35"/>
  <c r="C820" i="35"/>
  <c r="B820" i="35" s="1"/>
  <c r="G820" i="35"/>
  <c r="A821" i="35"/>
  <c r="D820" i="35"/>
  <c r="A814" i="33"/>
  <c r="G813" i="33"/>
  <c r="D813" i="33"/>
  <c r="C813" i="33"/>
  <c r="B813" i="33" s="1"/>
  <c r="G812" i="25"/>
  <c r="A813" i="25"/>
  <c r="J813" i="25" s="1"/>
  <c r="C812" i="25"/>
  <c r="B812" i="25" s="1"/>
  <c r="D812" i="25"/>
  <c r="S814" i="33" l="1"/>
  <c r="J814" i="33"/>
  <c r="E242" i="33"/>
  <c r="R215" i="25"/>
  <c r="L216" i="25" s="1"/>
  <c r="M216" i="25" s="1"/>
  <c r="AB216" i="25" s="1"/>
  <c r="I215" i="25"/>
  <c r="J215" i="25" s="1"/>
  <c r="F821" i="35"/>
  <c r="F814" i="33"/>
  <c r="F813" i="25"/>
  <c r="AE239" i="35"/>
  <c r="N239" i="35" s="1"/>
  <c r="Q239" i="35" s="1"/>
  <c r="S239" i="35" s="1"/>
  <c r="G821" i="35"/>
  <c r="C821" i="35"/>
  <c r="B821" i="35" s="1"/>
  <c r="D821" i="35"/>
  <c r="A822" i="35"/>
  <c r="G814" i="33"/>
  <c r="C814" i="33"/>
  <c r="B814" i="33" s="1"/>
  <c r="D814" i="33"/>
  <c r="A815" i="33"/>
  <c r="G813" i="25"/>
  <c r="A814" i="25"/>
  <c r="J814" i="25" s="1"/>
  <c r="D813" i="25"/>
  <c r="C813" i="25"/>
  <c r="B813" i="25" s="1"/>
  <c r="S815" i="33" l="1"/>
  <c r="J815" i="33"/>
  <c r="V216" i="25"/>
  <c r="Y216" i="25"/>
  <c r="T216" i="25"/>
  <c r="X216" i="25"/>
  <c r="AA216" i="25"/>
  <c r="AC216" i="25"/>
  <c r="AD216" i="25"/>
  <c r="W216" i="25"/>
  <c r="U216" i="25"/>
  <c r="Z216" i="25"/>
  <c r="I242" i="33"/>
  <c r="H243" i="33" s="1"/>
  <c r="R242" i="33"/>
  <c r="L243" i="33" s="1"/>
  <c r="M243" i="33" s="1"/>
  <c r="H216" i="25"/>
  <c r="K215" i="25"/>
  <c r="F822" i="35"/>
  <c r="F815" i="33"/>
  <c r="E815" i="33" s="1"/>
  <c r="F814" i="25"/>
  <c r="C822" i="35"/>
  <c r="B822" i="35" s="1"/>
  <c r="D822" i="35"/>
  <c r="A823" i="35"/>
  <c r="G822" i="35"/>
  <c r="D815" i="33"/>
  <c r="A816" i="33"/>
  <c r="G815" i="33"/>
  <c r="C815" i="33"/>
  <c r="B815" i="33" s="1"/>
  <c r="G814" i="25"/>
  <c r="C814" i="25"/>
  <c r="B814" i="25" s="1"/>
  <c r="D814" i="25"/>
  <c r="A815" i="25"/>
  <c r="J815" i="25" s="1"/>
  <c r="S816" i="33" l="1"/>
  <c r="J816" i="33"/>
  <c r="J242" i="33"/>
  <c r="K242" i="33" s="1"/>
  <c r="AE216" i="25"/>
  <c r="N216" i="25" s="1"/>
  <c r="Q216" i="25" s="1"/>
  <c r="S216" i="25" s="1"/>
  <c r="E216" i="25" s="1"/>
  <c r="AA243" i="33"/>
  <c r="T243" i="33"/>
  <c r="AC243" i="33"/>
  <c r="AB243" i="33"/>
  <c r="AD243" i="33"/>
  <c r="W243" i="33"/>
  <c r="V243" i="33"/>
  <c r="U243" i="33"/>
  <c r="X243" i="33"/>
  <c r="Y243" i="33"/>
  <c r="Z243" i="33"/>
  <c r="F823" i="35"/>
  <c r="F816" i="33"/>
  <c r="F815" i="25"/>
  <c r="E239" i="35"/>
  <c r="C816" i="33"/>
  <c r="B816" i="33" s="1"/>
  <c r="A817" i="33"/>
  <c r="G816" i="33"/>
  <c r="D816" i="33"/>
  <c r="C823" i="35"/>
  <c r="B823" i="35" s="1"/>
  <c r="A824" i="35"/>
  <c r="S824" i="35" s="1"/>
  <c r="D823" i="35"/>
  <c r="G823" i="35"/>
  <c r="G815" i="25"/>
  <c r="C815" i="25"/>
  <c r="B815" i="25" s="1"/>
  <c r="A816" i="25"/>
  <c r="J816" i="25" s="1"/>
  <c r="D815" i="25"/>
  <c r="S817" i="33" l="1"/>
  <c r="J817" i="33"/>
  <c r="R239" i="35"/>
  <c r="L240" i="35" s="1"/>
  <c r="M240" i="35" s="1"/>
  <c r="Z240" i="35" s="1"/>
  <c r="R216" i="25"/>
  <c r="L217" i="25" s="1"/>
  <c r="I216" i="25"/>
  <c r="H217" i="25" s="1"/>
  <c r="AE243" i="33"/>
  <c r="N243" i="33" s="1"/>
  <c r="Q243" i="33" s="1"/>
  <c r="F817" i="33"/>
  <c r="M824" i="35"/>
  <c r="H824" i="35"/>
  <c r="F824" i="35"/>
  <c r="E824" i="35"/>
  <c r="F816" i="25"/>
  <c r="M217" i="25"/>
  <c r="Y217" i="25" s="1"/>
  <c r="AA240" i="35"/>
  <c r="AC240" i="35"/>
  <c r="U240" i="35"/>
  <c r="AD240" i="35"/>
  <c r="Y240" i="35"/>
  <c r="AB240" i="35"/>
  <c r="V240" i="35"/>
  <c r="I239" i="35"/>
  <c r="H240" i="35" s="1"/>
  <c r="D817" i="33"/>
  <c r="A818" i="33"/>
  <c r="C817" i="33"/>
  <c r="B817" i="33" s="1"/>
  <c r="G817" i="33"/>
  <c r="L824" i="35"/>
  <c r="A825" i="35"/>
  <c r="S825" i="35" s="1"/>
  <c r="N824" i="35"/>
  <c r="D824" i="35"/>
  <c r="B824" i="35"/>
  <c r="Q824" i="35"/>
  <c r="K824" i="35"/>
  <c r="R824" i="35"/>
  <c r="C824" i="35"/>
  <c r="G824" i="35"/>
  <c r="I824" i="35"/>
  <c r="G816" i="25"/>
  <c r="A817" i="25"/>
  <c r="J817" i="25" s="1"/>
  <c r="C816" i="25"/>
  <c r="B816" i="25" s="1"/>
  <c r="D816" i="25"/>
  <c r="T240" i="35" l="1"/>
  <c r="W240" i="35"/>
  <c r="X240" i="35"/>
  <c r="S818" i="33"/>
  <c r="J818" i="33"/>
  <c r="J216" i="25"/>
  <c r="K216" i="25" s="1"/>
  <c r="J239" i="35"/>
  <c r="K239" i="35" s="1"/>
  <c r="S243" i="33"/>
  <c r="E243" i="33" s="1"/>
  <c r="M825" i="35"/>
  <c r="H825" i="35"/>
  <c r="F825" i="35"/>
  <c r="E825" i="35"/>
  <c r="F818" i="33"/>
  <c r="F817" i="25"/>
  <c r="AA217" i="25"/>
  <c r="AC217" i="25"/>
  <c r="W217" i="25"/>
  <c r="V217" i="25"/>
  <c r="Z217" i="25"/>
  <c r="T217" i="25"/>
  <c r="AD217" i="25"/>
  <c r="AB217" i="25"/>
  <c r="X217" i="25"/>
  <c r="U217" i="25"/>
  <c r="AE240" i="35"/>
  <c r="N240" i="35" s="1"/>
  <c r="Q240" i="35" s="1"/>
  <c r="S240" i="35" s="1"/>
  <c r="G818" i="33"/>
  <c r="A819" i="33"/>
  <c r="C818" i="33"/>
  <c r="B818" i="33" s="1"/>
  <c r="D818" i="33"/>
  <c r="I825" i="35"/>
  <c r="K825" i="35"/>
  <c r="A826" i="35"/>
  <c r="S826" i="35" s="1"/>
  <c r="N825" i="35"/>
  <c r="C825" i="35"/>
  <c r="L825" i="35"/>
  <c r="R825" i="35"/>
  <c r="B825" i="35"/>
  <c r="G825" i="35"/>
  <c r="Q825" i="35"/>
  <c r="D825" i="35"/>
  <c r="Y824" i="35"/>
  <c r="Z824" i="35"/>
  <c r="AB824" i="35"/>
  <c r="T824" i="35"/>
  <c r="W824" i="35"/>
  <c r="X824" i="35"/>
  <c r="U824" i="35"/>
  <c r="AA824" i="35"/>
  <c r="V824" i="35"/>
  <c r="AC824" i="35"/>
  <c r="AD824" i="35"/>
  <c r="G817" i="25"/>
  <c r="C817" i="25"/>
  <c r="B817" i="25" s="1"/>
  <c r="D817" i="25"/>
  <c r="A818" i="25"/>
  <c r="J818" i="25" s="1"/>
  <c r="S819" i="33" l="1"/>
  <c r="J819" i="33"/>
  <c r="R243" i="33"/>
  <c r="L244" i="33" s="1"/>
  <c r="M244" i="33" s="1"/>
  <c r="X244" i="33" s="1"/>
  <c r="W244" i="33"/>
  <c r="AA244" i="33"/>
  <c r="T244" i="33"/>
  <c r="Z244" i="33"/>
  <c r="I243" i="33"/>
  <c r="H244" i="33" s="1"/>
  <c r="E240" i="35"/>
  <c r="M826" i="35"/>
  <c r="H826" i="35"/>
  <c r="E826" i="35"/>
  <c r="F826" i="35"/>
  <c r="F819" i="33"/>
  <c r="E819" i="33" s="1"/>
  <c r="F818" i="25"/>
  <c r="AE217" i="25"/>
  <c r="N217" i="25" s="1"/>
  <c r="Q217" i="25" s="1"/>
  <c r="Y825" i="35"/>
  <c r="AB825" i="35"/>
  <c r="W825" i="35"/>
  <c r="T825" i="35"/>
  <c r="Z825" i="35"/>
  <c r="AD825" i="35"/>
  <c r="AA825" i="35"/>
  <c r="V825" i="35"/>
  <c r="X825" i="35"/>
  <c r="U825" i="35"/>
  <c r="AC825" i="35"/>
  <c r="AE824" i="35"/>
  <c r="K826" i="35"/>
  <c r="G826" i="35"/>
  <c r="C826" i="35"/>
  <c r="B826" i="35"/>
  <c r="Q826" i="35"/>
  <c r="R826" i="35"/>
  <c r="N826" i="35"/>
  <c r="L826" i="35"/>
  <c r="A827" i="35"/>
  <c r="S827" i="35" s="1"/>
  <c r="D826" i="35"/>
  <c r="I826" i="35"/>
  <c r="C819" i="33"/>
  <c r="B819" i="33" s="1"/>
  <c r="A820" i="33"/>
  <c r="G819" i="33"/>
  <c r="D819" i="33"/>
  <c r="G818" i="25"/>
  <c r="C818" i="25"/>
  <c r="B818" i="25" s="1"/>
  <c r="D818" i="25"/>
  <c r="A819" i="25"/>
  <c r="J819" i="25" s="1"/>
  <c r="Y244" i="33" l="1"/>
  <c r="AB244" i="33"/>
  <c r="AD244" i="33"/>
  <c r="AC244" i="33"/>
  <c r="S820" i="33"/>
  <c r="J820" i="33"/>
  <c r="U244" i="33"/>
  <c r="V244" i="33"/>
  <c r="J243" i="33"/>
  <c r="K243" i="33" s="1"/>
  <c r="I240" i="35"/>
  <c r="J240" i="35" s="1"/>
  <c r="K240" i="35" s="1"/>
  <c r="AE244" i="33"/>
  <c r="N244" i="33" s="1"/>
  <c r="Q244" i="33" s="1"/>
  <c r="S217" i="25"/>
  <c r="E217" i="25" s="1"/>
  <c r="R240" i="35"/>
  <c r="L241" i="35" s="1"/>
  <c r="M241" i="35" s="1"/>
  <c r="AC241" i="35" s="1"/>
  <c r="H241" i="35"/>
  <c r="M827" i="35"/>
  <c r="H827" i="35"/>
  <c r="F827" i="35"/>
  <c r="E827" i="35"/>
  <c r="F820" i="33"/>
  <c r="F819" i="25"/>
  <c r="I827" i="35"/>
  <c r="A828" i="35"/>
  <c r="S828" i="35" s="1"/>
  <c r="L827" i="35"/>
  <c r="Q827" i="35"/>
  <c r="G827" i="35"/>
  <c r="C827" i="35"/>
  <c r="B827" i="35"/>
  <c r="N827" i="35"/>
  <c r="R827" i="35"/>
  <c r="K827" i="35"/>
  <c r="D827" i="35"/>
  <c r="D820" i="33"/>
  <c r="C820" i="33"/>
  <c r="B820" i="33" s="1"/>
  <c r="G820" i="33"/>
  <c r="A821" i="33"/>
  <c r="AD826" i="35"/>
  <c r="T826" i="35"/>
  <c r="AC826" i="35"/>
  <c r="X826" i="35"/>
  <c r="W826" i="35"/>
  <c r="Y826" i="35"/>
  <c r="Z826" i="35"/>
  <c r="AA826" i="35"/>
  <c r="V826" i="35"/>
  <c r="U826" i="35"/>
  <c r="AB826" i="35"/>
  <c r="AE825" i="35"/>
  <c r="G819" i="25"/>
  <c r="A820" i="25"/>
  <c r="J820" i="25" s="1"/>
  <c r="D819" i="25"/>
  <c r="C819" i="25"/>
  <c r="B819" i="25" s="1"/>
  <c r="S821" i="33" l="1"/>
  <c r="J821" i="33"/>
  <c r="R217" i="25"/>
  <c r="L218" i="25" s="1"/>
  <c r="M218" i="25" s="1"/>
  <c r="AD218" i="25" s="1"/>
  <c r="I217" i="25"/>
  <c r="H218" i="25" s="1"/>
  <c r="S244" i="33"/>
  <c r="E244" i="33" s="1"/>
  <c r="M828" i="35"/>
  <c r="H828" i="35"/>
  <c r="F828" i="35"/>
  <c r="E828" i="35"/>
  <c r="F821" i="33"/>
  <c r="E821" i="33" s="1"/>
  <c r="T241" i="35"/>
  <c r="X241" i="35"/>
  <c r="AD241" i="35"/>
  <c r="AB241" i="35"/>
  <c r="AA241" i="35"/>
  <c r="U241" i="35"/>
  <c r="F820" i="25"/>
  <c r="V241" i="35"/>
  <c r="Z241" i="35"/>
  <c r="W241" i="35"/>
  <c r="Y241" i="35"/>
  <c r="Y827" i="35"/>
  <c r="X827" i="35"/>
  <c r="T827" i="35"/>
  <c r="Z827" i="35"/>
  <c r="AB827" i="35"/>
  <c r="W827" i="35"/>
  <c r="AC827" i="35"/>
  <c r="AA827" i="35"/>
  <c r="U827" i="35"/>
  <c r="V827" i="35"/>
  <c r="AD827" i="35"/>
  <c r="AE826" i="35"/>
  <c r="A822" i="33"/>
  <c r="G821" i="33"/>
  <c r="D821" i="33"/>
  <c r="C821" i="33"/>
  <c r="B821" i="33" s="1"/>
  <c r="K828" i="35"/>
  <c r="C828" i="35"/>
  <c r="A829" i="35"/>
  <c r="S829" i="35" s="1"/>
  <c r="N828" i="35"/>
  <c r="R828" i="35"/>
  <c r="G828" i="35"/>
  <c r="D828" i="35"/>
  <c r="B828" i="35"/>
  <c r="I828" i="35"/>
  <c r="L828" i="35"/>
  <c r="Q828" i="35"/>
  <c r="G820" i="25"/>
  <c r="D820" i="25"/>
  <c r="A821" i="25"/>
  <c r="J821" i="25" s="1"/>
  <c r="C820" i="25"/>
  <c r="B820" i="25" s="1"/>
  <c r="S822" i="33" l="1"/>
  <c r="J822" i="33"/>
  <c r="R244" i="33"/>
  <c r="L245" i="33" s="1"/>
  <c r="M245" i="33" s="1"/>
  <c r="V245" i="33" s="1"/>
  <c r="J217" i="25"/>
  <c r="K217" i="25" s="1"/>
  <c r="I244" i="33"/>
  <c r="H245" i="33" s="1"/>
  <c r="AB245" i="33"/>
  <c r="Y245" i="33"/>
  <c r="X245" i="33"/>
  <c r="W245" i="33"/>
  <c r="Z245" i="33"/>
  <c r="U245" i="33"/>
  <c r="AA245" i="33"/>
  <c r="AC245" i="33"/>
  <c r="T245" i="33"/>
  <c r="F822" i="33"/>
  <c r="M829" i="35"/>
  <c r="F829" i="35"/>
  <c r="E829" i="35"/>
  <c r="H829" i="35"/>
  <c r="AE241" i="35"/>
  <c r="N241" i="35" s="1"/>
  <c r="Q241" i="35" s="1"/>
  <c r="AA218" i="25"/>
  <c r="F821" i="25"/>
  <c r="V218" i="25"/>
  <c r="T218" i="25"/>
  <c r="AC218" i="25"/>
  <c r="AB218" i="25"/>
  <c r="W218" i="25"/>
  <c r="U218" i="25"/>
  <c r="X218" i="25"/>
  <c r="Z218" i="25"/>
  <c r="Y218" i="25"/>
  <c r="Y828" i="35"/>
  <c r="AC828" i="35"/>
  <c r="AA828" i="35"/>
  <c r="W828" i="35"/>
  <c r="AD828" i="35"/>
  <c r="V828" i="35"/>
  <c r="AB828" i="35"/>
  <c r="Z828" i="35"/>
  <c r="U828" i="35"/>
  <c r="T828" i="35"/>
  <c r="X828" i="35"/>
  <c r="AE827" i="35"/>
  <c r="N829" i="35"/>
  <c r="R829" i="35"/>
  <c r="L829" i="35"/>
  <c r="A830" i="35"/>
  <c r="S830" i="35" s="1"/>
  <c r="C829" i="35"/>
  <c r="K829" i="35"/>
  <c r="I829" i="35"/>
  <c r="D829" i="35"/>
  <c r="G829" i="35"/>
  <c r="Q829" i="35"/>
  <c r="B829" i="35"/>
  <c r="A823" i="33"/>
  <c r="D822" i="33"/>
  <c r="G822" i="33"/>
  <c r="C822" i="33"/>
  <c r="B822" i="33" s="1"/>
  <c r="G821" i="25"/>
  <c r="D821" i="25"/>
  <c r="A822" i="25"/>
  <c r="J822" i="25" s="1"/>
  <c r="C821" i="25"/>
  <c r="B821" i="25" s="1"/>
  <c r="AD245" i="33" l="1"/>
  <c r="S823" i="33"/>
  <c r="J823" i="33"/>
  <c r="J244" i="33"/>
  <c r="K244" i="33" s="1"/>
  <c r="S241" i="35"/>
  <c r="E241" i="35" s="1"/>
  <c r="AE245" i="33"/>
  <c r="N245" i="33" s="1"/>
  <c r="Q245" i="33" s="1"/>
  <c r="F823" i="33"/>
  <c r="M830" i="35"/>
  <c r="H830" i="35"/>
  <c r="F830" i="35"/>
  <c r="E830" i="35"/>
  <c r="F822" i="25"/>
  <c r="AE218" i="25"/>
  <c r="N218" i="25" s="1"/>
  <c r="Q218" i="25" s="1"/>
  <c r="AE828" i="35"/>
  <c r="Y829" i="35"/>
  <c r="AD829" i="35"/>
  <c r="X829" i="35"/>
  <c r="W829" i="35"/>
  <c r="U829" i="35"/>
  <c r="Z829" i="35"/>
  <c r="AB829" i="35"/>
  <c r="AC829" i="35"/>
  <c r="T829" i="35"/>
  <c r="AA829" i="35"/>
  <c r="V829" i="35"/>
  <c r="G823" i="33"/>
  <c r="D823" i="33"/>
  <c r="C823" i="33"/>
  <c r="B823" i="33" s="1"/>
  <c r="A824" i="33"/>
  <c r="I830" i="35"/>
  <c r="D830" i="35"/>
  <c r="G830" i="35"/>
  <c r="B830" i="35"/>
  <c r="C830" i="35"/>
  <c r="Q830" i="35"/>
  <c r="N830" i="35"/>
  <c r="R830" i="35"/>
  <c r="K830" i="35"/>
  <c r="A831" i="35"/>
  <c r="S831" i="35" s="1"/>
  <c r="L830" i="35"/>
  <c r="G822" i="25"/>
  <c r="D822" i="25"/>
  <c r="C822" i="25"/>
  <c r="B822" i="25" s="1"/>
  <c r="A823" i="25"/>
  <c r="J823" i="25" s="1"/>
  <c r="S824" i="33" l="1"/>
  <c r="J824" i="33"/>
  <c r="I241" i="35"/>
  <c r="H242" i="35" s="1"/>
  <c r="R241" i="35"/>
  <c r="L242" i="35" s="1"/>
  <c r="M242" i="35" s="1"/>
  <c r="T242" i="35" s="1"/>
  <c r="S245" i="33"/>
  <c r="S218" i="25"/>
  <c r="M824" i="33"/>
  <c r="H824" i="33"/>
  <c r="F824" i="33"/>
  <c r="E824" i="33"/>
  <c r="M831" i="35"/>
  <c r="H831" i="35"/>
  <c r="E831" i="35"/>
  <c r="F831" i="35"/>
  <c r="F823" i="25"/>
  <c r="AE829" i="35"/>
  <c r="C824" i="33"/>
  <c r="K824" i="33"/>
  <c r="N824" i="33"/>
  <c r="L824" i="33"/>
  <c r="G824" i="33"/>
  <c r="Q824" i="33"/>
  <c r="A825" i="33"/>
  <c r="B824" i="33"/>
  <c r="I824" i="33"/>
  <c r="R824" i="33"/>
  <c r="D824" i="33"/>
  <c r="I831" i="35"/>
  <c r="G831" i="35"/>
  <c r="R831" i="35"/>
  <c r="K831" i="35"/>
  <c r="N831" i="35"/>
  <c r="B831" i="35"/>
  <c r="D831" i="35"/>
  <c r="Q831" i="35"/>
  <c r="L831" i="35"/>
  <c r="C831" i="35"/>
  <c r="A832" i="35"/>
  <c r="S832" i="35" s="1"/>
  <c r="AC830" i="35"/>
  <c r="W830" i="35"/>
  <c r="T830" i="35"/>
  <c r="X830" i="35"/>
  <c r="V830" i="35"/>
  <c r="AD830" i="35"/>
  <c r="Y830" i="35"/>
  <c r="AB830" i="35"/>
  <c r="Z830" i="35"/>
  <c r="U830" i="35"/>
  <c r="AA830" i="35"/>
  <c r="G823" i="25"/>
  <c r="D823" i="25"/>
  <c r="A824" i="25"/>
  <c r="J824" i="25" s="1"/>
  <c r="C823" i="25"/>
  <c r="B823" i="25" s="1"/>
  <c r="S825" i="33" l="1"/>
  <c r="J825" i="33"/>
  <c r="J241" i="35"/>
  <c r="K241" i="35" s="1"/>
  <c r="AC242" i="35"/>
  <c r="W242" i="35"/>
  <c r="Z242" i="35"/>
  <c r="U242" i="35"/>
  <c r="Y242" i="35"/>
  <c r="V242" i="35"/>
  <c r="AB242" i="35"/>
  <c r="X242" i="35"/>
  <c r="AD242" i="35"/>
  <c r="AA242" i="35"/>
  <c r="E245" i="33"/>
  <c r="E218" i="25"/>
  <c r="M832" i="35"/>
  <c r="H832" i="35"/>
  <c r="F832" i="35"/>
  <c r="E832" i="35"/>
  <c r="M825" i="33"/>
  <c r="H825" i="33"/>
  <c r="F825" i="33"/>
  <c r="E825" i="33"/>
  <c r="F824" i="25"/>
  <c r="Y831" i="35"/>
  <c r="Z831" i="35"/>
  <c r="AB831" i="35"/>
  <c r="V831" i="35"/>
  <c r="U831" i="35"/>
  <c r="W831" i="35"/>
  <c r="AA831" i="35"/>
  <c r="AD831" i="35"/>
  <c r="T831" i="35"/>
  <c r="X831" i="35"/>
  <c r="AC831" i="35"/>
  <c r="Y824" i="33"/>
  <c r="W824" i="33"/>
  <c r="V824" i="33"/>
  <c r="AD824" i="33"/>
  <c r="AC824" i="33"/>
  <c r="Z824" i="33"/>
  <c r="T824" i="33"/>
  <c r="AB824" i="33"/>
  <c r="U824" i="33"/>
  <c r="AA824" i="33"/>
  <c r="X824" i="33"/>
  <c r="B825" i="33"/>
  <c r="Q825" i="33"/>
  <c r="G825" i="33"/>
  <c r="C825" i="33"/>
  <c r="R825" i="33"/>
  <c r="K825" i="33"/>
  <c r="N825" i="33"/>
  <c r="L825" i="33"/>
  <c r="D825" i="33"/>
  <c r="A826" i="33"/>
  <c r="I825" i="33"/>
  <c r="AE830" i="35"/>
  <c r="I832" i="35"/>
  <c r="K832" i="35"/>
  <c r="D832" i="35"/>
  <c r="Q832" i="35"/>
  <c r="C832" i="35"/>
  <c r="L832" i="35"/>
  <c r="R832" i="35"/>
  <c r="A833" i="35"/>
  <c r="S833" i="35" s="1"/>
  <c r="G832" i="35"/>
  <c r="N832" i="35"/>
  <c r="B832" i="35"/>
  <c r="G824" i="25"/>
  <c r="A825" i="25"/>
  <c r="J825" i="25" s="1"/>
  <c r="C824" i="25"/>
  <c r="B824" i="25" s="1"/>
  <c r="D824" i="25"/>
  <c r="S826" i="33" l="1"/>
  <c r="J826" i="33"/>
  <c r="AE242" i="35"/>
  <c r="N242" i="35" s="1"/>
  <c r="Q242" i="35" s="1"/>
  <c r="S242" i="35" s="1"/>
  <c r="E242" i="35" s="1"/>
  <c r="I245" i="33"/>
  <c r="H246" i="33" s="1"/>
  <c r="R245" i="33"/>
  <c r="L246" i="33" s="1"/>
  <c r="M246" i="33" s="1"/>
  <c r="R218" i="25"/>
  <c r="L219" i="25" s="1"/>
  <c r="M219" i="25" s="1"/>
  <c r="AA219" i="25" s="1"/>
  <c r="I218" i="25"/>
  <c r="H219" i="25" s="1"/>
  <c r="M833" i="35"/>
  <c r="H833" i="35"/>
  <c r="E833" i="35"/>
  <c r="F833" i="35"/>
  <c r="M826" i="33"/>
  <c r="H826" i="33"/>
  <c r="F826" i="33"/>
  <c r="E826" i="33"/>
  <c r="F825" i="25"/>
  <c r="AE831" i="35"/>
  <c r="N826" i="33"/>
  <c r="D826" i="33"/>
  <c r="C826" i="33"/>
  <c r="K826" i="33"/>
  <c r="B826" i="33"/>
  <c r="R826" i="33"/>
  <c r="I826" i="33"/>
  <c r="G826" i="33"/>
  <c r="A827" i="33"/>
  <c r="Q826" i="33"/>
  <c r="L826" i="33"/>
  <c r="L833" i="35"/>
  <c r="R833" i="35"/>
  <c r="D833" i="35"/>
  <c r="C833" i="35"/>
  <c r="A834" i="35"/>
  <c r="S834" i="35" s="1"/>
  <c r="G833" i="35"/>
  <c r="N833" i="35"/>
  <c r="B833" i="35"/>
  <c r="I833" i="35"/>
  <c r="K833" i="35"/>
  <c r="Q833" i="35"/>
  <c r="AE824" i="33"/>
  <c r="Y832" i="35"/>
  <c r="AB832" i="35"/>
  <c r="V832" i="35"/>
  <c r="AA832" i="35"/>
  <c r="Z832" i="35"/>
  <c r="T832" i="35"/>
  <c r="AD832" i="35"/>
  <c r="AC832" i="35"/>
  <c r="X832" i="35"/>
  <c r="W832" i="35"/>
  <c r="U832" i="35"/>
  <c r="Y825" i="33"/>
  <c r="Z825" i="33"/>
  <c r="AB825" i="33"/>
  <c r="AD825" i="33"/>
  <c r="V825" i="33"/>
  <c r="U825" i="33"/>
  <c r="W825" i="33"/>
  <c r="AC825" i="33"/>
  <c r="X825" i="33"/>
  <c r="T825" i="33"/>
  <c r="AA825" i="33"/>
  <c r="G825" i="25"/>
  <c r="D825" i="25"/>
  <c r="C825" i="25"/>
  <c r="B825" i="25" s="1"/>
  <c r="A826" i="25"/>
  <c r="J826" i="25" s="1"/>
  <c r="S827" i="33" l="1"/>
  <c r="J827" i="33"/>
  <c r="R242" i="35"/>
  <c r="L243" i="35" s="1"/>
  <c r="M243" i="35" s="1"/>
  <c r="V243" i="35" s="1"/>
  <c r="J245" i="33"/>
  <c r="K245" i="33" s="1"/>
  <c r="J218" i="25"/>
  <c r="K218" i="25" s="1"/>
  <c r="Z219" i="25"/>
  <c r="T219" i="25"/>
  <c r="AB219" i="25"/>
  <c r="W219" i="25"/>
  <c r="X219" i="25"/>
  <c r="U219" i="25"/>
  <c r="W246" i="33"/>
  <c r="Y246" i="33"/>
  <c r="AD246" i="33"/>
  <c r="T246" i="33"/>
  <c r="U246" i="33"/>
  <c r="V246" i="33"/>
  <c r="AB246" i="33"/>
  <c r="Z246" i="33"/>
  <c r="X246" i="33"/>
  <c r="AA246" i="33"/>
  <c r="AC246" i="33"/>
  <c r="Y219" i="25"/>
  <c r="AC219" i="25"/>
  <c r="AD219" i="25"/>
  <c r="V219" i="25"/>
  <c r="U243" i="35"/>
  <c r="AA243" i="35"/>
  <c r="AD243" i="35"/>
  <c r="AB243" i="35"/>
  <c r="M827" i="33"/>
  <c r="H827" i="33"/>
  <c r="F827" i="33"/>
  <c r="E827" i="33"/>
  <c r="M834" i="35"/>
  <c r="H834" i="35"/>
  <c r="E834" i="35"/>
  <c r="F834" i="35"/>
  <c r="F826" i="25"/>
  <c r="I242" i="35"/>
  <c r="H243" i="35" s="1"/>
  <c r="AE832" i="35"/>
  <c r="AE825" i="33"/>
  <c r="AB826" i="33"/>
  <c r="X826" i="33"/>
  <c r="W826" i="33"/>
  <c r="Y826" i="33"/>
  <c r="Z826" i="33"/>
  <c r="T826" i="33"/>
  <c r="AD826" i="33"/>
  <c r="U826" i="33"/>
  <c r="V826" i="33"/>
  <c r="AA826" i="33"/>
  <c r="AC826" i="33"/>
  <c r="I834" i="35"/>
  <c r="D834" i="35"/>
  <c r="A835" i="35"/>
  <c r="S835" i="35" s="1"/>
  <c r="G834" i="35"/>
  <c r="R834" i="35"/>
  <c r="Q834" i="35"/>
  <c r="K834" i="35"/>
  <c r="B834" i="35"/>
  <c r="C834" i="35"/>
  <c r="N834" i="35"/>
  <c r="L834" i="35"/>
  <c r="I827" i="33"/>
  <c r="Q827" i="33"/>
  <c r="R827" i="33"/>
  <c r="C827" i="33"/>
  <c r="L827" i="33"/>
  <c r="B827" i="33"/>
  <c r="N827" i="33"/>
  <c r="A828" i="33"/>
  <c r="K827" i="33"/>
  <c r="D827" i="33"/>
  <c r="G827" i="33"/>
  <c r="Y833" i="35"/>
  <c r="AB833" i="35"/>
  <c r="W833" i="35"/>
  <c r="AD833" i="35"/>
  <c r="U833" i="35"/>
  <c r="T833" i="35"/>
  <c r="AA833" i="35"/>
  <c r="V833" i="35"/>
  <c r="AC833" i="35"/>
  <c r="X833" i="35"/>
  <c r="Z833" i="35"/>
  <c r="G826" i="25"/>
  <c r="C826" i="25"/>
  <c r="B826" i="25" s="1"/>
  <c r="A827" i="25"/>
  <c r="D826" i="25"/>
  <c r="Z243" i="35" l="1"/>
  <c r="Y243" i="35"/>
  <c r="AC243" i="35"/>
  <c r="X243" i="35"/>
  <c r="W243" i="35"/>
  <c r="T243" i="35"/>
  <c r="S827" i="25"/>
  <c r="J827" i="25"/>
  <c r="S828" i="33"/>
  <c r="J828" i="33"/>
  <c r="J242" i="35"/>
  <c r="K242" i="35" s="1"/>
  <c r="AE246" i="33"/>
  <c r="N246" i="33" s="1"/>
  <c r="Q246" i="33" s="1"/>
  <c r="AE219" i="25"/>
  <c r="N219" i="25" s="1"/>
  <c r="Q219" i="25" s="1"/>
  <c r="S219" i="25" s="1"/>
  <c r="E219" i="25" s="1"/>
  <c r="AE243" i="35"/>
  <c r="N243" i="35" s="1"/>
  <c r="Q243" i="35" s="1"/>
  <c r="S243" i="35" s="1"/>
  <c r="M828" i="33"/>
  <c r="H828" i="33"/>
  <c r="F828" i="33"/>
  <c r="E828" i="33"/>
  <c r="M835" i="35"/>
  <c r="H835" i="35"/>
  <c r="E835" i="35"/>
  <c r="F835" i="35"/>
  <c r="F827" i="25"/>
  <c r="E827" i="25" s="1"/>
  <c r="AE826" i="33"/>
  <c r="I828" i="33"/>
  <c r="C828" i="33"/>
  <c r="A829" i="33"/>
  <c r="D828" i="33"/>
  <c r="Q828" i="33"/>
  <c r="B828" i="33"/>
  <c r="L828" i="33"/>
  <c r="R828" i="33"/>
  <c r="N828" i="33"/>
  <c r="K828" i="33"/>
  <c r="G828" i="33"/>
  <c r="Y827" i="33"/>
  <c r="AD827" i="33"/>
  <c r="T827" i="33"/>
  <c r="U827" i="33"/>
  <c r="AA827" i="33"/>
  <c r="Z827" i="33"/>
  <c r="X827" i="33"/>
  <c r="AC827" i="33"/>
  <c r="W827" i="33"/>
  <c r="V827" i="33"/>
  <c r="AB827" i="33"/>
  <c r="Y834" i="35"/>
  <c r="V834" i="35"/>
  <c r="AA834" i="35"/>
  <c r="AD834" i="35"/>
  <c r="W834" i="35"/>
  <c r="AB834" i="35"/>
  <c r="U834" i="35"/>
  <c r="Z834" i="35"/>
  <c r="AC834" i="35"/>
  <c r="T834" i="35"/>
  <c r="X834" i="35"/>
  <c r="AE833" i="35"/>
  <c r="D835" i="35"/>
  <c r="N835" i="35"/>
  <c r="B835" i="35"/>
  <c r="R835" i="35"/>
  <c r="A836" i="35"/>
  <c r="S836" i="35" s="1"/>
  <c r="L835" i="35"/>
  <c r="K835" i="35"/>
  <c r="I835" i="35"/>
  <c r="Q835" i="35"/>
  <c r="C835" i="35"/>
  <c r="G835" i="35"/>
  <c r="G827" i="25"/>
  <c r="A828" i="25"/>
  <c r="D827" i="25"/>
  <c r="C827" i="25"/>
  <c r="B827" i="25" s="1"/>
  <c r="S828" i="25" l="1"/>
  <c r="J828" i="25"/>
  <c r="S829" i="33"/>
  <c r="J829" i="33"/>
  <c r="R219" i="25"/>
  <c r="L220" i="25" s="1"/>
  <c r="I219" i="25"/>
  <c r="H220" i="25" s="1"/>
  <c r="S246" i="33"/>
  <c r="E246" i="33" s="1"/>
  <c r="E243" i="35"/>
  <c r="M836" i="35"/>
  <c r="H836" i="35"/>
  <c r="F836" i="35"/>
  <c r="E836" i="35"/>
  <c r="M829" i="33"/>
  <c r="H829" i="33"/>
  <c r="F829" i="33"/>
  <c r="E829" i="33"/>
  <c r="F828" i="25"/>
  <c r="M220" i="25"/>
  <c r="AC220" i="25" s="1"/>
  <c r="AE834" i="35"/>
  <c r="Y828" i="33"/>
  <c r="X828" i="33"/>
  <c r="V828" i="33"/>
  <c r="U828" i="33"/>
  <c r="Z828" i="33"/>
  <c r="T828" i="33"/>
  <c r="AC828" i="33"/>
  <c r="AD828" i="33"/>
  <c r="AA828" i="33"/>
  <c r="AB828" i="33"/>
  <c r="W828" i="33"/>
  <c r="K829" i="33"/>
  <c r="G829" i="33"/>
  <c r="N829" i="33"/>
  <c r="R829" i="33"/>
  <c r="Q829" i="33"/>
  <c r="L829" i="33"/>
  <c r="C829" i="33"/>
  <c r="A830" i="33"/>
  <c r="I829" i="33"/>
  <c r="D829" i="33"/>
  <c r="B829" i="33"/>
  <c r="A837" i="35"/>
  <c r="S837" i="35" s="1"/>
  <c r="R836" i="35"/>
  <c r="G836" i="35"/>
  <c r="Q836" i="35"/>
  <c r="K836" i="35"/>
  <c r="L836" i="35"/>
  <c r="C836" i="35"/>
  <c r="D836" i="35"/>
  <c r="N836" i="35"/>
  <c r="I836" i="35"/>
  <c r="B836" i="35"/>
  <c r="AE827" i="33"/>
  <c r="Z835" i="35"/>
  <c r="Y835" i="35"/>
  <c r="X835" i="35"/>
  <c r="W835" i="35"/>
  <c r="AA835" i="35"/>
  <c r="T835" i="35"/>
  <c r="AD835" i="35"/>
  <c r="AC835" i="35"/>
  <c r="U835" i="35"/>
  <c r="AB835" i="35"/>
  <c r="V835" i="35"/>
  <c r="G828" i="25"/>
  <c r="A829" i="25"/>
  <c r="C828" i="25"/>
  <c r="B828" i="25" s="1"/>
  <c r="D828" i="25"/>
  <c r="S830" i="33" l="1"/>
  <c r="J830" i="33"/>
  <c r="S829" i="25"/>
  <c r="J829" i="25"/>
  <c r="R246" i="33"/>
  <c r="L247" i="33" s="1"/>
  <c r="M247" i="33" s="1"/>
  <c r="V247" i="33" s="1"/>
  <c r="R243" i="35"/>
  <c r="L244" i="35" s="1"/>
  <c r="M244" i="35" s="1"/>
  <c r="AC244" i="35" s="1"/>
  <c r="J219" i="25"/>
  <c r="K219" i="25" s="1"/>
  <c r="I246" i="33"/>
  <c r="H247" i="33" s="1"/>
  <c r="W247" i="33"/>
  <c r="U247" i="33"/>
  <c r="T247" i="33"/>
  <c r="AC247" i="33"/>
  <c r="AD247" i="33"/>
  <c r="AD244" i="35"/>
  <c r="I243" i="35"/>
  <c r="J243" i="35" s="1"/>
  <c r="M830" i="33"/>
  <c r="H830" i="33"/>
  <c r="E830" i="33"/>
  <c r="F830" i="33"/>
  <c r="M837" i="35"/>
  <c r="H837" i="35"/>
  <c r="F837" i="35"/>
  <c r="E837" i="35"/>
  <c r="F829" i="25"/>
  <c r="E829" i="25" s="1"/>
  <c r="AD220" i="25"/>
  <c r="AB220" i="25"/>
  <c r="AA220" i="25"/>
  <c r="X220" i="25"/>
  <c r="Z220" i="25"/>
  <c r="T220" i="25"/>
  <c r="W220" i="25"/>
  <c r="V220" i="25"/>
  <c r="U220" i="25"/>
  <c r="Y220" i="25"/>
  <c r="AE835" i="35"/>
  <c r="L830" i="33"/>
  <c r="C830" i="33"/>
  <c r="G830" i="33"/>
  <c r="Q830" i="33"/>
  <c r="K830" i="33"/>
  <c r="I830" i="33"/>
  <c r="R830" i="33"/>
  <c r="A831" i="33"/>
  <c r="N830" i="33"/>
  <c r="B830" i="33"/>
  <c r="D830" i="33"/>
  <c r="AE828" i="33"/>
  <c r="Y829" i="33"/>
  <c r="AD829" i="33"/>
  <c r="X829" i="33"/>
  <c r="V829" i="33"/>
  <c r="T829" i="33"/>
  <c r="AC829" i="33"/>
  <c r="AA829" i="33"/>
  <c r="U829" i="33"/>
  <c r="AB829" i="33"/>
  <c r="W829" i="33"/>
  <c r="Z829" i="33"/>
  <c r="Z836" i="35"/>
  <c r="AB836" i="35"/>
  <c r="AD836" i="35"/>
  <c r="V836" i="35"/>
  <c r="U836" i="35"/>
  <c r="Y836" i="35"/>
  <c r="X836" i="35"/>
  <c r="AA836" i="35"/>
  <c r="AC836" i="35"/>
  <c r="T836" i="35"/>
  <c r="W836" i="35"/>
  <c r="R837" i="35"/>
  <c r="N837" i="35"/>
  <c r="K837" i="35"/>
  <c r="G837" i="35"/>
  <c r="Q837" i="35"/>
  <c r="A838" i="35"/>
  <c r="S838" i="35" s="1"/>
  <c r="I837" i="35"/>
  <c r="C837" i="35"/>
  <c r="L837" i="35"/>
  <c r="D837" i="35"/>
  <c r="B837" i="35"/>
  <c r="G829" i="25"/>
  <c r="A830" i="25"/>
  <c r="C829" i="25"/>
  <c r="B829" i="25" s="1"/>
  <c r="D829" i="25"/>
  <c r="W244" i="35" l="1"/>
  <c r="Z244" i="35"/>
  <c r="Z247" i="33"/>
  <c r="AB244" i="35"/>
  <c r="V244" i="35"/>
  <c r="U244" i="35"/>
  <c r="AA244" i="35"/>
  <c r="X244" i="35"/>
  <c r="AE244" i="35" s="1"/>
  <c r="N244" i="35" s="1"/>
  <c r="Q244" i="35" s="1"/>
  <c r="AA247" i="33"/>
  <c r="AB247" i="33"/>
  <c r="S830" i="25"/>
  <c r="J830" i="25"/>
  <c r="X247" i="33"/>
  <c r="S831" i="33"/>
  <c r="J831" i="33"/>
  <c r="Y247" i="33"/>
  <c r="T244" i="35"/>
  <c r="Y244" i="35"/>
  <c r="J246" i="33"/>
  <c r="K246" i="33" s="1"/>
  <c r="AE247" i="33"/>
  <c r="N247" i="33" s="1"/>
  <c r="Q247" i="33" s="1"/>
  <c r="K243" i="35"/>
  <c r="H244" i="35"/>
  <c r="M838" i="35"/>
  <c r="H838" i="35"/>
  <c r="E838" i="35"/>
  <c r="F838" i="35"/>
  <c r="M831" i="33"/>
  <c r="H831" i="33"/>
  <c r="F831" i="33"/>
  <c r="E831" i="33"/>
  <c r="F830" i="25"/>
  <c r="AE220" i="25"/>
  <c r="N220" i="25" s="1"/>
  <c r="Q220" i="25" s="1"/>
  <c r="AE829" i="33"/>
  <c r="AE836" i="35"/>
  <c r="Z837" i="35"/>
  <c r="AD837" i="35"/>
  <c r="U837" i="35"/>
  <c r="AC837" i="35"/>
  <c r="X837" i="35"/>
  <c r="T837" i="35"/>
  <c r="V837" i="35"/>
  <c r="W837" i="35"/>
  <c r="Y837" i="35"/>
  <c r="AB837" i="35"/>
  <c r="AA837" i="35"/>
  <c r="B831" i="33"/>
  <c r="G831" i="33"/>
  <c r="D831" i="33"/>
  <c r="A832" i="33"/>
  <c r="C831" i="33"/>
  <c r="R831" i="33"/>
  <c r="L831" i="33"/>
  <c r="I831" i="33"/>
  <c r="K831" i="33"/>
  <c r="Q831" i="33"/>
  <c r="N831" i="33"/>
  <c r="L838" i="35"/>
  <c r="A839" i="35"/>
  <c r="S839" i="35" s="1"/>
  <c r="I838" i="35"/>
  <c r="Q838" i="35"/>
  <c r="C838" i="35"/>
  <c r="K838" i="35"/>
  <c r="B838" i="35"/>
  <c r="G838" i="35"/>
  <c r="R838" i="35"/>
  <c r="D838" i="35"/>
  <c r="N838" i="35"/>
  <c r="Y830" i="33"/>
  <c r="U830" i="33"/>
  <c r="Z830" i="33"/>
  <c r="AA830" i="33"/>
  <c r="AD830" i="33"/>
  <c r="X830" i="33"/>
  <c r="AC830" i="33"/>
  <c r="AB830" i="33"/>
  <c r="T830" i="33"/>
  <c r="W830" i="33"/>
  <c r="V830" i="33"/>
  <c r="G830" i="25"/>
  <c r="D830" i="25"/>
  <c r="A831" i="25"/>
  <c r="C830" i="25"/>
  <c r="B830" i="25" s="1"/>
  <c r="S832" i="33" l="1"/>
  <c r="J832" i="33"/>
  <c r="S831" i="25"/>
  <c r="J831" i="25"/>
  <c r="S244" i="35"/>
  <c r="E244" i="35" s="1"/>
  <c r="S247" i="33"/>
  <c r="E247" i="33" s="1"/>
  <c r="S220" i="25"/>
  <c r="E220" i="25" s="1"/>
  <c r="M832" i="33"/>
  <c r="H832" i="33"/>
  <c r="E832" i="33"/>
  <c r="F832" i="33"/>
  <c r="H839" i="35"/>
  <c r="M839" i="35"/>
  <c r="F839" i="35"/>
  <c r="E839" i="35"/>
  <c r="F831" i="25"/>
  <c r="E831" i="25" s="1"/>
  <c r="Y831" i="33"/>
  <c r="U831" i="33"/>
  <c r="X831" i="33"/>
  <c r="T831" i="33"/>
  <c r="W831" i="33"/>
  <c r="AA831" i="33"/>
  <c r="AD831" i="33"/>
  <c r="AB831" i="33"/>
  <c r="Z831" i="33"/>
  <c r="V831" i="33"/>
  <c r="AC831" i="33"/>
  <c r="C839" i="35"/>
  <c r="Q839" i="35"/>
  <c r="L839" i="35"/>
  <c r="I839" i="35"/>
  <c r="G839" i="35"/>
  <c r="K839" i="35"/>
  <c r="R839" i="35"/>
  <c r="A840" i="35"/>
  <c r="S840" i="35" s="1"/>
  <c r="B839" i="35"/>
  <c r="D839" i="35"/>
  <c r="N839" i="35"/>
  <c r="AE830" i="33"/>
  <c r="AE837" i="35"/>
  <c r="I832" i="33"/>
  <c r="C832" i="33"/>
  <c r="G832" i="33"/>
  <c r="N832" i="33"/>
  <c r="K832" i="33"/>
  <c r="R832" i="33"/>
  <c r="L832" i="33"/>
  <c r="Q832" i="33"/>
  <c r="A833" i="33"/>
  <c r="D832" i="33"/>
  <c r="B832" i="33"/>
  <c r="AC838" i="35"/>
  <c r="Z838" i="35"/>
  <c r="V838" i="35"/>
  <c r="W838" i="35"/>
  <c r="U838" i="35"/>
  <c r="T838" i="35"/>
  <c r="AD838" i="35"/>
  <c r="AA838" i="35"/>
  <c r="AB838" i="35"/>
  <c r="Y838" i="35"/>
  <c r="X838" i="35"/>
  <c r="G831" i="25"/>
  <c r="C831" i="25"/>
  <c r="B831" i="25" s="1"/>
  <c r="A832" i="25"/>
  <c r="D831" i="25"/>
  <c r="S833" i="33" l="1"/>
  <c r="J833" i="33"/>
  <c r="S832" i="25"/>
  <c r="J832" i="25"/>
  <c r="R247" i="33"/>
  <c r="L248" i="33" s="1"/>
  <c r="M248" i="33" s="1"/>
  <c r="X248" i="33" s="1"/>
  <c r="I220" i="25"/>
  <c r="H221" i="25" s="1"/>
  <c r="R220" i="25"/>
  <c r="L221" i="25" s="1"/>
  <c r="M221" i="25" s="1"/>
  <c r="T221" i="25" s="1"/>
  <c r="I244" i="35"/>
  <c r="H245" i="35" s="1"/>
  <c r="R244" i="35"/>
  <c r="L245" i="35" s="1"/>
  <c r="M245" i="35" s="1"/>
  <c r="AA245" i="35" s="1"/>
  <c r="V248" i="33"/>
  <c r="W248" i="33"/>
  <c r="U248" i="33"/>
  <c r="AD248" i="33"/>
  <c r="Y248" i="33"/>
  <c r="I247" i="33"/>
  <c r="H248" i="33" s="1"/>
  <c r="H840" i="35"/>
  <c r="M840" i="35"/>
  <c r="E840" i="35"/>
  <c r="F840" i="35"/>
  <c r="M833" i="33"/>
  <c r="H833" i="33"/>
  <c r="F833" i="33"/>
  <c r="E833" i="33"/>
  <c r="F832" i="25"/>
  <c r="AE838" i="35"/>
  <c r="D840" i="35"/>
  <c r="A841" i="35"/>
  <c r="S841" i="35" s="1"/>
  <c r="B840" i="35"/>
  <c r="Q840" i="35"/>
  <c r="N840" i="35"/>
  <c r="I840" i="35"/>
  <c r="R840" i="35"/>
  <c r="C840" i="35"/>
  <c r="L840" i="35"/>
  <c r="K840" i="35"/>
  <c r="G840" i="35"/>
  <c r="AE831" i="33"/>
  <c r="Z839" i="35"/>
  <c r="AA839" i="35"/>
  <c r="T839" i="35"/>
  <c r="AD839" i="35"/>
  <c r="AB839" i="35"/>
  <c r="V839" i="35"/>
  <c r="AC839" i="35"/>
  <c r="W839" i="35"/>
  <c r="U839" i="35"/>
  <c r="Y839" i="35"/>
  <c r="X839" i="35"/>
  <c r="N833" i="33"/>
  <c r="I833" i="33"/>
  <c r="K833" i="33"/>
  <c r="L833" i="33"/>
  <c r="A834" i="33"/>
  <c r="D833" i="33"/>
  <c r="B833" i="33"/>
  <c r="Q833" i="33"/>
  <c r="R833" i="33"/>
  <c r="C833" i="33"/>
  <c r="G833" i="33"/>
  <c r="Y832" i="33"/>
  <c r="AA832" i="33"/>
  <c r="X832" i="33"/>
  <c r="AD832" i="33"/>
  <c r="Z832" i="33"/>
  <c r="V832" i="33"/>
  <c r="AC832" i="33"/>
  <c r="U832" i="33"/>
  <c r="T832" i="33"/>
  <c r="AB832" i="33"/>
  <c r="W832" i="33"/>
  <c r="G832" i="25"/>
  <c r="C832" i="25"/>
  <c r="B832" i="25" s="1"/>
  <c r="D832" i="25"/>
  <c r="A833" i="25"/>
  <c r="T248" i="33" l="1"/>
  <c r="S833" i="25"/>
  <c r="J833" i="25"/>
  <c r="AC248" i="33"/>
  <c r="AB248" i="33"/>
  <c r="S834" i="33"/>
  <c r="J834" i="33"/>
  <c r="Z248" i="33"/>
  <c r="AA248" i="33"/>
  <c r="J244" i="35"/>
  <c r="K244" i="35" s="1"/>
  <c r="J247" i="33"/>
  <c r="K247" i="33" s="1"/>
  <c r="J220" i="25"/>
  <c r="K220" i="25" s="1"/>
  <c r="V245" i="35"/>
  <c r="Y245" i="35"/>
  <c r="T245" i="35"/>
  <c r="U245" i="35"/>
  <c r="W245" i="35"/>
  <c r="AB245" i="35"/>
  <c r="AC245" i="35"/>
  <c r="Z245" i="35"/>
  <c r="AD245" i="35"/>
  <c r="X245" i="35"/>
  <c r="AE248" i="33"/>
  <c r="N248" i="33" s="1"/>
  <c r="Q248" i="33" s="1"/>
  <c r="M834" i="33"/>
  <c r="H834" i="33"/>
  <c r="F834" i="33"/>
  <c r="E834" i="33"/>
  <c r="M841" i="35"/>
  <c r="F841" i="35"/>
  <c r="H841" i="35"/>
  <c r="E841" i="35"/>
  <c r="F833" i="25"/>
  <c r="E833" i="25" s="1"/>
  <c r="AB221" i="25"/>
  <c r="Y221" i="25"/>
  <c r="X221" i="25"/>
  <c r="AC221" i="25"/>
  <c r="W221" i="25"/>
  <c r="U221" i="25"/>
  <c r="AA221" i="25"/>
  <c r="V221" i="25"/>
  <c r="Z221" i="25"/>
  <c r="AD221" i="25"/>
  <c r="AE832" i="33"/>
  <c r="K834" i="33"/>
  <c r="I834" i="33"/>
  <c r="B834" i="33"/>
  <c r="A835" i="33"/>
  <c r="Q834" i="33"/>
  <c r="D834" i="33"/>
  <c r="C834" i="33"/>
  <c r="G834" i="33"/>
  <c r="N834" i="33"/>
  <c r="L834" i="33"/>
  <c r="R834" i="33"/>
  <c r="Y833" i="33"/>
  <c r="AB833" i="33"/>
  <c r="U833" i="33"/>
  <c r="Z833" i="33"/>
  <c r="AC833" i="33"/>
  <c r="T833" i="33"/>
  <c r="V833" i="33"/>
  <c r="W833" i="33"/>
  <c r="AA833" i="33"/>
  <c r="X833" i="33"/>
  <c r="AD833" i="33"/>
  <c r="AE839" i="35"/>
  <c r="D841" i="35"/>
  <c r="C841" i="35"/>
  <c r="B841" i="35"/>
  <c r="Q841" i="35"/>
  <c r="K841" i="35"/>
  <c r="G841" i="35"/>
  <c r="L841" i="35"/>
  <c r="I841" i="35"/>
  <c r="R841" i="35"/>
  <c r="A842" i="35"/>
  <c r="S842" i="35" s="1"/>
  <c r="N841" i="35"/>
  <c r="Z840" i="35"/>
  <c r="U840" i="35"/>
  <c r="X840" i="35"/>
  <c r="AB840" i="35"/>
  <c r="V840" i="35"/>
  <c r="AA840" i="35"/>
  <c r="Y840" i="35"/>
  <c r="T840" i="35"/>
  <c r="W840" i="35"/>
  <c r="AC840" i="35"/>
  <c r="AD840" i="35"/>
  <c r="G833" i="25"/>
  <c r="D833" i="25"/>
  <c r="A834" i="25"/>
  <c r="C833" i="25"/>
  <c r="B833" i="25" s="1"/>
  <c r="S834" i="25" l="1"/>
  <c r="J834" i="25"/>
  <c r="S835" i="33"/>
  <c r="J835" i="33"/>
  <c r="AE245" i="35"/>
  <c r="N245" i="35" s="1"/>
  <c r="Q245" i="35" s="1"/>
  <c r="S245" i="35" s="1"/>
  <c r="S248" i="33"/>
  <c r="M842" i="35"/>
  <c r="F842" i="35"/>
  <c r="H842" i="35"/>
  <c r="E842" i="35"/>
  <c r="M835" i="33"/>
  <c r="H835" i="33"/>
  <c r="F835" i="33"/>
  <c r="E835" i="33"/>
  <c r="F834" i="25"/>
  <c r="AE221" i="25"/>
  <c r="N221" i="25" s="1"/>
  <c r="Q221" i="25" s="1"/>
  <c r="AE840" i="35"/>
  <c r="AE833" i="33"/>
  <c r="Q835" i="33"/>
  <c r="R835" i="33"/>
  <c r="G835" i="33"/>
  <c r="D835" i="33"/>
  <c r="K835" i="33"/>
  <c r="I835" i="33"/>
  <c r="N835" i="33"/>
  <c r="L835" i="33"/>
  <c r="B835" i="33"/>
  <c r="A836" i="33"/>
  <c r="C835" i="33"/>
  <c r="Y834" i="33"/>
  <c r="AD834" i="33"/>
  <c r="AC834" i="33"/>
  <c r="AB834" i="33"/>
  <c r="U834" i="33"/>
  <c r="T834" i="33"/>
  <c r="AA834" i="33"/>
  <c r="Z834" i="33"/>
  <c r="W834" i="33"/>
  <c r="V834" i="33"/>
  <c r="X834" i="33"/>
  <c r="Z841" i="35"/>
  <c r="W841" i="35"/>
  <c r="X841" i="35"/>
  <c r="T841" i="35"/>
  <c r="V841" i="35"/>
  <c r="AA841" i="35"/>
  <c r="AD841" i="35"/>
  <c r="AB841" i="35"/>
  <c r="AC841" i="35"/>
  <c r="Y841" i="35"/>
  <c r="U841" i="35"/>
  <c r="D842" i="35"/>
  <c r="N842" i="35"/>
  <c r="A843" i="35"/>
  <c r="S843" i="35" s="1"/>
  <c r="R842" i="35"/>
  <c r="L842" i="35"/>
  <c r="I842" i="35"/>
  <c r="K842" i="35"/>
  <c r="G842" i="35"/>
  <c r="C842" i="35"/>
  <c r="B842" i="35"/>
  <c r="Q842" i="35"/>
  <c r="G834" i="25"/>
  <c r="C834" i="25"/>
  <c r="B834" i="25" s="1"/>
  <c r="D834" i="25"/>
  <c r="A835" i="25"/>
  <c r="S836" i="33" l="1"/>
  <c r="J836" i="33"/>
  <c r="S835" i="25"/>
  <c r="J835" i="25"/>
  <c r="E245" i="35"/>
  <c r="E248" i="33"/>
  <c r="S221" i="25"/>
  <c r="M836" i="33"/>
  <c r="H836" i="33"/>
  <c r="E836" i="33"/>
  <c r="F836" i="33"/>
  <c r="M843" i="35"/>
  <c r="F843" i="35"/>
  <c r="E843" i="35"/>
  <c r="H843" i="35"/>
  <c r="F835" i="25"/>
  <c r="E835" i="25" s="1"/>
  <c r="Z842" i="35"/>
  <c r="W842" i="35"/>
  <c r="AB842" i="35"/>
  <c r="AC842" i="35"/>
  <c r="T842" i="35"/>
  <c r="Y842" i="35"/>
  <c r="AA842" i="35"/>
  <c r="U842" i="35"/>
  <c r="AD842" i="35"/>
  <c r="X842" i="35"/>
  <c r="V842" i="35"/>
  <c r="AE834" i="33"/>
  <c r="Y835" i="33"/>
  <c r="W835" i="33"/>
  <c r="T835" i="33"/>
  <c r="AA835" i="33"/>
  <c r="AB835" i="33"/>
  <c r="V835" i="33"/>
  <c r="AD835" i="33"/>
  <c r="AC835" i="33"/>
  <c r="U835" i="33"/>
  <c r="X835" i="33"/>
  <c r="Z835" i="33"/>
  <c r="AE841" i="35"/>
  <c r="C843" i="35"/>
  <c r="B843" i="35"/>
  <c r="K843" i="35"/>
  <c r="I843" i="35"/>
  <c r="G843" i="35"/>
  <c r="R843" i="35"/>
  <c r="L843" i="35"/>
  <c r="Q843" i="35"/>
  <c r="D843" i="35"/>
  <c r="A844" i="35"/>
  <c r="S844" i="35" s="1"/>
  <c r="N843" i="35"/>
  <c r="A837" i="33"/>
  <c r="D836" i="33"/>
  <c r="C836" i="33"/>
  <c r="L836" i="33"/>
  <c r="N836" i="33"/>
  <c r="G836" i="33"/>
  <c r="R836" i="33"/>
  <c r="B836" i="33"/>
  <c r="K836" i="33"/>
  <c r="Q836" i="33"/>
  <c r="I836" i="33"/>
  <c r="G835" i="25"/>
  <c r="C835" i="25"/>
  <c r="B835" i="25" s="1"/>
  <c r="A836" i="25"/>
  <c r="D835" i="25"/>
  <c r="S836" i="25" l="1"/>
  <c r="J836" i="25"/>
  <c r="S837" i="33"/>
  <c r="J837" i="33"/>
  <c r="I245" i="35"/>
  <c r="H246" i="35" s="1"/>
  <c r="R245" i="35"/>
  <c r="L246" i="35" s="1"/>
  <c r="M246" i="35" s="1"/>
  <c r="I248" i="33"/>
  <c r="H249" i="33" s="1"/>
  <c r="R248" i="33"/>
  <c r="L249" i="33" s="1"/>
  <c r="M249" i="33" s="1"/>
  <c r="E221" i="25"/>
  <c r="M844" i="35"/>
  <c r="F844" i="35"/>
  <c r="H844" i="35"/>
  <c r="E844" i="35"/>
  <c r="M837" i="33"/>
  <c r="H837" i="33"/>
  <c r="F837" i="33"/>
  <c r="E837" i="33"/>
  <c r="F836" i="25"/>
  <c r="AE842" i="35"/>
  <c r="Z843" i="35"/>
  <c r="AB843" i="35"/>
  <c r="AC843" i="35"/>
  <c r="W843" i="35"/>
  <c r="AD843" i="35"/>
  <c r="T843" i="35"/>
  <c r="X843" i="35"/>
  <c r="V843" i="35"/>
  <c r="Y843" i="35"/>
  <c r="U843" i="35"/>
  <c r="AA843" i="35"/>
  <c r="A838" i="33"/>
  <c r="N837" i="33"/>
  <c r="L837" i="33"/>
  <c r="G837" i="33"/>
  <c r="C837" i="33"/>
  <c r="R837" i="33"/>
  <c r="K837" i="33"/>
  <c r="D837" i="33"/>
  <c r="I837" i="33"/>
  <c r="B837" i="33"/>
  <c r="Q837" i="33"/>
  <c r="Y836" i="33"/>
  <c r="Z836" i="33"/>
  <c r="X836" i="33"/>
  <c r="W836" i="33"/>
  <c r="U836" i="33"/>
  <c r="AA836" i="33"/>
  <c r="AB836" i="33"/>
  <c r="AD836" i="33"/>
  <c r="AC836" i="33"/>
  <c r="T836" i="33"/>
  <c r="V836" i="33"/>
  <c r="C844" i="35"/>
  <c r="Q844" i="35"/>
  <c r="A845" i="35"/>
  <c r="S845" i="35" s="1"/>
  <c r="K844" i="35"/>
  <c r="I844" i="35"/>
  <c r="N844" i="35"/>
  <c r="G844" i="35"/>
  <c r="L844" i="35"/>
  <c r="R844" i="35"/>
  <c r="D844" i="35"/>
  <c r="B844" i="35"/>
  <c r="AE835" i="33"/>
  <c r="G836" i="25"/>
  <c r="A837" i="25"/>
  <c r="C836" i="25"/>
  <c r="B836" i="25" s="1"/>
  <c r="D836" i="25"/>
  <c r="S837" i="25" l="1"/>
  <c r="J837" i="25"/>
  <c r="S838" i="33"/>
  <c r="J838" i="33"/>
  <c r="J245" i="35"/>
  <c r="K245" i="35" s="1"/>
  <c r="J248" i="33"/>
  <c r="K248" i="33" s="1"/>
  <c r="AD246" i="35"/>
  <c r="AC246" i="35"/>
  <c r="T246" i="35"/>
  <c r="V246" i="35"/>
  <c r="Y246" i="35"/>
  <c r="X246" i="35"/>
  <c r="AA246" i="35"/>
  <c r="AB246" i="35"/>
  <c r="Z246" i="35"/>
  <c r="U246" i="35"/>
  <c r="W246" i="35"/>
  <c r="U249" i="33"/>
  <c r="AB249" i="33"/>
  <c r="AA249" i="33"/>
  <c r="AD249" i="33"/>
  <c r="T249" i="33"/>
  <c r="Y249" i="33"/>
  <c r="X249" i="33"/>
  <c r="W249" i="33"/>
  <c r="AC249" i="33"/>
  <c r="V249" i="33"/>
  <c r="Z249" i="33"/>
  <c r="R221" i="25"/>
  <c r="L222" i="25" s="1"/>
  <c r="M222" i="25" s="1"/>
  <c r="T222" i="25" s="1"/>
  <c r="I221" i="25"/>
  <c r="H222" i="25" s="1"/>
  <c r="M838" i="33"/>
  <c r="F838" i="33"/>
  <c r="H838" i="33"/>
  <c r="E838" i="33"/>
  <c r="M845" i="35"/>
  <c r="H845" i="35"/>
  <c r="F845" i="35"/>
  <c r="E845" i="35"/>
  <c r="F837" i="25"/>
  <c r="E837" i="25" s="1"/>
  <c r="AD844" i="35"/>
  <c r="AA844" i="35"/>
  <c r="U844" i="35"/>
  <c r="W844" i="35"/>
  <c r="AC844" i="35"/>
  <c r="Y844" i="35"/>
  <c r="Z844" i="35"/>
  <c r="V844" i="35"/>
  <c r="AB844" i="35"/>
  <c r="T844" i="35"/>
  <c r="X844" i="35"/>
  <c r="AE843" i="35"/>
  <c r="B838" i="33"/>
  <c r="D838" i="33"/>
  <c r="C838" i="33"/>
  <c r="K838" i="33"/>
  <c r="A839" i="33"/>
  <c r="I838" i="33"/>
  <c r="L838" i="33"/>
  <c r="N838" i="33"/>
  <c r="Q838" i="33"/>
  <c r="G838" i="33"/>
  <c r="R838" i="33"/>
  <c r="AE836" i="33"/>
  <c r="A846" i="35"/>
  <c r="S846" i="35" s="1"/>
  <c r="C845" i="35"/>
  <c r="Q845" i="35"/>
  <c r="B845" i="35"/>
  <c r="D845" i="35"/>
  <c r="R845" i="35"/>
  <c r="K845" i="35"/>
  <c r="L845" i="35"/>
  <c r="I845" i="35"/>
  <c r="G845" i="35"/>
  <c r="N845" i="35"/>
  <c r="Y837" i="33"/>
  <c r="U837" i="33"/>
  <c r="AD837" i="33"/>
  <c r="AB837" i="33"/>
  <c r="V837" i="33"/>
  <c r="AC837" i="33"/>
  <c r="AA837" i="33"/>
  <c r="W837" i="33"/>
  <c r="Z837" i="33"/>
  <c r="X837" i="33"/>
  <c r="T837" i="33"/>
  <c r="G837" i="25"/>
  <c r="C837" i="25"/>
  <c r="B837" i="25" s="1"/>
  <c r="D837" i="25"/>
  <c r="A838" i="25"/>
  <c r="S839" i="33" l="1"/>
  <c r="J839" i="33"/>
  <c r="S838" i="25"/>
  <c r="J838" i="25"/>
  <c r="J221" i="25"/>
  <c r="K221" i="25" s="1"/>
  <c r="AD222" i="25"/>
  <c r="AC222" i="25"/>
  <c r="AA222" i="25"/>
  <c r="Y222" i="25"/>
  <c r="W222" i="25"/>
  <c r="V222" i="25"/>
  <c r="Z222" i="25"/>
  <c r="X222" i="25"/>
  <c r="AB222" i="25"/>
  <c r="U222" i="25"/>
  <c r="AE246" i="35"/>
  <c r="N246" i="35" s="1"/>
  <c r="Q246" i="35" s="1"/>
  <c r="AE249" i="33"/>
  <c r="N249" i="33" s="1"/>
  <c r="Q249" i="33" s="1"/>
  <c r="M839" i="33"/>
  <c r="H839" i="33"/>
  <c r="F839" i="33"/>
  <c r="E839" i="33"/>
  <c r="M846" i="35"/>
  <c r="H846" i="35"/>
  <c r="E846" i="35"/>
  <c r="F846" i="35"/>
  <c r="F838" i="25"/>
  <c r="AE837" i="33"/>
  <c r="Y838" i="33"/>
  <c r="AB838" i="33"/>
  <c r="W838" i="33"/>
  <c r="Z838" i="33"/>
  <c r="AD838" i="33"/>
  <c r="AA838" i="33"/>
  <c r="V838" i="33"/>
  <c r="X838" i="33"/>
  <c r="T838" i="33"/>
  <c r="U838" i="33"/>
  <c r="AC838" i="33"/>
  <c r="AE844" i="35"/>
  <c r="Z845" i="35"/>
  <c r="X845" i="35"/>
  <c r="AC845" i="35"/>
  <c r="AB845" i="35"/>
  <c r="U845" i="35"/>
  <c r="AA845" i="35"/>
  <c r="Y845" i="35"/>
  <c r="T845" i="35"/>
  <c r="AD845" i="35"/>
  <c r="W845" i="35"/>
  <c r="V845" i="35"/>
  <c r="Q846" i="35"/>
  <c r="N846" i="35"/>
  <c r="G846" i="35"/>
  <c r="L846" i="35"/>
  <c r="I846" i="35"/>
  <c r="K846" i="35"/>
  <c r="A847" i="35"/>
  <c r="S847" i="35" s="1"/>
  <c r="B846" i="35"/>
  <c r="D846" i="35"/>
  <c r="C846" i="35"/>
  <c r="R846" i="35"/>
  <c r="C839" i="33"/>
  <c r="I839" i="33"/>
  <c r="B839" i="33"/>
  <c r="A840" i="33"/>
  <c r="G839" i="33"/>
  <c r="N839" i="33"/>
  <c r="L839" i="33"/>
  <c r="R839" i="33"/>
  <c r="Q839" i="33"/>
  <c r="K839" i="33"/>
  <c r="D839" i="33"/>
  <c r="G838" i="25"/>
  <c r="A839" i="25"/>
  <c r="D838" i="25"/>
  <c r="C838" i="25"/>
  <c r="B838" i="25" s="1"/>
  <c r="S839" i="25" l="1"/>
  <c r="J839" i="25"/>
  <c r="S840" i="33"/>
  <c r="J840" i="33"/>
  <c r="AE222" i="25"/>
  <c r="N222" i="25" s="1"/>
  <c r="Q222" i="25" s="1"/>
  <c r="S222" i="25" s="1"/>
  <c r="E222" i="25" s="1"/>
  <c r="S246" i="35"/>
  <c r="E246" i="35" s="1"/>
  <c r="S249" i="33"/>
  <c r="E249" i="33" s="1"/>
  <c r="M847" i="35"/>
  <c r="H847" i="35"/>
  <c r="F847" i="35"/>
  <c r="E847" i="35"/>
  <c r="M840" i="33"/>
  <c r="H840" i="33"/>
  <c r="E840" i="33"/>
  <c r="F840" i="33"/>
  <c r="F839" i="25"/>
  <c r="E839" i="25" s="1"/>
  <c r="Y846" i="35"/>
  <c r="X846" i="35"/>
  <c r="Z846" i="35"/>
  <c r="W846" i="35"/>
  <c r="AD846" i="35"/>
  <c r="AA846" i="35"/>
  <c r="AB846" i="35"/>
  <c r="U846" i="35"/>
  <c r="T846" i="35"/>
  <c r="V846" i="35"/>
  <c r="AC846" i="35"/>
  <c r="AE838" i="33"/>
  <c r="N847" i="35"/>
  <c r="C847" i="35"/>
  <c r="L847" i="35"/>
  <c r="R847" i="35"/>
  <c r="Q847" i="35"/>
  <c r="K847" i="35"/>
  <c r="B847" i="35"/>
  <c r="D847" i="35"/>
  <c r="I847" i="35"/>
  <c r="A848" i="35"/>
  <c r="S848" i="35" s="1"/>
  <c r="G847" i="35"/>
  <c r="Y839" i="33"/>
  <c r="Z839" i="33"/>
  <c r="X839" i="33"/>
  <c r="AD839" i="33"/>
  <c r="AC839" i="33"/>
  <c r="AB839" i="33"/>
  <c r="U839" i="33"/>
  <c r="T839" i="33"/>
  <c r="V839" i="33"/>
  <c r="W839" i="33"/>
  <c r="AA839" i="33"/>
  <c r="AE845" i="35"/>
  <c r="Q840" i="33"/>
  <c r="N840" i="33"/>
  <c r="R840" i="33"/>
  <c r="G840" i="33"/>
  <c r="K840" i="33"/>
  <c r="L840" i="33"/>
  <c r="C840" i="33"/>
  <c r="B840" i="33"/>
  <c r="A841" i="33"/>
  <c r="I840" i="33"/>
  <c r="D840" i="33"/>
  <c r="G839" i="25"/>
  <c r="A840" i="25"/>
  <c r="D839" i="25"/>
  <c r="C839" i="25"/>
  <c r="B839" i="25" s="1"/>
  <c r="S840" i="25" l="1"/>
  <c r="J840" i="25"/>
  <c r="S841" i="33"/>
  <c r="J841" i="33"/>
  <c r="R249" i="33"/>
  <c r="L250" i="33" s="1"/>
  <c r="M250" i="33" s="1"/>
  <c r="U250" i="33" s="1"/>
  <c r="R246" i="35"/>
  <c r="L247" i="35" s="1"/>
  <c r="M247" i="35" s="1"/>
  <c r="Z247" i="35" s="1"/>
  <c r="I222" i="25"/>
  <c r="H223" i="25" s="1"/>
  <c r="R222" i="25"/>
  <c r="L223" i="25" s="1"/>
  <c r="I249" i="33"/>
  <c r="H250" i="33" s="1"/>
  <c r="V247" i="35"/>
  <c r="W247" i="35"/>
  <c r="Y247" i="35"/>
  <c r="AB247" i="35"/>
  <c r="AC247" i="35"/>
  <c r="I246" i="35"/>
  <c r="H247" i="35" s="1"/>
  <c r="X250" i="33"/>
  <c r="AA250" i="33"/>
  <c r="Y250" i="33"/>
  <c r="V250" i="33"/>
  <c r="M848" i="35"/>
  <c r="H848" i="35"/>
  <c r="E848" i="35"/>
  <c r="F848" i="35"/>
  <c r="M841" i="33"/>
  <c r="H841" i="33"/>
  <c r="F841" i="33"/>
  <c r="E841" i="33"/>
  <c r="F840" i="25"/>
  <c r="M223" i="25"/>
  <c r="W223" i="25" s="1"/>
  <c r="AE846" i="35"/>
  <c r="Q848" i="35"/>
  <c r="K848" i="35"/>
  <c r="D848" i="35"/>
  <c r="R848" i="35"/>
  <c r="C848" i="35"/>
  <c r="A849" i="35"/>
  <c r="S849" i="35" s="1"/>
  <c r="N848" i="35"/>
  <c r="B848" i="35"/>
  <c r="I848" i="35"/>
  <c r="L848" i="35"/>
  <c r="G848" i="35"/>
  <c r="Y840" i="33"/>
  <c r="AB840" i="33"/>
  <c r="AD840" i="33"/>
  <c r="V840" i="33"/>
  <c r="U840" i="33"/>
  <c r="T840" i="33"/>
  <c r="AC840" i="33"/>
  <c r="X840" i="33"/>
  <c r="W840" i="33"/>
  <c r="AA840" i="33"/>
  <c r="Z840" i="33"/>
  <c r="I841" i="33"/>
  <c r="A842" i="33"/>
  <c r="R841" i="33"/>
  <c r="Q841" i="33"/>
  <c r="L841" i="33"/>
  <c r="D841" i="33"/>
  <c r="C841" i="33"/>
  <c r="B841" i="33"/>
  <c r="N841" i="33"/>
  <c r="K841" i="33"/>
  <c r="G841" i="33"/>
  <c r="AE839" i="33"/>
  <c r="W847" i="35"/>
  <c r="Z847" i="35"/>
  <c r="U847" i="35"/>
  <c r="T847" i="35"/>
  <c r="V847" i="35"/>
  <c r="Y847" i="35"/>
  <c r="AD847" i="35"/>
  <c r="AB847" i="35"/>
  <c r="AC847" i="35"/>
  <c r="AA847" i="35"/>
  <c r="X847" i="35"/>
  <c r="G840" i="25"/>
  <c r="A841" i="25"/>
  <c r="C840" i="25"/>
  <c r="B840" i="25" s="1"/>
  <c r="D840" i="25"/>
  <c r="W250" i="33" l="1"/>
  <c r="AD250" i="33"/>
  <c r="T250" i="33"/>
  <c r="Z250" i="33"/>
  <c r="AC250" i="33"/>
  <c r="AB250" i="33"/>
  <c r="U247" i="35"/>
  <c r="T247" i="35"/>
  <c r="S841" i="25"/>
  <c r="J841" i="25"/>
  <c r="S842" i="33"/>
  <c r="J842" i="33"/>
  <c r="X247" i="35"/>
  <c r="J222" i="25"/>
  <c r="K222" i="25" s="1"/>
  <c r="AD247" i="35"/>
  <c r="J246" i="35"/>
  <c r="K246" i="35" s="1"/>
  <c r="AA247" i="35"/>
  <c r="J249" i="33"/>
  <c r="K249" i="33" s="1"/>
  <c r="AE250" i="33"/>
  <c r="N250" i="33" s="1"/>
  <c r="Q250" i="33" s="1"/>
  <c r="M849" i="35"/>
  <c r="H849" i="35"/>
  <c r="F849" i="35"/>
  <c r="E849" i="35"/>
  <c r="M842" i="33"/>
  <c r="H842" i="33"/>
  <c r="F842" i="33"/>
  <c r="E842" i="33"/>
  <c r="Z223" i="25"/>
  <c r="AA223" i="25"/>
  <c r="Y223" i="25"/>
  <c r="F841" i="25"/>
  <c r="E841" i="25" s="1"/>
  <c r="T223" i="25"/>
  <c r="U223" i="25"/>
  <c r="AC223" i="25"/>
  <c r="AB223" i="25"/>
  <c r="AD223" i="25"/>
  <c r="X223" i="25"/>
  <c r="V223" i="25"/>
  <c r="W848" i="35"/>
  <c r="AB848" i="35"/>
  <c r="AC848" i="35"/>
  <c r="V848" i="35"/>
  <c r="U848" i="35"/>
  <c r="AA848" i="35"/>
  <c r="Z848" i="35"/>
  <c r="Y848" i="35"/>
  <c r="X848" i="35"/>
  <c r="AD848" i="35"/>
  <c r="T848" i="35"/>
  <c r="AE840" i="33"/>
  <c r="AE847" i="35"/>
  <c r="C849" i="35"/>
  <c r="Q849" i="35"/>
  <c r="I849" i="35"/>
  <c r="N849" i="35"/>
  <c r="B849" i="35"/>
  <c r="K849" i="35"/>
  <c r="A850" i="35"/>
  <c r="S850" i="35" s="1"/>
  <c r="G849" i="35"/>
  <c r="R849" i="35"/>
  <c r="L849" i="35"/>
  <c r="D849" i="35"/>
  <c r="Y841" i="33"/>
  <c r="AD841" i="33"/>
  <c r="Z841" i="33"/>
  <c r="W841" i="33"/>
  <c r="AA841" i="33"/>
  <c r="X841" i="33"/>
  <c r="AC841" i="33"/>
  <c r="AB841" i="33"/>
  <c r="T841" i="33"/>
  <c r="V841" i="33"/>
  <c r="U841" i="33"/>
  <c r="Q842" i="33"/>
  <c r="K842" i="33"/>
  <c r="G842" i="33"/>
  <c r="B842" i="33"/>
  <c r="C842" i="33"/>
  <c r="L842" i="33"/>
  <c r="R842" i="33"/>
  <c r="N842" i="33"/>
  <c r="D842" i="33"/>
  <c r="I842" i="33"/>
  <c r="A843" i="33"/>
  <c r="G841" i="25"/>
  <c r="C841" i="25"/>
  <c r="B841" i="25" s="1"/>
  <c r="D841" i="25"/>
  <c r="A842" i="25"/>
  <c r="AE247" i="35" l="1"/>
  <c r="N247" i="35" s="1"/>
  <c r="Q247" i="35" s="1"/>
  <c r="S247" i="35" s="1"/>
  <c r="E247" i="35" s="1"/>
  <c r="S843" i="33"/>
  <c r="J843" i="33"/>
  <c r="S842" i="25"/>
  <c r="J842" i="25"/>
  <c r="I247" i="35"/>
  <c r="H248" i="35" s="1"/>
  <c r="R247" i="35"/>
  <c r="L248" i="35" s="1"/>
  <c r="M248" i="35" s="1"/>
  <c r="AC248" i="35" s="1"/>
  <c r="S250" i="33"/>
  <c r="E250" i="33" s="1"/>
  <c r="M843" i="33"/>
  <c r="H843" i="33"/>
  <c r="F843" i="33"/>
  <c r="E843" i="33"/>
  <c r="M850" i="35"/>
  <c r="H850" i="35"/>
  <c r="F850" i="35"/>
  <c r="E850" i="35"/>
  <c r="AE223" i="25"/>
  <c r="N223" i="25" s="1"/>
  <c r="Q223" i="25" s="1"/>
  <c r="F842" i="25"/>
  <c r="I843" i="33"/>
  <c r="L843" i="33"/>
  <c r="B843" i="33"/>
  <c r="N843" i="33"/>
  <c r="G843" i="33"/>
  <c r="R843" i="33"/>
  <c r="C843" i="33"/>
  <c r="K843" i="33"/>
  <c r="Q843" i="33"/>
  <c r="A844" i="33"/>
  <c r="D843" i="33"/>
  <c r="AE848" i="35"/>
  <c r="AE841" i="33"/>
  <c r="K850" i="35"/>
  <c r="C850" i="35"/>
  <c r="G850" i="35"/>
  <c r="N850" i="35"/>
  <c r="A851" i="35"/>
  <c r="S851" i="35" s="1"/>
  <c r="I850" i="35"/>
  <c r="L850" i="35"/>
  <c r="R850" i="35"/>
  <c r="B850" i="35"/>
  <c r="Q850" i="35"/>
  <c r="D850" i="35"/>
  <c r="Y849" i="35"/>
  <c r="V849" i="35"/>
  <c r="AC849" i="35"/>
  <c r="Z849" i="35"/>
  <c r="W849" i="35"/>
  <c r="AD849" i="35"/>
  <c r="AB849" i="35"/>
  <c r="T849" i="35"/>
  <c r="U849" i="35"/>
  <c r="AA849" i="35"/>
  <c r="X849" i="35"/>
  <c r="Y842" i="33"/>
  <c r="AD842" i="33"/>
  <c r="W842" i="33"/>
  <c r="AA842" i="33"/>
  <c r="V842" i="33"/>
  <c r="AB842" i="33"/>
  <c r="X842" i="33"/>
  <c r="Z842" i="33"/>
  <c r="AC842" i="33"/>
  <c r="T842" i="33"/>
  <c r="U842" i="33"/>
  <c r="G842" i="25"/>
  <c r="D842" i="25"/>
  <c r="A843" i="25"/>
  <c r="C842" i="25"/>
  <c r="B842" i="25" s="1"/>
  <c r="S844" i="33" l="1"/>
  <c r="J844" i="33"/>
  <c r="S843" i="25"/>
  <c r="J843" i="25"/>
  <c r="J247" i="35"/>
  <c r="K247" i="35" s="1"/>
  <c r="V248" i="35"/>
  <c r="Z248" i="35"/>
  <c r="Y248" i="35"/>
  <c r="AA248" i="35"/>
  <c r="T248" i="35"/>
  <c r="W248" i="35"/>
  <c r="AD248" i="35"/>
  <c r="AB248" i="35"/>
  <c r="X248" i="35"/>
  <c r="U248" i="35"/>
  <c r="R250" i="33"/>
  <c r="L251" i="33" s="1"/>
  <c r="M251" i="33" s="1"/>
  <c r="I250" i="33"/>
  <c r="H251" i="33" s="1"/>
  <c r="S223" i="25"/>
  <c r="E223" i="25" s="1"/>
  <c r="M844" i="33"/>
  <c r="H844" i="33"/>
  <c r="F844" i="33"/>
  <c r="E844" i="33"/>
  <c r="M851" i="35"/>
  <c r="H851" i="35"/>
  <c r="F851" i="35"/>
  <c r="E851" i="35"/>
  <c r="F843" i="25"/>
  <c r="E843" i="25" s="1"/>
  <c r="AE849" i="35"/>
  <c r="AE842" i="33"/>
  <c r="I851" i="35"/>
  <c r="A852" i="35"/>
  <c r="S852" i="35" s="1"/>
  <c r="N851" i="35"/>
  <c r="K851" i="35"/>
  <c r="R851" i="35"/>
  <c r="Q851" i="35"/>
  <c r="B851" i="35"/>
  <c r="L851" i="35"/>
  <c r="G851" i="35"/>
  <c r="C851" i="35"/>
  <c r="D851" i="35"/>
  <c r="Y843" i="33"/>
  <c r="AA843" i="33"/>
  <c r="V843" i="33"/>
  <c r="AD843" i="33"/>
  <c r="AB843" i="33"/>
  <c r="AC843" i="33"/>
  <c r="W843" i="33"/>
  <c r="X843" i="33"/>
  <c r="Z843" i="33"/>
  <c r="U843" i="33"/>
  <c r="T843" i="33"/>
  <c r="N844" i="33"/>
  <c r="I844" i="33"/>
  <c r="L844" i="33"/>
  <c r="C844" i="33"/>
  <c r="D844" i="33"/>
  <c r="G844" i="33"/>
  <c r="B844" i="33"/>
  <c r="A845" i="33"/>
  <c r="Q844" i="33"/>
  <c r="R844" i="33"/>
  <c r="K844" i="33"/>
  <c r="Z850" i="35"/>
  <c r="V850" i="35"/>
  <c r="AB850" i="35"/>
  <c r="Y850" i="35"/>
  <c r="T850" i="35"/>
  <c r="U850" i="35"/>
  <c r="AA850" i="35"/>
  <c r="AC850" i="35"/>
  <c r="W850" i="35"/>
  <c r="AD850" i="35"/>
  <c r="X850" i="35"/>
  <c r="G843" i="25"/>
  <c r="C843" i="25"/>
  <c r="B843" i="25" s="1"/>
  <c r="A844" i="25"/>
  <c r="D843" i="25"/>
  <c r="S844" i="25" l="1"/>
  <c r="J844" i="25"/>
  <c r="S845" i="33"/>
  <c r="J845" i="33"/>
  <c r="I223" i="25"/>
  <c r="H224" i="25" s="1"/>
  <c r="J223" i="25"/>
  <c r="J250" i="33"/>
  <c r="K250" i="33" s="1"/>
  <c r="AE248" i="35"/>
  <c r="N248" i="35" s="1"/>
  <c r="Q248" i="35" s="1"/>
  <c r="S248" i="35" s="1"/>
  <c r="E248" i="35" s="1"/>
  <c r="R223" i="25"/>
  <c r="L224" i="25" s="1"/>
  <c r="X251" i="33"/>
  <c r="AB251" i="33"/>
  <c r="AC251" i="33"/>
  <c r="AD251" i="33"/>
  <c r="U251" i="33"/>
  <c r="AA251" i="33"/>
  <c r="W251" i="33"/>
  <c r="Y251" i="33"/>
  <c r="V251" i="33"/>
  <c r="Z251" i="33"/>
  <c r="T251" i="33"/>
  <c r="M852" i="35"/>
  <c r="H852" i="35"/>
  <c r="F852" i="35"/>
  <c r="E852" i="35"/>
  <c r="M845" i="33"/>
  <c r="H845" i="33"/>
  <c r="F845" i="33"/>
  <c r="E845" i="33"/>
  <c r="F844" i="25"/>
  <c r="K223" i="25"/>
  <c r="M224" i="25"/>
  <c r="AB224" i="25" s="1"/>
  <c r="AE843" i="33"/>
  <c r="Y844" i="33"/>
  <c r="U844" i="33"/>
  <c r="W844" i="33"/>
  <c r="AC844" i="33"/>
  <c r="AA844" i="33"/>
  <c r="AB844" i="33"/>
  <c r="AD844" i="33"/>
  <c r="Z844" i="33"/>
  <c r="V844" i="33"/>
  <c r="X844" i="33"/>
  <c r="T844" i="33"/>
  <c r="I845" i="33"/>
  <c r="A846" i="33"/>
  <c r="R845" i="33"/>
  <c r="Q845" i="33"/>
  <c r="N845" i="33"/>
  <c r="C845" i="33"/>
  <c r="B845" i="33"/>
  <c r="D845" i="33"/>
  <c r="L845" i="33"/>
  <c r="G845" i="33"/>
  <c r="K845" i="33"/>
  <c r="L852" i="35"/>
  <c r="A853" i="35"/>
  <c r="S853" i="35" s="1"/>
  <c r="Q852" i="35"/>
  <c r="R852" i="35"/>
  <c r="G852" i="35"/>
  <c r="K852" i="35"/>
  <c r="I852" i="35"/>
  <c r="B852" i="35"/>
  <c r="D852" i="35"/>
  <c r="C852" i="35"/>
  <c r="N852" i="35"/>
  <c r="AE850" i="35"/>
  <c r="Z851" i="35"/>
  <c r="AD851" i="35"/>
  <c r="V851" i="35"/>
  <c r="AB851" i="35"/>
  <c r="T851" i="35"/>
  <c r="Y851" i="35"/>
  <c r="AC851" i="35"/>
  <c r="W851" i="35"/>
  <c r="U851" i="35"/>
  <c r="AA851" i="35"/>
  <c r="X851" i="35"/>
  <c r="G844" i="25"/>
  <c r="D844" i="25"/>
  <c r="A845" i="25"/>
  <c r="C844" i="25"/>
  <c r="B844" i="25" s="1"/>
  <c r="S845" i="25" l="1"/>
  <c r="J845" i="25"/>
  <c r="S846" i="33"/>
  <c r="J846" i="33"/>
  <c r="AE251" i="33"/>
  <c r="N251" i="33" s="1"/>
  <c r="Q251" i="33" s="1"/>
  <c r="S251" i="33" s="1"/>
  <c r="R248" i="35"/>
  <c r="L249" i="35" s="1"/>
  <c r="M249" i="35" s="1"/>
  <c r="I248" i="35"/>
  <c r="H249" i="35" s="1"/>
  <c r="M846" i="33"/>
  <c r="H846" i="33"/>
  <c r="F846" i="33"/>
  <c r="E846" i="33"/>
  <c r="M853" i="35"/>
  <c r="H853" i="35"/>
  <c r="E853" i="35"/>
  <c r="F853" i="35"/>
  <c r="V224" i="25"/>
  <c r="W224" i="25"/>
  <c r="T224" i="25"/>
  <c r="AD224" i="25"/>
  <c r="F845" i="25"/>
  <c r="E845" i="25" s="1"/>
  <c r="AA224" i="25"/>
  <c r="X224" i="25"/>
  <c r="U224" i="25"/>
  <c r="Y224" i="25"/>
  <c r="AC224" i="25"/>
  <c r="Z224" i="25"/>
  <c r="AE844" i="33"/>
  <c r="AE851" i="35"/>
  <c r="D846" i="33"/>
  <c r="C846" i="33"/>
  <c r="B846" i="33"/>
  <c r="R846" i="33"/>
  <c r="K846" i="33"/>
  <c r="N846" i="33"/>
  <c r="A847" i="33"/>
  <c r="L846" i="33"/>
  <c r="I846" i="33"/>
  <c r="Q846" i="33"/>
  <c r="G846" i="33"/>
  <c r="B853" i="35"/>
  <c r="I853" i="35"/>
  <c r="G853" i="35"/>
  <c r="A854" i="35"/>
  <c r="S854" i="35" s="1"/>
  <c r="K853" i="35"/>
  <c r="N853" i="35"/>
  <c r="L853" i="35"/>
  <c r="C853" i="35"/>
  <c r="Q853" i="35"/>
  <c r="D853" i="35"/>
  <c r="R853" i="35"/>
  <c r="W845" i="33"/>
  <c r="AB845" i="33"/>
  <c r="Z845" i="33"/>
  <c r="Y845" i="33"/>
  <c r="AA845" i="33"/>
  <c r="AD845" i="33"/>
  <c r="V845" i="33"/>
  <c r="U845" i="33"/>
  <c r="T845" i="33"/>
  <c r="X845" i="33"/>
  <c r="AC845" i="33"/>
  <c r="AA852" i="35"/>
  <c r="Z852" i="35"/>
  <c r="T852" i="35"/>
  <c r="AC852" i="35"/>
  <c r="W852" i="35"/>
  <c r="AD852" i="35"/>
  <c r="X852" i="35"/>
  <c r="Y852" i="35"/>
  <c r="V852" i="35"/>
  <c r="U852" i="35"/>
  <c r="AB852" i="35"/>
  <c r="G845" i="25"/>
  <c r="D845" i="25"/>
  <c r="A846" i="25"/>
  <c r="C845" i="25"/>
  <c r="B845" i="25" s="1"/>
  <c r="S847" i="33" l="1"/>
  <c r="J847" i="33"/>
  <c r="S846" i="25"/>
  <c r="J846" i="25"/>
  <c r="J248" i="35"/>
  <c r="K248" i="35" s="1"/>
  <c r="Y249" i="35"/>
  <c r="V249" i="35"/>
  <c r="Z249" i="35"/>
  <c r="X249" i="35"/>
  <c r="T249" i="35"/>
  <c r="AD249" i="35"/>
  <c r="U249" i="35"/>
  <c r="AA249" i="35"/>
  <c r="W249" i="35"/>
  <c r="AC249" i="35"/>
  <c r="AB249" i="35"/>
  <c r="E251" i="33"/>
  <c r="M847" i="33"/>
  <c r="H847" i="33"/>
  <c r="F847" i="33"/>
  <c r="E847" i="33"/>
  <c r="M854" i="35"/>
  <c r="H854" i="35"/>
  <c r="E854" i="35"/>
  <c r="F854" i="35"/>
  <c r="AE224" i="25"/>
  <c r="N224" i="25" s="1"/>
  <c r="Q224" i="25" s="1"/>
  <c r="F846" i="25"/>
  <c r="Y846" i="33"/>
  <c r="Z846" i="33"/>
  <c r="AA846" i="33"/>
  <c r="V846" i="33"/>
  <c r="AC846" i="33"/>
  <c r="AB846" i="33"/>
  <c r="X846" i="33"/>
  <c r="T846" i="33"/>
  <c r="AD846" i="33"/>
  <c r="W846" i="33"/>
  <c r="U846" i="33"/>
  <c r="G854" i="35"/>
  <c r="D854" i="35"/>
  <c r="C854" i="35"/>
  <c r="A855" i="35"/>
  <c r="S855" i="35" s="1"/>
  <c r="K854" i="35"/>
  <c r="R854" i="35"/>
  <c r="I854" i="35"/>
  <c r="B854" i="35"/>
  <c r="Q854" i="35"/>
  <c r="L854" i="35"/>
  <c r="N854" i="35"/>
  <c r="AE845" i="33"/>
  <c r="I847" i="33"/>
  <c r="K847" i="33"/>
  <c r="D847" i="33"/>
  <c r="N847" i="33"/>
  <c r="A848" i="33"/>
  <c r="R847" i="33"/>
  <c r="G847" i="33"/>
  <c r="Q847" i="33"/>
  <c r="L847" i="33"/>
  <c r="C847" i="33"/>
  <c r="B847" i="33"/>
  <c r="AE852" i="35"/>
  <c r="AA853" i="35"/>
  <c r="Z853" i="35"/>
  <c r="AC853" i="35"/>
  <c r="W853" i="35"/>
  <c r="X853" i="35"/>
  <c r="AD853" i="35"/>
  <c r="T853" i="35"/>
  <c r="U853" i="35"/>
  <c r="Y853" i="35"/>
  <c r="V853" i="35"/>
  <c r="AB853" i="35"/>
  <c r="G846" i="25"/>
  <c r="A847" i="25"/>
  <c r="C846" i="25"/>
  <c r="B846" i="25" s="1"/>
  <c r="D846" i="25"/>
  <c r="S848" i="33" l="1"/>
  <c r="J848" i="33"/>
  <c r="S847" i="25"/>
  <c r="J847" i="25"/>
  <c r="AE249" i="35"/>
  <c r="N249" i="35" s="1"/>
  <c r="Q249" i="35" s="1"/>
  <c r="R251" i="33"/>
  <c r="L252" i="33" s="1"/>
  <c r="M252" i="33" s="1"/>
  <c r="I251" i="33"/>
  <c r="H252" i="33" s="1"/>
  <c r="S224" i="25"/>
  <c r="M855" i="35"/>
  <c r="H855" i="35"/>
  <c r="F855" i="35"/>
  <c r="E855" i="35"/>
  <c r="M848" i="33"/>
  <c r="E848" i="33"/>
  <c r="F848" i="33"/>
  <c r="H848" i="33"/>
  <c r="F847" i="25"/>
  <c r="E847" i="25" s="1"/>
  <c r="Z854" i="35"/>
  <c r="U854" i="35"/>
  <c r="AD854" i="35"/>
  <c r="X854" i="35"/>
  <c r="T854" i="35"/>
  <c r="Y854" i="35"/>
  <c r="AC854" i="35"/>
  <c r="AA854" i="35"/>
  <c r="AB854" i="35"/>
  <c r="V854" i="35"/>
  <c r="W854" i="35"/>
  <c r="Y847" i="33"/>
  <c r="AB847" i="33"/>
  <c r="AC847" i="33"/>
  <c r="X847" i="33"/>
  <c r="AA847" i="33"/>
  <c r="Z847" i="33"/>
  <c r="V847" i="33"/>
  <c r="T847" i="33"/>
  <c r="U847" i="33"/>
  <c r="W847" i="33"/>
  <c r="AD847" i="33"/>
  <c r="AE846" i="33"/>
  <c r="Q848" i="33"/>
  <c r="B848" i="33"/>
  <c r="C848" i="33"/>
  <c r="A849" i="33"/>
  <c r="N848" i="33"/>
  <c r="G848" i="33"/>
  <c r="L848" i="33"/>
  <c r="R848" i="33"/>
  <c r="I848" i="33"/>
  <c r="D848" i="33"/>
  <c r="K848" i="33"/>
  <c r="AE853" i="35"/>
  <c r="B855" i="35"/>
  <c r="D855" i="35"/>
  <c r="Q855" i="35"/>
  <c r="N855" i="35"/>
  <c r="A856" i="35"/>
  <c r="S856" i="35" s="1"/>
  <c r="G855" i="35"/>
  <c r="C855" i="35"/>
  <c r="L855" i="35"/>
  <c r="R855" i="35"/>
  <c r="K855" i="35"/>
  <c r="I855" i="35"/>
  <c r="G847" i="25"/>
  <c r="C847" i="25"/>
  <c r="B847" i="25" s="1"/>
  <c r="A848" i="25"/>
  <c r="D847" i="25"/>
  <c r="S848" i="25" l="1"/>
  <c r="J848" i="25"/>
  <c r="S849" i="33"/>
  <c r="J849" i="33"/>
  <c r="J251" i="33"/>
  <c r="K251" i="33" s="1"/>
  <c r="S249" i="35"/>
  <c r="E249" i="35" s="1"/>
  <c r="T252" i="33"/>
  <c r="AB252" i="33"/>
  <c r="Y252" i="33"/>
  <c r="U252" i="33"/>
  <c r="W252" i="33"/>
  <c r="Z252" i="33"/>
  <c r="V252" i="33"/>
  <c r="X252" i="33"/>
  <c r="AA252" i="33"/>
  <c r="AC252" i="33"/>
  <c r="AD252" i="33"/>
  <c r="E224" i="25"/>
  <c r="M856" i="35"/>
  <c r="H856" i="35"/>
  <c r="F856" i="35"/>
  <c r="E856" i="35"/>
  <c r="M849" i="33"/>
  <c r="H849" i="33"/>
  <c r="F849" i="33"/>
  <c r="E849" i="33"/>
  <c r="F848" i="25"/>
  <c r="AE854" i="35"/>
  <c r="Z855" i="35"/>
  <c r="W855" i="35"/>
  <c r="X855" i="35"/>
  <c r="T855" i="35"/>
  <c r="AB855" i="35"/>
  <c r="AA855" i="35"/>
  <c r="AC855" i="35"/>
  <c r="U855" i="35"/>
  <c r="V855" i="35"/>
  <c r="Y855" i="35"/>
  <c r="AD855" i="35"/>
  <c r="AE847" i="33"/>
  <c r="L856" i="35"/>
  <c r="I856" i="35"/>
  <c r="A857" i="35"/>
  <c r="S857" i="35" s="1"/>
  <c r="K856" i="35"/>
  <c r="R856" i="35"/>
  <c r="N856" i="35"/>
  <c r="Q856" i="35"/>
  <c r="G856" i="35"/>
  <c r="C856" i="35"/>
  <c r="D856" i="35"/>
  <c r="B856" i="35"/>
  <c r="Y848" i="33"/>
  <c r="V848" i="33"/>
  <c r="U848" i="33"/>
  <c r="T848" i="33"/>
  <c r="X848" i="33"/>
  <c r="AA848" i="33"/>
  <c r="Z848" i="33"/>
  <c r="AC848" i="33"/>
  <c r="AB848" i="33"/>
  <c r="AD848" i="33"/>
  <c r="W848" i="33"/>
  <c r="Q849" i="33"/>
  <c r="B849" i="33"/>
  <c r="C849" i="33"/>
  <c r="A850" i="33"/>
  <c r="K849" i="33"/>
  <c r="I849" i="33"/>
  <c r="L849" i="33"/>
  <c r="G849" i="33"/>
  <c r="R849" i="33"/>
  <c r="D849" i="33"/>
  <c r="N849" i="33"/>
  <c r="G848" i="25"/>
  <c r="C848" i="25"/>
  <c r="B848" i="25" s="1"/>
  <c r="A849" i="25"/>
  <c r="D848" i="25"/>
  <c r="S850" i="33" l="1"/>
  <c r="J850" i="33"/>
  <c r="S849" i="25"/>
  <c r="J849" i="25"/>
  <c r="R249" i="35"/>
  <c r="L250" i="35" s="1"/>
  <c r="M250" i="35" s="1"/>
  <c r="T250" i="35" s="1"/>
  <c r="I249" i="35"/>
  <c r="H250" i="35" s="1"/>
  <c r="V250" i="35"/>
  <c r="X250" i="35"/>
  <c r="Y250" i="35"/>
  <c r="Z250" i="35"/>
  <c r="AA250" i="35"/>
  <c r="U250" i="35"/>
  <c r="AE252" i="33"/>
  <c r="N252" i="33" s="1"/>
  <c r="Q252" i="33" s="1"/>
  <c r="I224" i="25"/>
  <c r="H225" i="25" s="1"/>
  <c r="R224" i="25"/>
  <c r="L225" i="25" s="1"/>
  <c r="M225" i="25" s="1"/>
  <c r="T225" i="25" s="1"/>
  <c r="M857" i="35"/>
  <c r="H857" i="35"/>
  <c r="F857" i="35"/>
  <c r="E857" i="35"/>
  <c r="M850" i="33"/>
  <c r="H850" i="33"/>
  <c r="E850" i="33"/>
  <c r="F850" i="33"/>
  <c r="F849" i="25"/>
  <c r="E849" i="25" s="1"/>
  <c r="AE848" i="33"/>
  <c r="AE855" i="35"/>
  <c r="Y849" i="33"/>
  <c r="U849" i="33"/>
  <c r="AC849" i="33"/>
  <c r="AB849" i="33"/>
  <c r="AA849" i="33"/>
  <c r="Z849" i="33"/>
  <c r="X849" i="33"/>
  <c r="W849" i="33"/>
  <c r="AD849" i="33"/>
  <c r="T849" i="33"/>
  <c r="V849" i="33"/>
  <c r="G850" i="33"/>
  <c r="R850" i="33"/>
  <c r="Q850" i="33"/>
  <c r="N850" i="33"/>
  <c r="K850" i="33"/>
  <c r="C850" i="33"/>
  <c r="A851" i="33"/>
  <c r="L850" i="33"/>
  <c r="D850" i="33"/>
  <c r="B850" i="33"/>
  <c r="I850" i="33"/>
  <c r="B857" i="35"/>
  <c r="A858" i="35"/>
  <c r="S858" i="35" s="1"/>
  <c r="G857" i="35"/>
  <c r="Q857" i="35"/>
  <c r="I857" i="35"/>
  <c r="K857" i="35"/>
  <c r="D857" i="35"/>
  <c r="C857" i="35"/>
  <c r="R857" i="35"/>
  <c r="L857" i="35"/>
  <c r="N857" i="35"/>
  <c r="Z856" i="35"/>
  <c r="Y856" i="35"/>
  <c r="U856" i="35"/>
  <c r="AD856" i="35"/>
  <c r="AB856" i="35"/>
  <c r="T856" i="35"/>
  <c r="X856" i="35"/>
  <c r="AC856" i="35"/>
  <c r="W856" i="35"/>
  <c r="AA856" i="35"/>
  <c r="V856" i="35"/>
  <c r="G849" i="25"/>
  <c r="D849" i="25"/>
  <c r="C849" i="25"/>
  <c r="B849" i="25" s="1"/>
  <c r="A850" i="25"/>
  <c r="AD250" i="35" l="1"/>
  <c r="AB250" i="35"/>
  <c r="AC250" i="35"/>
  <c r="W250" i="35"/>
  <c r="AE250" i="35" s="1"/>
  <c r="N250" i="35" s="1"/>
  <c r="Q250" i="35" s="1"/>
  <c r="S250" i="35" s="1"/>
  <c r="S850" i="25"/>
  <c r="J850" i="25"/>
  <c r="S851" i="33"/>
  <c r="J851" i="33"/>
  <c r="Y225" i="25"/>
  <c r="J224" i="25"/>
  <c r="K224" i="25" s="1"/>
  <c r="J249" i="35"/>
  <c r="K249" i="35" s="1"/>
  <c r="V225" i="25"/>
  <c r="W225" i="25"/>
  <c r="AA225" i="25"/>
  <c r="AC225" i="25"/>
  <c r="AD225" i="25"/>
  <c r="Z225" i="25"/>
  <c r="U225" i="25"/>
  <c r="S252" i="33"/>
  <c r="E252" i="33" s="1"/>
  <c r="X225" i="25"/>
  <c r="AB225" i="25"/>
  <c r="M858" i="35"/>
  <c r="H858" i="35"/>
  <c r="F858" i="35"/>
  <c r="E858" i="35"/>
  <c r="M851" i="33"/>
  <c r="H851" i="33"/>
  <c r="F851" i="33"/>
  <c r="E851" i="33"/>
  <c r="F850" i="25"/>
  <c r="AE856" i="35"/>
  <c r="L851" i="33"/>
  <c r="D851" i="33"/>
  <c r="B851" i="33"/>
  <c r="N851" i="33"/>
  <c r="A852" i="33"/>
  <c r="G851" i="33"/>
  <c r="C851" i="33"/>
  <c r="I851" i="33"/>
  <c r="Q851" i="33"/>
  <c r="K851" i="33"/>
  <c r="R851" i="33"/>
  <c r="AE849" i="33"/>
  <c r="L858" i="35"/>
  <c r="A859" i="35"/>
  <c r="S859" i="35" s="1"/>
  <c r="I858" i="35"/>
  <c r="N858" i="35"/>
  <c r="B858" i="35"/>
  <c r="G858" i="35"/>
  <c r="C858" i="35"/>
  <c r="K858" i="35"/>
  <c r="R858" i="35"/>
  <c r="Q858" i="35"/>
  <c r="D858" i="35"/>
  <c r="Y850" i="33"/>
  <c r="Z850" i="33"/>
  <c r="V850" i="33"/>
  <c r="U850" i="33"/>
  <c r="W850" i="33"/>
  <c r="T850" i="33"/>
  <c r="AD850" i="33"/>
  <c r="AA850" i="33"/>
  <c r="X850" i="33"/>
  <c r="AC850" i="33"/>
  <c r="AB850" i="33"/>
  <c r="Z857" i="35"/>
  <c r="AB857" i="35"/>
  <c r="Y857" i="35"/>
  <c r="U857" i="35"/>
  <c r="V857" i="35"/>
  <c r="AC857" i="35"/>
  <c r="T857" i="35"/>
  <c r="X857" i="35"/>
  <c r="AD857" i="35"/>
  <c r="W857" i="35"/>
  <c r="AA857" i="35"/>
  <c r="G850" i="25"/>
  <c r="A851" i="25"/>
  <c r="C850" i="25"/>
  <c r="B850" i="25" s="1"/>
  <c r="D850" i="25"/>
  <c r="S851" i="25" l="1"/>
  <c r="J851" i="25"/>
  <c r="S852" i="33"/>
  <c r="J852" i="33"/>
  <c r="R252" i="33"/>
  <c r="L253" i="33" s="1"/>
  <c r="M253" i="33" s="1"/>
  <c r="AB253" i="33" s="1"/>
  <c r="E250" i="35"/>
  <c r="AE225" i="25"/>
  <c r="N225" i="25" s="1"/>
  <c r="Q225" i="25" s="1"/>
  <c r="S225" i="25" s="1"/>
  <c r="E225" i="25" s="1"/>
  <c r="AD253" i="33"/>
  <c r="Y253" i="33"/>
  <c r="U253" i="33"/>
  <c r="Z253" i="33"/>
  <c r="V253" i="33"/>
  <c r="I252" i="33"/>
  <c r="H253" i="33" s="1"/>
  <c r="M859" i="35"/>
  <c r="H859" i="35"/>
  <c r="F859" i="35"/>
  <c r="E859" i="35"/>
  <c r="M852" i="33"/>
  <c r="F852" i="33"/>
  <c r="H852" i="33"/>
  <c r="E852" i="33"/>
  <c r="F851" i="25"/>
  <c r="E851" i="25" s="1"/>
  <c r="AE857" i="35"/>
  <c r="R852" i="33"/>
  <c r="A853" i="33"/>
  <c r="G852" i="33"/>
  <c r="C852" i="33"/>
  <c r="L852" i="33"/>
  <c r="D852" i="33"/>
  <c r="N852" i="33"/>
  <c r="I852" i="33"/>
  <c r="K852" i="33"/>
  <c r="Q852" i="33"/>
  <c r="B852" i="33"/>
  <c r="Y851" i="33"/>
  <c r="AD851" i="33"/>
  <c r="Z851" i="33"/>
  <c r="W851" i="33"/>
  <c r="AA851" i="33"/>
  <c r="AC851" i="33"/>
  <c r="T851" i="33"/>
  <c r="U851" i="33"/>
  <c r="X851" i="33"/>
  <c r="AB851" i="33"/>
  <c r="V851" i="33"/>
  <c r="AE850" i="33"/>
  <c r="Q859" i="35"/>
  <c r="N859" i="35"/>
  <c r="D859" i="35"/>
  <c r="L859" i="35"/>
  <c r="I859" i="35"/>
  <c r="B859" i="35"/>
  <c r="A860" i="35"/>
  <c r="S860" i="35" s="1"/>
  <c r="C859" i="35"/>
  <c r="K859" i="35"/>
  <c r="R859" i="35"/>
  <c r="G859" i="35"/>
  <c r="AD858" i="35"/>
  <c r="AA858" i="35"/>
  <c r="AC858" i="35"/>
  <c r="T858" i="35"/>
  <c r="V858" i="35"/>
  <c r="Z858" i="35"/>
  <c r="W858" i="35"/>
  <c r="U858" i="35"/>
  <c r="X858" i="35"/>
  <c r="Y858" i="35"/>
  <c r="AB858" i="35"/>
  <c r="G851" i="25"/>
  <c r="C851" i="25"/>
  <c r="B851" i="25" s="1"/>
  <c r="D851" i="25"/>
  <c r="A852" i="25"/>
  <c r="AA253" i="33" l="1"/>
  <c r="X253" i="33"/>
  <c r="AC253" i="33"/>
  <c r="T253" i="33"/>
  <c r="AE253" i="33" s="1"/>
  <c r="N253" i="33" s="1"/>
  <c r="Q253" i="33" s="1"/>
  <c r="S253" i="33" s="1"/>
  <c r="E253" i="33" s="1"/>
  <c r="S853" i="33"/>
  <c r="J853" i="33"/>
  <c r="W253" i="33"/>
  <c r="S852" i="25"/>
  <c r="J852" i="25"/>
  <c r="R225" i="25"/>
  <c r="L226" i="25" s="1"/>
  <c r="J252" i="33"/>
  <c r="K252" i="33" s="1"/>
  <c r="I250" i="35"/>
  <c r="H251" i="35" s="1"/>
  <c r="R250" i="35"/>
  <c r="L251" i="35" s="1"/>
  <c r="M251" i="35" s="1"/>
  <c r="I225" i="25"/>
  <c r="H226" i="25" s="1"/>
  <c r="M860" i="35"/>
  <c r="F860" i="35"/>
  <c r="E860" i="35"/>
  <c r="H860" i="35"/>
  <c r="M853" i="33"/>
  <c r="H853" i="33"/>
  <c r="E853" i="33"/>
  <c r="F853" i="33"/>
  <c r="F852" i="25"/>
  <c r="M226" i="25"/>
  <c r="X226" i="25" s="1"/>
  <c r="C860" i="35"/>
  <c r="K860" i="35"/>
  <c r="R860" i="35"/>
  <c r="D860" i="35"/>
  <c r="B860" i="35"/>
  <c r="Q860" i="35"/>
  <c r="I860" i="35"/>
  <c r="N860" i="35"/>
  <c r="G860" i="35"/>
  <c r="L860" i="35"/>
  <c r="A861" i="35"/>
  <c r="S861" i="35" s="1"/>
  <c r="AE851" i="33"/>
  <c r="AE858" i="35"/>
  <c r="Y852" i="33"/>
  <c r="W852" i="33"/>
  <c r="AD852" i="33"/>
  <c r="AC852" i="33"/>
  <c r="U852" i="33"/>
  <c r="AB852" i="33"/>
  <c r="X852" i="33"/>
  <c r="T852" i="33"/>
  <c r="V852" i="33"/>
  <c r="AA852" i="33"/>
  <c r="Z852" i="33"/>
  <c r="C853" i="33"/>
  <c r="B853" i="33"/>
  <c r="L853" i="33"/>
  <c r="K853" i="33"/>
  <c r="I853" i="33"/>
  <c r="G853" i="33"/>
  <c r="Q853" i="33"/>
  <c r="D853" i="33"/>
  <c r="R853" i="33"/>
  <c r="N853" i="33"/>
  <c r="A854" i="33"/>
  <c r="Z859" i="35"/>
  <c r="V859" i="35"/>
  <c r="AA859" i="35"/>
  <c r="W859" i="35"/>
  <c r="AD859" i="35"/>
  <c r="Y859" i="35"/>
  <c r="U859" i="35"/>
  <c r="AB859" i="35"/>
  <c r="T859" i="35"/>
  <c r="AC859" i="35"/>
  <c r="X859" i="35"/>
  <c r="G852" i="25"/>
  <c r="A853" i="25"/>
  <c r="C852" i="25"/>
  <c r="B852" i="25" s="1"/>
  <c r="D852" i="25"/>
  <c r="S854" i="33" l="1"/>
  <c r="J854" i="33"/>
  <c r="S853" i="25"/>
  <c r="J853" i="25"/>
  <c r="J250" i="35"/>
  <c r="K250" i="35" s="1"/>
  <c r="R253" i="33"/>
  <c r="L254" i="33" s="1"/>
  <c r="M254" i="33" s="1"/>
  <c r="AB254" i="33" s="1"/>
  <c r="J225" i="25"/>
  <c r="K225" i="25" s="1"/>
  <c r="AA251" i="35"/>
  <c r="Y251" i="35"/>
  <c r="Z251" i="35"/>
  <c r="U251" i="35"/>
  <c r="AD251" i="35"/>
  <c r="V251" i="35"/>
  <c r="W251" i="35"/>
  <c r="AC251" i="35"/>
  <c r="AB251" i="35"/>
  <c r="X251" i="35"/>
  <c r="T251" i="35"/>
  <c r="V254" i="33"/>
  <c r="W254" i="33"/>
  <c r="Z254" i="33"/>
  <c r="U254" i="33"/>
  <c r="AD254" i="33"/>
  <c r="AA254" i="33"/>
  <c r="X254" i="33"/>
  <c r="T254" i="33"/>
  <c r="I253" i="33"/>
  <c r="H254" i="33" s="1"/>
  <c r="M861" i="35"/>
  <c r="H861" i="35"/>
  <c r="E861" i="35"/>
  <c r="F861" i="35"/>
  <c r="M854" i="33"/>
  <c r="H854" i="33"/>
  <c r="F854" i="33"/>
  <c r="E854" i="33"/>
  <c r="F853" i="25"/>
  <c r="E853" i="25" s="1"/>
  <c r="W226" i="25"/>
  <c r="AD226" i="25"/>
  <c r="Z226" i="25"/>
  <c r="Y226" i="25"/>
  <c r="AC226" i="25"/>
  <c r="V226" i="25"/>
  <c r="T226" i="25"/>
  <c r="AB226" i="25"/>
  <c r="U226" i="25"/>
  <c r="AA226" i="25"/>
  <c r="AE859" i="35"/>
  <c r="AE852" i="33"/>
  <c r="Y853" i="33"/>
  <c r="Z853" i="33"/>
  <c r="W853" i="33"/>
  <c r="V853" i="33"/>
  <c r="U853" i="33"/>
  <c r="T853" i="33"/>
  <c r="AC853" i="33"/>
  <c r="AD853" i="33"/>
  <c r="X853" i="33"/>
  <c r="AA853" i="33"/>
  <c r="AB853" i="33"/>
  <c r="Z860" i="35"/>
  <c r="W860" i="35"/>
  <c r="AA860" i="35"/>
  <c r="AC860" i="35"/>
  <c r="U860" i="35"/>
  <c r="T860" i="35"/>
  <c r="Y860" i="35"/>
  <c r="X860" i="35"/>
  <c r="AB860" i="35"/>
  <c r="AD860" i="35"/>
  <c r="V860" i="35"/>
  <c r="Q854" i="33"/>
  <c r="L854" i="33"/>
  <c r="A855" i="33"/>
  <c r="C854" i="33"/>
  <c r="K854" i="33"/>
  <c r="I854" i="33"/>
  <c r="D854" i="33"/>
  <c r="G854" i="33"/>
  <c r="R854" i="33"/>
  <c r="N854" i="33"/>
  <c r="B854" i="33"/>
  <c r="Q861" i="35"/>
  <c r="C861" i="35"/>
  <c r="N861" i="35"/>
  <c r="I861" i="35"/>
  <c r="L861" i="35"/>
  <c r="A862" i="35"/>
  <c r="S862" i="35" s="1"/>
  <c r="D861" i="35"/>
  <c r="R861" i="35"/>
  <c r="G861" i="35"/>
  <c r="B861" i="35"/>
  <c r="K861" i="35"/>
  <c r="G853" i="25"/>
  <c r="C853" i="25"/>
  <c r="B853" i="25" s="1"/>
  <c r="D853" i="25"/>
  <c r="A854" i="25"/>
  <c r="Y254" i="33" l="1"/>
  <c r="AC254" i="33"/>
  <c r="S855" i="33"/>
  <c r="J855" i="33"/>
  <c r="S854" i="25"/>
  <c r="J854" i="25"/>
  <c r="J253" i="33"/>
  <c r="K253" i="33" s="1"/>
  <c r="AE251" i="35"/>
  <c r="N251" i="35" s="1"/>
  <c r="Q251" i="35" s="1"/>
  <c r="S251" i="35" s="1"/>
  <c r="E251" i="35" s="1"/>
  <c r="AE254" i="33"/>
  <c r="N254" i="33" s="1"/>
  <c r="Q254" i="33" s="1"/>
  <c r="S254" i="33" s="1"/>
  <c r="M862" i="35"/>
  <c r="H862" i="35"/>
  <c r="F862" i="35"/>
  <c r="E862" i="35"/>
  <c r="M855" i="33"/>
  <c r="H855" i="33"/>
  <c r="F855" i="33"/>
  <c r="E855" i="33"/>
  <c r="F854" i="25"/>
  <c r="AE226" i="25"/>
  <c r="N226" i="25" s="1"/>
  <c r="Q226" i="25" s="1"/>
  <c r="Z861" i="35"/>
  <c r="U861" i="35"/>
  <c r="AB861" i="35"/>
  <c r="X861" i="35"/>
  <c r="AC861" i="35"/>
  <c r="T861" i="35"/>
  <c r="V861" i="35"/>
  <c r="Y861" i="35"/>
  <c r="AA861" i="35"/>
  <c r="AD861" i="35"/>
  <c r="W861" i="35"/>
  <c r="Y854" i="33"/>
  <c r="AB854" i="33"/>
  <c r="AC854" i="33"/>
  <c r="V854" i="33"/>
  <c r="X854" i="33"/>
  <c r="AD854" i="33"/>
  <c r="T854" i="33"/>
  <c r="W854" i="33"/>
  <c r="AA854" i="33"/>
  <c r="Z854" i="33"/>
  <c r="U854" i="33"/>
  <c r="AE853" i="33"/>
  <c r="AE860" i="35"/>
  <c r="B862" i="35"/>
  <c r="A863" i="35"/>
  <c r="S863" i="35" s="1"/>
  <c r="R862" i="35"/>
  <c r="C862" i="35"/>
  <c r="K862" i="35"/>
  <c r="I862" i="35"/>
  <c r="N862" i="35"/>
  <c r="L862" i="35"/>
  <c r="D862" i="35"/>
  <c r="G862" i="35"/>
  <c r="Q862" i="35"/>
  <c r="I855" i="33"/>
  <c r="D855" i="33"/>
  <c r="Q855" i="33"/>
  <c r="B855" i="33"/>
  <c r="R855" i="33"/>
  <c r="N855" i="33"/>
  <c r="C855" i="33"/>
  <c r="L855" i="33"/>
  <c r="A856" i="33"/>
  <c r="K855" i="33"/>
  <c r="G855" i="33"/>
  <c r="G854" i="25"/>
  <c r="C854" i="25"/>
  <c r="B854" i="25" s="1"/>
  <c r="D854" i="25"/>
  <c r="A855" i="25"/>
  <c r="S855" i="25" l="1"/>
  <c r="J855" i="25"/>
  <c r="S856" i="33"/>
  <c r="J856" i="33"/>
  <c r="I251" i="35"/>
  <c r="H252" i="35" s="1"/>
  <c r="R251" i="35"/>
  <c r="L252" i="35" s="1"/>
  <c r="M252" i="35" s="1"/>
  <c r="Y252" i="35" s="1"/>
  <c r="E254" i="33"/>
  <c r="S226" i="25"/>
  <c r="E226" i="25" s="1"/>
  <c r="M856" i="33"/>
  <c r="E856" i="33"/>
  <c r="F856" i="33"/>
  <c r="H856" i="33"/>
  <c r="M863" i="35"/>
  <c r="H863" i="35"/>
  <c r="F863" i="35"/>
  <c r="E863" i="35"/>
  <c r="F855" i="25"/>
  <c r="E855" i="25" s="1"/>
  <c r="I856" i="33"/>
  <c r="D856" i="33"/>
  <c r="C856" i="33"/>
  <c r="Q856" i="33"/>
  <c r="B856" i="33"/>
  <c r="G856" i="33"/>
  <c r="L856" i="33"/>
  <c r="A857" i="33"/>
  <c r="K856" i="33"/>
  <c r="N856" i="33"/>
  <c r="R856" i="33"/>
  <c r="AE861" i="35"/>
  <c r="Y862" i="35"/>
  <c r="Z862" i="35"/>
  <c r="W862" i="35"/>
  <c r="AA862" i="35"/>
  <c r="AB862" i="35"/>
  <c r="X862" i="35"/>
  <c r="AD862" i="35"/>
  <c r="T862" i="35"/>
  <c r="V862" i="35"/>
  <c r="U862" i="35"/>
  <c r="AC862" i="35"/>
  <c r="AE854" i="33"/>
  <c r="Y855" i="33"/>
  <c r="AD855" i="33"/>
  <c r="T855" i="33"/>
  <c r="V855" i="33"/>
  <c r="U855" i="33"/>
  <c r="AA855" i="33"/>
  <c r="X855" i="33"/>
  <c r="W855" i="33"/>
  <c r="AC855" i="33"/>
  <c r="AB855" i="33"/>
  <c r="Z855" i="33"/>
  <c r="B863" i="35"/>
  <c r="L863" i="35"/>
  <c r="C863" i="35"/>
  <c r="G863" i="35"/>
  <c r="A864" i="35"/>
  <c r="S864" i="35" s="1"/>
  <c r="K863" i="35"/>
  <c r="I863" i="35"/>
  <c r="R863" i="35"/>
  <c r="N863" i="35"/>
  <c r="D863" i="35"/>
  <c r="Q863" i="35"/>
  <c r="G855" i="25"/>
  <c r="D855" i="25"/>
  <c r="A856" i="25"/>
  <c r="C855" i="25"/>
  <c r="B855" i="25" s="1"/>
  <c r="S857" i="33" l="1"/>
  <c r="J857" i="33"/>
  <c r="S856" i="25"/>
  <c r="J856" i="25"/>
  <c r="J251" i="35"/>
  <c r="K251" i="35" s="1"/>
  <c r="X252" i="35"/>
  <c r="AB252" i="35"/>
  <c r="T252" i="35"/>
  <c r="AD252" i="35"/>
  <c r="U252" i="35"/>
  <c r="V252" i="35"/>
  <c r="AA252" i="35"/>
  <c r="AC252" i="35"/>
  <c r="Z252" i="35"/>
  <c r="W252" i="35"/>
  <c r="I226" i="25"/>
  <c r="H227" i="25" s="1"/>
  <c r="R226" i="25"/>
  <c r="L227" i="25" s="1"/>
  <c r="M227" i="25" s="1"/>
  <c r="AA227" i="25" s="1"/>
  <c r="I254" i="33"/>
  <c r="H255" i="33" s="1"/>
  <c r="R254" i="33"/>
  <c r="L255" i="33" s="1"/>
  <c r="M255" i="33" s="1"/>
  <c r="M864" i="35"/>
  <c r="H864" i="35"/>
  <c r="F864" i="35"/>
  <c r="E864" i="35"/>
  <c r="M857" i="33"/>
  <c r="H857" i="33"/>
  <c r="F857" i="33"/>
  <c r="E857" i="33"/>
  <c r="F856" i="25"/>
  <c r="Z863" i="35"/>
  <c r="Y863" i="35"/>
  <c r="T863" i="35"/>
  <c r="AB863" i="35"/>
  <c r="V863" i="35"/>
  <c r="AD863" i="35"/>
  <c r="AA863" i="35"/>
  <c r="U863" i="35"/>
  <c r="AC863" i="35"/>
  <c r="W863" i="35"/>
  <c r="X863" i="35"/>
  <c r="Q864" i="35"/>
  <c r="A865" i="35"/>
  <c r="S865" i="35" s="1"/>
  <c r="L864" i="35"/>
  <c r="D864" i="35"/>
  <c r="R864" i="35"/>
  <c r="C864" i="35"/>
  <c r="K864" i="35"/>
  <c r="G864" i="35"/>
  <c r="N864" i="35"/>
  <c r="B864" i="35"/>
  <c r="I864" i="35"/>
  <c r="Y856" i="33"/>
  <c r="U856" i="33"/>
  <c r="AA856" i="33"/>
  <c r="AD856" i="33"/>
  <c r="Z856" i="33"/>
  <c r="AC856" i="33"/>
  <c r="V856" i="33"/>
  <c r="T856" i="33"/>
  <c r="AB856" i="33"/>
  <c r="W856" i="33"/>
  <c r="X856" i="33"/>
  <c r="AE855" i="33"/>
  <c r="AE862" i="35"/>
  <c r="G857" i="33"/>
  <c r="N857" i="33"/>
  <c r="B857" i="33"/>
  <c r="L857" i="33"/>
  <c r="K857" i="33"/>
  <c r="A858" i="33"/>
  <c r="D857" i="33"/>
  <c r="R857" i="33"/>
  <c r="I857" i="33"/>
  <c r="Q857" i="33"/>
  <c r="C857" i="33"/>
  <c r="G856" i="25"/>
  <c r="C856" i="25"/>
  <c r="B856" i="25" s="1"/>
  <c r="D856" i="25"/>
  <c r="A857" i="25"/>
  <c r="S858" i="33" l="1"/>
  <c r="J858" i="33"/>
  <c r="S857" i="25"/>
  <c r="J857" i="25"/>
  <c r="J254" i="33"/>
  <c r="K254" i="33" s="1"/>
  <c r="J226" i="25"/>
  <c r="K226" i="25" s="1"/>
  <c r="AE252" i="35"/>
  <c r="N252" i="35" s="1"/>
  <c r="Q252" i="35" s="1"/>
  <c r="S252" i="35" s="1"/>
  <c r="E252" i="35" s="1"/>
  <c r="U255" i="33"/>
  <c r="X255" i="33"/>
  <c r="T255" i="33"/>
  <c r="AD255" i="33"/>
  <c r="AB255" i="33"/>
  <c r="V255" i="33"/>
  <c r="AC255" i="33"/>
  <c r="AA255" i="33"/>
  <c r="Y255" i="33"/>
  <c r="W255" i="33"/>
  <c r="Z255" i="33"/>
  <c r="M858" i="33"/>
  <c r="F858" i="33"/>
  <c r="E858" i="33"/>
  <c r="H858" i="33"/>
  <c r="M865" i="35"/>
  <c r="H865" i="35"/>
  <c r="F865" i="35"/>
  <c r="E865" i="35"/>
  <c r="F857" i="25"/>
  <c r="E857" i="25" s="1"/>
  <c r="W227" i="25"/>
  <c r="AC227" i="25"/>
  <c r="U227" i="25"/>
  <c r="V227" i="25"/>
  <c r="Z227" i="25"/>
  <c r="AD227" i="25"/>
  <c r="Y227" i="25"/>
  <c r="X227" i="25"/>
  <c r="AB227" i="25"/>
  <c r="T227" i="25"/>
  <c r="L858" i="33"/>
  <c r="B858" i="33"/>
  <c r="K858" i="33"/>
  <c r="D858" i="33"/>
  <c r="N858" i="33"/>
  <c r="I858" i="33"/>
  <c r="A859" i="33"/>
  <c r="C858" i="33"/>
  <c r="G858" i="33"/>
  <c r="R858" i="33"/>
  <c r="Q858" i="33"/>
  <c r="K865" i="35"/>
  <c r="Q865" i="35"/>
  <c r="I865" i="35"/>
  <c r="L865" i="35"/>
  <c r="C865" i="35"/>
  <c r="N865" i="35"/>
  <c r="B865" i="35"/>
  <c r="R865" i="35"/>
  <c r="A866" i="35"/>
  <c r="S866" i="35" s="1"/>
  <c r="D865" i="35"/>
  <c r="G865" i="35"/>
  <c r="AE856" i="33"/>
  <c r="Y857" i="33"/>
  <c r="Z857" i="33"/>
  <c r="W857" i="33"/>
  <c r="V857" i="33"/>
  <c r="T857" i="33"/>
  <c r="AC857" i="33"/>
  <c r="AA857" i="33"/>
  <c r="AB857" i="33"/>
  <c r="U857" i="33"/>
  <c r="X857" i="33"/>
  <c r="AD857" i="33"/>
  <c r="Z864" i="35"/>
  <c r="AB864" i="35"/>
  <c r="X864" i="35"/>
  <c r="AC864" i="35"/>
  <c r="W864" i="35"/>
  <c r="AD864" i="35"/>
  <c r="V864" i="35"/>
  <c r="U864" i="35"/>
  <c r="Y864" i="35"/>
  <c r="AA864" i="35"/>
  <c r="T864" i="35"/>
  <c r="AE863" i="35"/>
  <c r="G857" i="25"/>
  <c r="A858" i="25"/>
  <c r="D857" i="25"/>
  <c r="C857" i="25"/>
  <c r="B857" i="25" s="1"/>
  <c r="S859" i="33" l="1"/>
  <c r="J859" i="33"/>
  <c r="S858" i="25"/>
  <c r="J858" i="25"/>
  <c r="R252" i="35"/>
  <c r="L253" i="35" s="1"/>
  <c r="M253" i="35" s="1"/>
  <c r="W253" i="35" s="1"/>
  <c r="AA253" i="35"/>
  <c r="AD253" i="35"/>
  <c r="X253" i="35"/>
  <c r="T253" i="35"/>
  <c r="V253" i="35"/>
  <c r="Y253" i="35"/>
  <c r="AB253" i="35"/>
  <c r="U253" i="35"/>
  <c r="I252" i="35"/>
  <c r="H253" i="35" s="1"/>
  <c r="AE255" i="33"/>
  <c r="N255" i="33" s="1"/>
  <c r="Q255" i="33" s="1"/>
  <c r="F859" i="33"/>
  <c r="M859" i="33"/>
  <c r="H859" i="33"/>
  <c r="E859" i="33"/>
  <c r="M866" i="35"/>
  <c r="F866" i="35"/>
  <c r="H866" i="35"/>
  <c r="E866" i="35"/>
  <c r="AE227" i="25"/>
  <c r="N227" i="25" s="1"/>
  <c r="Q227" i="25" s="1"/>
  <c r="F858" i="25"/>
  <c r="AE864" i="35"/>
  <c r="AE857" i="33"/>
  <c r="G859" i="33"/>
  <c r="I859" i="33"/>
  <c r="N859" i="33"/>
  <c r="R859" i="33"/>
  <c r="A860" i="33"/>
  <c r="C859" i="33"/>
  <c r="L859" i="33"/>
  <c r="K859" i="33"/>
  <c r="Q859" i="33"/>
  <c r="D859" i="33"/>
  <c r="B859" i="33"/>
  <c r="AD858" i="33"/>
  <c r="Y858" i="33"/>
  <c r="T858" i="33"/>
  <c r="W858" i="33"/>
  <c r="AC858" i="33"/>
  <c r="AA858" i="33"/>
  <c r="U858" i="33"/>
  <c r="X858" i="33"/>
  <c r="V858" i="33"/>
  <c r="AB858" i="33"/>
  <c r="Z858" i="33"/>
  <c r="A867" i="35"/>
  <c r="S867" i="35" s="1"/>
  <c r="C866" i="35"/>
  <c r="R866" i="35"/>
  <c r="K866" i="35"/>
  <c r="L866" i="35"/>
  <c r="I866" i="35"/>
  <c r="D866" i="35"/>
  <c r="Q866" i="35"/>
  <c r="N866" i="35"/>
  <c r="G866" i="35"/>
  <c r="B866" i="35"/>
  <c r="Z865" i="35"/>
  <c r="AC865" i="35"/>
  <c r="V865" i="35"/>
  <c r="AB865" i="35"/>
  <c r="AA865" i="35"/>
  <c r="AD865" i="35"/>
  <c r="W865" i="35"/>
  <c r="T865" i="35"/>
  <c r="U865" i="35"/>
  <c r="X865" i="35"/>
  <c r="Y865" i="35"/>
  <c r="G858" i="25"/>
  <c r="A859" i="25"/>
  <c r="D858" i="25"/>
  <c r="C858" i="25"/>
  <c r="B858" i="25" s="1"/>
  <c r="Z253" i="35" l="1"/>
  <c r="AC253" i="35"/>
  <c r="S860" i="33"/>
  <c r="J860" i="33"/>
  <c r="S859" i="25"/>
  <c r="J859" i="25"/>
  <c r="J252" i="35"/>
  <c r="K252" i="35" s="1"/>
  <c r="AE253" i="35"/>
  <c r="N253" i="35" s="1"/>
  <c r="Q253" i="35" s="1"/>
  <c r="S253" i="35" s="1"/>
  <c r="E253" i="35" s="1"/>
  <c r="S255" i="33"/>
  <c r="E255" i="33" s="1"/>
  <c r="S227" i="25"/>
  <c r="M867" i="35"/>
  <c r="H867" i="35"/>
  <c r="E867" i="35"/>
  <c r="F867" i="35"/>
  <c r="M860" i="33"/>
  <c r="H860" i="33"/>
  <c r="F860" i="33"/>
  <c r="E860" i="33"/>
  <c r="F859" i="25"/>
  <c r="E859" i="25" s="1"/>
  <c r="Z866" i="35"/>
  <c r="AD866" i="35"/>
  <c r="AB866" i="35"/>
  <c r="AA866" i="35"/>
  <c r="T866" i="35"/>
  <c r="U866" i="35"/>
  <c r="W866" i="35"/>
  <c r="Y866" i="35"/>
  <c r="X866" i="35"/>
  <c r="V866" i="35"/>
  <c r="AC866" i="35"/>
  <c r="D860" i="33"/>
  <c r="Q860" i="33"/>
  <c r="K860" i="33"/>
  <c r="L860" i="33"/>
  <c r="C860" i="33"/>
  <c r="A861" i="33"/>
  <c r="B860" i="33"/>
  <c r="R860" i="33"/>
  <c r="I860" i="33"/>
  <c r="N860" i="33"/>
  <c r="G860" i="33"/>
  <c r="AE865" i="35"/>
  <c r="AE858" i="33"/>
  <c r="Y859" i="33"/>
  <c r="W859" i="33"/>
  <c r="AD859" i="33"/>
  <c r="AC859" i="33"/>
  <c r="AB859" i="33"/>
  <c r="AA859" i="33"/>
  <c r="T859" i="33"/>
  <c r="U859" i="33"/>
  <c r="Z859" i="33"/>
  <c r="V859" i="33"/>
  <c r="X859" i="33"/>
  <c r="R867" i="35"/>
  <c r="C867" i="35"/>
  <c r="D867" i="35"/>
  <c r="N867" i="35"/>
  <c r="A868" i="35"/>
  <c r="S868" i="35" s="1"/>
  <c r="B867" i="35"/>
  <c r="G867" i="35"/>
  <c r="Q867" i="35"/>
  <c r="K867" i="35"/>
  <c r="I867" i="35"/>
  <c r="L867" i="35"/>
  <c r="G859" i="25"/>
  <c r="A860" i="25"/>
  <c r="C859" i="25"/>
  <c r="B859" i="25" s="1"/>
  <c r="D859" i="25"/>
  <c r="S861" i="33" l="1"/>
  <c r="J861" i="33"/>
  <c r="S860" i="25"/>
  <c r="J860" i="25"/>
  <c r="R255" i="33"/>
  <c r="L256" i="33" s="1"/>
  <c r="M256" i="33" s="1"/>
  <c r="AA256" i="33" s="1"/>
  <c r="R253" i="35"/>
  <c r="L254" i="35" s="1"/>
  <c r="M254" i="35" s="1"/>
  <c r="AC254" i="35" s="1"/>
  <c r="I253" i="35"/>
  <c r="H254" i="35" s="1"/>
  <c r="X254" i="35"/>
  <c r="Y254" i="35"/>
  <c r="AA254" i="35"/>
  <c r="AD254" i="35"/>
  <c r="T254" i="35"/>
  <c r="W256" i="33"/>
  <c r="U256" i="33"/>
  <c r="I255" i="33"/>
  <c r="H256" i="33" s="1"/>
  <c r="E227" i="25"/>
  <c r="H861" i="33"/>
  <c r="M861" i="33"/>
  <c r="F861" i="33"/>
  <c r="E861" i="33"/>
  <c r="H868" i="35"/>
  <c r="M868" i="35"/>
  <c r="E868" i="35"/>
  <c r="F868" i="35"/>
  <c r="F860" i="25"/>
  <c r="AE859" i="33"/>
  <c r="Y860" i="33"/>
  <c r="Z860" i="33"/>
  <c r="U860" i="33"/>
  <c r="T860" i="33"/>
  <c r="V860" i="33"/>
  <c r="W860" i="33"/>
  <c r="AD860" i="33"/>
  <c r="AC860" i="33"/>
  <c r="AA860" i="33"/>
  <c r="X860" i="33"/>
  <c r="AB860" i="33"/>
  <c r="AE866" i="35"/>
  <c r="C868" i="35"/>
  <c r="K868" i="35"/>
  <c r="R868" i="35"/>
  <c r="D868" i="35"/>
  <c r="B868" i="35"/>
  <c r="I868" i="35"/>
  <c r="N868" i="35"/>
  <c r="G868" i="35"/>
  <c r="A869" i="35"/>
  <c r="S869" i="35" s="1"/>
  <c r="Q868" i="35"/>
  <c r="L868" i="35"/>
  <c r="V867" i="35"/>
  <c r="T867" i="35"/>
  <c r="X867" i="35"/>
  <c r="AA867" i="35"/>
  <c r="Z867" i="35"/>
  <c r="W867" i="35"/>
  <c r="AC867" i="35"/>
  <c r="Y867" i="35"/>
  <c r="U867" i="35"/>
  <c r="AD867" i="35"/>
  <c r="AB867" i="35"/>
  <c r="G861" i="33"/>
  <c r="A862" i="33"/>
  <c r="R861" i="33"/>
  <c r="Q861" i="33"/>
  <c r="B861" i="33"/>
  <c r="C861" i="33"/>
  <c r="N861" i="33"/>
  <c r="I861" i="33"/>
  <c r="K861" i="33"/>
  <c r="L861" i="33"/>
  <c r="D861" i="33"/>
  <c r="G860" i="25"/>
  <c r="A861" i="25"/>
  <c r="C860" i="25"/>
  <c r="B860" i="25" s="1"/>
  <c r="D860" i="25"/>
  <c r="V254" i="35" l="1"/>
  <c r="AD256" i="33"/>
  <c r="X256" i="33"/>
  <c r="AC256" i="33"/>
  <c r="Y256" i="33"/>
  <c r="AB256" i="33"/>
  <c r="Z256" i="33"/>
  <c r="S861" i="25"/>
  <c r="J861" i="25"/>
  <c r="T256" i="33"/>
  <c r="AE256" i="33" s="1"/>
  <c r="N256" i="33" s="1"/>
  <c r="Q256" i="33" s="1"/>
  <c r="S862" i="33"/>
  <c r="J862" i="33"/>
  <c r="V256" i="33"/>
  <c r="W254" i="35"/>
  <c r="AB254" i="35"/>
  <c r="U254" i="35"/>
  <c r="J253" i="35"/>
  <c r="K253" i="35" s="1"/>
  <c r="Z254" i="35"/>
  <c r="J255" i="33"/>
  <c r="K255" i="33" s="1"/>
  <c r="I227" i="25"/>
  <c r="J227" i="25" s="1"/>
  <c r="R227" i="25"/>
  <c r="L228" i="25" s="1"/>
  <c r="M228" i="25" s="1"/>
  <c r="Z228" i="25" s="1"/>
  <c r="M869" i="35"/>
  <c r="F869" i="35"/>
  <c r="E869" i="35"/>
  <c r="H869" i="35"/>
  <c r="H862" i="33"/>
  <c r="M862" i="33"/>
  <c r="F862" i="33"/>
  <c r="E862" i="33"/>
  <c r="F861" i="25"/>
  <c r="E861" i="25" s="1"/>
  <c r="AB861" i="33"/>
  <c r="W861" i="33"/>
  <c r="AA861" i="33"/>
  <c r="T861" i="33"/>
  <c r="Y861" i="33"/>
  <c r="AC861" i="33"/>
  <c r="V861" i="33"/>
  <c r="AD861" i="33"/>
  <c r="U861" i="33"/>
  <c r="Z861" i="33"/>
  <c r="X861" i="33"/>
  <c r="I869" i="35"/>
  <c r="G869" i="35"/>
  <c r="Q869" i="35"/>
  <c r="B869" i="35"/>
  <c r="C869" i="35"/>
  <c r="R869" i="35"/>
  <c r="A870" i="35"/>
  <c r="S870" i="35" s="1"/>
  <c r="L869" i="35"/>
  <c r="D869" i="35"/>
  <c r="K869" i="35"/>
  <c r="N869" i="35"/>
  <c r="AE860" i="33"/>
  <c r="AE867" i="35"/>
  <c r="Z868" i="35"/>
  <c r="U868" i="35"/>
  <c r="AA868" i="35"/>
  <c r="X868" i="35"/>
  <c r="AB868" i="35"/>
  <c r="AD868" i="35"/>
  <c r="W868" i="35"/>
  <c r="T868" i="35"/>
  <c r="V868" i="35"/>
  <c r="AC868" i="35"/>
  <c r="Y868" i="35"/>
  <c r="I862" i="33"/>
  <c r="K862" i="33"/>
  <c r="A863" i="33"/>
  <c r="N862" i="33"/>
  <c r="R862" i="33"/>
  <c r="Q862" i="33"/>
  <c r="G862" i="33"/>
  <c r="L862" i="33"/>
  <c r="B862" i="33"/>
  <c r="C862" i="33"/>
  <c r="D862" i="33"/>
  <c r="G861" i="25"/>
  <c r="D861" i="25"/>
  <c r="A862" i="25"/>
  <c r="C861" i="25"/>
  <c r="B861" i="25" s="1"/>
  <c r="AE254" i="35" l="1"/>
  <c r="N254" i="35" s="1"/>
  <c r="Q254" i="35" s="1"/>
  <c r="S254" i="35" s="1"/>
  <c r="S863" i="33"/>
  <c r="J863" i="33"/>
  <c r="S862" i="25"/>
  <c r="J862" i="25"/>
  <c r="T228" i="25"/>
  <c r="AC228" i="25"/>
  <c r="Y228" i="25"/>
  <c r="AD228" i="25"/>
  <c r="AA228" i="25"/>
  <c r="W228" i="25"/>
  <c r="V228" i="25"/>
  <c r="AB228" i="25"/>
  <c r="E254" i="35"/>
  <c r="S256" i="33"/>
  <c r="E256" i="33" s="1"/>
  <c r="U228" i="25"/>
  <c r="X228" i="25"/>
  <c r="H228" i="25"/>
  <c r="K227" i="25"/>
  <c r="H870" i="35"/>
  <c r="M870" i="35"/>
  <c r="F870" i="35"/>
  <c r="E870" i="35"/>
  <c r="M863" i="33"/>
  <c r="H863" i="33"/>
  <c r="F863" i="33"/>
  <c r="E863" i="33"/>
  <c r="F862" i="25"/>
  <c r="AE868" i="35"/>
  <c r="AE861" i="33"/>
  <c r="D870" i="35"/>
  <c r="B870" i="35"/>
  <c r="C870" i="35"/>
  <c r="Q870" i="35"/>
  <c r="R870" i="35"/>
  <c r="G870" i="35"/>
  <c r="L870" i="35"/>
  <c r="A871" i="35"/>
  <c r="S871" i="35" s="1"/>
  <c r="I870" i="35"/>
  <c r="N870" i="35"/>
  <c r="K870" i="35"/>
  <c r="N863" i="33"/>
  <c r="I863" i="33"/>
  <c r="A864" i="33"/>
  <c r="Q863" i="33"/>
  <c r="G863" i="33"/>
  <c r="C863" i="33"/>
  <c r="R863" i="33"/>
  <c r="D863" i="33"/>
  <c r="B863" i="33"/>
  <c r="K863" i="33"/>
  <c r="L863" i="33"/>
  <c r="Z869" i="35"/>
  <c r="W869" i="35"/>
  <c r="AD869" i="35"/>
  <c r="AA869" i="35"/>
  <c r="U869" i="35"/>
  <c r="X869" i="35"/>
  <c r="T869" i="35"/>
  <c r="AB869" i="35"/>
  <c r="Y869" i="35"/>
  <c r="AC869" i="35"/>
  <c r="V869" i="35"/>
  <c r="Y862" i="33"/>
  <c r="AC862" i="33"/>
  <c r="AB862" i="33"/>
  <c r="AD862" i="33"/>
  <c r="W862" i="33"/>
  <c r="AA862" i="33"/>
  <c r="Z862" i="33"/>
  <c r="T862" i="33"/>
  <c r="X862" i="33"/>
  <c r="U862" i="33"/>
  <c r="V862" i="33"/>
  <c r="G862" i="25"/>
  <c r="C862" i="25"/>
  <c r="B862" i="25" s="1"/>
  <c r="D862" i="25"/>
  <c r="A863" i="25"/>
  <c r="S863" i="25" l="1"/>
  <c r="J863" i="25"/>
  <c r="S864" i="33"/>
  <c r="J864" i="33"/>
  <c r="R256" i="33"/>
  <c r="L257" i="33" s="1"/>
  <c r="M257" i="33" s="1"/>
  <c r="Z257" i="33" s="1"/>
  <c r="AE228" i="25"/>
  <c r="N228" i="25" s="1"/>
  <c r="Q228" i="25" s="1"/>
  <c r="S228" i="25" s="1"/>
  <c r="E228" i="25" s="1"/>
  <c r="R254" i="35"/>
  <c r="L255" i="35" s="1"/>
  <c r="M255" i="35" s="1"/>
  <c r="I254" i="35"/>
  <c r="H255" i="35" s="1"/>
  <c r="T257" i="33"/>
  <c r="AC257" i="33"/>
  <c r="W257" i="33"/>
  <c r="AB257" i="33"/>
  <c r="U257" i="33"/>
  <c r="X257" i="33"/>
  <c r="I256" i="33"/>
  <c r="H257" i="33" s="1"/>
  <c r="M864" i="33"/>
  <c r="H864" i="33"/>
  <c r="E864" i="33"/>
  <c r="F864" i="33"/>
  <c r="H871" i="35"/>
  <c r="M871" i="35"/>
  <c r="F871" i="35"/>
  <c r="E871" i="35"/>
  <c r="F863" i="25"/>
  <c r="E863" i="25" s="1"/>
  <c r="Z870" i="35"/>
  <c r="Y870" i="35"/>
  <c r="W870" i="35"/>
  <c r="AB870" i="35"/>
  <c r="X870" i="35"/>
  <c r="V870" i="35"/>
  <c r="AA870" i="35"/>
  <c r="U870" i="35"/>
  <c r="AD870" i="35"/>
  <c r="AC870" i="35"/>
  <c r="T870" i="35"/>
  <c r="Y863" i="33"/>
  <c r="T863" i="33"/>
  <c r="Z863" i="33"/>
  <c r="X863" i="33"/>
  <c r="AD863" i="33"/>
  <c r="AC863" i="33"/>
  <c r="AB863" i="33"/>
  <c r="U863" i="33"/>
  <c r="V863" i="33"/>
  <c r="AA863" i="33"/>
  <c r="W863" i="33"/>
  <c r="AE869" i="35"/>
  <c r="AE862" i="33"/>
  <c r="A865" i="33"/>
  <c r="L864" i="33"/>
  <c r="K864" i="33"/>
  <c r="D864" i="33"/>
  <c r="Q864" i="33"/>
  <c r="C864" i="33"/>
  <c r="B864" i="33"/>
  <c r="I864" i="33"/>
  <c r="N864" i="33"/>
  <c r="R864" i="33"/>
  <c r="G864" i="33"/>
  <c r="K871" i="35"/>
  <c r="A872" i="35"/>
  <c r="S872" i="35" s="1"/>
  <c r="B871" i="35"/>
  <c r="N871" i="35"/>
  <c r="G871" i="35"/>
  <c r="D871" i="35"/>
  <c r="I871" i="35"/>
  <c r="L871" i="35"/>
  <c r="R871" i="35"/>
  <c r="C871" i="35"/>
  <c r="Q871" i="35"/>
  <c r="G863" i="25"/>
  <c r="C863" i="25"/>
  <c r="B863" i="25" s="1"/>
  <c r="A864" i="25"/>
  <c r="D863" i="25"/>
  <c r="S865" i="33" l="1"/>
  <c r="J865" i="33"/>
  <c r="S864" i="25"/>
  <c r="J864" i="25"/>
  <c r="AD257" i="33"/>
  <c r="V257" i="33"/>
  <c r="AA257" i="33"/>
  <c r="Y257" i="33"/>
  <c r="J256" i="33"/>
  <c r="K256" i="33" s="1"/>
  <c r="J254" i="35"/>
  <c r="K254" i="35" s="1"/>
  <c r="R228" i="25"/>
  <c r="L229" i="25" s="1"/>
  <c r="M229" i="25" s="1"/>
  <c r="AC229" i="25" s="1"/>
  <c r="I228" i="25"/>
  <c r="H229" i="25" s="1"/>
  <c r="X255" i="35"/>
  <c r="V255" i="35"/>
  <c r="AB255" i="35"/>
  <c r="AC255" i="35"/>
  <c r="T255" i="35"/>
  <c r="AA255" i="35"/>
  <c r="W255" i="35"/>
  <c r="AD255" i="35"/>
  <c r="Z255" i="35"/>
  <c r="Y255" i="35"/>
  <c r="U255" i="35"/>
  <c r="AE257" i="33"/>
  <c r="N257" i="33" s="1"/>
  <c r="Q257" i="33" s="1"/>
  <c r="M865" i="33"/>
  <c r="H865" i="33"/>
  <c r="F865" i="33"/>
  <c r="E865" i="33"/>
  <c r="M872" i="35"/>
  <c r="H872" i="35"/>
  <c r="F872" i="35"/>
  <c r="E872" i="35"/>
  <c r="F864" i="25"/>
  <c r="AE870" i="35"/>
  <c r="AE863" i="33"/>
  <c r="N872" i="35"/>
  <c r="I872" i="35"/>
  <c r="R872" i="35"/>
  <c r="B872" i="35"/>
  <c r="D872" i="35"/>
  <c r="A873" i="35"/>
  <c r="S873" i="35" s="1"/>
  <c r="G872" i="35"/>
  <c r="Q872" i="35"/>
  <c r="C872" i="35"/>
  <c r="K872" i="35"/>
  <c r="L872" i="35"/>
  <c r="K865" i="33"/>
  <c r="Q865" i="33"/>
  <c r="B865" i="33"/>
  <c r="I865" i="33"/>
  <c r="N865" i="33"/>
  <c r="A866" i="33"/>
  <c r="C865" i="33"/>
  <c r="D865" i="33"/>
  <c r="R865" i="33"/>
  <c r="L865" i="33"/>
  <c r="G865" i="33"/>
  <c r="Z871" i="35"/>
  <c r="AA871" i="35"/>
  <c r="U871" i="35"/>
  <c r="AD871" i="35"/>
  <c r="AB871" i="35"/>
  <c r="AC871" i="35"/>
  <c r="Y871" i="35"/>
  <c r="W871" i="35"/>
  <c r="X871" i="35"/>
  <c r="V871" i="35"/>
  <c r="T871" i="35"/>
  <c r="Y864" i="33"/>
  <c r="X864" i="33"/>
  <c r="AD864" i="33"/>
  <c r="W864" i="33"/>
  <c r="V864" i="33"/>
  <c r="Z864" i="33"/>
  <c r="AB864" i="33"/>
  <c r="U864" i="33"/>
  <c r="AA864" i="33"/>
  <c r="T864" i="33"/>
  <c r="AC864" i="33"/>
  <c r="G864" i="25"/>
  <c r="A865" i="25"/>
  <c r="C864" i="25"/>
  <c r="B864" i="25" s="1"/>
  <c r="D864" i="25"/>
  <c r="S865" i="25" l="1"/>
  <c r="J865" i="25"/>
  <c r="S866" i="33"/>
  <c r="J866" i="33"/>
  <c r="J228" i="25"/>
  <c r="K228" i="25" s="1"/>
  <c r="AE255" i="35"/>
  <c r="N255" i="35" s="1"/>
  <c r="Q255" i="35" s="1"/>
  <c r="S257" i="33"/>
  <c r="M866" i="33"/>
  <c r="H866" i="33"/>
  <c r="F866" i="33"/>
  <c r="E866" i="33"/>
  <c r="M873" i="35"/>
  <c r="H873" i="35"/>
  <c r="E873" i="35"/>
  <c r="F873" i="35"/>
  <c r="W229" i="25"/>
  <c r="Z229" i="25"/>
  <c r="AA229" i="25"/>
  <c r="T229" i="25"/>
  <c r="F865" i="25"/>
  <c r="E865" i="25" s="1"/>
  <c r="V229" i="25"/>
  <c r="AD229" i="25"/>
  <c r="X229" i="25"/>
  <c r="U229" i="25"/>
  <c r="AB229" i="25"/>
  <c r="Y229" i="25"/>
  <c r="AE864" i="33"/>
  <c r="Y865" i="33"/>
  <c r="U865" i="33"/>
  <c r="AC865" i="33"/>
  <c r="V865" i="33"/>
  <c r="X865" i="33"/>
  <c r="W865" i="33"/>
  <c r="T865" i="33"/>
  <c r="AA865" i="33"/>
  <c r="AD865" i="33"/>
  <c r="Z865" i="33"/>
  <c r="AB865" i="33"/>
  <c r="Q866" i="33"/>
  <c r="G866" i="33"/>
  <c r="L866" i="33"/>
  <c r="A867" i="33"/>
  <c r="N866" i="33"/>
  <c r="K866" i="33"/>
  <c r="B866" i="33"/>
  <c r="D866" i="33"/>
  <c r="R866" i="33"/>
  <c r="I866" i="33"/>
  <c r="C866" i="33"/>
  <c r="K873" i="35"/>
  <c r="A874" i="35"/>
  <c r="S874" i="35" s="1"/>
  <c r="Q873" i="35"/>
  <c r="N873" i="35"/>
  <c r="G873" i="35"/>
  <c r="R873" i="35"/>
  <c r="I873" i="35"/>
  <c r="B873" i="35"/>
  <c r="D873" i="35"/>
  <c r="L873" i="35"/>
  <c r="C873" i="35"/>
  <c r="Z872" i="35"/>
  <c r="AD872" i="35"/>
  <c r="Y872" i="35"/>
  <c r="AB872" i="35"/>
  <c r="AC872" i="35"/>
  <c r="V872" i="35"/>
  <c r="T872" i="35"/>
  <c r="W872" i="35"/>
  <c r="X872" i="35"/>
  <c r="U872" i="35"/>
  <c r="AA872" i="35"/>
  <c r="AE871" i="35"/>
  <c r="G865" i="25"/>
  <c r="D865" i="25"/>
  <c r="A866" i="25"/>
  <c r="C865" i="25"/>
  <c r="B865" i="25" s="1"/>
  <c r="S867" i="33" l="1"/>
  <c r="J867" i="33"/>
  <c r="S866" i="25"/>
  <c r="J866" i="25"/>
  <c r="S255" i="35"/>
  <c r="E255" i="35" s="1"/>
  <c r="E257" i="33"/>
  <c r="M874" i="35"/>
  <c r="H874" i="35"/>
  <c r="F874" i="35"/>
  <c r="E874" i="35"/>
  <c r="M867" i="33"/>
  <c r="H867" i="33"/>
  <c r="F867" i="33"/>
  <c r="E867" i="33"/>
  <c r="F866" i="25"/>
  <c r="AE229" i="25"/>
  <c r="N229" i="25" s="1"/>
  <c r="Q229" i="25" s="1"/>
  <c r="AE865" i="33"/>
  <c r="AE872" i="35"/>
  <c r="Z873" i="35"/>
  <c r="AA873" i="35"/>
  <c r="W873" i="35"/>
  <c r="X873" i="35"/>
  <c r="T873" i="35"/>
  <c r="Y873" i="35"/>
  <c r="AC873" i="35"/>
  <c r="AD873" i="35"/>
  <c r="V873" i="35"/>
  <c r="AB873" i="35"/>
  <c r="U873" i="35"/>
  <c r="Y866" i="33"/>
  <c r="W866" i="33"/>
  <c r="U866" i="33"/>
  <c r="AC866" i="33"/>
  <c r="T866" i="33"/>
  <c r="AB866" i="33"/>
  <c r="AD866" i="33"/>
  <c r="AA866" i="33"/>
  <c r="Z866" i="33"/>
  <c r="X866" i="33"/>
  <c r="V866" i="33"/>
  <c r="B874" i="35"/>
  <c r="N874" i="35"/>
  <c r="K874" i="35"/>
  <c r="R874" i="35"/>
  <c r="L874" i="35"/>
  <c r="C874" i="35"/>
  <c r="D874" i="35"/>
  <c r="G874" i="35"/>
  <c r="Q874" i="35"/>
  <c r="A875" i="35"/>
  <c r="S875" i="35" s="1"/>
  <c r="I874" i="35"/>
  <c r="I867" i="33"/>
  <c r="K867" i="33"/>
  <c r="B867" i="33"/>
  <c r="R867" i="33"/>
  <c r="C867" i="33"/>
  <c r="Q867" i="33"/>
  <c r="L867" i="33"/>
  <c r="N867" i="33"/>
  <c r="G867" i="33"/>
  <c r="D867" i="33"/>
  <c r="A868" i="33"/>
  <c r="G866" i="25"/>
  <c r="A867" i="25"/>
  <c r="D866" i="25"/>
  <c r="C866" i="25"/>
  <c r="B866" i="25" s="1"/>
  <c r="S868" i="33" l="1"/>
  <c r="J868" i="33"/>
  <c r="S867" i="25"/>
  <c r="J867" i="25"/>
  <c r="R255" i="35"/>
  <c r="L256" i="35" s="1"/>
  <c r="M256" i="35" s="1"/>
  <c r="AA256" i="35" s="1"/>
  <c r="I255" i="35"/>
  <c r="H256" i="35" s="1"/>
  <c r="V256" i="35"/>
  <c r="W256" i="35"/>
  <c r="AD256" i="35"/>
  <c r="Z256" i="35"/>
  <c r="U256" i="35"/>
  <c r="I257" i="33"/>
  <c r="H258" i="33" s="1"/>
  <c r="R257" i="33"/>
  <c r="L258" i="33" s="1"/>
  <c r="M258" i="33" s="1"/>
  <c r="S229" i="25"/>
  <c r="E229" i="25" s="1"/>
  <c r="M875" i="35"/>
  <c r="H875" i="35"/>
  <c r="E875" i="35"/>
  <c r="F875" i="35"/>
  <c r="M868" i="33"/>
  <c r="H868" i="33"/>
  <c r="E868" i="33"/>
  <c r="F868" i="33"/>
  <c r="F867" i="25"/>
  <c r="E867" i="25" s="1"/>
  <c r="R875" i="35"/>
  <c r="Q875" i="35"/>
  <c r="C875" i="35"/>
  <c r="L875" i="35"/>
  <c r="G875" i="35"/>
  <c r="A876" i="35"/>
  <c r="S876" i="35" s="1"/>
  <c r="D875" i="35"/>
  <c r="B875" i="35"/>
  <c r="I875" i="35"/>
  <c r="N875" i="35"/>
  <c r="K875" i="35"/>
  <c r="AE873" i="35"/>
  <c r="Y867" i="33"/>
  <c r="Z867" i="33"/>
  <c r="AC867" i="33"/>
  <c r="U867" i="33"/>
  <c r="AD867" i="33"/>
  <c r="AA867" i="33"/>
  <c r="AB867" i="33"/>
  <c r="W867" i="33"/>
  <c r="X867" i="33"/>
  <c r="T867" i="33"/>
  <c r="V867" i="33"/>
  <c r="AE866" i="33"/>
  <c r="Z874" i="35"/>
  <c r="U874" i="35"/>
  <c r="AD874" i="35"/>
  <c r="V874" i="35"/>
  <c r="W874" i="35"/>
  <c r="Y874" i="35"/>
  <c r="T874" i="35"/>
  <c r="AA874" i="35"/>
  <c r="X874" i="35"/>
  <c r="AB874" i="35"/>
  <c r="AC874" i="35"/>
  <c r="G868" i="33"/>
  <c r="D868" i="33"/>
  <c r="C868" i="33"/>
  <c r="B868" i="33"/>
  <c r="Q868" i="33"/>
  <c r="R868" i="33"/>
  <c r="A869" i="33"/>
  <c r="L868" i="33"/>
  <c r="I868" i="33"/>
  <c r="K868" i="33"/>
  <c r="N868" i="33"/>
  <c r="G867" i="25"/>
  <c r="A868" i="25"/>
  <c r="C867" i="25"/>
  <c r="B867" i="25" s="1"/>
  <c r="D867" i="25"/>
  <c r="AB256" i="35" l="1"/>
  <c r="Y256" i="35"/>
  <c r="S869" i="33"/>
  <c r="J869" i="33"/>
  <c r="S868" i="25"/>
  <c r="J868" i="25"/>
  <c r="T256" i="35"/>
  <c r="AC256" i="35"/>
  <c r="J255" i="35"/>
  <c r="K255" i="35" s="1"/>
  <c r="X256" i="35"/>
  <c r="J257" i="33"/>
  <c r="K257" i="33" s="1"/>
  <c r="AB258" i="33"/>
  <c r="Y258" i="33"/>
  <c r="V258" i="33"/>
  <c r="W258" i="33"/>
  <c r="AA258" i="33"/>
  <c r="Z258" i="33"/>
  <c r="U258" i="33"/>
  <c r="X258" i="33"/>
  <c r="AD258" i="33"/>
  <c r="AC258" i="33"/>
  <c r="T258" i="33"/>
  <c r="M876" i="35"/>
  <c r="F876" i="35"/>
  <c r="H876" i="35"/>
  <c r="E876" i="35"/>
  <c r="M869" i="33"/>
  <c r="H869" i="33"/>
  <c r="F869" i="33"/>
  <c r="E869" i="33"/>
  <c r="F868" i="25"/>
  <c r="AE867" i="33"/>
  <c r="Z875" i="35"/>
  <c r="U875" i="35"/>
  <c r="W875" i="35"/>
  <c r="X875" i="35"/>
  <c r="T875" i="35"/>
  <c r="Y875" i="35"/>
  <c r="AB875" i="35"/>
  <c r="AD875" i="35"/>
  <c r="AA875" i="35"/>
  <c r="AC875" i="35"/>
  <c r="V875" i="35"/>
  <c r="AE874" i="35"/>
  <c r="N869" i="33"/>
  <c r="A870" i="33"/>
  <c r="Q869" i="33"/>
  <c r="C869" i="33"/>
  <c r="K869" i="33"/>
  <c r="B869" i="33"/>
  <c r="L869" i="33"/>
  <c r="R869" i="33"/>
  <c r="I869" i="33"/>
  <c r="D869" i="33"/>
  <c r="G869" i="33"/>
  <c r="L876" i="35"/>
  <c r="K876" i="35"/>
  <c r="G876" i="35"/>
  <c r="C876" i="35"/>
  <c r="B876" i="35"/>
  <c r="N876" i="35"/>
  <c r="I876" i="35"/>
  <c r="R876" i="35"/>
  <c r="D876" i="35"/>
  <c r="A877" i="35"/>
  <c r="S877" i="35" s="1"/>
  <c r="Q876" i="35"/>
  <c r="Y868" i="33"/>
  <c r="AB868" i="33"/>
  <c r="Z868" i="33"/>
  <c r="X868" i="33"/>
  <c r="W868" i="33"/>
  <c r="V868" i="33"/>
  <c r="T868" i="33"/>
  <c r="U868" i="33"/>
  <c r="AD868" i="33"/>
  <c r="AA868" i="33"/>
  <c r="AC868" i="33"/>
  <c r="I229" i="25"/>
  <c r="H230" i="25" s="1"/>
  <c r="R229" i="25"/>
  <c r="L230" i="25" s="1"/>
  <c r="M230" i="25" s="1"/>
  <c r="G868" i="25"/>
  <c r="C868" i="25"/>
  <c r="B868" i="25" s="1"/>
  <c r="D868" i="25"/>
  <c r="A869" i="25"/>
  <c r="AE256" i="35" l="1"/>
  <c r="N256" i="35" s="1"/>
  <c r="Q256" i="35" s="1"/>
  <c r="S870" i="33"/>
  <c r="J870" i="33"/>
  <c r="S869" i="25"/>
  <c r="J869" i="25"/>
  <c r="J229" i="25"/>
  <c r="K229" i="25" s="1"/>
  <c r="AE258" i="33"/>
  <c r="N258" i="33" s="1"/>
  <c r="Q258" i="33" s="1"/>
  <c r="S258" i="33" s="1"/>
  <c r="E258" i="33" s="1"/>
  <c r="S256" i="35"/>
  <c r="E256" i="35" s="1"/>
  <c r="M870" i="33"/>
  <c r="H870" i="33"/>
  <c r="F870" i="33"/>
  <c r="E870" i="33"/>
  <c r="M877" i="35"/>
  <c r="H877" i="35"/>
  <c r="F877" i="35"/>
  <c r="E877" i="35"/>
  <c r="F869" i="25"/>
  <c r="E869" i="25" s="1"/>
  <c r="AE868" i="33"/>
  <c r="C877" i="35"/>
  <c r="R877" i="35"/>
  <c r="N877" i="35"/>
  <c r="Q877" i="35"/>
  <c r="L877" i="35"/>
  <c r="G877" i="35"/>
  <c r="I877" i="35"/>
  <c r="A878" i="35"/>
  <c r="S878" i="35" s="1"/>
  <c r="B877" i="35"/>
  <c r="D877" i="35"/>
  <c r="K877" i="35"/>
  <c r="AE875" i="35"/>
  <c r="Z876" i="35"/>
  <c r="W876" i="35"/>
  <c r="AD876" i="35"/>
  <c r="AC876" i="35"/>
  <c r="T876" i="35"/>
  <c r="AB876" i="35"/>
  <c r="Y876" i="35"/>
  <c r="AA876" i="35"/>
  <c r="U876" i="35"/>
  <c r="X876" i="35"/>
  <c r="V876" i="35"/>
  <c r="Y869" i="33"/>
  <c r="AD869" i="33"/>
  <c r="AC869" i="33"/>
  <c r="AB869" i="33"/>
  <c r="W869" i="33"/>
  <c r="V869" i="33"/>
  <c r="U869" i="33"/>
  <c r="AA869" i="33"/>
  <c r="X869" i="33"/>
  <c r="Z869" i="33"/>
  <c r="T869" i="33"/>
  <c r="Q870" i="33"/>
  <c r="B870" i="33"/>
  <c r="G870" i="33"/>
  <c r="D870" i="33"/>
  <c r="N870" i="33"/>
  <c r="K870" i="33"/>
  <c r="C870" i="33"/>
  <c r="R870" i="33"/>
  <c r="I870" i="33"/>
  <c r="A871" i="33"/>
  <c r="L870" i="33"/>
  <c r="U230" i="25"/>
  <c r="X230" i="25"/>
  <c r="Y230" i="25"/>
  <c r="AC230" i="25"/>
  <c r="T230" i="25"/>
  <c r="AB230" i="25"/>
  <c r="AA230" i="25"/>
  <c r="V230" i="25"/>
  <c r="Z230" i="25"/>
  <c r="AD230" i="25"/>
  <c r="W230" i="25"/>
  <c r="G869" i="25"/>
  <c r="D869" i="25"/>
  <c r="A870" i="25"/>
  <c r="C869" i="25"/>
  <c r="B869" i="25" s="1"/>
  <c r="S870" i="25" l="1"/>
  <c r="J870" i="25"/>
  <c r="S871" i="33"/>
  <c r="J871" i="33"/>
  <c r="I256" i="35"/>
  <c r="J256" i="35" s="1"/>
  <c r="K256" i="35" s="1"/>
  <c r="R258" i="33"/>
  <c r="L259" i="33" s="1"/>
  <c r="M259" i="33" s="1"/>
  <c r="V259" i="33" s="1"/>
  <c r="R256" i="35"/>
  <c r="L257" i="35" s="1"/>
  <c r="M257" i="35" s="1"/>
  <c r="AC257" i="35" s="1"/>
  <c r="H257" i="35"/>
  <c r="AB259" i="33"/>
  <c r="AD259" i="33"/>
  <c r="T259" i="33"/>
  <c r="X259" i="33"/>
  <c r="Z259" i="33"/>
  <c r="W259" i="33"/>
  <c r="I258" i="33"/>
  <c r="H259" i="33" s="1"/>
  <c r="M871" i="33"/>
  <c r="H871" i="33"/>
  <c r="F871" i="33"/>
  <c r="E871" i="33"/>
  <c r="M878" i="35"/>
  <c r="F878" i="35"/>
  <c r="E878" i="35"/>
  <c r="H878" i="35"/>
  <c r="F870" i="25"/>
  <c r="AE869" i="33"/>
  <c r="N878" i="35"/>
  <c r="K878" i="35"/>
  <c r="A879" i="35"/>
  <c r="S879" i="35" s="1"/>
  <c r="G878" i="35"/>
  <c r="B878" i="35"/>
  <c r="L878" i="35"/>
  <c r="Q878" i="35"/>
  <c r="I878" i="35"/>
  <c r="C878" i="35"/>
  <c r="R878" i="35"/>
  <c r="D878" i="35"/>
  <c r="Y870" i="33"/>
  <c r="V870" i="33"/>
  <c r="U870" i="33"/>
  <c r="T870" i="33"/>
  <c r="AB870" i="33"/>
  <c r="X870" i="33"/>
  <c r="W870" i="33"/>
  <c r="AC870" i="33"/>
  <c r="AD870" i="33"/>
  <c r="AA870" i="33"/>
  <c r="Z870" i="33"/>
  <c r="D871" i="33"/>
  <c r="G871" i="33"/>
  <c r="L871" i="33"/>
  <c r="I871" i="33"/>
  <c r="B871" i="33"/>
  <c r="K871" i="33"/>
  <c r="R871" i="33"/>
  <c r="N871" i="33"/>
  <c r="C871" i="33"/>
  <c r="Q871" i="33"/>
  <c r="A872" i="33"/>
  <c r="Z877" i="35"/>
  <c r="Y877" i="35"/>
  <c r="T877" i="35"/>
  <c r="U877" i="35"/>
  <c r="AA877" i="35"/>
  <c r="X877" i="35"/>
  <c r="W877" i="35"/>
  <c r="AD877" i="35"/>
  <c r="AC877" i="35"/>
  <c r="AB877" i="35"/>
  <c r="V877" i="35"/>
  <c r="AE876" i="35"/>
  <c r="AE230" i="25"/>
  <c r="N230" i="25" s="1"/>
  <c r="Q230" i="25" s="1"/>
  <c r="G870" i="25"/>
  <c r="A871" i="25"/>
  <c r="D870" i="25"/>
  <c r="C870" i="25"/>
  <c r="B870" i="25" s="1"/>
  <c r="S871" i="25" l="1"/>
  <c r="J871" i="25"/>
  <c r="S872" i="33"/>
  <c r="J872" i="33"/>
  <c r="AC259" i="33"/>
  <c r="AA259" i="33"/>
  <c r="Y259" i="33"/>
  <c r="U259" i="33"/>
  <c r="J258" i="33"/>
  <c r="K258" i="33" s="1"/>
  <c r="AA257" i="35"/>
  <c r="U257" i="35"/>
  <c r="V257" i="35"/>
  <c r="X257" i="35"/>
  <c r="AB257" i="35"/>
  <c r="W257" i="35"/>
  <c r="T257" i="35"/>
  <c r="AD257" i="35"/>
  <c r="Y257" i="35"/>
  <c r="Z257" i="35"/>
  <c r="AE259" i="33"/>
  <c r="N259" i="33" s="1"/>
  <c r="Q259" i="33" s="1"/>
  <c r="S230" i="25"/>
  <c r="M872" i="33"/>
  <c r="H872" i="33"/>
  <c r="E872" i="33"/>
  <c r="F872" i="33"/>
  <c r="M879" i="35"/>
  <c r="H879" i="35"/>
  <c r="F879" i="35"/>
  <c r="E879" i="35"/>
  <c r="F871" i="25"/>
  <c r="E871" i="25" s="1"/>
  <c r="AC878" i="35"/>
  <c r="Z878" i="35"/>
  <c r="W878" i="35"/>
  <c r="Y878" i="35"/>
  <c r="AB878" i="35"/>
  <c r="AA878" i="35"/>
  <c r="U878" i="35"/>
  <c r="X878" i="35"/>
  <c r="V878" i="35"/>
  <c r="T878" i="35"/>
  <c r="AD878" i="35"/>
  <c r="D879" i="35"/>
  <c r="I879" i="35"/>
  <c r="Q879" i="35"/>
  <c r="B879" i="35"/>
  <c r="N879" i="35"/>
  <c r="A880" i="35"/>
  <c r="S880" i="35" s="1"/>
  <c r="L879" i="35"/>
  <c r="G879" i="35"/>
  <c r="K879" i="35"/>
  <c r="C879" i="35"/>
  <c r="R879" i="35"/>
  <c r="AE870" i="33"/>
  <c r="Y871" i="33"/>
  <c r="W871" i="33"/>
  <c r="AB871" i="33"/>
  <c r="AA871" i="33"/>
  <c r="X871" i="33"/>
  <c r="AC871" i="33"/>
  <c r="T871" i="33"/>
  <c r="U871" i="33"/>
  <c r="V871" i="33"/>
  <c r="AD871" i="33"/>
  <c r="Z871" i="33"/>
  <c r="AE877" i="35"/>
  <c r="I872" i="33"/>
  <c r="C872" i="33"/>
  <c r="L872" i="33"/>
  <c r="R872" i="33"/>
  <c r="Q872" i="33"/>
  <c r="N872" i="33"/>
  <c r="G872" i="33"/>
  <c r="B872" i="33"/>
  <c r="D872" i="33"/>
  <c r="K872" i="33"/>
  <c r="A873" i="33"/>
  <c r="G871" i="25"/>
  <c r="C871" i="25"/>
  <c r="B871" i="25" s="1"/>
  <c r="A872" i="25"/>
  <c r="D871" i="25"/>
  <c r="S872" i="25" l="1"/>
  <c r="J872" i="25"/>
  <c r="S873" i="33"/>
  <c r="J873" i="33"/>
  <c r="AE257" i="35"/>
  <c r="N257" i="35" s="1"/>
  <c r="Q257" i="35" s="1"/>
  <c r="S257" i="35" s="1"/>
  <c r="E257" i="35" s="1"/>
  <c r="S259" i="33"/>
  <c r="E259" i="33" s="1"/>
  <c r="E230" i="25"/>
  <c r="H873" i="33"/>
  <c r="F873" i="33"/>
  <c r="M873" i="33"/>
  <c r="E873" i="33"/>
  <c r="M880" i="35"/>
  <c r="H880" i="35"/>
  <c r="F880" i="35"/>
  <c r="E880" i="35"/>
  <c r="F872" i="25"/>
  <c r="AE878" i="35"/>
  <c r="U872" i="33"/>
  <c r="W872" i="33"/>
  <c r="T872" i="33"/>
  <c r="Y872" i="33"/>
  <c r="AA872" i="33"/>
  <c r="AB872" i="33"/>
  <c r="X872" i="33"/>
  <c r="V872" i="33"/>
  <c r="AD872" i="33"/>
  <c r="AC872" i="33"/>
  <c r="Z872" i="33"/>
  <c r="AE871" i="33"/>
  <c r="I873" i="33"/>
  <c r="K873" i="33"/>
  <c r="N873" i="33"/>
  <c r="D873" i="33"/>
  <c r="B873" i="33"/>
  <c r="Q873" i="33"/>
  <c r="L873" i="33"/>
  <c r="R873" i="33"/>
  <c r="C873" i="33"/>
  <c r="A874" i="33"/>
  <c r="G873" i="33"/>
  <c r="N880" i="35"/>
  <c r="L880" i="35"/>
  <c r="A881" i="35"/>
  <c r="S881" i="35" s="1"/>
  <c r="Q880" i="35"/>
  <c r="C880" i="35"/>
  <c r="R880" i="35"/>
  <c r="B880" i="35"/>
  <c r="D880" i="35"/>
  <c r="G880" i="35"/>
  <c r="K880" i="35"/>
  <c r="I880" i="35"/>
  <c r="Z879" i="35"/>
  <c r="AD879" i="35"/>
  <c r="Y879" i="35"/>
  <c r="W879" i="35"/>
  <c r="V879" i="35"/>
  <c r="AA879" i="35"/>
  <c r="AB879" i="35"/>
  <c r="X879" i="35"/>
  <c r="U879" i="35"/>
  <c r="AC879" i="35"/>
  <c r="T879" i="35"/>
  <c r="G872" i="25"/>
  <c r="A873" i="25"/>
  <c r="C872" i="25"/>
  <c r="B872" i="25" s="1"/>
  <c r="D872" i="25"/>
  <c r="S874" i="33" l="1"/>
  <c r="J874" i="33"/>
  <c r="S873" i="25"/>
  <c r="J873" i="25"/>
  <c r="R259" i="33"/>
  <c r="L260" i="33" s="1"/>
  <c r="M260" i="33" s="1"/>
  <c r="X260" i="33" s="1"/>
  <c r="R257" i="35"/>
  <c r="L258" i="35" s="1"/>
  <c r="M258" i="35" s="1"/>
  <c r="I257" i="35"/>
  <c r="J257" i="35" s="1"/>
  <c r="AA260" i="33"/>
  <c r="V260" i="33"/>
  <c r="W260" i="33"/>
  <c r="T260" i="33"/>
  <c r="U260" i="33"/>
  <c r="AB260" i="33"/>
  <c r="AD260" i="33"/>
  <c r="I259" i="33"/>
  <c r="H260" i="33" s="1"/>
  <c r="M881" i="35"/>
  <c r="H881" i="35"/>
  <c r="F881" i="35"/>
  <c r="E881" i="35"/>
  <c r="M874" i="33"/>
  <c r="H874" i="33"/>
  <c r="E874" i="33"/>
  <c r="F874" i="33"/>
  <c r="F873" i="25"/>
  <c r="E873" i="25" s="1"/>
  <c r="AE879" i="35"/>
  <c r="I874" i="33"/>
  <c r="C874" i="33"/>
  <c r="R874" i="33"/>
  <c r="B874" i="33"/>
  <c r="Q874" i="33"/>
  <c r="N874" i="33"/>
  <c r="G874" i="33"/>
  <c r="L874" i="33"/>
  <c r="D874" i="33"/>
  <c r="K874" i="33"/>
  <c r="A875" i="33"/>
  <c r="Z880" i="35"/>
  <c r="W880" i="35"/>
  <c r="T880" i="35"/>
  <c r="AA880" i="35"/>
  <c r="X880" i="35"/>
  <c r="AC880" i="35"/>
  <c r="Y880" i="35"/>
  <c r="AD880" i="35"/>
  <c r="U880" i="35"/>
  <c r="V880" i="35"/>
  <c r="AB880" i="35"/>
  <c r="Y873" i="33"/>
  <c r="X873" i="33"/>
  <c r="Z873" i="33"/>
  <c r="V873" i="33"/>
  <c r="AB873" i="33"/>
  <c r="U873" i="33"/>
  <c r="AD873" i="33"/>
  <c r="W873" i="33"/>
  <c r="T873" i="33"/>
  <c r="AC873" i="33"/>
  <c r="AA873" i="33"/>
  <c r="L881" i="35"/>
  <c r="G881" i="35"/>
  <c r="N881" i="35"/>
  <c r="I881" i="35"/>
  <c r="K881" i="35"/>
  <c r="B881" i="35"/>
  <c r="R881" i="35"/>
  <c r="D881" i="35"/>
  <c r="A882" i="35"/>
  <c r="S882" i="35" s="1"/>
  <c r="Q881" i="35"/>
  <c r="C881" i="35"/>
  <c r="AE872" i="33"/>
  <c r="R230" i="25"/>
  <c r="L231" i="25" s="1"/>
  <c r="M231" i="25" s="1"/>
  <c r="I230" i="25"/>
  <c r="H231" i="25" s="1"/>
  <c r="G873" i="25"/>
  <c r="C873" i="25"/>
  <c r="B873" i="25" s="1"/>
  <c r="D873" i="25"/>
  <c r="A874" i="25"/>
  <c r="S875" i="33" l="1"/>
  <c r="J875" i="33"/>
  <c r="S874" i="25"/>
  <c r="J874" i="25"/>
  <c r="AC260" i="33"/>
  <c r="Z260" i="33"/>
  <c r="AE260" i="33" s="1"/>
  <c r="N260" i="33" s="1"/>
  <c r="Q260" i="33" s="1"/>
  <c r="Y260" i="33"/>
  <c r="J259" i="33"/>
  <c r="K259" i="33" s="1"/>
  <c r="J230" i="25"/>
  <c r="K230" i="25" s="1"/>
  <c r="H258" i="35"/>
  <c r="K257" i="35"/>
  <c r="X258" i="35"/>
  <c r="T258" i="35"/>
  <c r="W258" i="35"/>
  <c r="U258" i="35"/>
  <c r="AA258" i="35"/>
  <c r="AB258" i="35"/>
  <c r="AD258" i="35"/>
  <c r="Z258" i="35"/>
  <c r="V258" i="35"/>
  <c r="Y258" i="35"/>
  <c r="AC258" i="35"/>
  <c r="H882" i="35"/>
  <c r="M882" i="35"/>
  <c r="F882" i="35"/>
  <c r="E882" i="35"/>
  <c r="H875" i="33"/>
  <c r="F875" i="33"/>
  <c r="M875" i="33"/>
  <c r="E875" i="33"/>
  <c r="F874" i="25"/>
  <c r="AE873" i="33"/>
  <c r="N882" i="35"/>
  <c r="L882" i="35"/>
  <c r="K882" i="35"/>
  <c r="R882" i="35"/>
  <c r="C882" i="35"/>
  <c r="A883" i="35"/>
  <c r="S883" i="35" s="1"/>
  <c r="G882" i="35"/>
  <c r="I882" i="35"/>
  <c r="D882" i="35"/>
  <c r="Q882" i="35"/>
  <c r="B882" i="35"/>
  <c r="Z881" i="35"/>
  <c r="T881" i="35"/>
  <c r="AD881" i="35"/>
  <c r="U881" i="35"/>
  <c r="W881" i="35"/>
  <c r="V881" i="35"/>
  <c r="AC881" i="35"/>
  <c r="AB881" i="35"/>
  <c r="Y881" i="35"/>
  <c r="X881" i="35"/>
  <c r="AA881" i="35"/>
  <c r="AA874" i="33"/>
  <c r="W874" i="33"/>
  <c r="AD874" i="33"/>
  <c r="Y874" i="33"/>
  <c r="Z874" i="33"/>
  <c r="AB874" i="33"/>
  <c r="V874" i="33"/>
  <c r="X874" i="33"/>
  <c r="U874" i="33"/>
  <c r="T874" i="33"/>
  <c r="AC874" i="33"/>
  <c r="AE880" i="35"/>
  <c r="R875" i="33"/>
  <c r="I875" i="33"/>
  <c r="L875" i="33"/>
  <c r="K875" i="33"/>
  <c r="D875" i="33"/>
  <c r="G875" i="33"/>
  <c r="Q875" i="33"/>
  <c r="B875" i="33"/>
  <c r="N875" i="33"/>
  <c r="C875" i="33"/>
  <c r="A876" i="33"/>
  <c r="AB231" i="25"/>
  <c r="AC231" i="25"/>
  <c r="V231" i="25"/>
  <c r="AA231" i="25"/>
  <c r="U231" i="25"/>
  <c r="Z231" i="25"/>
  <c r="AD231" i="25"/>
  <c r="W231" i="25"/>
  <c r="X231" i="25"/>
  <c r="Y231" i="25"/>
  <c r="T231" i="25"/>
  <c r="G874" i="25"/>
  <c r="A875" i="25"/>
  <c r="C874" i="25"/>
  <c r="B874" i="25" s="1"/>
  <c r="D874" i="25"/>
  <c r="S875" i="25" l="1"/>
  <c r="J875" i="25"/>
  <c r="S876" i="33"/>
  <c r="J876" i="33"/>
  <c r="AE258" i="35"/>
  <c r="N258" i="35" s="1"/>
  <c r="Q258" i="35" s="1"/>
  <c r="S260" i="33"/>
  <c r="M883" i="35"/>
  <c r="F883" i="35"/>
  <c r="E883" i="35"/>
  <c r="H883" i="35"/>
  <c r="M876" i="33"/>
  <c r="H876" i="33"/>
  <c r="E876" i="33"/>
  <c r="F876" i="33"/>
  <c r="F875" i="25"/>
  <c r="E875" i="25" s="1"/>
  <c r="R883" i="35"/>
  <c r="Q883" i="35"/>
  <c r="K883" i="35"/>
  <c r="G883" i="35"/>
  <c r="B883" i="35"/>
  <c r="D883" i="35"/>
  <c r="C883" i="35"/>
  <c r="I883" i="35"/>
  <c r="N883" i="35"/>
  <c r="L883" i="35"/>
  <c r="A884" i="35"/>
  <c r="S884" i="35" s="1"/>
  <c r="AE874" i="33"/>
  <c r="Z882" i="35"/>
  <c r="U882" i="35"/>
  <c r="X882" i="35"/>
  <c r="V882" i="35"/>
  <c r="Y882" i="35"/>
  <c r="W882" i="35"/>
  <c r="AB882" i="35"/>
  <c r="AD882" i="35"/>
  <c r="T882" i="35"/>
  <c r="AA882" i="35"/>
  <c r="AC882" i="35"/>
  <c r="I876" i="33"/>
  <c r="D876" i="33"/>
  <c r="N876" i="33"/>
  <c r="A877" i="33"/>
  <c r="R876" i="33"/>
  <c r="Q876" i="33"/>
  <c r="L876" i="33"/>
  <c r="B876" i="33"/>
  <c r="G876" i="33"/>
  <c r="C876" i="33"/>
  <c r="K876" i="33"/>
  <c r="Y875" i="33"/>
  <c r="AC875" i="33"/>
  <c r="AB875" i="33"/>
  <c r="Z875" i="33"/>
  <c r="X875" i="33"/>
  <c r="U875" i="33"/>
  <c r="T875" i="33"/>
  <c r="AD875" i="33"/>
  <c r="AA875" i="33"/>
  <c r="W875" i="33"/>
  <c r="V875" i="33"/>
  <c r="AE881" i="35"/>
  <c r="AE231" i="25"/>
  <c r="N231" i="25" s="1"/>
  <c r="Q231" i="25" s="1"/>
  <c r="G875" i="25"/>
  <c r="A876" i="25"/>
  <c r="C875" i="25"/>
  <c r="B875" i="25" s="1"/>
  <c r="D875" i="25"/>
  <c r="S877" i="33" l="1"/>
  <c r="J877" i="33"/>
  <c r="S876" i="25"/>
  <c r="J876" i="25"/>
  <c r="S258" i="35"/>
  <c r="E258" i="35" s="1"/>
  <c r="E260" i="33"/>
  <c r="S231" i="25"/>
  <c r="E231" i="25" s="1"/>
  <c r="M884" i="35"/>
  <c r="H884" i="35"/>
  <c r="F884" i="35"/>
  <c r="E884" i="35"/>
  <c r="M877" i="33"/>
  <c r="H877" i="33"/>
  <c r="F877" i="33"/>
  <c r="E877" i="33"/>
  <c r="F876" i="25"/>
  <c r="AE882" i="35"/>
  <c r="Z883" i="35"/>
  <c r="W883" i="35"/>
  <c r="AC883" i="35"/>
  <c r="AA883" i="35"/>
  <c r="V883" i="35"/>
  <c r="Y883" i="35"/>
  <c r="AD883" i="35"/>
  <c r="T883" i="35"/>
  <c r="U883" i="35"/>
  <c r="X883" i="35"/>
  <c r="AB883" i="35"/>
  <c r="AE875" i="33"/>
  <c r="AD876" i="33"/>
  <c r="T876" i="33"/>
  <c r="AB876" i="33"/>
  <c r="AA876" i="33"/>
  <c r="Z876" i="33"/>
  <c r="W876" i="33"/>
  <c r="V876" i="33"/>
  <c r="Y876" i="33"/>
  <c r="U876" i="33"/>
  <c r="X876" i="33"/>
  <c r="AC876" i="33"/>
  <c r="Q877" i="33"/>
  <c r="G877" i="33"/>
  <c r="D877" i="33"/>
  <c r="L877" i="33"/>
  <c r="I877" i="33"/>
  <c r="C877" i="33"/>
  <c r="B877" i="33"/>
  <c r="R877" i="33"/>
  <c r="A878" i="33"/>
  <c r="K877" i="33"/>
  <c r="N877" i="33"/>
  <c r="G884" i="35"/>
  <c r="Q884" i="35"/>
  <c r="K884" i="35"/>
  <c r="B884" i="35"/>
  <c r="I884" i="35"/>
  <c r="N884" i="35"/>
  <c r="R884" i="35"/>
  <c r="D884" i="35"/>
  <c r="L884" i="35"/>
  <c r="C884" i="35"/>
  <c r="A885" i="35"/>
  <c r="S885" i="35" s="1"/>
  <c r="G876" i="25"/>
  <c r="C876" i="25"/>
  <c r="B876" i="25" s="1"/>
  <c r="A877" i="25"/>
  <c r="D876" i="25"/>
  <c r="S877" i="25" l="1"/>
  <c r="J877" i="25"/>
  <c r="S878" i="33"/>
  <c r="J878" i="33"/>
  <c r="R258" i="35"/>
  <c r="L259" i="35" s="1"/>
  <c r="M259" i="35" s="1"/>
  <c r="V259" i="35" s="1"/>
  <c r="I258" i="35"/>
  <c r="H259" i="35" s="1"/>
  <c r="Y259" i="35"/>
  <c r="AC259" i="35"/>
  <c r="AA259" i="35"/>
  <c r="W259" i="35"/>
  <c r="AD259" i="35"/>
  <c r="AB259" i="35"/>
  <c r="X259" i="35"/>
  <c r="I260" i="33"/>
  <c r="H261" i="33" s="1"/>
  <c r="R260" i="33"/>
  <c r="L261" i="33" s="1"/>
  <c r="M261" i="33" s="1"/>
  <c r="M885" i="35"/>
  <c r="H885" i="35"/>
  <c r="F885" i="35"/>
  <c r="E885" i="35"/>
  <c r="M878" i="33"/>
  <c r="H878" i="33"/>
  <c r="F878" i="33"/>
  <c r="E878" i="33"/>
  <c r="F877" i="25"/>
  <c r="E877" i="25" s="1"/>
  <c r="N878" i="33"/>
  <c r="R878" i="33"/>
  <c r="Q878" i="33"/>
  <c r="K878" i="33"/>
  <c r="A879" i="33"/>
  <c r="G878" i="33"/>
  <c r="D878" i="33"/>
  <c r="I878" i="33"/>
  <c r="L878" i="33"/>
  <c r="B878" i="33"/>
  <c r="C878" i="33"/>
  <c r="AE883" i="35"/>
  <c r="AE876" i="33"/>
  <c r="Z884" i="35"/>
  <c r="Y884" i="35"/>
  <c r="AB884" i="35"/>
  <c r="W884" i="35"/>
  <c r="AD884" i="35"/>
  <c r="X884" i="35"/>
  <c r="AA884" i="35"/>
  <c r="V884" i="35"/>
  <c r="AC884" i="35"/>
  <c r="T884" i="35"/>
  <c r="U884" i="35"/>
  <c r="I885" i="35"/>
  <c r="K885" i="35"/>
  <c r="G885" i="35"/>
  <c r="B885" i="35"/>
  <c r="C885" i="35"/>
  <c r="Q885" i="35"/>
  <c r="R885" i="35"/>
  <c r="D885" i="35"/>
  <c r="A886" i="35"/>
  <c r="S886" i="35" s="1"/>
  <c r="L885" i="35"/>
  <c r="N885" i="35"/>
  <c r="Y877" i="33"/>
  <c r="AA877" i="33"/>
  <c r="AB877" i="33"/>
  <c r="Z877" i="33"/>
  <c r="W877" i="33"/>
  <c r="V877" i="33"/>
  <c r="U877" i="33"/>
  <c r="AD877" i="33"/>
  <c r="AC877" i="33"/>
  <c r="X877" i="33"/>
  <c r="T877" i="33"/>
  <c r="G877" i="25"/>
  <c r="A878" i="25"/>
  <c r="D877" i="25"/>
  <c r="C877" i="25"/>
  <c r="B877" i="25" s="1"/>
  <c r="T259" i="35" l="1"/>
  <c r="U259" i="35"/>
  <c r="Z259" i="35"/>
  <c r="S878" i="25"/>
  <c r="J878" i="25"/>
  <c r="S879" i="33"/>
  <c r="J879" i="33"/>
  <c r="J258" i="35"/>
  <c r="K258" i="35" s="1"/>
  <c r="J260" i="33"/>
  <c r="K260" i="33" s="1"/>
  <c r="AE259" i="35"/>
  <c r="N259" i="35" s="1"/>
  <c r="Q259" i="35" s="1"/>
  <c r="AA261" i="33"/>
  <c r="Y261" i="33"/>
  <c r="AD261" i="33"/>
  <c r="Z261" i="33"/>
  <c r="W261" i="33"/>
  <c r="U261" i="33"/>
  <c r="AB261" i="33"/>
  <c r="AC261" i="33"/>
  <c r="T261" i="33"/>
  <c r="V261" i="33"/>
  <c r="X261" i="33"/>
  <c r="M879" i="33"/>
  <c r="H879" i="33"/>
  <c r="F879" i="33"/>
  <c r="E879" i="33"/>
  <c r="M886" i="35"/>
  <c r="F886" i="35"/>
  <c r="H886" i="35"/>
  <c r="E886" i="35"/>
  <c r="F878" i="25"/>
  <c r="AE877" i="33"/>
  <c r="AE884" i="35"/>
  <c r="T878" i="33"/>
  <c r="V878" i="33"/>
  <c r="U878" i="33"/>
  <c r="Y878" i="33"/>
  <c r="AC878" i="33"/>
  <c r="W878" i="33"/>
  <c r="Z878" i="33"/>
  <c r="X878" i="33"/>
  <c r="AB878" i="33"/>
  <c r="AA878" i="33"/>
  <c r="AD878" i="33"/>
  <c r="K879" i="33"/>
  <c r="I879" i="33"/>
  <c r="D879" i="33"/>
  <c r="R879" i="33"/>
  <c r="C879" i="33"/>
  <c r="B879" i="33"/>
  <c r="G879" i="33"/>
  <c r="Q879" i="33"/>
  <c r="A880" i="33"/>
  <c r="N879" i="33"/>
  <c r="L879" i="33"/>
  <c r="Z885" i="35"/>
  <c r="AB885" i="35"/>
  <c r="U885" i="35"/>
  <c r="W885" i="35"/>
  <c r="AC885" i="35"/>
  <c r="V885" i="35"/>
  <c r="AA885" i="35"/>
  <c r="T885" i="35"/>
  <c r="AD885" i="35"/>
  <c r="Y885" i="35"/>
  <c r="X885" i="35"/>
  <c r="K886" i="35"/>
  <c r="L886" i="35"/>
  <c r="I886" i="35"/>
  <c r="C886" i="35"/>
  <c r="D886" i="35"/>
  <c r="N886" i="35"/>
  <c r="B886" i="35"/>
  <c r="R886" i="35"/>
  <c r="A887" i="35"/>
  <c r="S887" i="35" s="1"/>
  <c r="Q886" i="35"/>
  <c r="G886" i="35"/>
  <c r="I231" i="25"/>
  <c r="R231" i="25"/>
  <c r="L232" i="25" s="1"/>
  <c r="M232" i="25" s="1"/>
  <c r="G878" i="25"/>
  <c r="A879" i="25"/>
  <c r="D878" i="25"/>
  <c r="C878" i="25"/>
  <c r="B878" i="25" s="1"/>
  <c r="S879" i="25" l="1"/>
  <c r="J879" i="25"/>
  <c r="S880" i="33"/>
  <c r="J880" i="33"/>
  <c r="H232" i="25"/>
  <c r="J231" i="25"/>
  <c r="K231" i="25" s="1"/>
  <c r="S259" i="35"/>
  <c r="E259" i="35" s="1"/>
  <c r="AE261" i="33"/>
  <c r="N261" i="33" s="1"/>
  <c r="Q261" i="33" s="1"/>
  <c r="M880" i="33"/>
  <c r="H880" i="33"/>
  <c r="F880" i="33"/>
  <c r="E880" i="33"/>
  <c r="M887" i="35"/>
  <c r="H887" i="35"/>
  <c r="F887" i="35"/>
  <c r="E887" i="35"/>
  <c r="F879" i="25"/>
  <c r="E879" i="25" s="1"/>
  <c r="D880" i="33"/>
  <c r="I880" i="33"/>
  <c r="C880" i="33"/>
  <c r="G880" i="33"/>
  <c r="A881" i="33"/>
  <c r="L880" i="33"/>
  <c r="K880" i="33"/>
  <c r="N880" i="33"/>
  <c r="B880" i="33"/>
  <c r="R880" i="33"/>
  <c r="Q880" i="33"/>
  <c r="AE885" i="35"/>
  <c r="Y879" i="33"/>
  <c r="V879" i="33"/>
  <c r="U879" i="33"/>
  <c r="AC879" i="33"/>
  <c r="AB879" i="33"/>
  <c r="W879" i="33"/>
  <c r="AD879" i="33"/>
  <c r="AA879" i="33"/>
  <c r="T879" i="33"/>
  <c r="X879" i="33"/>
  <c r="Z879" i="33"/>
  <c r="Z886" i="35"/>
  <c r="AD886" i="35"/>
  <c r="Y886" i="35"/>
  <c r="AC886" i="35"/>
  <c r="W886" i="35"/>
  <c r="T886" i="35"/>
  <c r="AB886" i="35"/>
  <c r="AA886" i="35"/>
  <c r="U886" i="35"/>
  <c r="X886" i="35"/>
  <c r="V886" i="35"/>
  <c r="L887" i="35"/>
  <c r="N887" i="35"/>
  <c r="C887" i="35"/>
  <c r="D887" i="35"/>
  <c r="R887" i="35"/>
  <c r="K887" i="35"/>
  <c r="G887" i="35"/>
  <c r="Q887" i="35"/>
  <c r="B887" i="35"/>
  <c r="I887" i="35"/>
  <c r="A888" i="35"/>
  <c r="S888" i="35" s="1"/>
  <c r="AE878" i="33"/>
  <c r="W232" i="25"/>
  <c r="AA232" i="25"/>
  <c r="X232" i="25"/>
  <c r="T232" i="25"/>
  <c r="AB232" i="25"/>
  <c r="V232" i="25"/>
  <c r="AC232" i="25"/>
  <c r="U232" i="25"/>
  <c r="AD232" i="25"/>
  <c r="Z232" i="25"/>
  <c r="Y232" i="25"/>
  <c r="G879" i="25"/>
  <c r="C879" i="25"/>
  <c r="B879" i="25" s="1"/>
  <c r="D879" i="25"/>
  <c r="A880" i="25"/>
  <c r="S880" i="25" l="1"/>
  <c r="J880" i="25"/>
  <c r="S881" i="33"/>
  <c r="J881" i="33"/>
  <c r="R259" i="35"/>
  <c r="L260" i="35" s="1"/>
  <c r="M260" i="35" s="1"/>
  <c r="AC260" i="35" s="1"/>
  <c r="I259" i="35"/>
  <c r="AB260" i="35"/>
  <c r="U260" i="35"/>
  <c r="AA260" i="35"/>
  <c r="X260" i="35"/>
  <c r="Z260" i="35"/>
  <c r="T260" i="35"/>
  <c r="S261" i="33"/>
  <c r="E261" i="33" s="1"/>
  <c r="M888" i="35"/>
  <c r="H888" i="35"/>
  <c r="E888" i="35"/>
  <c r="F888" i="35"/>
  <c r="M881" i="33"/>
  <c r="H881" i="33"/>
  <c r="F881" i="33"/>
  <c r="E881" i="33"/>
  <c r="F880" i="25"/>
  <c r="A889" i="35"/>
  <c r="S889" i="35" s="1"/>
  <c r="B888" i="35"/>
  <c r="R888" i="35"/>
  <c r="G888" i="35"/>
  <c r="Q888" i="35"/>
  <c r="N888" i="35"/>
  <c r="C888" i="35"/>
  <c r="K888" i="35"/>
  <c r="D888" i="35"/>
  <c r="L888" i="35"/>
  <c r="I888" i="35"/>
  <c r="AE886" i="35"/>
  <c r="AE879" i="33"/>
  <c r="G881" i="33"/>
  <c r="A882" i="33"/>
  <c r="Q881" i="33"/>
  <c r="I881" i="33"/>
  <c r="K881" i="33"/>
  <c r="B881" i="33"/>
  <c r="L881" i="33"/>
  <c r="N881" i="33"/>
  <c r="D881" i="33"/>
  <c r="C881" i="33"/>
  <c r="R881" i="33"/>
  <c r="Z887" i="35"/>
  <c r="AD887" i="35"/>
  <c r="T887" i="35"/>
  <c r="Y887" i="35"/>
  <c r="V887" i="35"/>
  <c r="W887" i="35"/>
  <c r="U887" i="35"/>
  <c r="AC887" i="35"/>
  <c r="AA887" i="35"/>
  <c r="X887" i="35"/>
  <c r="AB887" i="35"/>
  <c r="Y880" i="33"/>
  <c r="X880" i="33"/>
  <c r="AB880" i="33"/>
  <c r="AA880" i="33"/>
  <c r="V880" i="33"/>
  <c r="Z880" i="33"/>
  <c r="W880" i="33"/>
  <c r="AC880" i="33"/>
  <c r="U880" i="33"/>
  <c r="AD880" i="33"/>
  <c r="T880" i="33"/>
  <c r="AE232" i="25"/>
  <c r="N232" i="25" s="1"/>
  <c r="Q232" i="25" s="1"/>
  <c r="G880" i="25"/>
  <c r="A881" i="25"/>
  <c r="D880" i="25"/>
  <c r="C880" i="25"/>
  <c r="B880" i="25" s="1"/>
  <c r="W260" i="35" l="1"/>
  <c r="Y260" i="35"/>
  <c r="AD260" i="35"/>
  <c r="V260" i="35"/>
  <c r="S882" i="33"/>
  <c r="J882" i="33"/>
  <c r="S881" i="25"/>
  <c r="J881" i="25"/>
  <c r="J259" i="35"/>
  <c r="K259" i="35" s="1"/>
  <c r="R261" i="33"/>
  <c r="L262" i="33" s="1"/>
  <c r="M262" i="33" s="1"/>
  <c r="V262" i="33" s="1"/>
  <c r="H260" i="35"/>
  <c r="AE260" i="35"/>
  <c r="N260" i="35" s="1"/>
  <c r="Q260" i="35" s="1"/>
  <c r="S260" i="35" s="1"/>
  <c r="X262" i="33"/>
  <c r="AA262" i="33"/>
  <c r="I261" i="33"/>
  <c r="H262" i="33" s="1"/>
  <c r="S232" i="25"/>
  <c r="E232" i="25" s="1"/>
  <c r="M882" i="33"/>
  <c r="H882" i="33"/>
  <c r="E882" i="33"/>
  <c r="F882" i="33"/>
  <c r="M889" i="35"/>
  <c r="H889" i="35"/>
  <c r="F889" i="35"/>
  <c r="E889" i="35"/>
  <c r="F881" i="25"/>
  <c r="E881" i="25" s="1"/>
  <c r="I882" i="33"/>
  <c r="L882" i="33"/>
  <c r="A883" i="33"/>
  <c r="K882" i="33"/>
  <c r="G882" i="33"/>
  <c r="R882" i="33"/>
  <c r="B882" i="33"/>
  <c r="D882" i="33"/>
  <c r="C882" i="33"/>
  <c r="Q882" i="33"/>
  <c r="N882" i="33"/>
  <c r="C889" i="35"/>
  <c r="A890" i="35"/>
  <c r="S890" i="35" s="1"/>
  <c r="D889" i="35"/>
  <c r="K889" i="35"/>
  <c r="I889" i="35"/>
  <c r="G889" i="35"/>
  <c r="B889" i="35"/>
  <c r="N889" i="35"/>
  <c r="Q889" i="35"/>
  <c r="R889" i="35"/>
  <c r="L889" i="35"/>
  <c r="AE880" i="33"/>
  <c r="AA888" i="35"/>
  <c r="U888" i="35"/>
  <c r="T888" i="35"/>
  <c r="AD888" i="35"/>
  <c r="AB888" i="35"/>
  <c r="Z888" i="35"/>
  <c r="W888" i="35"/>
  <c r="V888" i="35"/>
  <c r="Y888" i="35"/>
  <c r="AC888" i="35"/>
  <c r="X888" i="35"/>
  <c r="AE887" i="35"/>
  <c r="Y881" i="33"/>
  <c r="AA881" i="33"/>
  <c r="AB881" i="33"/>
  <c r="Z881" i="33"/>
  <c r="X881" i="33"/>
  <c r="V881" i="33"/>
  <c r="W881" i="33"/>
  <c r="U881" i="33"/>
  <c r="T881" i="33"/>
  <c r="AC881" i="33"/>
  <c r="AD881" i="33"/>
  <c r="G881" i="25"/>
  <c r="D881" i="25"/>
  <c r="A882" i="25"/>
  <c r="C881" i="25"/>
  <c r="B881" i="25" s="1"/>
  <c r="T262" i="33" l="1"/>
  <c r="AB262" i="33"/>
  <c r="Y262" i="33"/>
  <c r="W262" i="33"/>
  <c r="S883" i="33"/>
  <c r="J883" i="33"/>
  <c r="U262" i="33"/>
  <c r="Z262" i="33"/>
  <c r="S882" i="25"/>
  <c r="J882" i="25"/>
  <c r="AD262" i="33"/>
  <c r="J261" i="33"/>
  <c r="K261" i="33" s="1"/>
  <c r="AC262" i="33"/>
  <c r="AE262" i="33" s="1"/>
  <c r="N262" i="33" s="1"/>
  <c r="Q262" i="33" s="1"/>
  <c r="E260" i="35"/>
  <c r="M883" i="33"/>
  <c r="H883" i="33"/>
  <c r="F883" i="33"/>
  <c r="E883" i="33"/>
  <c r="M890" i="35"/>
  <c r="H890" i="35"/>
  <c r="F890" i="35"/>
  <c r="E890" i="35"/>
  <c r="F882" i="25"/>
  <c r="Z889" i="35"/>
  <c r="U889" i="35"/>
  <c r="W889" i="35"/>
  <c r="T889" i="35"/>
  <c r="AC889" i="35"/>
  <c r="AD889" i="35"/>
  <c r="AB889" i="35"/>
  <c r="Y889" i="35"/>
  <c r="AA889" i="35"/>
  <c r="V889" i="35"/>
  <c r="X889" i="35"/>
  <c r="Y882" i="33"/>
  <c r="AC882" i="33"/>
  <c r="AB882" i="33"/>
  <c r="AA882" i="33"/>
  <c r="T882" i="33"/>
  <c r="AD882" i="33"/>
  <c r="W882" i="33"/>
  <c r="Z882" i="33"/>
  <c r="U882" i="33"/>
  <c r="V882" i="33"/>
  <c r="X882" i="33"/>
  <c r="R883" i="33"/>
  <c r="C883" i="33"/>
  <c r="B883" i="33"/>
  <c r="K883" i="33"/>
  <c r="G883" i="33"/>
  <c r="L883" i="33"/>
  <c r="A884" i="33"/>
  <c r="N883" i="33"/>
  <c r="Q883" i="33"/>
  <c r="I883" i="33"/>
  <c r="D883" i="33"/>
  <c r="AE881" i="33"/>
  <c r="AE888" i="35"/>
  <c r="K890" i="35"/>
  <c r="G890" i="35"/>
  <c r="I890" i="35"/>
  <c r="B890" i="35"/>
  <c r="A891" i="35"/>
  <c r="S891" i="35" s="1"/>
  <c r="N890" i="35"/>
  <c r="L890" i="35"/>
  <c r="C890" i="35"/>
  <c r="D890" i="35"/>
  <c r="Q890" i="35"/>
  <c r="R890" i="35"/>
  <c r="G882" i="25"/>
  <c r="A883" i="25"/>
  <c r="C882" i="25"/>
  <c r="B882" i="25" s="1"/>
  <c r="D882" i="25"/>
  <c r="S883" i="25" l="1"/>
  <c r="J883" i="25"/>
  <c r="S884" i="33"/>
  <c r="J884" i="33"/>
  <c r="R260" i="35"/>
  <c r="L261" i="35" s="1"/>
  <c r="M261" i="35" s="1"/>
  <c r="I260" i="35"/>
  <c r="H261" i="35" s="1"/>
  <c r="S262" i="33"/>
  <c r="E262" i="33" s="1"/>
  <c r="M891" i="35"/>
  <c r="H891" i="35"/>
  <c r="E891" i="35"/>
  <c r="F891" i="35"/>
  <c r="M884" i="33"/>
  <c r="H884" i="33"/>
  <c r="F884" i="33"/>
  <c r="E884" i="33"/>
  <c r="F883" i="25"/>
  <c r="E883" i="25" s="1"/>
  <c r="Y883" i="33"/>
  <c r="AD883" i="33"/>
  <c r="U883" i="33"/>
  <c r="W883" i="33"/>
  <c r="V883" i="33"/>
  <c r="T883" i="33"/>
  <c r="Z883" i="33"/>
  <c r="AC883" i="33"/>
  <c r="AA883" i="33"/>
  <c r="X883" i="33"/>
  <c r="AB883" i="33"/>
  <c r="Z890" i="35"/>
  <c r="W890" i="35"/>
  <c r="AB890" i="35"/>
  <c r="V890" i="35"/>
  <c r="X890" i="35"/>
  <c r="AA890" i="35"/>
  <c r="Y890" i="35"/>
  <c r="AD890" i="35"/>
  <c r="AC890" i="35"/>
  <c r="U890" i="35"/>
  <c r="T890" i="35"/>
  <c r="I884" i="33"/>
  <c r="C884" i="33"/>
  <c r="R884" i="33"/>
  <c r="K884" i="33"/>
  <c r="A885" i="33"/>
  <c r="D884" i="33"/>
  <c r="G884" i="33"/>
  <c r="B884" i="33"/>
  <c r="Q884" i="33"/>
  <c r="N884" i="33"/>
  <c r="L884" i="33"/>
  <c r="AE889" i="35"/>
  <c r="A892" i="35"/>
  <c r="S892" i="35" s="1"/>
  <c r="N891" i="35"/>
  <c r="K891" i="35"/>
  <c r="Q891" i="35"/>
  <c r="L891" i="35"/>
  <c r="R891" i="35"/>
  <c r="I891" i="35"/>
  <c r="D891" i="35"/>
  <c r="G891" i="35"/>
  <c r="C891" i="35"/>
  <c r="B891" i="35"/>
  <c r="AE882" i="33"/>
  <c r="I232" i="25"/>
  <c r="R232" i="25"/>
  <c r="L233" i="25" s="1"/>
  <c r="M233" i="25" s="1"/>
  <c r="G883" i="25"/>
  <c r="A884" i="25"/>
  <c r="C883" i="25"/>
  <c r="B883" i="25" s="1"/>
  <c r="D883" i="25"/>
  <c r="S884" i="25" l="1"/>
  <c r="J884" i="25"/>
  <c r="S885" i="33"/>
  <c r="J885" i="33"/>
  <c r="R262" i="33"/>
  <c r="L263" i="33" s="1"/>
  <c r="M263" i="33" s="1"/>
  <c r="Y263" i="33" s="1"/>
  <c r="H233" i="25"/>
  <c r="J232" i="25"/>
  <c r="K232" i="25" s="1"/>
  <c r="J260" i="35"/>
  <c r="K260" i="35" s="1"/>
  <c r="AD261" i="35"/>
  <c r="AA261" i="35"/>
  <c r="U261" i="35"/>
  <c r="AB261" i="35"/>
  <c r="W261" i="35"/>
  <c r="AC261" i="35"/>
  <c r="Z261" i="35"/>
  <c r="T261" i="35"/>
  <c r="X261" i="35"/>
  <c r="V261" i="35"/>
  <c r="Y261" i="35"/>
  <c r="AA263" i="33"/>
  <c r="AB263" i="33"/>
  <c r="V263" i="33"/>
  <c r="X263" i="33"/>
  <c r="AD263" i="33"/>
  <c r="T263" i="33"/>
  <c r="AC263" i="33"/>
  <c r="Z263" i="33"/>
  <c r="W263" i="33"/>
  <c r="I262" i="33"/>
  <c r="H263" i="33" s="1"/>
  <c r="M892" i="35"/>
  <c r="F892" i="35"/>
  <c r="E892" i="35"/>
  <c r="H892" i="35"/>
  <c r="M885" i="33"/>
  <c r="H885" i="33"/>
  <c r="E885" i="33"/>
  <c r="F885" i="33"/>
  <c r="F884" i="25"/>
  <c r="Z891" i="35"/>
  <c r="Y891" i="35"/>
  <c r="AA891" i="35"/>
  <c r="AC891" i="35"/>
  <c r="AB891" i="35"/>
  <c r="AD891" i="35"/>
  <c r="U891" i="35"/>
  <c r="X891" i="35"/>
  <c r="V891" i="35"/>
  <c r="W891" i="35"/>
  <c r="T891" i="35"/>
  <c r="Q892" i="35"/>
  <c r="N892" i="35"/>
  <c r="R892" i="35"/>
  <c r="L892" i="35"/>
  <c r="A893" i="35"/>
  <c r="S893" i="35" s="1"/>
  <c r="D892" i="35"/>
  <c r="G892" i="35"/>
  <c r="K892" i="35"/>
  <c r="I892" i="35"/>
  <c r="C892" i="35"/>
  <c r="B892" i="35"/>
  <c r="AE883" i="33"/>
  <c r="I885" i="33"/>
  <c r="C885" i="33"/>
  <c r="B885" i="33"/>
  <c r="L885" i="33"/>
  <c r="A886" i="33"/>
  <c r="G885" i="33"/>
  <c r="D885" i="33"/>
  <c r="K885" i="33"/>
  <c r="R885" i="33"/>
  <c r="Q885" i="33"/>
  <c r="N885" i="33"/>
  <c r="AE890" i="35"/>
  <c r="Y884" i="33"/>
  <c r="U884" i="33"/>
  <c r="W884" i="33"/>
  <c r="AB884" i="33"/>
  <c r="Z884" i="33"/>
  <c r="AD884" i="33"/>
  <c r="X884" i="33"/>
  <c r="T884" i="33"/>
  <c r="AA884" i="33"/>
  <c r="AC884" i="33"/>
  <c r="V884" i="33"/>
  <c r="Z233" i="25"/>
  <c r="AC233" i="25"/>
  <c r="AD233" i="25"/>
  <c r="W233" i="25"/>
  <c r="T233" i="25"/>
  <c r="AA233" i="25"/>
  <c r="X233" i="25"/>
  <c r="U233" i="25"/>
  <c r="AB233" i="25"/>
  <c r="Y233" i="25"/>
  <c r="V233" i="25"/>
  <c r="G884" i="25"/>
  <c r="A885" i="25"/>
  <c r="C884" i="25"/>
  <c r="B884" i="25" s="1"/>
  <c r="D884" i="25"/>
  <c r="S886" i="33" l="1"/>
  <c r="J886" i="33"/>
  <c r="U263" i="33"/>
  <c r="S885" i="25"/>
  <c r="J885" i="25"/>
  <c r="J262" i="33"/>
  <c r="K262" i="33" s="1"/>
  <c r="AE261" i="35"/>
  <c r="N261" i="35" s="1"/>
  <c r="Q261" i="35" s="1"/>
  <c r="AE263" i="33"/>
  <c r="N263" i="33" s="1"/>
  <c r="Q263" i="33" s="1"/>
  <c r="M893" i="35"/>
  <c r="H893" i="35"/>
  <c r="E893" i="35"/>
  <c r="F893" i="35"/>
  <c r="M886" i="33"/>
  <c r="H886" i="33"/>
  <c r="F886" i="33"/>
  <c r="E886" i="33"/>
  <c r="F885" i="25"/>
  <c r="E885" i="25" s="1"/>
  <c r="AE891" i="35"/>
  <c r="I886" i="33"/>
  <c r="G886" i="33"/>
  <c r="D886" i="33"/>
  <c r="C886" i="33"/>
  <c r="L886" i="33"/>
  <c r="Q886" i="33"/>
  <c r="R886" i="33"/>
  <c r="B886" i="33"/>
  <c r="K886" i="33"/>
  <c r="A887" i="33"/>
  <c r="N886" i="33"/>
  <c r="K893" i="35"/>
  <c r="G893" i="35"/>
  <c r="B893" i="35"/>
  <c r="L893" i="35"/>
  <c r="Q893" i="35"/>
  <c r="I893" i="35"/>
  <c r="D893" i="35"/>
  <c r="A894" i="35"/>
  <c r="S894" i="35" s="1"/>
  <c r="C893" i="35"/>
  <c r="R893" i="35"/>
  <c r="N893" i="35"/>
  <c r="Z892" i="35"/>
  <c r="AB892" i="35"/>
  <c r="AC892" i="35"/>
  <c r="U892" i="35"/>
  <c r="W892" i="35"/>
  <c r="X892" i="35"/>
  <c r="T892" i="35"/>
  <c r="AD892" i="35"/>
  <c r="AA892" i="35"/>
  <c r="Y892" i="35"/>
  <c r="V892" i="35"/>
  <c r="AE884" i="33"/>
  <c r="Y885" i="33"/>
  <c r="T885" i="33"/>
  <c r="AD885" i="33"/>
  <c r="AA885" i="33"/>
  <c r="V885" i="33"/>
  <c r="U885" i="33"/>
  <c r="AC885" i="33"/>
  <c r="AB885" i="33"/>
  <c r="X885" i="33"/>
  <c r="Z885" i="33"/>
  <c r="W885" i="33"/>
  <c r="AE233" i="25"/>
  <c r="N233" i="25" s="1"/>
  <c r="Q233" i="25" s="1"/>
  <c r="G885" i="25"/>
  <c r="A886" i="25"/>
  <c r="D885" i="25"/>
  <c r="C885" i="25"/>
  <c r="B885" i="25" s="1"/>
  <c r="S886" i="25" l="1"/>
  <c r="J886" i="25"/>
  <c r="S887" i="33"/>
  <c r="J887" i="33"/>
  <c r="S261" i="35"/>
  <c r="E261" i="35" s="1"/>
  <c r="S263" i="33"/>
  <c r="S233" i="25"/>
  <c r="M894" i="35"/>
  <c r="H894" i="35"/>
  <c r="E894" i="35"/>
  <c r="F894" i="35"/>
  <c r="M887" i="33"/>
  <c r="H887" i="33"/>
  <c r="F887" i="33"/>
  <c r="E887" i="33"/>
  <c r="F886" i="25"/>
  <c r="Z886" i="33"/>
  <c r="U886" i="33"/>
  <c r="T886" i="33"/>
  <c r="W886" i="33"/>
  <c r="AB886" i="33"/>
  <c r="X886" i="33"/>
  <c r="V886" i="33"/>
  <c r="Y886" i="33"/>
  <c r="AC886" i="33"/>
  <c r="AA886" i="33"/>
  <c r="AD886" i="33"/>
  <c r="AE892" i="35"/>
  <c r="Q894" i="35"/>
  <c r="K894" i="35"/>
  <c r="N894" i="35"/>
  <c r="I894" i="35"/>
  <c r="L894" i="35"/>
  <c r="D894" i="35"/>
  <c r="G894" i="35"/>
  <c r="R894" i="35"/>
  <c r="A895" i="35"/>
  <c r="S895" i="35" s="1"/>
  <c r="C894" i="35"/>
  <c r="B894" i="35"/>
  <c r="K887" i="33"/>
  <c r="B887" i="33"/>
  <c r="A888" i="33"/>
  <c r="I887" i="33"/>
  <c r="G887" i="33"/>
  <c r="Q887" i="33"/>
  <c r="L887" i="33"/>
  <c r="C887" i="33"/>
  <c r="D887" i="33"/>
  <c r="N887" i="33"/>
  <c r="R887" i="33"/>
  <c r="AE885" i="33"/>
  <c r="Z893" i="35"/>
  <c r="AD893" i="35"/>
  <c r="X893" i="35"/>
  <c r="AA893" i="35"/>
  <c r="V893" i="35"/>
  <c r="U893" i="35"/>
  <c r="W893" i="35"/>
  <c r="AB893" i="35"/>
  <c r="Y893" i="35"/>
  <c r="T893" i="35"/>
  <c r="AC893" i="35"/>
  <c r="G886" i="25"/>
  <c r="D886" i="25"/>
  <c r="A887" i="25"/>
  <c r="C886" i="25"/>
  <c r="B886" i="25" s="1"/>
  <c r="S888" i="33" l="1"/>
  <c r="J888" i="33"/>
  <c r="S887" i="25"/>
  <c r="J887" i="25"/>
  <c r="R261" i="35"/>
  <c r="L262" i="35" s="1"/>
  <c r="M262" i="35" s="1"/>
  <c r="Y262" i="35" s="1"/>
  <c r="I261" i="35"/>
  <c r="H262" i="35" s="1"/>
  <c r="AC262" i="35"/>
  <c r="T262" i="35"/>
  <c r="E263" i="33"/>
  <c r="E233" i="25"/>
  <c r="M895" i="35"/>
  <c r="H895" i="35"/>
  <c r="F895" i="35"/>
  <c r="E895" i="35"/>
  <c r="M888" i="33"/>
  <c r="H888" i="33"/>
  <c r="F888" i="33"/>
  <c r="E888" i="33"/>
  <c r="F887" i="25"/>
  <c r="E887" i="25" s="1"/>
  <c r="G895" i="35"/>
  <c r="K895" i="35"/>
  <c r="Q895" i="35"/>
  <c r="C895" i="35"/>
  <c r="N895" i="35"/>
  <c r="L895" i="35"/>
  <c r="R895" i="35"/>
  <c r="B895" i="35"/>
  <c r="A896" i="35"/>
  <c r="S896" i="35" s="1"/>
  <c r="I895" i="35"/>
  <c r="D895" i="35"/>
  <c r="AE893" i="35"/>
  <c r="AA887" i="33"/>
  <c r="Y887" i="33"/>
  <c r="AD887" i="33"/>
  <c r="AC887" i="33"/>
  <c r="T887" i="33"/>
  <c r="Z887" i="33"/>
  <c r="AB887" i="33"/>
  <c r="X887" i="33"/>
  <c r="U887" i="33"/>
  <c r="W887" i="33"/>
  <c r="V887" i="33"/>
  <c r="AE886" i="33"/>
  <c r="Q888" i="33"/>
  <c r="K888" i="33"/>
  <c r="N888" i="33"/>
  <c r="I888" i="33"/>
  <c r="R888" i="33"/>
  <c r="A889" i="33"/>
  <c r="B888" i="33"/>
  <c r="L888" i="33"/>
  <c r="D888" i="33"/>
  <c r="C888" i="33"/>
  <c r="G888" i="33"/>
  <c r="Z894" i="35"/>
  <c r="AC894" i="35"/>
  <c r="Y894" i="35"/>
  <c r="AB894" i="35"/>
  <c r="V894" i="35"/>
  <c r="U894" i="35"/>
  <c r="AD894" i="35"/>
  <c r="W894" i="35"/>
  <c r="X894" i="35"/>
  <c r="T894" i="35"/>
  <c r="AA894" i="35"/>
  <c r="G887" i="25"/>
  <c r="A888" i="25"/>
  <c r="D887" i="25"/>
  <c r="C887" i="25"/>
  <c r="B887" i="25" s="1"/>
  <c r="U262" i="35" l="1"/>
  <c r="AD262" i="35"/>
  <c r="AB262" i="35"/>
  <c r="W262" i="35"/>
  <c r="X262" i="35"/>
  <c r="V262" i="35"/>
  <c r="AA262" i="35"/>
  <c r="Z262" i="35"/>
  <c r="S888" i="25"/>
  <c r="J888" i="25"/>
  <c r="S889" i="33"/>
  <c r="J889" i="33"/>
  <c r="J261" i="35"/>
  <c r="K261" i="35" s="1"/>
  <c r="AE262" i="35"/>
  <c r="N262" i="35" s="1"/>
  <c r="Q262" i="35" s="1"/>
  <c r="S262" i="35" s="1"/>
  <c r="E262" i="35" s="1"/>
  <c r="R263" i="33"/>
  <c r="L264" i="33" s="1"/>
  <c r="M264" i="33" s="1"/>
  <c r="I263" i="33"/>
  <c r="H264" i="33" s="1"/>
  <c r="M896" i="35"/>
  <c r="H896" i="35"/>
  <c r="E896" i="35"/>
  <c r="F896" i="35"/>
  <c r="M889" i="33"/>
  <c r="H889" i="33"/>
  <c r="E889" i="33"/>
  <c r="F889" i="33"/>
  <c r="F888" i="25"/>
  <c r="AE894" i="35"/>
  <c r="Q889" i="33"/>
  <c r="K889" i="33"/>
  <c r="A890" i="33"/>
  <c r="L889" i="33"/>
  <c r="N889" i="33"/>
  <c r="R889" i="33"/>
  <c r="B889" i="33"/>
  <c r="I889" i="33"/>
  <c r="D889" i="33"/>
  <c r="G889" i="33"/>
  <c r="C889" i="33"/>
  <c r="B896" i="35"/>
  <c r="K896" i="35"/>
  <c r="G896" i="35"/>
  <c r="N896" i="35"/>
  <c r="Q896" i="35"/>
  <c r="C896" i="35"/>
  <c r="D896" i="35"/>
  <c r="I896" i="35"/>
  <c r="A897" i="35"/>
  <c r="S897" i="35" s="1"/>
  <c r="R896" i="35"/>
  <c r="L896" i="35"/>
  <c r="Z895" i="35"/>
  <c r="T895" i="35"/>
  <c r="AB895" i="35"/>
  <c r="AA895" i="35"/>
  <c r="X895" i="35"/>
  <c r="W895" i="35"/>
  <c r="Y895" i="35"/>
  <c r="AD895" i="35"/>
  <c r="AC895" i="35"/>
  <c r="V895" i="35"/>
  <c r="U895" i="35"/>
  <c r="AE887" i="33"/>
  <c r="AA888" i="33"/>
  <c r="Z888" i="33"/>
  <c r="AD888" i="33"/>
  <c r="U888" i="33"/>
  <c r="AB888" i="33"/>
  <c r="X888" i="33"/>
  <c r="W888" i="33"/>
  <c r="Y888" i="33"/>
  <c r="T888" i="33"/>
  <c r="AC888" i="33"/>
  <c r="V888" i="33"/>
  <c r="I233" i="25"/>
  <c r="H234" i="25" s="1"/>
  <c r="R233" i="25"/>
  <c r="L234" i="25" s="1"/>
  <c r="M234" i="25" s="1"/>
  <c r="G888" i="25"/>
  <c r="C888" i="25"/>
  <c r="B888" i="25" s="1"/>
  <c r="A889" i="25"/>
  <c r="D888" i="25"/>
  <c r="S889" i="25" l="1"/>
  <c r="J889" i="25"/>
  <c r="S890" i="33"/>
  <c r="J890" i="33"/>
  <c r="R262" i="35"/>
  <c r="L263" i="35" s="1"/>
  <c r="M263" i="35" s="1"/>
  <c r="AC263" i="35" s="1"/>
  <c r="J263" i="33"/>
  <c r="K263" i="33" s="1"/>
  <c r="J233" i="25"/>
  <c r="K233" i="25" s="1"/>
  <c r="I262" i="35"/>
  <c r="H263" i="35" s="1"/>
  <c r="T263" i="35"/>
  <c r="U263" i="35"/>
  <c r="Z263" i="35"/>
  <c r="Y263" i="35"/>
  <c r="AB263" i="35"/>
  <c r="AD264" i="33"/>
  <c r="W264" i="33"/>
  <c r="Z264" i="33"/>
  <c r="X264" i="33"/>
  <c r="Y264" i="33"/>
  <c r="U264" i="33"/>
  <c r="T264" i="33"/>
  <c r="AB264" i="33"/>
  <c r="AA264" i="33"/>
  <c r="V264" i="33"/>
  <c r="AC264" i="33"/>
  <c r="M890" i="33"/>
  <c r="H890" i="33"/>
  <c r="F890" i="33"/>
  <c r="E890" i="33"/>
  <c r="H897" i="35"/>
  <c r="M897" i="35"/>
  <c r="E897" i="35"/>
  <c r="F897" i="35"/>
  <c r="F889" i="25"/>
  <c r="E889" i="25" s="1"/>
  <c r="AE888" i="33"/>
  <c r="Q897" i="35"/>
  <c r="G897" i="35"/>
  <c r="A898" i="35"/>
  <c r="S898" i="35" s="1"/>
  <c r="N897" i="35"/>
  <c r="R897" i="35"/>
  <c r="B897" i="35"/>
  <c r="I897" i="35"/>
  <c r="C897" i="35"/>
  <c r="D897" i="35"/>
  <c r="K897" i="35"/>
  <c r="L897" i="35"/>
  <c r="I890" i="33"/>
  <c r="Q890" i="33"/>
  <c r="L890" i="33"/>
  <c r="B890" i="33"/>
  <c r="K890" i="33"/>
  <c r="N890" i="33"/>
  <c r="R890" i="33"/>
  <c r="A891" i="33"/>
  <c r="D890" i="33"/>
  <c r="G890" i="33"/>
  <c r="C890" i="33"/>
  <c r="AE895" i="35"/>
  <c r="AA889" i="33"/>
  <c r="Z889" i="33"/>
  <c r="Y889" i="33"/>
  <c r="AB889" i="33"/>
  <c r="X889" i="33"/>
  <c r="U889" i="33"/>
  <c r="T889" i="33"/>
  <c r="AC889" i="33"/>
  <c r="V889" i="33"/>
  <c r="W889" i="33"/>
  <c r="AD889" i="33"/>
  <c r="Z896" i="35"/>
  <c r="AD896" i="35"/>
  <c r="AA896" i="35"/>
  <c r="W896" i="35"/>
  <c r="V896" i="35"/>
  <c r="U896" i="35"/>
  <c r="T896" i="35"/>
  <c r="Y896" i="35"/>
  <c r="AC896" i="35"/>
  <c r="AB896" i="35"/>
  <c r="X896" i="35"/>
  <c r="AA234" i="25"/>
  <c r="T234" i="25"/>
  <c r="AB234" i="25"/>
  <c r="X234" i="25"/>
  <c r="U234" i="25"/>
  <c r="Z234" i="25"/>
  <c r="Y234" i="25"/>
  <c r="V234" i="25"/>
  <c r="AD234" i="25"/>
  <c r="W234" i="25"/>
  <c r="AC234" i="25"/>
  <c r="G889" i="25"/>
  <c r="C889" i="25"/>
  <c r="B889" i="25" s="1"/>
  <c r="A890" i="25"/>
  <c r="D889" i="25"/>
  <c r="V263" i="35" l="1"/>
  <c r="W263" i="35"/>
  <c r="X263" i="35"/>
  <c r="AD263" i="35"/>
  <c r="AA263" i="35"/>
  <c r="S891" i="33"/>
  <c r="J891" i="33"/>
  <c r="S890" i="25"/>
  <c r="J890" i="25"/>
  <c r="J262" i="35"/>
  <c r="K262" i="35" s="1"/>
  <c r="AE263" i="35"/>
  <c r="N263" i="35" s="1"/>
  <c r="Q263" i="35" s="1"/>
  <c r="S263" i="35" s="1"/>
  <c r="AE264" i="33"/>
  <c r="N264" i="33" s="1"/>
  <c r="Q264" i="33" s="1"/>
  <c r="M898" i="35"/>
  <c r="H898" i="35"/>
  <c r="E898" i="35"/>
  <c r="F898" i="35"/>
  <c r="M891" i="33"/>
  <c r="H891" i="33"/>
  <c r="E891" i="33"/>
  <c r="F891" i="33"/>
  <c r="F890" i="25"/>
  <c r="B898" i="35"/>
  <c r="L898" i="35"/>
  <c r="G898" i="35"/>
  <c r="A899" i="35"/>
  <c r="S899" i="35" s="1"/>
  <c r="Q898" i="35"/>
  <c r="N898" i="35"/>
  <c r="D898" i="35"/>
  <c r="C898" i="35"/>
  <c r="I898" i="35"/>
  <c r="R898" i="35"/>
  <c r="K898" i="35"/>
  <c r="AE896" i="35"/>
  <c r="AE889" i="33"/>
  <c r="Z897" i="35"/>
  <c r="W897" i="35"/>
  <c r="AA897" i="35"/>
  <c r="AD897" i="35"/>
  <c r="V897" i="35"/>
  <c r="U897" i="35"/>
  <c r="T897" i="35"/>
  <c r="AB897" i="35"/>
  <c r="Y897" i="35"/>
  <c r="AC897" i="35"/>
  <c r="X897" i="35"/>
  <c r="AA890" i="33"/>
  <c r="Z890" i="33"/>
  <c r="Y890" i="33"/>
  <c r="U890" i="33"/>
  <c r="T890" i="33"/>
  <c r="AC890" i="33"/>
  <c r="AB890" i="33"/>
  <c r="X890" i="33"/>
  <c r="AD890" i="33"/>
  <c r="W890" i="33"/>
  <c r="V890" i="33"/>
  <c r="C891" i="33"/>
  <c r="B891" i="33"/>
  <c r="N891" i="33"/>
  <c r="Q891" i="33"/>
  <c r="G891" i="33"/>
  <c r="R891" i="33"/>
  <c r="L891" i="33"/>
  <c r="D891" i="33"/>
  <c r="A892" i="33"/>
  <c r="I891" i="33"/>
  <c r="K891" i="33"/>
  <c r="AE234" i="25"/>
  <c r="N234" i="25" s="1"/>
  <c r="Q234" i="25" s="1"/>
  <c r="G890" i="25"/>
  <c r="C890" i="25"/>
  <c r="B890" i="25" s="1"/>
  <c r="D890" i="25"/>
  <c r="A891" i="25"/>
  <c r="S891" i="25" l="1"/>
  <c r="J891" i="25"/>
  <c r="S892" i="33"/>
  <c r="J892" i="33"/>
  <c r="E263" i="35"/>
  <c r="S264" i="33"/>
  <c r="E264" i="33" s="1"/>
  <c r="S234" i="25"/>
  <c r="E234" i="25" s="1"/>
  <c r="M899" i="35"/>
  <c r="F899" i="35"/>
  <c r="H899" i="35"/>
  <c r="E899" i="35"/>
  <c r="M892" i="33"/>
  <c r="H892" i="33"/>
  <c r="E892" i="33"/>
  <c r="F892" i="33"/>
  <c r="F891" i="25"/>
  <c r="E891" i="25" s="1"/>
  <c r="K892" i="33"/>
  <c r="G892" i="33"/>
  <c r="B892" i="33"/>
  <c r="I892" i="33"/>
  <c r="L892" i="33"/>
  <c r="D892" i="33"/>
  <c r="A893" i="33"/>
  <c r="N892" i="33"/>
  <c r="R892" i="33"/>
  <c r="C892" i="33"/>
  <c r="Q892" i="33"/>
  <c r="AE890" i="33"/>
  <c r="I899" i="35"/>
  <c r="R899" i="35"/>
  <c r="B899" i="35"/>
  <c r="N899" i="35"/>
  <c r="D899" i="35"/>
  <c r="K899" i="35"/>
  <c r="Q899" i="35"/>
  <c r="G899" i="35"/>
  <c r="C899" i="35"/>
  <c r="A900" i="35"/>
  <c r="S900" i="35" s="1"/>
  <c r="L899" i="35"/>
  <c r="Z898" i="35"/>
  <c r="Y898" i="35"/>
  <c r="AA898" i="35"/>
  <c r="V898" i="35"/>
  <c r="X898" i="35"/>
  <c r="W898" i="35"/>
  <c r="AC898" i="35"/>
  <c r="T898" i="35"/>
  <c r="AB898" i="35"/>
  <c r="AD898" i="35"/>
  <c r="U898" i="35"/>
  <c r="AE897" i="35"/>
  <c r="AA891" i="33"/>
  <c r="Y891" i="33"/>
  <c r="AB891" i="33"/>
  <c r="AC891" i="33"/>
  <c r="X891" i="33"/>
  <c r="V891" i="33"/>
  <c r="T891" i="33"/>
  <c r="Z891" i="33"/>
  <c r="AD891" i="33"/>
  <c r="W891" i="33"/>
  <c r="U891" i="33"/>
  <c r="G891" i="25"/>
  <c r="A892" i="25"/>
  <c r="D891" i="25"/>
  <c r="C891" i="25"/>
  <c r="B891" i="25" s="1"/>
  <c r="S893" i="33" l="1"/>
  <c r="J893" i="33"/>
  <c r="S892" i="25"/>
  <c r="J892" i="25"/>
  <c r="R264" i="33"/>
  <c r="L265" i="33" s="1"/>
  <c r="M265" i="33" s="1"/>
  <c r="AD265" i="33" s="1"/>
  <c r="R263" i="35"/>
  <c r="L264" i="35" s="1"/>
  <c r="M264" i="35" s="1"/>
  <c r="I263" i="35"/>
  <c r="H264" i="35" s="1"/>
  <c r="AC265" i="33"/>
  <c r="AA265" i="33"/>
  <c r="Y265" i="33"/>
  <c r="V265" i="33"/>
  <c r="X265" i="33"/>
  <c r="W265" i="33"/>
  <c r="Z265" i="33"/>
  <c r="I264" i="33"/>
  <c r="H265" i="33" s="1"/>
  <c r="M893" i="33"/>
  <c r="H893" i="33"/>
  <c r="F893" i="33"/>
  <c r="E893" i="33"/>
  <c r="M900" i="35"/>
  <c r="H900" i="35"/>
  <c r="F900" i="35"/>
  <c r="E900" i="35"/>
  <c r="F892" i="25"/>
  <c r="AE898" i="35"/>
  <c r="AE891" i="33"/>
  <c r="AA892" i="33"/>
  <c r="Z892" i="33"/>
  <c r="U892" i="33"/>
  <c r="Y892" i="33"/>
  <c r="W892" i="33"/>
  <c r="AB892" i="33"/>
  <c r="AD892" i="33"/>
  <c r="V892" i="33"/>
  <c r="AC892" i="33"/>
  <c r="T892" i="33"/>
  <c r="X892" i="33"/>
  <c r="Z899" i="35"/>
  <c r="AD899" i="35"/>
  <c r="AA899" i="35"/>
  <c r="X899" i="35"/>
  <c r="AC899" i="35"/>
  <c r="Y899" i="35"/>
  <c r="AB899" i="35"/>
  <c r="W899" i="35"/>
  <c r="V899" i="35"/>
  <c r="U899" i="35"/>
  <c r="T899" i="35"/>
  <c r="C893" i="33"/>
  <c r="K893" i="33"/>
  <c r="G893" i="33"/>
  <c r="I893" i="33"/>
  <c r="A894" i="33"/>
  <c r="N893" i="33"/>
  <c r="Q893" i="33"/>
  <c r="D893" i="33"/>
  <c r="B893" i="33"/>
  <c r="L893" i="33"/>
  <c r="R893" i="33"/>
  <c r="D900" i="35"/>
  <c r="B900" i="35"/>
  <c r="G900" i="35"/>
  <c r="Q900" i="35"/>
  <c r="A901" i="35"/>
  <c r="S901" i="35" s="1"/>
  <c r="N900" i="35"/>
  <c r="L900" i="35"/>
  <c r="C900" i="35"/>
  <c r="K900" i="35"/>
  <c r="R900" i="35"/>
  <c r="I900" i="35"/>
  <c r="G892" i="25"/>
  <c r="D892" i="25"/>
  <c r="A893" i="25"/>
  <c r="C892" i="25"/>
  <c r="B892" i="25" s="1"/>
  <c r="U265" i="33" l="1"/>
  <c r="T265" i="33"/>
  <c r="AB265" i="33"/>
  <c r="S893" i="25"/>
  <c r="J893" i="25"/>
  <c r="S894" i="33"/>
  <c r="J894" i="33"/>
  <c r="J263" i="35"/>
  <c r="K263" i="35" s="1"/>
  <c r="J264" i="33"/>
  <c r="K264" i="33" s="1"/>
  <c r="AE265" i="33"/>
  <c r="N265" i="33" s="1"/>
  <c r="Q265" i="33" s="1"/>
  <c r="S265" i="33" s="1"/>
  <c r="E265" i="33" s="1"/>
  <c r="W264" i="35"/>
  <c r="AB264" i="35"/>
  <c r="AA264" i="35"/>
  <c r="X264" i="35"/>
  <c r="AD264" i="35"/>
  <c r="Z264" i="35"/>
  <c r="V264" i="35"/>
  <c r="U264" i="35"/>
  <c r="T264" i="35"/>
  <c r="Y264" i="35"/>
  <c r="AC264" i="35"/>
  <c r="M894" i="33"/>
  <c r="F894" i="33"/>
  <c r="H894" i="33"/>
  <c r="E894" i="33"/>
  <c r="M901" i="35"/>
  <c r="H901" i="35"/>
  <c r="F901" i="35"/>
  <c r="E901" i="35"/>
  <c r="F893" i="25"/>
  <c r="E893" i="25" s="1"/>
  <c r="Z900" i="35"/>
  <c r="AD900" i="35"/>
  <c r="W900" i="35"/>
  <c r="V900" i="35"/>
  <c r="X900" i="35"/>
  <c r="Y900" i="35"/>
  <c r="T900" i="35"/>
  <c r="AC900" i="35"/>
  <c r="U900" i="35"/>
  <c r="AB900" i="35"/>
  <c r="AA900" i="35"/>
  <c r="W893" i="33"/>
  <c r="AC893" i="33"/>
  <c r="AD893" i="33"/>
  <c r="AA893" i="33"/>
  <c r="AB893" i="33"/>
  <c r="X893" i="33"/>
  <c r="Z893" i="33"/>
  <c r="Y893" i="33"/>
  <c r="T893" i="33"/>
  <c r="U893" i="33"/>
  <c r="V893" i="33"/>
  <c r="AE899" i="35"/>
  <c r="AE892" i="33"/>
  <c r="Q901" i="35"/>
  <c r="I901" i="35"/>
  <c r="K901" i="35"/>
  <c r="B901" i="35"/>
  <c r="D901" i="35"/>
  <c r="R901" i="35"/>
  <c r="N901" i="35"/>
  <c r="G901" i="35"/>
  <c r="A902" i="35"/>
  <c r="S902" i="35" s="1"/>
  <c r="C901" i="35"/>
  <c r="L901" i="35"/>
  <c r="C894" i="33"/>
  <c r="A895" i="33"/>
  <c r="Q894" i="33"/>
  <c r="I894" i="33"/>
  <c r="G894" i="33"/>
  <c r="K894" i="33"/>
  <c r="L894" i="33"/>
  <c r="R894" i="33"/>
  <c r="D894" i="33"/>
  <c r="N894" i="33"/>
  <c r="B894" i="33"/>
  <c r="I234" i="25"/>
  <c r="R234" i="25"/>
  <c r="L235" i="25" s="1"/>
  <c r="M235" i="25" s="1"/>
  <c r="G893" i="25"/>
  <c r="D893" i="25"/>
  <c r="A894" i="25"/>
  <c r="C893" i="25"/>
  <c r="B893" i="25" s="1"/>
  <c r="S895" i="33" l="1"/>
  <c r="J895" i="33"/>
  <c r="S894" i="25"/>
  <c r="J894" i="25"/>
  <c r="R265" i="33"/>
  <c r="L266" i="33" s="1"/>
  <c r="M266" i="33" s="1"/>
  <c r="AA266" i="33" s="1"/>
  <c r="H235" i="25"/>
  <c r="J234" i="25"/>
  <c r="K234" i="25" s="1"/>
  <c r="AE264" i="35"/>
  <c r="N264" i="35" s="1"/>
  <c r="Q264" i="35" s="1"/>
  <c r="S264" i="35" s="1"/>
  <c r="E264" i="35" s="1"/>
  <c r="X266" i="33"/>
  <c r="AC266" i="33"/>
  <c r="T266" i="33"/>
  <c r="V266" i="33"/>
  <c r="AD266" i="33"/>
  <c r="I265" i="33"/>
  <c r="H266" i="33" s="1"/>
  <c r="M902" i="35"/>
  <c r="H902" i="35"/>
  <c r="F902" i="35"/>
  <c r="E902" i="35"/>
  <c r="M895" i="33"/>
  <c r="H895" i="33"/>
  <c r="F895" i="33"/>
  <c r="E895" i="33"/>
  <c r="F894" i="25"/>
  <c r="AE893" i="33"/>
  <c r="I895" i="33"/>
  <c r="D895" i="33"/>
  <c r="R895" i="33"/>
  <c r="G895" i="33"/>
  <c r="Q895" i="33"/>
  <c r="C895" i="33"/>
  <c r="N895" i="33"/>
  <c r="K895" i="33"/>
  <c r="A896" i="33"/>
  <c r="L895" i="33"/>
  <c r="B895" i="33"/>
  <c r="AE900" i="35"/>
  <c r="T901" i="35"/>
  <c r="Z901" i="35"/>
  <c r="AB901" i="35"/>
  <c r="X901" i="35"/>
  <c r="V901" i="35"/>
  <c r="U901" i="35"/>
  <c r="AD901" i="35"/>
  <c r="W901" i="35"/>
  <c r="Y901" i="35"/>
  <c r="AC901" i="35"/>
  <c r="AA901" i="35"/>
  <c r="AA894" i="33"/>
  <c r="Z894" i="33"/>
  <c r="Y894" i="33"/>
  <c r="AD894" i="33"/>
  <c r="AC894" i="33"/>
  <c r="AB894" i="33"/>
  <c r="V894" i="33"/>
  <c r="W894" i="33"/>
  <c r="X894" i="33"/>
  <c r="T894" i="33"/>
  <c r="U894" i="33"/>
  <c r="I902" i="35"/>
  <c r="D902" i="35"/>
  <c r="A903" i="35"/>
  <c r="S903" i="35" s="1"/>
  <c r="N902" i="35"/>
  <c r="L902" i="35"/>
  <c r="G902" i="35"/>
  <c r="B902" i="35"/>
  <c r="C902" i="35"/>
  <c r="K902" i="35"/>
  <c r="Q902" i="35"/>
  <c r="R902" i="35"/>
  <c r="AB235" i="25"/>
  <c r="Y235" i="25"/>
  <c r="V235" i="25"/>
  <c r="Z235" i="25"/>
  <c r="AD235" i="25"/>
  <c r="AA235" i="25"/>
  <c r="T235" i="25"/>
  <c r="X235" i="25"/>
  <c r="U235" i="25"/>
  <c r="AC235" i="25"/>
  <c r="W235" i="25"/>
  <c r="G894" i="25"/>
  <c r="C894" i="25"/>
  <c r="B894" i="25" s="1"/>
  <c r="D894" i="25"/>
  <c r="A895" i="25"/>
  <c r="AB266" i="33" l="1"/>
  <c r="S895" i="25"/>
  <c r="J895" i="25"/>
  <c r="W266" i="33"/>
  <c r="U266" i="33"/>
  <c r="S896" i="33"/>
  <c r="J896" i="33"/>
  <c r="Y266" i="33"/>
  <c r="Z266" i="33"/>
  <c r="R264" i="35"/>
  <c r="L265" i="35" s="1"/>
  <c r="M265" i="35" s="1"/>
  <c r="U265" i="35" s="1"/>
  <c r="J265" i="33"/>
  <c r="K265" i="33" s="1"/>
  <c r="I264" i="35"/>
  <c r="H265" i="35" s="1"/>
  <c r="AE266" i="33"/>
  <c r="N266" i="33" s="1"/>
  <c r="Q266" i="33" s="1"/>
  <c r="M903" i="35"/>
  <c r="H903" i="35"/>
  <c r="E903" i="35"/>
  <c r="F903" i="35"/>
  <c r="M896" i="33"/>
  <c r="H896" i="33"/>
  <c r="E896" i="33"/>
  <c r="F896" i="33"/>
  <c r="F895" i="25"/>
  <c r="E895" i="25" s="1"/>
  <c r="AE894" i="33"/>
  <c r="Z895" i="33"/>
  <c r="AB895" i="33"/>
  <c r="AD895" i="33"/>
  <c r="AC895" i="33"/>
  <c r="W895" i="33"/>
  <c r="AA895" i="33"/>
  <c r="Y895" i="33"/>
  <c r="U895" i="33"/>
  <c r="X895" i="33"/>
  <c r="T895" i="33"/>
  <c r="V895" i="33"/>
  <c r="Z902" i="35"/>
  <c r="T902" i="35"/>
  <c r="V902" i="35"/>
  <c r="AD902" i="35"/>
  <c r="AB902" i="35"/>
  <c r="AA902" i="35"/>
  <c r="W902" i="35"/>
  <c r="X902" i="35"/>
  <c r="AC902" i="35"/>
  <c r="Y902" i="35"/>
  <c r="U902" i="35"/>
  <c r="K896" i="33"/>
  <c r="I896" i="33"/>
  <c r="R896" i="33"/>
  <c r="B896" i="33"/>
  <c r="L896" i="33"/>
  <c r="G896" i="33"/>
  <c r="Q896" i="33"/>
  <c r="A897" i="33"/>
  <c r="N896" i="33"/>
  <c r="D896" i="33"/>
  <c r="C896" i="33"/>
  <c r="AE901" i="35"/>
  <c r="B903" i="35"/>
  <c r="D903" i="35"/>
  <c r="N903" i="35"/>
  <c r="K903" i="35"/>
  <c r="A904" i="35"/>
  <c r="S904" i="35" s="1"/>
  <c r="G903" i="35"/>
  <c r="C903" i="35"/>
  <c r="R903" i="35"/>
  <c r="Q903" i="35"/>
  <c r="L903" i="35"/>
  <c r="I903" i="35"/>
  <c r="AE235" i="25"/>
  <c r="N235" i="25" s="1"/>
  <c r="Q235" i="25" s="1"/>
  <c r="G895" i="25"/>
  <c r="C895" i="25"/>
  <c r="B895" i="25" s="1"/>
  <c r="A896" i="25"/>
  <c r="D895" i="25"/>
  <c r="AC265" i="35" l="1"/>
  <c r="AB265" i="35"/>
  <c r="AD265" i="35"/>
  <c r="AA265" i="35"/>
  <c r="W265" i="35"/>
  <c r="X265" i="35"/>
  <c r="T265" i="35"/>
  <c r="Z265" i="35"/>
  <c r="Y265" i="35"/>
  <c r="V265" i="35"/>
  <c r="S897" i="33"/>
  <c r="J897" i="33"/>
  <c r="S896" i="25"/>
  <c r="J896" i="25"/>
  <c r="J264" i="35"/>
  <c r="K264" i="35" s="1"/>
  <c r="S266" i="33"/>
  <c r="S235" i="25"/>
  <c r="E235" i="25" s="1"/>
  <c r="M904" i="35"/>
  <c r="H904" i="35"/>
  <c r="F904" i="35"/>
  <c r="E904" i="35"/>
  <c r="M897" i="33"/>
  <c r="H897" i="33"/>
  <c r="F897" i="33"/>
  <c r="E897" i="33"/>
  <c r="F896" i="25"/>
  <c r="AE902" i="35"/>
  <c r="AA896" i="33"/>
  <c r="Z896" i="33"/>
  <c r="X896" i="33"/>
  <c r="AD896" i="33"/>
  <c r="Y896" i="33"/>
  <c r="U896" i="33"/>
  <c r="T896" i="33"/>
  <c r="V896" i="33"/>
  <c r="AC896" i="33"/>
  <c r="AB896" i="33"/>
  <c r="W896" i="33"/>
  <c r="A898" i="33"/>
  <c r="K897" i="33"/>
  <c r="C897" i="33"/>
  <c r="I897" i="33"/>
  <c r="Q897" i="33"/>
  <c r="B897" i="33"/>
  <c r="L897" i="33"/>
  <c r="D897" i="33"/>
  <c r="G897" i="33"/>
  <c r="N897" i="33"/>
  <c r="R897" i="33"/>
  <c r="Z903" i="35"/>
  <c r="T903" i="35"/>
  <c r="Y903" i="35"/>
  <c r="U903" i="35"/>
  <c r="AA903" i="35"/>
  <c r="AC903" i="35"/>
  <c r="AD903" i="35"/>
  <c r="X903" i="35"/>
  <c r="W903" i="35"/>
  <c r="V903" i="35"/>
  <c r="AB903" i="35"/>
  <c r="AE895" i="33"/>
  <c r="L904" i="35"/>
  <c r="G904" i="35"/>
  <c r="N904" i="35"/>
  <c r="K904" i="35"/>
  <c r="A905" i="35"/>
  <c r="S905" i="35" s="1"/>
  <c r="B904" i="35"/>
  <c r="C904" i="35"/>
  <c r="D904" i="35"/>
  <c r="Q904" i="35"/>
  <c r="R904" i="35"/>
  <c r="I904" i="35"/>
  <c r="G896" i="25"/>
  <c r="C896" i="25"/>
  <c r="B896" i="25" s="1"/>
  <c r="A897" i="25"/>
  <c r="D896" i="25"/>
  <c r="AE265" i="35" l="1"/>
  <c r="N265" i="35" s="1"/>
  <c r="Q265" i="35" s="1"/>
  <c r="S265" i="35" s="1"/>
  <c r="E265" i="35" s="1"/>
  <c r="S897" i="25"/>
  <c r="J897" i="25"/>
  <c r="S898" i="33"/>
  <c r="J898" i="33"/>
  <c r="I265" i="35"/>
  <c r="H266" i="35" s="1"/>
  <c r="R265" i="35"/>
  <c r="L266" i="35" s="1"/>
  <c r="M266" i="35" s="1"/>
  <c r="E266" i="33"/>
  <c r="M905" i="35"/>
  <c r="H905" i="35"/>
  <c r="E905" i="35"/>
  <c r="F905" i="35"/>
  <c r="M898" i="33"/>
  <c r="H898" i="33"/>
  <c r="F898" i="33"/>
  <c r="E898" i="33"/>
  <c r="F897" i="25"/>
  <c r="E897" i="25" s="1"/>
  <c r="L898" i="33"/>
  <c r="D898" i="33"/>
  <c r="C898" i="33"/>
  <c r="K898" i="33"/>
  <c r="B898" i="33"/>
  <c r="G898" i="33"/>
  <c r="I898" i="33"/>
  <c r="Q898" i="33"/>
  <c r="A899" i="33"/>
  <c r="R898" i="33"/>
  <c r="N898" i="33"/>
  <c r="AE896" i="33"/>
  <c r="Z904" i="35"/>
  <c r="W904" i="35"/>
  <c r="X904" i="35"/>
  <c r="AA904" i="35"/>
  <c r="AD904" i="35"/>
  <c r="U904" i="35"/>
  <c r="AB904" i="35"/>
  <c r="V904" i="35"/>
  <c r="Y904" i="35"/>
  <c r="T904" i="35"/>
  <c r="AC904" i="35"/>
  <c r="AA897" i="33"/>
  <c r="Z897" i="33"/>
  <c r="Y897" i="33"/>
  <c r="AB897" i="33"/>
  <c r="X897" i="33"/>
  <c r="V897" i="33"/>
  <c r="AC897" i="33"/>
  <c r="W897" i="33"/>
  <c r="AD897" i="33"/>
  <c r="U897" i="33"/>
  <c r="T897" i="33"/>
  <c r="K905" i="35"/>
  <c r="Q905" i="35"/>
  <c r="I905" i="35"/>
  <c r="N905" i="35"/>
  <c r="L905" i="35"/>
  <c r="A906" i="35"/>
  <c r="S906" i="35" s="1"/>
  <c r="B905" i="35"/>
  <c r="R905" i="35"/>
  <c r="C905" i="35"/>
  <c r="G905" i="35"/>
  <c r="D905" i="35"/>
  <c r="AE903" i="35"/>
  <c r="I235" i="25"/>
  <c r="H236" i="25" s="1"/>
  <c r="R235" i="25"/>
  <c r="L236" i="25" s="1"/>
  <c r="M236" i="25" s="1"/>
  <c r="G897" i="25"/>
  <c r="D897" i="25"/>
  <c r="C897" i="25"/>
  <c r="B897" i="25" s="1"/>
  <c r="A898" i="25"/>
  <c r="S898" i="25" l="1"/>
  <c r="J898" i="25"/>
  <c r="S899" i="33"/>
  <c r="J899" i="33"/>
  <c r="J265" i="35"/>
  <c r="K265" i="35" s="1"/>
  <c r="J235" i="25"/>
  <c r="K235" i="25" s="1"/>
  <c r="Z266" i="35"/>
  <c r="T266" i="35"/>
  <c r="AB266" i="35"/>
  <c r="X266" i="35"/>
  <c r="W266" i="35"/>
  <c r="AC266" i="35"/>
  <c r="AA266" i="35"/>
  <c r="AD266" i="35"/>
  <c r="Y266" i="35"/>
  <c r="U266" i="35"/>
  <c r="V266" i="35"/>
  <c r="I266" i="33"/>
  <c r="H267" i="33" s="1"/>
  <c r="R266" i="33"/>
  <c r="L267" i="33" s="1"/>
  <c r="M267" i="33" s="1"/>
  <c r="M899" i="33"/>
  <c r="H899" i="33"/>
  <c r="F899" i="33"/>
  <c r="E899" i="33"/>
  <c r="M906" i="35"/>
  <c r="H906" i="35"/>
  <c r="F906" i="35"/>
  <c r="E906" i="35"/>
  <c r="F898" i="25"/>
  <c r="A900" i="33"/>
  <c r="B899" i="33"/>
  <c r="R899" i="33"/>
  <c r="N899" i="33"/>
  <c r="L899" i="33"/>
  <c r="K899" i="33"/>
  <c r="G899" i="33"/>
  <c r="D899" i="33"/>
  <c r="Q899" i="33"/>
  <c r="I899" i="33"/>
  <c r="C899" i="33"/>
  <c r="AC898" i="33"/>
  <c r="AA898" i="33"/>
  <c r="W898" i="33"/>
  <c r="AB898" i="33"/>
  <c r="T898" i="33"/>
  <c r="Z898" i="33"/>
  <c r="Y898" i="33"/>
  <c r="U898" i="33"/>
  <c r="AD898" i="33"/>
  <c r="X898" i="33"/>
  <c r="V898" i="33"/>
  <c r="AE897" i="33"/>
  <c r="AE904" i="35"/>
  <c r="G906" i="35"/>
  <c r="Q906" i="35"/>
  <c r="B906" i="35"/>
  <c r="N906" i="35"/>
  <c r="I906" i="35"/>
  <c r="D906" i="35"/>
  <c r="K906" i="35"/>
  <c r="A907" i="35"/>
  <c r="S907" i="35" s="1"/>
  <c r="L906" i="35"/>
  <c r="R906" i="35"/>
  <c r="C906" i="35"/>
  <c r="AA905" i="35"/>
  <c r="Z905" i="35"/>
  <c r="X905" i="35"/>
  <c r="Y905" i="35"/>
  <c r="T905" i="35"/>
  <c r="W905" i="35"/>
  <c r="AD905" i="35"/>
  <c r="AB905" i="35"/>
  <c r="AC905" i="35"/>
  <c r="U905" i="35"/>
  <c r="V905" i="35"/>
  <c r="Y236" i="25"/>
  <c r="AD236" i="25"/>
  <c r="AA236" i="25"/>
  <c r="X236" i="25"/>
  <c r="Z236" i="25"/>
  <c r="T236" i="25"/>
  <c r="U236" i="25"/>
  <c r="AC236" i="25"/>
  <c r="V236" i="25"/>
  <c r="W236" i="25"/>
  <c r="AB236" i="25"/>
  <c r="G898" i="25"/>
  <c r="A899" i="25"/>
  <c r="C898" i="25"/>
  <c r="B898" i="25" s="1"/>
  <c r="D898" i="25"/>
  <c r="S899" i="25" l="1"/>
  <c r="J899" i="25"/>
  <c r="S900" i="33"/>
  <c r="J900" i="33"/>
  <c r="J266" i="33"/>
  <c r="K266" i="33" s="1"/>
  <c r="AE266" i="35"/>
  <c r="N266" i="35" s="1"/>
  <c r="Q266" i="35" s="1"/>
  <c r="S266" i="35" s="1"/>
  <c r="X267" i="33"/>
  <c r="AA267" i="33"/>
  <c r="Y267" i="33"/>
  <c r="W267" i="33"/>
  <c r="AD267" i="33"/>
  <c r="T267" i="33"/>
  <c r="V267" i="33"/>
  <c r="AB267" i="33"/>
  <c r="U267" i="33"/>
  <c r="AC267" i="33"/>
  <c r="Z267" i="33"/>
  <c r="M900" i="33"/>
  <c r="E900" i="33"/>
  <c r="H900" i="33"/>
  <c r="F900" i="33"/>
  <c r="M907" i="35"/>
  <c r="H907" i="35"/>
  <c r="F907" i="35"/>
  <c r="E907" i="35"/>
  <c r="F899" i="25"/>
  <c r="E899" i="25" s="1"/>
  <c r="AE898" i="33"/>
  <c r="AD899" i="33"/>
  <c r="AC899" i="33"/>
  <c r="U899" i="33"/>
  <c r="T899" i="33"/>
  <c r="X899" i="33"/>
  <c r="AB899" i="33"/>
  <c r="AA899" i="33"/>
  <c r="W899" i="33"/>
  <c r="V899" i="33"/>
  <c r="Y899" i="33"/>
  <c r="Z899" i="33"/>
  <c r="AE905" i="35"/>
  <c r="K907" i="35"/>
  <c r="R907" i="35"/>
  <c r="B907" i="35"/>
  <c r="I907" i="35"/>
  <c r="D907" i="35"/>
  <c r="A908" i="35"/>
  <c r="S908" i="35" s="1"/>
  <c r="C907" i="35"/>
  <c r="G907" i="35"/>
  <c r="L907" i="35"/>
  <c r="N907" i="35"/>
  <c r="Q907" i="35"/>
  <c r="AA906" i="35"/>
  <c r="Z906" i="35"/>
  <c r="V906" i="35"/>
  <c r="AD906" i="35"/>
  <c r="AC906" i="35"/>
  <c r="Y906" i="35"/>
  <c r="AB906" i="35"/>
  <c r="W906" i="35"/>
  <c r="X906" i="35"/>
  <c r="T906" i="35"/>
  <c r="U906" i="35"/>
  <c r="Q900" i="33"/>
  <c r="G900" i="33"/>
  <c r="L900" i="33"/>
  <c r="K900" i="33"/>
  <c r="I900" i="33"/>
  <c r="N900" i="33"/>
  <c r="D900" i="33"/>
  <c r="A901" i="33"/>
  <c r="R900" i="33"/>
  <c r="B900" i="33"/>
  <c r="C900" i="33"/>
  <c r="AE236" i="25"/>
  <c r="N236" i="25" s="1"/>
  <c r="Q236" i="25" s="1"/>
  <c r="G899" i="25"/>
  <c r="D899" i="25"/>
  <c r="A900" i="25"/>
  <c r="C899" i="25"/>
  <c r="B899" i="25" s="1"/>
  <c r="S900" i="25" l="1"/>
  <c r="J900" i="25"/>
  <c r="S901" i="33"/>
  <c r="J901" i="33"/>
  <c r="E266" i="35"/>
  <c r="AE267" i="33"/>
  <c r="N267" i="33" s="1"/>
  <c r="Q267" i="33" s="1"/>
  <c r="S236" i="25"/>
  <c r="H901" i="33"/>
  <c r="M901" i="33"/>
  <c r="F901" i="33"/>
  <c r="E901" i="33"/>
  <c r="M908" i="35"/>
  <c r="H908" i="35"/>
  <c r="E908" i="35"/>
  <c r="F908" i="35"/>
  <c r="F900" i="25"/>
  <c r="L901" i="33"/>
  <c r="A902" i="33"/>
  <c r="R901" i="33"/>
  <c r="C901" i="33"/>
  <c r="B901" i="33"/>
  <c r="Q901" i="33"/>
  <c r="I901" i="33"/>
  <c r="K901" i="33"/>
  <c r="G901" i="33"/>
  <c r="D901" i="33"/>
  <c r="N901" i="33"/>
  <c r="AA900" i="33"/>
  <c r="V900" i="33"/>
  <c r="Y900" i="33"/>
  <c r="AC900" i="33"/>
  <c r="Z900" i="33"/>
  <c r="AD900" i="33"/>
  <c r="AB900" i="33"/>
  <c r="T900" i="33"/>
  <c r="X900" i="33"/>
  <c r="W900" i="33"/>
  <c r="U900" i="33"/>
  <c r="AA907" i="35"/>
  <c r="Z907" i="35"/>
  <c r="AD907" i="35"/>
  <c r="Y907" i="35"/>
  <c r="X907" i="35"/>
  <c r="T907" i="35"/>
  <c r="U907" i="35"/>
  <c r="AB907" i="35"/>
  <c r="W907" i="35"/>
  <c r="AC907" i="35"/>
  <c r="V907" i="35"/>
  <c r="AE906" i="35"/>
  <c r="G908" i="35"/>
  <c r="Q908" i="35"/>
  <c r="A909" i="35"/>
  <c r="S909" i="35" s="1"/>
  <c r="L908" i="35"/>
  <c r="R908" i="35"/>
  <c r="B908" i="35"/>
  <c r="D908" i="35"/>
  <c r="K908" i="35"/>
  <c r="C908" i="35"/>
  <c r="N908" i="35"/>
  <c r="I908" i="35"/>
  <c r="AE899" i="33"/>
  <c r="G900" i="25"/>
  <c r="C900" i="25"/>
  <c r="B900" i="25" s="1"/>
  <c r="A901" i="25"/>
  <c r="D900" i="25"/>
  <c r="S902" i="33" l="1"/>
  <c r="J902" i="33"/>
  <c r="S901" i="25"/>
  <c r="J901" i="25"/>
  <c r="R266" i="35"/>
  <c r="L267" i="35" s="1"/>
  <c r="M267" i="35" s="1"/>
  <c r="I266" i="35"/>
  <c r="J266" i="35" s="1"/>
  <c r="S267" i="33"/>
  <c r="E267" i="33" s="1"/>
  <c r="E236" i="25"/>
  <c r="M902" i="33"/>
  <c r="H902" i="33"/>
  <c r="E902" i="33"/>
  <c r="F902" i="33"/>
  <c r="M909" i="35"/>
  <c r="E909" i="35"/>
  <c r="F909" i="35"/>
  <c r="H909" i="35"/>
  <c r="H901" i="25"/>
  <c r="F901" i="25"/>
  <c r="M901" i="25"/>
  <c r="E901" i="25"/>
  <c r="AE900" i="33"/>
  <c r="Z908" i="35"/>
  <c r="Y908" i="35"/>
  <c r="T908" i="35"/>
  <c r="AC908" i="35"/>
  <c r="V908" i="35"/>
  <c r="AA908" i="35"/>
  <c r="AB908" i="35"/>
  <c r="X908" i="35"/>
  <c r="W908" i="35"/>
  <c r="AD908" i="35"/>
  <c r="U908" i="35"/>
  <c r="AE907" i="35"/>
  <c r="D902" i="33"/>
  <c r="I902" i="33"/>
  <c r="Q902" i="33"/>
  <c r="B902" i="33"/>
  <c r="C902" i="33"/>
  <c r="L902" i="33"/>
  <c r="N902" i="33"/>
  <c r="A903" i="33"/>
  <c r="K902" i="33"/>
  <c r="G902" i="33"/>
  <c r="R902" i="33"/>
  <c r="U901" i="33"/>
  <c r="T901" i="33"/>
  <c r="Y901" i="33"/>
  <c r="Z901" i="33"/>
  <c r="AA901" i="33"/>
  <c r="AD901" i="33"/>
  <c r="AC901" i="33"/>
  <c r="W901" i="33"/>
  <c r="X901" i="33"/>
  <c r="AB901" i="33"/>
  <c r="V901" i="33"/>
  <c r="D909" i="35"/>
  <c r="L909" i="35"/>
  <c r="Q909" i="35"/>
  <c r="C909" i="35"/>
  <c r="N909" i="35"/>
  <c r="I909" i="35"/>
  <c r="B909" i="35"/>
  <c r="G909" i="35"/>
  <c r="R909" i="35"/>
  <c r="K909" i="35"/>
  <c r="A910" i="35"/>
  <c r="S910" i="35" s="1"/>
  <c r="G901" i="25"/>
  <c r="A902" i="25"/>
  <c r="C901" i="25"/>
  <c r="B901" i="25" s="1"/>
  <c r="D901" i="25"/>
  <c r="S903" i="33" l="1"/>
  <c r="J903" i="33"/>
  <c r="S902" i="25"/>
  <c r="J902" i="25"/>
  <c r="R267" i="33"/>
  <c r="L268" i="33" s="1"/>
  <c r="M268" i="33" s="1"/>
  <c r="Z268" i="33" s="1"/>
  <c r="H267" i="35"/>
  <c r="K266" i="35"/>
  <c r="AA267" i="35"/>
  <c r="V267" i="35"/>
  <c r="X267" i="35"/>
  <c r="AD267" i="35"/>
  <c r="U267" i="35"/>
  <c r="Y267" i="35"/>
  <c r="T267" i="35"/>
  <c r="Z267" i="35"/>
  <c r="AB267" i="35"/>
  <c r="AC267" i="35"/>
  <c r="W267" i="35"/>
  <c r="AD268" i="33"/>
  <c r="T268" i="33"/>
  <c r="AC268" i="33"/>
  <c r="W268" i="33"/>
  <c r="U268" i="33"/>
  <c r="AA268" i="33"/>
  <c r="Y268" i="33"/>
  <c r="AB268" i="33"/>
  <c r="V268" i="33"/>
  <c r="X268" i="33"/>
  <c r="I267" i="33"/>
  <c r="H268" i="33" s="1"/>
  <c r="H903" i="33"/>
  <c r="M903" i="33"/>
  <c r="F903" i="33"/>
  <c r="E903" i="33"/>
  <c r="M910" i="35"/>
  <c r="H910" i="35"/>
  <c r="E910" i="35"/>
  <c r="F910" i="35"/>
  <c r="M902" i="25"/>
  <c r="H902" i="25"/>
  <c r="F902" i="25"/>
  <c r="E902" i="25"/>
  <c r="V902" i="33"/>
  <c r="U902" i="33"/>
  <c r="AC902" i="33"/>
  <c r="AB902" i="33"/>
  <c r="AD902" i="33"/>
  <c r="AA902" i="33"/>
  <c r="Z902" i="33"/>
  <c r="Y902" i="33"/>
  <c r="X902" i="33"/>
  <c r="W902" i="33"/>
  <c r="T902" i="33"/>
  <c r="AA909" i="35"/>
  <c r="Z909" i="35"/>
  <c r="V909" i="35"/>
  <c r="AB909" i="35"/>
  <c r="Y909" i="35"/>
  <c r="W909" i="35"/>
  <c r="X909" i="35"/>
  <c r="U909" i="35"/>
  <c r="T909" i="35"/>
  <c r="AC909" i="35"/>
  <c r="AD909" i="35"/>
  <c r="AE908" i="35"/>
  <c r="K910" i="35"/>
  <c r="Q910" i="35"/>
  <c r="N910" i="35"/>
  <c r="R910" i="35"/>
  <c r="A911" i="35"/>
  <c r="S911" i="35" s="1"/>
  <c r="D910" i="35"/>
  <c r="B910" i="35"/>
  <c r="I910" i="35"/>
  <c r="G910" i="35"/>
  <c r="C910" i="35"/>
  <c r="L910" i="35"/>
  <c r="G903" i="33"/>
  <c r="K903" i="33"/>
  <c r="Q903" i="33"/>
  <c r="R903" i="33"/>
  <c r="D903" i="33"/>
  <c r="B903" i="33"/>
  <c r="C903" i="33"/>
  <c r="N903" i="33"/>
  <c r="A904" i="33"/>
  <c r="L903" i="33"/>
  <c r="I903" i="33"/>
  <c r="AE901" i="33"/>
  <c r="I236" i="25"/>
  <c r="H237" i="25" s="1"/>
  <c r="R236" i="25"/>
  <c r="L237" i="25" s="1"/>
  <c r="M237" i="25" s="1"/>
  <c r="G902" i="25"/>
  <c r="D902" i="25"/>
  <c r="A903" i="25"/>
  <c r="C902" i="25"/>
  <c r="B902" i="25" s="1"/>
  <c r="S904" i="33" l="1"/>
  <c r="J904" i="33"/>
  <c r="S903" i="25"/>
  <c r="J903" i="25"/>
  <c r="J267" i="33"/>
  <c r="K267" i="33" s="1"/>
  <c r="J236" i="25"/>
  <c r="K236" i="25" s="1"/>
  <c r="AE267" i="35"/>
  <c r="N267" i="35" s="1"/>
  <c r="Q267" i="35" s="1"/>
  <c r="AE268" i="33"/>
  <c r="N268" i="33" s="1"/>
  <c r="Q268" i="33" s="1"/>
  <c r="M904" i="33"/>
  <c r="F904" i="33"/>
  <c r="H904" i="33"/>
  <c r="E904" i="33"/>
  <c r="M911" i="35"/>
  <c r="H911" i="35"/>
  <c r="F911" i="35"/>
  <c r="E911" i="35"/>
  <c r="H903" i="25"/>
  <c r="F903" i="25"/>
  <c r="M903" i="25"/>
  <c r="E903" i="25"/>
  <c r="AE902" i="33"/>
  <c r="AA910" i="35"/>
  <c r="Z910" i="35"/>
  <c r="AC910" i="35"/>
  <c r="U910" i="35"/>
  <c r="T910" i="35"/>
  <c r="Y910" i="35"/>
  <c r="W910" i="35"/>
  <c r="X910" i="35"/>
  <c r="V910" i="35"/>
  <c r="AD910" i="35"/>
  <c r="AB910" i="35"/>
  <c r="C904" i="33"/>
  <c r="B904" i="33"/>
  <c r="I904" i="33"/>
  <c r="A905" i="33"/>
  <c r="K904" i="33"/>
  <c r="G904" i="33"/>
  <c r="L904" i="33"/>
  <c r="Q904" i="33"/>
  <c r="N904" i="33"/>
  <c r="D904" i="33"/>
  <c r="R904" i="33"/>
  <c r="AE909" i="35"/>
  <c r="C911" i="35"/>
  <c r="Q911" i="35"/>
  <c r="B911" i="35"/>
  <c r="G911" i="35"/>
  <c r="N911" i="35"/>
  <c r="K911" i="35"/>
  <c r="D911" i="35"/>
  <c r="I911" i="35"/>
  <c r="A912" i="35"/>
  <c r="S912" i="35" s="1"/>
  <c r="R911" i="35"/>
  <c r="L911" i="35"/>
  <c r="Y903" i="33"/>
  <c r="X903" i="33"/>
  <c r="W903" i="33"/>
  <c r="T903" i="33"/>
  <c r="AD903" i="33"/>
  <c r="V903" i="33"/>
  <c r="AB903" i="33"/>
  <c r="AA903" i="33"/>
  <c r="Z903" i="33"/>
  <c r="AC903" i="33"/>
  <c r="U903" i="33"/>
  <c r="X237" i="25"/>
  <c r="W237" i="25"/>
  <c r="AA237" i="25"/>
  <c r="U237" i="25"/>
  <c r="Y237" i="25"/>
  <c r="AC237" i="25"/>
  <c r="V237" i="25"/>
  <c r="Z237" i="25"/>
  <c r="T237" i="25"/>
  <c r="AB237" i="25"/>
  <c r="AD237" i="25"/>
  <c r="G903" i="25"/>
  <c r="D903" i="25"/>
  <c r="C903" i="25"/>
  <c r="B903" i="25" s="1"/>
  <c r="A904" i="25"/>
  <c r="S904" i="25" l="1"/>
  <c r="J904" i="25"/>
  <c r="S905" i="33"/>
  <c r="J905" i="33"/>
  <c r="S267" i="35"/>
  <c r="E267" i="35" s="1"/>
  <c r="S268" i="33"/>
  <c r="E268" i="33" s="1"/>
  <c r="H912" i="35"/>
  <c r="M912" i="35"/>
  <c r="E912" i="35"/>
  <c r="F912" i="35"/>
  <c r="H905" i="33"/>
  <c r="M905" i="33"/>
  <c r="F905" i="33"/>
  <c r="E905" i="33"/>
  <c r="H904" i="25"/>
  <c r="M904" i="25"/>
  <c r="E904" i="25"/>
  <c r="F904" i="25"/>
  <c r="AA904" i="33"/>
  <c r="Z904" i="33"/>
  <c r="Y904" i="33"/>
  <c r="AD904" i="33"/>
  <c r="AC904" i="33"/>
  <c r="V904" i="33"/>
  <c r="T904" i="33"/>
  <c r="AB904" i="33"/>
  <c r="X904" i="33"/>
  <c r="W904" i="33"/>
  <c r="U904" i="33"/>
  <c r="AE910" i="35"/>
  <c r="AE903" i="33"/>
  <c r="Z911" i="35"/>
  <c r="W911" i="35"/>
  <c r="AC911" i="35"/>
  <c r="X911" i="35"/>
  <c r="U911" i="35"/>
  <c r="AA911" i="35"/>
  <c r="V911" i="35"/>
  <c r="AD911" i="35"/>
  <c r="AB911" i="35"/>
  <c r="Y911" i="35"/>
  <c r="T911" i="35"/>
  <c r="K912" i="35"/>
  <c r="G912" i="35"/>
  <c r="I912" i="35"/>
  <c r="L912" i="35"/>
  <c r="R912" i="35"/>
  <c r="Q912" i="35"/>
  <c r="A913" i="35"/>
  <c r="S913" i="35" s="1"/>
  <c r="D912" i="35"/>
  <c r="N912" i="35"/>
  <c r="B912" i="35"/>
  <c r="C912" i="35"/>
  <c r="K905" i="33"/>
  <c r="Q905" i="33"/>
  <c r="N905" i="33"/>
  <c r="D905" i="33"/>
  <c r="G905" i="33"/>
  <c r="B905" i="33"/>
  <c r="A906" i="33"/>
  <c r="L905" i="33"/>
  <c r="C905" i="33"/>
  <c r="I905" i="33"/>
  <c r="R905" i="33"/>
  <c r="AE237" i="25"/>
  <c r="N237" i="25" s="1"/>
  <c r="Q237" i="25" s="1"/>
  <c r="G904" i="25"/>
  <c r="D904" i="25"/>
  <c r="A905" i="25"/>
  <c r="C904" i="25"/>
  <c r="B904" i="25" s="1"/>
  <c r="S905" i="25" l="1"/>
  <c r="J905" i="25"/>
  <c r="S906" i="33"/>
  <c r="J906" i="33"/>
  <c r="R268" i="33"/>
  <c r="L269" i="33" s="1"/>
  <c r="M269" i="33" s="1"/>
  <c r="U269" i="33" s="1"/>
  <c r="R267" i="35"/>
  <c r="L268" i="35" s="1"/>
  <c r="M268" i="35" s="1"/>
  <c r="AD268" i="35" s="1"/>
  <c r="I267" i="35"/>
  <c r="H268" i="35" s="1"/>
  <c r="AC268" i="35"/>
  <c r="AA268" i="35"/>
  <c r="V268" i="35"/>
  <c r="W268" i="35"/>
  <c r="X268" i="35"/>
  <c r="AB268" i="35"/>
  <c r="AA269" i="33"/>
  <c r="I268" i="33"/>
  <c r="H269" i="33" s="1"/>
  <c r="S237" i="25"/>
  <c r="E237" i="25" s="1"/>
  <c r="M913" i="35"/>
  <c r="F913" i="35"/>
  <c r="H913" i="35"/>
  <c r="E913" i="35"/>
  <c r="M906" i="33"/>
  <c r="E906" i="33"/>
  <c r="F906" i="33"/>
  <c r="H906" i="33"/>
  <c r="M905" i="25"/>
  <c r="H905" i="25"/>
  <c r="E905" i="25"/>
  <c r="F905" i="25"/>
  <c r="AC905" i="33"/>
  <c r="AB905" i="33"/>
  <c r="AA905" i="33"/>
  <c r="U905" i="33"/>
  <c r="AD905" i="33"/>
  <c r="W905" i="33"/>
  <c r="V905" i="33"/>
  <c r="Z905" i="33"/>
  <c r="Y905" i="33"/>
  <c r="X905" i="33"/>
  <c r="T905" i="33"/>
  <c r="AE904" i="33"/>
  <c r="AA912" i="35"/>
  <c r="AC912" i="35"/>
  <c r="Y912" i="35"/>
  <c r="X912" i="35"/>
  <c r="AB912" i="35"/>
  <c r="Z912" i="35"/>
  <c r="AD912" i="35"/>
  <c r="U912" i="35"/>
  <c r="T912" i="35"/>
  <c r="W912" i="35"/>
  <c r="V912" i="35"/>
  <c r="N913" i="35"/>
  <c r="K913" i="35"/>
  <c r="Q913" i="35"/>
  <c r="G913" i="35"/>
  <c r="R913" i="35"/>
  <c r="D913" i="35"/>
  <c r="A914" i="35"/>
  <c r="S914" i="35" s="1"/>
  <c r="C913" i="35"/>
  <c r="B913" i="35"/>
  <c r="I913" i="35"/>
  <c r="L913" i="35"/>
  <c r="AE911" i="35"/>
  <c r="N906" i="33"/>
  <c r="I906" i="33"/>
  <c r="A907" i="33"/>
  <c r="C906" i="33"/>
  <c r="B906" i="33"/>
  <c r="L906" i="33"/>
  <c r="Q906" i="33"/>
  <c r="K906" i="33"/>
  <c r="G906" i="33"/>
  <c r="D906" i="33"/>
  <c r="R906" i="33"/>
  <c r="G905" i="25"/>
  <c r="A906" i="25"/>
  <c r="D905" i="25"/>
  <c r="C905" i="25"/>
  <c r="B905" i="25" s="1"/>
  <c r="Y269" i="33" l="1"/>
  <c r="Y268" i="35"/>
  <c r="X269" i="33"/>
  <c r="AD269" i="33"/>
  <c r="T269" i="33"/>
  <c r="W269" i="33"/>
  <c r="AB269" i="33"/>
  <c r="Z268" i="35"/>
  <c r="U268" i="35"/>
  <c r="AE268" i="35" s="1"/>
  <c r="N268" i="35" s="1"/>
  <c r="Q268" i="35" s="1"/>
  <c r="S268" i="35" s="1"/>
  <c r="E268" i="35" s="1"/>
  <c r="V269" i="33"/>
  <c r="S907" i="33"/>
  <c r="J907" i="33"/>
  <c r="S906" i="25"/>
  <c r="J906" i="25"/>
  <c r="Z269" i="33"/>
  <c r="T268" i="35"/>
  <c r="AC269" i="33"/>
  <c r="J267" i="35"/>
  <c r="K267" i="35" s="1"/>
  <c r="J268" i="33"/>
  <c r="K268" i="33" s="1"/>
  <c r="AE269" i="33"/>
  <c r="N269" i="33" s="1"/>
  <c r="Q269" i="33" s="1"/>
  <c r="M914" i="35"/>
  <c r="E914" i="35"/>
  <c r="H914" i="35"/>
  <c r="F914" i="35"/>
  <c r="H907" i="33"/>
  <c r="M907" i="33"/>
  <c r="E907" i="33"/>
  <c r="F907" i="33"/>
  <c r="H906" i="25"/>
  <c r="M906" i="25"/>
  <c r="F906" i="25"/>
  <c r="E906" i="25"/>
  <c r="AE905" i="33"/>
  <c r="AD906" i="33"/>
  <c r="AC906" i="33"/>
  <c r="T906" i="33"/>
  <c r="Y906" i="33"/>
  <c r="W906" i="33"/>
  <c r="X906" i="33"/>
  <c r="V906" i="33"/>
  <c r="U906" i="33"/>
  <c r="AA906" i="33"/>
  <c r="AB906" i="33"/>
  <c r="Z906" i="33"/>
  <c r="AE912" i="35"/>
  <c r="AB913" i="35"/>
  <c r="AA913" i="35"/>
  <c r="U913" i="35"/>
  <c r="AD913" i="35"/>
  <c r="V913" i="35"/>
  <c r="Z913" i="35"/>
  <c r="T913" i="35"/>
  <c r="W913" i="35"/>
  <c r="X913" i="35"/>
  <c r="Y913" i="35"/>
  <c r="AC913" i="35"/>
  <c r="B914" i="35"/>
  <c r="G914" i="35"/>
  <c r="D914" i="35"/>
  <c r="I914" i="35"/>
  <c r="L914" i="35"/>
  <c r="K914" i="35"/>
  <c r="Q914" i="35"/>
  <c r="N914" i="35"/>
  <c r="R914" i="35"/>
  <c r="A915" i="35"/>
  <c r="S915" i="35" s="1"/>
  <c r="C914" i="35"/>
  <c r="A908" i="33"/>
  <c r="R907" i="33"/>
  <c r="D907" i="33"/>
  <c r="Q907" i="33"/>
  <c r="N907" i="33"/>
  <c r="C907" i="33"/>
  <c r="B907" i="33"/>
  <c r="L907" i="33"/>
  <c r="G907" i="33"/>
  <c r="I907" i="33"/>
  <c r="K907" i="33"/>
  <c r="G906" i="25"/>
  <c r="D906" i="25"/>
  <c r="A907" i="25"/>
  <c r="C906" i="25"/>
  <c r="B906" i="25" s="1"/>
  <c r="S908" i="33" l="1"/>
  <c r="J908" i="33"/>
  <c r="S907" i="25"/>
  <c r="J907" i="25"/>
  <c r="R268" i="35"/>
  <c r="L269" i="35" s="1"/>
  <c r="M269" i="35" s="1"/>
  <c r="AA269" i="35" s="1"/>
  <c r="I268" i="35"/>
  <c r="H269" i="35" s="1"/>
  <c r="S269" i="33"/>
  <c r="Z269" i="35"/>
  <c r="T269" i="35"/>
  <c r="V269" i="35"/>
  <c r="AD269" i="35"/>
  <c r="AC269" i="35"/>
  <c r="X269" i="35"/>
  <c r="M908" i="33"/>
  <c r="H908" i="33"/>
  <c r="F908" i="33"/>
  <c r="E908" i="33"/>
  <c r="M915" i="35"/>
  <c r="F915" i="35"/>
  <c r="E915" i="35"/>
  <c r="H915" i="35"/>
  <c r="H907" i="25"/>
  <c r="M907" i="25"/>
  <c r="F907" i="25"/>
  <c r="E907" i="25"/>
  <c r="C908" i="33"/>
  <c r="B908" i="33"/>
  <c r="K908" i="33"/>
  <c r="R908" i="33"/>
  <c r="G908" i="33"/>
  <c r="A909" i="33"/>
  <c r="Q908" i="33"/>
  <c r="D908" i="33"/>
  <c r="N908" i="33"/>
  <c r="L908" i="33"/>
  <c r="I908" i="33"/>
  <c r="U914" i="35"/>
  <c r="AD914" i="35"/>
  <c r="AC914" i="35"/>
  <c r="X914" i="35"/>
  <c r="V914" i="35"/>
  <c r="T914" i="35"/>
  <c r="Y914" i="35"/>
  <c r="AA914" i="35"/>
  <c r="W914" i="35"/>
  <c r="AB914" i="35"/>
  <c r="Z914" i="35"/>
  <c r="D915" i="35"/>
  <c r="R915" i="35"/>
  <c r="G915" i="35"/>
  <c r="K915" i="35"/>
  <c r="B915" i="35"/>
  <c r="Q915" i="35"/>
  <c r="L915" i="35"/>
  <c r="C915" i="35"/>
  <c r="A916" i="35"/>
  <c r="S916" i="35" s="1"/>
  <c r="N915" i="35"/>
  <c r="I915" i="35"/>
  <c r="AE913" i="35"/>
  <c r="X907" i="33"/>
  <c r="AD907" i="33"/>
  <c r="Y907" i="33"/>
  <c r="V907" i="33"/>
  <c r="T907" i="33"/>
  <c r="AB907" i="33"/>
  <c r="W907" i="33"/>
  <c r="AC907" i="33"/>
  <c r="U907" i="33"/>
  <c r="Z907" i="33"/>
  <c r="AA907" i="33"/>
  <c r="AE906" i="33"/>
  <c r="I237" i="25"/>
  <c r="R237" i="25"/>
  <c r="L238" i="25" s="1"/>
  <c r="M238" i="25" s="1"/>
  <c r="G907" i="25"/>
  <c r="C907" i="25"/>
  <c r="B907" i="25" s="1"/>
  <c r="A908" i="25"/>
  <c r="D907" i="25"/>
  <c r="Y269" i="35" l="1"/>
  <c r="AB269" i="35"/>
  <c r="W269" i="35"/>
  <c r="U269" i="35"/>
  <c r="S909" i="33"/>
  <c r="J909" i="33"/>
  <c r="S908" i="25"/>
  <c r="J908" i="25"/>
  <c r="H238" i="25"/>
  <c r="J237" i="25"/>
  <c r="K237" i="25" s="1"/>
  <c r="J268" i="35"/>
  <c r="K268" i="35" s="1"/>
  <c r="E269" i="33"/>
  <c r="AE269" i="35"/>
  <c r="N269" i="35" s="1"/>
  <c r="Q269" i="35" s="1"/>
  <c r="S269" i="35" s="1"/>
  <c r="M909" i="33"/>
  <c r="H909" i="33"/>
  <c r="E909" i="33"/>
  <c r="F909" i="33"/>
  <c r="M916" i="35"/>
  <c r="F916" i="35"/>
  <c r="E916" i="35"/>
  <c r="H916" i="35"/>
  <c r="M908" i="25"/>
  <c r="H908" i="25"/>
  <c r="E908" i="25"/>
  <c r="F908" i="25"/>
  <c r="AB908" i="33"/>
  <c r="Z908" i="33"/>
  <c r="T908" i="33"/>
  <c r="AD908" i="33"/>
  <c r="AA908" i="33"/>
  <c r="W908" i="33"/>
  <c r="U908" i="33"/>
  <c r="AC908" i="33"/>
  <c r="Y908" i="33"/>
  <c r="X908" i="33"/>
  <c r="V908" i="33"/>
  <c r="AE914" i="35"/>
  <c r="K909" i="33"/>
  <c r="A910" i="33"/>
  <c r="R909" i="33"/>
  <c r="D909" i="33"/>
  <c r="B909" i="33"/>
  <c r="N909" i="33"/>
  <c r="C909" i="33"/>
  <c r="G909" i="33"/>
  <c r="I909" i="33"/>
  <c r="L909" i="33"/>
  <c r="Q909" i="33"/>
  <c r="I916" i="35"/>
  <c r="N916" i="35"/>
  <c r="D916" i="35"/>
  <c r="B916" i="35"/>
  <c r="A917" i="35"/>
  <c r="S917" i="35" s="1"/>
  <c r="G916" i="35"/>
  <c r="L916" i="35"/>
  <c r="R916" i="35"/>
  <c r="Q916" i="35"/>
  <c r="C916" i="35"/>
  <c r="K916" i="35"/>
  <c r="AD915" i="35"/>
  <c r="V915" i="35"/>
  <c r="AC915" i="35"/>
  <c r="Z915" i="35"/>
  <c r="Y915" i="35"/>
  <c r="AB915" i="35"/>
  <c r="X915" i="35"/>
  <c r="W915" i="35"/>
  <c r="AA915" i="35"/>
  <c r="U915" i="35"/>
  <c r="T915" i="35"/>
  <c r="AE907" i="33"/>
  <c r="V238" i="25"/>
  <c r="AD238" i="25"/>
  <c r="AA238" i="25"/>
  <c r="Z238" i="25"/>
  <c r="AB238" i="25"/>
  <c r="AC238" i="25"/>
  <c r="W238" i="25"/>
  <c r="U238" i="25"/>
  <c r="X238" i="25"/>
  <c r="Y238" i="25"/>
  <c r="T238" i="25"/>
  <c r="G908" i="25"/>
  <c r="C908" i="25"/>
  <c r="B908" i="25" s="1"/>
  <c r="A909" i="25"/>
  <c r="D908" i="25"/>
  <c r="S909" i="25" l="1"/>
  <c r="J909" i="25"/>
  <c r="S910" i="33"/>
  <c r="J910" i="33"/>
  <c r="I269" i="33"/>
  <c r="H270" i="33" s="1"/>
  <c r="R269" i="33"/>
  <c r="L270" i="33" s="1"/>
  <c r="M270" i="33" s="1"/>
  <c r="E269" i="35"/>
  <c r="M917" i="35"/>
  <c r="H917" i="35"/>
  <c r="E917" i="35"/>
  <c r="F917" i="35"/>
  <c r="M910" i="33"/>
  <c r="H910" i="33"/>
  <c r="F910" i="33"/>
  <c r="E910" i="33"/>
  <c r="M909" i="25"/>
  <c r="H909" i="25"/>
  <c r="E909" i="25"/>
  <c r="F909" i="25"/>
  <c r="AE915" i="35"/>
  <c r="W909" i="33"/>
  <c r="V909" i="33"/>
  <c r="U909" i="33"/>
  <c r="Z909" i="33"/>
  <c r="Y909" i="33"/>
  <c r="AD909" i="33"/>
  <c r="AA909" i="33"/>
  <c r="T909" i="33"/>
  <c r="AC909" i="33"/>
  <c r="X909" i="33"/>
  <c r="AB909" i="33"/>
  <c r="G910" i="33"/>
  <c r="N910" i="33"/>
  <c r="L910" i="33"/>
  <c r="I910" i="33"/>
  <c r="D910" i="33"/>
  <c r="R910" i="33"/>
  <c r="A911" i="33"/>
  <c r="B910" i="33"/>
  <c r="Q910" i="33"/>
  <c r="K910" i="33"/>
  <c r="C910" i="33"/>
  <c r="AE908" i="33"/>
  <c r="G917" i="35"/>
  <c r="B917" i="35"/>
  <c r="D917" i="35"/>
  <c r="C917" i="35"/>
  <c r="R917" i="35"/>
  <c r="N917" i="35"/>
  <c r="I917" i="35"/>
  <c r="Q917" i="35"/>
  <c r="A918" i="35"/>
  <c r="S918" i="35" s="1"/>
  <c r="K917" i="35"/>
  <c r="L917" i="35"/>
  <c r="T916" i="35"/>
  <c r="V916" i="35"/>
  <c r="AD916" i="35"/>
  <c r="AA916" i="35"/>
  <c r="W916" i="35"/>
  <c r="AB916" i="35"/>
  <c r="X916" i="35"/>
  <c r="Z916" i="35"/>
  <c r="AC916" i="35"/>
  <c r="Y916" i="35"/>
  <c r="U916" i="35"/>
  <c r="AE238" i="25"/>
  <c r="N238" i="25" s="1"/>
  <c r="Q238" i="25" s="1"/>
  <c r="G909" i="25"/>
  <c r="C909" i="25"/>
  <c r="B909" i="25" s="1"/>
  <c r="D909" i="25"/>
  <c r="A910" i="25"/>
  <c r="S910" i="25" l="1"/>
  <c r="J910" i="25"/>
  <c r="S911" i="33"/>
  <c r="J911" i="33"/>
  <c r="R269" i="35"/>
  <c r="L270" i="35" s="1"/>
  <c r="M270" i="35" s="1"/>
  <c r="T270" i="35" s="1"/>
  <c r="J269" i="33"/>
  <c r="K269" i="33" s="1"/>
  <c r="X270" i="33"/>
  <c r="AD270" i="33"/>
  <c r="V270" i="33"/>
  <c r="Y270" i="33"/>
  <c r="U270" i="33"/>
  <c r="T270" i="33"/>
  <c r="AB270" i="33"/>
  <c r="AC270" i="33"/>
  <c r="AA270" i="33"/>
  <c r="Z270" i="33"/>
  <c r="W270" i="33"/>
  <c r="S238" i="25"/>
  <c r="E238" i="25" s="1"/>
  <c r="I269" i="35"/>
  <c r="H270" i="35" s="1"/>
  <c r="AA270" i="35"/>
  <c r="W270" i="35"/>
  <c r="Y270" i="35"/>
  <c r="U270" i="35"/>
  <c r="X270" i="35"/>
  <c r="M918" i="35"/>
  <c r="F918" i="35"/>
  <c r="H918" i="35"/>
  <c r="E918" i="35"/>
  <c r="M911" i="33"/>
  <c r="H911" i="33"/>
  <c r="F911" i="33"/>
  <c r="E911" i="33"/>
  <c r="H910" i="25"/>
  <c r="M910" i="25"/>
  <c r="E910" i="25"/>
  <c r="F910" i="25"/>
  <c r="V917" i="35"/>
  <c r="U917" i="35"/>
  <c r="AB917" i="35"/>
  <c r="W917" i="35"/>
  <c r="T917" i="35"/>
  <c r="X917" i="35"/>
  <c r="AA917" i="35"/>
  <c r="Y917" i="35"/>
  <c r="AC917" i="35"/>
  <c r="Z917" i="35"/>
  <c r="AD917" i="35"/>
  <c r="AE909" i="33"/>
  <c r="I911" i="33"/>
  <c r="Q911" i="33"/>
  <c r="B911" i="33"/>
  <c r="D911" i="33"/>
  <c r="A912" i="33"/>
  <c r="R911" i="33"/>
  <c r="C911" i="33"/>
  <c r="L911" i="33"/>
  <c r="N911" i="33"/>
  <c r="G911" i="33"/>
  <c r="K911" i="33"/>
  <c r="Y910" i="33"/>
  <c r="X910" i="33"/>
  <c r="W910" i="33"/>
  <c r="Z910" i="33"/>
  <c r="U910" i="33"/>
  <c r="AB910" i="33"/>
  <c r="AD910" i="33"/>
  <c r="AC910" i="33"/>
  <c r="V910" i="33"/>
  <c r="T910" i="33"/>
  <c r="AA910" i="33"/>
  <c r="AE916" i="35"/>
  <c r="I918" i="35"/>
  <c r="B918" i="35"/>
  <c r="N918" i="35"/>
  <c r="G918" i="35"/>
  <c r="Q918" i="35"/>
  <c r="L918" i="35"/>
  <c r="K918" i="35"/>
  <c r="A919" i="35"/>
  <c r="S919" i="35" s="1"/>
  <c r="R918" i="35"/>
  <c r="C918" i="35"/>
  <c r="D918" i="35"/>
  <c r="G910" i="25"/>
  <c r="A911" i="25"/>
  <c r="C910" i="25"/>
  <c r="B910" i="25" s="1"/>
  <c r="D910" i="25"/>
  <c r="S911" i="25" l="1"/>
  <c r="J911" i="25"/>
  <c r="S912" i="33"/>
  <c r="J912" i="33"/>
  <c r="V270" i="35"/>
  <c r="Z270" i="35"/>
  <c r="AB270" i="35"/>
  <c r="AC270" i="35"/>
  <c r="AD270" i="35"/>
  <c r="J269" i="35"/>
  <c r="K269" i="35" s="1"/>
  <c r="AE270" i="33"/>
  <c r="N270" i="33" s="1"/>
  <c r="Q270" i="33" s="1"/>
  <c r="M919" i="35"/>
  <c r="H919" i="35"/>
  <c r="F919" i="35"/>
  <c r="E919" i="35"/>
  <c r="M912" i="33"/>
  <c r="F912" i="33"/>
  <c r="H912" i="33"/>
  <c r="E912" i="33"/>
  <c r="M911" i="25"/>
  <c r="H911" i="25"/>
  <c r="E911" i="25"/>
  <c r="F911" i="25"/>
  <c r="X918" i="35"/>
  <c r="W918" i="35"/>
  <c r="AB918" i="35"/>
  <c r="AD918" i="35"/>
  <c r="AC918" i="35"/>
  <c r="Y918" i="35"/>
  <c r="U918" i="35"/>
  <c r="Z918" i="35"/>
  <c r="AA918" i="35"/>
  <c r="V918" i="35"/>
  <c r="T918" i="35"/>
  <c r="AA911" i="33"/>
  <c r="Z911" i="33"/>
  <c r="Y911" i="33"/>
  <c r="AB911" i="33"/>
  <c r="V911" i="33"/>
  <c r="U911" i="33"/>
  <c r="AD911" i="33"/>
  <c r="X911" i="33"/>
  <c r="T911" i="33"/>
  <c r="W911" i="33"/>
  <c r="AC911" i="33"/>
  <c r="AE910" i="33"/>
  <c r="I919" i="35"/>
  <c r="D919" i="35"/>
  <c r="G919" i="35"/>
  <c r="A920" i="35"/>
  <c r="S920" i="35" s="1"/>
  <c r="R919" i="35"/>
  <c r="L919" i="35"/>
  <c r="B919" i="35"/>
  <c r="K919" i="35"/>
  <c r="C919" i="35"/>
  <c r="Q919" i="35"/>
  <c r="N919" i="35"/>
  <c r="AE917" i="35"/>
  <c r="A913" i="33"/>
  <c r="C912" i="33"/>
  <c r="R912" i="33"/>
  <c r="B912" i="33"/>
  <c r="L912" i="33"/>
  <c r="K912" i="33"/>
  <c r="Q912" i="33"/>
  <c r="D912" i="33"/>
  <c r="I912" i="33"/>
  <c r="N912" i="33"/>
  <c r="G912" i="33"/>
  <c r="G911" i="25"/>
  <c r="A912" i="25"/>
  <c r="D911" i="25"/>
  <c r="C911" i="25"/>
  <c r="B911" i="25" s="1"/>
  <c r="AE270" i="35" l="1"/>
  <c r="N270" i="35" s="1"/>
  <c r="Q270" i="35" s="1"/>
  <c r="S270" i="35" s="1"/>
  <c r="S913" i="33"/>
  <c r="J913" i="33"/>
  <c r="S912" i="25"/>
  <c r="J912" i="25"/>
  <c r="S270" i="33"/>
  <c r="E270" i="33" s="1"/>
  <c r="E270" i="35"/>
  <c r="M920" i="35"/>
  <c r="H920" i="35"/>
  <c r="F920" i="35"/>
  <c r="E920" i="35"/>
  <c r="M913" i="33"/>
  <c r="H913" i="33"/>
  <c r="F913" i="33"/>
  <c r="E913" i="33"/>
  <c r="M912" i="25"/>
  <c r="H912" i="25"/>
  <c r="E912" i="25"/>
  <c r="F912" i="25"/>
  <c r="AE918" i="35"/>
  <c r="N913" i="33"/>
  <c r="L913" i="33"/>
  <c r="K913" i="33"/>
  <c r="B913" i="33"/>
  <c r="G913" i="33"/>
  <c r="I913" i="33"/>
  <c r="D913" i="33"/>
  <c r="A914" i="33"/>
  <c r="Q913" i="33"/>
  <c r="R913" i="33"/>
  <c r="C913" i="33"/>
  <c r="Z919" i="35"/>
  <c r="Y919" i="35"/>
  <c r="X919" i="35"/>
  <c r="V919" i="35"/>
  <c r="T919" i="35"/>
  <c r="U919" i="35"/>
  <c r="AA919" i="35"/>
  <c r="W919" i="35"/>
  <c r="AC919" i="35"/>
  <c r="AD919" i="35"/>
  <c r="AB919" i="35"/>
  <c r="AC912" i="33"/>
  <c r="AB912" i="33"/>
  <c r="AA912" i="33"/>
  <c r="AD912" i="33"/>
  <c r="Y912" i="33"/>
  <c r="U912" i="33"/>
  <c r="X912" i="33"/>
  <c r="W912" i="33"/>
  <c r="T912" i="33"/>
  <c r="Z912" i="33"/>
  <c r="V912" i="33"/>
  <c r="AE911" i="33"/>
  <c r="A921" i="35"/>
  <c r="S921" i="35" s="1"/>
  <c r="L920" i="35"/>
  <c r="R920" i="35"/>
  <c r="I920" i="35"/>
  <c r="C920" i="35"/>
  <c r="Q920" i="35"/>
  <c r="N920" i="35"/>
  <c r="K920" i="35"/>
  <c r="D920" i="35"/>
  <c r="B920" i="35"/>
  <c r="G920" i="35"/>
  <c r="I238" i="25"/>
  <c r="R238" i="25"/>
  <c r="L239" i="25" s="1"/>
  <c r="M239" i="25" s="1"/>
  <c r="G912" i="25"/>
  <c r="A913" i="25"/>
  <c r="C912" i="25"/>
  <c r="B912" i="25" s="1"/>
  <c r="D912" i="25"/>
  <c r="S913" i="25" l="1"/>
  <c r="J913" i="25"/>
  <c r="S914" i="33"/>
  <c r="J914" i="33"/>
  <c r="H239" i="25"/>
  <c r="J238" i="25"/>
  <c r="K238" i="25" s="1"/>
  <c r="R270" i="35"/>
  <c r="L271" i="35" s="1"/>
  <c r="M271" i="35" s="1"/>
  <c r="AA271" i="35" s="1"/>
  <c r="R270" i="33"/>
  <c r="L271" i="33" s="1"/>
  <c r="M271" i="33" s="1"/>
  <c r="X271" i="33" s="1"/>
  <c r="V271" i="33"/>
  <c r="I270" i="33"/>
  <c r="H271" i="33" s="1"/>
  <c r="I270" i="35"/>
  <c r="H271" i="35" s="1"/>
  <c r="X271" i="35"/>
  <c r="M921" i="35"/>
  <c r="H921" i="35"/>
  <c r="F921" i="35"/>
  <c r="E921" i="35"/>
  <c r="M914" i="33"/>
  <c r="H914" i="33"/>
  <c r="E914" i="33"/>
  <c r="F914" i="33"/>
  <c r="M913" i="25"/>
  <c r="H913" i="25"/>
  <c r="E913" i="25"/>
  <c r="F913" i="25"/>
  <c r="AE919" i="35"/>
  <c r="AB920" i="35"/>
  <c r="AA920" i="35"/>
  <c r="AC920" i="35"/>
  <c r="U920" i="35"/>
  <c r="X920" i="35"/>
  <c r="T920" i="35"/>
  <c r="Z920" i="35"/>
  <c r="W920" i="35"/>
  <c r="Y920" i="35"/>
  <c r="AD920" i="35"/>
  <c r="V920" i="35"/>
  <c r="L914" i="33"/>
  <c r="A915" i="33"/>
  <c r="R914" i="33"/>
  <c r="B914" i="33"/>
  <c r="N914" i="33"/>
  <c r="I914" i="33"/>
  <c r="Q914" i="33"/>
  <c r="G914" i="33"/>
  <c r="K914" i="33"/>
  <c r="C914" i="33"/>
  <c r="D914" i="33"/>
  <c r="AE912" i="33"/>
  <c r="L921" i="35"/>
  <c r="C921" i="35"/>
  <c r="D921" i="35"/>
  <c r="A922" i="35"/>
  <c r="S922" i="35" s="1"/>
  <c r="B921" i="35"/>
  <c r="I921" i="35"/>
  <c r="Q921" i="35"/>
  <c r="G921" i="35"/>
  <c r="N921" i="35"/>
  <c r="K921" i="35"/>
  <c r="R921" i="35"/>
  <c r="AD913" i="33"/>
  <c r="AB913" i="33"/>
  <c r="U913" i="33"/>
  <c r="AC913" i="33"/>
  <c r="AA913" i="33"/>
  <c r="W913" i="33"/>
  <c r="X913" i="33"/>
  <c r="T913" i="33"/>
  <c r="V913" i="33"/>
  <c r="Y913" i="33"/>
  <c r="Z913" i="33"/>
  <c r="Z239" i="25"/>
  <c r="U239" i="25"/>
  <c r="AB239" i="25"/>
  <c r="AD239" i="25"/>
  <c r="Y239" i="25"/>
  <c r="W239" i="25"/>
  <c r="AA239" i="25"/>
  <c r="T239" i="25"/>
  <c r="AC239" i="25"/>
  <c r="X239" i="25"/>
  <c r="V239" i="25"/>
  <c r="G913" i="25"/>
  <c r="A914" i="25"/>
  <c r="D913" i="25"/>
  <c r="C913" i="25"/>
  <c r="B913" i="25" s="1"/>
  <c r="AB271" i="33" l="1"/>
  <c r="AA271" i="33"/>
  <c r="U271" i="35"/>
  <c r="V271" i="35"/>
  <c r="T271" i="35"/>
  <c r="AD271" i="35"/>
  <c r="W271" i="33"/>
  <c r="S914" i="25"/>
  <c r="J914" i="25"/>
  <c r="S915" i="33"/>
  <c r="J915" i="33"/>
  <c r="AD271" i="33"/>
  <c r="T271" i="33"/>
  <c r="AC271" i="35"/>
  <c r="Y271" i="33"/>
  <c r="W271" i="35"/>
  <c r="Z271" i="35"/>
  <c r="J270" i="33"/>
  <c r="K270" i="33" s="1"/>
  <c r="AB271" i="35"/>
  <c r="AC271" i="33"/>
  <c r="J270" i="35"/>
  <c r="K270" i="35" s="1"/>
  <c r="Z271" i="33"/>
  <c r="Y271" i="35"/>
  <c r="U271" i="33"/>
  <c r="M915" i="33"/>
  <c r="F915" i="33"/>
  <c r="H915" i="33"/>
  <c r="E915" i="33"/>
  <c r="M922" i="35"/>
  <c r="H922" i="35"/>
  <c r="F922" i="35"/>
  <c r="E922" i="35"/>
  <c r="M914" i="25"/>
  <c r="H914" i="25"/>
  <c r="E914" i="25"/>
  <c r="F914" i="25"/>
  <c r="R922" i="35"/>
  <c r="B922" i="35"/>
  <c r="D922" i="35"/>
  <c r="A923" i="35"/>
  <c r="S923" i="35" s="1"/>
  <c r="Q922" i="35"/>
  <c r="I922" i="35"/>
  <c r="C922" i="35"/>
  <c r="K922" i="35"/>
  <c r="L922" i="35"/>
  <c r="G922" i="35"/>
  <c r="N922" i="35"/>
  <c r="AE920" i="35"/>
  <c r="B915" i="33"/>
  <c r="I915" i="33"/>
  <c r="D915" i="33"/>
  <c r="A916" i="33"/>
  <c r="R915" i="33"/>
  <c r="L915" i="33"/>
  <c r="G915" i="33"/>
  <c r="Q915" i="33"/>
  <c r="K915" i="33"/>
  <c r="N915" i="33"/>
  <c r="C915" i="33"/>
  <c r="U914" i="33"/>
  <c r="T914" i="33"/>
  <c r="AC914" i="33"/>
  <c r="W914" i="33"/>
  <c r="AB914" i="33"/>
  <c r="V914" i="33"/>
  <c r="AD914" i="33"/>
  <c r="Z914" i="33"/>
  <c r="AA914" i="33"/>
  <c r="X914" i="33"/>
  <c r="Y914" i="33"/>
  <c r="AE913" i="33"/>
  <c r="T921" i="35"/>
  <c r="AD921" i="35"/>
  <c r="AC921" i="35"/>
  <c r="Y921" i="35"/>
  <c r="V921" i="35"/>
  <c r="AA921" i="35"/>
  <c r="Z921" i="35"/>
  <c r="W921" i="35"/>
  <c r="AB921" i="35"/>
  <c r="X921" i="35"/>
  <c r="U921" i="35"/>
  <c r="AE239" i="25"/>
  <c r="N239" i="25" s="1"/>
  <c r="Q239" i="25" s="1"/>
  <c r="G914" i="25"/>
  <c r="C914" i="25"/>
  <c r="B914" i="25" s="1"/>
  <c r="D914" i="25"/>
  <c r="A915" i="25"/>
  <c r="AE271" i="35" l="1"/>
  <c r="N271" i="35" s="1"/>
  <c r="Q271" i="35" s="1"/>
  <c r="S271" i="35" s="1"/>
  <c r="AE271" i="33"/>
  <c r="N271" i="33" s="1"/>
  <c r="Q271" i="33" s="1"/>
  <c r="S915" i="25"/>
  <c r="J915" i="25"/>
  <c r="S916" i="33"/>
  <c r="J916" i="33"/>
  <c r="S271" i="33"/>
  <c r="E271" i="33" s="1"/>
  <c r="S239" i="25"/>
  <c r="E271" i="35"/>
  <c r="M923" i="35"/>
  <c r="E923" i="35"/>
  <c r="H923" i="35"/>
  <c r="F923" i="35"/>
  <c r="M916" i="33"/>
  <c r="H916" i="33"/>
  <c r="E916" i="33"/>
  <c r="F916" i="33"/>
  <c r="M915" i="25"/>
  <c r="H915" i="25"/>
  <c r="F915" i="25"/>
  <c r="E915" i="25"/>
  <c r="Y922" i="35"/>
  <c r="AB922" i="35"/>
  <c r="W922" i="35"/>
  <c r="T922" i="35"/>
  <c r="AA922" i="35"/>
  <c r="AD922" i="35"/>
  <c r="AC922" i="35"/>
  <c r="X922" i="35"/>
  <c r="V922" i="35"/>
  <c r="U922" i="35"/>
  <c r="Z922" i="35"/>
  <c r="D916" i="33"/>
  <c r="Q916" i="33"/>
  <c r="G916" i="33"/>
  <c r="A917" i="33"/>
  <c r="B916" i="33"/>
  <c r="C916" i="33"/>
  <c r="N916" i="33"/>
  <c r="I916" i="33"/>
  <c r="K916" i="33"/>
  <c r="R916" i="33"/>
  <c r="L916" i="33"/>
  <c r="U915" i="33"/>
  <c r="V915" i="33"/>
  <c r="T915" i="33"/>
  <c r="AC915" i="33"/>
  <c r="Z915" i="33"/>
  <c r="AB915" i="33"/>
  <c r="AD915" i="33"/>
  <c r="X915" i="33"/>
  <c r="Y915" i="33"/>
  <c r="AA915" i="33"/>
  <c r="W915" i="33"/>
  <c r="C923" i="35"/>
  <c r="B923" i="35"/>
  <c r="A924" i="35"/>
  <c r="S924" i="35" s="1"/>
  <c r="R923" i="35"/>
  <c r="L923" i="35"/>
  <c r="I923" i="35"/>
  <c r="N923" i="35"/>
  <c r="G923" i="35"/>
  <c r="Q923" i="35"/>
  <c r="D923" i="35"/>
  <c r="K923" i="35"/>
  <c r="AE921" i="35"/>
  <c r="AE914" i="33"/>
  <c r="G915" i="25"/>
  <c r="A916" i="25"/>
  <c r="D915" i="25"/>
  <c r="C915" i="25"/>
  <c r="B915" i="25" s="1"/>
  <c r="S916" i="25" l="1"/>
  <c r="J916" i="25"/>
  <c r="S917" i="33"/>
  <c r="J917" i="33"/>
  <c r="R271" i="35"/>
  <c r="L272" i="35" s="1"/>
  <c r="M272" i="35" s="1"/>
  <c r="AA272" i="35" s="1"/>
  <c r="R271" i="33"/>
  <c r="L272" i="33" s="1"/>
  <c r="M272" i="33" s="1"/>
  <c r="AC272" i="33" s="1"/>
  <c r="T272" i="33"/>
  <c r="Z272" i="33"/>
  <c r="I271" i="33"/>
  <c r="H272" i="33" s="1"/>
  <c r="E239" i="25"/>
  <c r="I271" i="35"/>
  <c r="H272" i="35" s="1"/>
  <c r="M924" i="35"/>
  <c r="H924" i="35"/>
  <c r="E924" i="35"/>
  <c r="F924" i="35"/>
  <c r="M917" i="33"/>
  <c r="H917" i="33"/>
  <c r="F917" i="33"/>
  <c r="E917" i="33"/>
  <c r="M916" i="25"/>
  <c r="H916" i="25"/>
  <c r="F916" i="25"/>
  <c r="E916" i="25"/>
  <c r="U916" i="33"/>
  <c r="T916" i="33"/>
  <c r="Z916" i="33"/>
  <c r="Y916" i="33"/>
  <c r="W916" i="33"/>
  <c r="V916" i="33"/>
  <c r="AB916" i="33"/>
  <c r="X916" i="33"/>
  <c r="AC916" i="33"/>
  <c r="AD916" i="33"/>
  <c r="AA916" i="33"/>
  <c r="AE922" i="35"/>
  <c r="T923" i="35"/>
  <c r="Y923" i="35"/>
  <c r="AD923" i="35"/>
  <c r="AC923" i="35"/>
  <c r="AA923" i="35"/>
  <c r="U923" i="35"/>
  <c r="X923" i="35"/>
  <c r="Z923" i="35"/>
  <c r="AB923" i="35"/>
  <c r="W923" i="35"/>
  <c r="V923" i="35"/>
  <c r="C917" i="33"/>
  <c r="L917" i="33"/>
  <c r="G917" i="33"/>
  <c r="B917" i="33"/>
  <c r="R917" i="33"/>
  <c r="K917" i="33"/>
  <c r="Q917" i="33"/>
  <c r="A918" i="33"/>
  <c r="N917" i="33"/>
  <c r="D917" i="33"/>
  <c r="I917" i="33"/>
  <c r="D924" i="35"/>
  <c r="G924" i="35"/>
  <c r="C924" i="35"/>
  <c r="N924" i="35"/>
  <c r="K924" i="35"/>
  <c r="A925" i="35"/>
  <c r="S925" i="35" s="1"/>
  <c r="R924" i="35"/>
  <c r="Q924" i="35"/>
  <c r="L924" i="35"/>
  <c r="I924" i="35"/>
  <c r="B924" i="35"/>
  <c r="AE915" i="33"/>
  <c r="G916" i="25"/>
  <c r="C916" i="25"/>
  <c r="B916" i="25" s="1"/>
  <c r="D916" i="25"/>
  <c r="A917" i="25"/>
  <c r="X272" i="33" l="1"/>
  <c r="V272" i="33"/>
  <c r="AD272" i="33"/>
  <c r="AB272" i="35"/>
  <c r="X272" i="35"/>
  <c r="V272" i="35"/>
  <c r="Z272" i="35"/>
  <c r="AC272" i="35"/>
  <c r="U272" i="35"/>
  <c r="T272" i="35"/>
  <c r="AD272" i="35"/>
  <c r="AE272" i="35" s="1"/>
  <c r="N272" i="35" s="1"/>
  <c r="Q272" i="35" s="1"/>
  <c r="S272" i="35" s="1"/>
  <c r="W272" i="35"/>
  <c r="Y272" i="35"/>
  <c r="S918" i="33"/>
  <c r="J918" i="33"/>
  <c r="S917" i="25"/>
  <c r="J917" i="25"/>
  <c r="Y272" i="33"/>
  <c r="U272" i="33"/>
  <c r="W272" i="33"/>
  <c r="AB272" i="33"/>
  <c r="AA272" i="33"/>
  <c r="J271" i="33"/>
  <c r="K271" i="33" s="1"/>
  <c r="R239" i="25"/>
  <c r="L240" i="25" s="1"/>
  <c r="M240" i="25" s="1"/>
  <c r="AD240" i="25" s="1"/>
  <c r="J271" i="35"/>
  <c r="K271" i="35" s="1"/>
  <c r="I239" i="25"/>
  <c r="H240" i="25" s="1"/>
  <c r="AE272" i="33"/>
  <c r="N272" i="33" s="1"/>
  <c r="Q272" i="33" s="1"/>
  <c r="M925" i="35"/>
  <c r="H925" i="35"/>
  <c r="F925" i="35"/>
  <c r="E925" i="35"/>
  <c r="M918" i="33"/>
  <c r="H918" i="33"/>
  <c r="F918" i="33"/>
  <c r="E918" i="33"/>
  <c r="M917" i="25"/>
  <c r="E917" i="25"/>
  <c r="F917" i="25"/>
  <c r="H917" i="25"/>
  <c r="AE923" i="35"/>
  <c r="W917" i="33"/>
  <c r="AD917" i="33"/>
  <c r="AC917" i="33"/>
  <c r="AB917" i="33"/>
  <c r="AA917" i="33"/>
  <c r="Z917" i="33"/>
  <c r="U917" i="33"/>
  <c r="V917" i="33"/>
  <c r="X917" i="33"/>
  <c r="T917" i="33"/>
  <c r="Y917" i="33"/>
  <c r="D918" i="33"/>
  <c r="B918" i="33"/>
  <c r="R918" i="33"/>
  <c r="Q918" i="33"/>
  <c r="A919" i="33"/>
  <c r="G918" i="33"/>
  <c r="N918" i="33"/>
  <c r="C918" i="33"/>
  <c r="K918" i="33"/>
  <c r="L918" i="33"/>
  <c r="I918" i="33"/>
  <c r="B925" i="35"/>
  <c r="G925" i="35"/>
  <c r="A926" i="35"/>
  <c r="S926" i="35" s="1"/>
  <c r="R925" i="35"/>
  <c r="D925" i="35"/>
  <c r="N925" i="35"/>
  <c r="L925" i="35"/>
  <c r="Q925" i="35"/>
  <c r="K925" i="35"/>
  <c r="C925" i="35"/>
  <c r="I925" i="35"/>
  <c r="V924" i="35"/>
  <c r="U924" i="35"/>
  <c r="Z924" i="35"/>
  <c r="AB924" i="35"/>
  <c r="X924" i="35"/>
  <c r="AD924" i="35"/>
  <c r="AA924" i="35"/>
  <c r="T924" i="35"/>
  <c r="AC924" i="35"/>
  <c r="W924" i="35"/>
  <c r="Y924" i="35"/>
  <c r="AE916" i="33"/>
  <c r="G917" i="25"/>
  <c r="D917" i="25"/>
  <c r="A918" i="25"/>
  <c r="C917" i="25"/>
  <c r="B917" i="25" s="1"/>
  <c r="S918" i="25" l="1"/>
  <c r="J918" i="25"/>
  <c r="V240" i="25"/>
  <c r="Y240" i="25"/>
  <c r="S919" i="33"/>
  <c r="J919" i="33"/>
  <c r="X240" i="25"/>
  <c r="AB240" i="25"/>
  <c r="AC240" i="25"/>
  <c r="U240" i="25"/>
  <c r="T240" i="25"/>
  <c r="AE240" i="25" s="1"/>
  <c r="N240" i="25" s="1"/>
  <c r="Q240" i="25" s="1"/>
  <c r="AA240" i="25"/>
  <c r="Z240" i="25"/>
  <c r="W240" i="25"/>
  <c r="J239" i="25"/>
  <c r="K239" i="25" s="1"/>
  <c r="S272" i="33"/>
  <c r="E272" i="35"/>
  <c r="M919" i="33"/>
  <c r="H919" i="33"/>
  <c r="F919" i="33"/>
  <c r="E919" i="33"/>
  <c r="M926" i="35"/>
  <c r="E926" i="35"/>
  <c r="H926" i="35"/>
  <c r="F926" i="35"/>
  <c r="M918" i="25"/>
  <c r="H918" i="25"/>
  <c r="E918" i="25"/>
  <c r="F918" i="25"/>
  <c r="X925" i="35"/>
  <c r="W925" i="35"/>
  <c r="Z925" i="35"/>
  <c r="T925" i="35"/>
  <c r="AD925" i="35"/>
  <c r="Y925" i="35"/>
  <c r="AB925" i="35"/>
  <c r="U925" i="35"/>
  <c r="AC925" i="35"/>
  <c r="V925" i="35"/>
  <c r="AA925" i="35"/>
  <c r="AE924" i="35"/>
  <c r="N926" i="35"/>
  <c r="A927" i="35"/>
  <c r="S927" i="35" s="1"/>
  <c r="K926" i="35"/>
  <c r="G926" i="35"/>
  <c r="Q926" i="35"/>
  <c r="I926" i="35"/>
  <c r="B926" i="35"/>
  <c r="L926" i="35"/>
  <c r="R926" i="35"/>
  <c r="D926" i="35"/>
  <c r="C926" i="35"/>
  <c r="U918" i="33"/>
  <c r="Y918" i="33"/>
  <c r="AC918" i="33"/>
  <c r="AB918" i="33"/>
  <c r="X918" i="33"/>
  <c r="AA918" i="33"/>
  <c r="T918" i="33"/>
  <c r="V918" i="33"/>
  <c r="AD918" i="33"/>
  <c r="Z918" i="33"/>
  <c r="W918" i="33"/>
  <c r="AE917" i="33"/>
  <c r="C919" i="33"/>
  <c r="B919" i="33"/>
  <c r="N919" i="33"/>
  <c r="I919" i="33"/>
  <c r="G919" i="33"/>
  <c r="K919" i="33"/>
  <c r="D919" i="33"/>
  <c r="A920" i="33"/>
  <c r="R919" i="33"/>
  <c r="Q919" i="33"/>
  <c r="L919" i="33"/>
  <c r="G918" i="25"/>
  <c r="D918" i="25"/>
  <c r="A919" i="25"/>
  <c r="C918" i="25"/>
  <c r="B918" i="25" s="1"/>
  <c r="S919" i="25" l="1"/>
  <c r="J919" i="25"/>
  <c r="S920" i="33"/>
  <c r="J920" i="33"/>
  <c r="R272" i="35"/>
  <c r="L273" i="35" s="1"/>
  <c r="M273" i="35" s="1"/>
  <c r="T273" i="35" s="1"/>
  <c r="E272" i="33"/>
  <c r="S240" i="25"/>
  <c r="E240" i="25" s="1"/>
  <c r="I272" i="35"/>
  <c r="H273" i="35" s="1"/>
  <c r="Z273" i="35"/>
  <c r="W273" i="35"/>
  <c r="AD273" i="35"/>
  <c r="V273" i="35"/>
  <c r="X273" i="35"/>
  <c r="M920" i="33"/>
  <c r="H920" i="33"/>
  <c r="F920" i="33"/>
  <c r="E920" i="33"/>
  <c r="F927" i="35"/>
  <c r="H927" i="35"/>
  <c r="M927" i="35"/>
  <c r="E927" i="35"/>
  <c r="M919" i="25"/>
  <c r="H919" i="25"/>
  <c r="E919" i="25"/>
  <c r="F919" i="25"/>
  <c r="U919" i="33"/>
  <c r="AA919" i="33"/>
  <c r="W919" i="33"/>
  <c r="V919" i="33"/>
  <c r="T919" i="33"/>
  <c r="X919" i="33"/>
  <c r="Y919" i="33"/>
  <c r="AB919" i="33"/>
  <c r="AD919" i="33"/>
  <c r="AC919" i="33"/>
  <c r="Z919" i="33"/>
  <c r="AE925" i="35"/>
  <c r="AE918" i="33"/>
  <c r="N920" i="33"/>
  <c r="L920" i="33"/>
  <c r="G920" i="33"/>
  <c r="B920" i="33"/>
  <c r="R920" i="33"/>
  <c r="D920" i="33"/>
  <c r="A921" i="33"/>
  <c r="I920" i="33"/>
  <c r="K920" i="33"/>
  <c r="Q920" i="33"/>
  <c r="C920" i="33"/>
  <c r="Z926" i="35"/>
  <c r="Y926" i="35"/>
  <c r="V926" i="35"/>
  <c r="AB926" i="35"/>
  <c r="AA926" i="35"/>
  <c r="AD926" i="35"/>
  <c r="X926" i="35"/>
  <c r="U926" i="35"/>
  <c r="AC926" i="35"/>
  <c r="T926" i="35"/>
  <c r="W926" i="35"/>
  <c r="I927" i="35"/>
  <c r="D927" i="35"/>
  <c r="G927" i="35"/>
  <c r="R927" i="35"/>
  <c r="L927" i="35"/>
  <c r="Q927" i="35"/>
  <c r="B927" i="35"/>
  <c r="A928" i="35"/>
  <c r="S928" i="35" s="1"/>
  <c r="C927" i="35"/>
  <c r="N927" i="35"/>
  <c r="K927" i="35"/>
  <c r="G919" i="25"/>
  <c r="D919" i="25"/>
  <c r="A920" i="25"/>
  <c r="C919" i="25"/>
  <c r="B919" i="25" s="1"/>
  <c r="AC273" i="35" l="1"/>
  <c r="U273" i="35"/>
  <c r="Y273" i="35"/>
  <c r="AA273" i="35"/>
  <c r="S920" i="25"/>
  <c r="J920" i="25"/>
  <c r="S921" i="33"/>
  <c r="J921" i="33"/>
  <c r="AB273" i="35"/>
  <c r="J272" i="35"/>
  <c r="K272" i="35" s="1"/>
  <c r="I272" i="33"/>
  <c r="H273" i="33" s="1"/>
  <c r="R272" i="33"/>
  <c r="L273" i="33" s="1"/>
  <c r="M273" i="33" s="1"/>
  <c r="AE273" i="35"/>
  <c r="N273" i="35" s="1"/>
  <c r="Q273" i="35" s="1"/>
  <c r="S273" i="35" s="1"/>
  <c r="M921" i="33"/>
  <c r="H921" i="33"/>
  <c r="E921" i="33"/>
  <c r="F921" i="33"/>
  <c r="M928" i="35"/>
  <c r="H928" i="35"/>
  <c r="F928" i="35"/>
  <c r="E928" i="35"/>
  <c r="H920" i="25"/>
  <c r="M920" i="25"/>
  <c r="E920" i="25"/>
  <c r="F920" i="25"/>
  <c r="AE926" i="35"/>
  <c r="B928" i="35"/>
  <c r="A929" i="35"/>
  <c r="S929" i="35" s="1"/>
  <c r="L928" i="35"/>
  <c r="Q928" i="35"/>
  <c r="I928" i="35"/>
  <c r="R928" i="35"/>
  <c r="K928" i="35"/>
  <c r="N928" i="35"/>
  <c r="C928" i="35"/>
  <c r="G928" i="35"/>
  <c r="D928" i="35"/>
  <c r="A922" i="33"/>
  <c r="L921" i="33"/>
  <c r="B921" i="33"/>
  <c r="D921" i="33"/>
  <c r="N921" i="33"/>
  <c r="K921" i="33"/>
  <c r="C921" i="33"/>
  <c r="R921" i="33"/>
  <c r="I921" i="33"/>
  <c r="Q921" i="33"/>
  <c r="G921" i="33"/>
  <c r="AE919" i="33"/>
  <c r="AB927" i="35"/>
  <c r="AA927" i="35"/>
  <c r="AD927" i="35"/>
  <c r="W927" i="35"/>
  <c r="T927" i="35"/>
  <c r="V927" i="35"/>
  <c r="Z927" i="35"/>
  <c r="U927" i="35"/>
  <c r="Y927" i="35"/>
  <c r="AC927" i="35"/>
  <c r="X927" i="35"/>
  <c r="U920" i="33"/>
  <c r="AC920" i="33"/>
  <c r="AA920" i="33"/>
  <c r="Y920" i="33"/>
  <c r="T920" i="33"/>
  <c r="Z920" i="33"/>
  <c r="X920" i="33"/>
  <c r="AD920" i="33"/>
  <c r="AB920" i="33"/>
  <c r="V920" i="33"/>
  <c r="W920" i="33"/>
  <c r="G920" i="25"/>
  <c r="A921" i="25"/>
  <c r="C920" i="25"/>
  <c r="B920" i="25" s="1"/>
  <c r="D920" i="25"/>
  <c r="S921" i="25" l="1"/>
  <c r="J921" i="25"/>
  <c r="S922" i="33"/>
  <c r="J922" i="33"/>
  <c r="J272" i="33"/>
  <c r="K272" i="33" s="1"/>
  <c r="W273" i="33"/>
  <c r="AA273" i="33"/>
  <c r="AC273" i="33"/>
  <c r="Y273" i="33"/>
  <c r="T273" i="33"/>
  <c r="Z273" i="33"/>
  <c r="U273" i="33"/>
  <c r="AB273" i="33"/>
  <c r="AD273" i="33"/>
  <c r="X273" i="33"/>
  <c r="V273" i="33"/>
  <c r="E273" i="35"/>
  <c r="M929" i="35"/>
  <c r="H929" i="35"/>
  <c r="E929" i="35"/>
  <c r="F929" i="35"/>
  <c r="M922" i="33"/>
  <c r="H922" i="33"/>
  <c r="F922" i="33"/>
  <c r="E922" i="33"/>
  <c r="H921" i="25"/>
  <c r="M921" i="25"/>
  <c r="E921" i="25"/>
  <c r="F921" i="25"/>
  <c r="U921" i="33"/>
  <c r="AD921" i="33"/>
  <c r="AA921" i="33"/>
  <c r="V921" i="33"/>
  <c r="W921" i="33"/>
  <c r="AC921" i="33"/>
  <c r="AB921" i="33"/>
  <c r="T921" i="33"/>
  <c r="Z921" i="33"/>
  <c r="X921" i="33"/>
  <c r="Y921" i="33"/>
  <c r="AE927" i="35"/>
  <c r="Q922" i="33"/>
  <c r="L922" i="33"/>
  <c r="C922" i="33"/>
  <c r="G922" i="33"/>
  <c r="N922" i="33"/>
  <c r="K922" i="33"/>
  <c r="D922" i="33"/>
  <c r="I922" i="33"/>
  <c r="B922" i="33"/>
  <c r="A923" i="33"/>
  <c r="R922" i="33"/>
  <c r="AE920" i="33"/>
  <c r="AD928" i="35"/>
  <c r="AC928" i="35"/>
  <c r="T928" i="35"/>
  <c r="V928" i="35"/>
  <c r="X928" i="35"/>
  <c r="Z928" i="35"/>
  <c r="AB928" i="35"/>
  <c r="W928" i="35"/>
  <c r="Y928" i="35"/>
  <c r="AA928" i="35"/>
  <c r="U928" i="35"/>
  <c r="B929" i="35"/>
  <c r="A930" i="35"/>
  <c r="S930" i="35" s="1"/>
  <c r="Q929" i="35"/>
  <c r="G929" i="35"/>
  <c r="L929" i="35"/>
  <c r="D929" i="35"/>
  <c r="R929" i="35"/>
  <c r="N929" i="35"/>
  <c r="C929" i="35"/>
  <c r="K929" i="35"/>
  <c r="I929" i="35"/>
  <c r="I240" i="25"/>
  <c r="R240" i="25"/>
  <c r="L241" i="25" s="1"/>
  <c r="M241" i="25" s="1"/>
  <c r="G921" i="25"/>
  <c r="D921" i="25"/>
  <c r="A922" i="25"/>
  <c r="C921" i="25"/>
  <c r="B921" i="25" s="1"/>
  <c r="S922" i="25" l="1"/>
  <c r="J922" i="25"/>
  <c r="S923" i="33"/>
  <c r="J923" i="33"/>
  <c r="H241" i="25"/>
  <c r="J240" i="25"/>
  <c r="K240" i="25" s="1"/>
  <c r="R273" i="35"/>
  <c r="L274" i="35" s="1"/>
  <c r="M274" i="35" s="1"/>
  <c r="Y274" i="35" s="1"/>
  <c r="AE273" i="33"/>
  <c r="N273" i="33" s="1"/>
  <c r="Q273" i="33" s="1"/>
  <c r="I273" i="35"/>
  <c r="H274" i="35" s="1"/>
  <c r="T274" i="35"/>
  <c r="AB274" i="35"/>
  <c r="V274" i="35"/>
  <c r="AC274" i="35"/>
  <c r="M930" i="35"/>
  <c r="H930" i="35"/>
  <c r="F930" i="35"/>
  <c r="E930" i="35"/>
  <c r="M923" i="33"/>
  <c r="H923" i="33"/>
  <c r="E923" i="33"/>
  <c r="F923" i="33"/>
  <c r="H922" i="25"/>
  <c r="M922" i="25"/>
  <c r="E922" i="25"/>
  <c r="F922" i="25"/>
  <c r="T922" i="33"/>
  <c r="W922" i="33"/>
  <c r="V922" i="33"/>
  <c r="AA922" i="33"/>
  <c r="AC922" i="33"/>
  <c r="U922" i="33"/>
  <c r="Z922" i="33"/>
  <c r="Y922" i="33"/>
  <c r="AD922" i="33"/>
  <c r="AB922" i="33"/>
  <c r="X922" i="33"/>
  <c r="G923" i="33"/>
  <c r="C923" i="33"/>
  <c r="L923" i="33"/>
  <c r="A924" i="33"/>
  <c r="I923" i="33"/>
  <c r="N923" i="33"/>
  <c r="K923" i="33"/>
  <c r="Q923" i="33"/>
  <c r="D923" i="33"/>
  <c r="B923" i="33"/>
  <c r="R923" i="33"/>
  <c r="AE921" i="33"/>
  <c r="AE928" i="35"/>
  <c r="Z929" i="35"/>
  <c r="AA929" i="35"/>
  <c r="AD929" i="35"/>
  <c r="X929" i="35"/>
  <c r="T929" i="35"/>
  <c r="W929" i="35"/>
  <c r="U929" i="35"/>
  <c r="Y929" i="35"/>
  <c r="AC929" i="35"/>
  <c r="V929" i="35"/>
  <c r="AB929" i="35"/>
  <c r="B930" i="35"/>
  <c r="R930" i="35"/>
  <c r="A931" i="35"/>
  <c r="S931" i="35" s="1"/>
  <c r="Q930" i="35"/>
  <c r="N930" i="35"/>
  <c r="G930" i="35"/>
  <c r="C930" i="35"/>
  <c r="I930" i="35"/>
  <c r="D930" i="35"/>
  <c r="K930" i="35"/>
  <c r="L930" i="35"/>
  <c r="AB241" i="25"/>
  <c r="AA241" i="25"/>
  <c r="U241" i="25"/>
  <c r="AC241" i="25"/>
  <c r="Z241" i="25"/>
  <c r="X241" i="25"/>
  <c r="Y241" i="25"/>
  <c r="V241" i="25"/>
  <c r="W241" i="25"/>
  <c r="T241" i="25"/>
  <c r="AD241" i="25"/>
  <c r="G922" i="25"/>
  <c r="A923" i="25"/>
  <c r="C922" i="25"/>
  <c r="B922" i="25" s="1"/>
  <c r="D922" i="25"/>
  <c r="Z274" i="35" l="1"/>
  <c r="W274" i="35"/>
  <c r="X274" i="35"/>
  <c r="S923" i="25"/>
  <c r="J923" i="25"/>
  <c r="S924" i="33"/>
  <c r="J924" i="33"/>
  <c r="AD274" i="35"/>
  <c r="AA274" i="35"/>
  <c r="J273" i="35"/>
  <c r="K273" i="35" s="1"/>
  <c r="U274" i="35"/>
  <c r="AE274" i="35" s="1"/>
  <c r="N274" i="35" s="1"/>
  <c r="Q274" i="35" s="1"/>
  <c r="S274" i="35" s="1"/>
  <c r="S273" i="33"/>
  <c r="E273" i="33" s="1"/>
  <c r="M931" i="35"/>
  <c r="H931" i="35"/>
  <c r="F931" i="35"/>
  <c r="E931" i="35"/>
  <c r="M924" i="33"/>
  <c r="H924" i="33"/>
  <c r="F924" i="33"/>
  <c r="E924" i="33"/>
  <c r="M923" i="25"/>
  <c r="H923" i="25"/>
  <c r="E923" i="25"/>
  <c r="F923" i="25"/>
  <c r="U923" i="33"/>
  <c r="T923" i="33"/>
  <c r="Y923" i="33"/>
  <c r="X923" i="33"/>
  <c r="W923" i="33"/>
  <c r="V923" i="33"/>
  <c r="AD923" i="33"/>
  <c r="AA923" i="33"/>
  <c r="AC923" i="33"/>
  <c r="Z923" i="33"/>
  <c r="AB923" i="33"/>
  <c r="AE929" i="35"/>
  <c r="T930" i="35"/>
  <c r="U930" i="35"/>
  <c r="Y930" i="35"/>
  <c r="AD930" i="35"/>
  <c r="X930" i="35"/>
  <c r="AB930" i="35"/>
  <c r="W930" i="35"/>
  <c r="AC930" i="35"/>
  <c r="Z930" i="35"/>
  <c r="AA930" i="35"/>
  <c r="V930" i="35"/>
  <c r="K924" i="33"/>
  <c r="L924" i="33"/>
  <c r="G924" i="33"/>
  <c r="N924" i="33"/>
  <c r="B924" i="33"/>
  <c r="Q924" i="33"/>
  <c r="R924" i="33"/>
  <c r="I924" i="33"/>
  <c r="D924" i="33"/>
  <c r="A925" i="33"/>
  <c r="C924" i="33"/>
  <c r="B931" i="35"/>
  <c r="Q931" i="35"/>
  <c r="D931" i="35"/>
  <c r="C931" i="35"/>
  <c r="L931" i="35"/>
  <c r="I931" i="35"/>
  <c r="A932" i="35"/>
  <c r="S932" i="35" s="1"/>
  <c r="R931" i="35"/>
  <c r="K931" i="35"/>
  <c r="G931" i="35"/>
  <c r="N931" i="35"/>
  <c r="AE922" i="33"/>
  <c r="AE241" i="25"/>
  <c r="N241" i="25" s="1"/>
  <c r="Q241" i="25" s="1"/>
  <c r="G923" i="25"/>
  <c r="C923" i="25"/>
  <c r="B923" i="25" s="1"/>
  <c r="A924" i="25"/>
  <c r="D923" i="25"/>
  <c r="S925" i="33" l="1"/>
  <c r="J925" i="33"/>
  <c r="S924" i="25"/>
  <c r="J924" i="25"/>
  <c r="R273" i="33"/>
  <c r="L274" i="33" s="1"/>
  <c r="M274" i="33" s="1"/>
  <c r="AD274" i="33" s="1"/>
  <c r="X274" i="33"/>
  <c r="I273" i="33"/>
  <c r="H274" i="33" s="1"/>
  <c r="S241" i="25"/>
  <c r="E241" i="25" s="1"/>
  <c r="E274" i="35"/>
  <c r="M925" i="33"/>
  <c r="H925" i="33"/>
  <c r="F925" i="33"/>
  <c r="E925" i="33"/>
  <c r="M932" i="35"/>
  <c r="H932" i="35"/>
  <c r="E932" i="35"/>
  <c r="F932" i="35"/>
  <c r="H924" i="25"/>
  <c r="M924" i="25"/>
  <c r="E924" i="25"/>
  <c r="F924" i="25"/>
  <c r="I932" i="35"/>
  <c r="B932" i="35"/>
  <c r="N932" i="35"/>
  <c r="G932" i="35"/>
  <c r="K932" i="35"/>
  <c r="L932" i="35"/>
  <c r="A933" i="35"/>
  <c r="S933" i="35" s="1"/>
  <c r="R932" i="35"/>
  <c r="D932" i="35"/>
  <c r="C932" i="35"/>
  <c r="Q932" i="35"/>
  <c r="U924" i="33"/>
  <c r="AC924" i="33"/>
  <c r="Z924" i="33"/>
  <c r="AA924" i="33"/>
  <c r="W924" i="33"/>
  <c r="Y924" i="33"/>
  <c r="AB924" i="33"/>
  <c r="V924" i="33"/>
  <c r="T924" i="33"/>
  <c r="AD924" i="33"/>
  <c r="X924" i="33"/>
  <c r="D925" i="33"/>
  <c r="K925" i="33"/>
  <c r="I925" i="33"/>
  <c r="Q925" i="33"/>
  <c r="A926" i="33"/>
  <c r="N925" i="33"/>
  <c r="C925" i="33"/>
  <c r="B925" i="33"/>
  <c r="L925" i="33"/>
  <c r="R925" i="33"/>
  <c r="G925" i="33"/>
  <c r="V931" i="35"/>
  <c r="U931" i="35"/>
  <c r="AB931" i="35"/>
  <c r="AA931" i="35"/>
  <c r="X931" i="35"/>
  <c r="W931" i="35"/>
  <c r="AD931" i="35"/>
  <c r="T931" i="35"/>
  <c r="AC931" i="35"/>
  <c r="Z931" i="35"/>
  <c r="Y931" i="35"/>
  <c r="AE923" i="33"/>
  <c r="AE930" i="35"/>
  <c r="G924" i="25"/>
  <c r="C924" i="25"/>
  <c r="B924" i="25" s="1"/>
  <c r="A925" i="25"/>
  <c r="D924" i="25"/>
  <c r="Z274" i="33" l="1"/>
  <c r="W274" i="33"/>
  <c r="AA274" i="33"/>
  <c r="AB274" i="33"/>
  <c r="S926" i="33"/>
  <c r="J926" i="33"/>
  <c r="S925" i="25"/>
  <c r="J925" i="25"/>
  <c r="V274" i="33"/>
  <c r="U274" i="33"/>
  <c r="AC274" i="33"/>
  <c r="T274" i="33"/>
  <c r="AE274" i="33" s="1"/>
  <c r="N274" i="33" s="1"/>
  <c r="Q274" i="33" s="1"/>
  <c r="Y274" i="33"/>
  <c r="R274" i="35"/>
  <c r="L275" i="35" s="1"/>
  <c r="M275" i="35" s="1"/>
  <c r="W275" i="35" s="1"/>
  <c r="J273" i="33"/>
  <c r="K273" i="33" s="1"/>
  <c r="I274" i="35"/>
  <c r="H275" i="35" s="1"/>
  <c r="M933" i="35"/>
  <c r="H933" i="35"/>
  <c r="F933" i="35"/>
  <c r="E933" i="35"/>
  <c r="M926" i="33"/>
  <c r="H926" i="33"/>
  <c r="E926" i="33"/>
  <c r="F926" i="33"/>
  <c r="H925" i="25"/>
  <c r="M925" i="25"/>
  <c r="E925" i="25"/>
  <c r="F925" i="25"/>
  <c r="AE931" i="35"/>
  <c r="I933" i="35"/>
  <c r="N933" i="35"/>
  <c r="D933" i="35"/>
  <c r="A934" i="35"/>
  <c r="S934" i="35" s="1"/>
  <c r="G933" i="35"/>
  <c r="K933" i="35"/>
  <c r="C933" i="35"/>
  <c r="L933" i="35"/>
  <c r="R933" i="35"/>
  <c r="Q933" i="35"/>
  <c r="B933" i="35"/>
  <c r="W932" i="35"/>
  <c r="AD932" i="35"/>
  <c r="AB932" i="35"/>
  <c r="X932" i="35"/>
  <c r="U932" i="35"/>
  <c r="T932" i="35"/>
  <c r="V932" i="35"/>
  <c r="Y932" i="35"/>
  <c r="AC932" i="35"/>
  <c r="AA932" i="35"/>
  <c r="Z932" i="35"/>
  <c r="Y925" i="33"/>
  <c r="T925" i="33"/>
  <c r="W925" i="33"/>
  <c r="AD925" i="33"/>
  <c r="V925" i="33"/>
  <c r="Z925" i="33"/>
  <c r="AA925" i="33"/>
  <c r="AB925" i="33"/>
  <c r="U925" i="33"/>
  <c r="AC925" i="33"/>
  <c r="X925" i="33"/>
  <c r="A927" i="33"/>
  <c r="K926" i="33"/>
  <c r="Q926" i="33"/>
  <c r="C926" i="33"/>
  <c r="I926" i="33"/>
  <c r="L926" i="33"/>
  <c r="G926" i="33"/>
  <c r="B926" i="33"/>
  <c r="D926" i="33"/>
  <c r="R926" i="33"/>
  <c r="N926" i="33"/>
  <c r="AE924" i="33"/>
  <c r="G925" i="25"/>
  <c r="C925" i="25"/>
  <c r="B925" i="25" s="1"/>
  <c r="D925" i="25"/>
  <c r="A926" i="25"/>
  <c r="Z275" i="35" l="1"/>
  <c r="X275" i="35"/>
  <c r="AA275" i="35"/>
  <c r="T275" i="35"/>
  <c r="AC275" i="35"/>
  <c r="S926" i="25"/>
  <c r="J926" i="25"/>
  <c r="S927" i="33"/>
  <c r="J927" i="33"/>
  <c r="AB275" i="35"/>
  <c r="U275" i="35"/>
  <c r="Y275" i="35"/>
  <c r="V275" i="35"/>
  <c r="AD275" i="35"/>
  <c r="J274" i="35"/>
  <c r="K274" i="35" s="1"/>
  <c r="S274" i="33"/>
  <c r="E274" i="33" s="1"/>
  <c r="M927" i="33"/>
  <c r="H927" i="33"/>
  <c r="F927" i="33"/>
  <c r="E927" i="33"/>
  <c r="M934" i="35"/>
  <c r="F934" i="35"/>
  <c r="H934" i="35"/>
  <c r="E934" i="35"/>
  <c r="H926" i="25"/>
  <c r="M926" i="25"/>
  <c r="E926" i="25"/>
  <c r="F926" i="25"/>
  <c r="AE932" i="35"/>
  <c r="AA933" i="35"/>
  <c r="T933" i="35"/>
  <c r="AC933" i="35"/>
  <c r="U933" i="35"/>
  <c r="AB933" i="35"/>
  <c r="V933" i="35"/>
  <c r="Z933" i="35"/>
  <c r="W933" i="35"/>
  <c r="Y933" i="35"/>
  <c r="X933" i="35"/>
  <c r="AD933" i="35"/>
  <c r="G927" i="33"/>
  <c r="N927" i="33"/>
  <c r="R927" i="33"/>
  <c r="A928" i="33"/>
  <c r="B927" i="33"/>
  <c r="L927" i="33"/>
  <c r="D927" i="33"/>
  <c r="Q927" i="33"/>
  <c r="I927" i="33"/>
  <c r="C927" i="33"/>
  <c r="K927" i="33"/>
  <c r="D934" i="35"/>
  <c r="B934" i="35"/>
  <c r="K934" i="35"/>
  <c r="A935" i="35"/>
  <c r="S935" i="35" s="1"/>
  <c r="Q934" i="35"/>
  <c r="I934" i="35"/>
  <c r="C934" i="35"/>
  <c r="G934" i="35"/>
  <c r="N934" i="35"/>
  <c r="L934" i="35"/>
  <c r="R934" i="35"/>
  <c r="U926" i="33"/>
  <c r="AA926" i="33"/>
  <c r="V926" i="33"/>
  <c r="T926" i="33"/>
  <c r="AD926" i="33"/>
  <c r="AC926" i="33"/>
  <c r="W926" i="33"/>
  <c r="AB926" i="33"/>
  <c r="X926" i="33"/>
  <c r="Y926" i="33"/>
  <c r="Z926" i="33"/>
  <c r="AE925" i="33"/>
  <c r="I241" i="25"/>
  <c r="R241" i="25"/>
  <c r="L242" i="25" s="1"/>
  <c r="M242" i="25" s="1"/>
  <c r="G926" i="25"/>
  <c r="D926" i="25"/>
  <c r="A927" i="25"/>
  <c r="C926" i="25"/>
  <c r="B926" i="25" s="1"/>
  <c r="AE275" i="35" l="1"/>
  <c r="N275" i="35" s="1"/>
  <c r="Q275" i="35" s="1"/>
  <c r="S275" i="35" s="1"/>
  <c r="S928" i="33"/>
  <c r="J928" i="33"/>
  <c r="S927" i="25"/>
  <c r="J927" i="25"/>
  <c r="H242" i="25"/>
  <c r="J241" i="25"/>
  <c r="K241" i="25" s="1"/>
  <c r="R274" i="33"/>
  <c r="L275" i="33" s="1"/>
  <c r="M275" i="33" s="1"/>
  <c r="AA275" i="33" s="1"/>
  <c r="AB275" i="33"/>
  <c r="AC275" i="33"/>
  <c r="I274" i="33"/>
  <c r="H275" i="33" s="1"/>
  <c r="E275" i="35"/>
  <c r="M928" i="33"/>
  <c r="F928" i="33"/>
  <c r="E928" i="33"/>
  <c r="H928" i="33"/>
  <c r="M935" i="35"/>
  <c r="H935" i="35"/>
  <c r="F935" i="35"/>
  <c r="E935" i="35"/>
  <c r="H927" i="25"/>
  <c r="M927" i="25"/>
  <c r="E927" i="25"/>
  <c r="F927" i="25"/>
  <c r="G935" i="35"/>
  <c r="B935" i="35"/>
  <c r="R935" i="35"/>
  <c r="L935" i="35"/>
  <c r="Q935" i="35"/>
  <c r="I935" i="35"/>
  <c r="A936" i="35"/>
  <c r="S936" i="35" s="1"/>
  <c r="K935" i="35"/>
  <c r="N935" i="35"/>
  <c r="C935" i="35"/>
  <c r="D935" i="35"/>
  <c r="AE933" i="35"/>
  <c r="AE926" i="33"/>
  <c r="D928" i="33"/>
  <c r="N928" i="33"/>
  <c r="A929" i="33"/>
  <c r="L928" i="33"/>
  <c r="B928" i="33"/>
  <c r="I928" i="33"/>
  <c r="R928" i="33"/>
  <c r="K928" i="33"/>
  <c r="Q928" i="33"/>
  <c r="G928" i="33"/>
  <c r="C928" i="33"/>
  <c r="AB934" i="35"/>
  <c r="AA934" i="35"/>
  <c r="Z934" i="35"/>
  <c r="T934" i="35"/>
  <c r="AD934" i="35"/>
  <c r="X934" i="35"/>
  <c r="U934" i="35"/>
  <c r="V934" i="35"/>
  <c r="W934" i="35"/>
  <c r="AC934" i="35"/>
  <c r="Y934" i="35"/>
  <c r="U927" i="33"/>
  <c r="AC927" i="33"/>
  <c r="Y927" i="33"/>
  <c r="AA927" i="33"/>
  <c r="W927" i="33"/>
  <c r="Z927" i="33"/>
  <c r="AB927" i="33"/>
  <c r="V927" i="33"/>
  <c r="T927" i="33"/>
  <c r="AD927" i="33"/>
  <c r="X927" i="33"/>
  <c r="AC242" i="25"/>
  <c r="X242" i="25"/>
  <c r="V242" i="25"/>
  <c r="Z242" i="25"/>
  <c r="AD242" i="25"/>
  <c r="Y242" i="25"/>
  <c r="AB242" i="25"/>
  <c r="AA242" i="25"/>
  <c r="W242" i="25"/>
  <c r="U242" i="25"/>
  <c r="T242" i="25"/>
  <c r="G927" i="25"/>
  <c r="C927" i="25"/>
  <c r="B927" i="25" s="1"/>
  <c r="A928" i="25"/>
  <c r="D927" i="25"/>
  <c r="T275" i="33" l="1"/>
  <c r="S928" i="25"/>
  <c r="J928" i="25"/>
  <c r="S929" i="33"/>
  <c r="J929" i="33"/>
  <c r="X275" i="33"/>
  <c r="V275" i="33"/>
  <c r="W275" i="33"/>
  <c r="Z275" i="33"/>
  <c r="U275" i="33"/>
  <c r="J274" i="33"/>
  <c r="K274" i="33" s="1"/>
  <c r="AD275" i="33"/>
  <c r="Y275" i="33"/>
  <c r="R275" i="35"/>
  <c r="L276" i="35" s="1"/>
  <c r="M276" i="35" s="1"/>
  <c r="V276" i="35" s="1"/>
  <c r="AE275" i="33"/>
  <c r="N275" i="33" s="1"/>
  <c r="Q275" i="33" s="1"/>
  <c r="I275" i="35"/>
  <c r="H276" i="35" s="1"/>
  <c r="M936" i="35"/>
  <c r="H936" i="35"/>
  <c r="F936" i="35"/>
  <c r="E936" i="35"/>
  <c r="M929" i="33"/>
  <c r="H929" i="33"/>
  <c r="F929" i="33"/>
  <c r="E929" i="33"/>
  <c r="M928" i="25"/>
  <c r="H928" i="25"/>
  <c r="E928" i="25"/>
  <c r="F928" i="25"/>
  <c r="AE927" i="33"/>
  <c r="AE934" i="35"/>
  <c r="Q929" i="33"/>
  <c r="N929" i="33"/>
  <c r="I929" i="33"/>
  <c r="A930" i="33"/>
  <c r="L929" i="33"/>
  <c r="C929" i="33"/>
  <c r="B929" i="33"/>
  <c r="K929" i="33"/>
  <c r="R929" i="33"/>
  <c r="G929" i="33"/>
  <c r="D929" i="33"/>
  <c r="AD935" i="35"/>
  <c r="Y935" i="35"/>
  <c r="T935" i="35"/>
  <c r="AB935" i="35"/>
  <c r="X935" i="35"/>
  <c r="AC935" i="35"/>
  <c r="AA935" i="35"/>
  <c r="V935" i="35"/>
  <c r="U935" i="35"/>
  <c r="Z935" i="35"/>
  <c r="W935" i="35"/>
  <c r="B936" i="35"/>
  <c r="I936" i="35"/>
  <c r="A937" i="35"/>
  <c r="S937" i="35" s="1"/>
  <c r="Q936" i="35"/>
  <c r="N936" i="35"/>
  <c r="D936" i="35"/>
  <c r="L936" i="35"/>
  <c r="G936" i="35"/>
  <c r="C936" i="35"/>
  <c r="R936" i="35"/>
  <c r="K936" i="35"/>
  <c r="U928" i="33"/>
  <c r="AD928" i="33"/>
  <c r="AC928" i="33"/>
  <c r="AA928" i="33"/>
  <c r="V928" i="33"/>
  <c r="W928" i="33"/>
  <c r="T928" i="33"/>
  <c r="Y928" i="33"/>
  <c r="X928" i="33"/>
  <c r="AB928" i="33"/>
  <c r="Z928" i="33"/>
  <c r="AE242" i="25"/>
  <c r="N242" i="25" s="1"/>
  <c r="Q242" i="25" s="1"/>
  <c r="G928" i="25"/>
  <c r="D928" i="25"/>
  <c r="C928" i="25"/>
  <c r="B928" i="25" s="1"/>
  <c r="A929" i="25"/>
  <c r="U276" i="35" l="1"/>
  <c r="S930" i="33"/>
  <c r="J930" i="33"/>
  <c r="S929" i="25"/>
  <c r="J929" i="25"/>
  <c r="T276" i="35"/>
  <c r="AC276" i="35"/>
  <c r="X276" i="35"/>
  <c r="Z276" i="35"/>
  <c r="AB276" i="35"/>
  <c r="W276" i="35"/>
  <c r="Y276" i="35"/>
  <c r="AD276" i="35"/>
  <c r="J275" i="35"/>
  <c r="K275" i="35" s="1"/>
  <c r="AA276" i="35"/>
  <c r="S275" i="33"/>
  <c r="S242" i="25"/>
  <c r="M930" i="33"/>
  <c r="H930" i="33"/>
  <c r="E930" i="33"/>
  <c r="F930" i="33"/>
  <c r="H937" i="35"/>
  <c r="M937" i="35"/>
  <c r="F937" i="35"/>
  <c r="E937" i="35"/>
  <c r="M929" i="25"/>
  <c r="H929" i="25"/>
  <c r="F929" i="25"/>
  <c r="E929" i="25"/>
  <c r="AE928" i="33"/>
  <c r="X936" i="35"/>
  <c r="U936" i="35"/>
  <c r="T936" i="35"/>
  <c r="V936" i="35"/>
  <c r="AC936" i="35"/>
  <c r="AB936" i="35"/>
  <c r="Y936" i="35"/>
  <c r="AD936" i="35"/>
  <c r="Z936" i="35"/>
  <c r="W936" i="35"/>
  <c r="AA936" i="35"/>
  <c r="AE935" i="35"/>
  <c r="R930" i="33"/>
  <c r="K930" i="33"/>
  <c r="D930" i="33"/>
  <c r="C930" i="33"/>
  <c r="Q930" i="33"/>
  <c r="B930" i="33"/>
  <c r="G930" i="33"/>
  <c r="I930" i="33"/>
  <c r="N930" i="33"/>
  <c r="L930" i="33"/>
  <c r="A931" i="33"/>
  <c r="U929" i="33"/>
  <c r="AD929" i="33"/>
  <c r="AC929" i="33"/>
  <c r="AB929" i="33"/>
  <c r="Z929" i="33"/>
  <c r="Y929" i="33"/>
  <c r="AA929" i="33"/>
  <c r="W929" i="33"/>
  <c r="V929" i="33"/>
  <c r="T929" i="33"/>
  <c r="X929" i="33"/>
  <c r="B937" i="35"/>
  <c r="R937" i="35"/>
  <c r="K937" i="35"/>
  <c r="I937" i="35"/>
  <c r="L937" i="35"/>
  <c r="G937" i="35"/>
  <c r="Q937" i="35"/>
  <c r="D937" i="35"/>
  <c r="A938" i="35"/>
  <c r="S938" i="35" s="1"/>
  <c r="C937" i="35"/>
  <c r="N937" i="35"/>
  <c r="G929" i="25"/>
  <c r="A930" i="25"/>
  <c r="D929" i="25"/>
  <c r="C929" i="25"/>
  <c r="B929" i="25" s="1"/>
  <c r="AE276" i="35" l="1"/>
  <c r="N276" i="35" s="1"/>
  <c r="Q276" i="35" s="1"/>
  <c r="S276" i="35" s="1"/>
  <c r="S931" i="33"/>
  <c r="J931" i="33"/>
  <c r="S930" i="25"/>
  <c r="J930" i="25"/>
  <c r="E275" i="33"/>
  <c r="E242" i="25"/>
  <c r="E276" i="35"/>
  <c r="M931" i="33"/>
  <c r="H931" i="33"/>
  <c r="F931" i="33"/>
  <c r="E931" i="33"/>
  <c r="M938" i="35"/>
  <c r="H938" i="35"/>
  <c r="E938" i="35"/>
  <c r="F938" i="35"/>
  <c r="M930" i="25"/>
  <c r="H930" i="25"/>
  <c r="F930" i="25"/>
  <c r="E930" i="25"/>
  <c r="T930" i="33"/>
  <c r="V930" i="33"/>
  <c r="Z930" i="33"/>
  <c r="U930" i="33"/>
  <c r="W930" i="33"/>
  <c r="AB930" i="33"/>
  <c r="AA930" i="33"/>
  <c r="X930" i="33"/>
  <c r="Y930" i="33"/>
  <c r="AD930" i="33"/>
  <c r="AC930" i="33"/>
  <c r="C938" i="35"/>
  <c r="N938" i="35"/>
  <c r="G938" i="35"/>
  <c r="A939" i="35"/>
  <c r="S939" i="35" s="1"/>
  <c r="R938" i="35"/>
  <c r="B938" i="35"/>
  <c r="Q938" i="35"/>
  <c r="L938" i="35"/>
  <c r="K938" i="35"/>
  <c r="D938" i="35"/>
  <c r="I938" i="35"/>
  <c r="AE936" i="35"/>
  <c r="AE929" i="33"/>
  <c r="T937" i="35"/>
  <c r="AC937" i="35"/>
  <c r="Z937" i="35"/>
  <c r="AB937" i="35"/>
  <c r="AD937" i="35"/>
  <c r="X937" i="35"/>
  <c r="U937" i="35"/>
  <c r="W937" i="35"/>
  <c r="Y937" i="35"/>
  <c r="V937" i="35"/>
  <c r="AA937" i="35"/>
  <c r="A932" i="33"/>
  <c r="K931" i="33"/>
  <c r="G931" i="33"/>
  <c r="Q931" i="33"/>
  <c r="D931" i="33"/>
  <c r="I931" i="33"/>
  <c r="R931" i="33"/>
  <c r="B931" i="33"/>
  <c r="N931" i="33"/>
  <c r="L931" i="33"/>
  <c r="C931" i="33"/>
  <c r="G930" i="25"/>
  <c r="A931" i="25"/>
  <c r="C930" i="25"/>
  <c r="B930" i="25" s="1"/>
  <c r="D930" i="25"/>
  <c r="S931" i="25" l="1"/>
  <c r="J931" i="25"/>
  <c r="S932" i="33"/>
  <c r="J932" i="33"/>
  <c r="R276" i="35"/>
  <c r="L277" i="35" s="1"/>
  <c r="M277" i="35" s="1"/>
  <c r="AA277" i="35" s="1"/>
  <c r="I275" i="33"/>
  <c r="H276" i="33" s="1"/>
  <c r="R275" i="33"/>
  <c r="L276" i="33" s="1"/>
  <c r="M276" i="33" s="1"/>
  <c r="I276" i="35"/>
  <c r="H277" i="35" s="1"/>
  <c r="Z277" i="35"/>
  <c r="Y277" i="35"/>
  <c r="W277" i="35"/>
  <c r="AD277" i="35"/>
  <c r="M932" i="33"/>
  <c r="H932" i="33"/>
  <c r="F932" i="33"/>
  <c r="E932" i="33"/>
  <c r="M939" i="35"/>
  <c r="E939" i="35"/>
  <c r="H939" i="35"/>
  <c r="F939" i="35"/>
  <c r="H931" i="25"/>
  <c r="M931" i="25"/>
  <c r="F931" i="25"/>
  <c r="E931" i="25"/>
  <c r="V938" i="35"/>
  <c r="U938" i="35"/>
  <c r="T938" i="35"/>
  <c r="W938" i="35"/>
  <c r="AC938" i="35"/>
  <c r="Z938" i="35"/>
  <c r="AD938" i="35"/>
  <c r="AB938" i="35"/>
  <c r="X938" i="35"/>
  <c r="Y938" i="35"/>
  <c r="AA938" i="35"/>
  <c r="U931" i="33"/>
  <c r="W931" i="33"/>
  <c r="AB931" i="33"/>
  <c r="AA931" i="33"/>
  <c r="Z931" i="33"/>
  <c r="V931" i="33"/>
  <c r="Y931" i="33"/>
  <c r="AC931" i="33"/>
  <c r="T931" i="33"/>
  <c r="X931" i="33"/>
  <c r="AD931" i="33"/>
  <c r="N932" i="33"/>
  <c r="G932" i="33"/>
  <c r="K932" i="33"/>
  <c r="I932" i="33"/>
  <c r="L932" i="33"/>
  <c r="Q932" i="33"/>
  <c r="A933" i="33"/>
  <c r="R932" i="33"/>
  <c r="D932" i="33"/>
  <c r="C932" i="33"/>
  <c r="B932" i="33"/>
  <c r="AE937" i="35"/>
  <c r="I939" i="35"/>
  <c r="K939" i="35"/>
  <c r="R939" i="35"/>
  <c r="B939" i="35"/>
  <c r="D939" i="35"/>
  <c r="A940" i="35"/>
  <c r="S940" i="35" s="1"/>
  <c r="Q939" i="35"/>
  <c r="G939" i="35"/>
  <c r="L939" i="35"/>
  <c r="N939" i="35"/>
  <c r="C939" i="35"/>
  <c r="AE930" i="33"/>
  <c r="I242" i="25"/>
  <c r="H243" i="25" s="1"/>
  <c r="R242" i="25"/>
  <c r="L243" i="25" s="1"/>
  <c r="M243" i="25" s="1"/>
  <c r="G931" i="25"/>
  <c r="D931" i="25"/>
  <c r="A932" i="25"/>
  <c r="C931" i="25"/>
  <c r="B931" i="25" s="1"/>
  <c r="AB277" i="35" l="1"/>
  <c r="S933" i="33"/>
  <c r="J933" i="33"/>
  <c r="S932" i="25"/>
  <c r="J932" i="25"/>
  <c r="V277" i="35"/>
  <c r="AC277" i="35"/>
  <c r="X277" i="35"/>
  <c r="T277" i="35"/>
  <c r="U277" i="35"/>
  <c r="J242" i="25"/>
  <c r="K242" i="25" s="1"/>
  <c r="J275" i="33"/>
  <c r="K275" i="33" s="1"/>
  <c r="J276" i="35"/>
  <c r="K276" i="35" s="1"/>
  <c r="U276" i="33"/>
  <c r="AA276" i="33"/>
  <c r="W276" i="33"/>
  <c r="T276" i="33"/>
  <c r="AC276" i="33"/>
  <c r="Z276" i="33"/>
  <c r="AD276" i="33"/>
  <c r="AB276" i="33"/>
  <c r="X276" i="33"/>
  <c r="V276" i="33"/>
  <c r="Y276" i="33"/>
  <c r="M940" i="35"/>
  <c r="H940" i="35"/>
  <c r="F940" i="35"/>
  <c r="E940" i="35"/>
  <c r="M933" i="33"/>
  <c r="H933" i="33"/>
  <c r="E933" i="33"/>
  <c r="F933" i="33"/>
  <c r="M932" i="25"/>
  <c r="H932" i="25"/>
  <c r="E932" i="25"/>
  <c r="F932" i="25"/>
  <c r="U932" i="33"/>
  <c r="Y932" i="33"/>
  <c r="AD932" i="33"/>
  <c r="W932" i="33"/>
  <c r="AC932" i="33"/>
  <c r="AA932" i="33"/>
  <c r="Z932" i="33"/>
  <c r="T932" i="33"/>
  <c r="X932" i="33"/>
  <c r="V932" i="33"/>
  <c r="AB932" i="33"/>
  <c r="X939" i="35"/>
  <c r="AB939" i="35"/>
  <c r="AA939" i="35"/>
  <c r="AD939" i="35"/>
  <c r="Z939" i="35"/>
  <c r="W939" i="35"/>
  <c r="V939" i="35"/>
  <c r="T939" i="35"/>
  <c r="AC939" i="35"/>
  <c r="Y939" i="35"/>
  <c r="U939" i="35"/>
  <c r="AE931" i="33"/>
  <c r="Q940" i="35"/>
  <c r="R940" i="35"/>
  <c r="N940" i="35"/>
  <c r="K940" i="35"/>
  <c r="L940" i="35"/>
  <c r="I940" i="35"/>
  <c r="A941" i="35"/>
  <c r="S941" i="35" s="1"/>
  <c r="D940" i="35"/>
  <c r="C940" i="35"/>
  <c r="G940" i="35"/>
  <c r="B940" i="35"/>
  <c r="D933" i="33"/>
  <c r="G933" i="33"/>
  <c r="K933" i="33"/>
  <c r="R933" i="33"/>
  <c r="B933" i="33"/>
  <c r="Q933" i="33"/>
  <c r="N933" i="33"/>
  <c r="A934" i="33"/>
  <c r="I933" i="33"/>
  <c r="L933" i="33"/>
  <c r="C933" i="33"/>
  <c r="AE938" i="35"/>
  <c r="Z243" i="25"/>
  <c r="Y243" i="25"/>
  <c r="AC243" i="25"/>
  <c r="W243" i="25"/>
  <c r="AA243" i="25"/>
  <c r="T243" i="25"/>
  <c r="AD243" i="25"/>
  <c r="X243" i="25"/>
  <c r="U243" i="25"/>
  <c r="V243" i="25"/>
  <c r="AB243" i="25"/>
  <c r="G932" i="25"/>
  <c r="D932" i="25"/>
  <c r="C932" i="25"/>
  <c r="B932" i="25" s="1"/>
  <c r="A933" i="25"/>
  <c r="AE277" i="35" l="1"/>
  <c r="N277" i="35" s="1"/>
  <c r="Q277" i="35" s="1"/>
  <c r="S277" i="35" s="1"/>
  <c r="S933" i="25"/>
  <c r="J933" i="25"/>
  <c r="S934" i="33"/>
  <c r="J934" i="33"/>
  <c r="AE276" i="33"/>
  <c r="N276" i="33" s="1"/>
  <c r="Q276" i="33" s="1"/>
  <c r="E277" i="35"/>
  <c r="M934" i="33"/>
  <c r="H934" i="33"/>
  <c r="F934" i="33"/>
  <c r="E934" i="33"/>
  <c r="M941" i="35"/>
  <c r="F941" i="35"/>
  <c r="E941" i="35"/>
  <c r="H941" i="35"/>
  <c r="M933" i="25"/>
  <c r="E933" i="25"/>
  <c r="F933" i="25"/>
  <c r="H933" i="25"/>
  <c r="D934" i="33"/>
  <c r="K934" i="33"/>
  <c r="L934" i="33"/>
  <c r="G934" i="33"/>
  <c r="N934" i="33"/>
  <c r="I934" i="33"/>
  <c r="Q934" i="33"/>
  <c r="A935" i="33"/>
  <c r="R934" i="33"/>
  <c r="C934" i="33"/>
  <c r="B934" i="33"/>
  <c r="N941" i="35"/>
  <c r="B941" i="35"/>
  <c r="K941" i="35"/>
  <c r="D941" i="35"/>
  <c r="R941" i="35"/>
  <c r="Q941" i="35"/>
  <c r="L941" i="35"/>
  <c r="G941" i="35"/>
  <c r="A942" i="35"/>
  <c r="S942" i="35" s="1"/>
  <c r="I941" i="35"/>
  <c r="C941" i="35"/>
  <c r="Y940" i="35"/>
  <c r="AA940" i="35"/>
  <c r="X940" i="35"/>
  <c r="Z940" i="35"/>
  <c r="V940" i="35"/>
  <c r="T940" i="35"/>
  <c r="AD940" i="35"/>
  <c r="AC940" i="35"/>
  <c r="AB940" i="35"/>
  <c r="U940" i="35"/>
  <c r="W940" i="35"/>
  <c r="AE932" i="33"/>
  <c r="AE939" i="35"/>
  <c r="U933" i="33"/>
  <c r="AA933" i="33"/>
  <c r="W933" i="33"/>
  <c r="V933" i="33"/>
  <c r="AD933" i="33"/>
  <c r="AB933" i="33"/>
  <c r="Z933" i="33"/>
  <c r="T933" i="33"/>
  <c r="X933" i="33"/>
  <c r="AC933" i="33"/>
  <c r="Y933" i="33"/>
  <c r="AE243" i="25"/>
  <c r="N243" i="25" s="1"/>
  <c r="Q243" i="25" s="1"/>
  <c r="G933" i="25"/>
  <c r="A934" i="25"/>
  <c r="D933" i="25"/>
  <c r="C933" i="25"/>
  <c r="B933" i="25" s="1"/>
  <c r="S934" i="25" l="1"/>
  <c r="J934" i="25"/>
  <c r="S935" i="33"/>
  <c r="J935" i="33"/>
  <c r="R277" i="35"/>
  <c r="L278" i="35" s="1"/>
  <c r="M278" i="35" s="1"/>
  <c r="X278" i="35" s="1"/>
  <c r="S276" i="33"/>
  <c r="E276" i="33" s="1"/>
  <c r="S243" i="25"/>
  <c r="E243" i="25" s="1"/>
  <c r="I277" i="35"/>
  <c r="H278" i="35" s="1"/>
  <c r="M935" i="33"/>
  <c r="H935" i="33"/>
  <c r="F935" i="33"/>
  <c r="E935" i="33"/>
  <c r="M942" i="35"/>
  <c r="H942" i="35"/>
  <c r="F942" i="35"/>
  <c r="E942" i="35"/>
  <c r="H934" i="25"/>
  <c r="M934" i="25"/>
  <c r="F934" i="25"/>
  <c r="E934" i="25"/>
  <c r="K935" i="33"/>
  <c r="I935" i="33"/>
  <c r="C935" i="33"/>
  <c r="B935" i="33"/>
  <c r="A936" i="33"/>
  <c r="L935" i="33"/>
  <c r="N935" i="33"/>
  <c r="Q935" i="33"/>
  <c r="R935" i="33"/>
  <c r="G935" i="33"/>
  <c r="D935" i="33"/>
  <c r="AE940" i="35"/>
  <c r="AE933" i="33"/>
  <c r="AA941" i="35"/>
  <c r="X941" i="35"/>
  <c r="AC941" i="35"/>
  <c r="W941" i="35"/>
  <c r="AB941" i="35"/>
  <c r="V941" i="35"/>
  <c r="T941" i="35"/>
  <c r="AD941" i="35"/>
  <c r="U941" i="35"/>
  <c r="Y941" i="35"/>
  <c r="Z941" i="35"/>
  <c r="G942" i="35"/>
  <c r="B942" i="35"/>
  <c r="L942" i="35"/>
  <c r="A943" i="35"/>
  <c r="S943" i="35" s="1"/>
  <c r="K942" i="35"/>
  <c r="R942" i="35"/>
  <c r="D942" i="35"/>
  <c r="Q942" i="35"/>
  <c r="C942" i="35"/>
  <c r="N942" i="35"/>
  <c r="I942" i="35"/>
  <c r="U934" i="33"/>
  <c r="AC934" i="33"/>
  <c r="Y934" i="33"/>
  <c r="X934" i="33"/>
  <c r="AA934" i="33"/>
  <c r="Z934" i="33"/>
  <c r="V934" i="33"/>
  <c r="AB934" i="33"/>
  <c r="W934" i="33"/>
  <c r="AD934" i="33"/>
  <c r="T934" i="33"/>
  <c r="G934" i="25"/>
  <c r="A935" i="25"/>
  <c r="C934" i="25"/>
  <c r="B934" i="25" s="1"/>
  <c r="D934" i="25"/>
  <c r="W278" i="35" l="1"/>
  <c r="AC278" i="35"/>
  <c r="Z278" i="35"/>
  <c r="AB278" i="35"/>
  <c r="V278" i="35"/>
  <c r="T278" i="35"/>
  <c r="AA278" i="35"/>
  <c r="Y278" i="35"/>
  <c r="U278" i="35"/>
  <c r="AD278" i="35"/>
  <c r="S936" i="33"/>
  <c r="J936" i="33"/>
  <c r="S935" i="25"/>
  <c r="J935" i="25"/>
  <c r="R276" i="33"/>
  <c r="L277" i="33" s="1"/>
  <c r="M277" i="33" s="1"/>
  <c r="U277" i="33" s="1"/>
  <c r="J277" i="35"/>
  <c r="K277" i="35" s="1"/>
  <c r="Z277" i="33"/>
  <c r="AD277" i="33"/>
  <c r="AC277" i="33"/>
  <c r="AA277" i="33"/>
  <c r="T277" i="33"/>
  <c r="I276" i="33"/>
  <c r="H277" i="33" s="1"/>
  <c r="M936" i="33"/>
  <c r="H936" i="33"/>
  <c r="F936" i="33"/>
  <c r="E936" i="33"/>
  <c r="M943" i="35"/>
  <c r="H943" i="35"/>
  <c r="E943" i="35"/>
  <c r="F943" i="35"/>
  <c r="H935" i="25"/>
  <c r="M935" i="25"/>
  <c r="F935" i="25"/>
  <c r="E935" i="25"/>
  <c r="AE934" i="33"/>
  <c r="AE941" i="35"/>
  <c r="Q936" i="33"/>
  <c r="A937" i="33"/>
  <c r="N936" i="33"/>
  <c r="B936" i="33"/>
  <c r="L936" i="33"/>
  <c r="D936" i="33"/>
  <c r="R936" i="33"/>
  <c r="I936" i="33"/>
  <c r="K936" i="33"/>
  <c r="C936" i="33"/>
  <c r="G936" i="33"/>
  <c r="C943" i="35"/>
  <c r="B943" i="35"/>
  <c r="L943" i="35"/>
  <c r="A944" i="35"/>
  <c r="S944" i="35" s="1"/>
  <c r="Q943" i="35"/>
  <c r="N943" i="35"/>
  <c r="D943" i="35"/>
  <c r="G943" i="35"/>
  <c r="R943" i="35"/>
  <c r="K943" i="35"/>
  <c r="I943" i="35"/>
  <c r="Y942" i="35"/>
  <c r="Z942" i="35"/>
  <c r="AD942" i="35"/>
  <c r="W942" i="35"/>
  <c r="AB942" i="35"/>
  <c r="V942" i="35"/>
  <c r="AC942" i="35"/>
  <c r="T942" i="35"/>
  <c r="AA942" i="35"/>
  <c r="X942" i="35"/>
  <c r="U942" i="35"/>
  <c r="U935" i="33"/>
  <c r="AC935" i="33"/>
  <c r="AB935" i="33"/>
  <c r="AA935" i="33"/>
  <c r="AD935" i="33"/>
  <c r="X935" i="33"/>
  <c r="W935" i="33"/>
  <c r="T935" i="33"/>
  <c r="Y935" i="33"/>
  <c r="Z935" i="33"/>
  <c r="V935" i="33"/>
  <c r="G935" i="25"/>
  <c r="C935" i="25"/>
  <c r="B935" i="25" s="1"/>
  <c r="A936" i="25"/>
  <c r="D935" i="25"/>
  <c r="AE278" i="35" l="1"/>
  <c r="N278" i="35" s="1"/>
  <c r="Q278" i="35" s="1"/>
  <c r="S278" i="35" s="1"/>
  <c r="V277" i="33"/>
  <c r="X277" i="33"/>
  <c r="S936" i="25"/>
  <c r="J936" i="25"/>
  <c r="Y277" i="33"/>
  <c r="S937" i="33"/>
  <c r="J937" i="33"/>
  <c r="AB277" i="33"/>
  <c r="W277" i="33"/>
  <c r="J276" i="33"/>
  <c r="K276" i="33" s="1"/>
  <c r="AE277" i="33"/>
  <c r="N277" i="33" s="1"/>
  <c r="Q277" i="33" s="1"/>
  <c r="E278" i="35"/>
  <c r="M937" i="33"/>
  <c r="H937" i="33"/>
  <c r="F937" i="33"/>
  <c r="E937" i="33"/>
  <c r="M944" i="35"/>
  <c r="H944" i="35"/>
  <c r="F944" i="35"/>
  <c r="E944" i="35"/>
  <c r="M936" i="25"/>
  <c r="E936" i="25"/>
  <c r="H936" i="25"/>
  <c r="F936" i="25"/>
  <c r="AE942" i="35"/>
  <c r="V943" i="35"/>
  <c r="AB943" i="35"/>
  <c r="W943" i="35"/>
  <c r="U943" i="35"/>
  <c r="Y943" i="35"/>
  <c r="AD943" i="35"/>
  <c r="T943" i="35"/>
  <c r="AC943" i="35"/>
  <c r="X943" i="35"/>
  <c r="AA943" i="35"/>
  <c r="Z943" i="35"/>
  <c r="U936" i="33"/>
  <c r="W936" i="33"/>
  <c r="V936" i="33"/>
  <c r="AA936" i="33"/>
  <c r="Y936" i="33"/>
  <c r="AD936" i="33"/>
  <c r="Z936" i="33"/>
  <c r="T936" i="33"/>
  <c r="X936" i="33"/>
  <c r="AC936" i="33"/>
  <c r="AB936" i="33"/>
  <c r="AE935" i="33"/>
  <c r="C937" i="33"/>
  <c r="L937" i="33"/>
  <c r="Q937" i="33"/>
  <c r="N937" i="33"/>
  <c r="D937" i="33"/>
  <c r="A938" i="33"/>
  <c r="K937" i="33"/>
  <c r="B937" i="33"/>
  <c r="I937" i="33"/>
  <c r="R937" i="33"/>
  <c r="G937" i="33"/>
  <c r="R944" i="35"/>
  <c r="I944" i="35"/>
  <c r="C944" i="35"/>
  <c r="A945" i="35"/>
  <c r="S945" i="35" s="1"/>
  <c r="G944" i="35"/>
  <c r="Q944" i="35"/>
  <c r="K944" i="35"/>
  <c r="N944" i="35"/>
  <c r="D944" i="35"/>
  <c r="L944" i="35"/>
  <c r="B944" i="35"/>
  <c r="I243" i="25"/>
  <c r="R243" i="25"/>
  <c r="L244" i="25" s="1"/>
  <c r="M244" i="25" s="1"/>
  <c r="G936" i="25"/>
  <c r="D936" i="25"/>
  <c r="A937" i="25"/>
  <c r="C936" i="25"/>
  <c r="B936" i="25" s="1"/>
  <c r="S938" i="33" l="1"/>
  <c r="J938" i="33"/>
  <c r="S937" i="25"/>
  <c r="J937" i="25"/>
  <c r="R278" i="35"/>
  <c r="L279" i="35" s="1"/>
  <c r="M279" i="35" s="1"/>
  <c r="AA279" i="35" s="1"/>
  <c r="H244" i="25"/>
  <c r="J243" i="25"/>
  <c r="K243" i="25" s="1"/>
  <c r="S277" i="33"/>
  <c r="E277" i="33" s="1"/>
  <c r="I278" i="35"/>
  <c r="H279" i="35" s="1"/>
  <c r="Z279" i="35"/>
  <c r="AC279" i="35"/>
  <c r="T279" i="35"/>
  <c r="V279" i="35"/>
  <c r="M938" i="33"/>
  <c r="H938" i="33"/>
  <c r="F938" i="33"/>
  <c r="E938" i="33"/>
  <c r="M945" i="35"/>
  <c r="H945" i="35"/>
  <c r="F945" i="35"/>
  <c r="E945" i="35"/>
  <c r="M937" i="25"/>
  <c r="H937" i="25"/>
  <c r="E937" i="25"/>
  <c r="F937" i="25"/>
  <c r="AE943" i="35"/>
  <c r="U937" i="33"/>
  <c r="T937" i="33"/>
  <c r="W937" i="33"/>
  <c r="V937" i="33"/>
  <c r="AB937" i="33"/>
  <c r="Y937" i="33"/>
  <c r="AA937" i="33"/>
  <c r="X937" i="33"/>
  <c r="AD937" i="33"/>
  <c r="Z937" i="33"/>
  <c r="AC937" i="33"/>
  <c r="AE936" i="33"/>
  <c r="I938" i="33"/>
  <c r="G938" i="33"/>
  <c r="Q938" i="33"/>
  <c r="A939" i="33"/>
  <c r="D938" i="33"/>
  <c r="B938" i="33"/>
  <c r="K938" i="33"/>
  <c r="R938" i="33"/>
  <c r="C938" i="33"/>
  <c r="N938" i="33"/>
  <c r="L938" i="33"/>
  <c r="K945" i="35"/>
  <c r="R945" i="35"/>
  <c r="B945" i="35"/>
  <c r="G945" i="35"/>
  <c r="D945" i="35"/>
  <c r="C945" i="35"/>
  <c r="Q945" i="35"/>
  <c r="A946" i="35"/>
  <c r="S946" i="35" s="1"/>
  <c r="N945" i="35"/>
  <c r="L945" i="35"/>
  <c r="I945" i="35"/>
  <c r="V944" i="35"/>
  <c r="T944" i="35"/>
  <c r="AB944" i="35"/>
  <c r="X944" i="35"/>
  <c r="U944" i="35"/>
  <c r="AC944" i="35"/>
  <c r="Y944" i="35"/>
  <c r="AD944" i="35"/>
  <c r="AA944" i="35"/>
  <c r="Z944" i="35"/>
  <c r="W944" i="35"/>
  <c r="X244" i="25"/>
  <c r="V244" i="25"/>
  <c r="T244" i="25"/>
  <c r="AB244" i="25"/>
  <c r="U244" i="25"/>
  <c r="Y244" i="25"/>
  <c r="AC244" i="25"/>
  <c r="W244" i="25"/>
  <c r="Z244" i="25"/>
  <c r="AD244" i="25"/>
  <c r="AA244" i="25"/>
  <c r="G937" i="25"/>
  <c r="C937" i="25"/>
  <c r="B937" i="25" s="1"/>
  <c r="A938" i="25"/>
  <c r="D937" i="25"/>
  <c r="W279" i="35" l="1"/>
  <c r="X279" i="35"/>
  <c r="AD279" i="35"/>
  <c r="AB279" i="35"/>
  <c r="U279" i="35"/>
  <c r="Y279" i="35"/>
  <c r="S938" i="25"/>
  <c r="J938" i="25"/>
  <c r="S939" i="33"/>
  <c r="J939" i="33"/>
  <c r="R277" i="33"/>
  <c r="L278" i="33" s="1"/>
  <c r="M278" i="33" s="1"/>
  <c r="T278" i="33" s="1"/>
  <c r="J278" i="35"/>
  <c r="K278" i="35" s="1"/>
  <c r="U278" i="33"/>
  <c r="AC278" i="33"/>
  <c r="I277" i="33"/>
  <c r="H278" i="33" s="1"/>
  <c r="AE279" i="35"/>
  <c r="N279" i="35" s="1"/>
  <c r="Q279" i="35" s="1"/>
  <c r="S279" i="35" s="1"/>
  <c r="M939" i="33"/>
  <c r="H939" i="33"/>
  <c r="E939" i="33"/>
  <c r="F939" i="33"/>
  <c r="M946" i="35"/>
  <c r="F946" i="35"/>
  <c r="H946" i="35"/>
  <c r="E946" i="35"/>
  <c r="H938" i="25"/>
  <c r="E938" i="25"/>
  <c r="M938" i="25"/>
  <c r="F938" i="25"/>
  <c r="C946" i="35"/>
  <c r="B946" i="35"/>
  <c r="R946" i="35"/>
  <c r="G946" i="35"/>
  <c r="D946" i="35"/>
  <c r="L946" i="35"/>
  <c r="K946" i="35"/>
  <c r="A947" i="35"/>
  <c r="S947" i="35" s="1"/>
  <c r="N946" i="35"/>
  <c r="I946" i="35"/>
  <c r="Q946" i="35"/>
  <c r="AE937" i="33"/>
  <c r="AE944" i="35"/>
  <c r="D939" i="33"/>
  <c r="R939" i="33"/>
  <c r="A940" i="33"/>
  <c r="L939" i="33"/>
  <c r="K939" i="33"/>
  <c r="G939" i="33"/>
  <c r="N939" i="33"/>
  <c r="I939" i="33"/>
  <c r="B939" i="33"/>
  <c r="C939" i="33"/>
  <c r="Q939" i="33"/>
  <c r="U938" i="33"/>
  <c r="W938" i="33"/>
  <c r="Z938" i="33"/>
  <c r="Y938" i="33"/>
  <c r="AD938" i="33"/>
  <c r="AA938" i="33"/>
  <c r="AB938" i="33"/>
  <c r="T938" i="33"/>
  <c r="AC938" i="33"/>
  <c r="V938" i="33"/>
  <c r="X938" i="33"/>
  <c r="V945" i="35"/>
  <c r="U945" i="35"/>
  <c r="AC945" i="35"/>
  <c r="AA945" i="35"/>
  <c r="AB945" i="35"/>
  <c r="AD945" i="35"/>
  <c r="Y945" i="35"/>
  <c r="Z945" i="35"/>
  <c r="T945" i="35"/>
  <c r="X945" i="35"/>
  <c r="W945" i="35"/>
  <c r="AE244" i="25"/>
  <c r="N244" i="25" s="1"/>
  <c r="Q244" i="25" s="1"/>
  <c r="G938" i="25"/>
  <c r="A939" i="25"/>
  <c r="C938" i="25"/>
  <c r="B938" i="25" s="1"/>
  <c r="D938" i="25"/>
  <c r="Z278" i="33" l="1"/>
  <c r="Y278" i="33"/>
  <c r="V278" i="33"/>
  <c r="W278" i="33"/>
  <c r="AA278" i="33"/>
  <c r="AD278" i="33"/>
  <c r="X278" i="33"/>
  <c r="AB278" i="33"/>
  <c r="S939" i="25"/>
  <c r="J939" i="25"/>
  <c r="S940" i="33"/>
  <c r="J940" i="33"/>
  <c r="J277" i="33"/>
  <c r="K277" i="33" s="1"/>
  <c r="AE278" i="33"/>
  <c r="N278" i="33" s="1"/>
  <c r="Q278" i="33" s="1"/>
  <c r="S244" i="25"/>
  <c r="E244" i="25" s="1"/>
  <c r="E279" i="35"/>
  <c r="M947" i="35"/>
  <c r="H947" i="35"/>
  <c r="F947" i="35"/>
  <c r="E947" i="35"/>
  <c r="M940" i="33"/>
  <c r="H940" i="33"/>
  <c r="E940" i="33"/>
  <c r="F940" i="33"/>
  <c r="H939" i="25"/>
  <c r="M939" i="25"/>
  <c r="E939" i="25"/>
  <c r="F939" i="25"/>
  <c r="AE938" i="33"/>
  <c r="I947" i="35"/>
  <c r="A948" i="35"/>
  <c r="S948" i="35" s="1"/>
  <c r="N947" i="35"/>
  <c r="Q947" i="35"/>
  <c r="R947" i="35"/>
  <c r="G947" i="35"/>
  <c r="D947" i="35"/>
  <c r="C947" i="35"/>
  <c r="K947" i="35"/>
  <c r="L947" i="35"/>
  <c r="B947" i="35"/>
  <c r="U939" i="33"/>
  <c r="Y939" i="33"/>
  <c r="AD939" i="33"/>
  <c r="AC939" i="33"/>
  <c r="AA939" i="33"/>
  <c r="X939" i="33"/>
  <c r="T939" i="33"/>
  <c r="W939" i="33"/>
  <c r="AB939" i="33"/>
  <c r="V939" i="33"/>
  <c r="Z939" i="33"/>
  <c r="X946" i="35"/>
  <c r="W946" i="35"/>
  <c r="Z946" i="35"/>
  <c r="Y946" i="35"/>
  <c r="T946" i="35"/>
  <c r="U946" i="35"/>
  <c r="AA946" i="35"/>
  <c r="V946" i="35"/>
  <c r="AB946" i="35"/>
  <c r="AC946" i="35"/>
  <c r="AD946" i="35"/>
  <c r="R940" i="33"/>
  <c r="I940" i="33"/>
  <c r="K940" i="33"/>
  <c r="L940" i="33"/>
  <c r="Q940" i="33"/>
  <c r="G940" i="33"/>
  <c r="D940" i="33"/>
  <c r="A941" i="33"/>
  <c r="B940" i="33"/>
  <c r="C940" i="33"/>
  <c r="N940" i="33"/>
  <c r="AE945" i="35"/>
  <c r="G939" i="25"/>
  <c r="A940" i="25"/>
  <c r="C939" i="25"/>
  <c r="B939" i="25" s="1"/>
  <c r="D939" i="25"/>
  <c r="S941" i="33" l="1"/>
  <c r="J941" i="33"/>
  <c r="S940" i="25"/>
  <c r="J940" i="25"/>
  <c r="R279" i="35"/>
  <c r="L280" i="35" s="1"/>
  <c r="M280" i="35" s="1"/>
  <c r="T280" i="35" s="1"/>
  <c r="S278" i="33"/>
  <c r="I279" i="35"/>
  <c r="H280" i="35" s="1"/>
  <c r="U280" i="35"/>
  <c r="Y280" i="35"/>
  <c r="AA280" i="35"/>
  <c r="AB280" i="35"/>
  <c r="X280" i="35"/>
  <c r="M941" i="33"/>
  <c r="H941" i="33"/>
  <c r="F941" i="33"/>
  <c r="E941" i="33"/>
  <c r="M948" i="35"/>
  <c r="F948" i="35"/>
  <c r="H948" i="35"/>
  <c r="E948" i="35"/>
  <c r="M940" i="25"/>
  <c r="H940" i="25"/>
  <c r="E940" i="25"/>
  <c r="F940" i="25"/>
  <c r="AE939" i="33"/>
  <c r="Z947" i="35"/>
  <c r="Y947" i="35"/>
  <c r="AD947" i="35"/>
  <c r="U947" i="35"/>
  <c r="AB947" i="35"/>
  <c r="X947" i="35"/>
  <c r="AA947" i="35"/>
  <c r="V947" i="35"/>
  <c r="W947" i="35"/>
  <c r="AC947" i="35"/>
  <c r="T947" i="35"/>
  <c r="K948" i="35"/>
  <c r="D948" i="35"/>
  <c r="A949" i="35"/>
  <c r="S949" i="35" s="1"/>
  <c r="N948" i="35"/>
  <c r="C948" i="35"/>
  <c r="I948" i="35"/>
  <c r="B948" i="35"/>
  <c r="L948" i="35"/>
  <c r="Q948" i="35"/>
  <c r="R948" i="35"/>
  <c r="G948" i="35"/>
  <c r="Q941" i="33"/>
  <c r="D941" i="33"/>
  <c r="N941" i="33"/>
  <c r="L941" i="33"/>
  <c r="C941" i="33"/>
  <c r="R941" i="33"/>
  <c r="B941" i="33"/>
  <c r="G941" i="33"/>
  <c r="I941" i="33"/>
  <c r="K941" i="33"/>
  <c r="A942" i="33"/>
  <c r="AE946" i="35"/>
  <c r="U940" i="33"/>
  <c r="AC940" i="33"/>
  <c r="Z940" i="33"/>
  <c r="W940" i="33"/>
  <c r="X940" i="33"/>
  <c r="T940" i="33"/>
  <c r="AA940" i="33"/>
  <c r="AB940" i="33"/>
  <c r="V940" i="33"/>
  <c r="Y940" i="33"/>
  <c r="AD940" i="33"/>
  <c r="G940" i="25"/>
  <c r="A941" i="25"/>
  <c r="D940" i="25"/>
  <c r="C940" i="25"/>
  <c r="B940" i="25" s="1"/>
  <c r="V280" i="35" l="1"/>
  <c r="Z280" i="35"/>
  <c r="W280" i="35"/>
  <c r="AD280" i="35"/>
  <c r="AC280" i="35"/>
  <c r="S941" i="25"/>
  <c r="J941" i="25"/>
  <c r="S942" i="33"/>
  <c r="J942" i="33"/>
  <c r="J279" i="35"/>
  <c r="K279" i="35" s="1"/>
  <c r="E278" i="33"/>
  <c r="AE280" i="35"/>
  <c r="N280" i="35" s="1"/>
  <c r="Q280" i="35" s="1"/>
  <c r="S280" i="35" s="1"/>
  <c r="M942" i="33"/>
  <c r="H942" i="33"/>
  <c r="F942" i="33"/>
  <c r="E942" i="33"/>
  <c r="M949" i="35"/>
  <c r="H949" i="35"/>
  <c r="F949" i="35"/>
  <c r="E949" i="35"/>
  <c r="M941" i="25"/>
  <c r="H941" i="25"/>
  <c r="E941" i="25"/>
  <c r="F941" i="25"/>
  <c r="AE947" i="35"/>
  <c r="W941" i="33"/>
  <c r="AD941" i="33"/>
  <c r="U941" i="33"/>
  <c r="X941" i="33"/>
  <c r="Z941" i="33"/>
  <c r="T941" i="33"/>
  <c r="V941" i="33"/>
  <c r="AB941" i="33"/>
  <c r="Y941" i="33"/>
  <c r="AA941" i="33"/>
  <c r="AC941" i="33"/>
  <c r="AE940" i="33"/>
  <c r="G942" i="33"/>
  <c r="D942" i="33"/>
  <c r="C942" i="33"/>
  <c r="R942" i="33"/>
  <c r="L942" i="33"/>
  <c r="K942" i="33"/>
  <c r="A943" i="33"/>
  <c r="Q942" i="33"/>
  <c r="N942" i="33"/>
  <c r="B942" i="33"/>
  <c r="I942" i="33"/>
  <c r="AB948" i="35"/>
  <c r="AD948" i="35"/>
  <c r="T948" i="35"/>
  <c r="Y948" i="35"/>
  <c r="AA948" i="35"/>
  <c r="V948" i="35"/>
  <c r="AC948" i="35"/>
  <c r="W948" i="35"/>
  <c r="U948" i="35"/>
  <c r="X948" i="35"/>
  <c r="Z948" i="35"/>
  <c r="K949" i="35"/>
  <c r="G949" i="35"/>
  <c r="B949" i="35"/>
  <c r="R949" i="35"/>
  <c r="L949" i="35"/>
  <c r="I949" i="35"/>
  <c r="Q949" i="35"/>
  <c r="A950" i="35"/>
  <c r="S950" i="35" s="1"/>
  <c r="C949" i="35"/>
  <c r="D949" i="35"/>
  <c r="N949" i="35"/>
  <c r="I244" i="25"/>
  <c r="R244" i="25"/>
  <c r="L245" i="25" s="1"/>
  <c r="M245" i="25" s="1"/>
  <c r="G941" i="25"/>
  <c r="A942" i="25"/>
  <c r="D941" i="25"/>
  <c r="C941" i="25"/>
  <c r="B941" i="25" s="1"/>
  <c r="S942" i="25" l="1"/>
  <c r="J942" i="25"/>
  <c r="S943" i="33"/>
  <c r="J943" i="33"/>
  <c r="H245" i="25"/>
  <c r="J244" i="25"/>
  <c r="K244" i="25" s="1"/>
  <c r="I278" i="33"/>
  <c r="H279" i="33" s="1"/>
  <c r="R278" i="33"/>
  <c r="L279" i="33" s="1"/>
  <c r="M279" i="33" s="1"/>
  <c r="H943" i="33"/>
  <c r="M943" i="33"/>
  <c r="F943" i="33"/>
  <c r="E943" i="33"/>
  <c r="M950" i="35"/>
  <c r="H950" i="35"/>
  <c r="F950" i="35"/>
  <c r="E950" i="35"/>
  <c r="M942" i="25"/>
  <c r="H942" i="25"/>
  <c r="E942" i="25"/>
  <c r="F942" i="25"/>
  <c r="C943" i="33"/>
  <c r="L943" i="33"/>
  <c r="B943" i="33"/>
  <c r="D943" i="33"/>
  <c r="R943" i="33"/>
  <c r="A944" i="33"/>
  <c r="Q943" i="33"/>
  <c r="K943" i="33"/>
  <c r="N943" i="33"/>
  <c r="I943" i="33"/>
  <c r="G943" i="33"/>
  <c r="W942" i="33"/>
  <c r="U942" i="33"/>
  <c r="AD942" i="33"/>
  <c r="AC942" i="33"/>
  <c r="V942" i="33"/>
  <c r="T942" i="33"/>
  <c r="Y942" i="33"/>
  <c r="X942" i="33"/>
  <c r="AB942" i="33"/>
  <c r="Z942" i="33"/>
  <c r="AA942" i="33"/>
  <c r="B950" i="35"/>
  <c r="I950" i="35"/>
  <c r="A951" i="35"/>
  <c r="S951" i="35" s="1"/>
  <c r="N950" i="35"/>
  <c r="D950" i="35"/>
  <c r="C950" i="35"/>
  <c r="R950" i="35"/>
  <c r="K950" i="35"/>
  <c r="L950" i="35"/>
  <c r="Q950" i="35"/>
  <c r="G950" i="35"/>
  <c r="AE941" i="33"/>
  <c r="AD949" i="35"/>
  <c r="AC949" i="35"/>
  <c r="AB949" i="35"/>
  <c r="X949" i="35"/>
  <c r="Z949" i="35"/>
  <c r="W949" i="35"/>
  <c r="V949" i="35"/>
  <c r="AA949" i="35"/>
  <c r="Y949" i="35"/>
  <c r="U949" i="35"/>
  <c r="T949" i="35"/>
  <c r="AE948" i="35"/>
  <c r="X245" i="25"/>
  <c r="AA245" i="25"/>
  <c r="W245" i="25"/>
  <c r="U245" i="25"/>
  <c r="Y245" i="25"/>
  <c r="AC245" i="25"/>
  <c r="T245" i="25"/>
  <c r="AB245" i="25"/>
  <c r="V245" i="25"/>
  <c r="AD245" i="25"/>
  <c r="Z245" i="25"/>
  <c r="G942" i="25"/>
  <c r="C942" i="25"/>
  <c r="B942" i="25" s="1"/>
  <c r="A943" i="25"/>
  <c r="D942" i="25"/>
  <c r="S944" i="33" l="1"/>
  <c r="J944" i="33"/>
  <c r="S943" i="25"/>
  <c r="J943" i="25"/>
  <c r="J278" i="33"/>
  <c r="K278" i="33" s="1"/>
  <c r="AB279" i="33"/>
  <c r="X279" i="33"/>
  <c r="T279" i="33"/>
  <c r="W279" i="33"/>
  <c r="Z279" i="33"/>
  <c r="AC279" i="33"/>
  <c r="U279" i="33"/>
  <c r="AA279" i="33"/>
  <c r="V279" i="33"/>
  <c r="AD279" i="33"/>
  <c r="Y279" i="33"/>
  <c r="E280" i="35"/>
  <c r="M944" i="33"/>
  <c r="E944" i="33"/>
  <c r="F944" i="33"/>
  <c r="H944" i="33"/>
  <c r="M951" i="35"/>
  <c r="H951" i="35"/>
  <c r="F951" i="35"/>
  <c r="E951" i="35"/>
  <c r="M943" i="25"/>
  <c r="H943" i="25"/>
  <c r="F943" i="25"/>
  <c r="E943" i="25"/>
  <c r="AE949" i="35"/>
  <c r="W943" i="33"/>
  <c r="U943" i="33"/>
  <c r="X943" i="33"/>
  <c r="T943" i="33"/>
  <c r="Z943" i="33"/>
  <c r="V943" i="33"/>
  <c r="AD943" i="33"/>
  <c r="AC943" i="33"/>
  <c r="Y943" i="33"/>
  <c r="AA943" i="33"/>
  <c r="AB943" i="33"/>
  <c r="D944" i="33"/>
  <c r="I944" i="33"/>
  <c r="A945" i="33"/>
  <c r="N944" i="33"/>
  <c r="K944" i="33"/>
  <c r="L944" i="33"/>
  <c r="Q944" i="33"/>
  <c r="C944" i="33"/>
  <c r="R944" i="33"/>
  <c r="G944" i="33"/>
  <c r="B944" i="33"/>
  <c r="AE942" i="33"/>
  <c r="T950" i="35"/>
  <c r="Z950" i="35"/>
  <c r="W950" i="35"/>
  <c r="Y950" i="35"/>
  <c r="AD950" i="35"/>
  <c r="AC950" i="35"/>
  <c r="AA950" i="35"/>
  <c r="V950" i="35"/>
  <c r="U950" i="35"/>
  <c r="AB950" i="35"/>
  <c r="X950" i="35"/>
  <c r="R951" i="35"/>
  <c r="G951" i="35"/>
  <c r="N951" i="35"/>
  <c r="K951" i="35"/>
  <c r="L951" i="35"/>
  <c r="D951" i="35"/>
  <c r="C951" i="35"/>
  <c r="A952" i="35"/>
  <c r="S952" i="35" s="1"/>
  <c r="I951" i="35"/>
  <c r="B951" i="35"/>
  <c r="Q951" i="35"/>
  <c r="AE245" i="25"/>
  <c r="N245" i="25" s="1"/>
  <c r="Q245" i="25" s="1"/>
  <c r="G943" i="25"/>
  <c r="D943" i="25"/>
  <c r="A944" i="25"/>
  <c r="C943" i="25"/>
  <c r="B943" i="25" s="1"/>
  <c r="S944" i="25" l="1"/>
  <c r="J944" i="25"/>
  <c r="S945" i="33"/>
  <c r="J945" i="33"/>
  <c r="AE279" i="33"/>
  <c r="N279" i="33" s="1"/>
  <c r="Q279" i="33" s="1"/>
  <c r="S245" i="25"/>
  <c r="I280" i="35"/>
  <c r="H281" i="35" s="1"/>
  <c r="R280" i="35"/>
  <c r="L281" i="35" s="1"/>
  <c r="M281" i="35" s="1"/>
  <c r="M952" i="35"/>
  <c r="H952" i="35"/>
  <c r="F952" i="35"/>
  <c r="E952" i="35"/>
  <c r="H945" i="33"/>
  <c r="M945" i="33"/>
  <c r="F945" i="33"/>
  <c r="E945" i="33"/>
  <c r="M944" i="25"/>
  <c r="H944" i="25"/>
  <c r="F944" i="25"/>
  <c r="E944" i="25"/>
  <c r="D952" i="35"/>
  <c r="C952" i="35"/>
  <c r="A953" i="35"/>
  <c r="S953" i="35" s="1"/>
  <c r="G952" i="35"/>
  <c r="K952" i="35"/>
  <c r="N952" i="35"/>
  <c r="Q952" i="35"/>
  <c r="I952" i="35"/>
  <c r="L952" i="35"/>
  <c r="R952" i="35"/>
  <c r="B952" i="35"/>
  <c r="AE943" i="33"/>
  <c r="W944" i="33"/>
  <c r="U944" i="33"/>
  <c r="AB944" i="33"/>
  <c r="AC944" i="33"/>
  <c r="Z944" i="33"/>
  <c r="V944" i="33"/>
  <c r="AD944" i="33"/>
  <c r="AA944" i="33"/>
  <c r="Y944" i="33"/>
  <c r="T944" i="33"/>
  <c r="X944" i="33"/>
  <c r="T951" i="35"/>
  <c r="Z951" i="35"/>
  <c r="U951" i="35"/>
  <c r="AA951" i="35"/>
  <c r="Y951" i="35"/>
  <c r="AB951" i="35"/>
  <c r="X951" i="35"/>
  <c r="V951" i="35"/>
  <c r="W951" i="35"/>
  <c r="AC951" i="35"/>
  <c r="AD951" i="35"/>
  <c r="I945" i="33"/>
  <c r="G945" i="33"/>
  <c r="D945" i="33"/>
  <c r="L945" i="33"/>
  <c r="A946" i="33"/>
  <c r="N945" i="33"/>
  <c r="R945" i="33"/>
  <c r="Q945" i="33"/>
  <c r="C945" i="33"/>
  <c r="K945" i="33"/>
  <c r="B945" i="33"/>
  <c r="AE950" i="35"/>
  <c r="G944" i="25"/>
  <c r="D944" i="25"/>
  <c r="C944" i="25"/>
  <c r="B944" i="25" s="1"/>
  <c r="A945" i="25"/>
  <c r="S945" i="25" l="1"/>
  <c r="J945" i="25"/>
  <c r="S946" i="33"/>
  <c r="J946" i="33"/>
  <c r="J280" i="35"/>
  <c r="S279" i="33"/>
  <c r="E279" i="33" s="1"/>
  <c r="E245" i="25"/>
  <c r="Z281" i="35"/>
  <c r="X281" i="35"/>
  <c r="V281" i="35"/>
  <c r="AA281" i="35"/>
  <c r="AB281" i="35"/>
  <c r="W281" i="35"/>
  <c r="AD281" i="35"/>
  <c r="U281" i="35"/>
  <c r="AC281" i="35"/>
  <c r="Y281" i="35"/>
  <c r="T281" i="35"/>
  <c r="K280" i="35"/>
  <c r="M946" i="33"/>
  <c r="H946" i="33"/>
  <c r="F946" i="33"/>
  <c r="E946" i="33"/>
  <c r="M953" i="35"/>
  <c r="H953" i="35"/>
  <c r="E953" i="35"/>
  <c r="F953" i="35"/>
  <c r="M945" i="25"/>
  <c r="H945" i="25"/>
  <c r="F945" i="25"/>
  <c r="E945" i="25"/>
  <c r="AE944" i="33"/>
  <c r="W945" i="33"/>
  <c r="U945" i="33"/>
  <c r="AA945" i="33"/>
  <c r="Y945" i="33"/>
  <c r="T945" i="33"/>
  <c r="AD945" i="33"/>
  <c r="X945" i="33"/>
  <c r="Z945" i="33"/>
  <c r="AB945" i="33"/>
  <c r="V945" i="33"/>
  <c r="AC945" i="33"/>
  <c r="V952" i="35"/>
  <c r="U952" i="35"/>
  <c r="AA952" i="35"/>
  <c r="X952" i="35"/>
  <c r="Y952" i="35"/>
  <c r="AC952" i="35"/>
  <c r="W952" i="35"/>
  <c r="AD952" i="35"/>
  <c r="AB952" i="35"/>
  <c r="T952" i="35"/>
  <c r="Z952" i="35"/>
  <c r="G953" i="35"/>
  <c r="Q953" i="35"/>
  <c r="L953" i="35"/>
  <c r="A954" i="35"/>
  <c r="S954" i="35" s="1"/>
  <c r="C953" i="35"/>
  <c r="D953" i="35"/>
  <c r="I953" i="35"/>
  <c r="K953" i="35"/>
  <c r="N953" i="35"/>
  <c r="R953" i="35"/>
  <c r="B953" i="35"/>
  <c r="C946" i="33"/>
  <c r="B946" i="33"/>
  <c r="Q946" i="33"/>
  <c r="A947" i="33"/>
  <c r="R946" i="33"/>
  <c r="N946" i="33"/>
  <c r="K946" i="33"/>
  <c r="G946" i="33"/>
  <c r="D946" i="33"/>
  <c r="I946" i="33"/>
  <c r="L946" i="33"/>
  <c r="AE951" i="35"/>
  <c r="G945" i="25"/>
  <c r="D945" i="25"/>
  <c r="A946" i="25"/>
  <c r="C945" i="25"/>
  <c r="B945" i="25" s="1"/>
  <c r="S947" i="33" l="1"/>
  <c r="J947" i="33"/>
  <c r="S946" i="25"/>
  <c r="J946" i="25"/>
  <c r="I245" i="25"/>
  <c r="H246" i="25" s="1"/>
  <c r="R279" i="33"/>
  <c r="L280" i="33" s="1"/>
  <c r="M280" i="33" s="1"/>
  <c r="T280" i="33" s="1"/>
  <c r="R245" i="25"/>
  <c r="L246" i="25" s="1"/>
  <c r="M246" i="25" s="1"/>
  <c r="U246" i="25" s="1"/>
  <c r="U280" i="33"/>
  <c r="AB280" i="33"/>
  <c r="AD280" i="33"/>
  <c r="Y280" i="33"/>
  <c r="I279" i="33"/>
  <c r="H280" i="33" s="1"/>
  <c r="AE281" i="35"/>
  <c r="N281" i="35" s="1"/>
  <c r="Q281" i="35" s="1"/>
  <c r="M954" i="35"/>
  <c r="H954" i="35"/>
  <c r="E954" i="35"/>
  <c r="F954" i="35"/>
  <c r="M947" i="33"/>
  <c r="H947" i="33"/>
  <c r="F947" i="33"/>
  <c r="E947" i="33"/>
  <c r="M946" i="25"/>
  <c r="H946" i="25"/>
  <c r="E946" i="25"/>
  <c r="F946" i="25"/>
  <c r="AE952" i="35"/>
  <c r="AE945" i="33"/>
  <c r="N954" i="35"/>
  <c r="D954" i="35"/>
  <c r="B954" i="35"/>
  <c r="G954" i="35"/>
  <c r="I954" i="35"/>
  <c r="A955" i="35"/>
  <c r="S955" i="35" s="1"/>
  <c r="Q954" i="35"/>
  <c r="K954" i="35"/>
  <c r="L954" i="35"/>
  <c r="R954" i="35"/>
  <c r="C954" i="35"/>
  <c r="W946" i="33"/>
  <c r="T946" i="33"/>
  <c r="Z946" i="33"/>
  <c r="Y946" i="33"/>
  <c r="X946" i="33"/>
  <c r="AA946" i="33"/>
  <c r="U946" i="33"/>
  <c r="AC946" i="33"/>
  <c r="AD946" i="33"/>
  <c r="AB946" i="33"/>
  <c r="V946" i="33"/>
  <c r="A948" i="33"/>
  <c r="L947" i="33"/>
  <c r="K947" i="33"/>
  <c r="N947" i="33"/>
  <c r="C947" i="33"/>
  <c r="Q947" i="33"/>
  <c r="G947" i="33"/>
  <c r="D947" i="33"/>
  <c r="I947" i="33"/>
  <c r="B947" i="33"/>
  <c r="R947" i="33"/>
  <c r="X953" i="35"/>
  <c r="W953" i="35"/>
  <c r="AC953" i="35"/>
  <c r="U953" i="35"/>
  <c r="T953" i="35"/>
  <c r="V953" i="35"/>
  <c r="Y953" i="35"/>
  <c r="AA953" i="35"/>
  <c r="Z953" i="35"/>
  <c r="AD953" i="35"/>
  <c r="AB953" i="35"/>
  <c r="G946" i="25"/>
  <c r="A947" i="25"/>
  <c r="C946" i="25"/>
  <c r="B946" i="25" s="1"/>
  <c r="D946" i="25"/>
  <c r="X280" i="33" l="1"/>
  <c r="AA280" i="33"/>
  <c r="AA246" i="25"/>
  <c r="Z246" i="25"/>
  <c r="AB246" i="25"/>
  <c r="AC246" i="25"/>
  <c r="X246" i="25"/>
  <c r="AD246" i="25"/>
  <c r="V246" i="25"/>
  <c r="S947" i="25"/>
  <c r="J947" i="25"/>
  <c r="Y246" i="25"/>
  <c r="S948" i="33"/>
  <c r="J948" i="33"/>
  <c r="Z280" i="33"/>
  <c r="V280" i="33"/>
  <c r="J245" i="25"/>
  <c r="K245" i="25" s="1"/>
  <c r="AC280" i="33"/>
  <c r="T246" i="25"/>
  <c r="AE246" i="25" s="1"/>
  <c r="N246" i="25" s="1"/>
  <c r="Q246" i="25" s="1"/>
  <c r="J279" i="33"/>
  <c r="K279" i="33" s="1"/>
  <c r="W246" i="25"/>
  <c r="W280" i="33"/>
  <c r="AE280" i="33"/>
  <c r="N280" i="33" s="1"/>
  <c r="Q280" i="33" s="1"/>
  <c r="S280" i="33" s="1"/>
  <c r="E280" i="33" s="1"/>
  <c r="S281" i="35"/>
  <c r="M948" i="33"/>
  <c r="H948" i="33"/>
  <c r="F948" i="33"/>
  <c r="E948" i="33"/>
  <c r="M955" i="35"/>
  <c r="F955" i="35"/>
  <c r="H955" i="35"/>
  <c r="E955" i="35"/>
  <c r="M947" i="25"/>
  <c r="H947" i="25"/>
  <c r="E947" i="25"/>
  <c r="F947" i="25"/>
  <c r="Z954" i="35"/>
  <c r="Y954" i="35"/>
  <c r="AD954" i="35"/>
  <c r="AB954" i="35"/>
  <c r="W954" i="35"/>
  <c r="AA954" i="35"/>
  <c r="T954" i="35"/>
  <c r="X954" i="35"/>
  <c r="U954" i="35"/>
  <c r="AC954" i="35"/>
  <c r="V954" i="35"/>
  <c r="K955" i="35"/>
  <c r="R955" i="35"/>
  <c r="Q955" i="35"/>
  <c r="N955" i="35"/>
  <c r="I955" i="35"/>
  <c r="L955" i="35"/>
  <c r="G955" i="35"/>
  <c r="A956" i="35"/>
  <c r="S956" i="35" s="1"/>
  <c r="B955" i="35"/>
  <c r="C955" i="35"/>
  <c r="D955" i="35"/>
  <c r="AE946" i="33"/>
  <c r="W947" i="33"/>
  <c r="U947" i="33"/>
  <c r="Z947" i="33"/>
  <c r="AD947" i="33"/>
  <c r="Y947" i="33"/>
  <c r="V947" i="33"/>
  <c r="AB947" i="33"/>
  <c r="AA947" i="33"/>
  <c r="AC947" i="33"/>
  <c r="T947" i="33"/>
  <c r="X947" i="33"/>
  <c r="AE953" i="35"/>
  <c r="L948" i="33"/>
  <c r="I948" i="33"/>
  <c r="R948" i="33"/>
  <c r="K948" i="33"/>
  <c r="B948" i="33"/>
  <c r="A949" i="33"/>
  <c r="C948" i="33"/>
  <c r="N948" i="33"/>
  <c r="D948" i="33"/>
  <c r="G948" i="33"/>
  <c r="Q948" i="33"/>
  <c r="G947" i="25"/>
  <c r="A948" i="25"/>
  <c r="C947" i="25"/>
  <c r="B947" i="25" s="1"/>
  <c r="D947" i="25"/>
  <c r="S948" i="25" l="1"/>
  <c r="J948" i="25"/>
  <c r="S949" i="33"/>
  <c r="J949" i="33"/>
  <c r="R280" i="33"/>
  <c r="L281" i="33" s="1"/>
  <c r="M281" i="33" s="1"/>
  <c r="V281" i="33" s="1"/>
  <c r="E281" i="35"/>
  <c r="AD281" i="33"/>
  <c r="Z281" i="33"/>
  <c r="AA281" i="33"/>
  <c r="T281" i="33"/>
  <c r="AC281" i="33"/>
  <c r="AB281" i="33"/>
  <c r="Y281" i="33"/>
  <c r="I280" i="33"/>
  <c r="H281" i="33" s="1"/>
  <c r="S246" i="25"/>
  <c r="E246" i="25" s="1"/>
  <c r="M956" i="35"/>
  <c r="H956" i="35"/>
  <c r="F956" i="35"/>
  <c r="E956" i="35"/>
  <c r="H949" i="33"/>
  <c r="M949" i="33"/>
  <c r="F949" i="33"/>
  <c r="E949" i="33"/>
  <c r="H948" i="25"/>
  <c r="M948" i="25"/>
  <c r="F948" i="25"/>
  <c r="E948" i="25"/>
  <c r="AE947" i="33"/>
  <c r="L956" i="35"/>
  <c r="G956" i="35"/>
  <c r="C956" i="35"/>
  <c r="Q956" i="35"/>
  <c r="I956" i="35"/>
  <c r="R956" i="35"/>
  <c r="B956" i="35"/>
  <c r="D956" i="35"/>
  <c r="N956" i="35"/>
  <c r="K956" i="35"/>
  <c r="A957" i="35"/>
  <c r="S957" i="35" s="1"/>
  <c r="AE954" i="35"/>
  <c r="G949" i="33"/>
  <c r="C949" i="33"/>
  <c r="D949" i="33"/>
  <c r="R949" i="33"/>
  <c r="I949" i="33"/>
  <c r="Q949" i="33"/>
  <c r="B949" i="33"/>
  <c r="N949" i="33"/>
  <c r="L949" i="33"/>
  <c r="K949" i="33"/>
  <c r="A950" i="33"/>
  <c r="U948" i="33"/>
  <c r="V948" i="33"/>
  <c r="T948" i="33"/>
  <c r="Z948" i="33"/>
  <c r="AB948" i="33"/>
  <c r="W948" i="33"/>
  <c r="AD948" i="33"/>
  <c r="Y948" i="33"/>
  <c r="AA948" i="33"/>
  <c r="AC948" i="33"/>
  <c r="X948" i="33"/>
  <c r="AB955" i="35"/>
  <c r="AA955" i="35"/>
  <c r="T955" i="35"/>
  <c r="V955" i="35"/>
  <c r="U955" i="35"/>
  <c r="X955" i="35"/>
  <c r="W955" i="35"/>
  <c r="Y955" i="35"/>
  <c r="AD955" i="35"/>
  <c r="Z955" i="35"/>
  <c r="AC955" i="35"/>
  <c r="G948" i="25"/>
  <c r="D948" i="25"/>
  <c r="A949" i="25"/>
  <c r="C948" i="25"/>
  <c r="B948" i="25" s="1"/>
  <c r="W281" i="33" l="1"/>
  <c r="S949" i="25"/>
  <c r="J949" i="25"/>
  <c r="S950" i="33"/>
  <c r="J950" i="33"/>
  <c r="X281" i="33"/>
  <c r="U281" i="33"/>
  <c r="J280" i="33"/>
  <c r="K280" i="33" s="1"/>
  <c r="I281" i="35"/>
  <c r="H282" i="35" s="1"/>
  <c r="R281" i="35"/>
  <c r="L282" i="35" s="1"/>
  <c r="M282" i="35" s="1"/>
  <c r="AE281" i="33"/>
  <c r="N281" i="33" s="1"/>
  <c r="Q281" i="33" s="1"/>
  <c r="M957" i="35"/>
  <c r="H957" i="35"/>
  <c r="F957" i="35"/>
  <c r="E957" i="35"/>
  <c r="M950" i="33"/>
  <c r="F950" i="33"/>
  <c r="H950" i="33"/>
  <c r="E950" i="33"/>
  <c r="H949" i="25"/>
  <c r="M949" i="25"/>
  <c r="F949" i="25"/>
  <c r="E949" i="25"/>
  <c r="V956" i="35"/>
  <c r="AD956" i="35"/>
  <c r="AC956" i="35"/>
  <c r="X956" i="35"/>
  <c r="U956" i="35"/>
  <c r="W956" i="35"/>
  <c r="AA956" i="35"/>
  <c r="Z956" i="35"/>
  <c r="AB956" i="35"/>
  <c r="T956" i="35"/>
  <c r="Y956" i="35"/>
  <c r="AE948" i="33"/>
  <c r="C950" i="33"/>
  <c r="R950" i="33"/>
  <c r="I950" i="33"/>
  <c r="N950" i="33"/>
  <c r="A951" i="33"/>
  <c r="L950" i="33"/>
  <c r="G950" i="33"/>
  <c r="Q950" i="33"/>
  <c r="B950" i="33"/>
  <c r="K950" i="33"/>
  <c r="D950" i="33"/>
  <c r="AE955" i="35"/>
  <c r="W949" i="33"/>
  <c r="U949" i="33"/>
  <c r="T949" i="33"/>
  <c r="AD949" i="33"/>
  <c r="Z949" i="33"/>
  <c r="V949" i="33"/>
  <c r="AA949" i="33"/>
  <c r="AC949" i="33"/>
  <c r="Y949" i="33"/>
  <c r="AB949" i="33"/>
  <c r="X949" i="33"/>
  <c r="B957" i="35"/>
  <c r="G957" i="35"/>
  <c r="A958" i="35"/>
  <c r="S958" i="35" s="1"/>
  <c r="Q957" i="35"/>
  <c r="L957" i="35"/>
  <c r="C957" i="35"/>
  <c r="N957" i="35"/>
  <c r="D957" i="35"/>
  <c r="K957" i="35"/>
  <c r="I957" i="35"/>
  <c r="R957" i="35"/>
  <c r="G949" i="25"/>
  <c r="C949" i="25"/>
  <c r="B949" i="25" s="1"/>
  <c r="A950" i="25"/>
  <c r="D949" i="25"/>
  <c r="S951" i="33" l="1"/>
  <c r="J951" i="33"/>
  <c r="S950" i="25"/>
  <c r="J950" i="25"/>
  <c r="J281" i="35"/>
  <c r="K281" i="35" s="1"/>
  <c r="Z282" i="35"/>
  <c r="T282" i="35"/>
  <c r="W282" i="35"/>
  <c r="Y282" i="35"/>
  <c r="V282" i="35"/>
  <c r="X282" i="35"/>
  <c r="AD282" i="35"/>
  <c r="AC282" i="35"/>
  <c r="AB282" i="35"/>
  <c r="U282" i="35"/>
  <c r="AA282" i="35"/>
  <c r="S281" i="33"/>
  <c r="M958" i="35"/>
  <c r="H958" i="35"/>
  <c r="F958" i="35"/>
  <c r="E958" i="35"/>
  <c r="M951" i="33"/>
  <c r="H951" i="33"/>
  <c r="F951" i="33"/>
  <c r="E951" i="33"/>
  <c r="M950" i="25"/>
  <c r="H950" i="25"/>
  <c r="E950" i="25"/>
  <c r="F950" i="25"/>
  <c r="AE956" i="35"/>
  <c r="W950" i="33"/>
  <c r="U950" i="33"/>
  <c r="Z950" i="33"/>
  <c r="Y950" i="33"/>
  <c r="AC950" i="33"/>
  <c r="AB950" i="33"/>
  <c r="V950" i="33"/>
  <c r="T950" i="33"/>
  <c r="AA950" i="33"/>
  <c r="X950" i="33"/>
  <c r="AD950" i="33"/>
  <c r="G951" i="33"/>
  <c r="C951" i="33"/>
  <c r="D951" i="33"/>
  <c r="B951" i="33"/>
  <c r="L951" i="33"/>
  <c r="K951" i="33"/>
  <c r="Q951" i="33"/>
  <c r="R951" i="33"/>
  <c r="A952" i="33"/>
  <c r="I951" i="33"/>
  <c r="N951" i="33"/>
  <c r="U957" i="35"/>
  <c r="AA957" i="35"/>
  <c r="X957" i="35"/>
  <c r="AB957" i="35"/>
  <c r="AD957" i="35"/>
  <c r="T957" i="35"/>
  <c r="AC957" i="35"/>
  <c r="Z957" i="35"/>
  <c r="Y957" i="35"/>
  <c r="W957" i="35"/>
  <c r="V957" i="35"/>
  <c r="AE949" i="33"/>
  <c r="B958" i="35"/>
  <c r="G958" i="35"/>
  <c r="D958" i="35"/>
  <c r="I958" i="35"/>
  <c r="R958" i="35"/>
  <c r="N958" i="35"/>
  <c r="K958" i="35"/>
  <c r="A959" i="35"/>
  <c r="S959" i="35" s="1"/>
  <c r="Q958" i="35"/>
  <c r="C958" i="35"/>
  <c r="L958" i="35"/>
  <c r="I246" i="25"/>
  <c r="R246" i="25"/>
  <c r="L247" i="25" s="1"/>
  <c r="M247" i="25" s="1"/>
  <c r="G950" i="25"/>
  <c r="A951" i="25"/>
  <c r="D950" i="25"/>
  <c r="C950" i="25"/>
  <c r="B950" i="25" s="1"/>
  <c r="S951" i="25" l="1"/>
  <c r="J951" i="25"/>
  <c r="S952" i="33"/>
  <c r="J952" i="33"/>
  <c r="H247" i="25"/>
  <c r="J246" i="25"/>
  <c r="K246" i="25" s="1"/>
  <c r="AE282" i="35"/>
  <c r="N282" i="35" s="1"/>
  <c r="Q282" i="35" s="1"/>
  <c r="E281" i="33"/>
  <c r="M952" i="33"/>
  <c r="H952" i="33"/>
  <c r="F952" i="33"/>
  <c r="E952" i="33"/>
  <c r="M959" i="35"/>
  <c r="H959" i="35"/>
  <c r="F959" i="35"/>
  <c r="E959" i="35"/>
  <c r="M951" i="25"/>
  <c r="H951" i="25"/>
  <c r="E951" i="25"/>
  <c r="F951" i="25"/>
  <c r="AE957" i="35"/>
  <c r="AE950" i="33"/>
  <c r="C959" i="35"/>
  <c r="A960" i="35"/>
  <c r="S960" i="35" s="1"/>
  <c r="L959" i="35"/>
  <c r="Q959" i="35"/>
  <c r="N959" i="35"/>
  <c r="D959" i="35"/>
  <c r="B959" i="35"/>
  <c r="I959" i="35"/>
  <c r="G959" i="35"/>
  <c r="R959" i="35"/>
  <c r="K959" i="35"/>
  <c r="L952" i="33"/>
  <c r="G952" i="33"/>
  <c r="D952" i="33"/>
  <c r="R952" i="33"/>
  <c r="Q952" i="33"/>
  <c r="N952" i="33"/>
  <c r="K952" i="33"/>
  <c r="A953" i="33"/>
  <c r="B952" i="33"/>
  <c r="C952" i="33"/>
  <c r="I952" i="33"/>
  <c r="T958" i="35"/>
  <c r="X958" i="35"/>
  <c r="AC958" i="35"/>
  <c r="Z958" i="35"/>
  <c r="AB958" i="35"/>
  <c r="W958" i="35"/>
  <c r="AA958" i="35"/>
  <c r="V958" i="35"/>
  <c r="Y958" i="35"/>
  <c r="AD958" i="35"/>
  <c r="U958" i="35"/>
  <c r="W951" i="33"/>
  <c r="AD951" i="33"/>
  <c r="AB951" i="33"/>
  <c r="Y951" i="33"/>
  <c r="V951" i="33"/>
  <c r="AA951" i="33"/>
  <c r="U951" i="33"/>
  <c r="Z951" i="33"/>
  <c r="T951" i="33"/>
  <c r="AC951" i="33"/>
  <c r="X951" i="33"/>
  <c r="AD247" i="25"/>
  <c r="AC247" i="25"/>
  <c r="W247" i="25"/>
  <c r="AA247" i="25"/>
  <c r="T247" i="25"/>
  <c r="X247" i="25"/>
  <c r="Y247" i="25"/>
  <c r="AB247" i="25"/>
  <c r="Z247" i="25"/>
  <c r="U247" i="25"/>
  <c r="V247" i="25"/>
  <c r="G951" i="25"/>
  <c r="A952" i="25"/>
  <c r="C951" i="25"/>
  <c r="B951" i="25" s="1"/>
  <c r="D951" i="25"/>
  <c r="S953" i="33" l="1"/>
  <c r="J953" i="33"/>
  <c r="S952" i="25"/>
  <c r="J952" i="25"/>
  <c r="S282" i="35"/>
  <c r="E282" i="35" s="1"/>
  <c r="I281" i="33"/>
  <c r="H282" i="33" s="1"/>
  <c r="R281" i="33"/>
  <c r="L282" i="33" s="1"/>
  <c r="M282" i="33" s="1"/>
  <c r="M953" i="33"/>
  <c r="H953" i="33"/>
  <c r="E953" i="33"/>
  <c r="F953" i="33"/>
  <c r="M960" i="35"/>
  <c r="F960" i="35"/>
  <c r="E960" i="35"/>
  <c r="H960" i="35"/>
  <c r="M952" i="25"/>
  <c r="H952" i="25"/>
  <c r="E952" i="25"/>
  <c r="F952" i="25"/>
  <c r="AE951" i="33"/>
  <c r="U959" i="35"/>
  <c r="T959" i="35"/>
  <c r="X959" i="35"/>
  <c r="V959" i="35"/>
  <c r="AA959" i="35"/>
  <c r="Y959" i="35"/>
  <c r="AB959" i="35"/>
  <c r="W959" i="35"/>
  <c r="Z959" i="35"/>
  <c r="AD959" i="35"/>
  <c r="AC959" i="35"/>
  <c r="W952" i="33"/>
  <c r="AB952" i="33"/>
  <c r="AA952" i="33"/>
  <c r="U952" i="33"/>
  <c r="V952" i="33"/>
  <c r="T952" i="33"/>
  <c r="Z952" i="33"/>
  <c r="AC952" i="33"/>
  <c r="AD952" i="33"/>
  <c r="X952" i="33"/>
  <c r="Y952" i="33"/>
  <c r="I960" i="35"/>
  <c r="L960" i="35"/>
  <c r="A961" i="35"/>
  <c r="S961" i="35" s="1"/>
  <c r="K960" i="35"/>
  <c r="G960" i="35"/>
  <c r="C960" i="35"/>
  <c r="B960" i="35"/>
  <c r="D960" i="35"/>
  <c r="N960" i="35"/>
  <c r="Q960" i="35"/>
  <c r="R960" i="35"/>
  <c r="AE958" i="35"/>
  <c r="N953" i="33"/>
  <c r="G953" i="33"/>
  <c r="I953" i="33"/>
  <c r="C953" i="33"/>
  <c r="B953" i="33"/>
  <c r="K953" i="33"/>
  <c r="A954" i="33"/>
  <c r="D953" i="33"/>
  <c r="Q953" i="33"/>
  <c r="R953" i="33"/>
  <c r="L953" i="33"/>
  <c r="AE247" i="25"/>
  <c r="N247" i="25" s="1"/>
  <c r="Q247" i="25" s="1"/>
  <c r="G952" i="25"/>
  <c r="C952" i="25"/>
  <c r="B952" i="25" s="1"/>
  <c r="D952" i="25"/>
  <c r="A953" i="25"/>
  <c r="S954" i="33" l="1"/>
  <c r="J954" i="33"/>
  <c r="S953" i="25"/>
  <c r="J953" i="25"/>
  <c r="J281" i="33"/>
  <c r="K281" i="33" s="1"/>
  <c r="R282" i="35"/>
  <c r="L283" i="35" s="1"/>
  <c r="M283" i="35" s="1"/>
  <c r="I282" i="35"/>
  <c r="H283" i="35" s="1"/>
  <c r="W282" i="33"/>
  <c r="Z282" i="33"/>
  <c r="AB282" i="33"/>
  <c r="T282" i="33"/>
  <c r="V282" i="33"/>
  <c r="AC282" i="33"/>
  <c r="U282" i="33"/>
  <c r="AA282" i="33"/>
  <c r="X282" i="33"/>
  <c r="AD282" i="33"/>
  <c r="Y282" i="33"/>
  <c r="S247" i="25"/>
  <c r="E247" i="25" s="1"/>
  <c r="M954" i="33"/>
  <c r="H954" i="33"/>
  <c r="E954" i="33"/>
  <c r="F954" i="33"/>
  <c r="M961" i="35"/>
  <c r="F961" i="35"/>
  <c r="H961" i="35"/>
  <c r="E961" i="35"/>
  <c r="M953" i="25"/>
  <c r="H953" i="25"/>
  <c r="E953" i="25"/>
  <c r="F953" i="25"/>
  <c r="W953" i="33"/>
  <c r="V953" i="33"/>
  <c r="U953" i="33"/>
  <c r="Z953" i="33"/>
  <c r="X953" i="33"/>
  <c r="T953" i="33"/>
  <c r="AC953" i="33"/>
  <c r="Y953" i="33"/>
  <c r="AA953" i="33"/>
  <c r="AB953" i="33"/>
  <c r="AD953" i="33"/>
  <c r="D961" i="35"/>
  <c r="R961" i="35"/>
  <c r="I961" i="35"/>
  <c r="L961" i="35"/>
  <c r="Q961" i="35"/>
  <c r="C961" i="35"/>
  <c r="A962" i="35"/>
  <c r="S962" i="35" s="1"/>
  <c r="N961" i="35"/>
  <c r="G961" i="35"/>
  <c r="B961" i="35"/>
  <c r="K961" i="35"/>
  <c r="U960" i="35"/>
  <c r="W960" i="35"/>
  <c r="AB960" i="35"/>
  <c r="AA960" i="35"/>
  <c r="X960" i="35"/>
  <c r="AD960" i="35"/>
  <c r="AC960" i="35"/>
  <c r="V960" i="35"/>
  <c r="Z960" i="35"/>
  <c r="Y960" i="35"/>
  <c r="T960" i="35"/>
  <c r="AE959" i="35"/>
  <c r="A955" i="33"/>
  <c r="L954" i="33"/>
  <c r="C954" i="33"/>
  <c r="D954" i="33"/>
  <c r="R954" i="33"/>
  <c r="B954" i="33"/>
  <c r="Q954" i="33"/>
  <c r="K954" i="33"/>
  <c r="G954" i="33"/>
  <c r="N954" i="33"/>
  <c r="I954" i="33"/>
  <c r="AE952" i="33"/>
  <c r="G953" i="25"/>
  <c r="A954" i="25"/>
  <c r="D953" i="25"/>
  <c r="C953" i="25"/>
  <c r="B953" i="25" s="1"/>
  <c r="S954" i="25" l="1"/>
  <c r="J954" i="25"/>
  <c r="S955" i="33"/>
  <c r="J955" i="33"/>
  <c r="J282" i="35"/>
  <c r="K282" i="35" s="1"/>
  <c r="AC283" i="35"/>
  <c r="Y283" i="35"/>
  <c r="W283" i="35"/>
  <c r="Z283" i="35"/>
  <c r="U283" i="35"/>
  <c r="AA283" i="35"/>
  <c r="AD283" i="35"/>
  <c r="V283" i="35"/>
  <c r="AB283" i="35"/>
  <c r="X283" i="35"/>
  <c r="T283" i="35"/>
  <c r="AE282" i="33"/>
  <c r="N282" i="33" s="1"/>
  <c r="Q282" i="33" s="1"/>
  <c r="M955" i="33"/>
  <c r="H955" i="33"/>
  <c r="F955" i="33"/>
  <c r="E955" i="33"/>
  <c r="M962" i="35"/>
  <c r="H962" i="35"/>
  <c r="F962" i="35"/>
  <c r="E962" i="35"/>
  <c r="M954" i="25"/>
  <c r="H954" i="25"/>
  <c r="E954" i="25"/>
  <c r="F954" i="25"/>
  <c r="AE960" i="35"/>
  <c r="W954" i="33"/>
  <c r="V954" i="33"/>
  <c r="U954" i="33"/>
  <c r="AD954" i="33"/>
  <c r="Z954" i="33"/>
  <c r="AA954" i="33"/>
  <c r="T954" i="33"/>
  <c r="Y954" i="33"/>
  <c r="AC954" i="33"/>
  <c r="X954" i="33"/>
  <c r="AB954" i="33"/>
  <c r="AE953" i="33"/>
  <c r="D955" i="33"/>
  <c r="L955" i="33"/>
  <c r="Q955" i="33"/>
  <c r="N955" i="33"/>
  <c r="C955" i="33"/>
  <c r="K955" i="33"/>
  <c r="R955" i="33"/>
  <c r="A956" i="33"/>
  <c r="I955" i="33"/>
  <c r="G955" i="33"/>
  <c r="B955" i="33"/>
  <c r="C962" i="35"/>
  <c r="B962" i="35"/>
  <c r="G962" i="35"/>
  <c r="L962" i="35"/>
  <c r="A963" i="35"/>
  <c r="S963" i="35" s="1"/>
  <c r="N962" i="35"/>
  <c r="R962" i="35"/>
  <c r="D962" i="35"/>
  <c r="Q962" i="35"/>
  <c r="I962" i="35"/>
  <c r="K962" i="35"/>
  <c r="U961" i="35"/>
  <c r="Z961" i="35"/>
  <c r="Y961" i="35"/>
  <c r="AC961" i="35"/>
  <c r="AD961" i="35"/>
  <c r="X961" i="35"/>
  <c r="V961" i="35"/>
  <c r="T961" i="35"/>
  <c r="W961" i="35"/>
  <c r="AA961" i="35"/>
  <c r="AB961" i="35"/>
  <c r="G954" i="25"/>
  <c r="D954" i="25"/>
  <c r="C954" i="25"/>
  <c r="B954" i="25" s="1"/>
  <c r="A955" i="25"/>
  <c r="S955" i="25" l="1"/>
  <c r="J955" i="25"/>
  <c r="S956" i="33"/>
  <c r="J956" i="33"/>
  <c r="AE283" i="35"/>
  <c r="N283" i="35" s="1"/>
  <c r="Q283" i="35" s="1"/>
  <c r="S283" i="35" s="1"/>
  <c r="E283" i="35" s="1"/>
  <c r="S282" i="33"/>
  <c r="E282" i="33" s="1"/>
  <c r="M956" i="33"/>
  <c r="H956" i="33"/>
  <c r="F956" i="33"/>
  <c r="E956" i="33"/>
  <c r="M963" i="35"/>
  <c r="H963" i="35"/>
  <c r="F963" i="35"/>
  <c r="E963" i="35"/>
  <c r="H955" i="25"/>
  <c r="M955" i="25"/>
  <c r="E955" i="25"/>
  <c r="F955" i="25"/>
  <c r="W955" i="33"/>
  <c r="V955" i="33"/>
  <c r="U955" i="33"/>
  <c r="X955" i="33"/>
  <c r="AA955" i="33"/>
  <c r="Z955" i="33"/>
  <c r="Y955" i="33"/>
  <c r="T955" i="33"/>
  <c r="AD955" i="33"/>
  <c r="AC955" i="33"/>
  <c r="AB955" i="33"/>
  <c r="AE954" i="33"/>
  <c r="N963" i="35"/>
  <c r="D963" i="35"/>
  <c r="B963" i="35"/>
  <c r="Q963" i="35"/>
  <c r="A964" i="35"/>
  <c r="S964" i="35" s="1"/>
  <c r="L963" i="35"/>
  <c r="R963" i="35"/>
  <c r="C963" i="35"/>
  <c r="K963" i="35"/>
  <c r="I963" i="35"/>
  <c r="G963" i="35"/>
  <c r="K956" i="33"/>
  <c r="I956" i="33"/>
  <c r="A957" i="33"/>
  <c r="C956" i="33"/>
  <c r="B956" i="33"/>
  <c r="L956" i="33"/>
  <c r="R956" i="33"/>
  <c r="D956" i="33"/>
  <c r="N956" i="33"/>
  <c r="Q956" i="33"/>
  <c r="G956" i="33"/>
  <c r="AE961" i="35"/>
  <c r="AD962" i="35"/>
  <c r="U962" i="35"/>
  <c r="W962" i="35"/>
  <c r="AC962" i="35"/>
  <c r="T962" i="35"/>
  <c r="AB962" i="35"/>
  <c r="V962" i="35"/>
  <c r="Z962" i="35"/>
  <c r="AA962" i="35"/>
  <c r="X962" i="35"/>
  <c r="Y962" i="35"/>
  <c r="I247" i="25"/>
  <c r="R247" i="25"/>
  <c r="L248" i="25" s="1"/>
  <c r="M248" i="25" s="1"/>
  <c r="G955" i="25"/>
  <c r="D955" i="25"/>
  <c r="C955" i="25"/>
  <c r="B955" i="25" s="1"/>
  <c r="A956" i="25"/>
  <c r="S956" i="25" l="1"/>
  <c r="J956" i="25"/>
  <c r="S957" i="33"/>
  <c r="J957" i="33"/>
  <c r="H248" i="25"/>
  <c r="J247" i="25"/>
  <c r="K247" i="25" s="1"/>
  <c r="R282" i="33"/>
  <c r="L283" i="33" s="1"/>
  <c r="M283" i="33" s="1"/>
  <c r="X283" i="33" s="1"/>
  <c r="I283" i="35"/>
  <c r="H284" i="35" s="1"/>
  <c r="R283" i="35"/>
  <c r="L284" i="35" s="1"/>
  <c r="M284" i="35" s="1"/>
  <c r="W284" i="35" s="1"/>
  <c r="T283" i="33"/>
  <c r="AC283" i="33"/>
  <c r="U283" i="33"/>
  <c r="AD283" i="33"/>
  <c r="Z283" i="33"/>
  <c r="I282" i="33"/>
  <c r="H283" i="33" s="1"/>
  <c r="M957" i="33"/>
  <c r="F957" i="33"/>
  <c r="H957" i="33"/>
  <c r="E957" i="33"/>
  <c r="M964" i="35"/>
  <c r="F964" i="35"/>
  <c r="H964" i="35"/>
  <c r="E964" i="35"/>
  <c r="H956" i="25"/>
  <c r="M956" i="25"/>
  <c r="E956" i="25"/>
  <c r="F956" i="25"/>
  <c r="AE955" i="33"/>
  <c r="AD963" i="35"/>
  <c r="W963" i="35"/>
  <c r="X963" i="35"/>
  <c r="T963" i="35"/>
  <c r="AA963" i="35"/>
  <c r="U963" i="35"/>
  <c r="AC963" i="35"/>
  <c r="Y963" i="35"/>
  <c r="V963" i="35"/>
  <c r="AB963" i="35"/>
  <c r="Z963" i="35"/>
  <c r="W956" i="33"/>
  <c r="V956" i="33"/>
  <c r="AD956" i="33"/>
  <c r="AC956" i="33"/>
  <c r="U956" i="33"/>
  <c r="Z956" i="33"/>
  <c r="T956" i="33"/>
  <c r="AA956" i="33"/>
  <c r="Y956" i="33"/>
  <c r="AB956" i="33"/>
  <c r="X956" i="33"/>
  <c r="AE962" i="35"/>
  <c r="B964" i="35"/>
  <c r="C964" i="35"/>
  <c r="Q964" i="35"/>
  <c r="L964" i="35"/>
  <c r="D964" i="35"/>
  <c r="I964" i="35"/>
  <c r="K964" i="35"/>
  <c r="N964" i="35"/>
  <c r="A965" i="35"/>
  <c r="S965" i="35" s="1"/>
  <c r="G964" i="35"/>
  <c r="R964" i="35"/>
  <c r="D957" i="33"/>
  <c r="R957" i="33"/>
  <c r="Q957" i="33"/>
  <c r="G957" i="33"/>
  <c r="K957" i="33"/>
  <c r="A958" i="33"/>
  <c r="C957" i="33"/>
  <c r="B957" i="33"/>
  <c r="N957" i="33"/>
  <c r="L957" i="33"/>
  <c r="I957" i="33"/>
  <c r="AA248" i="25"/>
  <c r="AD248" i="25"/>
  <c r="V248" i="25"/>
  <c r="X248" i="25"/>
  <c r="T248" i="25"/>
  <c r="U248" i="25"/>
  <c r="AC248" i="25"/>
  <c r="Z248" i="25"/>
  <c r="AB248" i="25"/>
  <c r="Y248" i="25"/>
  <c r="W248" i="25"/>
  <c r="G956" i="25"/>
  <c r="D956" i="25"/>
  <c r="A957" i="25"/>
  <c r="C956" i="25"/>
  <c r="B956" i="25" s="1"/>
  <c r="S958" i="33" l="1"/>
  <c r="J958" i="33"/>
  <c r="S957" i="25"/>
  <c r="J957" i="25"/>
  <c r="AA283" i="33"/>
  <c r="Y283" i="33"/>
  <c r="V283" i="33"/>
  <c r="AB283" i="33"/>
  <c r="W283" i="33"/>
  <c r="AE283" i="33" s="1"/>
  <c r="N283" i="33" s="1"/>
  <c r="Q283" i="33" s="1"/>
  <c r="J283" i="35"/>
  <c r="K283" i="35" s="1"/>
  <c r="J282" i="33"/>
  <c r="K282" i="33" s="1"/>
  <c r="AD284" i="35"/>
  <c r="Y284" i="35"/>
  <c r="AB284" i="35"/>
  <c r="AA284" i="35"/>
  <c r="V284" i="35"/>
  <c r="U284" i="35"/>
  <c r="Z284" i="35"/>
  <c r="AC284" i="35"/>
  <c r="X284" i="35"/>
  <c r="T284" i="35"/>
  <c r="M965" i="35"/>
  <c r="F965" i="35"/>
  <c r="H965" i="35"/>
  <c r="E965" i="35"/>
  <c r="M958" i="33"/>
  <c r="H958" i="33"/>
  <c r="F958" i="33"/>
  <c r="E958" i="33"/>
  <c r="H957" i="25"/>
  <c r="F957" i="25"/>
  <c r="M957" i="25"/>
  <c r="E957" i="25"/>
  <c r="AD964" i="35"/>
  <c r="Y964" i="35"/>
  <c r="U964" i="35"/>
  <c r="T964" i="35"/>
  <c r="Z964" i="35"/>
  <c r="V964" i="35"/>
  <c r="AC964" i="35"/>
  <c r="X964" i="35"/>
  <c r="AB964" i="35"/>
  <c r="AA964" i="35"/>
  <c r="W964" i="35"/>
  <c r="D958" i="33"/>
  <c r="I958" i="33"/>
  <c r="C958" i="33"/>
  <c r="Q958" i="33"/>
  <c r="R958" i="33"/>
  <c r="A959" i="33"/>
  <c r="K958" i="33"/>
  <c r="G958" i="33"/>
  <c r="L958" i="33"/>
  <c r="B958" i="33"/>
  <c r="N958" i="33"/>
  <c r="Q965" i="35"/>
  <c r="B965" i="35"/>
  <c r="A966" i="35"/>
  <c r="S966" i="35" s="1"/>
  <c r="D965" i="35"/>
  <c r="K965" i="35"/>
  <c r="I965" i="35"/>
  <c r="L965" i="35"/>
  <c r="G965" i="35"/>
  <c r="C965" i="35"/>
  <c r="N965" i="35"/>
  <c r="R965" i="35"/>
  <c r="AE963" i="35"/>
  <c r="W957" i="33"/>
  <c r="V957" i="33"/>
  <c r="AA957" i="33"/>
  <c r="X957" i="33"/>
  <c r="U957" i="33"/>
  <c r="AB957" i="33"/>
  <c r="Y957" i="33"/>
  <c r="AD957" i="33"/>
  <c r="Z957" i="33"/>
  <c r="T957" i="33"/>
  <c r="AC957" i="33"/>
  <c r="AE956" i="33"/>
  <c r="AE248" i="25"/>
  <c r="N248" i="25" s="1"/>
  <c r="Q248" i="25" s="1"/>
  <c r="G957" i="25"/>
  <c r="D957" i="25"/>
  <c r="A958" i="25"/>
  <c r="C957" i="25"/>
  <c r="B957" i="25" s="1"/>
  <c r="S958" i="25" l="1"/>
  <c r="J958" i="25"/>
  <c r="S959" i="33"/>
  <c r="J959" i="33"/>
  <c r="AE284" i="35"/>
  <c r="N284" i="35" s="1"/>
  <c r="Q284" i="35" s="1"/>
  <c r="S284" i="35" s="1"/>
  <c r="E284" i="35" s="1"/>
  <c r="S283" i="33"/>
  <c r="E283" i="33" s="1"/>
  <c r="S248" i="25"/>
  <c r="M966" i="35"/>
  <c r="H966" i="35"/>
  <c r="F966" i="35"/>
  <c r="E966" i="35"/>
  <c r="M959" i="33"/>
  <c r="H959" i="33"/>
  <c r="E959" i="33"/>
  <c r="F959" i="33"/>
  <c r="M958" i="25"/>
  <c r="H958" i="25"/>
  <c r="F958" i="25"/>
  <c r="E958" i="25"/>
  <c r="AE957" i="33"/>
  <c r="W958" i="33"/>
  <c r="V958" i="33"/>
  <c r="U958" i="33"/>
  <c r="AC958" i="33"/>
  <c r="AB958" i="33"/>
  <c r="AA958" i="33"/>
  <c r="Y958" i="33"/>
  <c r="Z958" i="33"/>
  <c r="X958" i="33"/>
  <c r="AD958" i="33"/>
  <c r="T958" i="33"/>
  <c r="N966" i="35"/>
  <c r="L966" i="35"/>
  <c r="G966" i="35"/>
  <c r="K966" i="35"/>
  <c r="D966" i="35"/>
  <c r="C966" i="35"/>
  <c r="B966" i="35"/>
  <c r="A967" i="35"/>
  <c r="S967" i="35" s="1"/>
  <c r="I966" i="35"/>
  <c r="Q966" i="35"/>
  <c r="R966" i="35"/>
  <c r="AE964" i="35"/>
  <c r="Q959" i="33"/>
  <c r="N959" i="33"/>
  <c r="R959" i="33"/>
  <c r="I959" i="33"/>
  <c r="D959" i="33"/>
  <c r="L959" i="33"/>
  <c r="B959" i="33"/>
  <c r="G959" i="33"/>
  <c r="K959" i="33"/>
  <c r="A960" i="33"/>
  <c r="C959" i="33"/>
  <c r="AD965" i="35"/>
  <c r="AA965" i="35"/>
  <c r="Y965" i="35"/>
  <c r="AB965" i="35"/>
  <c r="AC965" i="35"/>
  <c r="V965" i="35"/>
  <c r="Z965" i="35"/>
  <c r="U965" i="35"/>
  <c r="X965" i="35"/>
  <c r="W965" i="35"/>
  <c r="T965" i="35"/>
  <c r="G958" i="25"/>
  <c r="C958" i="25"/>
  <c r="B958" i="25" s="1"/>
  <c r="A959" i="25"/>
  <c r="D958" i="25"/>
  <c r="S960" i="33" l="1"/>
  <c r="J960" i="33"/>
  <c r="S959" i="25"/>
  <c r="J959" i="25"/>
  <c r="R283" i="33"/>
  <c r="L284" i="33" s="1"/>
  <c r="M284" i="33" s="1"/>
  <c r="X284" i="33" s="1"/>
  <c r="R284" i="35"/>
  <c r="L285" i="35" s="1"/>
  <c r="M285" i="35" s="1"/>
  <c r="I284" i="35"/>
  <c r="H285" i="35" s="1"/>
  <c r="U284" i="33"/>
  <c r="Z284" i="33"/>
  <c r="AA284" i="33"/>
  <c r="AB284" i="33"/>
  <c r="V284" i="33"/>
  <c r="Y284" i="33"/>
  <c r="I283" i="33"/>
  <c r="H284" i="33" s="1"/>
  <c r="E248" i="25"/>
  <c r="M967" i="35"/>
  <c r="F967" i="35"/>
  <c r="H967" i="35"/>
  <c r="E967" i="35"/>
  <c r="H960" i="33"/>
  <c r="M960" i="33"/>
  <c r="E960" i="33"/>
  <c r="F960" i="33"/>
  <c r="H959" i="25"/>
  <c r="M959" i="25"/>
  <c r="F959" i="25"/>
  <c r="E959" i="25"/>
  <c r="AE965" i="35"/>
  <c r="Q967" i="35"/>
  <c r="R967" i="35"/>
  <c r="B967" i="35"/>
  <c r="L967" i="35"/>
  <c r="A968" i="35"/>
  <c r="S968" i="35" s="1"/>
  <c r="N967" i="35"/>
  <c r="C967" i="35"/>
  <c r="K967" i="35"/>
  <c r="D967" i="35"/>
  <c r="I967" i="35"/>
  <c r="G967" i="35"/>
  <c r="AD966" i="35"/>
  <c r="AC966" i="35"/>
  <c r="AB966" i="35"/>
  <c r="Y966" i="35"/>
  <c r="AA966" i="35"/>
  <c r="Z966" i="35"/>
  <c r="W966" i="35"/>
  <c r="V966" i="35"/>
  <c r="U966" i="35"/>
  <c r="X966" i="35"/>
  <c r="T966" i="35"/>
  <c r="AE958" i="33"/>
  <c r="Z959" i="33"/>
  <c r="Y959" i="33"/>
  <c r="X959" i="33"/>
  <c r="AD959" i="33"/>
  <c r="AC959" i="33"/>
  <c r="AB959" i="33"/>
  <c r="U959" i="33"/>
  <c r="W959" i="33"/>
  <c r="V959" i="33"/>
  <c r="T959" i="33"/>
  <c r="AA959" i="33"/>
  <c r="Q960" i="33"/>
  <c r="K960" i="33"/>
  <c r="C960" i="33"/>
  <c r="I960" i="33"/>
  <c r="N960" i="33"/>
  <c r="G960" i="33"/>
  <c r="A961" i="33"/>
  <c r="R960" i="33"/>
  <c r="B960" i="33"/>
  <c r="L960" i="33"/>
  <c r="D960" i="33"/>
  <c r="G959" i="25"/>
  <c r="C959" i="25"/>
  <c r="B959" i="25" s="1"/>
  <c r="A960" i="25"/>
  <c r="D959" i="25"/>
  <c r="T284" i="33" l="1"/>
  <c r="S960" i="25"/>
  <c r="J960" i="25"/>
  <c r="S961" i="33"/>
  <c r="J961" i="33"/>
  <c r="AD284" i="33"/>
  <c r="AC284" i="33"/>
  <c r="W284" i="33"/>
  <c r="J284" i="35"/>
  <c r="K284" i="35" s="1"/>
  <c r="J283" i="33"/>
  <c r="K283" i="33" s="1"/>
  <c r="Z285" i="35"/>
  <c r="AD285" i="35"/>
  <c r="V285" i="35"/>
  <c r="W285" i="35"/>
  <c r="AA285" i="35"/>
  <c r="T285" i="35"/>
  <c r="AC285" i="35"/>
  <c r="Y285" i="35"/>
  <c r="AB285" i="35"/>
  <c r="X285" i="35"/>
  <c r="U285" i="35"/>
  <c r="AE284" i="33"/>
  <c r="N284" i="33" s="1"/>
  <c r="Q284" i="33" s="1"/>
  <c r="M968" i="35"/>
  <c r="H968" i="35"/>
  <c r="E968" i="35"/>
  <c r="F968" i="35"/>
  <c r="M961" i="33"/>
  <c r="H961" i="33"/>
  <c r="F961" i="33"/>
  <c r="E961" i="33"/>
  <c r="H960" i="25"/>
  <c r="M960" i="25"/>
  <c r="E960" i="25"/>
  <c r="F960" i="25"/>
  <c r="AE959" i="33"/>
  <c r="C968" i="35"/>
  <c r="G968" i="35"/>
  <c r="Q968" i="35"/>
  <c r="B968" i="35"/>
  <c r="N968" i="35"/>
  <c r="L968" i="35"/>
  <c r="R968" i="35"/>
  <c r="A969" i="35"/>
  <c r="S969" i="35" s="1"/>
  <c r="D968" i="35"/>
  <c r="I968" i="35"/>
  <c r="K968" i="35"/>
  <c r="AD967" i="35"/>
  <c r="W967" i="35"/>
  <c r="Z967" i="35"/>
  <c r="V967" i="35"/>
  <c r="AA967" i="35"/>
  <c r="T967" i="35"/>
  <c r="X967" i="35"/>
  <c r="Y967" i="35"/>
  <c r="AC967" i="35"/>
  <c r="AB967" i="35"/>
  <c r="U967" i="35"/>
  <c r="K961" i="33"/>
  <c r="G961" i="33"/>
  <c r="C961" i="33"/>
  <c r="Q961" i="33"/>
  <c r="N961" i="33"/>
  <c r="A962" i="33"/>
  <c r="D961" i="33"/>
  <c r="I961" i="33"/>
  <c r="R961" i="33"/>
  <c r="B961" i="33"/>
  <c r="L961" i="33"/>
  <c r="Z960" i="33"/>
  <c r="AB960" i="33"/>
  <c r="AA960" i="33"/>
  <c r="Y960" i="33"/>
  <c r="AD960" i="33"/>
  <c r="AC960" i="33"/>
  <c r="V960" i="33"/>
  <c r="T960" i="33"/>
  <c r="U960" i="33"/>
  <c r="W960" i="33"/>
  <c r="X960" i="33"/>
  <c r="AE966" i="35"/>
  <c r="I248" i="25"/>
  <c r="H249" i="25" s="1"/>
  <c r="R248" i="25"/>
  <c r="L249" i="25" s="1"/>
  <c r="M249" i="25" s="1"/>
  <c r="G960" i="25"/>
  <c r="C960" i="25"/>
  <c r="B960" i="25" s="1"/>
  <c r="D960" i="25"/>
  <c r="A961" i="25"/>
  <c r="S962" i="33" l="1"/>
  <c r="J962" i="33"/>
  <c r="S961" i="25"/>
  <c r="J961" i="25"/>
  <c r="J248" i="25"/>
  <c r="K248" i="25" s="1"/>
  <c r="AE285" i="35"/>
  <c r="N285" i="35" s="1"/>
  <c r="Q285" i="35" s="1"/>
  <c r="S284" i="33"/>
  <c r="H969" i="35"/>
  <c r="M969" i="35"/>
  <c r="F969" i="35"/>
  <c r="E969" i="35"/>
  <c r="M962" i="33"/>
  <c r="H962" i="33"/>
  <c r="F962" i="33"/>
  <c r="E962" i="33"/>
  <c r="M961" i="25"/>
  <c r="H961" i="25"/>
  <c r="E961" i="25"/>
  <c r="F961" i="25"/>
  <c r="AE960" i="33"/>
  <c r="N962" i="33"/>
  <c r="I962" i="33"/>
  <c r="C962" i="33"/>
  <c r="B962" i="33"/>
  <c r="L962" i="33"/>
  <c r="G962" i="33"/>
  <c r="R962" i="33"/>
  <c r="A963" i="33"/>
  <c r="K962" i="33"/>
  <c r="D962" i="33"/>
  <c r="Q962" i="33"/>
  <c r="N969" i="35"/>
  <c r="L969" i="35"/>
  <c r="C969" i="35"/>
  <c r="I969" i="35"/>
  <c r="Q969" i="35"/>
  <c r="B969" i="35"/>
  <c r="R969" i="35"/>
  <c r="G969" i="35"/>
  <c r="K969" i="35"/>
  <c r="A970" i="35"/>
  <c r="S970" i="35" s="1"/>
  <c r="D969" i="35"/>
  <c r="AE967" i="35"/>
  <c r="X968" i="35"/>
  <c r="V968" i="35"/>
  <c r="U968" i="35"/>
  <c r="W968" i="35"/>
  <c r="Y968" i="35"/>
  <c r="AD968" i="35"/>
  <c r="T968" i="35"/>
  <c r="AC968" i="35"/>
  <c r="Z968" i="35"/>
  <c r="AA968" i="35"/>
  <c r="AB968" i="35"/>
  <c r="Z961" i="33"/>
  <c r="AC961" i="33"/>
  <c r="AB961" i="33"/>
  <c r="U961" i="33"/>
  <c r="T961" i="33"/>
  <c r="X961" i="33"/>
  <c r="V961" i="33"/>
  <c r="AD961" i="33"/>
  <c r="W961" i="33"/>
  <c r="AA961" i="33"/>
  <c r="Y961" i="33"/>
  <c r="X249" i="25"/>
  <c r="W249" i="25"/>
  <c r="U249" i="25"/>
  <c r="AB249" i="25"/>
  <c r="AA249" i="25"/>
  <c r="Y249" i="25"/>
  <c r="AC249" i="25"/>
  <c r="T249" i="25"/>
  <c r="AD249" i="25"/>
  <c r="V249" i="25"/>
  <c r="Z249" i="25"/>
  <c r="G961" i="25"/>
  <c r="A962" i="25"/>
  <c r="C961" i="25"/>
  <c r="B961" i="25" s="1"/>
  <c r="D961" i="25"/>
  <c r="S963" i="33" l="1"/>
  <c r="J963" i="33"/>
  <c r="S962" i="25"/>
  <c r="J962" i="25"/>
  <c r="S285" i="35"/>
  <c r="E285" i="35" s="1"/>
  <c r="E284" i="33"/>
  <c r="M970" i="35"/>
  <c r="H970" i="35"/>
  <c r="F970" i="35"/>
  <c r="E970" i="35"/>
  <c r="M963" i="33"/>
  <c r="H963" i="33"/>
  <c r="F963" i="33"/>
  <c r="E963" i="33"/>
  <c r="H962" i="25"/>
  <c r="M962" i="25"/>
  <c r="E962" i="25"/>
  <c r="F962" i="25"/>
  <c r="AE961" i="33"/>
  <c r="AC962" i="33"/>
  <c r="Z962" i="33"/>
  <c r="AB962" i="33"/>
  <c r="AA962" i="33"/>
  <c r="W962" i="33"/>
  <c r="U962" i="33"/>
  <c r="T962" i="33"/>
  <c r="X962" i="33"/>
  <c r="AD962" i="33"/>
  <c r="Y962" i="33"/>
  <c r="V962" i="33"/>
  <c r="AE968" i="35"/>
  <c r="I963" i="33"/>
  <c r="K963" i="33"/>
  <c r="G963" i="33"/>
  <c r="B963" i="33"/>
  <c r="C963" i="33"/>
  <c r="D963" i="33"/>
  <c r="A964" i="33"/>
  <c r="R963" i="33"/>
  <c r="Q963" i="33"/>
  <c r="L963" i="33"/>
  <c r="N963" i="33"/>
  <c r="B970" i="35"/>
  <c r="A971" i="35"/>
  <c r="S971" i="35" s="1"/>
  <c r="G970" i="35"/>
  <c r="N970" i="35"/>
  <c r="L970" i="35"/>
  <c r="R970" i="35"/>
  <c r="Q970" i="35"/>
  <c r="I970" i="35"/>
  <c r="K970" i="35"/>
  <c r="D970" i="35"/>
  <c r="C970" i="35"/>
  <c r="U969" i="35"/>
  <c r="AA969" i="35"/>
  <c r="AC969" i="35"/>
  <c r="AD969" i="35"/>
  <c r="Y969" i="35"/>
  <c r="Z969" i="35"/>
  <c r="W969" i="35"/>
  <c r="V969" i="35"/>
  <c r="T969" i="35"/>
  <c r="AB969" i="35"/>
  <c r="X969" i="35"/>
  <c r="AE249" i="25"/>
  <c r="N249" i="25" s="1"/>
  <c r="Q249" i="25" s="1"/>
  <c r="G962" i="25"/>
  <c r="A963" i="25"/>
  <c r="D962" i="25"/>
  <c r="C962" i="25"/>
  <c r="B962" i="25" s="1"/>
  <c r="S963" i="25" l="1"/>
  <c r="J963" i="25"/>
  <c r="S964" i="33"/>
  <c r="J964" i="33"/>
  <c r="R285" i="35"/>
  <c r="L286" i="35" s="1"/>
  <c r="M286" i="35" s="1"/>
  <c r="X286" i="35" s="1"/>
  <c r="I285" i="35"/>
  <c r="H286" i="35" s="1"/>
  <c r="T286" i="35"/>
  <c r="AB286" i="35"/>
  <c r="W286" i="35"/>
  <c r="AC286" i="35"/>
  <c r="I284" i="33"/>
  <c r="H285" i="33" s="1"/>
  <c r="R284" i="33"/>
  <c r="L285" i="33" s="1"/>
  <c r="M285" i="33" s="1"/>
  <c r="S249" i="25"/>
  <c r="E249" i="25" s="1"/>
  <c r="M964" i="33"/>
  <c r="H964" i="33"/>
  <c r="F964" i="33"/>
  <c r="E964" i="33"/>
  <c r="M971" i="35"/>
  <c r="H971" i="35"/>
  <c r="E971" i="35"/>
  <c r="F971" i="35"/>
  <c r="H963" i="25"/>
  <c r="M963" i="25"/>
  <c r="E963" i="25"/>
  <c r="F963" i="25"/>
  <c r="AE969" i="35"/>
  <c r="D971" i="35"/>
  <c r="R971" i="35"/>
  <c r="Q971" i="35"/>
  <c r="B971" i="35"/>
  <c r="K971" i="35"/>
  <c r="N971" i="35"/>
  <c r="G971" i="35"/>
  <c r="A972" i="35"/>
  <c r="S972" i="35" s="1"/>
  <c r="I971" i="35"/>
  <c r="C971" i="35"/>
  <c r="L971" i="35"/>
  <c r="AE962" i="33"/>
  <c r="AD970" i="35"/>
  <c r="W970" i="35"/>
  <c r="AA970" i="35"/>
  <c r="Z970" i="35"/>
  <c r="Y970" i="35"/>
  <c r="AB970" i="35"/>
  <c r="U970" i="35"/>
  <c r="T970" i="35"/>
  <c r="AC970" i="35"/>
  <c r="X970" i="35"/>
  <c r="V970" i="35"/>
  <c r="I964" i="33"/>
  <c r="N964" i="33"/>
  <c r="B964" i="33"/>
  <c r="G964" i="33"/>
  <c r="D964" i="33"/>
  <c r="R964" i="33"/>
  <c r="C964" i="33"/>
  <c r="A965" i="33"/>
  <c r="Q964" i="33"/>
  <c r="L964" i="33"/>
  <c r="K964" i="33"/>
  <c r="AB963" i="33"/>
  <c r="U963" i="33"/>
  <c r="AD963" i="33"/>
  <c r="V963" i="33"/>
  <c r="AC963" i="33"/>
  <c r="T963" i="33"/>
  <c r="X963" i="33"/>
  <c r="AA963" i="33"/>
  <c r="Y963" i="33"/>
  <c r="W963" i="33"/>
  <c r="Z963" i="33"/>
  <c r="G963" i="25"/>
  <c r="C963" i="25"/>
  <c r="B963" i="25" s="1"/>
  <c r="A964" i="25"/>
  <c r="D963" i="25"/>
  <c r="AA286" i="35" l="1"/>
  <c r="AD286" i="35"/>
  <c r="U286" i="35"/>
  <c r="V286" i="35"/>
  <c r="Z286" i="35"/>
  <c r="S964" i="25"/>
  <c r="J964" i="25"/>
  <c r="S965" i="33"/>
  <c r="J965" i="33"/>
  <c r="Y286" i="35"/>
  <c r="AE286" i="35" s="1"/>
  <c r="N286" i="35" s="1"/>
  <c r="Q286" i="35" s="1"/>
  <c r="J285" i="35"/>
  <c r="K285" i="35" s="1"/>
  <c r="J284" i="33"/>
  <c r="K284" i="33" s="1"/>
  <c r="W285" i="33"/>
  <c r="Y285" i="33"/>
  <c r="AB285" i="33"/>
  <c r="U285" i="33"/>
  <c r="AD285" i="33"/>
  <c r="V285" i="33"/>
  <c r="T285" i="33"/>
  <c r="Z285" i="33"/>
  <c r="AA285" i="33"/>
  <c r="X285" i="33"/>
  <c r="AC285" i="33"/>
  <c r="M972" i="35"/>
  <c r="H972" i="35"/>
  <c r="E972" i="35"/>
  <c r="F972" i="35"/>
  <c r="M965" i="33"/>
  <c r="H965" i="33"/>
  <c r="F965" i="33"/>
  <c r="E965" i="33"/>
  <c r="M964" i="25"/>
  <c r="E964" i="25"/>
  <c r="H964" i="25"/>
  <c r="F964" i="25"/>
  <c r="AE963" i="33"/>
  <c r="AE970" i="35"/>
  <c r="Y971" i="35"/>
  <c r="V971" i="35"/>
  <c r="AC971" i="35"/>
  <c r="AD971" i="35"/>
  <c r="Z971" i="35"/>
  <c r="AB971" i="35"/>
  <c r="W971" i="35"/>
  <c r="T971" i="35"/>
  <c r="AA971" i="35"/>
  <c r="X971" i="35"/>
  <c r="U971" i="35"/>
  <c r="I972" i="35"/>
  <c r="N972" i="35"/>
  <c r="K972" i="35"/>
  <c r="L972" i="35"/>
  <c r="D972" i="35"/>
  <c r="G972" i="35"/>
  <c r="C972" i="35"/>
  <c r="B972" i="35"/>
  <c r="A973" i="35"/>
  <c r="S973" i="35" s="1"/>
  <c r="R972" i="35"/>
  <c r="Q972" i="35"/>
  <c r="B965" i="33"/>
  <c r="R965" i="33"/>
  <c r="C965" i="33"/>
  <c r="K965" i="33"/>
  <c r="I965" i="33"/>
  <c r="A966" i="33"/>
  <c r="Q965" i="33"/>
  <c r="L965" i="33"/>
  <c r="N965" i="33"/>
  <c r="G965" i="33"/>
  <c r="D965" i="33"/>
  <c r="AC964" i="33"/>
  <c r="Y964" i="33"/>
  <c r="X964" i="33"/>
  <c r="W964" i="33"/>
  <c r="Z964" i="33"/>
  <c r="T964" i="33"/>
  <c r="V964" i="33"/>
  <c r="U964" i="33"/>
  <c r="AA964" i="33"/>
  <c r="AB964" i="33"/>
  <c r="AD964" i="33"/>
  <c r="G964" i="25"/>
  <c r="C964" i="25"/>
  <c r="B964" i="25" s="1"/>
  <c r="D964" i="25"/>
  <c r="A965" i="25"/>
  <c r="S965" i="25" l="1"/>
  <c r="J965" i="25"/>
  <c r="S966" i="33"/>
  <c r="J966" i="33"/>
  <c r="AE285" i="33"/>
  <c r="N285" i="33" s="1"/>
  <c r="Q285" i="33" s="1"/>
  <c r="S285" i="33" s="1"/>
  <c r="E285" i="33" s="1"/>
  <c r="S286" i="35"/>
  <c r="E286" i="35" s="1"/>
  <c r="M966" i="33"/>
  <c r="H966" i="33"/>
  <c r="F966" i="33"/>
  <c r="E966" i="33"/>
  <c r="M973" i="35"/>
  <c r="H973" i="35"/>
  <c r="F973" i="35"/>
  <c r="E973" i="35"/>
  <c r="M965" i="25"/>
  <c r="H965" i="25"/>
  <c r="E965" i="25"/>
  <c r="F965" i="25"/>
  <c r="AE971" i="35"/>
  <c r="AE964" i="33"/>
  <c r="C966" i="33"/>
  <c r="B966" i="33"/>
  <c r="R966" i="33"/>
  <c r="A967" i="33"/>
  <c r="K966" i="33"/>
  <c r="G966" i="33"/>
  <c r="Q966" i="33"/>
  <c r="D966" i="33"/>
  <c r="L966" i="33"/>
  <c r="N966" i="33"/>
  <c r="I966" i="33"/>
  <c r="AA972" i="35"/>
  <c r="X972" i="35"/>
  <c r="V972" i="35"/>
  <c r="AD972" i="35"/>
  <c r="Y972" i="35"/>
  <c r="AC972" i="35"/>
  <c r="U972" i="35"/>
  <c r="AB972" i="35"/>
  <c r="T972" i="35"/>
  <c r="W972" i="35"/>
  <c r="Z972" i="35"/>
  <c r="Q973" i="35"/>
  <c r="N973" i="35"/>
  <c r="L973" i="35"/>
  <c r="K973" i="35"/>
  <c r="I973" i="35"/>
  <c r="A974" i="35"/>
  <c r="S974" i="35" s="1"/>
  <c r="B973" i="35"/>
  <c r="D973" i="35"/>
  <c r="C973" i="35"/>
  <c r="G973" i="35"/>
  <c r="R973" i="35"/>
  <c r="AC965" i="33"/>
  <c r="AD965" i="33"/>
  <c r="AB965" i="33"/>
  <c r="Z965" i="33"/>
  <c r="X965" i="33"/>
  <c r="W965" i="33"/>
  <c r="T965" i="33"/>
  <c r="V965" i="33"/>
  <c r="Y965" i="33"/>
  <c r="AA965" i="33"/>
  <c r="U965" i="33"/>
  <c r="I249" i="25"/>
  <c r="R249" i="25"/>
  <c r="L250" i="25" s="1"/>
  <c r="M250" i="25" s="1"/>
  <c r="G965" i="25"/>
  <c r="C965" i="25"/>
  <c r="B965" i="25" s="1"/>
  <c r="D965" i="25"/>
  <c r="A966" i="25"/>
  <c r="S967" i="33" l="1"/>
  <c r="J967" i="33"/>
  <c r="S966" i="25"/>
  <c r="J966" i="25"/>
  <c r="H250" i="25"/>
  <c r="J249" i="25"/>
  <c r="K249" i="25" s="1"/>
  <c r="R286" i="35"/>
  <c r="L287" i="35" s="1"/>
  <c r="M287" i="35" s="1"/>
  <c r="X287" i="35" s="1"/>
  <c r="R285" i="33"/>
  <c r="L286" i="33" s="1"/>
  <c r="M286" i="33" s="1"/>
  <c r="X286" i="33" s="1"/>
  <c r="I286" i="35"/>
  <c r="H287" i="35" s="1"/>
  <c r="I285" i="33"/>
  <c r="H286" i="33" s="1"/>
  <c r="M967" i="33"/>
  <c r="H967" i="33"/>
  <c r="E967" i="33"/>
  <c r="F967" i="33"/>
  <c r="M974" i="35"/>
  <c r="H974" i="35"/>
  <c r="E974" i="35"/>
  <c r="F974" i="35"/>
  <c r="M966" i="25"/>
  <c r="E966" i="25"/>
  <c r="H966" i="25"/>
  <c r="F966" i="25"/>
  <c r="D974" i="35"/>
  <c r="N974" i="35"/>
  <c r="A975" i="35"/>
  <c r="S975" i="35" s="1"/>
  <c r="Q974" i="35"/>
  <c r="R974" i="35"/>
  <c r="K974" i="35"/>
  <c r="C974" i="35"/>
  <c r="L974" i="35"/>
  <c r="B974" i="35"/>
  <c r="G974" i="35"/>
  <c r="I974" i="35"/>
  <c r="AC966" i="33"/>
  <c r="T966" i="33"/>
  <c r="U966" i="33"/>
  <c r="AB966" i="33"/>
  <c r="AA966" i="33"/>
  <c r="Y966" i="33"/>
  <c r="AD966" i="33"/>
  <c r="X966" i="33"/>
  <c r="V966" i="33"/>
  <c r="W966" i="33"/>
  <c r="Z966" i="33"/>
  <c r="AE965" i="33"/>
  <c r="AE972" i="35"/>
  <c r="Q967" i="33"/>
  <c r="D967" i="33"/>
  <c r="C967" i="33"/>
  <c r="B967" i="33"/>
  <c r="N967" i="33"/>
  <c r="K967" i="33"/>
  <c r="A968" i="33"/>
  <c r="G967" i="33"/>
  <c r="R967" i="33"/>
  <c r="L967" i="33"/>
  <c r="I967" i="33"/>
  <c r="AA973" i="35"/>
  <c r="W973" i="35"/>
  <c r="T973" i="35"/>
  <c r="AD973" i="35"/>
  <c r="V973" i="35"/>
  <c r="AB973" i="35"/>
  <c r="X973" i="35"/>
  <c r="AC973" i="35"/>
  <c r="Y973" i="35"/>
  <c r="Z973" i="35"/>
  <c r="U973" i="35"/>
  <c r="V250" i="25"/>
  <c r="W250" i="25"/>
  <c r="Z250" i="25"/>
  <c r="X250" i="25"/>
  <c r="AD250" i="25"/>
  <c r="AA250" i="25"/>
  <c r="AB250" i="25"/>
  <c r="U250" i="25"/>
  <c r="T250" i="25"/>
  <c r="Y250" i="25"/>
  <c r="AC250" i="25"/>
  <c r="G966" i="25"/>
  <c r="D966" i="25"/>
  <c r="A967" i="25"/>
  <c r="C966" i="25"/>
  <c r="B966" i="25" s="1"/>
  <c r="W287" i="35" l="1"/>
  <c r="Z287" i="35"/>
  <c r="AD287" i="35"/>
  <c r="AC287" i="35"/>
  <c r="T286" i="33"/>
  <c r="Z286" i="33"/>
  <c r="U286" i="33"/>
  <c r="U287" i="35"/>
  <c r="S967" i="25"/>
  <c r="J967" i="25"/>
  <c r="S968" i="33"/>
  <c r="J968" i="33"/>
  <c r="Y286" i="33"/>
  <c r="AB286" i="33"/>
  <c r="V287" i="35"/>
  <c r="Y287" i="35"/>
  <c r="AC286" i="33"/>
  <c r="AA286" i="33"/>
  <c r="AA287" i="35"/>
  <c r="W286" i="33"/>
  <c r="AB287" i="35"/>
  <c r="T287" i="35"/>
  <c r="V286" i="33"/>
  <c r="AE286" i="33" s="1"/>
  <c r="N286" i="33" s="1"/>
  <c r="Q286" i="33" s="1"/>
  <c r="J285" i="33"/>
  <c r="K285" i="33" s="1"/>
  <c r="J286" i="35"/>
  <c r="K286" i="35" s="1"/>
  <c r="AD286" i="33"/>
  <c r="M968" i="33"/>
  <c r="H968" i="33"/>
  <c r="F968" i="33"/>
  <c r="E968" i="33"/>
  <c r="M975" i="35"/>
  <c r="F975" i="35"/>
  <c r="H975" i="35"/>
  <c r="E975" i="35"/>
  <c r="H967" i="25"/>
  <c r="E967" i="25"/>
  <c r="M967" i="25"/>
  <c r="F967" i="25"/>
  <c r="AD974" i="35"/>
  <c r="AB974" i="35"/>
  <c r="AA974" i="35"/>
  <c r="U974" i="35"/>
  <c r="Y974" i="35"/>
  <c r="T974" i="35"/>
  <c r="X974" i="35"/>
  <c r="AC974" i="35"/>
  <c r="W974" i="35"/>
  <c r="Z974" i="35"/>
  <c r="V974" i="35"/>
  <c r="AE973" i="35"/>
  <c r="B975" i="35"/>
  <c r="R975" i="35"/>
  <c r="Q975" i="35"/>
  <c r="L975" i="35"/>
  <c r="I975" i="35"/>
  <c r="G975" i="35"/>
  <c r="K975" i="35"/>
  <c r="D975" i="35"/>
  <c r="N975" i="35"/>
  <c r="A976" i="35"/>
  <c r="S976" i="35" s="1"/>
  <c r="C975" i="35"/>
  <c r="D968" i="33"/>
  <c r="C968" i="33"/>
  <c r="B968" i="33"/>
  <c r="N968" i="33"/>
  <c r="K968" i="33"/>
  <c r="A969" i="33"/>
  <c r="G968" i="33"/>
  <c r="L968" i="33"/>
  <c r="I968" i="33"/>
  <c r="R968" i="33"/>
  <c r="Q968" i="33"/>
  <c r="AE966" i="33"/>
  <c r="AC967" i="33"/>
  <c r="W967" i="33"/>
  <c r="U967" i="33"/>
  <c r="Y967" i="33"/>
  <c r="X967" i="33"/>
  <c r="V967" i="33"/>
  <c r="AB967" i="33"/>
  <c r="T967" i="33"/>
  <c r="AD967" i="33"/>
  <c r="Z967" i="33"/>
  <c r="AA967" i="33"/>
  <c r="AE250" i="25"/>
  <c r="N250" i="25" s="1"/>
  <c r="Q250" i="25" s="1"/>
  <c r="G967" i="25"/>
  <c r="D967" i="25"/>
  <c r="A968" i="25"/>
  <c r="C967" i="25"/>
  <c r="B967" i="25" s="1"/>
  <c r="AE287" i="35" l="1"/>
  <c r="N287" i="35" s="1"/>
  <c r="Q287" i="35" s="1"/>
  <c r="S287" i="35" s="1"/>
  <c r="S968" i="25"/>
  <c r="J968" i="25"/>
  <c r="S969" i="33"/>
  <c r="J969" i="33"/>
  <c r="E287" i="35"/>
  <c r="S286" i="33"/>
  <c r="E286" i="33" s="1"/>
  <c r="S250" i="25"/>
  <c r="E250" i="25" s="1"/>
  <c r="M976" i="35"/>
  <c r="F976" i="35"/>
  <c r="H976" i="35"/>
  <c r="E976" i="35"/>
  <c r="M969" i="33"/>
  <c r="H969" i="33"/>
  <c r="F969" i="33"/>
  <c r="E969" i="33"/>
  <c r="M968" i="25"/>
  <c r="E968" i="25"/>
  <c r="H968" i="25"/>
  <c r="F968" i="25"/>
  <c r="AE974" i="35"/>
  <c r="D969" i="33"/>
  <c r="I969" i="33"/>
  <c r="A970" i="33"/>
  <c r="N969" i="33"/>
  <c r="B969" i="33"/>
  <c r="Q969" i="33"/>
  <c r="G969" i="33"/>
  <c r="R969" i="33"/>
  <c r="L969" i="33"/>
  <c r="C969" i="33"/>
  <c r="K969" i="33"/>
  <c r="G976" i="35"/>
  <c r="I976" i="35"/>
  <c r="L976" i="35"/>
  <c r="K976" i="35"/>
  <c r="N976" i="35"/>
  <c r="B976" i="35"/>
  <c r="D976" i="35"/>
  <c r="A977" i="35"/>
  <c r="S977" i="35" s="1"/>
  <c r="Q976" i="35"/>
  <c r="R976" i="35"/>
  <c r="C976" i="35"/>
  <c r="AD975" i="35"/>
  <c r="V975" i="35"/>
  <c r="U975" i="35"/>
  <c r="T975" i="35"/>
  <c r="AC975" i="35"/>
  <c r="AB975" i="35"/>
  <c r="W975" i="35"/>
  <c r="Z975" i="35"/>
  <c r="Y975" i="35"/>
  <c r="AA975" i="35"/>
  <c r="X975" i="35"/>
  <c r="AE967" i="33"/>
  <c r="AC968" i="33"/>
  <c r="X968" i="33"/>
  <c r="AA968" i="33"/>
  <c r="U968" i="33"/>
  <c r="V968" i="33"/>
  <c r="Z968" i="33"/>
  <c r="AB968" i="33"/>
  <c r="AD968" i="33"/>
  <c r="W968" i="33"/>
  <c r="Y968" i="33"/>
  <c r="T968" i="33"/>
  <c r="G968" i="25"/>
  <c r="C968" i="25"/>
  <c r="B968" i="25" s="1"/>
  <c r="D968" i="25"/>
  <c r="A969" i="25"/>
  <c r="S969" i="25" l="1"/>
  <c r="J969" i="25"/>
  <c r="S970" i="33"/>
  <c r="J970" i="33"/>
  <c r="R286" i="33"/>
  <c r="L287" i="33" s="1"/>
  <c r="M287" i="33" s="1"/>
  <c r="W287" i="33" s="1"/>
  <c r="R287" i="35"/>
  <c r="L288" i="35" s="1"/>
  <c r="M288" i="35" s="1"/>
  <c r="I287" i="35"/>
  <c r="H288" i="35" s="1"/>
  <c r="V287" i="33"/>
  <c r="Z287" i="33"/>
  <c r="AD287" i="33"/>
  <c r="AC287" i="33"/>
  <c r="Y287" i="33"/>
  <c r="X287" i="33"/>
  <c r="I286" i="33"/>
  <c r="H287" i="33" s="1"/>
  <c r="M977" i="35"/>
  <c r="H977" i="35"/>
  <c r="E977" i="35"/>
  <c r="F977" i="35"/>
  <c r="M970" i="33"/>
  <c r="E970" i="33"/>
  <c r="H970" i="33"/>
  <c r="F970" i="33"/>
  <c r="M969" i="25"/>
  <c r="E969" i="25"/>
  <c r="H969" i="25"/>
  <c r="F969" i="25"/>
  <c r="AE968" i="33"/>
  <c r="L977" i="35"/>
  <c r="K977" i="35"/>
  <c r="D977" i="35"/>
  <c r="A978" i="35"/>
  <c r="S978" i="35" s="1"/>
  <c r="B977" i="35"/>
  <c r="Q977" i="35"/>
  <c r="R977" i="35"/>
  <c r="N977" i="35"/>
  <c r="I977" i="35"/>
  <c r="C977" i="35"/>
  <c r="G977" i="35"/>
  <c r="AE975" i="35"/>
  <c r="R970" i="33"/>
  <c r="I970" i="33"/>
  <c r="G970" i="33"/>
  <c r="L970" i="33"/>
  <c r="D970" i="33"/>
  <c r="A971" i="33"/>
  <c r="C970" i="33"/>
  <c r="B970" i="33"/>
  <c r="N970" i="33"/>
  <c r="Q970" i="33"/>
  <c r="K970" i="33"/>
  <c r="AC969" i="33"/>
  <c r="Z969" i="33"/>
  <c r="AD969" i="33"/>
  <c r="V969" i="33"/>
  <c r="AB969" i="33"/>
  <c r="U969" i="33"/>
  <c r="X969" i="33"/>
  <c r="T969" i="33"/>
  <c r="Y969" i="33"/>
  <c r="W969" i="33"/>
  <c r="AA969" i="33"/>
  <c r="U976" i="35"/>
  <c r="Z976" i="35"/>
  <c r="Y976" i="35"/>
  <c r="AC976" i="35"/>
  <c r="X976" i="35"/>
  <c r="T976" i="35"/>
  <c r="AD976" i="35"/>
  <c r="W976" i="35"/>
  <c r="V976" i="35"/>
  <c r="AB976" i="35"/>
  <c r="AA976" i="35"/>
  <c r="G969" i="25"/>
  <c r="A970" i="25"/>
  <c r="D969" i="25"/>
  <c r="C969" i="25"/>
  <c r="B969" i="25" s="1"/>
  <c r="U287" i="33" l="1"/>
  <c r="T287" i="33"/>
  <c r="S971" i="33"/>
  <c r="J971" i="33"/>
  <c r="S970" i="25"/>
  <c r="J970" i="25"/>
  <c r="AB287" i="33"/>
  <c r="AA287" i="33"/>
  <c r="J287" i="35"/>
  <c r="K287" i="35" s="1"/>
  <c r="J286" i="33"/>
  <c r="K286" i="33" s="1"/>
  <c r="AB288" i="35"/>
  <c r="V288" i="35"/>
  <c r="Y288" i="35"/>
  <c r="X288" i="35"/>
  <c r="AA288" i="35"/>
  <c r="Z288" i="35"/>
  <c r="U288" i="35"/>
  <c r="W288" i="35"/>
  <c r="T288" i="35"/>
  <c r="AC288" i="35"/>
  <c r="AD288" i="35"/>
  <c r="AE287" i="33"/>
  <c r="N287" i="33" s="1"/>
  <c r="Q287" i="33" s="1"/>
  <c r="M971" i="33"/>
  <c r="F971" i="33"/>
  <c r="H971" i="33"/>
  <c r="E971" i="33"/>
  <c r="M978" i="35"/>
  <c r="H978" i="35"/>
  <c r="F978" i="35"/>
  <c r="E978" i="35"/>
  <c r="M970" i="25"/>
  <c r="H970" i="25"/>
  <c r="E970" i="25"/>
  <c r="F970" i="25"/>
  <c r="AE969" i="33"/>
  <c r="AB970" i="33"/>
  <c r="T970" i="33"/>
  <c r="U970" i="33"/>
  <c r="AC970" i="33"/>
  <c r="Y970" i="33"/>
  <c r="AD970" i="33"/>
  <c r="X970" i="33"/>
  <c r="W970" i="33"/>
  <c r="Z970" i="33"/>
  <c r="V970" i="33"/>
  <c r="AA970" i="33"/>
  <c r="D971" i="33"/>
  <c r="C971" i="33"/>
  <c r="G971" i="33"/>
  <c r="Q971" i="33"/>
  <c r="K971" i="33"/>
  <c r="A972" i="33"/>
  <c r="R971" i="33"/>
  <c r="B971" i="33"/>
  <c r="N971" i="33"/>
  <c r="L971" i="33"/>
  <c r="I971" i="33"/>
  <c r="AE976" i="35"/>
  <c r="AD977" i="35"/>
  <c r="W977" i="35"/>
  <c r="AC977" i="35"/>
  <c r="T977" i="35"/>
  <c r="Y977" i="35"/>
  <c r="V977" i="35"/>
  <c r="X977" i="35"/>
  <c r="AB977" i="35"/>
  <c r="U977" i="35"/>
  <c r="Z977" i="35"/>
  <c r="AA977" i="35"/>
  <c r="B978" i="35"/>
  <c r="K978" i="35"/>
  <c r="R978" i="35"/>
  <c r="I978" i="35"/>
  <c r="D978" i="35"/>
  <c r="C978" i="35"/>
  <c r="G978" i="35"/>
  <c r="Q978" i="35"/>
  <c r="L978" i="35"/>
  <c r="N978" i="35"/>
  <c r="A979" i="35"/>
  <c r="S979" i="35" s="1"/>
  <c r="I250" i="25"/>
  <c r="R250" i="25"/>
  <c r="L251" i="25" s="1"/>
  <c r="M251" i="25" s="1"/>
  <c r="G970" i="25"/>
  <c r="C970" i="25"/>
  <c r="B970" i="25" s="1"/>
  <c r="A971" i="25"/>
  <c r="D970" i="25"/>
  <c r="S972" i="33" l="1"/>
  <c r="J972" i="33"/>
  <c r="S971" i="25"/>
  <c r="J971" i="25"/>
  <c r="H251" i="25"/>
  <c r="J250" i="25"/>
  <c r="K250" i="25" s="1"/>
  <c r="AE288" i="35"/>
  <c r="N288" i="35" s="1"/>
  <c r="Q288" i="35" s="1"/>
  <c r="S287" i="33"/>
  <c r="M972" i="33"/>
  <c r="H972" i="33"/>
  <c r="F972" i="33"/>
  <c r="E972" i="33"/>
  <c r="M979" i="35"/>
  <c r="H979" i="35"/>
  <c r="F979" i="35"/>
  <c r="E979" i="35"/>
  <c r="M971" i="25"/>
  <c r="H971" i="25"/>
  <c r="F971" i="25"/>
  <c r="E971" i="25"/>
  <c r="Y978" i="35"/>
  <c r="W978" i="35"/>
  <c r="U978" i="35"/>
  <c r="Z978" i="35"/>
  <c r="AD978" i="35"/>
  <c r="V978" i="35"/>
  <c r="X978" i="35"/>
  <c r="T978" i="35"/>
  <c r="AB978" i="35"/>
  <c r="AC978" i="35"/>
  <c r="AA978" i="35"/>
  <c r="N979" i="35"/>
  <c r="D979" i="35"/>
  <c r="C979" i="35"/>
  <c r="G979" i="35"/>
  <c r="I979" i="35"/>
  <c r="Q979" i="35"/>
  <c r="K979" i="35"/>
  <c r="A980" i="35"/>
  <c r="S980" i="35" s="1"/>
  <c r="L979" i="35"/>
  <c r="B979" i="35"/>
  <c r="R979" i="35"/>
  <c r="AC971" i="33"/>
  <c r="W971" i="33"/>
  <c r="AA971" i="33"/>
  <c r="Z971" i="33"/>
  <c r="T971" i="33"/>
  <c r="X971" i="33"/>
  <c r="U971" i="33"/>
  <c r="V971" i="33"/>
  <c r="AD971" i="33"/>
  <c r="AB971" i="33"/>
  <c r="Y971" i="33"/>
  <c r="AE970" i="33"/>
  <c r="AE977" i="35"/>
  <c r="R972" i="33"/>
  <c r="B972" i="33"/>
  <c r="I972" i="33"/>
  <c r="L972" i="33"/>
  <c r="K972" i="33"/>
  <c r="D972" i="33"/>
  <c r="C972" i="33"/>
  <c r="A973" i="33"/>
  <c r="G972" i="33"/>
  <c r="N972" i="33"/>
  <c r="Q972" i="33"/>
  <c r="Z251" i="25"/>
  <c r="AC251" i="25"/>
  <c r="AD251" i="25"/>
  <c r="W251" i="25"/>
  <c r="V251" i="25"/>
  <c r="U251" i="25"/>
  <c r="AA251" i="25"/>
  <c r="T251" i="25"/>
  <c r="X251" i="25"/>
  <c r="AB251" i="25"/>
  <c r="Y251" i="25"/>
  <c r="G971" i="25"/>
  <c r="C971" i="25"/>
  <c r="B971" i="25" s="1"/>
  <c r="A972" i="25"/>
  <c r="D971" i="25"/>
  <c r="S972" i="25" l="1"/>
  <c r="J972" i="25"/>
  <c r="S973" i="33"/>
  <c r="J973" i="33"/>
  <c r="S288" i="35"/>
  <c r="E288" i="35" s="1"/>
  <c r="E287" i="33"/>
  <c r="M980" i="35"/>
  <c r="H980" i="35"/>
  <c r="F980" i="35"/>
  <c r="E980" i="35"/>
  <c r="H973" i="33"/>
  <c r="M973" i="33"/>
  <c r="F973" i="33"/>
  <c r="E973" i="33"/>
  <c r="M972" i="25"/>
  <c r="H972" i="25"/>
  <c r="F972" i="25"/>
  <c r="E972" i="25"/>
  <c r="AC972" i="33"/>
  <c r="AB972" i="33"/>
  <c r="AA972" i="33"/>
  <c r="U972" i="33"/>
  <c r="T972" i="33"/>
  <c r="W972" i="33"/>
  <c r="Z972" i="33"/>
  <c r="AD972" i="33"/>
  <c r="X972" i="33"/>
  <c r="Y972" i="33"/>
  <c r="V972" i="33"/>
  <c r="AE978" i="35"/>
  <c r="K980" i="35"/>
  <c r="A981" i="35"/>
  <c r="S981" i="35" s="1"/>
  <c r="G980" i="35"/>
  <c r="C980" i="35"/>
  <c r="R980" i="35"/>
  <c r="I980" i="35"/>
  <c r="N980" i="35"/>
  <c r="Q980" i="35"/>
  <c r="L980" i="35"/>
  <c r="B980" i="35"/>
  <c r="D980" i="35"/>
  <c r="AE971" i="33"/>
  <c r="D973" i="33"/>
  <c r="B973" i="33"/>
  <c r="C973" i="33"/>
  <c r="Q973" i="33"/>
  <c r="A974" i="33"/>
  <c r="N973" i="33"/>
  <c r="L973" i="33"/>
  <c r="I973" i="33"/>
  <c r="K973" i="33"/>
  <c r="G973" i="33"/>
  <c r="R973" i="33"/>
  <c r="AD979" i="35"/>
  <c r="W979" i="35"/>
  <c r="V979" i="35"/>
  <c r="AC979" i="35"/>
  <c r="AA979" i="35"/>
  <c r="U979" i="35"/>
  <c r="T979" i="35"/>
  <c r="Z979" i="35"/>
  <c r="Y979" i="35"/>
  <c r="X979" i="35"/>
  <c r="AB979" i="35"/>
  <c r="AE251" i="25"/>
  <c r="N251" i="25" s="1"/>
  <c r="Q251" i="25" s="1"/>
  <c r="G972" i="25"/>
  <c r="D972" i="25"/>
  <c r="C972" i="25"/>
  <c r="B972" i="25" s="1"/>
  <c r="A973" i="25"/>
  <c r="S973" i="25" l="1"/>
  <c r="J973" i="25"/>
  <c r="S974" i="33"/>
  <c r="J974" i="33"/>
  <c r="R288" i="35"/>
  <c r="L289" i="35" s="1"/>
  <c r="M289" i="35" s="1"/>
  <c r="Y289" i="35" s="1"/>
  <c r="I288" i="35"/>
  <c r="H289" i="35" s="1"/>
  <c r="W289" i="35"/>
  <c r="X289" i="35"/>
  <c r="U289" i="35"/>
  <c r="I287" i="33"/>
  <c r="H288" i="33" s="1"/>
  <c r="R287" i="33"/>
  <c r="L288" i="33" s="1"/>
  <c r="M288" i="33" s="1"/>
  <c r="S251" i="25"/>
  <c r="M974" i="33"/>
  <c r="H974" i="33"/>
  <c r="F974" i="33"/>
  <c r="E974" i="33"/>
  <c r="M981" i="35"/>
  <c r="H981" i="35"/>
  <c r="E981" i="35"/>
  <c r="F981" i="35"/>
  <c r="M973" i="25"/>
  <c r="H973" i="25"/>
  <c r="F973" i="25"/>
  <c r="E973" i="25"/>
  <c r="AE979" i="35"/>
  <c r="AE972" i="33"/>
  <c r="AC980" i="35"/>
  <c r="Y980" i="35"/>
  <c r="AA980" i="35"/>
  <c r="U980" i="35"/>
  <c r="T980" i="35"/>
  <c r="AD980" i="35"/>
  <c r="AB980" i="35"/>
  <c r="V980" i="35"/>
  <c r="X980" i="35"/>
  <c r="W980" i="35"/>
  <c r="Z980" i="35"/>
  <c r="K974" i="33"/>
  <c r="D974" i="33"/>
  <c r="N974" i="33"/>
  <c r="B974" i="33"/>
  <c r="A975" i="33"/>
  <c r="L974" i="33"/>
  <c r="C974" i="33"/>
  <c r="G974" i="33"/>
  <c r="I974" i="33"/>
  <c r="Q974" i="33"/>
  <c r="R974" i="33"/>
  <c r="AC973" i="33"/>
  <c r="AD973" i="33"/>
  <c r="AB973" i="33"/>
  <c r="T973" i="33"/>
  <c r="W973" i="33"/>
  <c r="Y973" i="33"/>
  <c r="U973" i="33"/>
  <c r="AA973" i="33"/>
  <c r="Z973" i="33"/>
  <c r="V973" i="33"/>
  <c r="X973" i="33"/>
  <c r="C981" i="35"/>
  <c r="Q981" i="35"/>
  <c r="D981" i="35"/>
  <c r="I981" i="35"/>
  <c r="N981" i="35"/>
  <c r="A982" i="35"/>
  <c r="S982" i="35" s="1"/>
  <c r="R981" i="35"/>
  <c r="L981" i="35"/>
  <c r="G981" i="35"/>
  <c r="K981" i="35"/>
  <c r="B981" i="35"/>
  <c r="G973" i="25"/>
  <c r="A974" i="25"/>
  <c r="D973" i="25"/>
  <c r="C973" i="25"/>
  <c r="B973" i="25" s="1"/>
  <c r="V289" i="35" l="1"/>
  <c r="AD289" i="35"/>
  <c r="Z289" i="35"/>
  <c r="AC289" i="35"/>
  <c r="S974" i="25"/>
  <c r="J974" i="25"/>
  <c r="S975" i="33"/>
  <c r="J975" i="33"/>
  <c r="AA289" i="35"/>
  <c r="T289" i="35"/>
  <c r="AB289" i="35"/>
  <c r="J288" i="35"/>
  <c r="K288" i="35" s="1"/>
  <c r="J287" i="33"/>
  <c r="K287" i="33" s="1"/>
  <c r="W288" i="33"/>
  <c r="AD288" i="33"/>
  <c r="AA288" i="33"/>
  <c r="V288" i="33"/>
  <c r="AB288" i="33"/>
  <c r="Y288" i="33"/>
  <c r="X288" i="33"/>
  <c r="U288" i="33"/>
  <c r="AC288" i="33"/>
  <c r="T288" i="33"/>
  <c r="Z288" i="33"/>
  <c r="E251" i="25"/>
  <c r="M982" i="35"/>
  <c r="H982" i="35"/>
  <c r="F982" i="35"/>
  <c r="E982" i="35"/>
  <c r="M975" i="33"/>
  <c r="H975" i="33"/>
  <c r="F975" i="33"/>
  <c r="E975" i="33"/>
  <c r="M974" i="25"/>
  <c r="H974" i="25"/>
  <c r="E974" i="25"/>
  <c r="F974" i="25"/>
  <c r="AD981" i="35"/>
  <c r="V981" i="35"/>
  <c r="AA981" i="35"/>
  <c r="T981" i="35"/>
  <c r="U981" i="35"/>
  <c r="AC981" i="35"/>
  <c r="W981" i="35"/>
  <c r="X981" i="35"/>
  <c r="Y981" i="35"/>
  <c r="Z981" i="35"/>
  <c r="AB981" i="35"/>
  <c r="AE980" i="35"/>
  <c r="AC974" i="33"/>
  <c r="U974" i="33"/>
  <c r="T974" i="33"/>
  <c r="AA974" i="33"/>
  <c r="V974" i="33"/>
  <c r="Z974" i="33"/>
  <c r="Y974" i="33"/>
  <c r="AD974" i="33"/>
  <c r="W974" i="33"/>
  <c r="X974" i="33"/>
  <c r="AB974" i="33"/>
  <c r="A976" i="33"/>
  <c r="G975" i="33"/>
  <c r="N975" i="33"/>
  <c r="D975" i="33"/>
  <c r="C975" i="33"/>
  <c r="B975" i="33"/>
  <c r="Q975" i="33"/>
  <c r="K975" i="33"/>
  <c r="R975" i="33"/>
  <c r="L975" i="33"/>
  <c r="I975" i="33"/>
  <c r="AE973" i="33"/>
  <c r="A983" i="35"/>
  <c r="S983" i="35" s="1"/>
  <c r="K982" i="35"/>
  <c r="Q982" i="35"/>
  <c r="R982" i="35"/>
  <c r="I982" i="35"/>
  <c r="N982" i="35"/>
  <c r="L982" i="35"/>
  <c r="G982" i="35"/>
  <c r="B982" i="35"/>
  <c r="C982" i="35"/>
  <c r="D982" i="35"/>
  <c r="G974" i="25"/>
  <c r="C974" i="25"/>
  <c r="B974" i="25" s="1"/>
  <c r="D974" i="25"/>
  <c r="A975" i="25"/>
  <c r="AE289" i="35" l="1"/>
  <c r="N289" i="35" s="1"/>
  <c r="Q289" i="35" s="1"/>
  <c r="S975" i="25"/>
  <c r="J975" i="25"/>
  <c r="S976" i="33"/>
  <c r="J976" i="33"/>
  <c r="I251" i="25"/>
  <c r="H252" i="25" s="1"/>
  <c r="J251" i="25"/>
  <c r="K251" i="25" s="1"/>
  <c r="S289" i="35"/>
  <c r="E289" i="35" s="1"/>
  <c r="AE288" i="33"/>
  <c r="N288" i="33" s="1"/>
  <c r="Q288" i="33" s="1"/>
  <c r="R251" i="25"/>
  <c r="L252" i="25" s="1"/>
  <c r="M252" i="25" s="1"/>
  <c r="Z252" i="25" s="1"/>
  <c r="M976" i="33"/>
  <c r="H976" i="33"/>
  <c r="E976" i="33"/>
  <c r="F976" i="33"/>
  <c r="M983" i="35"/>
  <c r="F983" i="35"/>
  <c r="E983" i="35"/>
  <c r="H983" i="35"/>
  <c r="M975" i="25"/>
  <c r="H975" i="25"/>
  <c r="E975" i="25"/>
  <c r="F975" i="25"/>
  <c r="AC975" i="33"/>
  <c r="X975" i="33"/>
  <c r="W975" i="33"/>
  <c r="AA975" i="33"/>
  <c r="Z975" i="33"/>
  <c r="Y975" i="33"/>
  <c r="U975" i="33"/>
  <c r="V975" i="33"/>
  <c r="AD975" i="33"/>
  <c r="AB975" i="33"/>
  <c r="T975" i="33"/>
  <c r="I976" i="33"/>
  <c r="R976" i="33"/>
  <c r="N976" i="33"/>
  <c r="G976" i="33"/>
  <c r="A977" i="33"/>
  <c r="C976" i="33"/>
  <c r="Q976" i="33"/>
  <c r="K976" i="33"/>
  <c r="L976" i="33"/>
  <c r="D976" i="33"/>
  <c r="B976" i="33"/>
  <c r="AE981" i="35"/>
  <c r="AD982" i="35"/>
  <c r="U982" i="35"/>
  <c r="T982" i="35"/>
  <c r="W982" i="35"/>
  <c r="AA982" i="35"/>
  <c r="AC982" i="35"/>
  <c r="AB982" i="35"/>
  <c r="Z982" i="35"/>
  <c r="X982" i="35"/>
  <c r="Y982" i="35"/>
  <c r="V982" i="35"/>
  <c r="C983" i="35"/>
  <c r="I983" i="35"/>
  <c r="L983" i="35"/>
  <c r="R983" i="35"/>
  <c r="K983" i="35"/>
  <c r="A984" i="35"/>
  <c r="S984" i="35" s="1"/>
  <c r="G983" i="35"/>
  <c r="Q983" i="35"/>
  <c r="N983" i="35"/>
  <c r="D983" i="35"/>
  <c r="B983" i="35"/>
  <c r="AE974" i="33"/>
  <c r="AB252" i="25"/>
  <c r="AC252" i="25"/>
  <c r="G975" i="25"/>
  <c r="A976" i="25"/>
  <c r="C975" i="25"/>
  <c r="B975" i="25" s="1"/>
  <c r="D975" i="25"/>
  <c r="W252" i="25" l="1"/>
  <c r="S977" i="33"/>
  <c r="J977" i="33"/>
  <c r="S976" i="25"/>
  <c r="J976" i="25"/>
  <c r="R289" i="35"/>
  <c r="L290" i="35" s="1"/>
  <c r="M290" i="35" s="1"/>
  <c r="AB290" i="35" s="1"/>
  <c r="T252" i="25"/>
  <c r="V252" i="25"/>
  <c r="AA252" i="25"/>
  <c r="I289" i="35"/>
  <c r="H290" i="35" s="1"/>
  <c r="U252" i="25"/>
  <c r="AD252" i="25"/>
  <c r="Y252" i="25"/>
  <c r="X252" i="25"/>
  <c r="S288" i="33"/>
  <c r="E288" i="33" s="1"/>
  <c r="M984" i="35"/>
  <c r="H984" i="35"/>
  <c r="F984" i="35"/>
  <c r="E984" i="35"/>
  <c r="M977" i="33"/>
  <c r="H977" i="33"/>
  <c r="E977" i="33"/>
  <c r="F977" i="33"/>
  <c r="H976" i="25"/>
  <c r="M976" i="25"/>
  <c r="F976" i="25"/>
  <c r="E976" i="25"/>
  <c r="AC976" i="33"/>
  <c r="Z976" i="33"/>
  <c r="Y976" i="33"/>
  <c r="V976" i="33"/>
  <c r="X976" i="33"/>
  <c r="AA976" i="33"/>
  <c r="W976" i="33"/>
  <c r="T976" i="33"/>
  <c r="AB976" i="33"/>
  <c r="U976" i="33"/>
  <c r="AD976" i="33"/>
  <c r="AD983" i="35"/>
  <c r="Y983" i="35"/>
  <c r="V983" i="35"/>
  <c r="X983" i="35"/>
  <c r="Z983" i="35"/>
  <c r="W983" i="35"/>
  <c r="U983" i="35"/>
  <c r="AA983" i="35"/>
  <c r="AC983" i="35"/>
  <c r="AB983" i="35"/>
  <c r="T983" i="35"/>
  <c r="L977" i="33"/>
  <c r="R977" i="33"/>
  <c r="K977" i="33"/>
  <c r="Q977" i="33"/>
  <c r="C977" i="33"/>
  <c r="B977" i="33"/>
  <c r="G977" i="33"/>
  <c r="I977" i="33"/>
  <c r="N977" i="33"/>
  <c r="A978" i="33"/>
  <c r="D977" i="33"/>
  <c r="N984" i="35"/>
  <c r="D984" i="35"/>
  <c r="C984" i="35"/>
  <c r="K984" i="35"/>
  <c r="G984" i="35"/>
  <c r="R984" i="35"/>
  <c r="L984" i="35"/>
  <c r="Q984" i="35"/>
  <c r="I984" i="35"/>
  <c r="B984" i="35"/>
  <c r="A985" i="35"/>
  <c r="S985" i="35" s="1"/>
  <c r="AE975" i="33"/>
  <c r="AE982" i="35"/>
  <c r="G976" i="25"/>
  <c r="A977" i="25"/>
  <c r="D976" i="25"/>
  <c r="C976" i="25"/>
  <c r="B976" i="25" s="1"/>
  <c r="AA290" i="35" l="1"/>
  <c r="T290" i="35"/>
  <c r="U290" i="35"/>
  <c r="Z290" i="35"/>
  <c r="AD290" i="35"/>
  <c r="X290" i="35"/>
  <c r="AC290" i="35"/>
  <c r="W290" i="35"/>
  <c r="Y290" i="35"/>
  <c r="V290" i="35"/>
  <c r="S978" i="33"/>
  <c r="J978" i="33"/>
  <c r="S977" i="25"/>
  <c r="J977" i="25"/>
  <c r="J289" i="35"/>
  <c r="K289" i="35" s="1"/>
  <c r="AE252" i="25"/>
  <c r="N252" i="25" s="1"/>
  <c r="Q252" i="25" s="1"/>
  <c r="S252" i="25" s="1"/>
  <c r="E252" i="25" s="1"/>
  <c r="R288" i="33"/>
  <c r="L289" i="33" s="1"/>
  <c r="M289" i="33" s="1"/>
  <c r="I288" i="33"/>
  <c r="H289" i="33" s="1"/>
  <c r="M978" i="33"/>
  <c r="H978" i="33"/>
  <c r="F978" i="33"/>
  <c r="E978" i="33"/>
  <c r="M985" i="35"/>
  <c r="H985" i="35"/>
  <c r="E985" i="35"/>
  <c r="F985" i="35"/>
  <c r="M977" i="25"/>
  <c r="H977" i="25"/>
  <c r="F977" i="25"/>
  <c r="E977" i="25"/>
  <c r="I985" i="35"/>
  <c r="N985" i="35"/>
  <c r="D985" i="35"/>
  <c r="R985" i="35"/>
  <c r="B985" i="35"/>
  <c r="K985" i="35"/>
  <c r="G985" i="35"/>
  <c r="C985" i="35"/>
  <c r="L985" i="35"/>
  <c r="Q985" i="35"/>
  <c r="A986" i="35"/>
  <c r="S986" i="35" s="1"/>
  <c r="AE983" i="35"/>
  <c r="AE976" i="33"/>
  <c r="AC977" i="33"/>
  <c r="AB977" i="33"/>
  <c r="AA977" i="33"/>
  <c r="V977" i="33"/>
  <c r="AD977" i="33"/>
  <c r="T977" i="33"/>
  <c r="U977" i="33"/>
  <c r="W977" i="33"/>
  <c r="Y977" i="33"/>
  <c r="X977" i="33"/>
  <c r="Z977" i="33"/>
  <c r="K978" i="33"/>
  <c r="N978" i="33"/>
  <c r="C978" i="33"/>
  <c r="L978" i="33"/>
  <c r="A979" i="33"/>
  <c r="I978" i="33"/>
  <c r="G978" i="33"/>
  <c r="D978" i="33"/>
  <c r="Q978" i="33"/>
  <c r="B978" i="33"/>
  <c r="R978" i="33"/>
  <c r="U984" i="35"/>
  <c r="AD984" i="35"/>
  <c r="W984" i="35"/>
  <c r="AC984" i="35"/>
  <c r="AB984" i="35"/>
  <c r="AA984" i="35"/>
  <c r="T984" i="35"/>
  <c r="X984" i="35"/>
  <c r="V984" i="35"/>
  <c r="Y984" i="35"/>
  <c r="Z984" i="35"/>
  <c r="G977" i="25"/>
  <c r="A978" i="25"/>
  <c r="D977" i="25"/>
  <c r="C977" i="25"/>
  <c r="B977" i="25" s="1"/>
  <c r="AE290" i="35" l="1"/>
  <c r="N290" i="35" s="1"/>
  <c r="Q290" i="35" s="1"/>
  <c r="S290" i="35" s="1"/>
  <c r="E290" i="35" s="1"/>
  <c r="S979" i="33"/>
  <c r="J979" i="33"/>
  <c r="S978" i="25"/>
  <c r="J978" i="25"/>
  <c r="J288" i="33"/>
  <c r="R290" i="35"/>
  <c r="L291" i="35" s="1"/>
  <c r="M291" i="35" s="1"/>
  <c r="I290" i="35"/>
  <c r="H291" i="35" s="1"/>
  <c r="Z289" i="33"/>
  <c r="V289" i="33"/>
  <c r="AA289" i="33"/>
  <c r="X289" i="33"/>
  <c r="AB289" i="33"/>
  <c r="AC289" i="33"/>
  <c r="AD289" i="33"/>
  <c r="T289" i="33"/>
  <c r="U289" i="33"/>
  <c r="Y289" i="33"/>
  <c r="W289" i="33"/>
  <c r="K288" i="33"/>
  <c r="M979" i="33"/>
  <c r="H979" i="33"/>
  <c r="F979" i="33"/>
  <c r="E979" i="33"/>
  <c r="M986" i="35"/>
  <c r="H986" i="35"/>
  <c r="E986" i="35"/>
  <c r="F986" i="35"/>
  <c r="M978" i="25"/>
  <c r="H978" i="25"/>
  <c r="E978" i="25"/>
  <c r="F978" i="25"/>
  <c r="AE984" i="35"/>
  <c r="N986" i="35"/>
  <c r="I986" i="35"/>
  <c r="C986" i="35"/>
  <c r="B986" i="35"/>
  <c r="R986" i="35"/>
  <c r="K986" i="35"/>
  <c r="L986" i="35"/>
  <c r="Q986" i="35"/>
  <c r="G986" i="35"/>
  <c r="D986" i="35"/>
  <c r="A987" i="35"/>
  <c r="S987" i="35" s="1"/>
  <c r="B979" i="33"/>
  <c r="R979" i="33"/>
  <c r="K979" i="33"/>
  <c r="N979" i="33"/>
  <c r="I979" i="33"/>
  <c r="A980" i="33"/>
  <c r="D979" i="33"/>
  <c r="L979" i="33"/>
  <c r="Q979" i="33"/>
  <c r="G979" i="33"/>
  <c r="C979" i="33"/>
  <c r="AE977" i="33"/>
  <c r="AC978" i="33"/>
  <c r="AA978" i="33"/>
  <c r="AD978" i="33"/>
  <c r="X978" i="33"/>
  <c r="Z978" i="33"/>
  <c r="AB978" i="33"/>
  <c r="W978" i="33"/>
  <c r="U978" i="33"/>
  <c r="V978" i="33"/>
  <c r="Y978" i="33"/>
  <c r="T978" i="33"/>
  <c r="AD985" i="35"/>
  <c r="Y985" i="35"/>
  <c r="W985" i="35"/>
  <c r="AA985" i="35"/>
  <c r="U985" i="35"/>
  <c r="X985" i="35"/>
  <c r="AB985" i="35"/>
  <c r="Z985" i="35"/>
  <c r="AC985" i="35"/>
  <c r="T985" i="35"/>
  <c r="V985" i="35"/>
  <c r="G978" i="25"/>
  <c r="C978" i="25"/>
  <c r="B978" i="25" s="1"/>
  <c r="A979" i="25"/>
  <c r="D978" i="25"/>
  <c r="S979" i="25" l="1"/>
  <c r="J979" i="25"/>
  <c r="S980" i="33"/>
  <c r="J980" i="33"/>
  <c r="J290" i="35"/>
  <c r="K290" i="35" s="1"/>
  <c r="AD291" i="35"/>
  <c r="W291" i="35"/>
  <c r="T291" i="35"/>
  <c r="Y291" i="35"/>
  <c r="AA291" i="35"/>
  <c r="AC291" i="35"/>
  <c r="U291" i="35"/>
  <c r="Z291" i="35"/>
  <c r="V291" i="35"/>
  <c r="X291" i="35"/>
  <c r="AB291" i="35"/>
  <c r="AE289" i="33"/>
  <c r="N289" i="33" s="1"/>
  <c r="Q289" i="33" s="1"/>
  <c r="M987" i="35"/>
  <c r="H987" i="35"/>
  <c r="F987" i="35"/>
  <c r="E987" i="35"/>
  <c r="M980" i="33"/>
  <c r="H980" i="33"/>
  <c r="E980" i="33"/>
  <c r="F980" i="33"/>
  <c r="M979" i="25"/>
  <c r="H979" i="25"/>
  <c r="E979" i="25"/>
  <c r="F979" i="25"/>
  <c r="A981" i="33"/>
  <c r="Q980" i="33"/>
  <c r="B980" i="33"/>
  <c r="L980" i="33"/>
  <c r="N980" i="33"/>
  <c r="G980" i="33"/>
  <c r="C980" i="33"/>
  <c r="R980" i="33"/>
  <c r="I980" i="33"/>
  <c r="K980" i="33"/>
  <c r="D980" i="33"/>
  <c r="AC979" i="33"/>
  <c r="T979" i="33"/>
  <c r="Z979" i="33"/>
  <c r="AD979" i="33"/>
  <c r="W979" i="33"/>
  <c r="U979" i="33"/>
  <c r="AA979" i="33"/>
  <c r="X979" i="33"/>
  <c r="AB979" i="33"/>
  <c r="Y979" i="33"/>
  <c r="V979" i="33"/>
  <c r="AE985" i="35"/>
  <c r="AD986" i="35"/>
  <c r="AA986" i="35"/>
  <c r="V986" i="35"/>
  <c r="U986" i="35"/>
  <c r="T986" i="35"/>
  <c r="W986" i="35"/>
  <c r="Z986" i="35"/>
  <c r="Y986" i="35"/>
  <c r="X986" i="35"/>
  <c r="AB986" i="35"/>
  <c r="AC986" i="35"/>
  <c r="AE978" i="33"/>
  <c r="G987" i="35"/>
  <c r="C987" i="35"/>
  <c r="B987" i="35"/>
  <c r="I987" i="35"/>
  <c r="Q987" i="35"/>
  <c r="N987" i="35"/>
  <c r="L987" i="35"/>
  <c r="A988" i="35"/>
  <c r="S988" i="35" s="1"/>
  <c r="K987" i="35"/>
  <c r="R987" i="35"/>
  <c r="D987" i="35"/>
  <c r="I252" i="25"/>
  <c r="R252" i="25"/>
  <c r="L253" i="25" s="1"/>
  <c r="M253" i="25" s="1"/>
  <c r="G979" i="25"/>
  <c r="C979" i="25"/>
  <c r="B979" i="25" s="1"/>
  <c r="D979" i="25"/>
  <c r="A980" i="25"/>
  <c r="S980" i="25" l="1"/>
  <c r="J980" i="25"/>
  <c r="S981" i="33"/>
  <c r="J981" i="33"/>
  <c r="H253" i="25"/>
  <c r="J252" i="25"/>
  <c r="AE291" i="35"/>
  <c r="N291" i="35" s="1"/>
  <c r="Q291" i="35" s="1"/>
  <c r="S289" i="33"/>
  <c r="E289" i="33" s="1"/>
  <c r="M988" i="35"/>
  <c r="H988" i="35"/>
  <c r="F988" i="35"/>
  <c r="E988" i="35"/>
  <c r="M981" i="33"/>
  <c r="H981" i="33"/>
  <c r="F981" i="33"/>
  <c r="E981" i="33"/>
  <c r="M980" i="25"/>
  <c r="H980" i="25"/>
  <c r="E980" i="25"/>
  <c r="F980" i="25"/>
  <c r="AE986" i="35"/>
  <c r="AE979" i="33"/>
  <c r="Q988" i="35"/>
  <c r="L988" i="35"/>
  <c r="K988" i="35"/>
  <c r="R988" i="35"/>
  <c r="B988" i="35"/>
  <c r="C988" i="35"/>
  <c r="D988" i="35"/>
  <c r="A989" i="35"/>
  <c r="S989" i="35" s="1"/>
  <c r="G988" i="35"/>
  <c r="N988" i="35"/>
  <c r="I988" i="35"/>
  <c r="AD987" i="35"/>
  <c r="AC987" i="35"/>
  <c r="Z987" i="35"/>
  <c r="Y987" i="35"/>
  <c r="X987" i="35"/>
  <c r="T987" i="35"/>
  <c r="W987" i="35"/>
  <c r="U987" i="35"/>
  <c r="AA987" i="35"/>
  <c r="V987" i="35"/>
  <c r="AB987" i="35"/>
  <c r="T980" i="33"/>
  <c r="AA980" i="33"/>
  <c r="Z980" i="33"/>
  <c r="W980" i="33"/>
  <c r="AC980" i="33"/>
  <c r="V980" i="33"/>
  <c r="Y980" i="33"/>
  <c r="AB980" i="33"/>
  <c r="AD980" i="33"/>
  <c r="X980" i="33"/>
  <c r="U980" i="33"/>
  <c r="C981" i="33"/>
  <c r="Q981" i="33"/>
  <c r="N981" i="33"/>
  <c r="A982" i="33"/>
  <c r="G981" i="33"/>
  <c r="B981" i="33"/>
  <c r="I981" i="33"/>
  <c r="L981" i="33"/>
  <c r="K981" i="33"/>
  <c r="R981" i="33"/>
  <c r="D981" i="33"/>
  <c r="K252" i="25"/>
  <c r="AB253" i="25"/>
  <c r="AA253" i="25"/>
  <c r="U253" i="25"/>
  <c r="V253" i="25"/>
  <c r="Z253" i="25"/>
  <c r="AD253" i="25"/>
  <c r="AC253" i="25"/>
  <c r="T253" i="25"/>
  <c r="Y253" i="25"/>
  <c r="X253" i="25"/>
  <c r="W253" i="25"/>
  <c r="G980" i="25"/>
  <c r="D980" i="25"/>
  <c r="A981" i="25"/>
  <c r="C980" i="25"/>
  <c r="B980" i="25" s="1"/>
  <c r="S981" i="25" l="1"/>
  <c r="J981" i="25"/>
  <c r="S982" i="33"/>
  <c r="J982" i="33"/>
  <c r="R289" i="33"/>
  <c r="L290" i="33" s="1"/>
  <c r="M290" i="33" s="1"/>
  <c r="AA290" i="33" s="1"/>
  <c r="S291" i="35"/>
  <c r="E291" i="35" s="1"/>
  <c r="AD290" i="33"/>
  <c r="AB290" i="33"/>
  <c r="T290" i="33"/>
  <c r="Y290" i="33"/>
  <c r="W290" i="33"/>
  <c r="X290" i="33"/>
  <c r="Z290" i="33"/>
  <c r="U290" i="33"/>
  <c r="I289" i="33"/>
  <c r="H290" i="33" s="1"/>
  <c r="M982" i="33"/>
  <c r="H982" i="33"/>
  <c r="F982" i="33"/>
  <c r="E982" i="33"/>
  <c r="M989" i="35"/>
  <c r="H989" i="35"/>
  <c r="F989" i="35"/>
  <c r="E989" i="35"/>
  <c r="M981" i="25"/>
  <c r="H981" i="25"/>
  <c r="F981" i="25"/>
  <c r="E981" i="25"/>
  <c r="AE987" i="35"/>
  <c r="AD988" i="35"/>
  <c r="AC988" i="35"/>
  <c r="AB988" i="35"/>
  <c r="W988" i="35"/>
  <c r="Z988" i="35"/>
  <c r="Y988" i="35"/>
  <c r="T988" i="35"/>
  <c r="X988" i="35"/>
  <c r="V988" i="35"/>
  <c r="U988" i="35"/>
  <c r="AA988" i="35"/>
  <c r="AC981" i="33"/>
  <c r="V981" i="33"/>
  <c r="U981" i="33"/>
  <c r="AD981" i="33"/>
  <c r="AB981" i="33"/>
  <c r="AA981" i="33"/>
  <c r="Y981" i="33"/>
  <c r="T981" i="33"/>
  <c r="X981" i="33"/>
  <c r="Z981" i="33"/>
  <c r="W981" i="33"/>
  <c r="C982" i="33"/>
  <c r="B982" i="33"/>
  <c r="K982" i="33"/>
  <c r="I982" i="33"/>
  <c r="A983" i="33"/>
  <c r="N982" i="33"/>
  <c r="D982" i="33"/>
  <c r="R982" i="33"/>
  <c r="Q982" i="33"/>
  <c r="G982" i="33"/>
  <c r="L982" i="33"/>
  <c r="AE980" i="33"/>
  <c r="R989" i="35"/>
  <c r="D989" i="35"/>
  <c r="B989" i="35"/>
  <c r="A990" i="35"/>
  <c r="S990" i="35" s="1"/>
  <c r="L989" i="35"/>
  <c r="I989" i="35"/>
  <c r="N989" i="35"/>
  <c r="C989" i="35"/>
  <c r="K989" i="35"/>
  <c r="G989" i="35"/>
  <c r="Q989" i="35"/>
  <c r="AE253" i="25"/>
  <c r="N253" i="25" s="1"/>
  <c r="Q253" i="25" s="1"/>
  <c r="G981" i="25"/>
  <c r="D981" i="25"/>
  <c r="A982" i="25"/>
  <c r="C981" i="25"/>
  <c r="B981" i="25" s="1"/>
  <c r="V290" i="33" l="1"/>
  <c r="S982" i="25"/>
  <c r="J982" i="25"/>
  <c r="S983" i="33"/>
  <c r="J983" i="33"/>
  <c r="AC290" i="33"/>
  <c r="R291" i="35"/>
  <c r="L292" i="35" s="1"/>
  <c r="M292" i="35" s="1"/>
  <c r="AB292" i="35" s="1"/>
  <c r="J289" i="33"/>
  <c r="K289" i="33" s="1"/>
  <c r="I291" i="35"/>
  <c r="H292" i="35" s="1"/>
  <c r="T292" i="35"/>
  <c r="AC292" i="35"/>
  <c r="Y292" i="35"/>
  <c r="V292" i="35"/>
  <c r="AA292" i="35"/>
  <c r="AE290" i="33"/>
  <c r="N290" i="33" s="1"/>
  <c r="Q290" i="33" s="1"/>
  <c r="S253" i="25"/>
  <c r="E253" i="25" s="1"/>
  <c r="M983" i="33"/>
  <c r="H983" i="33"/>
  <c r="F983" i="33"/>
  <c r="E983" i="33"/>
  <c r="M990" i="35"/>
  <c r="F990" i="35"/>
  <c r="E990" i="35"/>
  <c r="H990" i="35"/>
  <c r="M982" i="25"/>
  <c r="E982" i="25"/>
  <c r="H982" i="25"/>
  <c r="F982" i="25"/>
  <c r="AD989" i="35"/>
  <c r="T989" i="35"/>
  <c r="Z989" i="35"/>
  <c r="Y989" i="35"/>
  <c r="AA989" i="35"/>
  <c r="V989" i="35"/>
  <c r="U989" i="35"/>
  <c r="AB989" i="35"/>
  <c r="X989" i="35"/>
  <c r="AC989" i="35"/>
  <c r="W989" i="35"/>
  <c r="AE988" i="35"/>
  <c r="AE981" i="33"/>
  <c r="AC982" i="33"/>
  <c r="X982" i="33"/>
  <c r="W982" i="33"/>
  <c r="Y982" i="33"/>
  <c r="Z982" i="33"/>
  <c r="AD982" i="33"/>
  <c r="U982" i="33"/>
  <c r="T982" i="33"/>
  <c r="AB982" i="33"/>
  <c r="V982" i="33"/>
  <c r="AA982" i="33"/>
  <c r="C990" i="35"/>
  <c r="D990" i="35"/>
  <c r="Q990" i="35"/>
  <c r="B990" i="35"/>
  <c r="K990" i="35"/>
  <c r="I990" i="35"/>
  <c r="A991" i="35"/>
  <c r="S991" i="35" s="1"/>
  <c r="L990" i="35"/>
  <c r="G990" i="35"/>
  <c r="N990" i="35"/>
  <c r="R990" i="35"/>
  <c r="A984" i="33"/>
  <c r="R983" i="33"/>
  <c r="N983" i="33"/>
  <c r="K983" i="33"/>
  <c r="L983" i="33"/>
  <c r="G983" i="33"/>
  <c r="I983" i="33"/>
  <c r="D983" i="33"/>
  <c r="B983" i="33"/>
  <c r="C983" i="33"/>
  <c r="Q983" i="33"/>
  <c r="G982" i="25"/>
  <c r="A983" i="25"/>
  <c r="C982" i="25"/>
  <c r="B982" i="25" s="1"/>
  <c r="D982" i="25"/>
  <c r="AD292" i="35" l="1"/>
  <c r="W292" i="35"/>
  <c r="X292" i="35"/>
  <c r="Z292" i="35"/>
  <c r="S984" i="33"/>
  <c r="J984" i="33"/>
  <c r="S983" i="25"/>
  <c r="J983" i="25"/>
  <c r="U292" i="35"/>
  <c r="AE292" i="35" s="1"/>
  <c r="N292" i="35" s="1"/>
  <c r="Q292" i="35" s="1"/>
  <c r="J291" i="35"/>
  <c r="K291" i="35" s="1"/>
  <c r="S290" i="33"/>
  <c r="M991" i="35"/>
  <c r="H991" i="35"/>
  <c r="F991" i="35"/>
  <c r="E991" i="35"/>
  <c r="M984" i="33"/>
  <c r="H984" i="33"/>
  <c r="E984" i="33"/>
  <c r="F984" i="33"/>
  <c r="M983" i="25"/>
  <c r="E983" i="25"/>
  <c r="H983" i="25"/>
  <c r="F983" i="25"/>
  <c r="N984" i="33"/>
  <c r="Q984" i="33"/>
  <c r="C984" i="33"/>
  <c r="L984" i="33"/>
  <c r="I984" i="33"/>
  <c r="G984" i="33"/>
  <c r="D984" i="33"/>
  <c r="K984" i="33"/>
  <c r="B984" i="33"/>
  <c r="A985" i="33"/>
  <c r="R984" i="33"/>
  <c r="AE982" i="33"/>
  <c r="D991" i="35"/>
  <c r="C991" i="35"/>
  <c r="L991" i="35"/>
  <c r="A992" i="35"/>
  <c r="S992" i="35" s="1"/>
  <c r="R991" i="35"/>
  <c r="N991" i="35"/>
  <c r="Q991" i="35"/>
  <c r="I991" i="35"/>
  <c r="G991" i="35"/>
  <c r="K991" i="35"/>
  <c r="B991" i="35"/>
  <c r="AE989" i="35"/>
  <c r="AC983" i="33"/>
  <c r="Z983" i="33"/>
  <c r="Y983" i="33"/>
  <c r="AD983" i="33"/>
  <c r="V983" i="33"/>
  <c r="U983" i="33"/>
  <c r="T983" i="33"/>
  <c r="X983" i="33"/>
  <c r="AB983" i="33"/>
  <c r="W983" i="33"/>
  <c r="AA983" i="33"/>
  <c r="AD990" i="35"/>
  <c r="U990" i="35"/>
  <c r="X990" i="35"/>
  <c r="W990" i="35"/>
  <c r="Y990" i="35"/>
  <c r="AC990" i="35"/>
  <c r="AA990" i="35"/>
  <c r="Z990" i="35"/>
  <c r="T990" i="35"/>
  <c r="V990" i="35"/>
  <c r="AB990" i="35"/>
  <c r="I253" i="25"/>
  <c r="H254" i="25" s="1"/>
  <c r="R253" i="25"/>
  <c r="L254" i="25" s="1"/>
  <c r="M254" i="25" s="1"/>
  <c r="G983" i="25"/>
  <c r="A984" i="25"/>
  <c r="C983" i="25"/>
  <c r="B983" i="25" s="1"/>
  <c r="D983" i="25"/>
  <c r="S984" i="25" l="1"/>
  <c r="J984" i="25"/>
  <c r="S985" i="33"/>
  <c r="J985" i="33"/>
  <c r="J253" i="25"/>
  <c r="K253" i="25" s="1"/>
  <c r="S292" i="35"/>
  <c r="E292" i="35" s="1"/>
  <c r="E290" i="33"/>
  <c r="M992" i="35"/>
  <c r="F992" i="35"/>
  <c r="H992" i="35"/>
  <c r="E992" i="35"/>
  <c r="M985" i="33"/>
  <c r="H985" i="33"/>
  <c r="F985" i="33"/>
  <c r="E985" i="33"/>
  <c r="M984" i="25"/>
  <c r="H984" i="25"/>
  <c r="E984" i="25"/>
  <c r="F984" i="25"/>
  <c r="AE990" i="35"/>
  <c r="AC984" i="33"/>
  <c r="AB984" i="33"/>
  <c r="AA984" i="33"/>
  <c r="Z984" i="33"/>
  <c r="AD984" i="33"/>
  <c r="Y984" i="33"/>
  <c r="V984" i="33"/>
  <c r="U984" i="33"/>
  <c r="T984" i="33"/>
  <c r="W984" i="33"/>
  <c r="X984" i="33"/>
  <c r="AE983" i="33"/>
  <c r="A993" i="35"/>
  <c r="S993" i="35" s="1"/>
  <c r="D992" i="35"/>
  <c r="C992" i="35"/>
  <c r="L992" i="35"/>
  <c r="K992" i="35"/>
  <c r="G992" i="35"/>
  <c r="N992" i="35"/>
  <c r="R992" i="35"/>
  <c r="B992" i="35"/>
  <c r="I992" i="35"/>
  <c r="Q992" i="35"/>
  <c r="AD991" i="35"/>
  <c r="W991" i="35"/>
  <c r="AB991" i="35"/>
  <c r="AA991" i="35"/>
  <c r="Z991" i="35"/>
  <c r="Y991" i="35"/>
  <c r="V991" i="35"/>
  <c r="T991" i="35"/>
  <c r="U991" i="35"/>
  <c r="X991" i="35"/>
  <c r="AC991" i="35"/>
  <c r="I985" i="33"/>
  <c r="N985" i="33"/>
  <c r="R985" i="33"/>
  <c r="L985" i="33"/>
  <c r="D985" i="33"/>
  <c r="B985" i="33"/>
  <c r="G985" i="33"/>
  <c r="C985" i="33"/>
  <c r="Q985" i="33"/>
  <c r="K985" i="33"/>
  <c r="A986" i="33"/>
  <c r="Y254" i="25"/>
  <c r="AD254" i="25"/>
  <c r="W254" i="25"/>
  <c r="Z254" i="25"/>
  <c r="AB254" i="25"/>
  <c r="V254" i="25"/>
  <c r="AC254" i="25"/>
  <c r="X254" i="25"/>
  <c r="AA254" i="25"/>
  <c r="T254" i="25"/>
  <c r="U254" i="25"/>
  <c r="G984" i="25"/>
  <c r="C984" i="25"/>
  <c r="B984" i="25" s="1"/>
  <c r="D984" i="25"/>
  <c r="A985" i="25"/>
  <c r="S985" i="25" l="1"/>
  <c r="J985" i="25"/>
  <c r="S986" i="33"/>
  <c r="J986" i="33"/>
  <c r="I292" i="35"/>
  <c r="H293" i="35" s="1"/>
  <c r="R292" i="35"/>
  <c r="L293" i="35" s="1"/>
  <c r="M293" i="35" s="1"/>
  <c r="AA293" i="35" s="1"/>
  <c r="I290" i="33"/>
  <c r="H291" i="33" s="1"/>
  <c r="R290" i="33"/>
  <c r="L291" i="33" s="1"/>
  <c r="M291" i="33" s="1"/>
  <c r="M986" i="33"/>
  <c r="H986" i="33"/>
  <c r="E986" i="33"/>
  <c r="F986" i="33"/>
  <c r="M993" i="35"/>
  <c r="F993" i="35"/>
  <c r="E993" i="35"/>
  <c r="H993" i="35"/>
  <c r="M985" i="25"/>
  <c r="H985" i="25"/>
  <c r="F985" i="25"/>
  <c r="E985" i="25"/>
  <c r="AE991" i="35"/>
  <c r="AC985" i="33"/>
  <c r="AD985" i="33"/>
  <c r="AA985" i="33"/>
  <c r="Y985" i="33"/>
  <c r="AB985" i="33"/>
  <c r="U985" i="33"/>
  <c r="W985" i="33"/>
  <c r="T985" i="33"/>
  <c r="V985" i="33"/>
  <c r="Z985" i="33"/>
  <c r="X985" i="33"/>
  <c r="G986" i="33"/>
  <c r="R986" i="33"/>
  <c r="A987" i="33"/>
  <c r="Q986" i="33"/>
  <c r="D986" i="33"/>
  <c r="N986" i="33"/>
  <c r="B986" i="33"/>
  <c r="K986" i="33"/>
  <c r="L986" i="33"/>
  <c r="I986" i="33"/>
  <c r="C986" i="33"/>
  <c r="AE984" i="33"/>
  <c r="B993" i="35"/>
  <c r="D993" i="35"/>
  <c r="L993" i="35"/>
  <c r="G993" i="35"/>
  <c r="R993" i="35"/>
  <c r="Q993" i="35"/>
  <c r="I993" i="35"/>
  <c r="A994" i="35"/>
  <c r="S994" i="35" s="1"/>
  <c r="K993" i="35"/>
  <c r="N993" i="35"/>
  <c r="C993" i="35"/>
  <c r="AD992" i="35"/>
  <c r="Y992" i="35"/>
  <c r="AB992" i="35"/>
  <c r="T992" i="35"/>
  <c r="X992" i="35"/>
  <c r="Z992" i="35"/>
  <c r="AA992" i="35"/>
  <c r="W992" i="35"/>
  <c r="U992" i="35"/>
  <c r="V992" i="35"/>
  <c r="AC992" i="35"/>
  <c r="AE254" i="25"/>
  <c r="N254" i="25" s="1"/>
  <c r="Q254" i="25" s="1"/>
  <c r="G985" i="25"/>
  <c r="A986" i="25"/>
  <c r="D985" i="25"/>
  <c r="C985" i="25"/>
  <c r="B985" i="25" s="1"/>
  <c r="J292" i="35" l="1"/>
  <c r="K292" i="35" s="1"/>
  <c r="S987" i="33"/>
  <c r="J987" i="33"/>
  <c r="S986" i="25"/>
  <c r="J986" i="25"/>
  <c r="J290" i="33"/>
  <c r="AC293" i="35"/>
  <c r="U293" i="35"/>
  <c r="Y293" i="35"/>
  <c r="T293" i="35"/>
  <c r="AB293" i="35"/>
  <c r="V293" i="35"/>
  <c r="AD293" i="35"/>
  <c r="Z293" i="35"/>
  <c r="X293" i="35"/>
  <c r="W293" i="35"/>
  <c r="K290" i="33"/>
  <c r="X291" i="33"/>
  <c r="U291" i="33"/>
  <c r="Y291" i="33"/>
  <c r="T291" i="33"/>
  <c r="AA291" i="33"/>
  <c r="AC291" i="33"/>
  <c r="Z291" i="33"/>
  <c r="W291" i="33"/>
  <c r="V291" i="33"/>
  <c r="AB291" i="33"/>
  <c r="AD291" i="33"/>
  <c r="S254" i="25"/>
  <c r="M987" i="33"/>
  <c r="H987" i="33"/>
  <c r="F987" i="33"/>
  <c r="E987" i="33"/>
  <c r="M994" i="35"/>
  <c r="F994" i="35"/>
  <c r="E994" i="35"/>
  <c r="H994" i="35"/>
  <c r="M986" i="25"/>
  <c r="H986" i="25"/>
  <c r="F986" i="25"/>
  <c r="E986" i="25"/>
  <c r="AC993" i="35"/>
  <c r="AA993" i="35"/>
  <c r="T993" i="35"/>
  <c r="Z993" i="35"/>
  <c r="Y993" i="35"/>
  <c r="W993" i="35"/>
  <c r="AD993" i="35"/>
  <c r="AB993" i="35"/>
  <c r="V993" i="35"/>
  <c r="X993" i="35"/>
  <c r="U993" i="35"/>
  <c r="AE985" i="33"/>
  <c r="AC986" i="33"/>
  <c r="Y986" i="33"/>
  <c r="X986" i="33"/>
  <c r="W986" i="33"/>
  <c r="Z986" i="33"/>
  <c r="AA986" i="33"/>
  <c r="AB986" i="33"/>
  <c r="T986" i="33"/>
  <c r="AD986" i="33"/>
  <c r="U986" i="33"/>
  <c r="V986" i="33"/>
  <c r="I994" i="35"/>
  <c r="D994" i="35"/>
  <c r="Q994" i="35"/>
  <c r="L994" i="35"/>
  <c r="N994" i="35"/>
  <c r="G994" i="35"/>
  <c r="C994" i="35"/>
  <c r="K994" i="35"/>
  <c r="R994" i="35"/>
  <c r="A995" i="35"/>
  <c r="S995" i="35" s="1"/>
  <c r="B994" i="35"/>
  <c r="AE992" i="35"/>
  <c r="B987" i="33"/>
  <c r="Q987" i="33"/>
  <c r="G987" i="33"/>
  <c r="D987" i="33"/>
  <c r="A988" i="33"/>
  <c r="C987" i="33"/>
  <c r="L987" i="33"/>
  <c r="R987" i="33"/>
  <c r="N987" i="33"/>
  <c r="K987" i="33"/>
  <c r="I987" i="33"/>
  <c r="G986" i="25"/>
  <c r="C986" i="25"/>
  <c r="B986" i="25" s="1"/>
  <c r="A987" i="25"/>
  <c r="D986" i="25"/>
  <c r="S987" i="25" l="1"/>
  <c r="J987" i="25"/>
  <c r="S988" i="33"/>
  <c r="J988" i="33"/>
  <c r="AE293" i="35"/>
  <c r="N293" i="35" s="1"/>
  <c r="Q293" i="35" s="1"/>
  <c r="S293" i="35" s="1"/>
  <c r="E293" i="35" s="1"/>
  <c r="AE291" i="33"/>
  <c r="N291" i="33" s="1"/>
  <c r="Q291" i="33" s="1"/>
  <c r="E254" i="25"/>
  <c r="M988" i="33"/>
  <c r="H988" i="33"/>
  <c r="F988" i="33"/>
  <c r="E988" i="33"/>
  <c r="M995" i="35"/>
  <c r="H995" i="35"/>
  <c r="F995" i="35"/>
  <c r="E995" i="35"/>
  <c r="M987" i="25"/>
  <c r="H987" i="25"/>
  <c r="F987" i="25"/>
  <c r="E987" i="25"/>
  <c r="AC987" i="33"/>
  <c r="T987" i="33"/>
  <c r="V987" i="33"/>
  <c r="AA987" i="33"/>
  <c r="X987" i="33"/>
  <c r="AD987" i="33"/>
  <c r="Y987" i="33"/>
  <c r="W987" i="33"/>
  <c r="AB987" i="33"/>
  <c r="U987" i="33"/>
  <c r="Z987" i="33"/>
  <c r="B995" i="35"/>
  <c r="A996" i="35"/>
  <c r="S996" i="35" s="1"/>
  <c r="I995" i="35"/>
  <c r="L995" i="35"/>
  <c r="G995" i="35"/>
  <c r="K995" i="35"/>
  <c r="D995" i="35"/>
  <c r="Q995" i="35"/>
  <c r="R995" i="35"/>
  <c r="C995" i="35"/>
  <c r="N995" i="35"/>
  <c r="B988" i="33"/>
  <c r="C988" i="33"/>
  <c r="A989" i="33"/>
  <c r="L988" i="33"/>
  <c r="K988" i="33"/>
  <c r="I988" i="33"/>
  <c r="D988" i="33"/>
  <c r="N988" i="33"/>
  <c r="G988" i="33"/>
  <c r="R988" i="33"/>
  <c r="Q988" i="33"/>
  <c r="AE993" i="35"/>
  <c r="AE986" i="33"/>
  <c r="AD994" i="35"/>
  <c r="AA994" i="35"/>
  <c r="Z994" i="35"/>
  <c r="U994" i="35"/>
  <c r="T994" i="35"/>
  <c r="Y994" i="35"/>
  <c r="W994" i="35"/>
  <c r="X994" i="35"/>
  <c r="V994" i="35"/>
  <c r="AB994" i="35"/>
  <c r="AC994" i="35"/>
  <c r="G987" i="25"/>
  <c r="C987" i="25"/>
  <c r="B987" i="25" s="1"/>
  <c r="A988" i="25"/>
  <c r="D987" i="25"/>
  <c r="S988" i="25" l="1"/>
  <c r="J988" i="25"/>
  <c r="S989" i="33"/>
  <c r="J989" i="33"/>
  <c r="R293" i="35"/>
  <c r="L294" i="35" s="1"/>
  <c r="M294" i="35" s="1"/>
  <c r="I293" i="35"/>
  <c r="H294" i="35" s="1"/>
  <c r="S291" i="33"/>
  <c r="E291" i="33" s="1"/>
  <c r="M996" i="35"/>
  <c r="F996" i="35"/>
  <c r="E996" i="35"/>
  <c r="H996" i="35"/>
  <c r="M989" i="33"/>
  <c r="H989" i="33"/>
  <c r="E989" i="33"/>
  <c r="F989" i="33"/>
  <c r="M988" i="25"/>
  <c r="H988" i="25"/>
  <c r="E988" i="25"/>
  <c r="F988" i="25"/>
  <c r="I989" i="33"/>
  <c r="G989" i="33"/>
  <c r="A990" i="33"/>
  <c r="D989" i="33"/>
  <c r="Q989" i="33"/>
  <c r="N989" i="33"/>
  <c r="L989" i="33"/>
  <c r="R989" i="33"/>
  <c r="K989" i="33"/>
  <c r="B989" i="33"/>
  <c r="C989" i="33"/>
  <c r="U995" i="35"/>
  <c r="X995" i="35"/>
  <c r="T995" i="35"/>
  <c r="Z995" i="35"/>
  <c r="AD995" i="35"/>
  <c r="Y995" i="35"/>
  <c r="W995" i="35"/>
  <c r="AB995" i="35"/>
  <c r="V995" i="35"/>
  <c r="AC995" i="35"/>
  <c r="AA995" i="35"/>
  <c r="V988" i="33"/>
  <c r="AD988" i="33"/>
  <c r="W988" i="33"/>
  <c r="X988" i="33"/>
  <c r="AC988" i="33"/>
  <c r="Z988" i="33"/>
  <c r="T988" i="33"/>
  <c r="AB988" i="33"/>
  <c r="U988" i="33"/>
  <c r="AA988" i="33"/>
  <c r="Y988" i="33"/>
  <c r="AE994" i="35"/>
  <c r="AE987" i="33"/>
  <c r="L996" i="35"/>
  <c r="Q996" i="35"/>
  <c r="N996" i="35"/>
  <c r="I996" i="35"/>
  <c r="G996" i="35"/>
  <c r="D996" i="35"/>
  <c r="C996" i="35"/>
  <c r="B996" i="35"/>
  <c r="R996" i="35"/>
  <c r="K996" i="35"/>
  <c r="A997" i="35"/>
  <c r="S997" i="35" s="1"/>
  <c r="I254" i="25"/>
  <c r="H255" i="25" s="1"/>
  <c r="R254" i="25"/>
  <c r="L255" i="25" s="1"/>
  <c r="M255" i="25" s="1"/>
  <c r="G988" i="25"/>
  <c r="D988" i="25"/>
  <c r="C988" i="25"/>
  <c r="B988" i="25" s="1"/>
  <c r="A989" i="25"/>
  <c r="S990" i="33" l="1"/>
  <c r="J990" i="33"/>
  <c r="S989" i="25"/>
  <c r="J989" i="25"/>
  <c r="R291" i="33"/>
  <c r="L292" i="33" s="1"/>
  <c r="M292" i="33" s="1"/>
  <c r="AB292" i="33" s="1"/>
  <c r="J293" i="35"/>
  <c r="K293" i="35" s="1"/>
  <c r="J254" i="25"/>
  <c r="K254" i="25" s="1"/>
  <c r="U294" i="35"/>
  <c r="AD294" i="35"/>
  <c r="X294" i="35"/>
  <c r="Y294" i="35"/>
  <c r="AB294" i="35"/>
  <c r="W294" i="35"/>
  <c r="V294" i="35"/>
  <c r="AC294" i="35"/>
  <c r="Z294" i="35"/>
  <c r="AA294" i="35"/>
  <c r="T294" i="35"/>
  <c r="AA292" i="33"/>
  <c r="T292" i="33"/>
  <c r="U292" i="33"/>
  <c r="AC292" i="33"/>
  <c r="Y292" i="33"/>
  <c r="AD292" i="33"/>
  <c r="V292" i="33"/>
  <c r="Z292" i="33"/>
  <c r="I291" i="33"/>
  <c r="H292" i="33" s="1"/>
  <c r="M990" i="33"/>
  <c r="H990" i="33"/>
  <c r="F990" i="33"/>
  <c r="E990" i="33"/>
  <c r="M997" i="35"/>
  <c r="F997" i="35"/>
  <c r="E997" i="35"/>
  <c r="H997" i="35"/>
  <c r="M989" i="25"/>
  <c r="H989" i="25"/>
  <c r="E989" i="25"/>
  <c r="F989" i="25"/>
  <c r="AD996" i="35"/>
  <c r="Y996" i="35"/>
  <c r="X996" i="35"/>
  <c r="W996" i="35"/>
  <c r="AA996" i="35"/>
  <c r="Z996" i="35"/>
  <c r="AB996" i="35"/>
  <c r="AC996" i="35"/>
  <c r="U996" i="35"/>
  <c r="V996" i="35"/>
  <c r="T996" i="35"/>
  <c r="K997" i="35"/>
  <c r="L997" i="35"/>
  <c r="A998" i="35"/>
  <c r="S998" i="35" s="1"/>
  <c r="N997" i="35"/>
  <c r="C997" i="35"/>
  <c r="Q997" i="35"/>
  <c r="B997" i="35"/>
  <c r="D997" i="35"/>
  <c r="R997" i="35"/>
  <c r="I997" i="35"/>
  <c r="G997" i="35"/>
  <c r="AE995" i="35"/>
  <c r="AE988" i="33"/>
  <c r="D990" i="33"/>
  <c r="C990" i="33"/>
  <c r="I990" i="33"/>
  <c r="R990" i="33"/>
  <c r="G990" i="33"/>
  <c r="N990" i="33"/>
  <c r="L990" i="33"/>
  <c r="A991" i="33"/>
  <c r="Q990" i="33"/>
  <c r="B990" i="33"/>
  <c r="K990" i="33"/>
  <c r="X989" i="33"/>
  <c r="U989" i="33"/>
  <c r="V989" i="33"/>
  <c r="Z989" i="33"/>
  <c r="AC989" i="33"/>
  <c r="W989" i="33"/>
  <c r="AB989" i="33"/>
  <c r="AA989" i="33"/>
  <c r="T989" i="33"/>
  <c r="AD989" i="33"/>
  <c r="Y989" i="33"/>
  <c r="X255" i="25"/>
  <c r="W255" i="25"/>
  <c r="AC255" i="25"/>
  <c r="Y255" i="25"/>
  <c r="AD255" i="25"/>
  <c r="Z255" i="25"/>
  <c r="T255" i="25"/>
  <c r="U255" i="25"/>
  <c r="AA255" i="25"/>
  <c r="AB255" i="25"/>
  <c r="V255" i="25"/>
  <c r="G989" i="25"/>
  <c r="C989" i="25"/>
  <c r="B989" i="25" s="1"/>
  <c r="D989" i="25"/>
  <c r="A990" i="25"/>
  <c r="S990" i="25" l="1"/>
  <c r="J990" i="25"/>
  <c r="S991" i="33"/>
  <c r="J991" i="33"/>
  <c r="X292" i="33"/>
  <c r="W292" i="33"/>
  <c r="J291" i="33"/>
  <c r="K291" i="33" s="1"/>
  <c r="AE294" i="35"/>
  <c r="N294" i="35" s="1"/>
  <c r="Q294" i="35" s="1"/>
  <c r="S294" i="35" s="1"/>
  <c r="E294" i="35" s="1"/>
  <c r="AE292" i="33"/>
  <c r="N292" i="33" s="1"/>
  <c r="Q292" i="33" s="1"/>
  <c r="M991" i="33"/>
  <c r="H991" i="33"/>
  <c r="E991" i="33"/>
  <c r="F991" i="33"/>
  <c r="M998" i="35"/>
  <c r="H998" i="35"/>
  <c r="F998" i="35"/>
  <c r="E998" i="35"/>
  <c r="H990" i="25"/>
  <c r="M990" i="25"/>
  <c r="E990" i="25"/>
  <c r="F990" i="25"/>
  <c r="AE996" i="35"/>
  <c r="AE989" i="33"/>
  <c r="Q998" i="35"/>
  <c r="N998" i="35"/>
  <c r="D998" i="35"/>
  <c r="B998" i="35"/>
  <c r="A999" i="35"/>
  <c r="S999" i="35" s="1"/>
  <c r="R998" i="35"/>
  <c r="L998" i="35"/>
  <c r="K998" i="35"/>
  <c r="C998" i="35"/>
  <c r="G998" i="35"/>
  <c r="I998" i="35"/>
  <c r="B991" i="33"/>
  <c r="G991" i="33"/>
  <c r="K991" i="33"/>
  <c r="C991" i="33"/>
  <c r="R991" i="33"/>
  <c r="N991" i="33"/>
  <c r="D991" i="33"/>
  <c r="L991" i="33"/>
  <c r="A992" i="33"/>
  <c r="I991" i="33"/>
  <c r="Q991" i="33"/>
  <c r="AC990" i="33"/>
  <c r="Y990" i="33"/>
  <c r="T990" i="33"/>
  <c r="AD990" i="33"/>
  <c r="V990" i="33"/>
  <c r="U990" i="33"/>
  <c r="X990" i="33"/>
  <c r="AB990" i="33"/>
  <c r="AA990" i="33"/>
  <c r="W990" i="33"/>
  <c r="Z990" i="33"/>
  <c r="AC997" i="35"/>
  <c r="T997" i="35"/>
  <c r="AB997" i="35"/>
  <c r="U997" i="35"/>
  <c r="AD997" i="35"/>
  <c r="Y997" i="35"/>
  <c r="W997" i="35"/>
  <c r="AA997" i="35"/>
  <c r="Z997" i="35"/>
  <c r="X997" i="35"/>
  <c r="V997" i="35"/>
  <c r="AE255" i="25"/>
  <c r="N255" i="25" s="1"/>
  <c r="Q255" i="25" s="1"/>
  <c r="G990" i="25"/>
  <c r="A991" i="25"/>
  <c r="C990" i="25"/>
  <c r="B990" i="25" s="1"/>
  <c r="D990" i="25"/>
  <c r="S991" i="25" l="1"/>
  <c r="J991" i="25"/>
  <c r="S992" i="33"/>
  <c r="J992" i="33"/>
  <c r="R294" i="35"/>
  <c r="L295" i="35" s="1"/>
  <c r="M295" i="35" s="1"/>
  <c r="X295" i="35" s="1"/>
  <c r="I294" i="35"/>
  <c r="H295" i="35" s="1"/>
  <c r="AC295" i="35"/>
  <c r="AD295" i="35"/>
  <c r="V295" i="35"/>
  <c r="AB295" i="35"/>
  <c r="W295" i="35"/>
  <c r="S292" i="33"/>
  <c r="E292" i="33" s="1"/>
  <c r="S255" i="25"/>
  <c r="E255" i="25" s="1"/>
  <c r="M999" i="35"/>
  <c r="H999" i="35"/>
  <c r="F999" i="35"/>
  <c r="E999" i="35"/>
  <c r="M992" i="33"/>
  <c r="H992" i="33"/>
  <c r="F992" i="33"/>
  <c r="E992" i="33"/>
  <c r="H991" i="25"/>
  <c r="E991" i="25"/>
  <c r="F991" i="25"/>
  <c r="M991" i="25"/>
  <c r="AE990" i="33"/>
  <c r="AE997" i="35"/>
  <c r="D999" i="35"/>
  <c r="I999" i="35"/>
  <c r="R999" i="35"/>
  <c r="B999" i="35"/>
  <c r="G999" i="35"/>
  <c r="L999" i="35"/>
  <c r="C999" i="35"/>
  <c r="A1000" i="35"/>
  <c r="S1000" i="35" s="1"/>
  <c r="Q999" i="35"/>
  <c r="N999" i="35"/>
  <c r="K999" i="35"/>
  <c r="AC991" i="33"/>
  <c r="AB991" i="33"/>
  <c r="Z991" i="33"/>
  <c r="AD991" i="33"/>
  <c r="X991" i="33"/>
  <c r="V991" i="33"/>
  <c r="AA991" i="33"/>
  <c r="Y991" i="33"/>
  <c r="U991" i="33"/>
  <c r="W991" i="33"/>
  <c r="T991" i="33"/>
  <c r="AD998" i="35"/>
  <c r="V998" i="35"/>
  <c r="U998" i="35"/>
  <c r="AC998" i="35"/>
  <c r="Z998" i="35"/>
  <c r="W998" i="35"/>
  <c r="Y998" i="35"/>
  <c r="T998" i="35"/>
  <c r="AA998" i="35"/>
  <c r="AB998" i="35"/>
  <c r="X998" i="35"/>
  <c r="G992" i="33"/>
  <c r="N992" i="33"/>
  <c r="L992" i="33"/>
  <c r="D992" i="33"/>
  <c r="C992" i="33"/>
  <c r="K992" i="33"/>
  <c r="I992" i="33"/>
  <c r="Q992" i="33"/>
  <c r="R992" i="33"/>
  <c r="B992" i="33"/>
  <c r="A993" i="33"/>
  <c r="G991" i="25"/>
  <c r="D991" i="25"/>
  <c r="A992" i="25"/>
  <c r="C991" i="25"/>
  <c r="B991" i="25" s="1"/>
  <c r="Y295" i="35" l="1"/>
  <c r="AA295" i="35"/>
  <c r="T295" i="35"/>
  <c r="U295" i="35"/>
  <c r="S992" i="25"/>
  <c r="J992" i="25"/>
  <c r="S993" i="33"/>
  <c r="J993" i="33"/>
  <c r="Z295" i="35"/>
  <c r="R292" i="33"/>
  <c r="L293" i="33" s="1"/>
  <c r="M293" i="33" s="1"/>
  <c r="X293" i="33" s="1"/>
  <c r="J294" i="35"/>
  <c r="K294" i="35" s="1"/>
  <c r="AE295" i="35"/>
  <c r="N295" i="35" s="1"/>
  <c r="Q295" i="35" s="1"/>
  <c r="T293" i="33"/>
  <c r="W293" i="33"/>
  <c r="I292" i="33"/>
  <c r="H293" i="33" s="1"/>
  <c r="M1000" i="35"/>
  <c r="H1000" i="35"/>
  <c r="E1000" i="35"/>
  <c r="F1000" i="35"/>
  <c r="M993" i="33"/>
  <c r="H993" i="33"/>
  <c r="F993" i="33"/>
  <c r="E993" i="33"/>
  <c r="H992" i="25"/>
  <c r="M992" i="25"/>
  <c r="E992" i="25"/>
  <c r="F992" i="25"/>
  <c r="AE998" i="35"/>
  <c r="AC992" i="33"/>
  <c r="AD992" i="33"/>
  <c r="X992" i="33"/>
  <c r="Y992" i="33"/>
  <c r="W992" i="33"/>
  <c r="AA992" i="33"/>
  <c r="V992" i="33"/>
  <c r="U992" i="33"/>
  <c r="Z992" i="33"/>
  <c r="T992" i="33"/>
  <c r="AB992" i="33"/>
  <c r="B993" i="33"/>
  <c r="R993" i="33"/>
  <c r="G993" i="33"/>
  <c r="A994" i="33"/>
  <c r="L993" i="33"/>
  <c r="C993" i="33"/>
  <c r="Q993" i="33"/>
  <c r="K993" i="33"/>
  <c r="I993" i="33"/>
  <c r="D993" i="33"/>
  <c r="N993" i="33"/>
  <c r="AD999" i="35"/>
  <c r="W999" i="35"/>
  <c r="AB999" i="35"/>
  <c r="AA999" i="35"/>
  <c r="Z999" i="35"/>
  <c r="X999" i="35"/>
  <c r="Y999" i="35"/>
  <c r="T999" i="35"/>
  <c r="AC999" i="35"/>
  <c r="U999" i="35"/>
  <c r="V999" i="35"/>
  <c r="AE991" i="33"/>
  <c r="I1000" i="35"/>
  <c r="R1000" i="35"/>
  <c r="L1000" i="35"/>
  <c r="K1000" i="35"/>
  <c r="C1000" i="35"/>
  <c r="Q1000" i="35"/>
  <c r="D1000" i="35"/>
  <c r="N1000" i="35"/>
  <c r="A1001" i="35"/>
  <c r="S1001" i="35" s="1"/>
  <c r="G1000" i="35"/>
  <c r="B1000" i="35"/>
  <c r="G992" i="25"/>
  <c r="A993" i="25"/>
  <c r="D992" i="25"/>
  <c r="C992" i="25"/>
  <c r="B992" i="25" s="1"/>
  <c r="U293" i="33" l="1"/>
  <c r="AD293" i="33"/>
  <c r="AA293" i="33"/>
  <c r="Z293" i="33"/>
  <c r="S993" i="25"/>
  <c r="J993" i="25"/>
  <c r="S994" i="33"/>
  <c r="J994" i="33"/>
  <c r="V293" i="33"/>
  <c r="Y293" i="33"/>
  <c r="AB293" i="33"/>
  <c r="AC293" i="33"/>
  <c r="J292" i="33"/>
  <c r="K292" i="33" s="1"/>
  <c r="S295" i="35"/>
  <c r="E295" i="35" s="1"/>
  <c r="AE293" i="33"/>
  <c r="N293" i="33" s="1"/>
  <c r="Q293" i="33" s="1"/>
  <c r="M1001" i="35"/>
  <c r="H1001" i="35"/>
  <c r="E1001" i="35"/>
  <c r="F1001" i="35"/>
  <c r="M994" i="33"/>
  <c r="H994" i="33"/>
  <c r="F994" i="33"/>
  <c r="E994" i="33"/>
  <c r="M993" i="25"/>
  <c r="H993" i="25"/>
  <c r="E993" i="25"/>
  <c r="F993" i="25"/>
  <c r="AE999" i="35"/>
  <c r="AE992" i="33"/>
  <c r="B1001" i="35"/>
  <c r="Q1001" i="35"/>
  <c r="N1001" i="35"/>
  <c r="R1001" i="35"/>
  <c r="L1001" i="35"/>
  <c r="C1001" i="35"/>
  <c r="K1001" i="35"/>
  <c r="G1001" i="35"/>
  <c r="D1001" i="35"/>
  <c r="I1001" i="35"/>
  <c r="A1002" i="35"/>
  <c r="S1002" i="35" s="1"/>
  <c r="AC993" i="33"/>
  <c r="AD993" i="33"/>
  <c r="AB993" i="33"/>
  <c r="Z993" i="33"/>
  <c r="T993" i="33"/>
  <c r="V993" i="33"/>
  <c r="X993" i="33"/>
  <c r="AA993" i="33"/>
  <c r="Y993" i="33"/>
  <c r="U993" i="33"/>
  <c r="W993" i="33"/>
  <c r="AD1000" i="35"/>
  <c r="AA1000" i="35"/>
  <c r="U1000" i="35"/>
  <c r="V1000" i="35"/>
  <c r="Z1000" i="35"/>
  <c r="AB1000" i="35"/>
  <c r="X1000" i="35"/>
  <c r="AC1000" i="35"/>
  <c r="Y1000" i="35"/>
  <c r="T1000" i="35"/>
  <c r="W1000" i="35"/>
  <c r="B994" i="33"/>
  <c r="G994" i="33"/>
  <c r="Q994" i="33"/>
  <c r="C994" i="33"/>
  <c r="R994" i="33"/>
  <c r="N994" i="33"/>
  <c r="K994" i="33"/>
  <c r="A995" i="33"/>
  <c r="I994" i="33"/>
  <c r="D994" i="33"/>
  <c r="L994" i="33"/>
  <c r="I255" i="25"/>
  <c r="R255" i="25"/>
  <c r="L256" i="25" s="1"/>
  <c r="M256" i="25" s="1"/>
  <c r="G993" i="25"/>
  <c r="C993" i="25"/>
  <c r="B993" i="25" s="1"/>
  <c r="D993" i="25"/>
  <c r="A994" i="25"/>
  <c r="S995" i="33" l="1"/>
  <c r="J995" i="33"/>
  <c r="S994" i="25"/>
  <c r="J994" i="25"/>
  <c r="H256" i="25"/>
  <c r="J255" i="25"/>
  <c r="K255" i="25" s="1"/>
  <c r="I295" i="35"/>
  <c r="J295" i="35" s="1"/>
  <c r="K295" i="35" s="1"/>
  <c r="R295" i="35"/>
  <c r="L296" i="35" s="1"/>
  <c r="M296" i="35" s="1"/>
  <c r="V296" i="35" s="1"/>
  <c r="H296" i="35"/>
  <c r="S293" i="33"/>
  <c r="M995" i="33"/>
  <c r="H995" i="33"/>
  <c r="E995" i="33"/>
  <c r="F995" i="33"/>
  <c r="M1002" i="35"/>
  <c r="H1002" i="35"/>
  <c r="E1002" i="35"/>
  <c r="F1002" i="35"/>
  <c r="H994" i="25"/>
  <c r="E994" i="25"/>
  <c r="M994" i="25"/>
  <c r="F994" i="25"/>
  <c r="Q995" i="33"/>
  <c r="D995" i="33"/>
  <c r="C995" i="33"/>
  <c r="N995" i="33"/>
  <c r="A996" i="33"/>
  <c r="R995" i="33"/>
  <c r="G995" i="33"/>
  <c r="K995" i="33"/>
  <c r="I995" i="33"/>
  <c r="L995" i="33"/>
  <c r="B995" i="33"/>
  <c r="AC994" i="33"/>
  <c r="T994" i="33"/>
  <c r="Y994" i="33"/>
  <c r="X994" i="33"/>
  <c r="W994" i="33"/>
  <c r="AB994" i="33"/>
  <c r="AA994" i="33"/>
  <c r="U994" i="33"/>
  <c r="V994" i="33"/>
  <c r="Z994" i="33"/>
  <c r="AD994" i="33"/>
  <c r="AD1001" i="35"/>
  <c r="Y1001" i="35"/>
  <c r="X1001" i="35"/>
  <c r="AC1001" i="35"/>
  <c r="T1001" i="35"/>
  <c r="V1001" i="35"/>
  <c r="U1001" i="35"/>
  <c r="AB1001" i="35"/>
  <c r="AA1001" i="35"/>
  <c r="W1001" i="35"/>
  <c r="Z1001" i="35"/>
  <c r="AE993" i="33"/>
  <c r="AE1000" i="35"/>
  <c r="B1002" i="35"/>
  <c r="A1003" i="35"/>
  <c r="S1003" i="35" s="1"/>
  <c r="K1002" i="35"/>
  <c r="D1002" i="35"/>
  <c r="G1002" i="35"/>
  <c r="L1002" i="35"/>
  <c r="C1002" i="35"/>
  <c r="N1002" i="35"/>
  <c r="I1002" i="35"/>
  <c r="R1002" i="35"/>
  <c r="Q1002" i="35"/>
  <c r="Z256" i="25"/>
  <c r="U256" i="25"/>
  <c r="AD256" i="25"/>
  <c r="Y256" i="25"/>
  <c r="AA256" i="25"/>
  <c r="T256" i="25"/>
  <c r="X256" i="25"/>
  <c r="W256" i="25"/>
  <c r="AB256" i="25"/>
  <c r="V256" i="25"/>
  <c r="AC256" i="25"/>
  <c r="G994" i="25"/>
  <c r="A995" i="25"/>
  <c r="C994" i="25"/>
  <c r="B994" i="25" s="1"/>
  <c r="D994" i="25"/>
  <c r="S995" i="25" l="1"/>
  <c r="J995" i="25"/>
  <c r="S996" i="33"/>
  <c r="J996" i="33"/>
  <c r="AD296" i="35"/>
  <c r="T296" i="35"/>
  <c r="AB296" i="35"/>
  <c r="Z296" i="35"/>
  <c r="AC296" i="35"/>
  <c r="Y296" i="35"/>
  <c r="AA296" i="35"/>
  <c r="X296" i="35"/>
  <c r="U296" i="35"/>
  <c r="W296" i="35"/>
  <c r="E293" i="33"/>
  <c r="M1003" i="35"/>
  <c r="H1003" i="35"/>
  <c r="F1003" i="35"/>
  <c r="E1003" i="35"/>
  <c r="M996" i="33"/>
  <c r="F996" i="33"/>
  <c r="E996" i="33"/>
  <c r="H996" i="33"/>
  <c r="H995" i="25"/>
  <c r="M995" i="25"/>
  <c r="E995" i="25"/>
  <c r="F995" i="25"/>
  <c r="L996" i="33"/>
  <c r="G996" i="33"/>
  <c r="C996" i="33"/>
  <c r="B996" i="33"/>
  <c r="K996" i="33"/>
  <c r="N996" i="33"/>
  <c r="D996" i="33"/>
  <c r="A997" i="33"/>
  <c r="R996" i="33"/>
  <c r="I996" i="33"/>
  <c r="Q996" i="33"/>
  <c r="AD1002" i="35"/>
  <c r="U1002" i="35"/>
  <c r="W1002" i="35"/>
  <c r="V1002" i="35"/>
  <c r="AB1002" i="35"/>
  <c r="AA1002" i="35"/>
  <c r="T1002" i="35"/>
  <c r="Z1002" i="35"/>
  <c r="Y1002" i="35"/>
  <c r="X1002" i="35"/>
  <c r="AC1002" i="35"/>
  <c r="G1003" i="35"/>
  <c r="B1003" i="35"/>
  <c r="L1003" i="35"/>
  <c r="K1003" i="35"/>
  <c r="D1003" i="35"/>
  <c r="R1003" i="35"/>
  <c r="C1003" i="35"/>
  <c r="I1003" i="35"/>
  <c r="A1004" i="35"/>
  <c r="S1004" i="35" s="1"/>
  <c r="N1003" i="35"/>
  <c r="Q1003" i="35"/>
  <c r="AE1001" i="35"/>
  <c r="AC995" i="33"/>
  <c r="V995" i="33"/>
  <c r="Y995" i="33"/>
  <c r="X995" i="33"/>
  <c r="U995" i="33"/>
  <c r="AB995" i="33"/>
  <c r="W995" i="33"/>
  <c r="AD995" i="33"/>
  <c r="T995" i="33"/>
  <c r="AA995" i="33"/>
  <c r="Z995" i="33"/>
  <c r="AE994" i="33"/>
  <c r="AE256" i="25"/>
  <c r="N256" i="25" s="1"/>
  <c r="Q256" i="25" s="1"/>
  <c r="G995" i="25"/>
  <c r="C995" i="25"/>
  <c r="B995" i="25" s="1"/>
  <c r="A996" i="25"/>
  <c r="D995" i="25"/>
  <c r="S997" i="33" l="1"/>
  <c r="J997" i="33"/>
  <c r="S996" i="25"/>
  <c r="J996" i="25"/>
  <c r="AE296" i="35"/>
  <c r="N296" i="35" s="1"/>
  <c r="Q296" i="35" s="1"/>
  <c r="S296" i="35" s="1"/>
  <c r="E296" i="35" s="1"/>
  <c r="I293" i="33"/>
  <c r="H294" i="33" s="1"/>
  <c r="R293" i="33"/>
  <c r="L294" i="33" s="1"/>
  <c r="M294" i="33" s="1"/>
  <c r="S256" i="25"/>
  <c r="E256" i="25" s="1"/>
  <c r="M1004" i="35"/>
  <c r="F1004" i="35"/>
  <c r="E1004" i="35"/>
  <c r="H1004" i="35"/>
  <c r="M997" i="33"/>
  <c r="F997" i="33"/>
  <c r="H997" i="33"/>
  <c r="E997" i="33"/>
  <c r="M996" i="25"/>
  <c r="H996" i="25"/>
  <c r="E996" i="25"/>
  <c r="F996" i="25"/>
  <c r="Q997" i="33"/>
  <c r="D997" i="33"/>
  <c r="I997" i="33"/>
  <c r="G997" i="33"/>
  <c r="N997" i="33"/>
  <c r="B997" i="33"/>
  <c r="C997" i="33"/>
  <c r="A998" i="33"/>
  <c r="R997" i="33"/>
  <c r="L997" i="33"/>
  <c r="K997" i="33"/>
  <c r="AE995" i="33"/>
  <c r="AD1003" i="35"/>
  <c r="Y1003" i="35"/>
  <c r="V1003" i="35"/>
  <c r="U1003" i="35"/>
  <c r="AC1003" i="35"/>
  <c r="AA1003" i="35"/>
  <c r="Z1003" i="35"/>
  <c r="W1003" i="35"/>
  <c r="T1003" i="35"/>
  <c r="AB1003" i="35"/>
  <c r="X1003" i="35"/>
  <c r="AE1002" i="35"/>
  <c r="K1004" i="35"/>
  <c r="I1004" i="35"/>
  <c r="D1004" i="35"/>
  <c r="C1004" i="35"/>
  <c r="B1004" i="35"/>
  <c r="G1004" i="35"/>
  <c r="N1004" i="35"/>
  <c r="R1004" i="35"/>
  <c r="L1004" i="35"/>
  <c r="Q1004" i="35"/>
  <c r="U996" i="33"/>
  <c r="X996" i="33"/>
  <c r="AB996" i="33"/>
  <c r="AC996" i="33"/>
  <c r="W996" i="33"/>
  <c r="AD996" i="33"/>
  <c r="V996" i="33"/>
  <c r="Z996" i="33"/>
  <c r="T996" i="33"/>
  <c r="AA996" i="33"/>
  <c r="Y996" i="33"/>
  <c r="G996" i="25"/>
  <c r="D996" i="25"/>
  <c r="A997" i="25"/>
  <c r="C996" i="25"/>
  <c r="B996" i="25" s="1"/>
  <c r="S998" i="33" l="1"/>
  <c r="J998" i="33"/>
  <c r="S997" i="25"/>
  <c r="J997" i="25"/>
  <c r="J293" i="33"/>
  <c r="K293" i="33" s="1"/>
  <c r="R296" i="35"/>
  <c r="L297" i="35" s="1"/>
  <c r="M297" i="35" s="1"/>
  <c r="I296" i="35"/>
  <c r="H297" i="35" s="1"/>
  <c r="T294" i="33"/>
  <c r="Y294" i="33"/>
  <c r="AD294" i="33"/>
  <c r="Z294" i="33"/>
  <c r="AA294" i="33"/>
  <c r="W294" i="33"/>
  <c r="X294" i="33"/>
  <c r="V294" i="33"/>
  <c r="AC294" i="33"/>
  <c r="AB294" i="33"/>
  <c r="U294" i="33"/>
  <c r="M998" i="33"/>
  <c r="E998" i="33"/>
  <c r="H998" i="33"/>
  <c r="F998" i="33"/>
  <c r="M997" i="25"/>
  <c r="H997" i="25"/>
  <c r="E997" i="25"/>
  <c r="F997" i="25"/>
  <c r="AE1003" i="35"/>
  <c r="AE996" i="33"/>
  <c r="Q998" i="33"/>
  <c r="D998" i="33"/>
  <c r="N998" i="33"/>
  <c r="L998" i="33"/>
  <c r="K998" i="33"/>
  <c r="R998" i="33"/>
  <c r="G998" i="33"/>
  <c r="I998" i="33"/>
  <c r="A999" i="33"/>
  <c r="B998" i="33"/>
  <c r="C998" i="33"/>
  <c r="AD1004" i="35"/>
  <c r="AC1004" i="35"/>
  <c r="AB1004" i="35"/>
  <c r="AA1004" i="35"/>
  <c r="Z1004" i="35"/>
  <c r="Y1004" i="35"/>
  <c r="X1004" i="35"/>
  <c r="W1004" i="35"/>
  <c r="V1004" i="35"/>
  <c r="U1004" i="35"/>
  <c r="T1004" i="35"/>
  <c r="AD997" i="33"/>
  <c r="AA997" i="33"/>
  <c r="Z997" i="33"/>
  <c r="AC997" i="33"/>
  <c r="X997" i="33"/>
  <c r="AB997" i="33"/>
  <c r="W997" i="33"/>
  <c r="Y997" i="33"/>
  <c r="U997" i="33"/>
  <c r="T997" i="33"/>
  <c r="V997" i="33"/>
  <c r="G997" i="25"/>
  <c r="A998" i="25"/>
  <c r="C997" i="25"/>
  <c r="B997" i="25" s="1"/>
  <c r="D997" i="25"/>
  <c r="S999" i="33" l="1"/>
  <c r="J999" i="33"/>
  <c r="S998" i="25"/>
  <c r="J998" i="25"/>
  <c r="J296" i="35"/>
  <c r="K296" i="35" s="1"/>
  <c r="AD297" i="35"/>
  <c r="AC297" i="35"/>
  <c r="X297" i="35"/>
  <c r="Z297" i="35"/>
  <c r="T297" i="35"/>
  <c r="AA297" i="35"/>
  <c r="Y297" i="35"/>
  <c r="AB297" i="35"/>
  <c r="U297" i="35"/>
  <c r="V297" i="35"/>
  <c r="W297" i="35"/>
  <c r="AE294" i="33"/>
  <c r="N294" i="33" s="1"/>
  <c r="Q294" i="33" s="1"/>
  <c r="M999" i="33"/>
  <c r="H999" i="33"/>
  <c r="F999" i="33"/>
  <c r="E999" i="33"/>
  <c r="M998" i="25"/>
  <c r="H998" i="25"/>
  <c r="E998" i="25"/>
  <c r="F998" i="25"/>
  <c r="AE997" i="33"/>
  <c r="AD998" i="33"/>
  <c r="T998" i="33"/>
  <c r="V998" i="33"/>
  <c r="U998" i="33"/>
  <c r="Z998" i="33"/>
  <c r="Y998" i="33"/>
  <c r="AC998" i="33"/>
  <c r="X998" i="33"/>
  <c r="AB998" i="33"/>
  <c r="AA998" i="33"/>
  <c r="W998" i="33"/>
  <c r="Q999" i="33"/>
  <c r="I999" i="33"/>
  <c r="N999" i="33"/>
  <c r="L999" i="33"/>
  <c r="G999" i="33"/>
  <c r="A1000" i="33"/>
  <c r="B999" i="33"/>
  <c r="C999" i="33"/>
  <c r="R999" i="33"/>
  <c r="D999" i="33"/>
  <c r="K999" i="33"/>
  <c r="AE1004" i="35"/>
  <c r="I256" i="25"/>
  <c r="R256" i="25"/>
  <c r="L257" i="25" s="1"/>
  <c r="M257" i="25" s="1"/>
  <c r="G998" i="25"/>
  <c r="C998" i="25"/>
  <c r="B998" i="25" s="1"/>
  <c r="A999" i="25"/>
  <c r="D998" i="25"/>
  <c r="S999" i="25" l="1"/>
  <c r="J999" i="25"/>
  <c r="S1000" i="33"/>
  <c r="J1000" i="33"/>
  <c r="H257" i="25"/>
  <c r="J256" i="25"/>
  <c r="K256" i="25" s="1"/>
  <c r="AE297" i="35"/>
  <c r="N297" i="35" s="1"/>
  <c r="Q297" i="35" s="1"/>
  <c r="S294" i="33"/>
  <c r="E294" i="33" s="1"/>
  <c r="M1000" i="33"/>
  <c r="H1000" i="33"/>
  <c r="E1000" i="33"/>
  <c r="F1000" i="33"/>
  <c r="M999" i="25"/>
  <c r="H999" i="25"/>
  <c r="F999" i="25"/>
  <c r="E999" i="25"/>
  <c r="G1000" i="33"/>
  <c r="Q1000" i="33"/>
  <c r="C1000" i="33"/>
  <c r="N1000" i="33"/>
  <c r="B1000" i="33"/>
  <c r="I1000" i="33"/>
  <c r="R1000" i="33"/>
  <c r="K1000" i="33"/>
  <c r="D1000" i="33"/>
  <c r="L1000" i="33"/>
  <c r="A1001" i="33"/>
  <c r="AD999" i="33"/>
  <c r="AC999" i="33"/>
  <c r="Z999" i="33"/>
  <c r="AA999" i="33"/>
  <c r="T999" i="33"/>
  <c r="W999" i="33"/>
  <c r="AB999" i="33"/>
  <c r="U999" i="33"/>
  <c r="V999" i="33"/>
  <c r="Y999" i="33"/>
  <c r="X999" i="33"/>
  <c r="AE998" i="33"/>
  <c r="AA257" i="25"/>
  <c r="V257" i="25"/>
  <c r="T257" i="25"/>
  <c r="AD257" i="25"/>
  <c r="AB257" i="25"/>
  <c r="X257" i="25"/>
  <c r="U257" i="25"/>
  <c r="AC257" i="25"/>
  <c r="W257" i="25"/>
  <c r="Z257" i="25"/>
  <c r="Y257" i="25"/>
  <c r="G999" i="25"/>
  <c r="A1000" i="25"/>
  <c r="C999" i="25"/>
  <c r="B999" i="25" s="1"/>
  <c r="D999" i="25"/>
  <c r="S1000" i="25" l="1"/>
  <c r="J1000" i="25"/>
  <c r="S1001" i="33"/>
  <c r="J1001" i="33"/>
  <c r="S297" i="35"/>
  <c r="E297" i="35" s="1"/>
  <c r="R294" i="33"/>
  <c r="L295" i="33" s="1"/>
  <c r="M295" i="33" s="1"/>
  <c r="I294" i="33"/>
  <c r="H295" i="33" s="1"/>
  <c r="H1001" i="33"/>
  <c r="M1001" i="33"/>
  <c r="E1001" i="33"/>
  <c r="F1001" i="33"/>
  <c r="M1000" i="25"/>
  <c r="H1000" i="25"/>
  <c r="F1000" i="25"/>
  <c r="E1000" i="25"/>
  <c r="AD1000" i="33"/>
  <c r="AC1000" i="33"/>
  <c r="Y1000" i="33"/>
  <c r="T1000" i="33"/>
  <c r="AA1000" i="33"/>
  <c r="AB1000" i="33"/>
  <c r="W1000" i="33"/>
  <c r="Z1000" i="33"/>
  <c r="V1000" i="33"/>
  <c r="U1000" i="33"/>
  <c r="X1000" i="33"/>
  <c r="AE999" i="33"/>
  <c r="I1001" i="33"/>
  <c r="Q1001" i="33"/>
  <c r="N1001" i="33"/>
  <c r="B1001" i="33"/>
  <c r="D1001" i="33"/>
  <c r="L1001" i="33"/>
  <c r="A1002" i="33"/>
  <c r="C1001" i="33"/>
  <c r="R1001" i="33"/>
  <c r="K1001" i="33"/>
  <c r="G1001" i="33"/>
  <c r="AE257" i="25"/>
  <c r="N257" i="25" s="1"/>
  <c r="Q257" i="25" s="1"/>
  <c r="G1000" i="25"/>
  <c r="C1000" i="25"/>
  <c r="B1000" i="25" s="1"/>
  <c r="D1000" i="25"/>
  <c r="A1001" i="25"/>
  <c r="S1002" i="33" l="1"/>
  <c r="J1002" i="33"/>
  <c r="S1001" i="25"/>
  <c r="J1001" i="25"/>
  <c r="R297" i="35"/>
  <c r="L298" i="35" s="1"/>
  <c r="M298" i="35" s="1"/>
  <c r="AA298" i="35" s="1"/>
  <c r="I297" i="35"/>
  <c r="H298" i="35" s="1"/>
  <c r="K294" i="33"/>
  <c r="Y298" i="35"/>
  <c r="V298" i="35"/>
  <c r="X298" i="35"/>
  <c r="AC298" i="35"/>
  <c r="U298" i="35"/>
  <c r="W298" i="35"/>
  <c r="X295" i="33"/>
  <c r="Z295" i="33"/>
  <c r="AD295" i="33"/>
  <c r="AC295" i="33"/>
  <c r="T295" i="33"/>
  <c r="W295" i="33"/>
  <c r="AB295" i="33"/>
  <c r="U295" i="33"/>
  <c r="AA295" i="33"/>
  <c r="V295" i="33"/>
  <c r="Y295" i="33"/>
  <c r="S257" i="25"/>
  <c r="M1002" i="33"/>
  <c r="H1002" i="33"/>
  <c r="F1002" i="33"/>
  <c r="E1002" i="33"/>
  <c r="M1001" i="25"/>
  <c r="H1001" i="25"/>
  <c r="F1001" i="25"/>
  <c r="E1001" i="25"/>
  <c r="Q1002" i="33"/>
  <c r="N1002" i="33"/>
  <c r="K1002" i="33"/>
  <c r="R1002" i="33"/>
  <c r="I1002" i="33"/>
  <c r="C1002" i="33"/>
  <c r="D1002" i="33"/>
  <c r="L1002" i="33"/>
  <c r="G1002" i="33"/>
  <c r="A1003" i="33"/>
  <c r="B1002" i="33"/>
  <c r="AD1001" i="33"/>
  <c r="AC1001" i="33"/>
  <c r="X1001" i="33"/>
  <c r="T1001" i="33"/>
  <c r="U1001" i="33"/>
  <c r="AA1001" i="33"/>
  <c r="AB1001" i="33"/>
  <c r="V1001" i="33"/>
  <c r="Y1001" i="33"/>
  <c r="W1001" i="33"/>
  <c r="Z1001" i="33"/>
  <c r="AE1000" i="33"/>
  <c r="G1001" i="25"/>
  <c r="C1001" i="25"/>
  <c r="B1001" i="25" s="1"/>
  <c r="D1001" i="25"/>
  <c r="A1002" i="25"/>
  <c r="T298" i="35" l="1"/>
  <c r="S1002" i="25"/>
  <c r="J1002" i="25"/>
  <c r="S1003" i="33"/>
  <c r="J1003" i="33"/>
  <c r="AB298" i="35"/>
  <c r="AD298" i="35"/>
  <c r="Z298" i="35"/>
  <c r="J297" i="35"/>
  <c r="K297" i="35" s="1"/>
  <c r="AE295" i="33"/>
  <c r="N295" i="33" s="1"/>
  <c r="Q295" i="33" s="1"/>
  <c r="E257" i="25"/>
  <c r="H1003" i="33"/>
  <c r="M1003" i="33"/>
  <c r="F1003" i="33"/>
  <c r="E1003" i="33"/>
  <c r="M1002" i="25"/>
  <c r="H1002" i="25"/>
  <c r="E1002" i="25"/>
  <c r="F1002" i="25"/>
  <c r="L1003" i="33"/>
  <c r="K1003" i="33"/>
  <c r="N1003" i="33"/>
  <c r="C1003" i="33"/>
  <c r="G1003" i="33"/>
  <c r="R1003" i="33"/>
  <c r="Q1003" i="33"/>
  <c r="B1003" i="33"/>
  <c r="I1003" i="33"/>
  <c r="A1004" i="33"/>
  <c r="D1003" i="33"/>
  <c r="AE1001" i="33"/>
  <c r="AD1002" i="33"/>
  <c r="AC1002" i="33"/>
  <c r="V1002" i="33"/>
  <c r="U1002" i="33"/>
  <c r="Y1002" i="33"/>
  <c r="W1002" i="33"/>
  <c r="AA1002" i="33"/>
  <c r="X1002" i="33"/>
  <c r="Z1002" i="33"/>
  <c r="T1002" i="33"/>
  <c r="AB1002" i="33"/>
  <c r="G1002" i="25"/>
  <c r="C1002" i="25"/>
  <c r="B1002" i="25" s="1"/>
  <c r="D1002" i="25"/>
  <c r="A1003" i="25"/>
  <c r="AE298" i="35" l="1"/>
  <c r="N298" i="35" s="1"/>
  <c r="Q298" i="35" s="1"/>
  <c r="S1004" i="33"/>
  <c r="J1004" i="33"/>
  <c r="S1003" i="25"/>
  <c r="J1003" i="25"/>
  <c r="S298" i="35"/>
  <c r="E298" i="35" s="1"/>
  <c r="S295" i="33"/>
  <c r="E295" i="33" s="1"/>
  <c r="R295" i="33" s="1"/>
  <c r="L296" i="33" s="1"/>
  <c r="M296" i="33" s="1"/>
  <c r="M1004" i="33"/>
  <c r="H1004" i="33"/>
  <c r="E1004" i="33"/>
  <c r="F1004" i="33"/>
  <c r="M1003" i="25"/>
  <c r="H1003" i="25"/>
  <c r="E1003" i="25"/>
  <c r="F1003" i="25"/>
  <c r="Q1004" i="33"/>
  <c r="C1004" i="33"/>
  <c r="N1004" i="33"/>
  <c r="B1004" i="33"/>
  <c r="R1004" i="33"/>
  <c r="I1004" i="33"/>
  <c r="L1004" i="33"/>
  <c r="G1004" i="33"/>
  <c r="K1004" i="33"/>
  <c r="D1004" i="33"/>
  <c r="AE1002" i="33"/>
  <c r="AD1003" i="33"/>
  <c r="AC1003" i="33"/>
  <c r="V1003" i="33"/>
  <c r="U1003" i="33"/>
  <c r="Z1003" i="33"/>
  <c r="X1003" i="33"/>
  <c r="T1003" i="33"/>
  <c r="Y1003" i="33"/>
  <c r="W1003" i="33"/>
  <c r="AB1003" i="33"/>
  <c r="AA1003" i="33"/>
  <c r="I257" i="25"/>
  <c r="H258" i="25" s="1"/>
  <c r="R257" i="25"/>
  <c r="L258" i="25" s="1"/>
  <c r="M258" i="25" s="1"/>
  <c r="G1003" i="25"/>
  <c r="A1004" i="25"/>
  <c r="D1003" i="25"/>
  <c r="C1003" i="25"/>
  <c r="B1003" i="25" s="1"/>
  <c r="S1004" i="25" l="1"/>
  <c r="J1004" i="25"/>
  <c r="R298" i="35"/>
  <c r="L299" i="35" s="1"/>
  <c r="M299" i="35" s="1"/>
  <c r="Z299" i="35" s="1"/>
  <c r="J257" i="25"/>
  <c r="K257" i="25" s="1"/>
  <c r="I298" i="35"/>
  <c r="H299" i="35" s="1"/>
  <c r="V299" i="35"/>
  <c r="U299" i="35"/>
  <c r="W299" i="35"/>
  <c r="T299" i="35"/>
  <c r="X299" i="35"/>
  <c r="AD299" i="35"/>
  <c r="AB299" i="35"/>
  <c r="AA299" i="35"/>
  <c r="T296" i="33"/>
  <c r="AB296" i="33"/>
  <c r="X296" i="33"/>
  <c r="AC296" i="33"/>
  <c r="W296" i="33"/>
  <c r="AD296" i="33"/>
  <c r="Y296" i="33"/>
  <c r="Z296" i="33"/>
  <c r="AA296" i="33"/>
  <c r="V296" i="33"/>
  <c r="U296" i="33"/>
  <c r="I295" i="33"/>
  <c r="H296" i="33" s="1"/>
  <c r="H1004" i="25"/>
  <c r="M1004" i="25"/>
  <c r="E1004" i="25"/>
  <c r="F1004" i="25"/>
  <c r="AE1003" i="33"/>
  <c r="AB1004" i="33"/>
  <c r="AA1004" i="33"/>
  <c r="Y1004" i="33"/>
  <c r="Z1004" i="33"/>
  <c r="X1004" i="33"/>
  <c r="W1004" i="33"/>
  <c r="V1004" i="33"/>
  <c r="U1004" i="33"/>
  <c r="T1004" i="33"/>
  <c r="AD1004" i="33"/>
  <c r="AC1004" i="33"/>
  <c r="X258" i="25"/>
  <c r="W258" i="25"/>
  <c r="AB258" i="25"/>
  <c r="AA258" i="25"/>
  <c r="Z258" i="25"/>
  <c r="AD258" i="25"/>
  <c r="U258" i="25"/>
  <c r="Y258" i="25"/>
  <c r="AC258" i="25"/>
  <c r="T258" i="25"/>
  <c r="V258" i="25"/>
  <c r="G1004" i="25"/>
  <c r="C1004" i="25"/>
  <c r="B1004" i="25" s="1"/>
  <c r="D1004" i="25"/>
  <c r="AC299" i="35" l="1"/>
  <c r="Y299" i="35"/>
  <c r="J298" i="35"/>
  <c r="K298" i="35" s="1"/>
  <c r="AE299" i="35"/>
  <c r="N299" i="35" s="1"/>
  <c r="Q299" i="35" s="1"/>
  <c r="S299" i="35" s="1"/>
  <c r="K295" i="33"/>
  <c r="AE296" i="33"/>
  <c r="N296" i="33" s="1"/>
  <c r="Q296" i="33" s="1"/>
  <c r="AE1004" i="33"/>
  <c r="AE258" i="25"/>
  <c r="N258" i="25" s="1"/>
  <c r="Q258" i="25" s="1"/>
  <c r="E299" i="35" l="1"/>
  <c r="S296" i="33"/>
  <c r="S258" i="25"/>
  <c r="E258" i="25" s="1"/>
  <c r="R299" i="35" l="1"/>
  <c r="L300" i="35" s="1"/>
  <c r="M300" i="35" s="1"/>
  <c r="I299" i="35"/>
  <c r="H300" i="35" s="1"/>
  <c r="E296" i="33"/>
  <c r="J299" i="35" l="1"/>
  <c r="K299" i="35" s="1"/>
  <c r="AD300" i="35"/>
  <c r="V300" i="35"/>
  <c r="Y300" i="35"/>
  <c r="W300" i="35"/>
  <c r="Z300" i="35"/>
  <c r="U300" i="35"/>
  <c r="AA300" i="35"/>
  <c r="X300" i="35"/>
  <c r="AC300" i="35"/>
  <c r="AB300" i="35"/>
  <c r="T300" i="35"/>
  <c r="I296" i="33"/>
  <c r="H297" i="33" s="1"/>
  <c r="R296" i="33"/>
  <c r="L297" i="33" s="1"/>
  <c r="M297" i="33" s="1"/>
  <c r="I258" i="25"/>
  <c r="R258" i="25"/>
  <c r="L259" i="25" s="1"/>
  <c r="M259" i="25" s="1"/>
  <c r="H259" i="25" l="1"/>
  <c r="J258" i="25"/>
  <c r="K258" i="25" s="1"/>
  <c r="K296" i="33"/>
  <c r="AE300" i="35"/>
  <c r="N300" i="35" s="1"/>
  <c r="Q300" i="35" s="1"/>
  <c r="Y297" i="33"/>
  <c r="AB297" i="33"/>
  <c r="X297" i="33"/>
  <c r="T297" i="33"/>
  <c r="U297" i="33"/>
  <c r="AD297" i="33"/>
  <c r="V297" i="33"/>
  <c r="AA297" i="33"/>
  <c r="Z297" i="33"/>
  <c r="W297" i="33"/>
  <c r="AC297" i="33"/>
  <c r="Y259" i="25"/>
  <c r="T259" i="25"/>
  <c r="AC259" i="25"/>
  <c r="X259" i="25"/>
  <c r="AA259" i="25"/>
  <c r="AB259" i="25"/>
  <c r="V259" i="25"/>
  <c r="Z259" i="25"/>
  <c r="AD259" i="25"/>
  <c r="U259" i="25"/>
  <c r="W259" i="25"/>
  <c r="S300" i="35" l="1"/>
  <c r="E300" i="35" s="1"/>
  <c r="AE297" i="33"/>
  <c r="N297" i="33" s="1"/>
  <c r="Q297" i="33" s="1"/>
  <c r="AE259" i="25"/>
  <c r="N259" i="25" s="1"/>
  <c r="Q259" i="25" s="1"/>
  <c r="R300" i="35" l="1"/>
  <c r="L301" i="35" s="1"/>
  <c r="M301" i="35" s="1"/>
  <c r="U301" i="35" s="1"/>
  <c r="I300" i="35"/>
  <c r="H301" i="35" s="1"/>
  <c r="T301" i="35"/>
  <c r="AD301" i="35"/>
  <c r="AB301" i="35"/>
  <c r="S297" i="33"/>
  <c r="E297" i="33" s="1"/>
  <c r="R297" i="33" s="1"/>
  <c r="L298" i="33" s="1"/>
  <c r="M298" i="33" s="1"/>
  <c r="S259" i="25"/>
  <c r="E259" i="25" s="1"/>
  <c r="V301" i="35" l="1"/>
  <c r="W301" i="35"/>
  <c r="Y301" i="35"/>
  <c r="X301" i="35"/>
  <c r="Z301" i="35"/>
  <c r="AA301" i="35"/>
  <c r="AC301" i="35"/>
  <c r="J300" i="35"/>
  <c r="K300" i="35" s="1"/>
  <c r="AE301" i="35"/>
  <c r="N301" i="35" s="1"/>
  <c r="Q301" i="35" s="1"/>
  <c r="AA298" i="33"/>
  <c r="W298" i="33"/>
  <c r="U298" i="33"/>
  <c r="Z298" i="33"/>
  <c r="V298" i="33"/>
  <c r="AC298" i="33"/>
  <c r="X298" i="33"/>
  <c r="Y298" i="33"/>
  <c r="AB298" i="33"/>
  <c r="T298" i="33"/>
  <c r="AD298" i="33"/>
  <c r="I297" i="33"/>
  <c r="H298" i="33" s="1"/>
  <c r="K297" i="33" l="1"/>
  <c r="S301" i="35"/>
  <c r="E301" i="35" s="1"/>
  <c r="AE298" i="33"/>
  <c r="N298" i="33" s="1"/>
  <c r="Q298" i="33" s="1"/>
  <c r="I259" i="25"/>
  <c r="R259" i="25"/>
  <c r="L260" i="25" s="1"/>
  <c r="M260" i="25" s="1"/>
  <c r="H260" i="25" l="1"/>
  <c r="J259" i="25"/>
  <c r="K259" i="25" s="1"/>
  <c r="R301" i="35"/>
  <c r="L302" i="35" s="1"/>
  <c r="M302" i="35" s="1"/>
  <c r="X302" i="35" s="1"/>
  <c r="I301" i="35"/>
  <c r="H302" i="35" s="1"/>
  <c r="S298" i="33"/>
  <c r="E298" i="33" s="1"/>
  <c r="I298" i="33" s="1"/>
  <c r="H299" i="33" s="1"/>
  <c r="AD260" i="25"/>
  <c r="AC260" i="25"/>
  <c r="W260" i="25"/>
  <c r="AA260" i="25"/>
  <c r="T260" i="25"/>
  <c r="AB260" i="25"/>
  <c r="V260" i="25"/>
  <c r="Y260" i="25"/>
  <c r="U260" i="25"/>
  <c r="Z260" i="25"/>
  <c r="X260" i="25"/>
  <c r="T302" i="35" l="1"/>
  <c r="AD302" i="35"/>
  <c r="V302" i="35"/>
  <c r="W302" i="35"/>
  <c r="Y302" i="35"/>
  <c r="AA302" i="35"/>
  <c r="AB302" i="35"/>
  <c r="U302" i="35"/>
  <c r="Z302" i="35"/>
  <c r="AE302" i="35" s="1"/>
  <c r="N302" i="35" s="1"/>
  <c r="Q302" i="35" s="1"/>
  <c r="S302" i="35" s="1"/>
  <c r="AC302" i="35"/>
  <c r="J301" i="35"/>
  <c r="K301" i="35" s="1"/>
  <c r="R298" i="33"/>
  <c r="L299" i="33" s="1"/>
  <c r="M299" i="33" s="1"/>
  <c r="U299" i="33" s="1"/>
  <c r="K298" i="33"/>
  <c r="AE260" i="25"/>
  <c r="N260" i="25" s="1"/>
  <c r="Q260" i="25" s="1"/>
  <c r="AC299" i="33" l="1"/>
  <c r="Z299" i="33"/>
  <c r="AA299" i="33"/>
  <c r="AD299" i="33"/>
  <c r="Y299" i="33"/>
  <c r="X299" i="33"/>
  <c r="T299" i="33"/>
  <c r="AB299" i="33"/>
  <c r="W299" i="33"/>
  <c r="V299" i="33"/>
  <c r="E302" i="35"/>
  <c r="S260" i="25"/>
  <c r="R302" i="35" l="1"/>
  <c r="L303" i="35" s="1"/>
  <c r="M303" i="35" s="1"/>
  <c r="AA303" i="35" s="1"/>
  <c r="AE299" i="33"/>
  <c r="N299" i="33" s="1"/>
  <c r="Q299" i="33" s="1"/>
  <c r="S299" i="33" s="1"/>
  <c r="I302" i="35"/>
  <c r="H303" i="35" s="1"/>
  <c r="E260" i="25"/>
  <c r="T303" i="35" l="1"/>
  <c r="Z303" i="35"/>
  <c r="AD303" i="35"/>
  <c r="U303" i="35"/>
  <c r="V303" i="35"/>
  <c r="W303" i="35"/>
  <c r="Y303" i="35"/>
  <c r="AB303" i="35"/>
  <c r="AC303" i="35"/>
  <c r="X303" i="35"/>
  <c r="J302" i="35"/>
  <c r="K302" i="35" s="1"/>
  <c r="E299" i="33"/>
  <c r="I260" i="25"/>
  <c r="H261" i="25" s="1"/>
  <c r="R260" i="25"/>
  <c r="L261" i="25" s="1"/>
  <c r="M261" i="25" s="1"/>
  <c r="AE303" i="35" l="1"/>
  <c r="N303" i="35" s="1"/>
  <c r="Q303" i="35" s="1"/>
  <c r="S303" i="35" s="1"/>
  <c r="E303" i="35" s="1"/>
  <c r="J260" i="25"/>
  <c r="K260" i="25" s="1"/>
  <c r="I299" i="33"/>
  <c r="H300" i="33" s="1"/>
  <c r="R299" i="33"/>
  <c r="L300" i="33" s="1"/>
  <c r="M300" i="33" s="1"/>
  <c r="AA261" i="25"/>
  <c r="AD261" i="25"/>
  <c r="X261" i="25"/>
  <c r="AB261" i="25"/>
  <c r="Y261" i="25"/>
  <c r="T261" i="25"/>
  <c r="Z261" i="25"/>
  <c r="U261" i="25"/>
  <c r="AC261" i="25"/>
  <c r="V261" i="25"/>
  <c r="W261" i="25"/>
  <c r="R303" i="35" l="1"/>
  <c r="L304" i="35" s="1"/>
  <c r="M304" i="35" s="1"/>
  <c r="I303" i="35"/>
  <c r="H304" i="35" s="1"/>
  <c r="K299" i="33"/>
  <c r="T304" i="35"/>
  <c r="AB304" i="35"/>
  <c r="AC304" i="35"/>
  <c r="U304" i="35"/>
  <c r="W304" i="35"/>
  <c r="AA304" i="35"/>
  <c r="Y304" i="35"/>
  <c r="V304" i="35"/>
  <c r="X304" i="35"/>
  <c r="AD304" i="35"/>
  <c r="Z304" i="35"/>
  <c r="Y300" i="33"/>
  <c r="AD300" i="33"/>
  <c r="Z300" i="33"/>
  <c r="U300" i="33"/>
  <c r="W300" i="33"/>
  <c r="V300" i="33"/>
  <c r="X300" i="33"/>
  <c r="AC300" i="33"/>
  <c r="T300" i="33"/>
  <c r="AA300" i="33"/>
  <c r="AB300" i="33"/>
  <c r="AE261" i="25"/>
  <c r="N261" i="25" s="1"/>
  <c r="Q261" i="25" s="1"/>
  <c r="J303" i="35" l="1"/>
  <c r="K303" i="35" s="1"/>
  <c r="AE304" i="35"/>
  <c r="N304" i="35" s="1"/>
  <c r="Q304" i="35" s="1"/>
  <c r="S304" i="35" s="1"/>
  <c r="AE300" i="33"/>
  <c r="N300" i="33" s="1"/>
  <c r="Q300" i="33" s="1"/>
  <c r="S261" i="25"/>
  <c r="E261" i="25" s="1"/>
  <c r="E304" i="35" l="1"/>
  <c r="S300" i="33"/>
  <c r="E300" i="33" s="1"/>
  <c r="R300" i="33" s="1"/>
  <c r="L301" i="33" s="1"/>
  <c r="M301" i="33" s="1"/>
  <c r="I261" i="25"/>
  <c r="H262" i="25" s="1"/>
  <c r="R261" i="25"/>
  <c r="L262" i="25" s="1"/>
  <c r="M262" i="25" s="1"/>
  <c r="J261" i="25" l="1"/>
  <c r="K261" i="25" s="1"/>
  <c r="R304" i="35"/>
  <c r="L305" i="35" s="1"/>
  <c r="M305" i="35" s="1"/>
  <c r="AA305" i="35" s="1"/>
  <c r="V305" i="35"/>
  <c r="U305" i="35"/>
  <c r="X305" i="35"/>
  <c r="AD305" i="35"/>
  <c r="I304" i="35"/>
  <c r="H305" i="35" s="1"/>
  <c r="AB301" i="33"/>
  <c r="U301" i="33"/>
  <c r="Y301" i="33"/>
  <c r="AC301" i="33"/>
  <c r="V301" i="33"/>
  <c r="W301" i="33"/>
  <c r="AD301" i="33"/>
  <c r="X301" i="33"/>
  <c r="AA301" i="33"/>
  <c r="Z301" i="33"/>
  <c r="T301" i="33"/>
  <c r="I300" i="33"/>
  <c r="H301" i="33" s="1"/>
  <c r="U262" i="25"/>
  <c r="T262" i="25"/>
  <c r="AA262" i="25"/>
  <c r="W262" i="25"/>
  <c r="Y262" i="25"/>
  <c r="AC262" i="25"/>
  <c r="V262" i="25"/>
  <c r="Z262" i="25"/>
  <c r="AD262" i="25"/>
  <c r="AB262" i="25"/>
  <c r="X262" i="25"/>
  <c r="W305" i="35" l="1"/>
  <c r="T305" i="35"/>
  <c r="Z305" i="35"/>
  <c r="AC305" i="35"/>
  <c r="AB305" i="35"/>
  <c r="Y305" i="35"/>
  <c r="J304" i="35"/>
  <c r="K304" i="35" s="1"/>
  <c r="AE301" i="33"/>
  <c r="N301" i="33" s="1"/>
  <c r="Q301" i="33" s="1"/>
  <c r="K300" i="33"/>
  <c r="AE262" i="25"/>
  <c r="N262" i="25" s="1"/>
  <c r="Q262" i="25" s="1"/>
  <c r="AE305" i="35" l="1"/>
  <c r="N305" i="35" s="1"/>
  <c r="Q305" i="35" s="1"/>
  <c r="S305" i="35"/>
  <c r="S301" i="33"/>
  <c r="E301" i="33" s="1"/>
  <c r="R301" i="33" s="1"/>
  <c r="L302" i="33" s="1"/>
  <c r="M302" i="33" s="1"/>
  <c r="S262" i="25"/>
  <c r="E262" i="25" s="1"/>
  <c r="I301" i="33" l="1"/>
  <c r="H302" i="33" s="1"/>
  <c r="E305" i="35"/>
  <c r="AD302" i="33"/>
  <c r="Y302" i="33"/>
  <c r="Z302" i="33"/>
  <c r="AC302" i="33"/>
  <c r="X302" i="33"/>
  <c r="AB302" i="33"/>
  <c r="U302" i="33"/>
  <c r="W302" i="33"/>
  <c r="T302" i="33"/>
  <c r="AA302" i="33"/>
  <c r="V302" i="33"/>
  <c r="K301" i="33" l="1"/>
  <c r="R305" i="35"/>
  <c r="L306" i="35" s="1"/>
  <c r="M306" i="35" s="1"/>
  <c r="I305" i="35"/>
  <c r="H306" i="35" s="1"/>
  <c r="AE302" i="33"/>
  <c r="N302" i="33" s="1"/>
  <c r="Q302" i="33" s="1"/>
  <c r="I262" i="25"/>
  <c r="R262" i="25"/>
  <c r="L263" i="25" s="1"/>
  <c r="M263" i="25" s="1"/>
  <c r="J305" i="35" l="1"/>
  <c r="K305" i="35" s="1"/>
  <c r="H263" i="25"/>
  <c r="J262" i="25"/>
  <c r="K262" i="25" s="1"/>
  <c r="W306" i="35"/>
  <c r="AA306" i="35"/>
  <c r="X306" i="35"/>
  <c r="Y306" i="35"/>
  <c r="U306" i="35"/>
  <c r="Z306" i="35"/>
  <c r="AC306" i="35"/>
  <c r="AB306" i="35"/>
  <c r="V306" i="35"/>
  <c r="T306" i="35"/>
  <c r="AD306" i="35"/>
  <c r="S302" i="33"/>
  <c r="Y263" i="25"/>
  <c r="T263" i="25"/>
  <c r="V263" i="25"/>
  <c r="W263" i="25"/>
  <c r="AA263" i="25"/>
  <c r="U263" i="25"/>
  <c r="AC263" i="25"/>
  <c r="AB263" i="25"/>
  <c r="Z263" i="25"/>
  <c r="AD263" i="25"/>
  <c r="X263" i="25"/>
  <c r="AE306" i="35" l="1"/>
  <c r="N306" i="35" s="1"/>
  <c r="Q306" i="35" s="1"/>
  <c r="S306" i="35" s="1"/>
  <c r="E302" i="33"/>
  <c r="AE263" i="25"/>
  <c r="N263" i="25" s="1"/>
  <c r="Q263" i="25" s="1"/>
  <c r="E306" i="35" l="1"/>
  <c r="I302" i="33"/>
  <c r="H303" i="33" s="1"/>
  <c r="R302" i="33"/>
  <c r="L303" i="33" s="1"/>
  <c r="M303" i="33" s="1"/>
  <c r="S263" i="25"/>
  <c r="I306" i="35" l="1"/>
  <c r="H307" i="35" s="1"/>
  <c r="K302" i="33"/>
  <c r="R306" i="35"/>
  <c r="L307" i="35" s="1"/>
  <c r="M307" i="35" s="1"/>
  <c r="AA303" i="33"/>
  <c r="W303" i="33"/>
  <c r="U303" i="33"/>
  <c r="V303" i="33"/>
  <c r="Y303" i="33"/>
  <c r="X303" i="33"/>
  <c r="AD303" i="33"/>
  <c r="T303" i="33"/>
  <c r="Z303" i="33"/>
  <c r="AB303" i="33"/>
  <c r="AC303" i="33"/>
  <c r="E263" i="25"/>
  <c r="J306" i="35" l="1"/>
  <c r="K306" i="35" s="1"/>
  <c r="Y307" i="35"/>
  <c r="AA307" i="35"/>
  <c r="V307" i="35"/>
  <c r="U307" i="35"/>
  <c r="AD307" i="35"/>
  <c r="T307" i="35"/>
  <c r="AC307" i="35"/>
  <c r="W307" i="35"/>
  <c r="X307" i="35"/>
  <c r="Z307" i="35"/>
  <c r="AB307" i="35"/>
  <c r="AE303" i="33"/>
  <c r="N303" i="33" s="1"/>
  <c r="Q303" i="33" s="1"/>
  <c r="S303" i="33" s="1"/>
  <c r="I263" i="25"/>
  <c r="H264" i="25" s="1"/>
  <c r="R263" i="25"/>
  <c r="L264" i="25" s="1"/>
  <c r="M264" i="25" s="1"/>
  <c r="J263" i="25" l="1"/>
  <c r="K263" i="25" s="1"/>
  <c r="AE307" i="35"/>
  <c r="N307" i="35" s="1"/>
  <c r="Q307" i="35" s="1"/>
  <c r="S307" i="35" s="1"/>
  <c r="E303" i="33"/>
  <c r="R303" i="33" s="1"/>
  <c r="L304" i="33" s="1"/>
  <c r="M304" i="33" s="1"/>
  <c r="Z264" i="25"/>
  <c r="AC264" i="25"/>
  <c r="AD264" i="25"/>
  <c r="Y264" i="25"/>
  <c r="AA264" i="25"/>
  <c r="T264" i="25"/>
  <c r="U264" i="25"/>
  <c r="V264" i="25"/>
  <c r="W264" i="25"/>
  <c r="AB264" i="25"/>
  <c r="X264" i="25"/>
  <c r="I303" i="33" l="1"/>
  <c r="K303" i="33" s="1"/>
  <c r="E307" i="35"/>
  <c r="AA304" i="33"/>
  <c r="V304" i="33"/>
  <c r="T304" i="33"/>
  <c r="Y304" i="33"/>
  <c r="Z304" i="33"/>
  <c r="AB304" i="33"/>
  <c r="X304" i="33"/>
  <c r="U304" i="33"/>
  <c r="AC304" i="33"/>
  <c r="W304" i="33"/>
  <c r="AD304" i="33"/>
  <c r="AE264" i="25"/>
  <c r="N264" i="25" s="1"/>
  <c r="Q264" i="25" s="1"/>
  <c r="R307" i="35" l="1"/>
  <c r="L308" i="35" s="1"/>
  <c r="M308" i="35" s="1"/>
  <c r="AD308" i="35" s="1"/>
  <c r="H304" i="33"/>
  <c r="I307" i="35"/>
  <c r="H308" i="35" s="1"/>
  <c r="AE304" i="33"/>
  <c r="N304" i="33" s="1"/>
  <c r="Q304" i="33" s="1"/>
  <c r="S264" i="25"/>
  <c r="E264" i="25" s="1"/>
  <c r="X308" i="35" l="1"/>
  <c r="AA308" i="35"/>
  <c r="Y308" i="35"/>
  <c r="T308" i="35"/>
  <c r="V308" i="35"/>
  <c r="AB308" i="35"/>
  <c r="Z308" i="35"/>
  <c r="AC308" i="35"/>
  <c r="U308" i="35"/>
  <c r="W308" i="35"/>
  <c r="J307" i="35"/>
  <c r="K307" i="35" s="1"/>
  <c r="AE308" i="35"/>
  <c r="N308" i="35" s="1"/>
  <c r="Q308" i="35" s="1"/>
  <c r="S308" i="35" s="1"/>
  <c r="S304" i="33"/>
  <c r="E304" i="33" l="1"/>
  <c r="E308" i="35"/>
  <c r="I264" i="25"/>
  <c r="R264" i="25"/>
  <c r="L265" i="25" s="1"/>
  <c r="M265" i="25" s="1"/>
  <c r="H265" i="25" l="1"/>
  <c r="J264" i="25"/>
  <c r="K264" i="25" s="1"/>
  <c r="I308" i="35"/>
  <c r="H309" i="35" s="1"/>
  <c r="R308" i="35"/>
  <c r="L309" i="35" s="1"/>
  <c r="M309" i="35" s="1"/>
  <c r="I304" i="33"/>
  <c r="H305" i="33" s="1"/>
  <c r="R304" i="33"/>
  <c r="L305" i="33" s="1"/>
  <c r="M305" i="33" s="1"/>
  <c r="AB265" i="25"/>
  <c r="Z265" i="25"/>
  <c r="AD265" i="25"/>
  <c r="U265" i="25"/>
  <c r="Y265" i="25"/>
  <c r="AC265" i="25"/>
  <c r="AA265" i="25"/>
  <c r="V265" i="25"/>
  <c r="X265" i="25"/>
  <c r="W265" i="25"/>
  <c r="T265" i="25"/>
  <c r="J308" i="35" l="1"/>
  <c r="K308" i="35" s="1"/>
  <c r="K304" i="33"/>
  <c r="Y305" i="33"/>
  <c r="W305" i="33"/>
  <c r="U305" i="33"/>
  <c r="X305" i="33"/>
  <c r="AC305" i="33"/>
  <c r="V305" i="33"/>
  <c r="AA305" i="33"/>
  <c r="AD305" i="33"/>
  <c r="AB305" i="33"/>
  <c r="Z305" i="33"/>
  <c r="T305" i="33"/>
  <c r="AA309" i="35"/>
  <c r="U309" i="35"/>
  <c r="V309" i="35"/>
  <c r="T309" i="35"/>
  <c r="AD309" i="35"/>
  <c r="AB309" i="35"/>
  <c r="Y309" i="35"/>
  <c r="X309" i="35"/>
  <c r="W309" i="35"/>
  <c r="AC309" i="35"/>
  <c r="Z309" i="35"/>
  <c r="AE265" i="25"/>
  <c r="N265" i="25" s="1"/>
  <c r="Q265" i="25" s="1"/>
  <c r="AE305" i="33" l="1"/>
  <c r="N305" i="33" s="1"/>
  <c r="Q305" i="33" s="1"/>
  <c r="S305" i="33" s="1"/>
  <c r="AE309" i="35"/>
  <c r="N309" i="35" s="1"/>
  <c r="Q309" i="35" s="1"/>
  <c r="S309" i="35" s="1"/>
  <c r="S265" i="25"/>
  <c r="E265" i="25" s="1"/>
  <c r="E309" i="35" l="1"/>
  <c r="E305" i="33"/>
  <c r="R309" i="35" l="1"/>
  <c r="L310" i="35" s="1"/>
  <c r="M310" i="35" s="1"/>
  <c r="AA310" i="35" s="1"/>
  <c r="R305" i="33"/>
  <c r="L306" i="33" s="1"/>
  <c r="M306" i="33" s="1"/>
  <c r="I305" i="33"/>
  <c r="H306" i="33" s="1"/>
  <c r="I309" i="35"/>
  <c r="H310" i="35" s="1"/>
  <c r="I265" i="25"/>
  <c r="R265" i="25"/>
  <c r="L266" i="25" s="1"/>
  <c r="M266" i="25" s="1"/>
  <c r="Y310" i="35" l="1"/>
  <c r="V310" i="35"/>
  <c r="W310" i="35"/>
  <c r="U310" i="35"/>
  <c r="AC310" i="35"/>
  <c r="T310" i="35"/>
  <c r="X310" i="35"/>
  <c r="AB310" i="35"/>
  <c r="Z310" i="35"/>
  <c r="AD310" i="35"/>
  <c r="H266" i="25"/>
  <c r="J265" i="25"/>
  <c r="K265" i="25" s="1"/>
  <c r="J309" i="35"/>
  <c r="K309" i="35" s="1"/>
  <c r="AE310" i="35"/>
  <c r="N310" i="35" s="1"/>
  <c r="Q310" i="35" s="1"/>
  <c r="S310" i="35" s="1"/>
  <c r="AD306" i="33"/>
  <c r="T306" i="33"/>
  <c r="AA306" i="33"/>
  <c r="W306" i="33"/>
  <c r="Y306" i="33"/>
  <c r="Z306" i="33"/>
  <c r="X306" i="33"/>
  <c r="V306" i="33"/>
  <c r="U306" i="33"/>
  <c r="AC306" i="33"/>
  <c r="AB306" i="33"/>
  <c r="K305" i="33"/>
  <c r="Y266" i="25"/>
  <c r="AC266" i="25"/>
  <c r="V266" i="25"/>
  <c r="T266" i="25"/>
  <c r="W266" i="25"/>
  <c r="AB266" i="25"/>
  <c r="AD266" i="25"/>
  <c r="Z266" i="25"/>
  <c r="X266" i="25"/>
  <c r="U266" i="25"/>
  <c r="AA266" i="25"/>
  <c r="AE306" i="33" l="1"/>
  <c r="N306" i="33" s="1"/>
  <c r="Q306" i="33" s="1"/>
  <c r="S306" i="33" s="1"/>
  <c r="E310" i="35"/>
  <c r="AE266" i="25"/>
  <c r="N266" i="25" s="1"/>
  <c r="Q266" i="25" s="1"/>
  <c r="R310" i="35" l="1"/>
  <c r="L311" i="35" s="1"/>
  <c r="M311" i="35" s="1"/>
  <c r="AA311" i="35" s="1"/>
  <c r="I310" i="35"/>
  <c r="H311" i="35" s="1"/>
  <c r="E306" i="33"/>
  <c r="R306" i="33" s="1"/>
  <c r="L307" i="33" s="1"/>
  <c r="M307" i="33" s="1"/>
  <c r="S266" i="25"/>
  <c r="Y311" i="35" l="1"/>
  <c r="AB311" i="35"/>
  <c r="T311" i="35"/>
  <c r="AC311" i="35"/>
  <c r="U311" i="35"/>
  <c r="Z311" i="35"/>
  <c r="AD311" i="35"/>
  <c r="W311" i="35"/>
  <c r="V311" i="35"/>
  <c r="X311" i="35"/>
  <c r="J310" i="35"/>
  <c r="K310" i="35" s="1"/>
  <c r="AD307" i="33"/>
  <c r="AA307" i="33"/>
  <c r="T307" i="33"/>
  <c r="Y307" i="33"/>
  <c r="AB307" i="33"/>
  <c r="W307" i="33"/>
  <c r="Z307" i="33"/>
  <c r="AC307" i="33"/>
  <c r="V307" i="33"/>
  <c r="X307" i="33"/>
  <c r="U307" i="33"/>
  <c r="I306" i="33"/>
  <c r="H307" i="33" s="1"/>
  <c r="E266" i="25"/>
  <c r="AE311" i="35" l="1"/>
  <c r="N311" i="35" s="1"/>
  <c r="Q311" i="35" s="1"/>
  <c r="S311" i="35" s="1"/>
  <c r="E311" i="35" s="1"/>
  <c r="AE307" i="33"/>
  <c r="N307" i="33" s="1"/>
  <c r="Q307" i="33" s="1"/>
  <c r="S307" i="33" s="1"/>
  <c r="K306" i="33"/>
  <c r="I266" i="25"/>
  <c r="H267" i="25" s="1"/>
  <c r="R266" i="25"/>
  <c r="L267" i="25" s="1"/>
  <c r="M267" i="25" s="1"/>
  <c r="R311" i="35" l="1"/>
  <c r="L312" i="35" s="1"/>
  <c r="M312" i="35" s="1"/>
  <c r="U312" i="35" s="1"/>
  <c r="J266" i="25"/>
  <c r="K266" i="25" s="1"/>
  <c r="E307" i="33"/>
  <c r="R307" i="33" s="1"/>
  <c r="L308" i="33" s="1"/>
  <c r="M308" i="33" s="1"/>
  <c r="Z312" i="35"/>
  <c r="X312" i="35"/>
  <c r="W312" i="35"/>
  <c r="Y312" i="35"/>
  <c r="AB312" i="35"/>
  <c r="T312" i="35"/>
  <c r="AA312" i="35"/>
  <c r="AC312" i="35"/>
  <c r="I311" i="35"/>
  <c r="H312" i="35" s="1"/>
  <c r="AD267" i="25"/>
  <c r="W267" i="25"/>
  <c r="Y267" i="25"/>
  <c r="V267" i="25"/>
  <c r="AA267" i="25"/>
  <c r="AB267" i="25"/>
  <c r="Z267" i="25"/>
  <c r="U267" i="25"/>
  <c r="T267" i="25"/>
  <c r="AC267" i="25"/>
  <c r="X267" i="25"/>
  <c r="V312" i="35" l="1"/>
  <c r="AD312" i="35"/>
  <c r="J311" i="35"/>
  <c r="K311" i="35" s="1"/>
  <c r="AE312" i="35"/>
  <c r="N312" i="35" s="1"/>
  <c r="Q312" i="35" s="1"/>
  <c r="S312" i="35" s="1"/>
  <c r="X308" i="33"/>
  <c r="W308" i="33"/>
  <c r="AC308" i="33"/>
  <c r="AA308" i="33"/>
  <c r="V308" i="33"/>
  <c r="AD308" i="33"/>
  <c r="T308" i="33"/>
  <c r="Z308" i="33"/>
  <c r="U308" i="33"/>
  <c r="AB308" i="33"/>
  <c r="Y308" i="33"/>
  <c r="I307" i="33"/>
  <c r="H308" i="33" s="1"/>
  <c r="AE267" i="25"/>
  <c r="N267" i="25" s="1"/>
  <c r="Q267" i="25" s="1"/>
  <c r="K307" i="33" l="1"/>
  <c r="AE308" i="33"/>
  <c r="N308" i="33" s="1"/>
  <c r="Q308" i="33" s="1"/>
  <c r="S308" i="33" s="1"/>
  <c r="E308" i="33" s="1"/>
  <c r="E312" i="35"/>
  <c r="S267" i="25"/>
  <c r="E267" i="25" s="1"/>
  <c r="R312" i="35" l="1"/>
  <c r="L313" i="35" s="1"/>
  <c r="M313" i="35" s="1"/>
  <c r="AA313" i="35" s="1"/>
  <c r="R308" i="33"/>
  <c r="L309" i="33" s="1"/>
  <c r="M309" i="33" s="1"/>
  <c r="AC309" i="33" s="1"/>
  <c r="I312" i="35"/>
  <c r="H313" i="35" s="1"/>
  <c r="I308" i="33"/>
  <c r="H309" i="33" s="1"/>
  <c r="T313" i="35" l="1"/>
  <c r="X313" i="35"/>
  <c r="AC313" i="35"/>
  <c r="U313" i="35"/>
  <c r="AD313" i="35"/>
  <c r="Z313" i="35"/>
  <c r="AB313" i="35"/>
  <c r="V313" i="35"/>
  <c r="W313" i="35"/>
  <c r="J312" i="35"/>
  <c r="K312" i="35" s="1"/>
  <c r="Y313" i="35"/>
  <c r="X309" i="33"/>
  <c r="AA309" i="33"/>
  <c r="T309" i="33"/>
  <c r="Z309" i="33"/>
  <c r="Y309" i="33"/>
  <c r="U309" i="33"/>
  <c r="AD309" i="33"/>
  <c r="W309" i="33"/>
  <c r="V309" i="33"/>
  <c r="AB309" i="33"/>
  <c r="K308" i="33"/>
  <c r="I267" i="25"/>
  <c r="R267" i="25"/>
  <c r="L268" i="25" s="1"/>
  <c r="M268" i="25" s="1"/>
  <c r="AE313" i="35" l="1"/>
  <c r="N313" i="35" s="1"/>
  <c r="Q313" i="35" s="1"/>
  <c r="S313" i="35" s="1"/>
  <c r="E313" i="35" s="1"/>
  <c r="H268" i="25"/>
  <c r="J267" i="25"/>
  <c r="K267" i="25" s="1"/>
  <c r="AE309" i="33"/>
  <c r="N309" i="33" s="1"/>
  <c r="Q309" i="33" s="1"/>
  <c r="S309" i="33" s="1"/>
  <c r="E309" i="33" s="1"/>
  <c r="AB268" i="25"/>
  <c r="U268" i="25"/>
  <c r="AC268" i="25"/>
  <c r="AA268" i="25"/>
  <c r="X268" i="25"/>
  <c r="V268" i="25"/>
  <c r="Y268" i="25"/>
  <c r="AD268" i="25"/>
  <c r="W268" i="25"/>
  <c r="T268" i="25"/>
  <c r="Z268" i="25"/>
  <c r="R313" i="35" l="1"/>
  <c r="L314" i="35" s="1"/>
  <c r="M314" i="35" s="1"/>
  <c r="AD314" i="35" s="1"/>
  <c r="R309" i="33"/>
  <c r="L310" i="33" s="1"/>
  <c r="M310" i="33" s="1"/>
  <c r="U310" i="33" s="1"/>
  <c r="AA314" i="35"/>
  <c r="T314" i="35"/>
  <c r="Z314" i="35"/>
  <c r="Y314" i="35"/>
  <c r="V314" i="35"/>
  <c r="U314" i="35"/>
  <c r="W314" i="35"/>
  <c r="X314" i="35"/>
  <c r="AC314" i="35"/>
  <c r="AB314" i="35"/>
  <c r="I313" i="35"/>
  <c r="H314" i="35" s="1"/>
  <c r="I309" i="33"/>
  <c r="H310" i="33" s="1"/>
  <c r="AE268" i="25"/>
  <c r="N268" i="25" s="1"/>
  <c r="Q268" i="25" s="1"/>
  <c r="AD310" i="33" l="1"/>
  <c r="AC310" i="33"/>
  <c r="V310" i="33"/>
  <c r="Y310" i="33"/>
  <c r="Z310" i="33"/>
  <c r="X310" i="33"/>
  <c r="W310" i="33"/>
  <c r="T310" i="33"/>
  <c r="AB310" i="33"/>
  <c r="AA310" i="33"/>
  <c r="J313" i="35"/>
  <c r="K313" i="35" s="1"/>
  <c r="K309" i="33"/>
  <c r="AE310" i="33"/>
  <c r="N310" i="33" s="1"/>
  <c r="Q310" i="33" s="1"/>
  <c r="S310" i="33" s="1"/>
  <c r="AE314" i="35"/>
  <c r="N314" i="35" s="1"/>
  <c r="Q314" i="35" s="1"/>
  <c r="S314" i="35" s="1"/>
  <c r="S268" i="25"/>
  <c r="E268" i="25" s="1"/>
  <c r="E314" i="35" l="1"/>
  <c r="E310" i="33"/>
  <c r="R310" i="33" s="1"/>
  <c r="L311" i="33" s="1"/>
  <c r="M311" i="33" s="1"/>
  <c r="R314" i="35" l="1"/>
  <c r="L315" i="35" s="1"/>
  <c r="M315" i="35" s="1"/>
  <c r="T315" i="35" s="1"/>
  <c r="X311" i="33"/>
  <c r="V311" i="33"/>
  <c r="AB311" i="33"/>
  <c r="AC311" i="33"/>
  <c r="AD311" i="33"/>
  <c r="AA311" i="33"/>
  <c r="Z311" i="33"/>
  <c r="U311" i="33"/>
  <c r="W311" i="33"/>
  <c r="T311" i="33"/>
  <c r="Y311" i="33"/>
  <c r="I310" i="33"/>
  <c r="H311" i="33" s="1"/>
  <c r="AA315" i="35"/>
  <c r="AB315" i="35"/>
  <c r="X315" i="35"/>
  <c r="W315" i="35"/>
  <c r="Y315" i="35"/>
  <c r="V315" i="35"/>
  <c r="AC315" i="35"/>
  <c r="I314" i="35"/>
  <c r="H315" i="35" s="1"/>
  <c r="I268" i="25"/>
  <c r="R268" i="25"/>
  <c r="L269" i="25" s="1"/>
  <c r="M269" i="25" s="1"/>
  <c r="Z315" i="35" l="1"/>
  <c r="AD315" i="35"/>
  <c r="U315" i="35"/>
  <c r="H269" i="25"/>
  <c r="J268" i="25"/>
  <c r="K268" i="25" s="1"/>
  <c r="J314" i="35"/>
  <c r="K314" i="35" s="1"/>
  <c r="K310" i="33"/>
  <c r="AE311" i="33"/>
  <c r="N311" i="33" s="1"/>
  <c r="Q311" i="33" s="1"/>
  <c r="AE315" i="35"/>
  <c r="N315" i="35" s="1"/>
  <c r="Q315" i="35" s="1"/>
  <c r="S315" i="35" s="1"/>
  <c r="AB269" i="25"/>
  <c r="U269" i="25"/>
  <c r="Y269" i="25"/>
  <c r="AD269" i="25"/>
  <c r="T269" i="25"/>
  <c r="X269" i="25"/>
  <c r="AC269" i="25"/>
  <c r="V269" i="25"/>
  <c r="Z269" i="25"/>
  <c r="W269" i="25"/>
  <c r="AA269" i="25"/>
  <c r="S311" i="33" l="1"/>
  <c r="E311" i="33" s="1"/>
  <c r="E315" i="35"/>
  <c r="AE269" i="25"/>
  <c r="N269" i="25" s="1"/>
  <c r="Q269" i="25" s="1"/>
  <c r="I311" i="33" l="1"/>
  <c r="H312" i="33" s="1"/>
  <c r="R311" i="33"/>
  <c r="L312" i="33" s="1"/>
  <c r="M312" i="33" s="1"/>
  <c r="AB312" i="33" s="1"/>
  <c r="K311" i="33"/>
  <c r="I315" i="35"/>
  <c r="H316" i="35" s="1"/>
  <c r="R315" i="35"/>
  <c r="L316" i="35" s="1"/>
  <c r="M316" i="35" s="1"/>
  <c r="S269" i="25"/>
  <c r="J315" i="35" l="1"/>
  <c r="K315" i="35" s="1"/>
  <c r="X312" i="33"/>
  <c r="AC312" i="33"/>
  <c r="U312" i="33"/>
  <c r="T312" i="33"/>
  <c r="V312" i="33"/>
  <c r="Z312" i="33"/>
  <c r="AA312" i="33"/>
  <c r="AD312" i="33"/>
  <c r="W312" i="33"/>
  <c r="Y312" i="33"/>
  <c r="Y316" i="35"/>
  <c r="X316" i="35"/>
  <c r="AB316" i="35"/>
  <c r="Z316" i="35"/>
  <c r="U316" i="35"/>
  <c r="T316" i="35"/>
  <c r="AD316" i="35"/>
  <c r="AA316" i="35"/>
  <c r="W316" i="35"/>
  <c r="AC316" i="35"/>
  <c r="V316" i="35"/>
  <c r="E269" i="25"/>
  <c r="AE312" i="33" l="1"/>
  <c r="N312" i="33" s="1"/>
  <c r="Q312" i="33" s="1"/>
  <c r="S312" i="33" s="1"/>
  <c r="E312" i="33" s="1"/>
  <c r="AE316" i="35"/>
  <c r="N316" i="35" s="1"/>
  <c r="Q316" i="35" s="1"/>
  <c r="S316" i="35" s="1"/>
  <c r="I269" i="25"/>
  <c r="H270" i="25" s="1"/>
  <c r="R269" i="25"/>
  <c r="L270" i="25" s="1"/>
  <c r="M270" i="25" s="1"/>
  <c r="J269" i="25" l="1"/>
  <c r="K269" i="25" s="1"/>
  <c r="E316" i="35"/>
  <c r="I312" i="33"/>
  <c r="H313" i="33" s="1"/>
  <c r="R312" i="33"/>
  <c r="L313" i="33" s="1"/>
  <c r="M313" i="33" s="1"/>
  <c r="AC270" i="25"/>
  <c r="V270" i="25"/>
  <c r="Z270" i="25"/>
  <c r="AD270" i="25"/>
  <c r="AA270" i="25"/>
  <c r="AB270" i="25"/>
  <c r="W270" i="25"/>
  <c r="U270" i="25"/>
  <c r="T270" i="25"/>
  <c r="Y270" i="25"/>
  <c r="X270" i="25"/>
  <c r="R316" i="35" l="1"/>
  <c r="L317" i="35" s="1"/>
  <c r="M317" i="35" s="1"/>
  <c r="AA317" i="35" s="1"/>
  <c r="AD313" i="33"/>
  <c r="V313" i="33"/>
  <c r="T313" i="33"/>
  <c r="AB313" i="33"/>
  <c r="U313" i="33"/>
  <c r="AC313" i="33"/>
  <c r="X313" i="33"/>
  <c r="Z313" i="33"/>
  <c r="W313" i="33"/>
  <c r="AA313" i="33"/>
  <c r="Y313" i="33"/>
  <c r="K312" i="33"/>
  <c r="I316" i="35"/>
  <c r="H317" i="35" s="1"/>
  <c r="AE270" i="25"/>
  <c r="N270" i="25" s="1"/>
  <c r="Q270" i="25" s="1"/>
  <c r="T317" i="35" l="1"/>
  <c r="Y317" i="35"/>
  <c r="U317" i="35"/>
  <c r="AB317" i="35"/>
  <c r="Z317" i="35"/>
  <c r="AD317" i="35"/>
  <c r="W317" i="35"/>
  <c r="V317" i="35"/>
  <c r="X317" i="35"/>
  <c r="AC317" i="35"/>
  <c r="J316" i="35"/>
  <c r="K316" i="35" s="1"/>
  <c r="AE317" i="35"/>
  <c r="N317" i="35" s="1"/>
  <c r="Q317" i="35" s="1"/>
  <c r="S317" i="35" s="1"/>
  <c r="AE313" i="33"/>
  <c r="N313" i="33" s="1"/>
  <c r="Q313" i="33" s="1"/>
  <c r="S313" i="33" s="1"/>
  <c r="S270" i="25"/>
  <c r="E270" i="25" s="1"/>
  <c r="E313" i="33" l="1"/>
  <c r="R313" i="33" s="1"/>
  <c r="L314" i="33" s="1"/>
  <c r="M314" i="33" s="1"/>
  <c r="E317" i="35"/>
  <c r="R317" i="35" l="1"/>
  <c r="L318" i="35" s="1"/>
  <c r="M318" i="35" s="1"/>
  <c r="W318" i="35" s="1"/>
  <c r="I317" i="35"/>
  <c r="H318" i="35" s="1"/>
  <c r="T314" i="33"/>
  <c r="X314" i="33"/>
  <c r="AC314" i="33"/>
  <c r="AD314" i="33"/>
  <c r="Z314" i="33"/>
  <c r="V314" i="33"/>
  <c r="W314" i="33"/>
  <c r="U314" i="33"/>
  <c r="AB314" i="33"/>
  <c r="AA314" i="33"/>
  <c r="Y314" i="33"/>
  <c r="I313" i="33"/>
  <c r="H314" i="33" s="1"/>
  <c r="I270" i="25"/>
  <c r="R270" i="25"/>
  <c r="L271" i="25" s="1"/>
  <c r="M271" i="25" s="1"/>
  <c r="AA318" i="35" l="1"/>
  <c r="V318" i="35"/>
  <c r="U318" i="35"/>
  <c r="AD318" i="35"/>
  <c r="T318" i="35"/>
  <c r="X318" i="35"/>
  <c r="Z318" i="35"/>
  <c r="Y318" i="35"/>
  <c r="AC318" i="35"/>
  <c r="AB318" i="35"/>
  <c r="J317" i="35"/>
  <c r="K317" i="35" s="1"/>
  <c r="H271" i="25"/>
  <c r="J270" i="25"/>
  <c r="K270" i="25" s="1"/>
  <c r="AE314" i="33"/>
  <c r="N314" i="33" s="1"/>
  <c r="Q314" i="33" s="1"/>
  <c r="K313" i="33"/>
  <c r="AA271" i="25"/>
  <c r="T271" i="25"/>
  <c r="AC271" i="25"/>
  <c r="Z271" i="25"/>
  <c r="AD271" i="25"/>
  <c r="U271" i="25"/>
  <c r="X271" i="25"/>
  <c r="AB271" i="25"/>
  <c r="V271" i="25"/>
  <c r="W271" i="25"/>
  <c r="Y271" i="25"/>
  <c r="AE318" i="35" l="1"/>
  <c r="N318" i="35" s="1"/>
  <c r="Q318" i="35" s="1"/>
  <c r="S318" i="35" s="1"/>
  <c r="S314" i="33"/>
  <c r="E314" i="33" s="1"/>
  <c r="E318" i="35"/>
  <c r="AE271" i="25"/>
  <c r="N271" i="25" s="1"/>
  <c r="Q271" i="25" s="1"/>
  <c r="R318" i="35" l="1"/>
  <c r="L319" i="35" s="1"/>
  <c r="M319" i="35" s="1"/>
  <c r="T319" i="35" s="1"/>
  <c r="I314" i="33"/>
  <c r="H315" i="33" s="1"/>
  <c r="R314" i="33"/>
  <c r="L315" i="33" s="1"/>
  <c r="M315" i="33" s="1"/>
  <c r="V315" i="33" s="1"/>
  <c r="I318" i="35"/>
  <c r="H319" i="35" s="1"/>
  <c r="S271" i="25"/>
  <c r="E271" i="25" s="1"/>
  <c r="V319" i="35" l="1"/>
  <c r="Z319" i="35"/>
  <c r="AB319" i="35"/>
  <c r="X319" i="35"/>
  <c r="W319" i="35"/>
  <c r="AA319" i="35"/>
  <c r="Y319" i="35"/>
  <c r="AD319" i="35"/>
  <c r="U319" i="35"/>
  <c r="AC319" i="35"/>
  <c r="J318" i="35"/>
  <c r="K318" i="35" s="1"/>
  <c r="K314" i="33"/>
  <c r="AA315" i="33"/>
  <c r="AC315" i="33"/>
  <c r="T315" i="33"/>
  <c r="AB315" i="33"/>
  <c r="Z315" i="33"/>
  <c r="Y315" i="33"/>
  <c r="X315" i="33"/>
  <c r="AD315" i="33"/>
  <c r="U315" i="33"/>
  <c r="W315" i="33"/>
  <c r="AE319" i="35" l="1"/>
  <c r="N319" i="35" s="1"/>
  <c r="Q319" i="35" s="1"/>
  <c r="S319" i="35" s="1"/>
  <c r="E319" i="35" s="1"/>
  <c r="AE315" i="33"/>
  <c r="N315" i="33" s="1"/>
  <c r="Q315" i="33" s="1"/>
  <c r="S315" i="33" s="1"/>
  <c r="E315" i="33" s="1"/>
  <c r="I271" i="25"/>
  <c r="R271" i="25"/>
  <c r="L272" i="25" s="1"/>
  <c r="M272" i="25" s="1"/>
  <c r="H272" i="25" l="1"/>
  <c r="J271" i="25"/>
  <c r="K271" i="25" s="1"/>
  <c r="R315" i="33"/>
  <c r="L316" i="33" s="1"/>
  <c r="M316" i="33" s="1"/>
  <c r="I315" i="33"/>
  <c r="H316" i="33" s="1"/>
  <c r="I319" i="35"/>
  <c r="H320" i="35" s="1"/>
  <c r="R319" i="35"/>
  <c r="L320" i="35" s="1"/>
  <c r="M320" i="35" s="1"/>
  <c r="AA272" i="25"/>
  <c r="T272" i="25"/>
  <c r="X272" i="25"/>
  <c r="AB272" i="25"/>
  <c r="V272" i="25"/>
  <c r="AC272" i="25"/>
  <c r="Z272" i="25"/>
  <c r="U272" i="25"/>
  <c r="Y272" i="25"/>
  <c r="W272" i="25"/>
  <c r="AD272" i="25"/>
  <c r="J319" i="35" l="1"/>
  <c r="K319" i="35" s="1"/>
  <c r="U316" i="33"/>
  <c r="AC316" i="33"/>
  <c r="V316" i="33"/>
  <c r="W316" i="33"/>
  <c r="Z316" i="33"/>
  <c r="AD316" i="33"/>
  <c r="X316" i="33"/>
  <c r="T316" i="33"/>
  <c r="Y316" i="33"/>
  <c r="AB316" i="33"/>
  <c r="AA316" i="33"/>
  <c r="K315" i="33"/>
  <c r="U320" i="35"/>
  <c r="V320" i="35"/>
  <c r="AD320" i="35"/>
  <c r="AB320" i="35"/>
  <c r="AC320" i="35"/>
  <c r="T320" i="35"/>
  <c r="X320" i="35"/>
  <c r="Z320" i="35"/>
  <c r="AA320" i="35"/>
  <c r="Y320" i="35"/>
  <c r="W320" i="35"/>
  <c r="AE272" i="25"/>
  <c r="N272" i="25" s="1"/>
  <c r="Q272" i="25" s="1"/>
  <c r="AE316" i="33" l="1"/>
  <c r="N316" i="33" s="1"/>
  <c r="Q316" i="33" s="1"/>
  <c r="S316" i="33" s="1"/>
  <c r="E316" i="33" s="1"/>
  <c r="I316" i="33" s="1"/>
  <c r="H317" i="33" s="1"/>
  <c r="AE320" i="35"/>
  <c r="N320" i="35" s="1"/>
  <c r="Q320" i="35" s="1"/>
  <c r="S320" i="35" s="1"/>
  <c r="S272" i="25"/>
  <c r="R316" i="33" l="1"/>
  <c r="L317" i="33" s="1"/>
  <c r="M317" i="33" s="1"/>
  <c r="X317" i="33" s="1"/>
  <c r="K316" i="33"/>
  <c r="E320" i="35"/>
  <c r="E272" i="25"/>
  <c r="R320" i="35" l="1"/>
  <c r="L321" i="35" s="1"/>
  <c r="M321" i="35" s="1"/>
  <c r="W321" i="35" s="1"/>
  <c r="AD317" i="33"/>
  <c r="V317" i="33"/>
  <c r="AA317" i="33"/>
  <c r="T317" i="33"/>
  <c r="Z317" i="33"/>
  <c r="Y317" i="33"/>
  <c r="W317" i="33"/>
  <c r="AC317" i="33"/>
  <c r="AB317" i="33"/>
  <c r="U317" i="33"/>
  <c r="I320" i="35"/>
  <c r="H321" i="35" s="1"/>
  <c r="I272" i="25"/>
  <c r="H273" i="25" s="1"/>
  <c r="R272" i="25"/>
  <c r="L273" i="25" s="1"/>
  <c r="M273" i="25" s="1"/>
  <c r="AD321" i="35" l="1"/>
  <c r="AB321" i="35"/>
  <c r="AC321" i="35"/>
  <c r="U321" i="35"/>
  <c r="V321" i="35"/>
  <c r="X321" i="35"/>
  <c r="T321" i="35"/>
  <c r="AA321" i="35"/>
  <c r="J320" i="35"/>
  <c r="K320" i="35" s="1"/>
  <c r="Y321" i="35"/>
  <c r="Z321" i="35"/>
  <c r="J272" i="25"/>
  <c r="K272" i="25" s="1"/>
  <c r="AE317" i="33"/>
  <c r="N317" i="33" s="1"/>
  <c r="Q317" i="33" s="1"/>
  <c r="S317" i="33" s="1"/>
  <c r="E317" i="33" s="1"/>
  <c r="AB273" i="25"/>
  <c r="AA273" i="25"/>
  <c r="AD273" i="25"/>
  <c r="U273" i="25"/>
  <c r="Y273" i="25"/>
  <c r="AC273" i="25"/>
  <c r="W273" i="25"/>
  <c r="V273" i="25"/>
  <c r="X273" i="25"/>
  <c r="Z273" i="25"/>
  <c r="T273" i="25"/>
  <c r="AE321" i="35" l="1"/>
  <c r="N321" i="35" s="1"/>
  <c r="Q321" i="35" s="1"/>
  <c r="S321" i="35" s="1"/>
  <c r="E321" i="35" s="1"/>
  <c r="I317" i="33"/>
  <c r="H318" i="33" s="1"/>
  <c r="R317" i="33"/>
  <c r="L318" i="33" s="1"/>
  <c r="M318" i="33" s="1"/>
  <c r="Y318" i="33" s="1"/>
  <c r="AE273" i="25"/>
  <c r="N273" i="25" s="1"/>
  <c r="Q273" i="25" s="1"/>
  <c r="R321" i="35" l="1"/>
  <c r="L322" i="35" s="1"/>
  <c r="M322" i="35" s="1"/>
  <c r="T322" i="35" s="1"/>
  <c r="K317" i="33"/>
  <c r="AA318" i="33"/>
  <c r="T318" i="33"/>
  <c r="X318" i="33"/>
  <c r="AB318" i="33"/>
  <c r="V318" i="33"/>
  <c r="AD318" i="33"/>
  <c r="AC318" i="33"/>
  <c r="W318" i="33"/>
  <c r="U318" i="33"/>
  <c r="Z318" i="33"/>
  <c r="I321" i="35"/>
  <c r="H322" i="35" s="1"/>
  <c r="S273" i="25"/>
  <c r="E273" i="25" s="1"/>
  <c r="AD322" i="35" l="1"/>
  <c r="U322" i="35"/>
  <c r="AC322" i="35"/>
  <c r="W322" i="35"/>
  <c r="V322" i="35"/>
  <c r="AA322" i="35"/>
  <c r="Z322" i="35"/>
  <c r="X322" i="35"/>
  <c r="AB322" i="35"/>
  <c r="Y322" i="35"/>
  <c r="J321" i="35"/>
  <c r="K321" i="35" s="1"/>
  <c r="AE318" i="33"/>
  <c r="N318" i="33" s="1"/>
  <c r="Q318" i="33" s="1"/>
  <c r="S318" i="33" s="1"/>
  <c r="E318" i="33" s="1"/>
  <c r="AE322" i="35" l="1"/>
  <c r="N322" i="35" s="1"/>
  <c r="Q322" i="35" s="1"/>
  <c r="S322" i="35" s="1"/>
  <c r="E322" i="35" s="1"/>
  <c r="R318" i="33"/>
  <c r="L319" i="33" s="1"/>
  <c r="M319" i="33" s="1"/>
  <c r="AC319" i="33" s="1"/>
  <c r="I318" i="33"/>
  <c r="H319" i="33" s="1"/>
  <c r="I273" i="25"/>
  <c r="R273" i="25"/>
  <c r="L274" i="25" s="1"/>
  <c r="M274" i="25" s="1"/>
  <c r="Z319" i="33" l="1"/>
  <c r="U319" i="33"/>
  <c r="V319" i="33"/>
  <c r="AA319" i="33"/>
  <c r="AD319" i="33"/>
  <c r="H274" i="25"/>
  <c r="J273" i="25"/>
  <c r="K273" i="25" s="1"/>
  <c r="R322" i="35"/>
  <c r="L323" i="35" s="1"/>
  <c r="M323" i="35" s="1"/>
  <c r="W323" i="35" s="1"/>
  <c r="Y319" i="33"/>
  <c r="W319" i="33"/>
  <c r="AB319" i="33"/>
  <c r="T319" i="33"/>
  <c r="X319" i="33"/>
  <c r="K318" i="33"/>
  <c r="I322" i="35"/>
  <c r="H323" i="35" s="1"/>
  <c r="Y274" i="25"/>
  <c r="AC274" i="25"/>
  <c r="Z274" i="25"/>
  <c r="T274" i="25"/>
  <c r="W274" i="25"/>
  <c r="AB274" i="25"/>
  <c r="AD274" i="25"/>
  <c r="AA274" i="25"/>
  <c r="U274" i="25"/>
  <c r="V274" i="25"/>
  <c r="X274" i="25"/>
  <c r="X323" i="35" l="1"/>
  <c r="AD323" i="35"/>
  <c r="T323" i="35"/>
  <c r="U323" i="35"/>
  <c r="AC323" i="35"/>
  <c r="AB323" i="35"/>
  <c r="V323" i="35"/>
  <c r="Z323" i="35"/>
  <c r="Y323" i="35"/>
  <c r="AA323" i="35"/>
  <c r="J322" i="35"/>
  <c r="K322" i="35" s="1"/>
  <c r="AE319" i="33"/>
  <c r="N319" i="33" s="1"/>
  <c r="Q319" i="33" s="1"/>
  <c r="S319" i="33" s="1"/>
  <c r="E319" i="33" s="1"/>
  <c r="R319" i="33" s="1"/>
  <c r="L320" i="33" s="1"/>
  <c r="M320" i="33" s="1"/>
  <c r="AE274" i="25"/>
  <c r="N274" i="25" s="1"/>
  <c r="Q274" i="25" s="1"/>
  <c r="AE323" i="35" l="1"/>
  <c r="N323" i="35" s="1"/>
  <c r="Q323" i="35" s="1"/>
  <c r="S323" i="35" s="1"/>
  <c r="E323" i="35" s="1"/>
  <c r="Z320" i="33"/>
  <c r="T320" i="33"/>
  <c r="AD320" i="33"/>
  <c r="AA320" i="33"/>
  <c r="V320" i="33"/>
  <c r="AB320" i="33"/>
  <c r="Y320" i="33"/>
  <c r="AC320" i="33"/>
  <c r="U320" i="33"/>
  <c r="X320" i="33"/>
  <c r="W320" i="33"/>
  <c r="I319" i="33"/>
  <c r="H320" i="33" s="1"/>
  <c r="S274" i="25"/>
  <c r="E274" i="25" s="1"/>
  <c r="K319" i="33" l="1"/>
  <c r="I323" i="35"/>
  <c r="H324" i="35" s="1"/>
  <c r="AE320" i="33"/>
  <c r="N320" i="33" s="1"/>
  <c r="Q320" i="33" s="1"/>
  <c r="S320" i="33" s="1"/>
  <c r="R323" i="35"/>
  <c r="L324" i="35" s="1"/>
  <c r="M324" i="35" s="1"/>
  <c r="J323" i="35" l="1"/>
  <c r="K323" i="35" s="1"/>
  <c r="AB324" i="35"/>
  <c r="Y324" i="35"/>
  <c r="AA324" i="35"/>
  <c r="Z324" i="35"/>
  <c r="U324" i="35"/>
  <c r="V324" i="35"/>
  <c r="X324" i="35"/>
  <c r="AC324" i="35"/>
  <c r="AD324" i="35"/>
  <c r="T324" i="35"/>
  <c r="W324" i="35"/>
  <c r="E320" i="33"/>
  <c r="R320" i="33" s="1"/>
  <c r="L321" i="33" s="1"/>
  <c r="M321" i="33" s="1"/>
  <c r="I274" i="25"/>
  <c r="R274" i="25"/>
  <c r="L275" i="25" s="1"/>
  <c r="M275" i="25" s="1"/>
  <c r="H275" i="25" l="1"/>
  <c r="J274" i="25"/>
  <c r="K274" i="25" s="1"/>
  <c r="AC321" i="33"/>
  <c r="Y321" i="33"/>
  <c r="X321" i="33"/>
  <c r="AA321" i="33"/>
  <c r="V321" i="33"/>
  <c r="W321" i="33"/>
  <c r="U321" i="33"/>
  <c r="Z321" i="33"/>
  <c r="AD321" i="33"/>
  <c r="T321" i="33"/>
  <c r="AB321" i="33"/>
  <c r="AE324" i="35"/>
  <c r="N324" i="35" s="1"/>
  <c r="Q324" i="35" s="1"/>
  <c r="S324" i="35" s="1"/>
  <c r="I320" i="33"/>
  <c r="H321" i="33" s="1"/>
  <c r="AD275" i="25"/>
  <c r="W275" i="25"/>
  <c r="Y275" i="25"/>
  <c r="AC275" i="25"/>
  <c r="AA275" i="25"/>
  <c r="AB275" i="25"/>
  <c r="T275" i="25"/>
  <c r="V275" i="25"/>
  <c r="U275" i="25"/>
  <c r="Z275" i="25"/>
  <c r="X275" i="25"/>
  <c r="AE321" i="33" l="1"/>
  <c r="N321" i="33" s="1"/>
  <c r="Q321" i="33" s="1"/>
  <c r="K320" i="33"/>
  <c r="E324" i="35"/>
  <c r="AE275" i="25"/>
  <c r="N275" i="25" s="1"/>
  <c r="Q275" i="25" s="1"/>
  <c r="R324" i="35" l="1"/>
  <c r="L325" i="35" s="1"/>
  <c r="M325" i="35" s="1"/>
  <c r="W325" i="35" s="1"/>
  <c r="S321" i="33"/>
  <c r="E321" i="33" s="1"/>
  <c r="AA325" i="35"/>
  <c r="V325" i="35"/>
  <c r="AB325" i="35"/>
  <c r="T325" i="35"/>
  <c r="AC325" i="35"/>
  <c r="AD325" i="35"/>
  <c r="X325" i="35"/>
  <c r="Z325" i="35"/>
  <c r="U325" i="35"/>
  <c r="I324" i="35"/>
  <c r="H325" i="35" s="1"/>
  <c r="S275" i="25"/>
  <c r="Y325" i="35" l="1"/>
  <c r="AE325" i="35" s="1"/>
  <c r="N325" i="35" s="1"/>
  <c r="Q325" i="35" s="1"/>
  <c r="S325" i="35" s="1"/>
  <c r="J324" i="35"/>
  <c r="K324" i="35" s="1"/>
  <c r="R321" i="33"/>
  <c r="L322" i="33" s="1"/>
  <c r="M322" i="33" s="1"/>
  <c r="V322" i="33" s="1"/>
  <c r="I321" i="33"/>
  <c r="H322" i="33" s="1"/>
  <c r="E275" i="25"/>
  <c r="R275" i="25" l="1"/>
  <c r="L276" i="25" s="1"/>
  <c r="M276" i="25" s="1"/>
  <c r="AB276" i="25" s="1"/>
  <c r="T322" i="33"/>
  <c r="X322" i="33"/>
  <c r="AC322" i="33"/>
  <c r="Z322" i="33"/>
  <c r="AD322" i="33"/>
  <c r="Y322" i="33"/>
  <c r="AB322" i="33"/>
  <c r="AA322" i="33"/>
  <c r="U322" i="33"/>
  <c r="W322" i="33"/>
  <c r="K321" i="33"/>
  <c r="E325" i="35"/>
  <c r="I275" i="25"/>
  <c r="H276" i="25" s="1"/>
  <c r="X276" i="25"/>
  <c r="W276" i="25" l="1"/>
  <c r="AD276" i="25"/>
  <c r="AC276" i="25"/>
  <c r="T276" i="25"/>
  <c r="AE276" i="25" s="1"/>
  <c r="N276" i="25" s="1"/>
  <c r="Q276" i="25" s="1"/>
  <c r="AA276" i="25"/>
  <c r="V276" i="25"/>
  <c r="U276" i="25"/>
  <c r="Z276" i="25"/>
  <c r="Y276" i="25"/>
  <c r="R325" i="35"/>
  <c r="L326" i="35" s="1"/>
  <c r="M326" i="35" s="1"/>
  <c r="V326" i="35" s="1"/>
  <c r="J275" i="25"/>
  <c r="K275" i="25" s="1"/>
  <c r="AE322" i="33"/>
  <c r="N322" i="33" s="1"/>
  <c r="Q322" i="33" s="1"/>
  <c r="S322" i="33" s="1"/>
  <c r="E322" i="33"/>
  <c r="R322" i="33" s="1"/>
  <c r="L323" i="33" s="1"/>
  <c r="M323" i="33" s="1"/>
  <c r="I325" i="35"/>
  <c r="H326" i="35" s="1"/>
  <c r="AA326" i="35" l="1"/>
  <c r="W326" i="35"/>
  <c r="Y326" i="35"/>
  <c r="U326" i="35"/>
  <c r="AB326" i="35"/>
  <c r="X326" i="35"/>
  <c r="T326" i="35"/>
  <c r="AD326" i="35"/>
  <c r="AC326" i="35"/>
  <c r="Z326" i="35"/>
  <c r="AE326" i="35" s="1"/>
  <c r="N326" i="35" s="1"/>
  <c r="Q326" i="35" s="1"/>
  <c r="J325" i="35"/>
  <c r="K325" i="35" s="1"/>
  <c r="W323" i="33"/>
  <c r="U323" i="33"/>
  <c r="Z323" i="33"/>
  <c r="AB323" i="33"/>
  <c r="V323" i="33"/>
  <c r="AA323" i="33"/>
  <c r="Y323" i="33"/>
  <c r="AD323" i="33"/>
  <c r="AC323" i="33"/>
  <c r="X323" i="33"/>
  <c r="T323" i="33"/>
  <c r="I322" i="33"/>
  <c r="H323" i="33" s="1"/>
  <c r="S276" i="25"/>
  <c r="E276" i="25" s="1"/>
  <c r="S326" i="35" l="1"/>
  <c r="E326" i="35" s="1"/>
  <c r="K322" i="33"/>
  <c r="AE323" i="33"/>
  <c r="N323" i="33" s="1"/>
  <c r="Q323" i="33" s="1"/>
  <c r="S323" i="33" s="1"/>
  <c r="I326" i="35" l="1"/>
  <c r="H327" i="35" s="1"/>
  <c r="R326" i="35"/>
  <c r="L327" i="35" s="1"/>
  <c r="M327" i="35" s="1"/>
  <c r="V327" i="35" s="1"/>
  <c r="E323" i="33"/>
  <c r="R323" i="33" s="1"/>
  <c r="L324" i="33" s="1"/>
  <c r="M324" i="33" s="1"/>
  <c r="I276" i="25"/>
  <c r="R276" i="25"/>
  <c r="L277" i="25" s="1"/>
  <c r="M277" i="25" s="1"/>
  <c r="H277" i="25" l="1"/>
  <c r="J276" i="25"/>
  <c r="K276" i="25" s="1"/>
  <c r="J326" i="35"/>
  <c r="K326" i="35" s="1"/>
  <c r="AB327" i="35"/>
  <c r="Z327" i="35"/>
  <c r="X327" i="35"/>
  <c r="AD327" i="35"/>
  <c r="T327" i="35"/>
  <c r="AA327" i="35"/>
  <c r="U327" i="35"/>
  <c r="Y327" i="35"/>
  <c r="AC327" i="35"/>
  <c r="W327" i="35"/>
  <c r="AB324" i="33"/>
  <c r="W324" i="33"/>
  <c r="U324" i="33"/>
  <c r="X324" i="33"/>
  <c r="Y324" i="33"/>
  <c r="T324" i="33"/>
  <c r="AD324" i="33"/>
  <c r="AA324" i="33"/>
  <c r="Z324" i="33"/>
  <c r="V324" i="33"/>
  <c r="AC324" i="33"/>
  <c r="I323" i="33"/>
  <c r="H324" i="33" s="1"/>
  <c r="AB277" i="25"/>
  <c r="U277" i="25"/>
  <c r="Y277" i="25"/>
  <c r="AC277" i="25"/>
  <c r="W277" i="25"/>
  <c r="V277" i="25"/>
  <c r="AA277" i="25"/>
  <c r="T277" i="25"/>
  <c r="Z277" i="25"/>
  <c r="AD277" i="25"/>
  <c r="X277" i="25"/>
  <c r="AE327" i="35" l="1"/>
  <c r="N327" i="35" s="1"/>
  <c r="Q327" i="35" s="1"/>
  <c r="S327" i="35" s="1"/>
  <c r="E327" i="35" s="1"/>
  <c r="K323" i="33"/>
  <c r="AE324" i="33"/>
  <c r="N324" i="33" s="1"/>
  <c r="Q324" i="33" s="1"/>
  <c r="S324" i="33" s="1"/>
  <c r="AE277" i="25"/>
  <c r="N277" i="25" s="1"/>
  <c r="Q277" i="25" s="1"/>
  <c r="R327" i="35" l="1"/>
  <c r="L328" i="35" s="1"/>
  <c r="M328" i="35" s="1"/>
  <c r="AC328" i="35" s="1"/>
  <c r="I327" i="35"/>
  <c r="H328" i="35" s="1"/>
  <c r="X328" i="35"/>
  <c r="U328" i="35"/>
  <c r="W328" i="35"/>
  <c r="T328" i="35"/>
  <c r="AD328" i="35"/>
  <c r="V328" i="35"/>
  <c r="Z328" i="35"/>
  <c r="Y328" i="35"/>
  <c r="AA328" i="35"/>
  <c r="AB328" i="35"/>
  <c r="E324" i="33"/>
  <c r="R324" i="33" s="1"/>
  <c r="L325" i="33" s="1"/>
  <c r="M325" i="33" s="1"/>
  <c r="S277" i="25"/>
  <c r="E277" i="25" s="1"/>
  <c r="J327" i="35" l="1"/>
  <c r="K327" i="35" s="1"/>
  <c r="W325" i="33"/>
  <c r="U325" i="33"/>
  <c r="V325" i="33"/>
  <c r="AC325" i="33"/>
  <c r="AA325" i="33"/>
  <c r="AB325" i="33"/>
  <c r="AD325" i="33"/>
  <c r="T325" i="33"/>
  <c r="Y325" i="33"/>
  <c r="X325" i="33"/>
  <c r="Z325" i="33"/>
  <c r="AE328" i="35"/>
  <c r="N328" i="35" s="1"/>
  <c r="Q328" i="35" s="1"/>
  <c r="S328" i="35" s="1"/>
  <c r="I324" i="33"/>
  <c r="H325" i="33" s="1"/>
  <c r="I277" i="25"/>
  <c r="H278" i="25" s="1"/>
  <c r="R277" i="25"/>
  <c r="L278" i="25" s="1"/>
  <c r="M278" i="25" s="1"/>
  <c r="J277" i="25" l="1"/>
  <c r="K277" i="25" s="1"/>
  <c r="K324" i="33"/>
  <c r="E328" i="35"/>
  <c r="AE325" i="33"/>
  <c r="N325" i="33" s="1"/>
  <c r="Q325" i="33" s="1"/>
  <c r="S325" i="33" s="1"/>
  <c r="Y278" i="25"/>
  <c r="V278" i="25"/>
  <c r="Z278" i="25"/>
  <c r="AD278" i="25"/>
  <c r="AB278" i="25"/>
  <c r="AC278" i="25"/>
  <c r="W278" i="25"/>
  <c r="AA278" i="25"/>
  <c r="T278" i="25"/>
  <c r="X278" i="25"/>
  <c r="U278" i="25"/>
  <c r="R328" i="35" l="1"/>
  <c r="L329" i="35" s="1"/>
  <c r="M329" i="35" s="1"/>
  <c r="Y329" i="35" s="1"/>
  <c r="E325" i="33"/>
  <c r="R325" i="33" s="1"/>
  <c r="L326" i="33" s="1"/>
  <c r="M326" i="33" s="1"/>
  <c r="I328" i="35"/>
  <c r="H329" i="35" s="1"/>
  <c r="AE278" i="25"/>
  <c r="N278" i="25" s="1"/>
  <c r="Q278" i="25" s="1"/>
  <c r="Z329" i="35" l="1"/>
  <c r="AA329" i="35"/>
  <c r="AD329" i="35"/>
  <c r="U329" i="35"/>
  <c r="AC329" i="35"/>
  <c r="X329" i="35"/>
  <c r="AB329" i="35"/>
  <c r="W329" i="35"/>
  <c r="T329" i="35"/>
  <c r="V329" i="35"/>
  <c r="J328" i="35"/>
  <c r="K328" i="35" s="1"/>
  <c r="T326" i="33"/>
  <c r="Y326" i="33"/>
  <c r="AC326" i="33"/>
  <c r="U326" i="33"/>
  <c r="X326" i="33"/>
  <c r="W326" i="33"/>
  <c r="AB326" i="33"/>
  <c r="V326" i="33"/>
  <c r="AA326" i="33"/>
  <c r="Z326" i="33"/>
  <c r="AD326" i="33"/>
  <c r="I325" i="33"/>
  <c r="H326" i="33" s="1"/>
  <c r="S278" i="25"/>
  <c r="AE329" i="35" l="1"/>
  <c r="N329" i="35" s="1"/>
  <c r="Q329" i="35" s="1"/>
  <c r="S329" i="35"/>
  <c r="K325" i="33"/>
  <c r="AE326" i="33"/>
  <c r="N326" i="33" s="1"/>
  <c r="Q326" i="33" s="1"/>
  <c r="S326" i="33" s="1"/>
  <c r="E278" i="25"/>
  <c r="E329" i="35" l="1"/>
  <c r="I329" i="35" s="1"/>
  <c r="H330" i="35" s="1"/>
  <c r="E326" i="33"/>
  <c r="R326" i="33" s="1"/>
  <c r="L327" i="33" s="1"/>
  <c r="M327" i="33" s="1"/>
  <c r="I278" i="25"/>
  <c r="H279" i="25" s="1"/>
  <c r="R278" i="25"/>
  <c r="L279" i="25" s="1"/>
  <c r="M279" i="25" s="1"/>
  <c r="R329" i="35" l="1"/>
  <c r="L330" i="35" s="1"/>
  <c r="M330" i="35" s="1"/>
  <c r="V330" i="35" s="1"/>
  <c r="J329" i="35"/>
  <c r="K329" i="35" s="1"/>
  <c r="J278" i="25"/>
  <c r="K278" i="25" s="1"/>
  <c r="AA330" i="35"/>
  <c r="AB330" i="35"/>
  <c r="U330" i="35"/>
  <c r="AC330" i="35"/>
  <c r="X330" i="35"/>
  <c r="AD330" i="35"/>
  <c r="W330" i="35"/>
  <c r="Z330" i="35"/>
  <c r="Y330" i="35"/>
  <c r="T330" i="35"/>
  <c r="Z327" i="33"/>
  <c r="T327" i="33"/>
  <c r="W327" i="33"/>
  <c r="AC327" i="33"/>
  <c r="AB327" i="33"/>
  <c r="AD327" i="33"/>
  <c r="AA327" i="33"/>
  <c r="X327" i="33"/>
  <c r="U327" i="33"/>
  <c r="V327" i="33"/>
  <c r="Y327" i="33"/>
  <c r="I326" i="33"/>
  <c r="H327" i="33" s="1"/>
  <c r="Z279" i="25"/>
  <c r="Y279" i="25"/>
  <c r="AB279" i="25"/>
  <c r="AD279" i="25"/>
  <c r="U279" i="25"/>
  <c r="W279" i="25"/>
  <c r="AA279" i="25"/>
  <c r="X279" i="25"/>
  <c r="AC279" i="25"/>
  <c r="V279" i="25"/>
  <c r="T279" i="25"/>
  <c r="AE330" i="35" l="1"/>
  <c r="N330" i="35" s="1"/>
  <c r="Q330" i="35" s="1"/>
  <c r="S330" i="35" s="1"/>
  <c r="E330" i="35" s="1"/>
  <c r="K326" i="33"/>
  <c r="AE327" i="33"/>
  <c r="N327" i="33" s="1"/>
  <c r="Q327" i="33" s="1"/>
  <c r="S327" i="33" s="1"/>
  <c r="AE279" i="25"/>
  <c r="N279" i="25" s="1"/>
  <c r="Q279" i="25" s="1"/>
  <c r="R330" i="35" l="1"/>
  <c r="L331" i="35" s="1"/>
  <c r="M331" i="35" s="1"/>
  <c r="AB331" i="35" s="1"/>
  <c r="I330" i="35"/>
  <c r="H331" i="35" s="1"/>
  <c r="E327" i="33"/>
  <c r="R327" i="33" s="1"/>
  <c r="L328" i="33" s="1"/>
  <c r="M328" i="33" s="1"/>
  <c r="S279" i="25"/>
  <c r="E279" i="25" s="1"/>
  <c r="V331" i="35" l="1"/>
  <c r="AC331" i="35"/>
  <c r="T331" i="35"/>
  <c r="AA331" i="35"/>
  <c r="Z331" i="35"/>
  <c r="AD331" i="35"/>
  <c r="U331" i="35"/>
  <c r="Y331" i="35"/>
  <c r="W331" i="35"/>
  <c r="X331" i="35"/>
  <c r="J330" i="35"/>
  <c r="K330" i="35" s="1"/>
  <c r="AE331" i="35"/>
  <c r="N331" i="35" s="1"/>
  <c r="Q331" i="35" s="1"/>
  <c r="U328" i="33"/>
  <c r="T328" i="33"/>
  <c r="AD328" i="33"/>
  <c r="W328" i="33"/>
  <c r="AB328" i="33"/>
  <c r="Z328" i="33"/>
  <c r="AA328" i="33"/>
  <c r="AC328" i="33"/>
  <c r="X328" i="33"/>
  <c r="Y328" i="33"/>
  <c r="V328" i="33"/>
  <c r="I327" i="33"/>
  <c r="H328" i="33" s="1"/>
  <c r="S331" i="35" l="1"/>
  <c r="E331" i="35" s="1"/>
  <c r="K327" i="33"/>
  <c r="AE328" i="33"/>
  <c r="N328" i="33" s="1"/>
  <c r="Q328" i="33" s="1"/>
  <c r="S328" i="33" s="1"/>
  <c r="I279" i="25"/>
  <c r="R279" i="25"/>
  <c r="L280" i="25" s="1"/>
  <c r="M280" i="25" s="1"/>
  <c r="H280" i="25" l="1"/>
  <c r="J279" i="25"/>
  <c r="K279" i="25" s="1"/>
  <c r="I331" i="35"/>
  <c r="H332" i="35" s="1"/>
  <c r="R331" i="35"/>
  <c r="L332" i="35" s="1"/>
  <c r="M332" i="35" s="1"/>
  <c r="AB332" i="35" s="1"/>
  <c r="E328" i="33"/>
  <c r="R328" i="33" s="1"/>
  <c r="L329" i="33" s="1"/>
  <c r="M329" i="33" s="1"/>
  <c r="T280" i="25"/>
  <c r="X280" i="25"/>
  <c r="U280" i="25"/>
  <c r="Z280" i="25"/>
  <c r="AC280" i="25"/>
  <c r="AD280" i="25"/>
  <c r="AA280" i="25"/>
  <c r="AB280" i="25"/>
  <c r="V280" i="25"/>
  <c r="W280" i="25"/>
  <c r="Y280" i="25"/>
  <c r="J331" i="35" l="1"/>
  <c r="K331" i="35" s="1"/>
  <c r="W332" i="35"/>
  <c r="U332" i="35"/>
  <c r="Z332" i="35"/>
  <c r="AC332" i="35"/>
  <c r="AA332" i="35"/>
  <c r="T332" i="35"/>
  <c r="X332" i="35"/>
  <c r="V332" i="35"/>
  <c r="Y332" i="35"/>
  <c r="AD332" i="35"/>
  <c r="V329" i="33"/>
  <c r="AC329" i="33"/>
  <c r="W329" i="33"/>
  <c r="Z329" i="33"/>
  <c r="AB329" i="33"/>
  <c r="X329" i="33"/>
  <c r="T329" i="33"/>
  <c r="U329" i="33"/>
  <c r="AD329" i="33"/>
  <c r="AA329" i="33"/>
  <c r="Y329" i="33"/>
  <c r="I328" i="33"/>
  <c r="H329" i="33" s="1"/>
  <c r="AE280" i="25"/>
  <c r="N280" i="25" s="1"/>
  <c r="Q280" i="25" s="1"/>
  <c r="AE332" i="35" l="1"/>
  <c r="N332" i="35" s="1"/>
  <c r="Q332" i="35" s="1"/>
  <c r="S332" i="35" s="1"/>
  <c r="E332" i="35" s="1"/>
  <c r="K328" i="33"/>
  <c r="AE329" i="33"/>
  <c r="N329" i="33" s="1"/>
  <c r="Q329" i="33" s="1"/>
  <c r="S329" i="33" s="1"/>
  <c r="S280" i="25"/>
  <c r="E280" i="25" s="1"/>
  <c r="R332" i="35" l="1"/>
  <c r="L333" i="35" s="1"/>
  <c r="M333" i="35" s="1"/>
  <c r="Y333" i="35" s="1"/>
  <c r="E329" i="33"/>
  <c r="I329" i="33" s="1"/>
  <c r="H330" i="33" s="1"/>
  <c r="I332" i="35"/>
  <c r="H333" i="35" s="1"/>
  <c r="T333" i="35" l="1"/>
  <c r="V333" i="35"/>
  <c r="AC333" i="35"/>
  <c r="W333" i="35"/>
  <c r="AA333" i="35"/>
  <c r="AB333" i="35"/>
  <c r="Z333" i="35"/>
  <c r="U333" i="35"/>
  <c r="X333" i="35"/>
  <c r="AD333" i="35"/>
  <c r="J332" i="35"/>
  <c r="K332" i="35" s="1"/>
  <c r="K329" i="33"/>
  <c r="R329" i="33"/>
  <c r="L330" i="33" s="1"/>
  <c r="M330" i="33" s="1"/>
  <c r="Z330" i="33" s="1"/>
  <c r="AE333" i="35"/>
  <c r="N333" i="35" s="1"/>
  <c r="Q333" i="35" s="1"/>
  <c r="I280" i="25"/>
  <c r="R280" i="25"/>
  <c r="L281" i="25" s="1"/>
  <c r="M281" i="25" s="1"/>
  <c r="H281" i="25" l="1"/>
  <c r="J280" i="25"/>
  <c r="K280" i="25" s="1"/>
  <c r="AD330" i="33"/>
  <c r="AB330" i="33"/>
  <c r="V330" i="33"/>
  <c r="AC330" i="33"/>
  <c r="X330" i="33"/>
  <c r="U330" i="33"/>
  <c r="W330" i="33"/>
  <c r="T330" i="33"/>
  <c r="Y330" i="33"/>
  <c r="AA330" i="33"/>
  <c r="S333" i="35"/>
  <c r="E333" i="35" s="1"/>
  <c r="AC281" i="25"/>
  <c r="W281" i="25"/>
  <c r="Z281" i="25"/>
  <c r="AA281" i="25"/>
  <c r="T281" i="25"/>
  <c r="V281" i="25"/>
  <c r="X281" i="25"/>
  <c r="AB281" i="25"/>
  <c r="Y281" i="25"/>
  <c r="AD281" i="25"/>
  <c r="U281" i="25"/>
  <c r="AE330" i="33" l="1"/>
  <c r="N330" i="33" s="1"/>
  <c r="Q330" i="33" s="1"/>
  <c r="S330" i="33" s="1"/>
  <c r="E330" i="33" s="1"/>
  <c r="R333" i="35"/>
  <c r="L334" i="35" s="1"/>
  <c r="M334" i="35" s="1"/>
  <c r="AB334" i="35" s="1"/>
  <c r="I333" i="35"/>
  <c r="H334" i="35" s="1"/>
  <c r="AE281" i="25"/>
  <c r="N281" i="25" s="1"/>
  <c r="Q281" i="25" s="1"/>
  <c r="J333" i="35" l="1"/>
  <c r="K333" i="35" s="1"/>
  <c r="AC334" i="35"/>
  <c r="X334" i="35"/>
  <c r="I330" i="33"/>
  <c r="H331" i="33" s="1"/>
  <c r="R330" i="33"/>
  <c r="L331" i="33" s="1"/>
  <c r="M331" i="33" s="1"/>
  <c r="V331" i="33" s="1"/>
  <c r="Y334" i="35"/>
  <c r="V334" i="35"/>
  <c r="T334" i="35"/>
  <c r="U334" i="35"/>
  <c r="AD334" i="35"/>
  <c r="AA334" i="35"/>
  <c r="Z334" i="35"/>
  <c r="W334" i="35"/>
  <c r="S281" i="25"/>
  <c r="W331" i="33" l="1"/>
  <c r="AC331" i="33"/>
  <c r="K330" i="33"/>
  <c r="X331" i="33"/>
  <c r="AB331" i="33"/>
  <c r="U331" i="33"/>
  <c r="AD331" i="33"/>
  <c r="T331" i="33"/>
  <c r="Z331" i="33"/>
  <c r="AA331" i="33"/>
  <c r="AE334" i="35"/>
  <c r="N334" i="35" s="1"/>
  <c r="Q334" i="35" s="1"/>
  <c r="S334" i="35" s="1"/>
  <c r="Y331" i="33"/>
  <c r="E281" i="25"/>
  <c r="AE331" i="33" l="1"/>
  <c r="N331" i="33" s="1"/>
  <c r="Q331" i="33" s="1"/>
  <c r="S331" i="33" s="1"/>
  <c r="E331" i="33" s="1"/>
  <c r="R331" i="33" s="1"/>
  <c r="L332" i="33" s="1"/>
  <c r="M332" i="33" s="1"/>
  <c r="E334" i="35"/>
  <c r="I281" i="25"/>
  <c r="H282" i="25" s="1"/>
  <c r="R281" i="25"/>
  <c r="L282" i="25" s="1"/>
  <c r="M282" i="25" s="1"/>
  <c r="J281" i="25" l="1"/>
  <c r="K281" i="25" s="1"/>
  <c r="Y332" i="33"/>
  <c r="Z332" i="33"/>
  <c r="AA332" i="33"/>
  <c r="AD332" i="33"/>
  <c r="X332" i="33"/>
  <c r="W332" i="33"/>
  <c r="U332" i="33"/>
  <c r="T332" i="33"/>
  <c r="AB332" i="33"/>
  <c r="AC332" i="33"/>
  <c r="V332" i="33"/>
  <c r="I331" i="33"/>
  <c r="H332" i="33" s="1"/>
  <c r="I334" i="35"/>
  <c r="H335" i="35" s="1"/>
  <c r="R334" i="35"/>
  <c r="L335" i="35" s="1"/>
  <c r="M335" i="35" s="1"/>
  <c r="Y282" i="25"/>
  <c r="AC282" i="25"/>
  <c r="Z282" i="25"/>
  <c r="AD282" i="25"/>
  <c r="AB282" i="25"/>
  <c r="V282" i="25"/>
  <c r="W282" i="25"/>
  <c r="AA282" i="25"/>
  <c r="T282" i="25"/>
  <c r="X282" i="25"/>
  <c r="U282" i="25"/>
  <c r="J334" i="35" l="1"/>
  <c r="K334" i="35" s="1"/>
  <c r="AE332" i="33"/>
  <c r="N332" i="33" s="1"/>
  <c r="Q332" i="33" s="1"/>
  <c r="S332" i="33" s="1"/>
  <c r="E332" i="33" s="1"/>
  <c r="R332" i="33" s="1"/>
  <c r="L333" i="33" s="1"/>
  <c r="M333" i="33" s="1"/>
  <c r="K331" i="33"/>
  <c r="T335" i="35"/>
  <c r="Z335" i="35"/>
  <c r="AA335" i="35"/>
  <c r="X335" i="35"/>
  <c r="AC335" i="35"/>
  <c r="V335" i="35"/>
  <c r="AB335" i="35"/>
  <c r="W335" i="35"/>
  <c r="Y335" i="35"/>
  <c r="U335" i="35"/>
  <c r="AD335" i="35"/>
  <c r="AE282" i="25"/>
  <c r="N282" i="25" s="1"/>
  <c r="Q282" i="25" s="1"/>
  <c r="AE335" i="35" l="1"/>
  <c r="N335" i="35" s="1"/>
  <c r="Q335" i="35" s="1"/>
  <c r="S282" i="25"/>
  <c r="E282" i="25" s="1"/>
  <c r="AA333" i="33"/>
  <c r="AD333" i="33"/>
  <c r="U333" i="33"/>
  <c r="X333" i="33"/>
  <c r="W333" i="33"/>
  <c r="Y333" i="33"/>
  <c r="Z333" i="33"/>
  <c r="AC333" i="33"/>
  <c r="AB333" i="33"/>
  <c r="T333" i="33"/>
  <c r="V333" i="33"/>
  <c r="I332" i="33"/>
  <c r="H333" i="33" s="1"/>
  <c r="S335" i="35" l="1"/>
  <c r="E335" i="35" s="1"/>
  <c r="K332" i="33"/>
  <c r="AE333" i="33"/>
  <c r="N333" i="33" s="1"/>
  <c r="Q333" i="33" s="1"/>
  <c r="S333" i="33" s="1"/>
  <c r="R335" i="35" l="1"/>
  <c r="L336" i="35" s="1"/>
  <c r="M336" i="35" s="1"/>
  <c r="AA336" i="35" s="1"/>
  <c r="I335" i="35"/>
  <c r="H336" i="35" s="1"/>
  <c r="E333" i="33"/>
  <c r="R333" i="33" s="1"/>
  <c r="L334" i="33" s="1"/>
  <c r="M334" i="33" s="1"/>
  <c r="I282" i="25"/>
  <c r="R282" i="25"/>
  <c r="L283" i="25" s="1"/>
  <c r="M283" i="25" s="1"/>
  <c r="X336" i="35" l="1"/>
  <c r="U336" i="35"/>
  <c r="W336" i="35"/>
  <c r="T336" i="35"/>
  <c r="Z336" i="35"/>
  <c r="AC336" i="35"/>
  <c r="AD336" i="35"/>
  <c r="V336" i="35"/>
  <c r="AB336" i="35"/>
  <c r="Y336" i="35"/>
  <c r="H283" i="25"/>
  <c r="J282" i="25"/>
  <c r="K282" i="25" s="1"/>
  <c r="J335" i="35"/>
  <c r="K335" i="35" s="1"/>
  <c r="T334" i="33"/>
  <c r="AA334" i="33"/>
  <c r="I333" i="33"/>
  <c r="H334" i="33" s="1"/>
  <c r="AB334" i="33"/>
  <c r="W334" i="33"/>
  <c r="U334" i="33"/>
  <c r="X334" i="33"/>
  <c r="AC334" i="33"/>
  <c r="AD334" i="33"/>
  <c r="Y334" i="33"/>
  <c r="V334" i="33"/>
  <c r="Z334" i="33"/>
  <c r="Z283" i="25"/>
  <c r="AA283" i="25"/>
  <c r="X283" i="25"/>
  <c r="AD283" i="25"/>
  <c r="W283" i="25"/>
  <c r="U283" i="25"/>
  <c r="T283" i="25"/>
  <c r="AB283" i="25"/>
  <c r="V283" i="25"/>
  <c r="Y283" i="25"/>
  <c r="AC283" i="25"/>
  <c r="AE336" i="35" l="1"/>
  <c r="N336" i="35" s="1"/>
  <c r="Q336" i="35" s="1"/>
  <c r="S336" i="35"/>
  <c r="E336" i="35" s="1"/>
  <c r="K333" i="33"/>
  <c r="AE334" i="33"/>
  <c r="N334" i="33" s="1"/>
  <c r="Q334" i="33" s="1"/>
  <c r="AE283" i="25"/>
  <c r="N283" i="25" s="1"/>
  <c r="Q283" i="25" s="1"/>
  <c r="R336" i="35" l="1"/>
  <c r="L337" i="35" s="1"/>
  <c r="M337" i="35" s="1"/>
  <c r="AD337" i="35" s="1"/>
  <c r="S334" i="33"/>
  <c r="T337" i="35"/>
  <c r="U337" i="35"/>
  <c r="I336" i="35"/>
  <c r="H337" i="35" s="1"/>
  <c r="S283" i="25"/>
  <c r="E283" i="25" s="1"/>
  <c r="Z337" i="35" l="1"/>
  <c r="V337" i="35"/>
  <c r="Y337" i="35"/>
  <c r="AB337" i="35"/>
  <c r="W337" i="35"/>
  <c r="X337" i="35"/>
  <c r="AC337" i="35"/>
  <c r="AA337" i="35"/>
  <c r="J336" i="35"/>
  <c r="K336" i="35" s="1"/>
  <c r="E334" i="33"/>
  <c r="R334" i="33" s="1"/>
  <c r="L335" i="33" s="1"/>
  <c r="M335" i="33" s="1"/>
  <c r="I283" i="25"/>
  <c r="H284" i="25" s="1"/>
  <c r="R283" i="25"/>
  <c r="L284" i="25" s="1"/>
  <c r="M284" i="25" s="1"/>
  <c r="AE337" i="35" l="1"/>
  <c r="N337" i="35" s="1"/>
  <c r="Q337" i="35" s="1"/>
  <c r="J283" i="25"/>
  <c r="K283" i="25" s="1"/>
  <c r="I334" i="33"/>
  <c r="H335" i="33" s="1"/>
  <c r="S337" i="35"/>
  <c r="E337" i="35" s="1"/>
  <c r="X335" i="33"/>
  <c r="V335" i="33"/>
  <c r="AA335" i="33"/>
  <c r="Y335" i="33"/>
  <c r="AD335" i="33"/>
  <c r="AC335" i="33"/>
  <c r="T335" i="33"/>
  <c r="Z335" i="33"/>
  <c r="U335" i="33"/>
  <c r="W335" i="33"/>
  <c r="AB335" i="33"/>
  <c r="AA284" i="25"/>
  <c r="AC284" i="25"/>
  <c r="W284" i="25"/>
  <c r="T284" i="25"/>
  <c r="X284" i="25"/>
  <c r="AB284" i="25"/>
  <c r="Y284" i="25"/>
  <c r="U284" i="25"/>
  <c r="V284" i="25"/>
  <c r="AD284" i="25"/>
  <c r="Z284" i="25"/>
  <c r="R337" i="35" l="1"/>
  <c r="L338" i="35" s="1"/>
  <c r="M338" i="35" s="1"/>
  <c r="V338" i="35" s="1"/>
  <c r="K334" i="33"/>
  <c r="I337" i="35"/>
  <c r="H338" i="35" s="1"/>
  <c r="AE335" i="33"/>
  <c r="N335" i="33" s="1"/>
  <c r="Q335" i="33" s="1"/>
  <c r="AE284" i="25"/>
  <c r="N284" i="25" s="1"/>
  <c r="Q284" i="25" s="1"/>
  <c r="AC338" i="35" l="1"/>
  <c r="Y338" i="35"/>
  <c r="AD338" i="35"/>
  <c r="U338" i="35"/>
  <c r="AB338" i="35"/>
  <c r="X338" i="35"/>
  <c r="W338" i="35"/>
  <c r="T338" i="35"/>
  <c r="Z338" i="35"/>
  <c r="AA338" i="35"/>
  <c r="J337" i="35"/>
  <c r="K337" i="35" s="1"/>
  <c r="S335" i="33"/>
  <c r="E335" i="33" s="1"/>
  <c r="R335" i="33" s="1"/>
  <c r="L336" i="33" s="1"/>
  <c r="M336" i="33" s="1"/>
  <c r="S284" i="25"/>
  <c r="AE338" i="35" l="1"/>
  <c r="N338" i="35" s="1"/>
  <c r="Q338" i="35" s="1"/>
  <c r="S338" i="35"/>
  <c r="E284" i="25"/>
  <c r="I335" i="33"/>
  <c r="H336" i="33" s="1"/>
  <c r="Y336" i="33"/>
  <c r="AB336" i="33"/>
  <c r="U336" i="33"/>
  <c r="AA336" i="33"/>
  <c r="X336" i="33"/>
  <c r="AC336" i="33"/>
  <c r="W336" i="33"/>
  <c r="V336" i="33"/>
  <c r="Z336" i="33"/>
  <c r="T336" i="33"/>
  <c r="AD336" i="33"/>
  <c r="E338" i="35" l="1"/>
  <c r="R338" i="35" s="1"/>
  <c r="L339" i="35" s="1"/>
  <c r="M339" i="35" s="1"/>
  <c r="K335" i="33"/>
  <c r="AE336" i="33"/>
  <c r="N336" i="33" s="1"/>
  <c r="Q336" i="33" s="1"/>
  <c r="I284" i="25"/>
  <c r="H285" i="25" s="1"/>
  <c r="R284" i="25"/>
  <c r="L285" i="25" s="1"/>
  <c r="M285" i="25" s="1"/>
  <c r="I338" i="35" l="1"/>
  <c r="H339" i="35" s="1"/>
  <c r="Z339" i="35"/>
  <c r="U339" i="35"/>
  <c r="AA339" i="35"/>
  <c r="J338" i="35"/>
  <c r="K338" i="35" s="1"/>
  <c r="X339" i="35"/>
  <c r="W339" i="35"/>
  <c r="V339" i="35"/>
  <c r="AB339" i="35"/>
  <c r="T339" i="35"/>
  <c r="AC339" i="35"/>
  <c r="AD339" i="35"/>
  <c r="Y339" i="35"/>
  <c r="J284" i="25"/>
  <c r="K284" i="25" s="1"/>
  <c r="S336" i="33"/>
  <c r="E336" i="33" s="1"/>
  <c r="U285" i="25"/>
  <c r="Y285" i="25"/>
  <c r="AC285" i="25"/>
  <c r="AD285" i="25"/>
  <c r="V285" i="25"/>
  <c r="Z285" i="25"/>
  <c r="X285" i="25"/>
  <c r="T285" i="25"/>
  <c r="AB285" i="25"/>
  <c r="W285" i="25"/>
  <c r="AA285" i="25"/>
  <c r="AE339" i="35" l="1"/>
  <c r="N339" i="35" s="1"/>
  <c r="Q339" i="35" s="1"/>
  <c r="I336" i="33"/>
  <c r="H337" i="33" s="1"/>
  <c r="R336" i="33"/>
  <c r="L337" i="33" s="1"/>
  <c r="M337" i="33" s="1"/>
  <c r="AA337" i="33" s="1"/>
  <c r="S339" i="35"/>
  <c r="AE285" i="25"/>
  <c r="N285" i="25" s="1"/>
  <c r="Q285" i="25" s="1"/>
  <c r="E339" i="35" l="1"/>
  <c r="R339" i="35" s="1"/>
  <c r="L340" i="35" s="1"/>
  <c r="M340" i="35" s="1"/>
  <c r="X337" i="33"/>
  <c r="U337" i="33"/>
  <c r="Z337" i="33"/>
  <c r="T337" i="33"/>
  <c r="AC337" i="33"/>
  <c r="AB337" i="33"/>
  <c r="W337" i="33"/>
  <c r="Y337" i="33"/>
  <c r="V337" i="33"/>
  <c r="K336" i="33"/>
  <c r="I339" i="35"/>
  <c r="H340" i="35" s="1"/>
  <c r="AD337" i="33"/>
  <c r="S285" i="25"/>
  <c r="E285" i="25" s="1"/>
  <c r="AD340" i="35" l="1"/>
  <c r="V340" i="35"/>
  <c r="AA340" i="35"/>
  <c r="X340" i="35"/>
  <c r="U340" i="35"/>
  <c r="W340" i="35"/>
  <c r="AB340" i="35"/>
  <c r="T340" i="35"/>
  <c r="AC340" i="35"/>
  <c r="Z340" i="35"/>
  <c r="Y340" i="35"/>
  <c r="J339" i="35"/>
  <c r="K339" i="35" s="1"/>
  <c r="AE337" i="33"/>
  <c r="N337" i="33" s="1"/>
  <c r="Q337" i="33" s="1"/>
  <c r="S337" i="33" s="1"/>
  <c r="E337" i="33" s="1"/>
  <c r="AE340" i="35"/>
  <c r="N340" i="35" s="1"/>
  <c r="Q340" i="35" s="1"/>
  <c r="I285" i="25"/>
  <c r="H286" i="25" s="1"/>
  <c r="R285" i="25"/>
  <c r="L286" i="25" s="1"/>
  <c r="M286" i="25" s="1"/>
  <c r="J285" i="25" l="1"/>
  <c r="K285" i="25" s="1"/>
  <c r="S340" i="35"/>
  <c r="Z286" i="25"/>
  <c r="V286" i="25"/>
  <c r="T286" i="25"/>
  <c r="AD286" i="25"/>
  <c r="U286" i="25"/>
  <c r="AC286" i="25"/>
  <c r="X286" i="25"/>
  <c r="AA286" i="25"/>
  <c r="W286" i="25"/>
  <c r="Y286" i="25"/>
  <c r="AB286" i="25"/>
  <c r="E340" i="35" l="1"/>
  <c r="I337" i="33"/>
  <c r="H338" i="33" s="1"/>
  <c r="R337" i="33"/>
  <c r="L338" i="33" s="1"/>
  <c r="M338" i="33" s="1"/>
  <c r="AE286" i="25"/>
  <c r="N286" i="25" s="1"/>
  <c r="Q286" i="25" s="1"/>
  <c r="I340" i="35" l="1"/>
  <c r="H341" i="35" s="1"/>
  <c r="R340" i="35"/>
  <c r="L341" i="35" s="1"/>
  <c r="M341" i="35" s="1"/>
  <c r="S286" i="25"/>
  <c r="E286" i="25" s="1"/>
  <c r="AB338" i="33"/>
  <c r="T338" i="33"/>
  <c r="Y338" i="33"/>
  <c r="V338" i="33"/>
  <c r="AC338" i="33"/>
  <c r="AA338" i="33"/>
  <c r="Z338" i="33"/>
  <c r="W338" i="33"/>
  <c r="AD338" i="33"/>
  <c r="X338" i="33"/>
  <c r="U338" i="33"/>
  <c r="K337" i="33"/>
  <c r="J340" i="35" l="1"/>
  <c r="K340" i="35" s="1"/>
  <c r="U341" i="35"/>
  <c r="AC341" i="35"/>
  <c r="AA341" i="35"/>
  <c r="T341" i="35"/>
  <c r="AB341" i="35"/>
  <c r="W341" i="35"/>
  <c r="Z341" i="35"/>
  <c r="Y341" i="35"/>
  <c r="V341" i="35"/>
  <c r="AD341" i="35"/>
  <c r="X341" i="35"/>
  <c r="AE338" i="33"/>
  <c r="N338" i="33" s="1"/>
  <c r="Q338" i="33" s="1"/>
  <c r="S338" i="33" l="1"/>
  <c r="E338" i="33" s="1"/>
  <c r="R338" i="33" s="1"/>
  <c r="L339" i="33" s="1"/>
  <c r="M339" i="33" s="1"/>
  <c r="AE341" i="35"/>
  <c r="N341" i="35" s="1"/>
  <c r="Q341" i="35" s="1"/>
  <c r="I286" i="25"/>
  <c r="R286" i="25"/>
  <c r="L287" i="25" s="1"/>
  <c r="M287" i="25" s="1"/>
  <c r="H287" i="25" l="1"/>
  <c r="J286" i="25"/>
  <c r="K286" i="25" s="1"/>
  <c r="S341" i="35"/>
  <c r="E341" i="35" s="1"/>
  <c r="I338" i="33"/>
  <c r="H339" i="33" s="1"/>
  <c r="Z339" i="33"/>
  <c r="T339" i="33"/>
  <c r="AC339" i="33"/>
  <c r="V339" i="33"/>
  <c r="U339" i="33"/>
  <c r="Y339" i="33"/>
  <c r="AD339" i="33"/>
  <c r="X339" i="33"/>
  <c r="AB339" i="33"/>
  <c r="AA339" i="33"/>
  <c r="W339" i="33"/>
  <c r="Z287" i="25"/>
  <c r="AD287" i="25"/>
  <c r="W287" i="25"/>
  <c r="AA287" i="25"/>
  <c r="X287" i="25"/>
  <c r="Y287" i="25"/>
  <c r="AB287" i="25"/>
  <c r="AC287" i="25"/>
  <c r="V287" i="25"/>
  <c r="U287" i="25"/>
  <c r="T287" i="25"/>
  <c r="R341" i="35" l="1"/>
  <c r="L342" i="35" s="1"/>
  <c r="M342" i="35" s="1"/>
  <c r="Z342" i="35" s="1"/>
  <c r="I341" i="35"/>
  <c r="H342" i="35" s="1"/>
  <c r="K338" i="33"/>
  <c r="AE339" i="33"/>
  <c r="N339" i="33" s="1"/>
  <c r="Q339" i="33" s="1"/>
  <c r="AE287" i="25"/>
  <c r="N287" i="25" s="1"/>
  <c r="Q287" i="25" s="1"/>
  <c r="T342" i="35" l="1"/>
  <c r="U342" i="35"/>
  <c r="AC342" i="35"/>
  <c r="V342" i="35"/>
  <c r="W342" i="35"/>
  <c r="X342" i="35"/>
  <c r="AD342" i="35"/>
  <c r="AB342" i="35"/>
  <c r="Y342" i="35"/>
  <c r="AA342" i="35"/>
  <c r="J341" i="35"/>
  <c r="K341" i="35" s="1"/>
  <c r="S339" i="33"/>
  <c r="E339" i="33" s="1"/>
  <c r="S287" i="25"/>
  <c r="AE342" i="35" l="1"/>
  <c r="N342" i="35" s="1"/>
  <c r="Q342" i="35" s="1"/>
  <c r="R339" i="33"/>
  <c r="L340" i="33" s="1"/>
  <c r="M340" i="33" s="1"/>
  <c r="Y340" i="33" s="1"/>
  <c r="I339" i="33"/>
  <c r="H340" i="33" s="1"/>
  <c r="S342" i="35"/>
  <c r="E287" i="25"/>
  <c r="E342" i="35" l="1"/>
  <c r="R342" i="35" s="1"/>
  <c r="L343" i="35" s="1"/>
  <c r="M343" i="35" s="1"/>
  <c r="Z343" i="35" s="1"/>
  <c r="AD340" i="33"/>
  <c r="W340" i="33"/>
  <c r="U340" i="33"/>
  <c r="T340" i="33"/>
  <c r="AB340" i="33"/>
  <c r="Z340" i="33"/>
  <c r="AA340" i="33"/>
  <c r="AC340" i="33"/>
  <c r="V340" i="33"/>
  <c r="X340" i="33"/>
  <c r="K339" i="33"/>
  <c r="I342" i="35"/>
  <c r="H343" i="35" s="1"/>
  <c r="I287" i="25"/>
  <c r="H288" i="25" s="1"/>
  <c r="R287" i="25"/>
  <c r="L288" i="25" s="1"/>
  <c r="M288" i="25" s="1"/>
  <c r="U343" i="35" l="1"/>
  <c r="T343" i="35"/>
  <c r="X343" i="35"/>
  <c r="AD343" i="35"/>
  <c r="V343" i="35"/>
  <c r="W343" i="35"/>
  <c r="AB343" i="35"/>
  <c r="AA343" i="35"/>
  <c r="Y343" i="35"/>
  <c r="AC343" i="35"/>
  <c r="J342" i="35"/>
  <c r="K342" i="35" s="1"/>
  <c r="J287" i="25"/>
  <c r="K287" i="25" s="1"/>
  <c r="AE340" i="33"/>
  <c r="N340" i="33" s="1"/>
  <c r="Q340" i="33" s="1"/>
  <c r="S340" i="33" s="1"/>
  <c r="E340" i="33" s="1"/>
  <c r="AA288" i="25"/>
  <c r="X288" i="25"/>
  <c r="AB288" i="25"/>
  <c r="V288" i="25"/>
  <c r="Z288" i="25"/>
  <c r="AD288" i="25"/>
  <c r="W288" i="25"/>
  <c r="T288" i="25"/>
  <c r="AC288" i="25"/>
  <c r="U288" i="25"/>
  <c r="Y288" i="25"/>
  <c r="AE343" i="35" l="1"/>
  <c r="N343" i="35" s="1"/>
  <c r="Q343" i="35" s="1"/>
  <c r="S343" i="35"/>
  <c r="AE288" i="25"/>
  <c r="N288" i="25" s="1"/>
  <c r="Q288" i="25" s="1"/>
  <c r="E343" i="35" l="1"/>
  <c r="R343" i="35" s="1"/>
  <c r="L344" i="35" s="1"/>
  <c r="M344" i="35" s="1"/>
  <c r="U344" i="35" s="1"/>
  <c r="S288" i="25"/>
  <c r="E288" i="25" s="1"/>
  <c r="I340" i="33"/>
  <c r="H341" i="33" s="1"/>
  <c r="R340" i="33"/>
  <c r="L341" i="33" s="1"/>
  <c r="M341" i="33" s="1"/>
  <c r="I343" i="35" l="1"/>
  <c r="H344" i="35" s="1"/>
  <c r="AA344" i="35"/>
  <c r="Y344" i="35"/>
  <c r="W344" i="35"/>
  <c r="X344" i="35"/>
  <c r="T344" i="35"/>
  <c r="V344" i="35"/>
  <c r="AC344" i="35"/>
  <c r="AB344" i="35"/>
  <c r="AD344" i="35"/>
  <c r="Z344" i="35"/>
  <c r="J343" i="35"/>
  <c r="K343" i="35" s="1"/>
  <c r="AD341" i="33"/>
  <c r="AC341" i="33"/>
  <c r="U341" i="33"/>
  <c r="Z341" i="33"/>
  <c r="T341" i="33"/>
  <c r="V341" i="33"/>
  <c r="AB341" i="33"/>
  <c r="X341" i="33"/>
  <c r="W341" i="33"/>
  <c r="AA341" i="33"/>
  <c r="Y341" i="33"/>
  <c r="K340" i="33"/>
  <c r="AE344" i="35" l="1"/>
  <c r="N344" i="35" s="1"/>
  <c r="Q344" i="35" s="1"/>
  <c r="S344" i="35"/>
  <c r="E344" i="35" s="1"/>
  <c r="AE341" i="33"/>
  <c r="N341" i="33" s="1"/>
  <c r="Q341" i="33" s="1"/>
  <c r="I288" i="25"/>
  <c r="R288" i="25"/>
  <c r="L289" i="25" s="1"/>
  <c r="M289" i="25" s="1"/>
  <c r="H289" i="25" l="1"/>
  <c r="J288" i="25"/>
  <c r="K288" i="25" s="1"/>
  <c r="R344" i="35"/>
  <c r="L345" i="35" s="1"/>
  <c r="M345" i="35" s="1"/>
  <c r="AA345" i="35" s="1"/>
  <c r="I344" i="35"/>
  <c r="J344" i="35" s="1"/>
  <c r="S341" i="33"/>
  <c r="E341" i="33" s="1"/>
  <c r="R341" i="33" s="1"/>
  <c r="L342" i="33" s="1"/>
  <c r="M342" i="33" s="1"/>
  <c r="Y345" i="35"/>
  <c r="T345" i="35"/>
  <c r="AB345" i="35"/>
  <c r="X345" i="35"/>
  <c r="U345" i="35"/>
  <c r="Z345" i="35"/>
  <c r="W345" i="35"/>
  <c r="AB289" i="25"/>
  <c r="U289" i="25"/>
  <c r="T289" i="25"/>
  <c r="Y289" i="25"/>
  <c r="Z289" i="25"/>
  <c r="AD289" i="25"/>
  <c r="AC289" i="25"/>
  <c r="W289" i="25"/>
  <c r="AA289" i="25"/>
  <c r="X289" i="25"/>
  <c r="V289" i="25"/>
  <c r="V345" i="35" l="1"/>
  <c r="AD345" i="35"/>
  <c r="AC345" i="35"/>
  <c r="H345" i="35"/>
  <c r="K344" i="35"/>
  <c r="I341" i="33"/>
  <c r="H342" i="33" s="1"/>
  <c r="Y342" i="33"/>
  <c r="X342" i="33"/>
  <c r="AB342" i="33"/>
  <c r="AC342" i="33"/>
  <c r="AD342" i="33"/>
  <c r="AA342" i="33"/>
  <c r="U342" i="33"/>
  <c r="W342" i="33"/>
  <c r="V342" i="33"/>
  <c r="Z342" i="33"/>
  <c r="T342" i="33"/>
  <c r="AE289" i="25"/>
  <c r="N289" i="25" s="1"/>
  <c r="Q289" i="25" s="1"/>
  <c r="AE345" i="35" l="1"/>
  <c r="N345" i="35" s="1"/>
  <c r="Q345" i="35" s="1"/>
  <c r="S345" i="35"/>
  <c r="S289" i="25"/>
  <c r="E289" i="25" s="1"/>
  <c r="K341" i="33"/>
  <c r="AE342" i="33"/>
  <c r="N342" i="33" s="1"/>
  <c r="Q342" i="33" s="1"/>
  <c r="E345" i="35" l="1"/>
  <c r="R345" i="35" s="1"/>
  <c r="L346" i="35" s="1"/>
  <c r="M346" i="35" s="1"/>
  <c r="T346" i="35" s="1"/>
  <c r="S342" i="33"/>
  <c r="E342" i="33" s="1"/>
  <c r="R342" i="33" s="1"/>
  <c r="L343" i="33" s="1"/>
  <c r="M343" i="33" s="1"/>
  <c r="I345" i="35" l="1"/>
  <c r="H346" i="35" s="1"/>
  <c r="AD346" i="35"/>
  <c r="X346" i="35"/>
  <c r="W346" i="35"/>
  <c r="Z346" i="35"/>
  <c r="U346" i="35"/>
  <c r="V346" i="35"/>
  <c r="AC346" i="35"/>
  <c r="AB346" i="35"/>
  <c r="Y346" i="35"/>
  <c r="J345" i="35"/>
  <c r="K345" i="35" s="1"/>
  <c r="AA346" i="35"/>
  <c r="AE346" i="35" s="1"/>
  <c r="N346" i="35" s="1"/>
  <c r="Q346" i="35" s="1"/>
  <c r="S346" i="35" s="1"/>
  <c r="I342" i="33"/>
  <c r="H343" i="33" s="1"/>
  <c r="U343" i="33"/>
  <c r="V343" i="33"/>
  <c r="T343" i="33"/>
  <c r="Y343" i="33"/>
  <c r="AC343" i="33"/>
  <c r="AB343" i="33"/>
  <c r="Z343" i="33"/>
  <c r="X343" i="33"/>
  <c r="W343" i="33"/>
  <c r="AA343" i="33"/>
  <c r="AD343" i="33"/>
  <c r="I289" i="25"/>
  <c r="R289" i="25"/>
  <c r="L290" i="25" s="1"/>
  <c r="M290" i="25" s="1"/>
  <c r="H290" i="25" l="1"/>
  <c r="J289" i="25"/>
  <c r="K289" i="25" s="1"/>
  <c r="K342" i="33"/>
  <c r="E346" i="35"/>
  <c r="AE343" i="33"/>
  <c r="N343" i="33" s="1"/>
  <c r="Q343" i="33" s="1"/>
  <c r="S343" i="33" s="1"/>
  <c r="AC290" i="25"/>
  <c r="V290" i="25"/>
  <c r="Z290" i="25"/>
  <c r="T290" i="25"/>
  <c r="AD290" i="25"/>
  <c r="AB290" i="25"/>
  <c r="U290" i="25"/>
  <c r="W290" i="25"/>
  <c r="Y290" i="25"/>
  <c r="X290" i="25"/>
  <c r="AA290" i="25"/>
  <c r="R346" i="35" l="1"/>
  <c r="L347" i="35" s="1"/>
  <c r="M347" i="35" s="1"/>
  <c r="I346" i="35"/>
  <c r="H347" i="35" s="1"/>
  <c r="E343" i="33"/>
  <c r="AE290" i="25"/>
  <c r="N290" i="25" s="1"/>
  <c r="Q290" i="25" s="1"/>
  <c r="J346" i="35" l="1"/>
  <c r="K346" i="35" s="1"/>
  <c r="Z347" i="35"/>
  <c r="V347" i="35"/>
  <c r="AB347" i="35"/>
  <c r="AA347" i="35"/>
  <c r="T347" i="35"/>
  <c r="AD347" i="35"/>
  <c r="X347" i="35"/>
  <c r="AC347" i="35"/>
  <c r="U347" i="35"/>
  <c r="Y347" i="35"/>
  <c r="W347" i="35"/>
  <c r="S290" i="25"/>
  <c r="AE347" i="35" l="1"/>
  <c r="N347" i="35" s="1"/>
  <c r="Q347" i="35" s="1"/>
  <c r="E290" i="25"/>
  <c r="I343" i="33"/>
  <c r="H344" i="33" s="1"/>
  <c r="R343" i="33"/>
  <c r="L344" i="33" s="1"/>
  <c r="M344" i="33" s="1"/>
  <c r="I290" i="25" l="1"/>
  <c r="H291" i="25" s="1"/>
  <c r="S347" i="35"/>
  <c r="E347" i="35" s="1"/>
  <c r="R290" i="25"/>
  <c r="L291" i="25" s="1"/>
  <c r="M291" i="25" s="1"/>
  <c r="W291" i="25" s="1"/>
  <c r="AD344" i="33"/>
  <c r="AA344" i="33"/>
  <c r="AC344" i="33"/>
  <c r="Y344" i="33"/>
  <c r="X344" i="33"/>
  <c r="W344" i="33"/>
  <c r="V344" i="33"/>
  <c r="Z344" i="33"/>
  <c r="U344" i="33"/>
  <c r="T344" i="33"/>
  <c r="AB344" i="33"/>
  <c r="K343" i="33"/>
  <c r="I347" i="35" l="1"/>
  <c r="H348" i="35" s="1"/>
  <c r="J290" i="25"/>
  <c r="K290" i="25" s="1"/>
  <c r="R347" i="35"/>
  <c r="L348" i="35" s="1"/>
  <c r="M348" i="35" s="1"/>
  <c r="X291" i="25"/>
  <c r="T291" i="25"/>
  <c r="V291" i="25"/>
  <c r="AD291" i="25"/>
  <c r="U291" i="25"/>
  <c r="Z291" i="25"/>
  <c r="AA291" i="25"/>
  <c r="AB291" i="25"/>
  <c r="AC291" i="25"/>
  <c r="Y291" i="25"/>
  <c r="AE344" i="33"/>
  <c r="N344" i="33" s="1"/>
  <c r="Q344" i="33" s="1"/>
  <c r="J347" i="35" l="1"/>
  <c r="K347" i="35" s="1"/>
  <c r="AB348" i="35"/>
  <c r="AD348" i="35"/>
  <c r="T348" i="35"/>
  <c r="AC348" i="35"/>
  <c r="V348" i="35"/>
  <c r="W348" i="35"/>
  <c r="X348" i="35"/>
  <c r="AA348" i="35"/>
  <c r="Z348" i="35"/>
  <c r="U348" i="35"/>
  <c r="Y348" i="35"/>
  <c r="S344" i="33"/>
  <c r="E344" i="33" s="1"/>
  <c r="R344" i="33" s="1"/>
  <c r="L345" i="33" s="1"/>
  <c r="M345" i="33" s="1"/>
  <c r="AE291" i="25"/>
  <c r="N291" i="25" s="1"/>
  <c r="Q291" i="25" s="1"/>
  <c r="S291" i="25" s="1"/>
  <c r="E291" i="25" s="1"/>
  <c r="AE348" i="35" l="1"/>
  <c r="N348" i="35" s="1"/>
  <c r="Q348" i="35" s="1"/>
  <c r="I344" i="33"/>
  <c r="H345" i="33" s="1"/>
  <c r="U345" i="33"/>
  <c r="W345" i="33"/>
  <c r="V345" i="33"/>
  <c r="T345" i="33"/>
  <c r="AC345" i="33"/>
  <c r="Y345" i="33"/>
  <c r="AA345" i="33"/>
  <c r="AD345" i="33"/>
  <c r="Z345" i="33"/>
  <c r="X345" i="33"/>
  <c r="AB345" i="33"/>
  <c r="I291" i="25"/>
  <c r="H292" i="25" s="1"/>
  <c r="R291" i="25"/>
  <c r="L292" i="25" s="1"/>
  <c r="M292" i="25" s="1"/>
  <c r="J291" i="25" l="1"/>
  <c r="K291" i="25" s="1"/>
  <c r="S348" i="35"/>
  <c r="E348" i="35" s="1"/>
  <c r="K344" i="33"/>
  <c r="AE345" i="33"/>
  <c r="N345" i="33" s="1"/>
  <c r="Q345" i="33" s="1"/>
  <c r="S345" i="33" s="1"/>
  <c r="AA292" i="25"/>
  <c r="T292" i="25"/>
  <c r="Y292" i="25"/>
  <c r="AD292" i="25"/>
  <c r="X292" i="25"/>
  <c r="AB292" i="25"/>
  <c r="U292" i="25"/>
  <c r="W292" i="25"/>
  <c r="V292" i="25"/>
  <c r="Z292" i="25"/>
  <c r="AC292" i="25"/>
  <c r="I348" i="35" l="1"/>
  <c r="H349" i="35" s="1"/>
  <c r="R348" i="35"/>
  <c r="L349" i="35" s="1"/>
  <c r="M349" i="35" s="1"/>
  <c r="E345" i="33"/>
  <c r="R345" i="33" s="1"/>
  <c r="L346" i="33" s="1"/>
  <c r="M346" i="33" s="1"/>
  <c r="X346" i="33" s="1"/>
  <c r="AE292" i="25"/>
  <c r="N292" i="25" s="1"/>
  <c r="Q292" i="25" s="1"/>
  <c r="J348" i="35" l="1"/>
  <c r="K348" i="35" s="1"/>
  <c r="AD349" i="35"/>
  <c r="AA349" i="35"/>
  <c r="AB349" i="35"/>
  <c r="U349" i="35"/>
  <c r="V349" i="35"/>
  <c r="AC349" i="35"/>
  <c r="T349" i="35"/>
  <c r="W349" i="35"/>
  <c r="Z349" i="35"/>
  <c r="Y349" i="35"/>
  <c r="X349" i="35"/>
  <c r="S292" i="25"/>
  <c r="E292" i="25" s="1"/>
  <c r="I345" i="33"/>
  <c r="H346" i="33" s="1"/>
  <c r="T346" i="33"/>
  <c r="AC346" i="33"/>
  <c r="V346" i="33"/>
  <c r="AA346" i="33"/>
  <c r="AD346" i="33"/>
  <c r="W346" i="33"/>
  <c r="Y346" i="33"/>
  <c r="AB346" i="33"/>
  <c r="Z346" i="33"/>
  <c r="U346" i="33"/>
  <c r="AE349" i="35" l="1"/>
  <c r="N349" i="35" s="1"/>
  <c r="Q349" i="35" s="1"/>
  <c r="K345" i="33"/>
  <c r="AE346" i="33"/>
  <c r="N346" i="33" s="1"/>
  <c r="Q346" i="33" s="1"/>
  <c r="S349" i="35" l="1"/>
  <c r="E349" i="35" s="1"/>
  <c r="S346" i="33"/>
  <c r="I292" i="25"/>
  <c r="R292" i="25"/>
  <c r="L293" i="25" s="1"/>
  <c r="M293" i="25" s="1"/>
  <c r="H293" i="25" l="1"/>
  <c r="J292" i="25"/>
  <c r="K292" i="25" s="1"/>
  <c r="R349" i="35"/>
  <c r="L350" i="35" s="1"/>
  <c r="M350" i="35" s="1"/>
  <c r="AB350" i="35" s="1"/>
  <c r="I349" i="35"/>
  <c r="H350" i="35" s="1"/>
  <c r="E346" i="33"/>
  <c r="R346" i="33" s="1"/>
  <c r="L347" i="33" s="1"/>
  <c r="M347" i="33" s="1"/>
  <c r="U293" i="25"/>
  <c r="Y293" i="25"/>
  <c r="W293" i="25"/>
  <c r="AA293" i="25"/>
  <c r="Z293" i="25"/>
  <c r="AB293" i="25"/>
  <c r="AC293" i="25"/>
  <c r="AD293" i="25"/>
  <c r="X293" i="25"/>
  <c r="V293" i="25"/>
  <c r="T293" i="25"/>
  <c r="V350" i="35" l="1"/>
  <c r="U350" i="35"/>
  <c r="AD350" i="35"/>
  <c r="W350" i="35"/>
  <c r="X350" i="35"/>
  <c r="Y350" i="35"/>
  <c r="AA350" i="35"/>
  <c r="J349" i="35"/>
  <c r="K349" i="35" s="1"/>
  <c r="AC350" i="35"/>
  <c r="Z350" i="35"/>
  <c r="T350" i="35"/>
  <c r="I346" i="33"/>
  <c r="H347" i="33" s="1"/>
  <c r="U347" i="33"/>
  <c r="AC347" i="33"/>
  <c r="AB347" i="33"/>
  <c r="W347" i="33"/>
  <c r="AA347" i="33"/>
  <c r="V347" i="33"/>
  <c r="T347" i="33"/>
  <c r="X347" i="33"/>
  <c r="Y347" i="33"/>
  <c r="Z347" i="33"/>
  <c r="AD347" i="33"/>
  <c r="AE293" i="25"/>
  <c r="N293" i="25" s="1"/>
  <c r="Q293" i="25" s="1"/>
  <c r="S293" i="25" s="1"/>
  <c r="AE350" i="35" l="1"/>
  <c r="N350" i="35" s="1"/>
  <c r="Q350" i="35" s="1"/>
  <c r="K346" i="33"/>
  <c r="S350" i="35"/>
  <c r="E293" i="25"/>
  <c r="AE347" i="33"/>
  <c r="N347" i="33" s="1"/>
  <c r="Q347" i="33" s="1"/>
  <c r="E350" i="35" l="1"/>
  <c r="R350" i="35" s="1"/>
  <c r="L351" i="35" s="1"/>
  <c r="M351" i="35" s="1"/>
  <c r="S347" i="33"/>
  <c r="E347" i="33" s="1"/>
  <c r="R347" i="33" s="1"/>
  <c r="L348" i="33" s="1"/>
  <c r="M348" i="33" s="1"/>
  <c r="I350" i="35" l="1"/>
  <c r="H351" i="35" s="1"/>
  <c r="U351" i="35"/>
  <c r="Y351" i="35"/>
  <c r="AB351" i="35"/>
  <c r="W351" i="35"/>
  <c r="V351" i="35"/>
  <c r="AC351" i="35"/>
  <c r="T351" i="35"/>
  <c r="AD351" i="35"/>
  <c r="Z351" i="35"/>
  <c r="X351" i="35"/>
  <c r="AA351" i="35"/>
  <c r="I347" i="33"/>
  <c r="H348" i="33" s="1"/>
  <c r="AA348" i="33"/>
  <c r="Y348" i="33"/>
  <c r="X348" i="33"/>
  <c r="V348" i="33"/>
  <c r="Z348" i="33"/>
  <c r="AB348" i="33"/>
  <c r="AC348" i="33"/>
  <c r="AD348" i="33"/>
  <c r="W348" i="33"/>
  <c r="U348" i="33"/>
  <c r="T348" i="33"/>
  <c r="I293" i="25"/>
  <c r="R293" i="25"/>
  <c r="L294" i="25" s="1"/>
  <c r="M294" i="25" s="1"/>
  <c r="J350" i="35" l="1"/>
  <c r="K350" i="35" s="1"/>
  <c r="H294" i="25"/>
  <c r="J293" i="25"/>
  <c r="K293" i="25" s="1"/>
  <c r="AE351" i="35"/>
  <c r="N351" i="35" s="1"/>
  <c r="Q351" i="35" s="1"/>
  <c r="K347" i="33"/>
  <c r="AE348" i="33"/>
  <c r="N348" i="33" s="1"/>
  <c r="Q348" i="33" s="1"/>
  <c r="V294" i="25"/>
  <c r="Z294" i="25"/>
  <c r="W294" i="25"/>
  <c r="T294" i="25"/>
  <c r="AD294" i="25"/>
  <c r="AA294" i="25"/>
  <c r="AB294" i="25"/>
  <c r="AC294" i="25"/>
  <c r="X294" i="25"/>
  <c r="Y294" i="25"/>
  <c r="U294" i="25"/>
  <c r="S351" i="35" l="1"/>
  <c r="S348" i="33"/>
  <c r="E348" i="33" s="1"/>
  <c r="AE294" i="25"/>
  <c r="N294" i="25" s="1"/>
  <c r="Q294" i="25" s="1"/>
  <c r="R348" i="33" l="1"/>
  <c r="L349" i="33" s="1"/>
  <c r="M349" i="33" s="1"/>
  <c r="Y349" i="33" s="1"/>
  <c r="I348" i="33"/>
  <c r="H349" i="33" s="1"/>
  <c r="E351" i="35"/>
  <c r="S294" i="25"/>
  <c r="E294" i="25" s="1"/>
  <c r="AA349" i="33" l="1"/>
  <c r="W349" i="33"/>
  <c r="T349" i="33"/>
  <c r="AB349" i="33"/>
  <c r="Z349" i="33"/>
  <c r="AD349" i="33"/>
  <c r="X349" i="33"/>
  <c r="V349" i="33"/>
  <c r="U349" i="33"/>
  <c r="AC349" i="33"/>
  <c r="K348" i="33"/>
  <c r="I351" i="35"/>
  <c r="H352" i="35" s="1"/>
  <c r="R351" i="35"/>
  <c r="L352" i="35" s="1"/>
  <c r="M352" i="35" s="1"/>
  <c r="I294" i="25"/>
  <c r="H295" i="25" s="1"/>
  <c r="R294" i="25"/>
  <c r="L295" i="25" s="1"/>
  <c r="M295" i="25" s="1"/>
  <c r="J351" i="35" l="1"/>
  <c r="K351" i="35" s="1"/>
  <c r="AE349" i="33"/>
  <c r="N349" i="33" s="1"/>
  <c r="Q349" i="33" s="1"/>
  <c r="S349" i="33" s="1"/>
  <c r="X352" i="35"/>
  <c r="W352" i="35"/>
  <c r="T352" i="35"/>
  <c r="AD352" i="35"/>
  <c r="Z352" i="35"/>
  <c r="V352" i="35"/>
  <c r="U352" i="35"/>
  <c r="Y352" i="35"/>
  <c r="AC352" i="35"/>
  <c r="AB352" i="35"/>
  <c r="AA352" i="35"/>
  <c r="E349" i="33"/>
  <c r="K294" i="25"/>
  <c r="Z295" i="25"/>
  <c r="AD295" i="25"/>
  <c r="W295" i="25"/>
  <c r="AA295" i="25"/>
  <c r="X295" i="25"/>
  <c r="Y295" i="25"/>
  <c r="AC295" i="25"/>
  <c r="V295" i="25"/>
  <c r="U295" i="25"/>
  <c r="T295" i="25"/>
  <c r="AB295" i="25"/>
  <c r="AE352" i="35" l="1"/>
  <c r="N352" i="35" s="1"/>
  <c r="Q352" i="35" s="1"/>
  <c r="I349" i="33"/>
  <c r="H350" i="33" s="1"/>
  <c r="R349" i="33"/>
  <c r="L350" i="33" s="1"/>
  <c r="M350" i="33" s="1"/>
  <c r="AE295" i="25"/>
  <c r="N295" i="25" s="1"/>
  <c r="Q295" i="25" s="1"/>
  <c r="S352" i="35" l="1"/>
  <c r="S295" i="25"/>
  <c r="E295" i="25" s="1"/>
  <c r="K349" i="33"/>
  <c r="AB350" i="33"/>
  <c r="U350" i="33"/>
  <c r="AD350" i="33"/>
  <c r="AC350" i="33"/>
  <c r="Y350" i="33"/>
  <c r="T350" i="33"/>
  <c r="V350" i="33"/>
  <c r="W350" i="33"/>
  <c r="X350" i="33"/>
  <c r="AA350" i="33"/>
  <c r="Z350" i="33"/>
  <c r="E352" i="35" l="1"/>
  <c r="AE350" i="33"/>
  <c r="N350" i="33" s="1"/>
  <c r="Q350" i="33" s="1"/>
  <c r="I352" i="35" l="1"/>
  <c r="H353" i="35" s="1"/>
  <c r="R352" i="35"/>
  <c r="L353" i="35" s="1"/>
  <c r="M353" i="35" s="1"/>
  <c r="S350" i="33"/>
  <c r="E350" i="33" s="1"/>
  <c r="R350" i="33" s="1"/>
  <c r="L351" i="33" s="1"/>
  <c r="M351" i="33" s="1"/>
  <c r="I295" i="25"/>
  <c r="H296" i="25" s="1"/>
  <c r="R295" i="25"/>
  <c r="L296" i="25" s="1"/>
  <c r="M296" i="25" s="1"/>
  <c r="J352" i="35" l="1"/>
  <c r="K352" i="35" s="1"/>
  <c r="Y353" i="35"/>
  <c r="X353" i="35"/>
  <c r="AA353" i="35"/>
  <c r="AD353" i="35"/>
  <c r="V353" i="35"/>
  <c r="AC353" i="35"/>
  <c r="Z353" i="35"/>
  <c r="U353" i="35"/>
  <c r="T353" i="35"/>
  <c r="W353" i="35"/>
  <c r="AB353" i="35"/>
  <c r="I350" i="33"/>
  <c r="H351" i="33" s="1"/>
  <c r="AD351" i="33"/>
  <c r="Z351" i="33"/>
  <c r="AB351" i="33"/>
  <c r="T351" i="33"/>
  <c r="U351" i="33"/>
  <c r="X351" i="33"/>
  <c r="W351" i="33"/>
  <c r="Y351" i="33"/>
  <c r="AC351" i="33"/>
  <c r="AA351" i="33"/>
  <c r="V351" i="33"/>
  <c r="K295" i="25"/>
  <c r="T296" i="25"/>
  <c r="X296" i="25"/>
  <c r="V296" i="25"/>
  <c r="U296" i="25"/>
  <c r="Z296" i="25"/>
  <c r="AD296" i="25"/>
  <c r="W296" i="25"/>
  <c r="AB296" i="25"/>
  <c r="AC296" i="25"/>
  <c r="Y296" i="25"/>
  <c r="AA296" i="25"/>
  <c r="AE353" i="35" l="1"/>
  <c r="N353" i="35" s="1"/>
  <c r="Q353" i="35" s="1"/>
  <c r="K350" i="33"/>
  <c r="AE351" i="33"/>
  <c r="N351" i="33" s="1"/>
  <c r="Q351" i="33" s="1"/>
  <c r="AE296" i="25"/>
  <c r="N296" i="25" s="1"/>
  <c r="Q296" i="25" s="1"/>
  <c r="S296" i="25" s="1"/>
  <c r="S353" i="35" l="1"/>
  <c r="E353" i="35" s="1"/>
  <c r="S351" i="33"/>
  <c r="E351" i="33" s="1"/>
  <c r="E296" i="25"/>
  <c r="R351" i="33" l="1"/>
  <c r="L352" i="33" s="1"/>
  <c r="M352" i="33" s="1"/>
  <c r="U352" i="33" s="1"/>
  <c r="I351" i="33"/>
  <c r="H352" i="33" s="1"/>
  <c r="I353" i="35"/>
  <c r="H354" i="35" s="1"/>
  <c r="R353" i="35"/>
  <c r="L354" i="35" s="1"/>
  <c r="M354" i="35" s="1"/>
  <c r="J353" i="35" l="1"/>
  <c r="K353" i="35" s="1"/>
  <c r="T352" i="33"/>
  <c r="AD352" i="33"/>
  <c r="AC352" i="33"/>
  <c r="AB352" i="33"/>
  <c r="V352" i="33"/>
  <c r="W352" i="33"/>
  <c r="X352" i="33"/>
  <c r="Z352" i="33"/>
  <c r="Y352" i="33"/>
  <c r="AA352" i="33"/>
  <c r="K351" i="33"/>
  <c r="V354" i="35"/>
  <c r="AB354" i="35"/>
  <c r="Z354" i="35"/>
  <c r="X354" i="35"/>
  <c r="AC354" i="35"/>
  <c r="AA354" i="35"/>
  <c r="Y354" i="35"/>
  <c r="U354" i="35"/>
  <c r="T354" i="35"/>
  <c r="W354" i="35"/>
  <c r="AD354" i="35"/>
  <c r="I296" i="25"/>
  <c r="H297" i="25" s="1"/>
  <c r="R296" i="25"/>
  <c r="L297" i="25" s="1"/>
  <c r="M297" i="25" s="1"/>
  <c r="AE352" i="33" l="1"/>
  <c r="N352" i="33" s="1"/>
  <c r="Q352" i="33" s="1"/>
  <c r="S352" i="33" s="1"/>
  <c r="E352" i="33" s="1"/>
  <c r="AE354" i="35"/>
  <c r="N354" i="35" s="1"/>
  <c r="Q354" i="35" s="1"/>
  <c r="S354" i="35" s="1"/>
  <c r="Y297" i="25"/>
  <c r="AC297" i="25"/>
  <c r="Z297" i="25"/>
  <c r="V297" i="25"/>
  <c r="T297" i="25"/>
  <c r="AD297" i="25"/>
  <c r="AB297" i="25"/>
  <c r="W297" i="25"/>
  <c r="X297" i="25"/>
  <c r="AA297" i="25"/>
  <c r="U297" i="25"/>
  <c r="K296" i="25"/>
  <c r="E354" i="35" l="1"/>
  <c r="AE297" i="25"/>
  <c r="N297" i="25" s="1"/>
  <c r="Q297" i="25" s="1"/>
  <c r="I354" i="35" l="1"/>
  <c r="H355" i="35" s="1"/>
  <c r="R354" i="35"/>
  <c r="L355" i="35" s="1"/>
  <c r="M355" i="35" s="1"/>
  <c r="S297" i="25"/>
  <c r="E297" i="25" s="1"/>
  <c r="I352" i="33"/>
  <c r="H353" i="33" s="1"/>
  <c r="R352" i="33"/>
  <c r="L353" i="33" s="1"/>
  <c r="M353" i="33" s="1"/>
  <c r="J354" i="35" l="1"/>
  <c r="K354" i="35" s="1"/>
  <c r="W355" i="35"/>
  <c r="AA355" i="35"/>
  <c r="AC355" i="35"/>
  <c r="AB355" i="35"/>
  <c r="U355" i="35"/>
  <c r="Z355" i="35"/>
  <c r="V355" i="35"/>
  <c r="X355" i="35"/>
  <c r="AD355" i="35"/>
  <c r="Y355" i="35"/>
  <c r="T355" i="35"/>
  <c r="AC353" i="33"/>
  <c r="AB353" i="33"/>
  <c r="X353" i="33"/>
  <c r="W353" i="33"/>
  <c r="T353" i="33"/>
  <c r="AD353" i="33"/>
  <c r="Y353" i="33"/>
  <c r="Z353" i="33"/>
  <c r="V353" i="33"/>
  <c r="U353" i="33"/>
  <c r="AA353" i="33"/>
  <c r="K352" i="33"/>
  <c r="AE355" i="35" l="1"/>
  <c r="N355" i="35" s="1"/>
  <c r="Q355" i="35" s="1"/>
  <c r="AE353" i="33"/>
  <c r="N353" i="33" s="1"/>
  <c r="Q353" i="33" s="1"/>
  <c r="I297" i="25"/>
  <c r="H298" i="25" s="1"/>
  <c r="R297" i="25"/>
  <c r="L298" i="25" s="1"/>
  <c r="M298" i="25" s="1"/>
  <c r="S355" i="35" l="1"/>
  <c r="S353" i="33"/>
  <c r="E353" i="33" s="1"/>
  <c r="I353" i="33" s="1"/>
  <c r="H354" i="33" s="1"/>
  <c r="K297" i="25"/>
  <c r="Y298" i="25"/>
  <c r="AC298" i="25"/>
  <c r="X298" i="25"/>
  <c r="AA298" i="25"/>
  <c r="U298" i="25"/>
  <c r="V298" i="25"/>
  <c r="Z298" i="25"/>
  <c r="AD298" i="25"/>
  <c r="AB298" i="25"/>
  <c r="T298" i="25"/>
  <c r="W298" i="25"/>
  <c r="E355" i="35" l="1"/>
  <c r="R353" i="33"/>
  <c r="L354" i="33" s="1"/>
  <c r="K353" i="33"/>
  <c r="AE298" i="25"/>
  <c r="N298" i="25" s="1"/>
  <c r="Q298" i="25" s="1"/>
  <c r="I355" i="35" l="1"/>
  <c r="H356" i="35" s="1"/>
  <c r="R355" i="35"/>
  <c r="L356" i="35" s="1"/>
  <c r="M356" i="35" s="1"/>
  <c r="S298" i="25"/>
  <c r="E298" i="25" s="1"/>
  <c r="M354" i="33"/>
  <c r="AB354" i="33" s="1"/>
  <c r="J355" i="35" l="1"/>
  <c r="K355" i="35" s="1"/>
  <c r="U356" i="35"/>
  <c r="T356" i="35"/>
  <c r="Z356" i="35"/>
  <c r="AC356" i="35"/>
  <c r="V356" i="35"/>
  <c r="Y356" i="35"/>
  <c r="X356" i="35"/>
  <c r="AA356" i="35"/>
  <c r="W356" i="35"/>
  <c r="AD356" i="35"/>
  <c r="AB356" i="35"/>
  <c r="Z354" i="33"/>
  <c r="T354" i="33"/>
  <c r="U354" i="33"/>
  <c r="AD354" i="33"/>
  <c r="AC354" i="33"/>
  <c r="Y354" i="33"/>
  <c r="X354" i="33"/>
  <c r="V354" i="33"/>
  <c r="W354" i="33"/>
  <c r="AA354" i="33"/>
  <c r="AE356" i="35" l="1"/>
  <c r="N356" i="35" s="1"/>
  <c r="Q356" i="35" s="1"/>
  <c r="AE354" i="33"/>
  <c r="N354" i="33" s="1"/>
  <c r="Q354" i="33" s="1"/>
  <c r="I298" i="25"/>
  <c r="H299" i="25" s="1"/>
  <c r="R298" i="25"/>
  <c r="L299" i="25" s="1"/>
  <c r="M299" i="25" s="1"/>
  <c r="S356" i="35" l="1"/>
  <c r="S354" i="33"/>
  <c r="E354" i="33" s="1"/>
  <c r="R354" i="33" s="1"/>
  <c r="L355" i="33" s="1"/>
  <c r="M355" i="33" s="1"/>
  <c r="U355" i="33" s="1"/>
  <c r="K298" i="25"/>
  <c r="Z299" i="25"/>
  <c r="AD299" i="25"/>
  <c r="AA299" i="25"/>
  <c r="T299" i="25"/>
  <c r="AB299" i="25"/>
  <c r="AC299" i="25"/>
  <c r="X299" i="25"/>
  <c r="W299" i="25"/>
  <c r="V299" i="25"/>
  <c r="U299" i="25"/>
  <c r="Y299" i="25"/>
  <c r="Z355" i="33" l="1"/>
  <c r="V355" i="33"/>
  <c r="AA355" i="33"/>
  <c r="AC355" i="33"/>
  <c r="T355" i="33"/>
  <c r="AD355" i="33"/>
  <c r="Y355" i="33"/>
  <c r="I354" i="33"/>
  <c r="H355" i="33" s="1"/>
  <c r="X355" i="33"/>
  <c r="W355" i="33"/>
  <c r="AB355" i="33"/>
  <c r="E356" i="35"/>
  <c r="AE299" i="25"/>
  <c r="N299" i="25" s="1"/>
  <c r="Q299" i="25" s="1"/>
  <c r="S299" i="25" s="1"/>
  <c r="AE355" i="33" l="1"/>
  <c r="N355" i="33" s="1"/>
  <c r="Q355" i="33" s="1"/>
  <c r="S355" i="33" s="1"/>
  <c r="E355" i="33" s="1"/>
  <c r="I356" i="35"/>
  <c r="H357" i="35" s="1"/>
  <c r="R356" i="35"/>
  <c r="L357" i="35" s="1"/>
  <c r="M357" i="35" s="1"/>
  <c r="K354" i="33"/>
  <c r="E299" i="25"/>
  <c r="J356" i="35" l="1"/>
  <c r="K356" i="35" s="1"/>
  <c r="U357" i="35"/>
  <c r="AB357" i="35"/>
  <c r="V357" i="35"/>
  <c r="AC357" i="35"/>
  <c r="AD357" i="35"/>
  <c r="X357" i="35"/>
  <c r="T357" i="35"/>
  <c r="W357" i="35"/>
  <c r="AA357" i="35"/>
  <c r="Z357" i="35"/>
  <c r="Y357" i="35"/>
  <c r="I355" i="33"/>
  <c r="H356" i="33" s="1"/>
  <c r="R355" i="33"/>
  <c r="L356" i="33" s="1"/>
  <c r="M356" i="33" s="1"/>
  <c r="AE357" i="35" l="1"/>
  <c r="N357" i="35" s="1"/>
  <c r="Q357" i="35" s="1"/>
  <c r="AC356" i="33"/>
  <c r="U356" i="33"/>
  <c r="Z356" i="33"/>
  <c r="AD356" i="33"/>
  <c r="AB356" i="33"/>
  <c r="Y356" i="33"/>
  <c r="W356" i="33"/>
  <c r="X356" i="33"/>
  <c r="V356" i="33"/>
  <c r="AA356" i="33"/>
  <c r="T356" i="33"/>
  <c r="K355" i="33"/>
  <c r="I299" i="25"/>
  <c r="H300" i="25" s="1"/>
  <c r="R299" i="25"/>
  <c r="L300" i="25" s="1"/>
  <c r="M300" i="25" s="1"/>
  <c r="S357" i="35" l="1"/>
  <c r="E357" i="35" s="1"/>
  <c r="AE356" i="33"/>
  <c r="N356" i="33" s="1"/>
  <c r="Q356" i="33" s="1"/>
  <c r="K299" i="25"/>
  <c r="AA300" i="25"/>
  <c r="Y300" i="25"/>
  <c r="AD300" i="25"/>
  <c r="W300" i="25"/>
  <c r="T300" i="25"/>
  <c r="V300" i="25"/>
  <c r="U300" i="25"/>
  <c r="AC300" i="25"/>
  <c r="X300" i="25"/>
  <c r="Z300" i="25"/>
  <c r="AB300" i="25"/>
  <c r="I357" i="35" l="1"/>
  <c r="H358" i="35" s="1"/>
  <c r="R357" i="35"/>
  <c r="L358" i="35" s="1"/>
  <c r="M358" i="35" s="1"/>
  <c r="S356" i="33"/>
  <c r="E356" i="33" s="1"/>
  <c r="R356" i="33" s="1"/>
  <c r="L357" i="33" s="1"/>
  <c r="M357" i="33" s="1"/>
  <c r="AE300" i="25"/>
  <c r="N300" i="25" s="1"/>
  <c r="Q300" i="25" s="1"/>
  <c r="J357" i="35" l="1"/>
  <c r="K357" i="35" s="1"/>
  <c r="Y358" i="35"/>
  <c r="X358" i="35"/>
  <c r="Z358" i="35"/>
  <c r="V358" i="35"/>
  <c r="U358" i="35"/>
  <c r="AA358" i="35"/>
  <c r="AC358" i="35"/>
  <c r="W358" i="35"/>
  <c r="AD358" i="35"/>
  <c r="T358" i="35"/>
  <c r="AB358" i="35"/>
  <c r="S300" i="25"/>
  <c r="E300" i="25" s="1"/>
  <c r="I356" i="33"/>
  <c r="H357" i="33" s="1"/>
  <c r="AD357" i="33"/>
  <c r="V357" i="33"/>
  <c r="AA357" i="33"/>
  <c r="Y357" i="33"/>
  <c r="AB357" i="33"/>
  <c r="W357" i="33"/>
  <c r="U357" i="33"/>
  <c r="X357" i="33"/>
  <c r="T357" i="33"/>
  <c r="AC357" i="33"/>
  <c r="Z357" i="33"/>
  <c r="AE358" i="35" l="1"/>
  <c r="N358" i="35" s="1"/>
  <c r="Q358" i="35" s="1"/>
  <c r="K356" i="33"/>
  <c r="AE357" i="33"/>
  <c r="N357" i="33" s="1"/>
  <c r="Q357" i="33" s="1"/>
  <c r="S358" i="35" l="1"/>
  <c r="S357" i="33"/>
  <c r="E357" i="33" s="1"/>
  <c r="I300" i="25"/>
  <c r="H301" i="25" s="1"/>
  <c r="R300" i="25"/>
  <c r="L301" i="25" s="1"/>
  <c r="M301" i="25" s="1"/>
  <c r="R357" i="33" l="1"/>
  <c r="L358" i="33" s="1"/>
  <c r="M358" i="33" s="1"/>
  <c r="Z358" i="33" s="1"/>
  <c r="I357" i="33"/>
  <c r="H358" i="33" s="1"/>
  <c r="E358" i="35"/>
  <c r="K300" i="25"/>
  <c r="U301" i="25"/>
  <c r="Y301" i="25"/>
  <c r="AC301" i="25"/>
  <c r="AD301" i="25"/>
  <c r="T301" i="25"/>
  <c r="X301" i="25"/>
  <c r="W301" i="25"/>
  <c r="V301" i="25"/>
  <c r="Z301" i="25"/>
  <c r="AB301" i="25"/>
  <c r="AA301" i="25"/>
  <c r="AC358" i="33" l="1"/>
  <c r="X358" i="33"/>
  <c r="T358" i="33"/>
  <c r="Y358" i="33"/>
  <c r="V358" i="33"/>
  <c r="AA358" i="33"/>
  <c r="W358" i="33"/>
  <c r="U358" i="33"/>
  <c r="AB358" i="33"/>
  <c r="AD358" i="33"/>
  <c r="K357" i="33"/>
  <c r="I358" i="35"/>
  <c r="H359" i="35" s="1"/>
  <c r="R358" i="35"/>
  <c r="L359" i="35" s="1"/>
  <c r="M359" i="35" s="1"/>
  <c r="AE301" i="25"/>
  <c r="N301" i="25" s="1"/>
  <c r="Q301" i="25" s="1"/>
  <c r="J358" i="35" l="1"/>
  <c r="K358" i="35" s="1"/>
  <c r="AE358" i="33"/>
  <c r="N358" i="33" s="1"/>
  <c r="Q358" i="33" s="1"/>
  <c r="S358" i="33" s="1"/>
  <c r="E358" i="33" s="1"/>
  <c r="AD359" i="35"/>
  <c r="AB359" i="35"/>
  <c r="AC359" i="35"/>
  <c r="W359" i="35"/>
  <c r="X359" i="35"/>
  <c r="V359" i="35"/>
  <c r="AA359" i="35"/>
  <c r="Y359" i="35"/>
  <c r="T359" i="35"/>
  <c r="U359" i="35"/>
  <c r="Z359" i="35"/>
  <c r="S301" i="25"/>
  <c r="E301" i="25" s="1"/>
  <c r="AE359" i="35" l="1"/>
  <c r="N359" i="35" s="1"/>
  <c r="Q359" i="35" s="1"/>
  <c r="I301" i="25"/>
  <c r="H302" i="25" s="1"/>
  <c r="R301" i="25"/>
  <c r="L302" i="25" s="1"/>
  <c r="M302" i="25" s="1"/>
  <c r="S359" i="35" l="1"/>
  <c r="I358" i="33"/>
  <c r="H359" i="33" s="1"/>
  <c r="R358" i="33"/>
  <c r="L359" i="33" s="1"/>
  <c r="M359" i="33" s="1"/>
  <c r="K301" i="25"/>
  <c r="Z302" i="25"/>
  <c r="AD302" i="25"/>
  <c r="X302" i="25"/>
  <c r="AA302" i="25"/>
  <c r="AB302" i="25"/>
  <c r="W302" i="25"/>
  <c r="U302" i="25"/>
  <c r="AC302" i="25"/>
  <c r="T302" i="25"/>
  <c r="V302" i="25"/>
  <c r="Y302" i="25"/>
  <c r="E359" i="35" l="1"/>
  <c r="K358" i="33"/>
  <c r="Z359" i="33"/>
  <c r="Y359" i="33"/>
  <c r="V359" i="33"/>
  <c r="AA359" i="33"/>
  <c r="U359" i="33"/>
  <c r="AC359" i="33"/>
  <c r="X359" i="33"/>
  <c r="AB359" i="33"/>
  <c r="T359" i="33"/>
  <c r="AD359" i="33"/>
  <c r="W359" i="33"/>
  <c r="AE302" i="25"/>
  <c r="N302" i="25" s="1"/>
  <c r="Q302" i="25" s="1"/>
  <c r="S302" i="25" s="1"/>
  <c r="I359" i="35" l="1"/>
  <c r="H360" i="35" s="1"/>
  <c r="R359" i="35"/>
  <c r="L360" i="35" s="1"/>
  <c r="M360" i="35" s="1"/>
  <c r="E302" i="25"/>
  <c r="AE359" i="33"/>
  <c r="N359" i="33" s="1"/>
  <c r="Q359" i="33" s="1"/>
  <c r="J359" i="35" l="1"/>
  <c r="K359" i="35" s="1"/>
  <c r="AB360" i="35"/>
  <c r="W360" i="35"/>
  <c r="T360" i="35"/>
  <c r="AD360" i="35"/>
  <c r="Y360" i="35"/>
  <c r="U360" i="35"/>
  <c r="X360" i="35"/>
  <c r="AC360" i="35"/>
  <c r="V360" i="35"/>
  <c r="Z360" i="35"/>
  <c r="AA360" i="35"/>
  <c r="S359" i="33"/>
  <c r="E359" i="33" s="1"/>
  <c r="R359" i="33" s="1"/>
  <c r="L360" i="33" s="1"/>
  <c r="M360" i="33" s="1"/>
  <c r="AE360" i="35" l="1"/>
  <c r="N360" i="35" s="1"/>
  <c r="Q360" i="35" s="1"/>
  <c r="I359" i="33"/>
  <c r="H360" i="33" s="1"/>
  <c r="V360" i="33"/>
  <c r="AB360" i="33"/>
  <c r="Z360" i="33"/>
  <c r="AA360" i="33"/>
  <c r="T360" i="33"/>
  <c r="Y360" i="33"/>
  <c r="U360" i="33"/>
  <c r="AD360" i="33"/>
  <c r="W360" i="33"/>
  <c r="AC360" i="33"/>
  <c r="X360" i="33"/>
  <c r="I302" i="25"/>
  <c r="H303" i="25" s="1"/>
  <c r="R302" i="25"/>
  <c r="L303" i="25" s="1"/>
  <c r="M303" i="25" s="1"/>
  <c r="S360" i="35" l="1"/>
  <c r="K359" i="33"/>
  <c r="AE360" i="33"/>
  <c r="N360" i="33" s="1"/>
  <c r="Q360" i="33" s="1"/>
  <c r="K302" i="25"/>
  <c r="Z303" i="25"/>
  <c r="AD303" i="25"/>
  <c r="W303" i="25"/>
  <c r="AA303" i="25"/>
  <c r="U303" i="25"/>
  <c r="X303" i="25"/>
  <c r="T303" i="25"/>
  <c r="AC303" i="25"/>
  <c r="V303" i="25"/>
  <c r="Y303" i="25"/>
  <c r="AB303" i="25"/>
  <c r="E360" i="35" l="1"/>
  <c r="S360" i="33"/>
  <c r="E360" i="33" s="1"/>
  <c r="AE303" i="25"/>
  <c r="N303" i="25" s="1"/>
  <c r="Q303" i="25" s="1"/>
  <c r="R360" i="33" l="1"/>
  <c r="L361" i="33" s="1"/>
  <c r="M361" i="33" s="1"/>
  <c r="AD361" i="33" s="1"/>
  <c r="I360" i="33"/>
  <c r="H361" i="33" s="1"/>
  <c r="I360" i="35"/>
  <c r="H361" i="35" s="1"/>
  <c r="R360" i="35"/>
  <c r="L361" i="35" s="1"/>
  <c r="M361" i="35" s="1"/>
  <c r="S303" i="25"/>
  <c r="J360" i="35" l="1"/>
  <c r="K360" i="35" s="1"/>
  <c r="K360" i="33"/>
  <c r="T361" i="33"/>
  <c r="Z361" i="33"/>
  <c r="AA361" i="33"/>
  <c r="Y361" i="33"/>
  <c r="W361" i="33"/>
  <c r="X361" i="33"/>
  <c r="V361" i="33"/>
  <c r="U361" i="33"/>
  <c r="AC361" i="33"/>
  <c r="AB361" i="33"/>
  <c r="Y361" i="35"/>
  <c r="V361" i="35"/>
  <c r="X361" i="35"/>
  <c r="U361" i="35"/>
  <c r="W361" i="35"/>
  <c r="AB361" i="35"/>
  <c r="AD361" i="35"/>
  <c r="AC361" i="35"/>
  <c r="T361" i="35"/>
  <c r="Z361" i="35"/>
  <c r="AA361" i="35"/>
  <c r="E303" i="25"/>
  <c r="R303" i="25" s="1"/>
  <c r="L304" i="25" s="1"/>
  <c r="M304" i="25" s="1"/>
  <c r="I303" i="25" l="1"/>
  <c r="H304" i="25" s="1"/>
  <c r="AE361" i="33"/>
  <c r="N361" i="33" s="1"/>
  <c r="Q361" i="33" s="1"/>
  <c r="S361" i="33" s="1"/>
  <c r="E361" i="33" s="1"/>
  <c r="AE361" i="35"/>
  <c r="N361" i="35" s="1"/>
  <c r="Q361" i="35" s="1"/>
  <c r="S361" i="35" s="1"/>
  <c r="AA304" i="25"/>
  <c r="X304" i="25"/>
  <c r="AB304" i="25"/>
  <c r="AC304" i="25"/>
  <c r="U304" i="25"/>
  <c r="W304" i="25"/>
  <c r="T304" i="25"/>
  <c r="V304" i="25"/>
  <c r="AD304" i="25"/>
  <c r="Z304" i="25"/>
  <c r="Y304" i="25"/>
  <c r="K303" i="25" l="1"/>
  <c r="E361" i="35"/>
  <c r="I361" i="33"/>
  <c r="H362" i="33" s="1"/>
  <c r="R361" i="33"/>
  <c r="L362" i="33" s="1"/>
  <c r="M362" i="33" s="1"/>
  <c r="AE304" i="25"/>
  <c r="N304" i="25" s="1"/>
  <c r="Q304" i="25" s="1"/>
  <c r="I361" i="35" l="1"/>
  <c r="H362" i="35" s="1"/>
  <c r="R361" i="35"/>
  <c r="L362" i="35" s="1"/>
  <c r="M362" i="35" s="1"/>
  <c r="S304" i="25"/>
  <c r="K361" i="33"/>
  <c r="AA362" i="33"/>
  <c r="W362" i="33"/>
  <c r="T362" i="33"/>
  <c r="AD362" i="33"/>
  <c r="AB362" i="33"/>
  <c r="Y362" i="33"/>
  <c r="X362" i="33"/>
  <c r="V362" i="33"/>
  <c r="Z362" i="33"/>
  <c r="U362" i="33"/>
  <c r="AC362" i="33"/>
  <c r="J361" i="35" l="1"/>
  <c r="K361" i="35" s="1"/>
  <c r="V362" i="35"/>
  <c r="AB362" i="35"/>
  <c r="T362" i="35"/>
  <c r="X362" i="35"/>
  <c r="U362" i="35"/>
  <c r="AA362" i="35"/>
  <c r="AC362" i="35"/>
  <c r="AD362" i="35"/>
  <c r="W362" i="35"/>
  <c r="Y362" i="35"/>
  <c r="Z362" i="35"/>
  <c r="E304" i="25"/>
  <c r="I304" i="25" s="1"/>
  <c r="H305" i="25" s="1"/>
  <c r="AE362" i="33"/>
  <c r="N362" i="33" s="1"/>
  <c r="Q362" i="33" s="1"/>
  <c r="AE362" i="35" l="1"/>
  <c r="N362" i="35" s="1"/>
  <c r="Q362" i="35" s="1"/>
  <c r="S362" i="35" s="1"/>
  <c r="S362" i="33"/>
  <c r="E362" i="33" s="1"/>
  <c r="I362" i="33" s="1"/>
  <c r="H363" i="33" s="1"/>
  <c r="R304" i="25"/>
  <c r="L305" i="25" s="1"/>
  <c r="M305" i="25" s="1"/>
  <c r="AB305" i="25" s="1"/>
  <c r="K304" i="25"/>
  <c r="E362" i="35" l="1"/>
  <c r="AC305" i="25"/>
  <c r="T305" i="25"/>
  <c r="V305" i="25"/>
  <c r="AA305" i="25"/>
  <c r="Z305" i="25"/>
  <c r="U305" i="25"/>
  <c r="W305" i="25"/>
  <c r="Y305" i="25"/>
  <c r="X305" i="25"/>
  <c r="AD305" i="25"/>
  <c r="R362" i="33"/>
  <c r="L363" i="33" s="1"/>
  <c r="K362" i="33"/>
  <c r="AE305" i="25" l="1"/>
  <c r="N305" i="25" s="1"/>
  <c r="Q305" i="25" s="1"/>
  <c r="S305" i="25" s="1"/>
  <c r="E305" i="25" s="1"/>
  <c r="I362" i="35"/>
  <c r="H363" i="35" s="1"/>
  <c r="R362" i="35"/>
  <c r="L363" i="35" s="1"/>
  <c r="M363" i="35" s="1"/>
  <c r="M363" i="33"/>
  <c r="Y363" i="33" s="1"/>
  <c r="J362" i="35" l="1"/>
  <c r="K362" i="35" s="1"/>
  <c r="W363" i="35"/>
  <c r="AB363" i="35"/>
  <c r="T363" i="35"/>
  <c r="AC363" i="35"/>
  <c r="AA363" i="35"/>
  <c r="Z363" i="35"/>
  <c r="X363" i="35"/>
  <c r="Y363" i="35"/>
  <c r="V363" i="35"/>
  <c r="U363" i="35"/>
  <c r="AD363" i="35"/>
  <c r="AC363" i="33"/>
  <c r="X363" i="33"/>
  <c r="W363" i="33"/>
  <c r="U363" i="33"/>
  <c r="AB363" i="33"/>
  <c r="Z363" i="33"/>
  <c r="T363" i="33"/>
  <c r="V363" i="33"/>
  <c r="AD363" i="33"/>
  <c r="AA363" i="33"/>
  <c r="AE363" i="35" l="1"/>
  <c r="N363" i="35" s="1"/>
  <c r="Q363" i="35" s="1"/>
  <c r="AE363" i="33"/>
  <c r="N363" i="33" s="1"/>
  <c r="Q363" i="33" s="1"/>
  <c r="S363" i="33" s="1"/>
  <c r="I305" i="25"/>
  <c r="H306" i="25" s="1"/>
  <c r="R305" i="25"/>
  <c r="L306" i="25" s="1"/>
  <c r="M306" i="25" s="1"/>
  <c r="S363" i="35" l="1"/>
  <c r="E363" i="33"/>
  <c r="R363" i="33" s="1"/>
  <c r="L364" i="33" s="1"/>
  <c r="M364" i="33" s="1"/>
  <c r="K305" i="25"/>
  <c r="Y306" i="25"/>
  <c r="AC306" i="25"/>
  <c r="V306" i="25"/>
  <c r="AD306" i="25"/>
  <c r="W306" i="25"/>
  <c r="AA306" i="25"/>
  <c r="Z306" i="25"/>
  <c r="AB306" i="25"/>
  <c r="U306" i="25"/>
  <c r="T306" i="25"/>
  <c r="X306" i="25"/>
  <c r="E363" i="35" l="1"/>
  <c r="AD364" i="33"/>
  <c r="AC364" i="33"/>
  <c r="U364" i="33"/>
  <c r="W364" i="33"/>
  <c r="X364" i="33"/>
  <c r="Z364" i="33"/>
  <c r="AB364" i="33"/>
  <c r="AA364" i="33"/>
  <c r="V364" i="33"/>
  <c r="Y364" i="33"/>
  <c r="T364" i="33"/>
  <c r="I363" i="33"/>
  <c r="H364" i="33" s="1"/>
  <c r="AE306" i="25"/>
  <c r="N306" i="25" s="1"/>
  <c r="Q306" i="25" s="1"/>
  <c r="I363" i="35" l="1"/>
  <c r="H364" i="35" s="1"/>
  <c r="R363" i="35"/>
  <c r="L364" i="35" s="1"/>
  <c r="M364" i="35" s="1"/>
  <c r="S306" i="25"/>
  <c r="E306" i="25" s="1"/>
  <c r="K363" i="33"/>
  <c r="AE364" i="33"/>
  <c r="N364" i="33" s="1"/>
  <c r="Q364" i="33" s="1"/>
  <c r="J363" i="35" l="1"/>
  <c r="K363" i="35" s="1"/>
  <c r="AC364" i="35"/>
  <c r="AB364" i="35"/>
  <c r="Z364" i="35"/>
  <c r="U364" i="35"/>
  <c r="W364" i="35"/>
  <c r="AD364" i="35"/>
  <c r="V364" i="35"/>
  <c r="X364" i="35"/>
  <c r="T364" i="35"/>
  <c r="AA364" i="35"/>
  <c r="Y364" i="35"/>
  <c r="S364" i="33"/>
  <c r="AE364" i="35" l="1"/>
  <c r="N364" i="35" s="1"/>
  <c r="Q364" i="35" s="1"/>
  <c r="E364" i="33"/>
  <c r="I306" i="25"/>
  <c r="H307" i="25" s="1"/>
  <c r="R306" i="25"/>
  <c r="L307" i="25" s="1"/>
  <c r="M307" i="25" s="1"/>
  <c r="S364" i="35" l="1"/>
  <c r="I364" i="33"/>
  <c r="R364" i="33"/>
  <c r="L365" i="33" s="1"/>
  <c r="M365" i="33" s="1"/>
  <c r="K306" i="25"/>
  <c r="Z307" i="25"/>
  <c r="X307" i="25"/>
  <c r="AD307" i="25"/>
  <c r="W307" i="25"/>
  <c r="AA307" i="25"/>
  <c r="U307" i="25"/>
  <c r="AB307" i="25"/>
  <c r="Y307" i="25"/>
  <c r="T307" i="25"/>
  <c r="AC307" i="25"/>
  <c r="V307" i="25"/>
  <c r="E364" i="35" l="1"/>
  <c r="AD365" i="33"/>
  <c r="Z365" i="33"/>
  <c r="T365" i="33"/>
  <c r="AB365" i="33"/>
  <c r="U365" i="33"/>
  <c r="AC365" i="33"/>
  <c r="X365" i="33"/>
  <c r="W365" i="33"/>
  <c r="V365" i="33"/>
  <c r="Y365" i="33"/>
  <c r="AA365" i="33"/>
  <c r="H365" i="33"/>
  <c r="K364" i="33"/>
  <c r="AE307" i="25"/>
  <c r="N307" i="25" s="1"/>
  <c r="Q307" i="25" s="1"/>
  <c r="I364" i="35" l="1"/>
  <c r="H365" i="35" s="1"/>
  <c r="R364" i="35"/>
  <c r="L365" i="35" s="1"/>
  <c r="M365" i="35" s="1"/>
  <c r="AE365" i="33"/>
  <c r="N365" i="33" s="1"/>
  <c r="Q365" i="33" s="1"/>
  <c r="S307" i="25"/>
  <c r="J364" i="35" l="1"/>
  <c r="K364" i="35" s="1"/>
  <c r="AA365" i="35"/>
  <c r="W365" i="35"/>
  <c r="Y365" i="35"/>
  <c r="X365" i="35"/>
  <c r="V365" i="35"/>
  <c r="Z365" i="35"/>
  <c r="AC365" i="35"/>
  <c r="AB365" i="35"/>
  <c r="T365" i="35"/>
  <c r="AD365" i="35"/>
  <c r="U365" i="35"/>
  <c r="S365" i="33"/>
  <c r="E365" i="33" s="1"/>
  <c r="E307" i="25"/>
  <c r="AE365" i="35" l="1"/>
  <c r="N365" i="35" s="1"/>
  <c r="Q365" i="35" s="1"/>
  <c r="S365" i="35" s="1"/>
  <c r="I365" i="33"/>
  <c r="H366" i="33" s="1"/>
  <c r="R365" i="33"/>
  <c r="L366" i="33" s="1"/>
  <c r="M366" i="33" s="1"/>
  <c r="AD366" i="33" s="1"/>
  <c r="I307" i="25"/>
  <c r="H308" i="25" s="1"/>
  <c r="R307" i="25"/>
  <c r="L308" i="25" s="1"/>
  <c r="M308" i="25" s="1"/>
  <c r="K365" i="33" l="1"/>
  <c r="Z366" i="33"/>
  <c r="V366" i="33"/>
  <c r="T366" i="33"/>
  <c r="AB366" i="33"/>
  <c r="U366" i="33"/>
  <c r="W366" i="33"/>
  <c r="AA366" i="33"/>
  <c r="Y366" i="33"/>
  <c r="X366" i="33"/>
  <c r="AC366" i="33"/>
  <c r="E365" i="35"/>
  <c r="K307" i="25"/>
  <c r="X308" i="25"/>
  <c r="AB308" i="25"/>
  <c r="V308" i="25"/>
  <c r="U308" i="25"/>
  <c r="W308" i="25"/>
  <c r="T308" i="25"/>
  <c r="AD308" i="25"/>
  <c r="AA308" i="25"/>
  <c r="Y308" i="25"/>
  <c r="Z308" i="25"/>
  <c r="AC308" i="25"/>
  <c r="AE366" i="33" l="1"/>
  <c r="N366" i="33" s="1"/>
  <c r="Q366" i="33" s="1"/>
  <c r="S366" i="33" s="1"/>
  <c r="E366" i="33" s="1"/>
  <c r="R366" i="33" s="1"/>
  <c r="L367" i="33" s="1"/>
  <c r="M367" i="33" s="1"/>
  <c r="I365" i="35"/>
  <c r="H366" i="35" s="1"/>
  <c r="R365" i="35"/>
  <c r="L366" i="35" s="1"/>
  <c r="M366" i="35" s="1"/>
  <c r="AE308" i="25"/>
  <c r="N308" i="25" s="1"/>
  <c r="Q308" i="25" s="1"/>
  <c r="S308" i="25" s="1"/>
  <c r="J365" i="35" l="1"/>
  <c r="K365" i="35" s="1"/>
  <c r="V366" i="35"/>
  <c r="T366" i="35"/>
  <c r="U366" i="35"/>
  <c r="X366" i="35"/>
  <c r="AC366" i="35"/>
  <c r="W366" i="35"/>
  <c r="Z366" i="35"/>
  <c r="AA366" i="35"/>
  <c r="AB366" i="35"/>
  <c r="Y366" i="35"/>
  <c r="AD366" i="35"/>
  <c r="X367" i="33"/>
  <c r="V367" i="33"/>
  <c r="AD367" i="33"/>
  <c r="Z367" i="33"/>
  <c r="AA367" i="33"/>
  <c r="Y367" i="33"/>
  <c r="W367" i="33"/>
  <c r="AC367" i="33"/>
  <c r="AB367" i="33"/>
  <c r="U367" i="33"/>
  <c r="T367" i="33"/>
  <c r="I366" i="33"/>
  <c r="H367" i="33" s="1"/>
  <c r="E308" i="25"/>
  <c r="AE366" i="35" l="1"/>
  <c r="N366" i="35" s="1"/>
  <c r="Q366" i="35" s="1"/>
  <c r="K366" i="33"/>
  <c r="AE367" i="33"/>
  <c r="N367" i="33" s="1"/>
  <c r="Q367" i="33" s="1"/>
  <c r="S367" i="33" s="1"/>
  <c r="E367" i="33" s="1"/>
  <c r="S366" i="35" l="1"/>
  <c r="I367" i="33"/>
  <c r="H368" i="33" s="1"/>
  <c r="R367" i="33"/>
  <c r="L368" i="33" s="1"/>
  <c r="M368" i="33" s="1"/>
  <c r="I308" i="25"/>
  <c r="H309" i="25" s="1"/>
  <c r="R308" i="25"/>
  <c r="L309" i="25" s="1"/>
  <c r="M309" i="25" s="1"/>
  <c r="E366" i="35" l="1"/>
  <c r="X368" i="33"/>
  <c r="U368" i="33"/>
  <c r="AC368" i="33"/>
  <c r="W368" i="33"/>
  <c r="AD368" i="33"/>
  <c r="Y368" i="33"/>
  <c r="T368" i="33"/>
  <c r="AB368" i="33"/>
  <c r="Z368" i="33"/>
  <c r="V368" i="33"/>
  <c r="AA368" i="33"/>
  <c r="K367" i="33"/>
  <c r="K308" i="25"/>
  <c r="AA309" i="25"/>
  <c r="V309" i="25"/>
  <c r="AB309" i="25"/>
  <c r="AD309" i="25"/>
  <c r="W309" i="25"/>
  <c r="X309" i="25"/>
  <c r="Z309" i="25"/>
  <c r="Y309" i="25"/>
  <c r="AC309" i="25"/>
  <c r="U309" i="25"/>
  <c r="T309" i="25"/>
  <c r="I366" i="35" l="1"/>
  <c r="H367" i="35" s="1"/>
  <c r="R366" i="35"/>
  <c r="L367" i="35" s="1"/>
  <c r="M367" i="35" s="1"/>
  <c r="AE368" i="33"/>
  <c r="N368" i="33" s="1"/>
  <c r="Q368" i="33" s="1"/>
  <c r="AE309" i="25"/>
  <c r="N309" i="25" s="1"/>
  <c r="Q309" i="25" s="1"/>
  <c r="J366" i="35" l="1"/>
  <c r="K366" i="35" s="1"/>
  <c r="Z367" i="35"/>
  <c r="AD367" i="35"/>
  <c r="AC367" i="35"/>
  <c r="T367" i="35"/>
  <c r="W367" i="35"/>
  <c r="AB367" i="35"/>
  <c r="Y367" i="35"/>
  <c r="U367" i="35"/>
  <c r="AA367" i="35"/>
  <c r="V367" i="35"/>
  <c r="X367" i="35"/>
  <c r="S368" i="33"/>
  <c r="E368" i="33" s="1"/>
  <c r="R368" i="33" s="1"/>
  <c r="L369" i="33" s="1"/>
  <c r="M369" i="33" s="1"/>
  <c r="S309" i="25"/>
  <c r="E309" i="25" s="1"/>
  <c r="AE367" i="35" l="1"/>
  <c r="N367" i="35" s="1"/>
  <c r="Q367" i="35" s="1"/>
  <c r="I368" i="33"/>
  <c r="H369" i="33" s="1"/>
  <c r="AD369" i="33"/>
  <c r="X369" i="33"/>
  <c r="AC369" i="33"/>
  <c r="AA369" i="33"/>
  <c r="Z369" i="33"/>
  <c r="T369" i="33"/>
  <c r="Y369" i="33"/>
  <c r="U369" i="33"/>
  <c r="AB369" i="33"/>
  <c r="V369" i="33"/>
  <c r="W369" i="33"/>
  <c r="S367" i="35" l="1"/>
  <c r="K368" i="33"/>
  <c r="AE369" i="33"/>
  <c r="N369" i="33" s="1"/>
  <c r="Q369" i="33" s="1"/>
  <c r="I309" i="25"/>
  <c r="H310" i="25" s="1"/>
  <c r="R309" i="25"/>
  <c r="L310" i="25" s="1"/>
  <c r="M310" i="25" s="1"/>
  <c r="E367" i="35" l="1"/>
  <c r="S369" i="33"/>
  <c r="E369" i="33" s="1"/>
  <c r="K309" i="25"/>
  <c r="X310" i="25"/>
  <c r="AC310" i="25"/>
  <c r="AD310" i="25"/>
  <c r="AB310" i="25"/>
  <c r="AA310" i="25"/>
  <c r="W310" i="25"/>
  <c r="T310" i="25"/>
  <c r="U310" i="25"/>
  <c r="Y310" i="25"/>
  <c r="V310" i="25"/>
  <c r="Z310" i="25"/>
  <c r="R369" i="33" l="1"/>
  <c r="L370" i="33" s="1"/>
  <c r="M370" i="33" s="1"/>
  <c r="AD370" i="33" s="1"/>
  <c r="I369" i="33"/>
  <c r="H370" i="33" s="1"/>
  <c r="I367" i="35"/>
  <c r="H368" i="35" s="1"/>
  <c r="R367" i="35"/>
  <c r="L368" i="35" s="1"/>
  <c r="M368" i="35" s="1"/>
  <c r="AE310" i="25"/>
  <c r="N310" i="25" s="1"/>
  <c r="Q310" i="25" s="1"/>
  <c r="J367" i="35" l="1"/>
  <c r="K367" i="35" s="1"/>
  <c r="V370" i="33"/>
  <c r="X370" i="33"/>
  <c r="Y370" i="33"/>
  <c r="T370" i="33"/>
  <c r="AC370" i="33"/>
  <c r="AB370" i="33"/>
  <c r="AA370" i="33"/>
  <c r="Z370" i="33"/>
  <c r="W370" i="33"/>
  <c r="U370" i="33"/>
  <c r="K369" i="33"/>
  <c r="W368" i="35"/>
  <c r="Z368" i="35"/>
  <c r="AA368" i="35"/>
  <c r="V368" i="35"/>
  <c r="AB368" i="35"/>
  <c r="T368" i="35"/>
  <c r="AC368" i="35"/>
  <c r="U368" i="35"/>
  <c r="Y368" i="35"/>
  <c r="X368" i="35"/>
  <c r="AD368" i="35"/>
  <c r="S310" i="25"/>
  <c r="E310" i="25" s="1"/>
  <c r="AE370" i="33" l="1"/>
  <c r="N370" i="33" s="1"/>
  <c r="Q370" i="33" s="1"/>
  <c r="S370" i="33" s="1"/>
  <c r="E370" i="33" s="1"/>
  <c r="AE368" i="35"/>
  <c r="N368" i="35" s="1"/>
  <c r="Q368" i="35" s="1"/>
  <c r="I310" i="25"/>
  <c r="H311" i="25" s="1"/>
  <c r="R310" i="25"/>
  <c r="L311" i="25" s="1"/>
  <c r="M311" i="25" s="1"/>
  <c r="S368" i="35" l="1"/>
  <c r="K310" i="25"/>
  <c r="AC311" i="25"/>
  <c r="Z311" i="25"/>
  <c r="AA311" i="25"/>
  <c r="U311" i="25"/>
  <c r="X311" i="25"/>
  <c r="T311" i="25"/>
  <c r="W311" i="25"/>
  <c r="AB311" i="25"/>
  <c r="V311" i="25"/>
  <c r="Y311" i="25"/>
  <c r="AD311" i="25"/>
  <c r="E368" i="35" l="1"/>
  <c r="I370" i="33"/>
  <c r="H371" i="33" s="1"/>
  <c r="R370" i="33"/>
  <c r="L371" i="33" s="1"/>
  <c r="M371" i="33" s="1"/>
  <c r="AE311" i="25"/>
  <c r="N311" i="25" s="1"/>
  <c r="Q311" i="25" s="1"/>
  <c r="S311" i="25" s="1"/>
  <c r="I368" i="35" l="1"/>
  <c r="H369" i="35" s="1"/>
  <c r="R368" i="35"/>
  <c r="L369" i="35" s="1"/>
  <c r="M369" i="35" s="1"/>
  <c r="E311" i="25"/>
  <c r="AB371" i="33"/>
  <c r="X371" i="33"/>
  <c r="T371" i="33"/>
  <c r="AC371" i="33"/>
  <c r="AD371" i="33"/>
  <c r="AA371" i="33"/>
  <c r="Z371" i="33"/>
  <c r="W371" i="33"/>
  <c r="V371" i="33"/>
  <c r="U371" i="33"/>
  <c r="Y371" i="33"/>
  <c r="K370" i="33"/>
  <c r="J368" i="35" l="1"/>
  <c r="K368" i="35" s="1"/>
  <c r="AC369" i="35"/>
  <c r="Y369" i="35"/>
  <c r="X369" i="35"/>
  <c r="AA369" i="35"/>
  <c r="V369" i="35"/>
  <c r="T369" i="35"/>
  <c r="W369" i="35"/>
  <c r="AB369" i="35"/>
  <c r="AD369" i="35"/>
  <c r="U369" i="35"/>
  <c r="Z369" i="35"/>
  <c r="AE371" i="33"/>
  <c r="N371" i="33" s="1"/>
  <c r="Q371" i="33" s="1"/>
  <c r="I311" i="25"/>
  <c r="H312" i="25" s="1"/>
  <c r="R311" i="25"/>
  <c r="L312" i="25" s="1"/>
  <c r="M312" i="25" s="1"/>
  <c r="AE369" i="35" l="1"/>
  <c r="N369" i="35" s="1"/>
  <c r="Q369" i="35" s="1"/>
  <c r="S371" i="33"/>
  <c r="E371" i="33" s="1"/>
  <c r="I371" i="33" s="1"/>
  <c r="H372" i="33" s="1"/>
  <c r="K311" i="25"/>
  <c r="AD312" i="25"/>
  <c r="U312" i="25"/>
  <c r="AC312" i="25"/>
  <c r="T312" i="25"/>
  <c r="W312" i="25"/>
  <c r="Y312" i="25"/>
  <c r="AA312" i="25"/>
  <c r="X312" i="25"/>
  <c r="AB312" i="25"/>
  <c r="Z312" i="25"/>
  <c r="V312" i="25"/>
  <c r="S369" i="35" l="1"/>
  <c r="R371" i="33"/>
  <c r="L372" i="33" s="1"/>
  <c r="K371" i="33"/>
  <c r="AE312" i="25"/>
  <c r="N312" i="25" s="1"/>
  <c r="Q312" i="25" s="1"/>
  <c r="E369" i="35" l="1"/>
  <c r="S312" i="25"/>
  <c r="E312" i="25" s="1"/>
  <c r="M372" i="33"/>
  <c r="Y372" i="33" s="1"/>
  <c r="I369" i="35" l="1"/>
  <c r="H370" i="35" s="1"/>
  <c r="R369" i="35"/>
  <c r="L370" i="35" s="1"/>
  <c r="M370" i="35" s="1"/>
  <c r="W372" i="33"/>
  <c r="AC372" i="33"/>
  <c r="T372" i="33"/>
  <c r="X372" i="33"/>
  <c r="Z372" i="33"/>
  <c r="AA372" i="33"/>
  <c r="U372" i="33"/>
  <c r="V372" i="33"/>
  <c r="AB372" i="33"/>
  <c r="AD372" i="33"/>
  <c r="J369" i="35" l="1"/>
  <c r="K369" i="35" s="1"/>
  <c r="T370" i="35"/>
  <c r="W370" i="35"/>
  <c r="AD370" i="35"/>
  <c r="X370" i="35"/>
  <c r="AB370" i="35"/>
  <c r="U370" i="35"/>
  <c r="Y370" i="35"/>
  <c r="V370" i="35"/>
  <c r="AC370" i="35"/>
  <c r="Z370" i="35"/>
  <c r="AA370" i="35"/>
  <c r="AE372" i="33"/>
  <c r="N372" i="33" s="1"/>
  <c r="Q372" i="33" s="1"/>
  <c r="I312" i="25"/>
  <c r="H313" i="25" s="1"/>
  <c r="R312" i="25"/>
  <c r="L313" i="25" s="1"/>
  <c r="M313" i="25" s="1"/>
  <c r="AE370" i="35" l="1"/>
  <c r="N370" i="35" s="1"/>
  <c r="Q370" i="35" s="1"/>
  <c r="S372" i="33"/>
  <c r="E372" i="33" s="1"/>
  <c r="K312" i="25"/>
  <c r="T313" i="25"/>
  <c r="AB313" i="25"/>
  <c r="Z313" i="25"/>
  <c r="U313" i="25"/>
  <c r="V313" i="25"/>
  <c r="Y313" i="25"/>
  <c r="AD313" i="25"/>
  <c r="X313" i="25"/>
  <c r="AA313" i="25"/>
  <c r="AC313" i="25"/>
  <c r="W313" i="25"/>
  <c r="R372" i="33" l="1"/>
  <c r="L373" i="33" s="1"/>
  <c r="M373" i="33" s="1"/>
  <c r="U373" i="33" s="1"/>
  <c r="I372" i="33"/>
  <c r="H373" i="33" s="1"/>
  <c r="S370" i="35"/>
  <c r="AE313" i="25"/>
  <c r="N313" i="25" s="1"/>
  <c r="Q313" i="25" s="1"/>
  <c r="K372" i="33" l="1"/>
  <c r="V373" i="33"/>
  <c r="AC373" i="33"/>
  <c r="Y373" i="33"/>
  <c r="Z373" i="33"/>
  <c r="T373" i="33"/>
  <c r="AA373" i="33"/>
  <c r="AD373" i="33"/>
  <c r="W373" i="33"/>
  <c r="AB373" i="33"/>
  <c r="X373" i="33"/>
  <c r="E370" i="35"/>
  <c r="S313" i="25"/>
  <c r="E313" i="25" s="1"/>
  <c r="AE373" i="33" l="1"/>
  <c r="N373" i="33" s="1"/>
  <c r="Q373" i="33" s="1"/>
  <c r="S373" i="33" s="1"/>
  <c r="E373" i="33" s="1"/>
  <c r="I370" i="35"/>
  <c r="H371" i="35" s="1"/>
  <c r="R370" i="35"/>
  <c r="L371" i="35" s="1"/>
  <c r="M371" i="35" s="1"/>
  <c r="J370" i="35" l="1"/>
  <c r="K370" i="35" s="1"/>
  <c r="Y371" i="35"/>
  <c r="X371" i="35"/>
  <c r="W371" i="35"/>
  <c r="AC371" i="35"/>
  <c r="AA371" i="35"/>
  <c r="AD371" i="35"/>
  <c r="V371" i="35"/>
  <c r="Z371" i="35"/>
  <c r="U371" i="35"/>
  <c r="AB371" i="35"/>
  <c r="T371" i="35"/>
  <c r="R373" i="33"/>
  <c r="L374" i="33" s="1"/>
  <c r="M374" i="33" s="1"/>
  <c r="I373" i="33"/>
  <c r="I313" i="25"/>
  <c r="H314" i="25" s="1"/>
  <c r="R313" i="25"/>
  <c r="L314" i="25" s="1"/>
  <c r="M314" i="25" s="1"/>
  <c r="AE371" i="35" l="1"/>
  <c r="N371" i="35" s="1"/>
  <c r="Q371" i="35" s="1"/>
  <c r="S371" i="35" s="1"/>
  <c r="H374" i="33"/>
  <c r="K373" i="33"/>
  <c r="V374" i="33"/>
  <c r="Y374" i="33"/>
  <c r="X374" i="33"/>
  <c r="U374" i="33"/>
  <c r="W374" i="33"/>
  <c r="T374" i="33"/>
  <c r="AB374" i="33"/>
  <c r="AA374" i="33"/>
  <c r="AC374" i="33"/>
  <c r="AD374" i="33"/>
  <c r="Z374" i="33"/>
  <c r="K313" i="25"/>
  <c r="X314" i="25"/>
  <c r="AB314" i="25"/>
  <c r="W314" i="25"/>
  <c r="V314" i="25"/>
  <c r="AA314" i="25"/>
  <c r="Z314" i="25"/>
  <c r="U314" i="25"/>
  <c r="AC314" i="25"/>
  <c r="T314" i="25"/>
  <c r="Y314" i="25"/>
  <c r="AD314" i="25"/>
  <c r="E371" i="35" l="1"/>
  <c r="AE374" i="33"/>
  <c r="N374" i="33" s="1"/>
  <c r="Q374" i="33" s="1"/>
  <c r="S374" i="33" s="1"/>
  <c r="AE314" i="25"/>
  <c r="N314" i="25" s="1"/>
  <c r="Q314" i="25" s="1"/>
  <c r="S314" i="25" s="1"/>
  <c r="I371" i="35" l="1"/>
  <c r="H372" i="35" s="1"/>
  <c r="R371" i="35"/>
  <c r="L372" i="35" s="1"/>
  <c r="M372" i="35" s="1"/>
  <c r="E374" i="33"/>
  <c r="R374" i="33" s="1"/>
  <c r="L375" i="33" s="1"/>
  <c r="M375" i="33" s="1"/>
  <c r="E314" i="25"/>
  <c r="J371" i="35" l="1"/>
  <c r="K371" i="35" s="1"/>
  <c r="Y372" i="35"/>
  <c r="AC372" i="35"/>
  <c r="X372" i="35"/>
  <c r="V372" i="35"/>
  <c r="U372" i="35"/>
  <c r="AD372" i="35"/>
  <c r="AB372" i="35"/>
  <c r="AA372" i="35"/>
  <c r="Z372" i="35"/>
  <c r="W372" i="35"/>
  <c r="T372" i="35"/>
  <c r="I374" i="33"/>
  <c r="K374" i="33" s="1"/>
  <c r="W375" i="33"/>
  <c r="Y375" i="33"/>
  <c r="V375" i="33"/>
  <c r="Z375" i="33"/>
  <c r="T375" i="33"/>
  <c r="AC375" i="33"/>
  <c r="AA375" i="33"/>
  <c r="AB375" i="33"/>
  <c r="U375" i="33"/>
  <c r="X375" i="33"/>
  <c r="AD375" i="33"/>
  <c r="AE372" i="35" l="1"/>
  <c r="N372" i="35" s="1"/>
  <c r="Q372" i="35" s="1"/>
  <c r="S372" i="35" s="1"/>
  <c r="H375" i="33"/>
  <c r="AE375" i="33"/>
  <c r="N375" i="33" s="1"/>
  <c r="Q375" i="33" s="1"/>
  <c r="S375" i="33" s="1"/>
  <c r="I314" i="25"/>
  <c r="H315" i="25" s="1"/>
  <c r="R314" i="25"/>
  <c r="L315" i="25" s="1"/>
  <c r="M315" i="25" s="1"/>
  <c r="E372" i="35" l="1"/>
  <c r="E375" i="33"/>
  <c r="R375" i="33" s="1"/>
  <c r="L376" i="33" s="1"/>
  <c r="M376" i="33" s="1"/>
  <c r="K314" i="25"/>
  <c r="AC315" i="25"/>
  <c r="AB315" i="25"/>
  <c r="X315" i="25"/>
  <c r="T315" i="25"/>
  <c r="U315" i="25"/>
  <c r="V315" i="25"/>
  <c r="AD315" i="25"/>
  <c r="Z315" i="25"/>
  <c r="W315" i="25"/>
  <c r="AA315" i="25"/>
  <c r="Y315" i="25"/>
  <c r="I372" i="35" l="1"/>
  <c r="H373" i="35" s="1"/>
  <c r="R372" i="35"/>
  <c r="L373" i="35" s="1"/>
  <c r="M373" i="35" s="1"/>
  <c r="Z376" i="33"/>
  <c r="Y376" i="33"/>
  <c r="AD376" i="33"/>
  <c r="T376" i="33"/>
  <c r="V376" i="33"/>
  <c r="W376" i="33"/>
  <c r="U376" i="33"/>
  <c r="AA376" i="33"/>
  <c r="AB376" i="33"/>
  <c r="AC376" i="33"/>
  <c r="X376" i="33"/>
  <c r="I375" i="33"/>
  <c r="H376" i="33" s="1"/>
  <c r="AE315" i="25"/>
  <c r="N315" i="25" s="1"/>
  <c r="Q315" i="25" s="1"/>
  <c r="J372" i="35" l="1"/>
  <c r="K372" i="35" s="1"/>
  <c r="AC373" i="35"/>
  <c r="AB373" i="35"/>
  <c r="U373" i="35"/>
  <c r="AD373" i="35"/>
  <c r="X373" i="35"/>
  <c r="T373" i="35"/>
  <c r="V373" i="35"/>
  <c r="W373" i="35"/>
  <c r="Z373" i="35"/>
  <c r="AA373" i="35"/>
  <c r="Y373" i="35"/>
  <c r="S315" i="25"/>
  <c r="E315" i="25" s="1"/>
  <c r="AE376" i="33"/>
  <c r="N376" i="33" s="1"/>
  <c r="Q376" i="33" s="1"/>
  <c r="K375" i="33"/>
  <c r="AE373" i="35" l="1"/>
  <c r="N373" i="35" s="1"/>
  <c r="Q373" i="35" s="1"/>
  <c r="S376" i="33"/>
  <c r="S373" i="35" l="1"/>
  <c r="E376" i="33"/>
  <c r="I315" i="25"/>
  <c r="H316" i="25" s="1"/>
  <c r="R315" i="25"/>
  <c r="L316" i="25" s="1"/>
  <c r="M316" i="25" s="1"/>
  <c r="E373" i="35" l="1"/>
  <c r="I376" i="33"/>
  <c r="H377" i="33" s="1"/>
  <c r="R376" i="33"/>
  <c r="L377" i="33" s="1"/>
  <c r="M377" i="33" s="1"/>
  <c r="K315" i="25"/>
  <c r="Z316" i="25"/>
  <c r="AD316" i="25"/>
  <c r="Y316" i="25"/>
  <c r="AA316" i="25"/>
  <c r="U316" i="25"/>
  <c r="X316" i="25"/>
  <c r="AC316" i="25"/>
  <c r="W316" i="25"/>
  <c r="T316" i="25"/>
  <c r="AB316" i="25"/>
  <c r="V316" i="25"/>
  <c r="K376" i="33" l="1"/>
  <c r="I373" i="35"/>
  <c r="H374" i="35" s="1"/>
  <c r="R373" i="35"/>
  <c r="L374" i="35" s="1"/>
  <c r="M374" i="35" s="1"/>
  <c r="Y377" i="33"/>
  <c r="W377" i="33"/>
  <c r="U377" i="33"/>
  <c r="Z377" i="33"/>
  <c r="AB377" i="33"/>
  <c r="AC377" i="33"/>
  <c r="AD377" i="33"/>
  <c r="V377" i="33"/>
  <c r="AA377" i="33"/>
  <c r="X377" i="33"/>
  <c r="T377" i="33"/>
  <c r="AE316" i="25"/>
  <c r="N316" i="25" s="1"/>
  <c r="Q316" i="25" s="1"/>
  <c r="J373" i="35" l="1"/>
  <c r="K373" i="35" s="1"/>
  <c r="Z374" i="35"/>
  <c r="V374" i="35"/>
  <c r="W374" i="35"/>
  <c r="AA374" i="35"/>
  <c r="U374" i="35"/>
  <c r="AD374" i="35"/>
  <c r="Y374" i="35"/>
  <c r="X374" i="35"/>
  <c r="AC374" i="35"/>
  <c r="AB374" i="35"/>
  <c r="T374" i="35"/>
  <c r="AE377" i="33"/>
  <c r="N377" i="33" s="1"/>
  <c r="Q377" i="33" s="1"/>
  <c r="S316" i="25"/>
  <c r="E316" i="25" s="1"/>
  <c r="AE374" i="35" l="1"/>
  <c r="N374" i="35" s="1"/>
  <c r="Q374" i="35" s="1"/>
  <c r="S377" i="33"/>
  <c r="E377" i="33" s="1"/>
  <c r="R377" i="33" s="1"/>
  <c r="L378" i="33" s="1"/>
  <c r="M378" i="33" s="1"/>
  <c r="S374" i="35" l="1"/>
  <c r="T378" i="33"/>
  <c r="W378" i="33"/>
  <c r="Y378" i="33"/>
  <c r="Z378" i="33"/>
  <c r="AA378" i="33"/>
  <c r="V378" i="33"/>
  <c r="U378" i="33"/>
  <c r="AC378" i="33"/>
  <c r="AD378" i="33"/>
  <c r="AB378" i="33"/>
  <c r="X378" i="33"/>
  <c r="I377" i="33"/>
  <c r="H378" i="33" s="1"/>
  <c r="I316" i="25"/>
  <c r="H317" i="25" s="1"/>
  <c r="R316" i="25"/>
  <c r="L317" i="25" s="1"/>
  <c r="M317" i="25" s="1"/>
  <c r="E374" i="35" l="1"/>
  <c r="K377" i="33"/>
  <c r="AE378" i="33"/>
  <c r="N378" i="33" s="1"/>
  <c r="Q378" i="33" s="1"/>
  <c r="K316" i="25"/>
  <c r="AA317" i="25"/>
  <c r="V317" i="25"/>
  <c r="AD317" i="25"/>
  <c r="X317" i="25"/>
  <c r="U317" i="25"/>
  <c r="Y317" i="25"/>
  <c r="AB317" i="25"/>
  <c r="Z317" i="25"/>
  <c r="AC317" i="25"/>
  <c r="W317" i="25"/>
  <c r="T317" i="25"/>
  <c r="I374" i="35" l="1"/>
  <c r="H375" i="35" s="1"/>
  <c r="R374" i="35"/>
  <c r="L375" i="35" s="1"/>
  <c r="M375" i="35" s="1"/>
  <c r="S378" i="33"/>
  <c r="E378" i="33" s="1"/>
  <c r="R378" i="33" s="1"/>
  <c r="L379" i="33" s="1"/>
  <c r="M379" i="33" s="1"/>
  <c r="AE317" i="25"/>
  <c r="N317" i="25" s="1"/>
  <c r="Q317" i="25" s="1"/>
  <c r="S317" i="25" s="1"/>
  <c r="J374" i="35" l="1"/>
  <c r="K374" i="35" s="1"/>
  <c r="V375" i="35"/>
  <c r="AB375" i="35"/>
  <c r="AA375" i="35"/>
  <c r="U375" i="35"/>
  <c r="AC375" i="35"/>
  <c r="T375" i="35"/>
  <c r="X375" i="35"/>
  <c r="AD375" i="35"/>
  <c r="Y375" i="35"/>
  <c r="Z375" i="35"/>
  <c r="W375" i="35"/>
  <c r="T379" i="33"/>
  <c r="Y379" i="33"/>
  <c r="X379" i="33"/>
  <c r="AA379" i="33"/>
  <c r="AD379" i="33"/>
  <c r="U379" i="33"/>
  <c r="AC379" i="33"/>
  <c r="AB379" i="33"/>
  <c r="W379" i="33"/>
  <c r="Z379" i="33"/>
  <c r="V379" i="33"/>
  <c r="I378" i="33"/>
  <c r="H379" i="33" s="1"/>
  <c r="E317" i="25"/>
  <c r="AE375" i="35" l="1"/>
  <c r="N375" i="35" s="1"/>
  <c r="Q375" i="35" s="1"/>
  <c r="AE379" i="33"/>
  <c r="N379" i="33" s="1"/>
  <c r="Q379" i="33" s="1"/>
  <c r="S379" i="33" s="1"/>
  <c r="E379" i="33" s="1"/>
  <c r="I379" i="33" s="1"/>
  <c r="H380" i="33" s="1"/>
  <c r="K378" i="33"/>
  <c r="R379" i="33" l="1"/>
  <c r="L380" i="33" s="1"/>
  <c r="M380" i="33" s="1"/>
  <c r="Z380" i="33" s="1"/>
  <c r="S375" i="35"/>
  <c r="K379" i="33"/>
  <c r="I317" i="25"/>
  <c r="H318" i="25" s="1"/>
  <c r="R317" i="25"/>
  <c r="L318" i="25" s="1"/>
  <c r="M318" i="25" s="1"/>
  <c r="AC380" i="33" l="1"/>
  <c r="X380" i="33"/>
  <c r="Y380" i="33"/>
  <c r="U380" i="33"/>
  <c r="W380" i="33"/>
  <c r="AB380" i="33"/>
  <c r="V380" i="33"/>
  <c r="T380" i="33"/>
  <c r="AA380" i="33"/>
  <c r="AD380" i="33"/>
  <c r="E375" i="35"/>
  <c r="K317" i="25"/>
  <c r="AB318" i="25"/>
  <c r="AA318" i="25"/>
  <c r="U318" i="25"/>
  <c r="V318" i="25"/>
  <c r="AC318" i="25"/>
  <c r="W318" i="25"/>
  <c r="AD318" i="25"/>
  <c r="Y318" i="25"/>
  <c r="T318" i="25"/>
  <c r="Z318" i="25"/>
  <c r="X318" i="25"/>
  <c r="AE380" i="33" l="1"/>
  <c r="N380" i="33" s="1"/>
  <c r="Q380" i="33" s="1"/>
  <c r="S380" i="33" s="1"/>
  <c r="E380" i="33" s="1"/>
  <c r="R380" i="33" s="1"/>
  <c r="L381" i="33" s="1"/>
  <c r="M381" i="33" s="1"/>
  <c r="I375" i="35"/>
  <c r="H376" i="35" s="1"/>
  <c r="R375" i="35"/>
  <c r="L376" i="35" s="1"/>
  <c r="M376" i="35" s="1"/>
  <c r="AE318" i="25"/>
  <c r="N318" i="25" s="1"/>
  <c r="Q318" i="25" s="1"/>
  <c r="J375" i="35" l="1"/>
  <c r="K375" i="35" s="1"/>
  <c r="AB376" i="35"/>
  <c r="Z376" i="35"/>
  <c r="AA376" i="35"/>
  <c r="W376" i="35"/>
  <c r="AC376" i="35"/>
  <c r="V376" i="35"/>
  <c r="AD376" i="35"/>
  <c r="T376" i="35"/>
  <c r="X376" i="35"/>
  <c r="U376" i="35"/>
  <c r="Y376" i="35"/>
  <c r="S318" i="25"/>
  <c r="E318" i="25" s="1"/>
  <c r="I380" i="33"/>
  <c r="H381" i="33" s="1"/>
  <c r="Z381" i="33"/>
  <c r="AA381" i="33"/>
  <c r="AD381" i="33"/>
  <c r="V381" i="33"/>
  <c r="Y381" i="33"/>
  <c r="X381" i="33"/>
  <c r="AB381" i="33"/>
  <c r="T381" i="33"/>
  <c r="U381" i="33"/>
  <c r="AC381" i="33"/>
  <c r="W381" i="33"/>
  <c r="AE376" i="35" l="1"/>
  <c r="N376" i="35" s="1"/>
  <c r="Q376" i="35" s="1"/>
  <c r="K380" i="33"/>
  <c r="AE381" i="33"/>
  <c r="N381" i="33" s="1"/>
  <c r="Q381" i="33" s="1"/>
  <c r="S376" i="35" l="1"/>
  <c r="S381" i="33"/>
  <c r="E381" i="33" s="1"/>
  <c r="I318" i="25"/>
  <c r="H319" i="25" s="1"/>
  <c r="R318" i="25"/>
  <c r="L319" i="25" s="1"/>
  <c r="M319" i="25" s="1"/>
  <c r="R381" i="33" l="1"/>
  <c r="L382" i="33" s="1"/>
  <c r="M382" i="33" s="1"/>
  <c r="X382" i="33" s="1"/>
  <c r="I381" i="33"/>
  <c r="H382" i="33" s="1"/>
  <c r="E376" i="35"/>
  <c r="K318" i="25"/>
  <c r="Z319" i="25"/>
  <c r="T319" i="25"/>
  <c r="W319" i="25"/>
  <c r="AA319" i="25"/>
  <c r="AD319" i="25"/>
  <c r="V319" i="25"/>
  <c r="X319" i="25"/>
  <c r="AB319" i="25"/>
  <c r="AC319" i="25"/>
  <c r="U319" i="25"/>
  <c r="Y319" i="25"/>
  <c r="AB382" i="33" l="1"/>
  <c r="Y382" i="33"/>
  <c r="AD382" i="33"/>
  <c r="Z382" i="33"/>
  <c r="U382" i="33"/>
  <c r="AC382" i="33"/>
  <c r="V382" i="33"/>
  <c r="AA382" i="33"/>
  <c r="W382" i="33"/>
  <c r="T382" i="33"/>
  <c r="K381" i="33"/>
  <c r="I376" i="35"/>
  <c r="H377" i="35" s="1"/>
  <c r="R376" i="35"/>
  <c r="L377" i="35" s="1"/>
  <c r="M377" i="35" s="1"/>
  <c r="AE319" i="25"/>
  <c r="N319" i="25" s="1"/>
  <c r="Q319" i="25" s="1"/>
  <c r="J376" i="35" l="1"/>
  <c r="K376" i="35" s="1"/>
  <c r="AE382" i="33"/>
  <c r="N382" i="33" s="1"/>
  <c r="Q382" i="33" s="1"/>
  <c r="S382" i="33" s="1"/>
  <c r="E382" i="33" s="1"/>
  <c r="AD377" i="35"/>
  <c r="V377" i="35"/>
  <c r="AA377" i="35"/>
  <c r="AB377" i="35"/>
  <c r="Z377" i="35"/>
  <c r="U377" i="35"/>
  <c r="X377" i="35"/>
  <c r="T377" i="35"/>
  <c r="Y377" i="35"/>
  <c r="W377" i="35"/>
  <c r="AC377" i="35"/>
  <c r="S319" i="25"/>
  <c r="AE377" i="35" l="1"/>
  <c r="N377" i="35" s="1"/>
  <c r="Q377" i="35" s="1"/>
  <c r="E319" i="25"/>
  <c r="S377" i="35" l="1"/>
  <c r="I382" i="33"/>
  <c r="H383" i="33" s="1"/>
  <c r="R382" i="33"/>
  <c r="L383" i="33" s="1"/>
  <c r="M383" i="33" s="1"/>
  <c r="I319" i="25"/>
  <c r="H320" i="25" s="1"/>
  <c r="R319" i="25"/>
  <c r="L320" i="25" s="1"/>
  <c r="M320" i="25" s="1"/>
  <c r="E377" i="35" l="1"/>
  <c r="AC383" i="33"/>
  <c r="AB383" i="33"/>
  <c r="AD383" i="33"/>
  <c r="V383" i="33"/>
  <c r="W383" i="33"/>
  <c r="U383" i="33"/>
  <c r="X383" i="33"/>
  <c r="T383" i="33"/>
  <c r="Y383" i="33"/>
  <c r="AA383" i="33"/>
  <c r="Z383" i="33"/>
  <c r="K382" i="33"/>
  <c r="K319" i="25"/>
  <c r="Z320" i="25"/>
  <c r="AD320" i="25"/>
  <c r="U320" i="25"/>
  <c r="W320" i="25"/>
  <c r="X320" i="25"/>
  <c r="AB320" i="25"/>
  <c r="T320" i="25"/>
  <c r="Y320" i="25"/>
  <c r="V320" i="25"/>
  <c r="AC320" i="25"/>
  <c r="AA320" i="25"/>
  <c r="I377" i="35" l="1"/>
  <c r="H378" i="35" s="1"/>
  <c r="R377" i="35"/>
  <c r="L378" i="35" s="1"/>
  <c r="M378" i="35" s="1"/>
  <c r="AE383" i="33"/>
  <c r="N383" i="33" s="1"/>
  <c r="Q383" i="33" s="1"/>
  <c r="AE320" i="25"/>
  <c r="N320" i="25" s="1"/>
  <c r="Q320" i="25" s="1"/>
  <c r="S320" i="25" s="1"/>
  <c r="J377" i="35" l="1"/>
  <c r="K377" i="35" s="1"/>
  <c r="AC378" i="35"/>
  <c r="Y378" i="35"/>
  <c r="AD378" i="35"/>
  <c r="V378" i="35"/>
  <c r="W378" i="35"/>
  <c r="U378" i="35"/>
  <c r="AA378" i="35"/>
  <c r="T378" i="35"/>
  <c r="AB378" i="35"/>
  <c r="X378" i="35"/>
  <c r="Z378" i="35"/>
  <c r="S383" i="33"/>
  <c r="E383" i="33" s="1"/>
  <c r="I383" i="33" s="1"/>
  <c r="H384" i="33" s="1"/>
  <c r="E320" i="25"/>
  <c r="AE378" i="35" l="1"/>
  <c r="N378" i="35" s="1"/>
  <c r="Q378" i="35" s="1"/>
  <c r="R383" i="33"/>
  <c r="L384" i="33" s="1"/>
  <c r="K383" i="33"/>
  <c r="S378" i="35" l="1"/>
  <c r="M384" i="33"/>
  <c r="U384" i="33" s="1"/>
  <c r="I320" i="25"/>
  <c r="H321" i="25" s="1"/>
  <c r="R320" i="25"/>
  <c r="L321" i="25" s="1"/>
  <c r="M321" i="25" s="1"/>
  <c r="E378" i="35" l="1"/>
  <c r="T384" i="33"/>
  <c r="X384" i="33"/>
  <c r="W384" i="33"/>
  <c r="V384" i="33"/>
  <c r="AC384" i="33"/>
  <c r="AD384" i="33"/>
  <c r="Y384" i="33"/>
  <c r="AA384" i="33"/>
  <c r="AB384" i="33"/>
  <c r="Z384" i="33"/>
  <c r="K320" i="25"/>
  <c r="AA321" i="25"/>
  <c r="T321" i="25"/>
  <c r="V321" i="25"/>
  <c r="X321" i="25"/>
  <c r="Z321" i="25"/>
  <c r="AB321" i="25"/>
  <c r="U321" i="25"/>
  <c r="AC321" i="25"/>
  <c r="W321" i="25"/>
  <c r="Y321" i="25"/>
  <c r="AD321" i="25"/>
  <c r="I378" i="35" l="1"/>
  <c r="H379" i="35" s="1"/>
  <c r="R378" i="35"/>
  <c r="L379" i="35" s="1"/>
  <c r="M379" i="35" s="1"/>
  <c r="AE384" i="33"/>
  <c r="N384" i="33" s="1"/>
  <c r="Q384" i="33" s="1"/>
  <c r="AE321" i="25"/>
  <c r="N321" i="25" s="1"/>
  <c r="Q321" i="25" s="1"/>
  <c r="J378" i="35" l="1"/>
  <c r="K378" i="35" s="1"/>
  <c r="U379" i="35"/>
  <c r="V379" i="35"/>
  <c r="Y379" i="35"/>
  <c r="AC379" i="35"/>
  <c r="X379" i="35"/>
  <c r="AB379" i="35"/>
  <c r="AA379" i="35"/>
  <c r="Z379" i="35"/>
  <c r="AD379" i="35"/>
  <c r="T379" i="35"/>
  <c r="W379" i="35"/>
  <c r="S321" i="25"/>
  <c r="E321" i="25" s="1"/>
  <c r="S384" i="33"/>
  <c r="E384" i="33" s="1"/>
  <c r="R384" i="33" s="1"/>
  <c r="L385" i="33" s="1"/>
  <c r="M385" i="33" s="1"/>
  <c r="Y385" i="33" l="1"/>
  <c r="Z385" i="33"/>
  <c r="T385" i="33"/>
  <c r="AB385" i="33"/>
  <c r="AA385" i="33"/>
  <c r="X385" i="33"/>
  <c r="V385" i="33"/>
  <c r="W385" i="33"/>
  <c r="AC385" i="33"/>
  <c r="AE379" i="35"/>
  <c r="N379" i="35" s="1"/>
  <c r="Q379" i="35" s="1"/>
  <c r="I384" i="33"/>
  <c r="H385" i="33" s="1"/>
  <c r="U385" i="33"/>
  <c r="AD385" i="33"/>
  <c r="AE385" i="33" l="1"/>
  <c r="N385" i="33" s="1"/>
  <c r="Q385" i="33" s="1"/>
  <c r="S385" i="33" s="1"/>
  <c r="E385" i="33" s="1"/>
  <c r="S379" i="35"/>
  <c r="K384" i="33"/>
  <c r="I321" i="25"/>
  <c r="H322" i="25" s="1"/>
  <c r="R321" i="25"/>
  <c r="L322" i="25" s="1"/>
  <c r="M322" i="25" s="1"/>
  <c r="E379" i="35" l="1"/>
  <c r="I385" i="33"/>
  <c r="H386" i="33" s="1"/>
  <c r="R385" i="33"/>
  <c r="L386" i="33" s="1"/>
  <c r="M386" i="33" s="1"/>
  <c r="K321" i="25"/>
  <c r="X322" i="25"/>
  <c r="Y322" i="25"/>
  <c r="V322" i="25"/>
  <c r="AC322" i="25"/>
  <c r="U322" i="25"/>
  <c r="AB322" i="25"/>
  <c r="Z322" i="25"/>
  <c r="W322" i="25"/>
  <c r="AA322" i="25"/>
  <c r="T322" i="25"/>
  <c r="AD322" i="25"/>
  <c r="I379" i="35" l="1"/>
  <c r="H380" i="35" s="1"/>
  <c r="R379" i="35"/>
  <c r="L380" i="35" s="1"/>
  <c r="M380" i="35" s="1"/>
  <c r="W386" i="33"/>
  <c r="V386" i="33"/>
  <c r="T386" i="33"/>
  <c r="U386" i="33"/>
  <c r="AA386" i="33"/>
  <c r="AD386" i="33"/>
  <c r="Z386" i="33"/>
  <c r="X386" i="33"/>
  <c r="Y386" i="33"/>
  <c r="AB386" i="33"/>
  <c r="AC386" i="33"/>
  <c r="K385" i="33"/>
  <c r="AE322" i="25"/>
  <c r="N322" i="25" s="1"/>
  <c r="Q322" i="25" s="1"/>
  <c r="J379" i="35" l="1"/>
  <c r="K379" i="35" s="1"/>
  <c r="U380" i="35"/>
  <c r="T380" i="35"/>
  <c r="AD380" i="35"/>
  <c r="AA380" i="35"/>
  <c r="X380" i="35"/>
  <c r="Z380" i="35"/>
  <c r="AB380" i="35"/>
  <c r="V380" i="35"/>
  <c r="AC380" i="35"/>
  <c r="Y380" i="35"/>
  <c r="W380" i="35"/>
  <c r="S322" i="25"/>
  <c r="AE386" i="33"/>
  <c r="N386" i="33" s="1"/>
  <c r="Q386" i="33" s="1"/>
  <c r="AE380" i="35" l="1"/>
  <c r="N380" i="35" s="1"/>
  <c r="Q380" i="35" s="1"/>
  <c r="S386" i="33"/>
  <c r="E386" i="33" s="1"/>
  <c r="I386" i="33" s="1"/>
  <c r="H387" i="33" s="1"/>
  <c r="E322" i="25"/>
  <c r="S380" i="35" l="1"/>
  <c r="E380" i="35" s="1"/>
  <c r="R386" i="33"/>
  <c r="L387" i="33" s="1"/>
  <c r="K386" i="33"/>
  <c r="I322" i="25"/>
  <c r="H323" i="25" s="1"/>
  <c r="R322" i="25"/>
  <c r="L323" i="25" s="1"/>
  <c r="M323" i="25" s="1"/>
  <c r="I380" i="35" l="1"/>
  <c r="H381" i="35" s="1"/>
  <c r="R380" i="35"/>
  <c r="L381" i="35" s="1"/>
  <c r="M381" i="35" s="1"/>
  <c r="M387" i="33"/>
  <c r="AD387" i="33" s="1"/>
  <c r="K322" i="25"/>
  <c r="AC323" i="25"/>
  <c r="T323" i="25"/>
  <c r="AB323" i="25"/>
  <c r="AD323" i="25"/>
  <c r="X323" i="25"/>
  <c r="U323" i="25"/>
  <c r="Z323" i="25"/>
  <c r="V323" i="25"/>
  <c r="Y323" i="25"/>
  <c r="W323" i="25"/>
  <c r="AA323" i="25"/>
  <c r="J380" i="35" l="1"/>
  <c r="K380" i="35" s="1"/>
  <c r="V381" i="35"/>
  <c r="Z381" i="35"/>
  <c r="T381" i="35"/>
  <c r="Y381" i="35"/>
  <c r="W381" i="35"/>
  <c r="AC381" i="35"/>
  <c r="AB381" i="35"/>
  <c r="X381" i="35"/>
  <c r="AA381" i="35"/>
  <c r="U381" i="35"/>
  <c r="AD381" i="35"/>
  <c r="U387" i="33"/>
  <c r="X387" i="33"/>
  <c r="Y387" i="33"/>
  <c r="Z387" i="33"/>
  <c r="AC387" i="33"/>
  <c r="W387" i="33"/>
  <c r="AB387" i="33"/>
  <c r="V387" i="33"/>
  <c r="T387" i="33"/>
  <c r="AA387" i="33"/>
  <c r="AE323" i="25"/>
  <c r="N323" i="25" s="1"/>
  <c r="Q323" i="25" s="1"/>
  <c r="S323" i="25" s="1"/>
  <c r="AE381" i="35" l="1"/>
  <c r="N381" i="35" s="1"/>
  <c r="Q381" i="35" s="1"/>
  <c r="AE387" i="33"/>
  <c r="N387" i="33" s="1"/>
  <c r="Q387" i="33" s="1"/>
  <c r="S387" i="33" s="1"/>
  <c r="E323" i="25"/>
  <c r="S381" i="35" l="1"/>
  <c r="E387" i="33"/>
  <c r="I387" i="33" s="1"/>
  <c r="H388" i="33" s="1"/>
  <c r="E381" i="35" l="1"/>
  <c r="K387" i="33"/>
  <c r="R387" i="33"/>
  <c r="L388" i="33" s="1"/>
  <c r="M388" i="33" s="1"/>
  <c r="I323" i="25"/>
  <c r="H324" i="25" s="1"/>
  <c r="R323" i="25"/>
  <c r="L324" i="25" s="1"/>
  <c r="M324" i="25" s="1"/>
  <c r="I381" i="35" l="1"/>
  <c r="H382" i="35" s="1"/>
  <c r="R381" i="35"/>
  <c r="L382" i="35" s="1"/>
  <c r="M382" i="35" s="1"/>
  <c r="X388" i="33"/>
  <c r="AC388" i="33"/>
  <c r="V388" i="33"/>
  <c r="AB388" i="33"/>
  <c r="T388" i="33"/>
  <c r="Z388" i="33"/>
  <c r="AA388" i="33"/>
  <c r="AD388" i="33"/>
  <c r="Y388" i="33"/>
  <c r="U388" i="33"/>
  <c r="W388" i="33"/>
  <c r="K323" i="25"/>
  <c r="Z324" i="25"/>
  <c r="AC324" i="25"/>
  <c r="V324" i="25"/>
  <c r="AD324" i="25"/>
  <c r="Y324" i="25"/>
  <c r="AA324" i="25"/>
  <c r="T324" i="25"/>
  <c r="W324" i="25"/>
  <c r="AB324" i="25"/>
  <c r="U324" i="25"/>
  <c r="X324" i="25"/>
  <c r="J381" i="35" l="1"/>
  <c r="K381" i="35" s="1"/>
  <c r="X382" i="35"/>
  <c r="U382" i="35"/>
  <c r="AD382" i="35"/>
  <c r="Z382" i="35"/>
  <c r="W382" i="35"/>
  <c r="AA382" i="35"/>
  <c r="AB382" i="35"/>
  <c r="T382" i="35"/>
  <c r="AC382" i="35"/>
  <c r="V382" i="35"/>
  <c r="Y382" i="35"/>
  <c r="AE388" i="33"/>
  <c r="N388" i="33" s="1"/>
  <c r="Q388" i="33" s="1"/>
  <c r="AE324" i="25"/>
  <c r="N324" i="25" s="1"/>
  <c r="Q324" i="25" s="1"/>
  <c r="AE382" i="35" l="1"/>
  <c r="N382" i="35" s="1"/>
  <c r="Q382" i="35" s="1"/>
  <c r="S324" i="25"/>
  <c r="E324" i="25" s="1"/>
  <c r="S388" i="33"/>
  <c r="S382" i="35" l="1"/>
  <c r="E388" i="33"/>
  <c r="I324" i="25"/>
  <c r="H325" i="25" s="1"/>
  <c r="R324" i="25"/>
  <c r="L325" i="25" s="1"/>
  <c r="M325" i="25" s="1"/>
  <c r="E382" i="35" l="1"/>
  <c r="I388" i="33"/>
  <c r="R388" i="33"/>
  <c r="L389" i="33" s="1"/>
  <c r="M389" i="33" s="1"/>
  <c r="K324" i="25"/>
  <c r="AA325" i="25"/>
  <c r="X325" i="25"/>
  <c r="U325" i="25"/>
  <c r="Z325" i="25"/>
  <c r="Y325" i="25"/>
  <c r="V325" i="25"/>
  <c r="T325" i="25"/>
  <c r="AD325" i="25"/>
  <c r="AC325" i="25"/>
  <c r="W325" i="25"/>
  <c r="AB325" i="25"/>
  <c r="I382" i="35" l="1"/>
  <c r="H383" i="35" s="1"/>
  <c r="R382" i="35"/>
  <c r="L383" i="35" s="1"/>
  <c r="M383" i="35" s="1"/>
  <c r="AC389" i="33"/>
  <c r="Z389" i="33"/>
  <c r="T389" i="33"/>
  <c r="AA389" i="33"/>
  <c r="AB389" i="33"/>
  <c r="V389" i="33"/>
  <c r="Y389" i="33"/>
  <c r="X389" i="33"/>
  <c r="AD389" i="33"/>
  <c r="W389" i="33"/>
  <c r="U389" i="33"/>
  <c r="H389" i="33"/>
  <c r="K388" i="33"/>
  <c r="AE325" i="25"/>
  <c r="N325" i="25" s="1"/>
  <c r="Q325" i="25" s="1"/>
  <c r="J382" i="35" l="1"/>
  <c r="K382" i="35" s="1"/>
  <c r="U383" i="35"/>
  <c r="T383" i="35"/>
  <c r="AD383" i="35"/>
  <c r="AA383" i="35"/>
  <c r="AB383" i="35"/>
  <c r="Z383" i="35"/>
  <c r="W383" i="35"/>
  <c r="V383" i="35"/>
  <c r="X383" i="35"/>
  <c r="AC383" i="35"/>
  <c r="Y383" i="35"/>
  <c r="S325" i="25"/>
  <c r="E325" i="25" s="1"/>
  <c r="AE389" i="33"/>
  <c r="N389" i="33" s="1"/>
  <c r="Q389" i="33" s="1"/>
  <c r="AE383" i="35" l="1"/>
  <c r="N383" i="35" s="1"/>
  <c r="Q383" i="35" s="1"/>
  <c r="S389" i="33"/>
  <c r="E389" i="33" s="1"/>
  <c r="I325" i="25"/>
  <c r="H326" i="25" s="1"/>
  <c r="R325" i="25"/>
  <c r="L326" i="25" s="1"/>
  <c r="M326" i="25" s="1"/>
  <c r="S383" i="35" l="1"/>
  <c r="R389" i="33"/>
  <c r="L390" i="33" s="1"/>
  <c r="M390" i="33" s="1"/>
  <c r="I389" i="33"/>
  <c r="H390" i="33" s="1"/>
  <c r="K325" i="25"/>
  <c r="AB326" i="25"/>
  <c r="AA326" i="25"/>
  <c r="U326" i="25"/>
  <c r="Z326" i="25"/>
  <c r="W326" i="25"/>
  <c r="Y326" i="25"/>
  <c r="T326" i="25"/>
  <c r="AC326" i="25"/>
  <c r="AD326" i="25"/>
  <c r="X326" i="25"/>
  <c r="V326" i="25"/>
  <c r="K389" i="33" l="1"/>
  <c r="E383" i="35"/>
  <c r="AB390" i="33"/>
  <c r="Y390" i="33"/>
  <c r="W390" i="33"/>
  <c r="AD390" i="33"/>
  <c r="T390" i="33"/>
  <c r="V390" i="33"/>
  <c r="U390" i="33"/>
  <c r="X390" i="33"/>
  <c r="AC390" i="33"/>
  <c r="AA390" i="33"/>
  <c r="Z390" i="33"/>
  <c r="AE326" i="25"/>
  <c r="N326" i="25" s="1"/>
  <c r="Q326" i="25" s="1"/>
  <c r="S326" i="25" s="1"/>
  <c r="I383" i="35" l="1"/>
  <c r="H384" i="35" s="1"/>
  <c r="R383" i="35"/>
  <c r="L384" i="35" s="1"/>
  <c r="M384" i="35" s="1"/>
  <c r="AE390" i="33"/>
  <c r="N390" i="33" s="1"/>
  <c r="Q390" i="33" s="1"/>
  <c r="E326" i="25"/>
  <c r="J383" i="35" l="1"/>
  <c r="K383" i="35" s="1"/>
  <c r="AC384" i="35"/>
  <c r="AB384" i="35"/>
  <c r="Y384" i="35"/>
  <c r="W384" i="35"/>
  <c r="X384" i="35"/>
  <c r="V384" i="35"/>
  <c r="AA384" i="35"/>
  <c r="Z384" i="35"/>
  <c r="T384" i="35"/>
  <c r="AD384" i="35"/>
  <c r="U384" i="35"/>
  <c r="S390" i="33"/>
  <c r="E390" i="33" s="1"/>
  <c r="I390" i="33" s="1"/>
  <c r="H391" i="33" s="1"/>
  <c r="I326" i="25"/>
  <c r="H327" i="25" s="1"/>
  <c r="R326" i="25"/>
  <c r="L327" i="25" s="1"/>
  <c r="M327" i="25" s="1"/>
  <c r="AE384" i="35" l="1"/>
  <c r="N384" i="35" s="1"/>
  <c r="Q384" i="35" s="1"/>
  <c r="S384" i="35" s="1"/>
  <c r="R390" i="33"/>
  <c r="L391" i="33" s="1"/>
  <c r="M391" i="33" s="1"/>
  <c r="AC391" i="33" s="1"/>
  <c r="K390" i="33"/>
  <c r="W327" i="25"/>
  <c r="AB327" i="25"/>
  <c r="V327" i="25"/>
  <c r="AD327" i="25"/>
  <c r="AC327" i="25"/>
  <c r="X327" i="25"/>
  <c r="AA327" i="25"/>
  <c r="Y327" i="25"/>
  <c r="Z327" i="25"/>
  <c r="U327" i="25"/>
  <c r="T327" i="25"/>
  <c r="K326" i="25"/>
  <c r="T391" i="33" l="1"/>
  <c r="W391" i="33"/>
  <c r="AD391" i="33"/>
  <c r="Z391" i="33"/>
  <c r="AB391" i="33"/>
  <c r="V391" i="33"/>
  <c r="Y391" i="33"/>
  <c r="AA391" i="33"/>
  <c r="U391" i="33"/>
  <c r="E384" i="35"/>
  <c r="X391" i="33"/>
  <c r="AE327" i="25"/>
  <c r="N327" i="25" s="1"/>
  <c r="Q327" i="25" s="1"/>
  <c r="AE391" i="33" l="1"/>
  <c r="N391" i="33" s="1"/>
  <c r="Q391" i="33" s="1"/>
  <c r="S391" i="33" s="1"/>
  <c r="E391" i="33" s="1"/>
  <c r="R391" i="33" s="1"/>
  <c r="L392" i="33" s="1"/>
  <c r="M392" i="33" s="1"/>
  <c r="I384" i="35"/>
  <c r="H385" i="35" s="1"/>
  <c r="R384" i="35"/>
  <c r="L385" i="35" s="1"/>
  <c r="M385" i="35" s="1"/>
  <c r="S327" i="25"/>
  <c r="E327" i="25" s="1"/>
  <c r="J384" i="35" l="1"/>
  <c r="K384" i="35" s="1"/>
  <c r="AC385" i="35"/>
  <c r="AB385" i="35"/>
  <c r="AA385" i="35"/>
  <c r="U385" i="35"/>
  <c r="Z385" i="35"/>
  <c r="X385" i="35"/>
  <c r="Y385" i="35"/>
  <c r="AD385" i="35"/>
  <c r="V385" i="35"/>
  <c r="W385" i="35"/>
  <c r="T385" i="35"/>
  <c r="AC392" i="33"/>
  <c r="U392" i="33"/>
  <c r="W392" i="33"/>
  <c r="AB392" i="33"/>
  <c r="V392" i="33"/>
  <c r="T392" i="33"/>
  <c r="X392" i="33"/>
  <c r="AD392" i="33"/>
  <c r="Y392" i="33"/>
  <c r="AA392" i="33"/>
  <c r="Z392" i="33"/>
  <c r="I391" i="33"/>
  <c r="H392" i="33" s="1"/>
  <c r="AE385" i="35" l="1"/>
  <c r="N385" i="35" s="1"/>
  <c r="Q385" i="35" s="1"/>
  <c r="S385" i="35" s="1"/>
  <c r="K391" i="33"/>
  <c r="AE392" i="33"/>
  <c r="N392" i="33" s="1"/>
  <c r="Q392" i="33" s="1"/>
  <c r="I327" i="25"/>
  <c r="H328" i="25" s="1"/>
  <c r="R327" i="25"/>
  <c r="L328" i="25" s="1"/>
  <c r="M328" i="25" s="1"/>
  <c r="E385" i="35" l="1"/>
  <c r="S392" i="33"/>
  <c r="E392" i="33" s="1"/>
  <c r="R392" i="33" s="1"/>
  <c r="L393" i="33" s="1"/>
  <c r="M393" i="33" s="1"/>
  <c r="X393" i="33" s="1"/>
  <c r="Z328" i="25"/>
  <c r="AD328" i="25"/>
  <c r="AC328" i="25"/>
  <c r="Y328" i="25"/>
  <c r="AA328" i="25"/>
  <c r="U328" i="25"/>
  <c r="W328" i="25"/>
  <c r="AB328" i="25"/>
  <c r="V328" i="25"/>
  <c r="T328" i="25"/>
  <c r="X328" i="25"/>
  <c r="K327" i="25"/>
  <c r="I385" i="35" l="1"/>
  <c r="H386" i="35" s="1"/>
  <c r="R385" i="35"/>
  <c r="L386" i="35" s="1"/>
  <c r="M386" i="35" s="1"/>
  <c r="Z393" i="33"/>
  <c r="W393" i="33"/>
  <c r="Y393" i="33"/>
  <c r="V393" i="33"/>
  <c r="T393" i="33"/>
  <c r="AD393" i="33"/>
  <c r="U393" i="33"/>
  <c r="AC393" i="33"/>
  <c r="AB393" i="33"/>
  <c r="I392" i="33"/>
  <c r="H393" i="33" s="1"/>
  <c r="AA393" i="33"/>
  <c r="AE328" i="25"/>
  <c r="N328" i="25" s="1"/>
  <c r="Q328" i="25" s="1"/>
  <c r="J385" i="35" l="1"/>
  <c r="K385" i="35" s="1"/>
  <c r="AE393" i="33"/>
  <c r="N393" i="33" s="1"/>
  <c r="Q393" i="33" s="1"/>
  <c r="S393" i="33" s="1"/>
  <c r="E393" i="33" s="1"/>
  <c r="I393" i="33" s="1"/>
  <c r="H394" i="33" s="1"/>
  <c r="W386" i="35"/>
  <c r="U386" i="35"/>
  <c r="AA386" i="35"/>
  <c r="Z386" i="35"/>
  <c r="V386" i="35"/>
  <c r="AB386" i="35"/>
  <c r="Y386" i="35"/>
  <c r="X386" i="35"/>
  <c r="AC386" i="35"/>
  <c r="T386" i="35"/>
  <c r="AD386" i="35"/>
  <c r="K392" i="33"/>
  <c r="S328" i="25"/>
  <c r="AE386" i="35" l="1"/>
  <c r="N386" i="35" s="1"/>
  <c r="Q386" i="35" s="1"/>
  <c r="E328" i="25"/>
  <c r="K393" i="33"/>
  <c r="R393" i="33"/>
  <c r="L394" i="33" s="1"/>
  <c r="M394" i="33" s="1"/>
  <c r="S386" i="35" l="1"/>
  <c r="T394" i="33"/>
  <c r="X394" i="33"/>
  <c r="AB394" i="33"/>
  <c r="Z394" i="33"/>
  <c r="Y394" i="33"/>
  <c r="AD394" i="33"/>
  <c r="W394" i="33"/>
  <c r="U394" i="33"/>
  <c r="AA394" i="33"/>
  <c r="V394" i="33"/>
  <c r="AC394" i="33"/>
  <c r="I328" i="25"/>
  <c r="H329" i="25" s="1"/>
  <c r="R328" i="25"/>
  <c r="L329" i="25" s="1"/>
  <c r="M329" i="25" s="1"/>
  <c r="E386" i="35" l="1"/>
  <c r="AE394" i="33"/>
  <c r="N394" i="33" s="1"/>
  <c r="Q394" i="33" s="1"/>
  <c r="K328" i="25"/>
  <c r="AA329" i="25"/>
  <c r="AD329" i="25"/>
  <c r="X329" i="25"/>
  <c r="Z329" i="25"/>
  <c r="T329" i="25"/>
  <c r="U329" i="25"/>
  <c r="Y329" i="25"/>
  <c r="AC329" i="25"/>
  <c r="W329" i="25"/>
  <c r="AB329" i="25"/>
  <c r="V329" i="25"/>
  <c r="R386" i="35" l="1"/>
  <c r="L387" i="35" s="1"/>
  <c r="M387" i="35" s="1"/>
  <c r="I386" i="35"/>
  <c r="H387" i="35" s="1"/>
  <c r="S394" i="33"/>
  <c r="AE329" i="25"/>
  <c r="N329" i="25" s="1"/>
  <c r="Q329" i="25" s="1"/>
  <c r="S329" i="25" s="1"/>
  <c r="J386" i="35" l="1"/>
  <c r="K386" i="35" s="1"/>
  <c r="AA387" i="35"/>
  <c r="Y387" i="35"/>
  <c r="AD387" i="35"/>
  <c r="AB387" i="35"/>
  <c r="V387" i="35"/>
  <c r="U387" i="35"/>
  <c r="W387" i="35"/>
  <c r="AC387" i="35"/>
  <c r="Z387" i="35"/>
  <c r="X387" i="35"/>
  <c r="T387" i="35"/>
  <c r="E394" i="33"/>
  <c r="E329" i="25"/>
  <c r="R329" i="25" s="1"/>
  <c r="L330" i="25" s="1"/>
  <c r="M330" i="25" s="1"/>
  <c r="AE387" i="35" l="1"/>
  <c r="N387" i="35" s="1"/>
  <c r="Q387" i="35" s="1"/>
  <c r="S387" i="35" s="1"/>
  <c r="E387" i="35" s="1"/>
  <c r="I394" i="33"/>
  <c r="H395" i="33" s="1"/>
  <c r="R394" i="33"/>
  <c r="L395" i="33" s="1"/>
  <c r="M395" i="33" s="1"/>
  <c r="X330" i="25"/>
  <c r="AB330" i="25"/>
  <c r="W330" i="25"/>
  <c r="AA330" i="25"/>
  <c r="AD330" i="25"/>
  <c r="Y330" i="25"/>
  <c r="U330" i="25"/>
  <c r="AC330" i="25"/>
  <c r="V330" i="25"/>
  <c r="Z330" i="25"/>
  <c r="T330" i="25"/>
  <c r="I329" i="25"/>
  <c r="H330" i="25" s="1"/>
  <c r="I387" i="35" l="1"/>
  <c r="H388" i="35" s="1"/>
  <c r="R387" i="35"/>
  <c r="L388" i="35" s="1"/>
  <c r="M388" i="35" s="1"/>
  <c r="K394" i="33"/>
  <c r="V395" i="33"/>
  <c r="W395" i="33"/>
  <c r="T395" i="33"/>
  <c r="AB395" i="33"/>
  <c r="Y395" i="33"/>
  <c r="AA395" i="33"/>
  <c r="Z395" i="33"/>
  <c r="AC395" i="33"/>
  <c r="X395" i="33"/>
  <c r="U395" i="33"/>
  <c r="AD395" i="33"/>
  <c r="AE330" i="25"/>
  <c r="N330" i="25" s="1"/>
  <c r="Q330" i="25" s="1"/>
  <c r="K329" i="25"/>
  <c r="J387" i="35" l="1"/>
  <c r="K387" i="35" s="1"/>
  <c r="X388" i="35"/>
  <c r="U388" i="35"/>
  <c r="Y388" i="35"/>
  <c r="Z388" i="35"/>
  <c r="AB388" i="35"/>
  <c r="AA388" i="35"/>
  <c r="AC388" i="35"/>
  <c r="W388" i="35"/>
  <c r="AD388" i="35"/>
  <c r="V388" i="35"/>
  <c r="T388" i="35"/>
  <c r="S330" i="25"/>
  <c r="E330" i="25" s="1"/>
  <c r="AE395" i="33"/>
  <c r="N395" i="33" s="1"/>
  <c r="Q395" i="33" s="1"/>
  <c r="AE388" i="35" l="1"/>
  <c r="N388" i="35" s="1"/>
  <c r="Q388" i="35" s="1"/>
  <c r="S388" i="35" s="1"/>
  <c r="S395" i="33"/>
  <c r="E395" i="33" s="1"/>
  <c r="E388" i="35" l="1"/>
  <c r="R395" i="33"/>
  <c r="L396" i="33" s="1"/>
  <c r="M396" i="33" s="1"/>
  <c r="I395" i="33"/>
  <c r="H396" i="33" s="1"/>
  <c r="I330" i="25"/>
  <c r="H331" i="25" s="1"/>
  <c r="R330" i="25"/>
  <c r="L331" i="25" s="1"/>
  <c r="M331" i="25" s="1"/>
  <c r="K395" i="33" l="1"/>
  <c r="I388" i="35"/>
  <c r="H389" i="35" s="1"/>
  <c r="R388" i="35"/>
  <c r="L389" i="35" s="1"/>
  <c r="M389" i="35" s="1"/>
  <c r="X396" i="33"/>
  <c r="V396" i="33"/>
  <c r="Z396" i="33"/>
  <c r="Y396" i="33"/>
  <c r="W396" i="33"/>
  <c r="AB396" i="33"/>
  <c r="U396" i="33"/>
  <c r="AA396" i="33"/>
  <c r="T396" i="33"/>
  <c r="AD396" i="33"/>
  <c r="AC396" i="33"/>
  <c r="T331" i="25"/>
  <c r="AB331" i="25"/>
  <c r="AD331" i="25"/>
  <c r="AA331" i="25"/>
  <c r="X331" i="25"/>
  <c r="U331" i="25"/>
  <c r="Z331" i="25"/>
  <c r="Y331" i="25"/>
  <c r="V331" i="25"/>
  <c r="W331" i="25"/>
  <c r="AC331" i="25"/>
  <c r="K330" i="25"/>
  <c r="J388" i="35" l="1"/>
  <c r="K388" i="35" s="1"/>
  <c r="T389" i="35"/>
  <c r="U389" i="35"/>
  <c r="X389" i="35"/>
  <c r="W389" i="35"/>
  <c r="AB389" i="35"/>
  <c r="Y389" i="35"/>
  <c r="AD389" i="35"/>
  <c r="Z389" i="35"/>
  <c r="AA389" i="35"/>
  <c r="V389" i="35"/>
  <c r="AC389" i="35"/>
  <c r="AE396" i="33"/>
  <c r="N396" i="33" s="1"/>
  <c r="Q396" i="33" s="1"/>
  <c r="AE331" i="25"/>
  <c r="N331" i="25" s="1"/>
  <c r="Q331" i="25" s="1"/>
  <c r="AE389" i="35" l="1"/>
  <c r="N389" i="35" s="1"/>
  <c r="Q389" i="35" s="1"/>
  <c r="S331" i="25"/>
  <c r="E331" i="25" s="1"/>
  <c r="S396" i="33"/>
  <c r="E396" i="33" s="1"/>
  <c r="R396" i="33" s="1"/>
  <c r="L397" i="33" s="1"/>
  <c r="M397" i="33" s="1"/>
  <c r="S389" i="35" l="1"/>
  <c r="E389" i="35" s="1"/>
  <c r="AD397" i="33"/>
  <c r="Y397" i="33"/>
  <c r="X397" i="33"/>
  <c r="AC397" i="33"/>
  <c r="W397" i="33"/>
  <c r="Z397" i="33"/>
  <c r="V397" i="33"/>
  <c r="AA397" i="33"/>
  <c r="U397" i="33"/>
  <c r="T397" i="33"/>
  <c r="AB397" i="33"/>
  <c r="I396" i="33"/>
  <c r="H397" i="33" s="1"/>
  <c r="I389" i="35" l="1"/>
  <c r="H390" i="35" s="1"/>
  <c r="K396" i="33"/>
  <c r="R389" i="35"/>
  <c r="L390" i="35" s="1"/>
  <c r="M390" i="35" s="1"/>
  <c r="AE397" i="33"/>
  <c r="N397" i="33" s="1"/>
  <c r="Q397" i="33" s="1"/>
  <c r="I331" i="25"/>
  <c r="H332" i="25" s="1"/>
  <c r="R331" i="25"/>
  <c r="L332" i="25" s="1"/>
  <c r="M332" i="25" s="1"/>
  <c r="J389" i="35" l="1"/>
  <c r="K389" i="35" s="1"/>
  <c r="Z390" i="35"/>
  <c r="W390" i="35"/>
  <c r="Y390" i="35"/>
  <c r="U390" i="35"/>
  <c r="X390" i="35"/>
  <c r="AA390" i="35"/>
  <c r="AB390" i="35"/>
  <c r="V390" i="35"/>
  <c r="AD390" i="35"/>
  <c r="T390" i="35"/>
  <c r="AC390" i="35"/>
  <c r="S397" i="33"/>
  <c r="E397" i="33" s="1"/>
  <c r="I397" i="33" s="1"/>
  <c r="K331" i="25"/>
  <c r="Y332" i="25"/>
  <c r="AA332" i="25"/>
  <c r="AB332" i="25"/>
  <c r="V332" i="25"/>
  <c r="AD332" i="25"/>
  <c r="T332" i="25"/>
  <c r="U332" i="25"/>
  <c r="AC332" i="25"/>
  <c r="W332" i="25"/>
  <c r="Z332" i="25"/>
  <c r="X332" i="25"/>
  <c r="AE390" i="35" l="1"/>
  <c r="N390" i="35" s="1"/>
  <c r="Q390" i="35" s="1"/>
  <c r="S390" i="35" s="1"/>
  <c r="E390" i="35" s="1"/>
  <c r="R397" i="33"/>
  <c r="L398" i="33" s="1"/>
  <c r="M398" i="33" s="1"/>
  <c r="AA398" i="33" s="1"/>
  <c r="H398" i="33"/>
  <c r="K397" i="33"/>
  <c r="AE332" i="25"/>
  <c r="N332" i="25" s="1"/>
  <c r="Q332" i="25" s="1"/>
  <c r="S332" i="25" s="1"/>
  <c r="AC398" i="33" l="1"/>
  <c r="W398" i="33"/>
  <c r="AB398" i="33"/>
  <c r="T398" i="33"/>
  <c r="V398" i="33"/>
  <c r="Y398" i="33"/>
  <c r="X398" i="33"/>
  <c r="AD398" i="33"/>
  <c r="U398" i="33"/>
  <c r="Z398" i="33"/>
  <c r="R390" i="35"/>
  <c r="L391" i="35" s="1"/>
  <c r="M391" i="35" s="1"/>
  <c r="I390" i="35"/>
  <c r="H391" i="35" s="1"/>
  <c r="E332" i="25"/>
  <c r="J390" i="35" l="1"/>
  <c r="K390" i="35" s="1"/>
  <c r="AE398" i="33"/>
  <c r="N398" i="33" s="1"/>
  <c r="Q398" i="33" s="1"/>
  <c r="S398" i="33" s="1"/>
  <c r="E398" i="33" s="1"/>
  <c r="Y391" i="35"/>
  <c r="AA391" i="35"/>
  <c r="AC391" i="35"/>
  <c r="U391" i="35"/>
  <c r="V391" i="35"/>
  <c r="W391" i="35"/>
  <c r="AB391" i="35"/>
  <c r="AD391" i="35"/>
  <c r="Z391" i="35"/>
  <c r="X391" i="35"/>
  <c r="T391" i="35"/>
  <c r="I332" i="25"/>
  <c r="H333" i="25" s="1"/>
  <c r="R332" i="25"/>
  <c r="L333" i="25" s="1"/>
  <c r="M333" i="25" s="1"/>
  <c r="AE391" i="35" l="1"/>
  <c r="N391" i="35" s="1"/>
  <c r="Q391" i="35" s="1"/>
  <c r="S391" i="35" s="1"/>
  <c r="I398" i="33"/>
  <c r="H399" i="33" s="1"/>
  <c r="R398" i="33"/>
  <c r="L399" i="33" s="1"/>
  <c r="M399" i="33" s="1"/>
  <c r="Z399" i="33" s="1"/>
  <c r="AA333" i="25"/>
  <c r="V333" i="25"/>
  <c r="AD333" i="25"/>
  <c r="U333" i="25"/>
  <c r="Z333" i="25"/>
  <c r="Y333" i="25"/>
  <c r="T333" i="25"/>
  <c r="AC333" i="25"/>
  <c r="W333" i="25"/>
  <c r="X333" i="25"/>
  <c r="AB333" i="25"/>
  <c r="K332" i="25"/>
  <c r="Y399" i="33" l="1"/>
  <c r="AD399" i="33"/>
  <c r="AC399" i="33"/>
  <c r="V399" i="33"/>
  <c r="U399" i="33"/>
  <c r="T399" i="33"/>
  <c r="X399" i="33"/>
  <c r="AB399" i="33"/>
  <c r="W399" i="33"/>
  <c r="E391" i="35"/>
  <c r="AA399" i="33"/>
  <c r="K398" i="33"/>
  <c r="AE333" i="25"/>
  <c r="N333" i="25" s="1"/>
  <c r="Q333" i="25" s="1"/>
  <c r="AE399" i="33" l="1"/>
  <c r="N399" i="33" s="1"/>
  <c r="Q399" i="33" s="1"/>
  <c r="S399" i="33" s="1"/>
  <c r="E399" i="33" s="1"/>
  <c r="R399" i="33" s="1"/>
  <c r="L400" i="33" s="1"/>
  <c r="M400" i="33" s="1"/>
  <c r="I391" i="35"/>
  <c r="H392" i="35" s="1"/>
  <c r="R391" i="35"/>
  <c r="L392" i="35" s="1"/>
  <c r="M392" i="35" s="1"/>
  <c r="S333" i="25"/>
  <c r="E333" i="25" s="1"/>
  <c r="J391" i="35" l="1"/>
  <c r="K391" i="35" s="1"/>
  <c r="AB392" i="35"/>
  <c r="X392" i="35"/>
  <c r="Z392" i="35"/>
  <c r="T392" i="35"/>
  <c r="W392" i="35"/>
  <c r="AD392" i="35"/>
  <c r="AA392" i="35"/>
  <c r="Y392" i="35"/>
  <c r="AC392" i="35"/>
  <c r="V392" i="35"/>
  <c r="U392" i="35"/>
  <c r="AB400" i="33"/>
  <c r="AD400" i="33"/>
  <c r="AA400" i="33"/>
  <c r="U400" i="33"/>
  <c r="Z400" i="33"/>
  <c r="V400" i="33"/>
  <c r="AC400" i="33"/>
  <c r="Y400" i="33"/>
  <c r="T400" i="33"/>
  <c r="X400" i="33"/>
  <c r="W400" i="33"/>
  <c r="I399" i="33"/>
  <c r="H400" i="33" s="1"/>
  <c r="I333" i="25"/>
  <c r="H334" i="25" s="1"/>
  <c r="R333" i="25"/>
  <c r="L334" i="25" s="1"/>
  <c r="M334" i="25" s="1"/>
  <c r="AE400" i="33" l="1"/>
  <c r="N400" i="33" s="1"/>
  <c r="Q400" i="33" s="1"/>
  <c r="S400" i="33" s="1"/>
  <c r="E400" i="33" s="1"/>
  <c r="I400" i="33" s="1"/>
  <c r="H401" i="33" s="1"/>
  <c r="K399" i="33"/>
  <c r="AE392" i="35"/>
  <c r="N392" i="35" s="1"/>
  <c r="Q392" i="35" s="1"/>
  <c r="K333" i="25"/>
  <c r="AB334" i="25"/>
  <c r="AA334" i="25"/>
  <c r="V334" i="25"/>
  <c r="AC334" i="25"/>
  <c r="Z334" i="25"/>
  <c r="AD334" i="25"/>
  <c r="Y334" i="25"/>
  <c r="X334" i="25"/>
  <c r="U334" i="25"/>
  <c r="W334" i="25"/>
  <c r="T334" i="25"/>
  <c r="S392" i="35" l="1"/>
  <c r="R400" i="33"/>
  <c r="L401" i="33" s="1"/>
  <c r="M401" i="33" s="1"/>
  <c r="V401" i="33" s="1"/>
  <c r="K400" i="33"/>
  <c r="AE334" i="25"/>
  <c r="N334" i="25" s="1"/>
  <c r="Q334" i="25" s="1"/>
  <c r="S334" i="25" s="1"/>
  <c r="AC401" i="33" l="1"/>
  <c r="Z401" i="33"/>
  <c r="AB401" i="33"/>
  <c r="AA401" i="33"/>
  <c r="X401" i="33"/>
  <c r="T401" i="33"/>
  <c r="Y401" i="33"/>
  <c r="W401" i="33"/>
  <c r="AD401" i="33"/>
  <c r="U401" i="33"/>
  <c r="E392" i="35"/>
  <c r="E334" i="25"/>
  <c r="AE401" i="33" l="1"/>
  <c r="N401" i="33" s="1"/>
  <c r="Q401" i="33" s="1"/>
  <c r="S401" i="33" s="1"/>
  <c r="E401" i="33" s="1"/>
  <c r="R401" i="33" s="1"/>
  <c r="L402" i="33" s="1"/>
  <c r="M402" i="33" s="1"/>
  <c r="I392" i="35"/>
  <c r="H393" i="35" s="1"/>
  <c r="R392" i="35"/>
  <c r="L393" i="35" s="1"/>
  <c r="M393" i="35" s="1"/>
  <c r="J392" i="35" l="1"/>
  <c r="K392" i="35" s="1"/>
  <c r="W393" i="35"/>
  <c r="Y393" i="35"/>
  <c r="Z393" i="35"/>
  <c r="AB393" i="35"/>
  <c r="T393" i="35"/>
  <c r="X393" i="35"/>
  <c r="AA393" i="35"/>
  <c r="AD393" i="35"/>
  <c r="U393" i="35"/>
  <c r="V393" i="35"/>
  <c r="AC393" i="35"/>
  <c r="I401" i="33"/>
  <c r="H402" i="33" s="1"/>
  <c r="T402" i="33"/>
  <c r="AC402" i="33"/>
  <c r="AD402" i="33"/>
  <c r="AA402" i="33"/>
  <c r="Z402" i="33"/>
  <c r="AB402" i="33"/>
  <c r="U402" i="33"/>
  <c r="W402" i="33"/>
  <c r="V402" i="33"/>
  <c r="Y402" i="33"/>
  <c r="X402" i="33"/>
  <c r="I334" i="25"/>
  <c r="H335" i="25" s="1"/>
  <c r="R334" i="25"/>
  <c r="L335" i="25" s="1"/>
  <c r="M335" i="25" s="1"/>
  <c r="AE393" i="35" l="1"/>
  <c r="N393" i="35" s="1"/>
  <c r="Q393" i="35" s="1"/>
  <c r="S393" i="35" s="1"/>
  <c r="K401" i="33"/>
  <c r="AE402" i="33"/>
  <c r="N402" i="33" s="1"/>
  <c r="Q402" i="33" s="1"/>
  <c r="K334" i="25"/>
  <c r="T335" i="25"/>
  <c r="V335" i="25"/>
  <c r="AD335" i="25"/>
  <c r="AC335" i="25"/>
  <c r="W335" i="25"/>
  <c r="AB335" i="25"/>
  <c r="AA335" i="25"/>
  <c r="Y335" i="25"/>
  <c r="X335" i="25"/>
  <c r="Z335" i="25"/>
  <c r="U335" i="25"/>
  <c r="E393" i="35" l="1"/>
  <c r="S402" i="33"/>
  <c r="E402" i="33" s="1"/>
  <c r="AE335" i="25"/>
  <c r="N335" i="25" s="1"/>
  <c r="Q335" i="25" s="1"/>
  <c r="I402" i="33" l="1"/>
  <c r="H403" i="33" s="1"/>
  <c r="R402" i="33"/>
  <c r="L403" i="33" s="1"/>
  <c r="M403" i="33" s="1"/>
  <c r="X403" i="33" s="1"/>
  <c r="I393" i="35"/>
  <c r="H394" i="35" s="1"/>
  <c r="R393" i="35"/>
  <c r="L394" i="35" s="1"/>
  <c r="M394" i="35" s="1"/>
  <c r="S335" i="25"/>
  <c r="E335" i="25" s="1"/>
  <c r="J393" i="35" l="1"/>
  <c r="K393" i="35" s="1"/>
  <c r="K402" i="33"/>
  <c r="V403" i="33"/>
  <c r="AA403" i="33"/>
  <c r="AD403" i="33"/>
  <c r="T403" i="33"/>
  <c r="Y403" i="33"/>
  <c r="AB403" i="33"/>
  <c r="Z403" i="33"/>
  <c r="U403" i="33"/>
  <c r="W403" i="33"/>
  <c r="AC403" i="33"/>
  <c r="X394" i="35"/>
  <c r="Z394" i="35"/>
  <c r="AA394" i="35"/>
  <c r="AD394" i="35"/>
  <c r="U394" i="35"/>
  <c r="V394" i="35"/>
  <c r="T394" i="35"/>
  <c r="AB394" i="35"/>
  <c r="W394" i="35"/>
  <c r="Y394" i="35"/>
  <c r="AC394" i="35"/>
  <c r="AE403" i="33" l="1"/>
  <c r="N403" i="33" s="1"/>
  <c r="Q403" i="33" s="1"/>
  <c r="AE394" i="35"/>
  <c r="N394" i="35" s="1"/>
  <c r="Q394" i="35" s="1"/>
  <c r="E403" i="33"/>
  <c r="I335" i="25"/>
  <c r="H336" i="25" s="1"/>
  <c r="R335" i="25"/>
  <c r="L336" i="25" s="1"/>
  <c r="M336" i="25" s="1"/>
  <c r="S394" i="35" l="1"/>
  <c r="K335" i="25"/>
  <c r="Z336" i="25"/>
  <c r="AD336" i="25"/>
  <c r="U336" i="25"/>
  <c r="AC336" i="25"/>
  <c r="Y336" i="25"/>
  <c r="AB336" i="25"/>
  <c r="AA336" i="25"/>
  <c r="X336" i="25"/>
  <c r="V336" i="25"/>
  <c r="T336" i="25"/>
  <c r="W336" i="25"/>
  <c r="E394" i="35" l="1"/>
  <c r="I403" i="33"/>
  <c r="H404" i="33" s="1"/>
  <c r="R403" i="33"/>
  <c r="L404" i="33" s="1"/>
  <c r="M404" i="33" s="1"/>
  <c r="AE336" i="25"/>
  <c r="N336" i="25" s="1"/>
  <c r="Q336" i="25" s="1"/>
  <c r="I394" i="35" l="1"/>
  <c r="H395" i="35" s="1"/>
  <c r="R394" i="35"/>
  <c r="L395" i="35" s="1"/>
  <c r="M395" i="35" s="1"/>
  <c r="S336" i="25"/>
  <c r="E336" i="25" s="1"/>
  <c r="W404" i="33"/>
  <c r="U404" i="33"/>
  <c r="T404" i="33"/>
  <c r="AD404" i="33"/>
  <c r="Z404" i="33"/>
  <c r="V404" i="33"/>
  <c r="AB404" i="33"/>
  <c r="Y404" i="33"/>
  <c r="AC404" i="33"/>
  <c r="AA404" i="33"/>
  <c r="X404" i="33"/>
  <c r="K403" i="33"/>
  <c r="J394" i="35" l="1"/>
  <c r="K394" i="35" s="1"/>
  <c r="V395" i="35"/>
  <c r="Z395" i="35"/>
  <c r="AC395" i="35"/>
  <c r="Y395" i="35"/>
  <c r="X395" i="35"/>
  <c r="W395" i="35"/>
  <c r="AD395" i="35"/>
  <c r="U395" i="35"/>
  <c r="T395" i="35"/>
  <c r="AA395" i="35"/>
  <c r="AB395" i="35"/>
  <c r="AE404" i="33"/>
  <c r="N404" i="33" s="1"/>
  <c r="Q404" i="33" s="1"/>
  <c r="E404" i="33" s="1"/>
  <c r="AE395" i="35" l="1"/>
  <c r="N395" i="35" s="1"/>
  <c r="Q395" i="35" s="1"/>
  <c r="R404" i="33"/>
  <c r="L405" i="33" s="1"/>
  <c r="M405" i="33" s="1"/>
  <c r="I336" i="25"/>
  <c r="H337" i="25" s="1"/>
  <c r="R336" i="25"/>
  <c r="L337" i="25" s="1"/>
  <c r="M337" i="25" s="1"/>
  <c r="S395" i="35" l="1"/>
  <c r="I404" i="33"/>
  <c r="H405" i="33" s="1"/>
  <c r="AC405" i="33"/>
  <c r="U405" i="33"/>
  <c r="Y405" i="33"/>
  <c r="Z405" i="33"/>
  <c r="W405" i="33"/>
  <c r="AB405" i="33"/>
  <c r="V405" i="33"/>
  <c r="AD405" i="33"/>
  <c r="X405" i="33"/>
  <c r="T405" i="33"/>
  <c r="AA405" i="33"/>
  <c r="K336" i="25"/>
  <c r="Z337" i="25"/>
  <c r="T337" i="25"/>
  <c r="V337" i="25"/>
  <c r="Y337" i="25"/>
  <c r="AD337" i="25"/>
  <c r="AC337" i="25"/>
  <c r="X337" i="25"/>
  <c r="AA337" i="25"/>
  <c r="AB337" i="25"/>
  <c r="U337" i="25"/>
  <c r="W337" i="25"/>
  <c r="E395" i="35" l="1"/>
  <c r="K404" i="33"/>
  <c r="AE405" i="33"/>
  <c r="N405" i="33" s="1"/>
  <c r="Q405" i="33" s="1"/>
  <c r="AE337" i="25"/>
  <c r="N337" i="25" s="1"/>
  <c r="Q337" i="25" s="1"/>
  <c r="S337" i="25" s="1"/>
  <c r="I395" i="35" l="1"/>
  <c r="H396" i="35" s="1"/>
  <c r="R395" i="35"/>
  <c r="L396" i="35" s="1"/>
  <c r="M396" i="35" s="1"/>
  <c r="E337" i="25"/>
  <c r="R405" i="33"/>
  <c r="L406" i="33" s="1"/>
  <c r="M406" i="33" s="1"/>
  <c r="I405" i="33"/>
  <c r="H406" i="33" s="1"/>
  <c r="J395" i="35" l="1"/>
  <c r="K395" i="35" s="1"/>
  <c r="Y396" i="35"/>
  <c r="X396" i="35"/>
  <c r="AD396" i="35"/>
  <c r="W396" i="35"/>
  <c r="AB396" i="35"/>
  <c r="Z396" i="35"/>
  <c r="U396" i="35"/>
  <c r="AA396" i="35"/>
  <c r="V396" i="35"/>
  <c r="T396" i="35"/>
  <c r="AC396" i="35"/>
  <c r="K405" i="33"/>
  <c r="Y406" i="33"/>
  <c r="W406" i="33"/>
  <c r="U406" i="33"/>
  <c r="AC406" i="33"/>
  <c r="AA406" i="33"/>
  <c r="Z406" i="33"/>
  <c r="AD406" i="33"/>
  <c r="V406" i="33"/>
  <c r="X406" i="33"/>
  <c r="T406" i="33"/>
  <c r="AB406" i="33"/>
  <c r="AE396" i="35" l="1"/>
  <c r="N396" i="35" s="1"/>
  <c r="Q396" i="35" s="1"/>
  <c r="AE406" i="33"/>
  <c r="N406" i="33" s="1"/>
  <c r="Q406" i="33" s="1"/>
  <c r="I337" i="25"/>
  <c r="H338" i="25" s="1"/>
  <c r="R337" i="25"/>
  <c r="L338" i="25" s="1"/>
  <c r="M338" i="25" s="1"/>
  <c r="S396" i="35" l="1"/>
  <c r="E406" i="33"/>
  <c r="K337" i="25"/>
  <c r="X338" i="25"/>
  <c r="V338" i="25"/>
  <c r="Z338" i="25"/>
  <c r="AC338" i="25"/>
  <c r="AB338" i="25"/>
  <c r="W338" i="25"/>
  <c r="Y338" i="25"/>
  <c r="AA338" i="25"/>
  <c r="AD338" i="25"/>
  <c r="T338" i="25"/>
  <c r="U338" i="25"/>
  <c r="E396" i="35" l="1"/>
  <c r="AE338" i="25"/>
  <c r="N338" i="25" s="1"/>
  <c r="Q338" i="25" s="1"/>
  <c r="I396" i="35" l="1"/>
  <c r="H397" i="35" s="1"/>
  <c r="R396" i="35"/>
  <c r="L397" i="35" s="1"/>
  <c r="M397" i="35" s="1"/>
  <c r="S338" i="25"/>
  <c r="E338" i="25" s="1"/>
  <c r="I406" i="33"/>
  <c r="H407" i="33" s="1"/>
  <c r="R406" i="33"/>
  <c r="L407" i="33" s="1"/>
  <c r="M407" i="33" s="1"/>
  <c r="J396" i="35" l="1"/>
  <c r="K396" i="35" s="1"/>
  <c r="Y397" i="35"/>
  <c r="V397" i="35"/>
  <c r="AD397" i="35"/>
  <c r="AB397" i="35"/>
  <c r="AC397" i="35"/>
  <c r="AA397" i="35"/>
  <c r="Z397" i="35"/>
  <c r="U397" i="35"/>
  <c r="X397" i="35"/>
  <c r="W397" i="35"/>
  <c r="T397" i="35"/>
  <c r="Y407" i="33"/>
  <c r="X407" i="33"/>
  <c r="W407" i="33"/>
  <c r="AB407" i="33"/>
  <c r="T407" i="33"/>
  <c r="AD407" i="33"/>
  <c r="U407" i="33"/>
  <c r="AC407" i="33"/>
  <c r="V407" i="33"/>
  <c r="Z407" i="33"/>
  <c r="AA407" i="33"/>
  <c r="K406" i="33"/>
  <c r="AE397" i="35" l="1"/>
  <c r="N397" i="35" s="1"/>
  <c r="Q397" i="35" s="1"/>
  <c r="S397" i="35" s="1"/>
  <c r="AE407" i="33"/>
  <c r="N407" i="33" s="1"/>
  <c r="Q407" i="33" s="1"/>
  <c r="I338" i="25"/>
  <c r="H339" i="25" s="1"/>
  <c r="R338" i="25"/>
  <c r="L339" i="25" s="1"/>
  <c r="M339" i="25" s="1"/>
  <c r="E397" i="35" l="1"/>
  <c r="R407" i="33"/>
  <c r="L408" i="33" s="1"/>
  <c r="M408" i="33" s="1"/>
  <c r="K338" i="25"/>
  <c r="AC339" i="25"/>
  <c r="W339" i="25"/>
  <c r="AA339" i="25"/>
  <c r="U339" i="25"/>
  <c r="T339" i="25"/>
  <c r="V339" i="25"/>
  <c r="AB339" i="25"/>
  <c r="Y339" i="25"/>
  <c r="AD339" i="25"/>
  <c r="Z339" i="25"/>
  <c r="X339" i="25"/>
  <c r="I397" i="35" l="1"/>
  <c r="H398" i="35" s="1"/>
  <c r="R397" i="35"/>
  <c r="L398" i="35" s="1"/>
  <c r="M398" i="35" s="1"/>
  <c r="I407" i="33"/>
  <c r="H408" i="33" s="1"/>
  <c r="U408" i="33"/>
  <c r="AD408" i="33"/>
  <c r="AC408" i="33"/>
  <c r="AB408" i="33"/>
  <c r="W408" i="33"/>
  <c r="Y408" i="33"/>
  <c r="Z408" i="33"/>
  <c r="AA408" i="33"/>
  <c r="V408" i="33"/>
  <c r="T408" i="33"/>
  <c r="X408" i="33"/>
  <c r="AE339" i="25"/>
  <c r="N339" i="25" s="1"/>
  <c r="Q339" i="25" s="1"/>
  <c r="J397" i="35" l="1"/>
  <c r="K397" i="35" s="1"/>
  <c r="W398" i="35"/>
  <c r="AD398" i="35"/>
  <c r="U398" i="35"/>
  <c r="AC398" i="35"/>
  <c r="T398" i="35"/>
  <c r="AB398" i="35"/>
  <c r="X398" i="35"/>
  <c r="Y398" i="35"/>
  <c r="Z398" i="35"/>
  <c r="V398" i="35"/>
  <c r="AA398" i="35"/>
  <c r="S339" i="25"/>
  <c r="E339" i="25" s="1"/>
  <c r="K407" i="33"/>
  <c r="AE408" i="33"/>
  <c r="N408" i="33" s="1"/>
  <c r="Q408" i="33" s="1"/>
  <c r="E408" i="33" s="1"/>
  <c r="AE398" i="35" l="1"/>
  <c r="N398" i="35" s="1"/>
  <c r="Q398" i="35" s="1"/>
  <c r="R408" i="33"/>
  <c r="L409" i="33" s="1"/>
  <c r="M409" i="33" s="1"/>
  <c r="I408" i="33"/>
  <c r="H409" i="33" s="1"/>
  <c r="S398" i="35" l="1"/>
  <c r="K408" i="33"/>
  <c r="X409" i="33"/>
  <c r="W409" i="33"/>
  <c r="V409" i="33"/>
  <c r="AB409" i="33"/>
  <c r="U409" i="33"/>
  <c r="AA409" i="33"/>
  <c r="AD409" i="33"/>
  <c r="AC409" i="33"/>
  <c r="Y409" i="33"/>
  <c r="T409" i="33"/>
  <c r="Z409" i="33"/>
  <c r="I339" i="25"/>
  <c r="H340" i="25" s="1"/>
  <c r="R339" i="25"/>
  <c r="L340" i="25" s="1"/>
  <c r="M340" i="25" s="1"/>
  <c r="E398" i="35" l="1"/>
  <c r="AE409" i="33"/>
  <c r="N409" i="33" s="1"/>
  <c r="Q409" i="33" s="1"/>
  <c r="K339" i="25"/>
  <c r="AD340" i="25"/>
  <c r="Y340" i="25"/>
  <c r="AA340" i="25"/>
  <c r="U340" i="25"/>
  <c r="X340" i="25"/>
  <c r="AB340" i="25"/>
  <c r="W340" i="25"/>
  <c r="Z340" i="25"/>
  <c r="AC340" i="25"/>
  <c r="V340" i="25"/>
  <c r="T340" i="25"/>
  <c r="I398" i="35" l="1"/>
  <c r="H399" i="35" s="1"/>
  <c r="R398" i="35"/>
  <c r="L399" i="35" s="1"/>
  <c r="M399" i="35" s="1"/>
  <c r="E409" i="33"/>
  <c r="AE340" i="25"/>
  <c r="N340" i="25" s="1"/>
  <c r="Q340" i="25" s="1"/>
  <c r="S340" i="25" s="1"/>
  <c r="J398" i="35" l="1"/>
  <c r="K398" i="35" s="1"/>
  <c r="Y399" i="35"/>
  <c r="T399" i="35"/>
  <c r="U399" i="35"/>
  <c r="V399" i="35"/>
  <c r="AB399" i="35"/>
  <c r="AD399" i="35"/>
  <c r="AA399" i="35"/>
  <c r="Z399" i="35"/>
  <c r="AC399" i="35"/>
  <c r="X399" i="35"/>
  <c r="W399" i="35"/>
  <c r="E340" i="25"/>
  <c r="AE399" i="35" l="1"/>
  <c r="N399" i="35" s="1"/>
  <c r="Q399" i="35" s="1"/>
  <c r="S399" i="35" s="1"/>
  <c r="E399" i="35" s="1"/>
  <c r="I409" i="33"/>
  <c r="H410" i="33" s="1"/>
  <c r="R409" i="33"/>
  <c r="L410" i="33" s="1"/>
  <c r="M410" i="33" s="1"/>
  <c r="I399" i="35" l="1"/>
  <c r="H400" i="35" s="1"/>
  <c r="R399" i="35"/>
  <c r="L400" i="35" s="1"/>
  <c r="M400" i="35" s="1"/>
  <c r="W410" i="33"/>
  <c r="U410" i="33"/>
  <c r="X410" i="33"/>
  <c r="Z410" i="33"/>
  <c r="Y410" i="33"/>
  <c r="AC410" i="33"/>
  <c r="AA410" i="33"/>
  <c r="AB410" i="33"/>
  <c r="V410" i="33"/>
  <c r="T410" i="33"/>
  <c r="AD410" i="33"/>
  <c r="K409" i="33"/>
  <c r="I340" i="25"/>
  <c r="H341" i="25" s="1"/>
  <c r="R340" i="25"/>
  <c r="L341" i="25" s="1"/>
  <c r="M341" i="25" s="1"/>
  <c r="J399" i="35" l="1"/>
  <c r="K399" i="35" s="1"/>
  <c r="AC400" i="35"/>
  <c r="U400" i="35"/>
  <c r="X400" i="35"/>
  <c r="AB400" i="35"/>
  <c r="AD400" i="35"/>
  <c r="V400" i="35"/>
  <c r="T400" i="35"/>
  <c r="Y400" i="35"/>
  <c r="AA400" i="35"/>
  <c r="Z400" i="35"/>
  <c r="W400" i="35"/>
  <c r="AE410" i="33"/>
  <c r="N410" i="33" s="1"/>
  <c r="Q410" i="33" s="1"/>
  <c r="E410" i="33" s="1"/>
  <c r="AD341" i="25"/>
  <c r="X341" i="25"/>
  <c r="AC341" i="25"/>
  <c r="AB341" i="25"/>
  <c r="AA341" i="25"/>
  <c r="U341" i="25"/>
  <c r="Z341" i="25"/>
  <c r="T341" i="25"/>
  <c r="W341" i="25"/>
  <c r="Y341" i="25"/>
  <c r="V341" i="25"/>
  <c r="K340" i="25"/>
  <c r="AE400" i="35" l="1"/>
  <c r="N400" i="35" s="1"/>
  <c r="Q400" i="35" s="1"/>
  <c r="R410" i="33"/>
  <c r="L411" i="33" s="1"/>
  <c r="M411" i="33" s="1"/>
  <c r="AE341" i="25"/>
  <c r="N341" i="25" s="1"/>
  <c r="Q341" i="25" s="1"/>
  <c r="S400" i="35" l="1"/>
  <c r="S341" i="25"/>
  <c r="E341" i="25" s="1"/>
  <c r="V411" i="33"/>
  <c r="AB411" i="33"/>
  <c r="U411" i="33"/>
  <c r="Z411" i="33"/>
  <c r="W411" i="33"/>
  <c r="T411" i="33"/>
  <c r="AC411" i="33"/>
  <c r="AA411" i="33"/>
  <c r="AD411" i="33"/>
  <c r="X411" i="33"/>
  <c r="Y411" i="33"/>
  <c r="I410" i="33"/>
  <c r="H411" i="33" s="1"/>
  <c r="E400" i="35" l="1"/>
  <c r="K410" i="33"/>
  <c r="AE411" i="33"/>
  <c r="N411" i="33" s="1"/>
  <c r="Q411" i="33" s="1"/>
  <c r="I341" i="25"/>
  <c r="H342" i="25" s="1"/>
  <c r="R341" i="25"/>
  <c r="L342" i="25" s="1"/>
  <c r="M342" i="25" s="1"/>
  <c r="I400" i="35" l="1"/>
  <c r="H401" i="35" s="1"/>
  <c r="R400" i="35"/>
  <c r="L401" i="35" s="1"/>
  <c r="M401" i="35" s="1"/>
  <c r="R411" i="33"/>
  <c r="L412" i="33" s="1"/>
  <c r="M412" i="33" s="1"/>
  <c r="AC412" i="33" s="1"/>
  <c r="I411" i="33"/>
  <c r="H412" i="33" s="1"/>
  <c r="K341" i="25"/>
  <c r="X342" i="25"/>
  <c r="AB342" i="25"/>
  <c r="U342" i="25"/>
  <c r="AC342" i="25"/>
  <c r="AD342" i="25"/>
  <c r="W342" i="25"/>
  <c r="AA342" i="25"/>
  <c r="Z342" i="25"/>
  <c r="T342" i="25"/>
  <c r="V342" i="25"/>
  <c r="Y342" i="25"/>
  <c r="J400" i="35" l="1"/>
  <c r="K400" i="35" s="1"/>
  <c r="V401" i="35"/>
  <c r="AC401" i="35"/>
  <c r="X401" i="35"/>
  <c r="T401" i="35"/>
  <c r="AB401" i="35"/>
  <c r="Z401" i="35"/>
  <c r="U401" i="35"/>
  <c r="W401" i="35"/>
  <c r="Y401" i="35"/>
  <c r="AA401" i="35"/>
  <c r="AD401" i="35"/>
  <c r="AA412" i="33"/>
  <c r="Z412" i="33"/>
  <c r="U412" i="33"/>
  <c r="V412" i="33"/>
  <c r="T412" i="33"/>
  <c r="X412" i="33"/>
  <c r="AD412" i="33"/>
  <c r="Y412" i="33"/>
  <c r="AB412" i="33"/>
  <c r="W412" i="33"/>
  <c r="K411" i="33"/>
  <c r="AE342" i="25"/>
  <c r="N342" i="25" s="1"/>
  <c r="Q342" i="25" s="1"/>
  <c r="AE401" i="35" l="1"/>
  <c r="N401" i="35" s="1"/>
  <c r="Q401" i="35" s="1"/>
  <c r="S342" i="25"/>
  <c r="E342" i="25" s="1"/>
  <c r="AE412" i="33"/>
  <c r="N412" i="33" s="1"/>
  <c r="Q412" i="33" s="1"/>
  <c r="E412" i="33"/>
  <c r="S401" i="35" l="1"/>
  <c r="E401" i="35" l="1"/>
  <c r="I412" i="33"/>
  <c r="H413" i="33" s="1"/>
  <c r="R412" i="33"/>
  <c r="L413" i="33" s="1"/>
  <c r="M413" i="33" s="1"/>
  <c r="I342" i="25"/>
  <c r="H343" i="25" s="1"/>
  <c r="R342" i="25"/>
  <c r="L343" i="25" s="1"/>
  <c r="M343" i="25" s="1"/>
  <c r="I401" i="35" l="1"/>
  <c r="H402" i="35" s="1"/>
  <c r="R401" i="35"/>
  <c r="L402" i="35" s="1"/>
  <c r="M402" i="35" s="1"/>
  <c r="U413" i="33"/>
  <c r="W413" i="33"/>
  <c r="AD413" i="33"/>
  <c r="AB413" i="33"/>
  <c r="V413" i="33"/>
  <c r="Z413" i="33"/>
  <c r="T413" i="33"/>
  <c r="X413" i="33"/>
  <c r="AA413" i="33"/>
  <c r="AC413" i="33"/>
  <c r="Y413" i="33"/>
  <c r="K412" i="33"/>
  <c r="K342" i="25"/>
  <c r="AC343" i="25"/>
  <c r="Z343" i="25"/>
  <c r="T343" i="25"/>
  <c r="AB343" i="25"/>
  <c r="V343" i="25"/>
  <c r="AD343" i="25"/>
  <c r="X343" i="25"/>
  <c r="W343" i="25"/>
  <c r="AA343" i="25"/>
  <c r="U343" i="25"/>
  <c r="Y343" i="25"/>
  <c r="J401" i="35" l="1"/>
  <c r="K401" i="35" s="1"/>
  <c r="U402" i="35"/>
  <c r="AA402" i="35"/>
  <c r="W402" i="35"/>
  <c r="X402" i="35"/>
  <c r="V402" i="35"/>
  <c r="T402" i="35"/>
  <c r="AC402" i="35"/>
  <c r="Y402" i="35"/>
  <c r="Z402" i="35"/>
  <c r="AD402" i="35"/>
  <c r="AB402" i="35"/>
  <c r="AE413" i="33"/>
  <c r="N413" i="33" s="1"/>
  <c r="Q413" i="33" s="1"/>
  <c r="AE343" i="25"/>
  <c r="N343" i="25" s="1"/>
  <c r="Q343" i="25" s="1"/>
  <c r="S343" i="25" s="1"/>
  <c r="AE402" i="35" l="1"/>
  <c r="N402" i="35" s="1"/>
  <c r="Q402" i="35" s="1"/>
  <c r="E343" i="25"/>
  <c r="R413" i="33"/>
  <c r="L414" i="33" s="1"/>
  <c r="M414" i="33" s="1"/>
  <c r="S402" i="35" l="1"/>
  <c r="I413" i="33"/>
  <c r="H414" i="33" s="1"/>
  <c r="AC414" i="33"/>
  <c r="W414" i="33"/>
  <c r="V414" i="33"/>
  <c r="U414" i="33"/>
  <c r="AB414" i="33"/>
  <c r="AD414" i="33"/>
  <c r="Y414" i="33"/>
  <c r="X414" i="33"/>
  <c r="AA414" i="33"/>
  <c r="Z414" i="33"/>
  <c r="T414" i="33"/>
  <c r="E402" i="35" l="1"/>
  <c r="K413" i="33"/>
  <c r="AE414" i="33"/>
  <c r="N414" i="33" s="1"/>
  <c r="Q414" i="33" s="1"/>
  <c r="E414" i="33" s="1"/>
  <c r="I343" i="25"/>
  <c r="H344" i="25" s="1"/>
  <c r="R343" i="25"/>
  <c r="L344" i="25" s="1"/>
  <c r="M344" i="25" s="1"/>
  <c r="I402" i="35" l="1"/>
  <c r="H403" i="35" s="1"/>
  <c r="R402" i="35"/>
  <c r="L403" i="35" s="1"/>
  <c r="M403" i="35" s="1"/>
  <c r="R414" i="33"/>
  <c r="L415" i="33" s="1"/>
  <c r="M415" i="33" s="1"/>
  <c r="I414" i="33"/>
  <c r="H415" i="33" s="1"/>
  <c r="K343" i="25"/>
  <c r="Z344" i="25"/>
  <c r="AD344" i="25"/>
  <c r="AC344" i="25"/>
  <c r="T344" i="25"/>
  <c r="X344" i="25"/>
  <c r="Y344" i="25"/>
  <c r="AB344" i="25"/>
  <c r="U344" i="25"/>
  <c r="V344" i="25"/>
  <c r="W344" i="25"/>
  <c r="AA344" i="25"/>
  <c r="J402" i="35" l="1"/>
  <c r="K402" i="35" s="1"/>
  <c r="AA403" i="35"/>
  <c r="V403" i="35"/>
  <c r="AD403" i="35"/>
  <c r="Y403" i="35"/>
  <c r="W403" i="35"/>
  <c r="T403" i="35"/>
  <c r="U403" i="35"/>
  <c r="AB403" i="35"/>
  <c r="AC403" i="35"/>
  <c r="X403" i="35"/>
  <c r="Z403" i="35"/>
  <c r="K414" i="33"/>
  <c r="AD415" i="33"/>
  <c r="AA415" i="33"/>
  <c r="X415" i="33"/>
  <c r="U415" i="33"/>
  <c r="Z415" i="33"/>
  <c r="W415" i="33"/>
  <c r="AC415" i="33"/>
  <c r="T415" i="33"/>
  <c r="AB415" i="33"/>
  <c r="Y415" i="33"/>
  <c r="V415" i="33"/>
  <c r="AE344" i="25"/>
  <c r="N344" i="25" s="1"/>
  <c r="Q344" i="25" s="1"/>
  <c r="AE403" i="35" l="1"/>
  <c r="N403" i="35" s="1"/>
  <c r="Q403" i="35" s="1"/>
  <c r="S344" i="25"/>
  <c r="E344" i="25" s="1"/>
  <c r="AE415" i="33"/>
  <c r="N415" i="33" s="1"/>
  <c r="Q415" i="33" s="1"/>
  <c r="S403" i="35" l="1"/>
  <c r="E415" i="33"/>
  <c r="E403" i="35" l="1"/>
  <c r="I344" i="25"/>
  <c r="H345" i="25" s="1"/>
  <c r="R344" i="25"/>
  <c r="L345" i="25" s="1"/>
  <c r="M345" i="25" s="1"/>
  <c r="I403" i="35" l="1"/>
  <c r="H404" i="35" s="1"/>
  <c r="R403" i="35"/>
  <c r="L404" i="35" s="1"/>
  <c r="M404" i="35" s="1"/>
  <c r="I415" i="33"/>
  <c r="H416" i="33" s="1"/>
  <c r="R415" i="33"/>
  <c r="L416" i="33" s="1"/>
  <c r="M416" i="33" s="1"/>
  <c r="Z345" i="25"/>
  <c r="T345" i="25"/>
  <c r="AB345" i="25"/>
  <c r="V345" i="25"/>
  <c r="AD345" i="25"/>
  <c r="X345" i="25"/>
  <c r="AA345" i="25"/>
  <c r="U345" i="25"/>
  <c r="Y345" i="25"/>
  <c r="AC345" i="25"/>
  <c r="W345" i="25"/>
  <c r="K344" i="25"/>
  <c r="J403" i="35" l="1"/>
  <c r="K403" i="35" s="1"/>
  <c r="T404" i="35"/>
  <c r="X404" i="35"/>
  <c r="W404" i="35"/>
  <c r="AC404" i="35"/>
  <c r="AB404" i="35"/>
  <c r="Z404" i="35"/>
  <c r="Y404" i="35"/>
  <c r="V404" i="35"/>
  <c r="AD404" i="35"/>
  <c r="AA404" i="35"/>
  <c r="U404" i="35"/>
  <c r="AB416" i="33"/>
  <c r="Y416" i="33"/>
  <c r="U416" i="33"/>
  <c r="Z416" i="33"/>
  <c r="W416" i="33"/>
  <c r="V416" i="33"/>
  <c r="AA416" i="33"/>
  <c r="T416" i="33"/>
  <c r="AC416" i="33"/>
  <c r="X416" i="33"/>
  <c r="AD416" i="33"/>
  <c r="K415" i="33"/>
  <c r="AE345" i="25"/>
  <c r="N345" i="25" s="1"/>
  <c r="Q345" i="25" s="1"/>
  <c r="AE404" i="35" l="1"/>
  <c r="N404" i="35" s="1"/>
  <c r="Q404" i="35" s="1"/>
  <c r="S345" i="25"/>
  <c r="E345" i="25" s="1"/>
  <c r="AE416" i="33"/>
  <c r="N416" i="33" s="1"/>
  <c r="Q416" i="33" s="1"/>
  <c r="E416" i="33" s="1"/>
  <c r="S404" i="35" l="1"/>
  <c r="R416" i="33"/>
  <c r="L417" i="33" s="1"/>
  <c r="M417" i="33" s="1"/>
  <c r="E404" i="35" l="1"/>
  <c r="I416" i="33"/>
  <c r="H417" i="33" s="1"/>
  <c r="AD417" i="33"/>
  <c r="AC417" i="33"/>
  <c r="T417" i="33"/>
  <c r="Y417" i="33"/>
  <c r="V417" i="33"/>
  <c r="X417" i="33"/>
  <c r="U417" i="33"/>
  <c r="AB417" i="33"/>
  <c r="Z417" i="33"/>
  <c r="W417" i="33"/>
  <c r="AA417" i="33"/>
  <c r="I345" i="25"/>
  <c r="H346" i="25" s="1"/>
  <c r="R345" i="25"/>
  <c r="L346" i="25" s="1"/>
  <c r="M346" i="25" s="1"/>
  <c r="I404" i="35" l="1"/>
  <c r="H405" i="35" s="1"/>
  <c r="R404" i="35"/>
  <c r="L405" i="35" s="1"/>
  <c r="M405" i="35" s="1"/>
  <c r="K416" i="33"/>
  <c r="AE417" i="33"/>
  <c r="N417" i="33" s="1"/>
  <c r="Q417" i="33" s="1"/>
  <c r="Y346" i="25"/>
  <c r="AD346" i="25"/>
  <c r="AC346" i="25"/>
  <c r="X346" i="25"/>
  <c r="W346" i="25"/>
  <c r="V346" i="25"/>
  <c r="AA346" i="25"/>
  <c r="U346" i="25"/>
  <c r="T346" i="25"/>
  <c r="AB346" i="25"/>
  <c r="Z346" i="25"/>
  <c r="K345" i="25"/>
  <c r="J404" i="35" l="1"/>
  <c r="K404" i="35" s="1"/>
  <c r="AC405" i="35"/>
  <c r="X405" i="35"/>
  <c r="AD405" i="35"/>
  <c r="Y405" i="35"/>
  <c r="AB405" i="35"/>
  <c r="AA405" i="35"/>
  <c r="Z405" i="35"/>
  <c r="T405" i="35"/>
  <c r="V405" i="35"/>
  <c r="W405" i="35"/>
  <c r="U405" i="35"/>
  <c r="R417" i="33"/>
  <c r="L418" i="33" s="1"/>
  <c r="M418" i="33" s="1"/>
  <c r="I417" i="33"/>
  <c r="H418" i="33" s="1"/>
  <c r="AE346" i="25"/>
  <c r="N346" i="25" s="1"/>
  <c r="Q346" i="25" s="1"/>
  <c r="S346" i="25" s="1"/>
  <c r="AE405" i="35" l="1"/>
  <c r="N405" i="35" s="1"/>
  <c r="Q405" i="35" s="1"/>
  <c r="E346" i="25"/>
  <c r="I346" i="25" s="1"/>
  <c r="H347" i="25" s="1"/>
  <c r="K417" i="33"/>
  <c r="U418" i="33"/>
  <c r="AB418" i="33"/>
  <c r="AA418" i="33"/>
  <c r="T418" i="33"/>
  <c r="X418" i="33"/>
  <c r="Y418" i="33"/>
  <c r="Z418" i="33"/>
  <c r="AD418" i="33"/>
  <c r="V418" i="33"/>
  <c r="AC418" i="33"/>
  <c r="W418" i="33"/>
  <c r="S405" i="35" l="1"/>
  <c r="AE418" i="33"/>
  <c r="N418" i="33" s="1"/>
  <c r="Q418" i="33" s="1"/>
  <c r="R346" i="25"/>
  <c r="L347" i="25" s="1"/>
  <c r="K346" i="25"/>
  <c r="E405" i="35" l="1"/>
  <c r="E418" i="33"/>
  <c r="M347" i="25"/>
  <c r="Y347" i="25" s="1"/>
  <c r="I405" i="35" l="1"/>
  <c r="H406" i="35" s="1"/>
  <c r="R405" i="35"/>
  <c r="L406" i="35" s="1"/>
  <c r="M406" i="35" s="1"/>
  <c r="AB347" i="25"/>
  <c r="V347" i="25"/>
  <c r="AD347" i="25"/>
  <c r="W347" i="25"/>
  <c r="AA347" i="25"/>
  <c r="X347" i="25"/>
  <c r="Z347" i="25"/>
  <c r="U347" i="25"/>
  <c r="AC347" i="25"/>
  <c r="T347" i="25"/>
  <c r="J405" i="35" l="1"/>
  <c r="K405" i="35" s="1"/>
  <c r="AC406" i="35"/>
  <c r="AD406" i="35"/>
  <c r="V406" i="35"/>
  <c r="Z406" i="35"/>
  <c r="X406" i="35"/>
  <c r="AB406" i="35"/>
  <c r="U406" i="35"/>
  <c r="Y406" i="35"/>
  <c r="W406" i="35"/>
  <c r="AA406" i="35"/>
  <c r="T406" i="35"/>
  <c r="AE347" i="25"/>
  <c r="N347" i="25" s="1"/>
  <c r="Q347" i="25" s="1"/>
  <c r="I418" i="33"/>
  <c r="H419" i="33" s="1"/>
  <c r="R418" i="33"/>
  <c r="L419" i="33" s="1"/>
  <c r="M419" i="33" s="1"/>
  <c r="AE406" i="35" l="1"/>
  <c r="N406" i="35" s="1"/>
  <c r="Q406" i="35" s="1"/>
  <c r="S347" i="25"/>
  <c r="E347" i="25" s="1"/>
  <c r="K418" i="33"/>
  <c r="AC419" i="33"/>
  <c r="T419" i="33"/>
  <c r="Y419" i="33"/>
  <c r="Z419" i="33"/>
  <c r="X419" i="33"/>
  <c r="U419" i="33"/>
  <c r="AD419" i="33"/>
  <c r="AB419" i="33"/>
  <c r="AA419" i="33"/>
  <c r="V419" i="33"/>
  <c r="W419" i="33"/>
  <c r="I347" i="25" l="1"/>
  <c r="H348" i="25" s="1"/>
  <c r="R347" i="25"/>
  <c r="L348" i="25" s="1"/>
  <c r="M348" i="25" s="1"/>
  <c r="U348" i="25" s="1"/>
  <c r="S406" i="35"/>
  <c r="AE419" i="33"/>
  <c r="N419" i="33" s="1"/>
  <c r="Q419" i="33" s="1"/>
  <c r="V348" i="25" l="1"/>
  <c r="W348" i="25"/>
  <c r="X348" i="25"/>
  <c r="AA348" i="25"/>
  <c r="AD348" i="25"/>
  <c r="Y348" i="25"/>
  <c r="AC348" i="25"/>
  <c r="Z348" i="25"/>
  <c r="AB348" i="25"/>
  <c r="E406" i="35"/>
  <c r="T348" i="25"/>
  <c r="K347" i="25"/>
  <c r="R419" i="33"/>
  <c r="L420" i="33" s="1"/>
  <c r="M420" i="33" s="1"/>
  <c r="AE348" i="25" l="1"/>
  <c r="N348" i="25" s="1"/>
  <c r="Q348" i="25" s="1"/>
  <c r="S348" i="25" s="1"/>
  <c r="E348" i="25" s="1"/>
  <c r="I406" i="35"/>
  <c r="H407" i="35" s="1"/>
  <c r="R406" i="35"/>
  <c r="L407" i="35" s="1"/>
  <c r="M407" i="35" s="1"/>
  <c r="I419" i="33"/>
  <c r="H420" i="33" s="1"/>
  <c r="AD420" i="33"/>
  <c r="AC420" i="33"/>
  <c r="AA420" i="33"/>
  <c r="U420" i="33"/>
  <c r="T420" i="33"/>
  <c r="AB420" i="33"/>
  <c r="W420" i="33"/>
  <c r="V420" i="33"/>
  <c r="Z420" i="33"/>
  <c r="Y420" i="33"/>
  <c r="X420" i="33"/>
  <c r="J406" i="35" l="1"/>
  <c r="K406" i="35" s="1"/>
  <c r="I348" i="25"/>
  <c r="H349" i="25" s="1"/>
  <c r="R348" i="25"/>
  <c r="L349" i="25" s="1"/>
  <c r="M349" i="25" s="1"/>
  <c r="U349" i="25" s="1"/>
  <c r="Z407" i="35"/>
  <c r="AC407" i="35"/>
  <c r="T407" i="35"/>
  <c r="AD407" i="35"/>
  <c r="AB407" i="35"/>
  <c r="W407" i="35"/>
  <c r="AA407" i="35"/>
  <c r="V407" i="35"/>
  <c r="X407" i="35"/>
  <c r="U407" i="35"/>
  <c r="Y407" i="35"/>
  <c r="K419" i="33"/>
  <c r="AE420" i="33"/>
  <c r="N420" i="33" s="1"/>
  <c r="Q420" i="33" s="1"/>
  <c r="E420" i="33" s="1"/>
  <c r="K348" i="25" l="1"/>
  <c r="AB349" i="25"/>
  <c r="X349" i="25"/>
  <c r="T349" i="25"/>
  <c r="Z349" i="25"/>
  <c r="AD349" i="25"/>
  <c r="V349" i="25"/>
  <c r="W349" i="25"/>
  <c r="AA349" i="25"/>
  <c r="AC349" i="25"/>
  <c r="Y349" i="25"/>
  <c r="AE407" i="35"/>
  <c r="N407" i="35" s="1"/>
  <c r="Q407" i="35" s="1"/>
  <c r="R420" i="33"/>
  <c r="L421" i="33" s="1"/>
  <c r="M421" i="33" s="1"/>
  <c r="I420" i="33"/>
  <c r="H421" i="33" s="1"/>
  <c r="AE349" i="25" l="1"/>
  <c r="N349" i="25" s="1"/>
  <c r="Q349" i="25" s="1"/>
  <c r="S349" i="25" s="1"/>
  <c r="E349" i="25" s="1"/>
  <c r="S407" i="35"/>
  <c r="K420" i="33"/>
  <c r="AD421" i="33"/>
  <c r="AC421" i="33"/>
  <c r="W421" i="33"/>
  <c r="V421" i="33"/>
  <c r="AB421" i="33"/>
  <c r="U421" i="33"/>
  <c r="Z421" i="33"/>
  <c r="Y421" i="33"/>
  <c r="X421" i="33"/>
  <c r="AA421" i="33"/>
  <c r="T421" i="33"/>
  <c r="E407" i="35" l="1"/>
  <c r="AE421" i="33"/>
  <c r="N421" i="33" s="1"/>
  <c r="Q421" i="33" s="1"/>
  <c r="I349" i="25"/>
  <c r="H350" i="25" s="1"/>
  <c r="R349" i="25"/>
  <c r="L350" i="25" s="1"/>
  <c r="M350" i="25" s="1"/>
  <c r="I407" i="35" l="1"/>
  <c r="H408" i="35" s="1"/>
  <c r="R407" i="35"/>
  <c r="L408" i="35" s="1"/>
  <c r="M408" i="35" s="1"/>
  <c r="E421" i="33"/>
  <c r="X350" i="25"/>
  <c r="AB350" i="25"/>
  <c r="U350" i="25"/>
  <c r="V350" i="25"/>
  <c r="AC350" i="25"/>
  <c r="Z350" i="25"/>
  <c r="W350" i="25"/>
  <c r="AA350" i="25"/>
  <c r="AD350" i="25"/>
  <c r="T350" i="25"/>
  <c r="Y350" i="25"/>
  <c r="K349" i="25"/>
  <c r="J407" i="35" l="1"/>
  <c r="K407" i="35" s="1"/>
  <c r="T408" i="35"/>
  <c r="X408" i="35"/>
  <c r="AD408" i="35"/>
  <c r="AC408" i="35"/>
  <c r="V408" i="35"/>
  <c r="Z408" i="35"/>
  <c r="Y408" i="35"/>
  <c r="W408" i="35"/>
  <c r="U408" i="35"/>
  <c r="AB408" i="35"/>
  <c r="AA408" i="35"/>
  <c r="AE350" i="25"/>
  <c r="N350" i="25" s="1"/>
  <c r="Q350" i="25" s="1"/>
  <c r="AE408" i="35" l="1"/>
  <c r="N408" i="35" s="1"/>
  <c r="Q408" i="35" s="1"/>
  <c r="S350" i="25"/>
  <c r="E350" i="25" s="1"/>
  <c r="I421" i="33"/>
  <c r="H422" i="33" s="1"/>
  <c r="R421" i="33"/>
  <c r="L422" i="33" s="1"/>
  <c r="M422" i="33" s="1"/>
  <c r="S408" i="35" l="1"/>
  <c r="X422" i="33"/>
  <c r="AD422" i="33"/>
  <c r="AC422" i="33"/>
  <c r="AA422" i="33"/>
  <c r="U422" i="33"/>
  <c r="W422" i="33"/>
  <c r="AB422" i="33"/>
  <c r="Z422" i="33"/>
  <c r="Y422" i="33"/>
  <c r="T422" i="33"/>
  <c r="V422" i="33"/>
  <c r="K421" i="33"/>
  <c r="E408" i="35" l="1"/>
  <c r="AE422" i="33"/>
  <c r="N422" i="33" s="1"/>
  <c r="Q422" i="33" s="1"/>
  <c r="E422" i="33" s="1"/>
  <c r="I350" i="25"/>
  <c r="H351" i="25" s="1"/>
  <c r="R350" i="25"/>
  <c r="L351" i="25" s="1"/>
  <c r="M351" i="25" s="1"/>
  <c r="I408" i="35" l="1"/>
  <c r="H409" i="35" s="1"/>
  <c r="R408" i="35"/>
  <c r="L409" i="35" s="1"/>
  <c r="M409" i="35" s="1"/>
  <c r="R422" i="33"/>
  <c r="L423" i="33" s="1"/>
  <c r="M423" i="33" s="1"/>
  <c r="K350" i="25"/>
  <c r="X351" i="25"/>
  <c r="Z351" i="25"/>
  <c r="W351" i="25"/>
  <c r="AB351" i="25"/>
  <c r="AA351" i="25"/>
  <c r="AD351" i="25"/>
  <c r="U351" i="25"/>
  <c r="AC351" i="25"/>
  <c r="T351" i="25"/>
  <c r="Y351" i="25"/>
  <c r="V351" i="25"/>
  <c r="J408" i="35" l="1"/>
  <c r="K408" i="35" s="1"/>
  <c r="AA409" i="35"/>
  <c r="X409" i="35"/>
  <c r="AD409" i="35"/>
  <c r="AB409" i="35"/>
  <c r="W409" i="35"/>
  <c r="AC409" i="35"/>
  <c r="T409" i="35"/>
  <c r="Z409" i="35"/>
  <c r="V409" i="35"/>
  <c r="U409" i="35"/>
  <c r="Y409" i="35"/>
  <c r="I422" i="33"/>
  <c r="H423" i="33" s="1"/>
  <c r="T423" i="33"/>
  <c r="AB423" i="33"/>
  <c r="Z423" i="33"/>
  <c r="AC423" i="33"/>
  <c r="AD423" i="33"/>
  <c r="V423" i="33"/>
  <c r="X423" i="33"/>
  <c r="Y423" i="33"/>
  <c r="AA423" i="33"/>
  <c r="W423" i="33"/>
  <c r="U423" i="33"/>
  <c r="AE351" i="25"/>
  <c r="N351" i="25" s="1"/>
  <c r="Q351" i="25" s="1"/>
  <c r="AE409" i="35" l="1"/>
  <c r="N409" i="35" s="1"/>
  <c r="Q409" i="35" s="1"/>
  <c r="S351" i="25"/>
  <c r="E351" i="25" s="1"/>
  <c r="K422" i="33"/>
  <c r="AE423" i="33"/>
  <c r="N423" i="33" s="1"/>
  <c r="Q423" i="33" s="1"/>
  <c r="S409" i="35" l="1"/>
  <c r="R423" i="33"/>
  <c r="L424" i="33" s="1"/>
  <c r="M424" i="33" s="1"/>
  <c r="I423" i="33"/>
  <c r="H424" i="33" s="1"/>
  <c r="E409" i="35" l="1"/>
  <c r="AD424" i="33"/>
  <c r="AC424" i="33"/>
  <c r="V424" i="33"/>
  <c r="AA424" i="33"/>
  <c r="AB424" i="33"/>
  <c r="Y424" i="33"/>
  <c r="U424" i="33"/>
  <c r="T424" i="33"/>
  <c r="W424" i="33"/>
  <c r="Z424" i="33"/>
  <c r="X424" i="33"/>
  <c r="K423" i="33"/>
  <c r="I351" i="25"/>
  <c r="H352" i="25" s="1"/>
  <c r="R351" i="25"/>
  <c r="L352" i="25" s="1"/>
  <c r="M352" i="25" s="1"/>
  <c r="I409" i="35" l="1"/>
  <c r="H410" i="35" s="1"/>
  <c r="R409" i="35"/>
  <c r="L410" i="35" s="1"/>
  <c r="M410" i="35" s="1"/>
  <c r="AE424" i="33"/>
  <c r="N424" i="33" s="1"/>
  <c r="Q424" i="33" s="1"/>
  <c r="K351" i="25"/>
  <c r="U352" i="25"/>
  <c r="AC352" i="25"/>
  <c r="Y352" i="25"/>
  <c r="AB352" i="25"/>
  <c r="V352" i="25"/>
  <c r="AD352" i="25"/>
  <c r="T352" i="25"/>
  <c r="W352" i="25"/>
  <c r="X352" i="25"/>
  <c r="AA352" i="25"/>
  <c r="Z352" i="25"/>
  <c r="J409" i="35" l="1"/>
  <c r="K409" i="35" s="1"/>
  <c r="V410" i="35"/>
  <c r="Y410" i="35"/>
  <c r="AB410" i="35"/>
  <c r="AD410" i="35"/>
  <c r="T410" i="35"/>
  <c r="AA410" i="35"/>
  <c r="U410" i="35"/>
  <c r="Z410" i="35"/>
  <c r="X410" i="35"/>
  <c r="AC410" i="35"/>
  <c r="W410" i="35"/>
  <c r="AE352" i="25"/>
  <c r="N352" i="25" s="1"/>
  <c r="Q352" i="25" s="1"/>
  <c r="S352" i="25" s="1"/>
  <c r="AE410" i="35" l="1"/>
  <c r="N410" i="35" s="1"/>
  <c r="Q410" i="35" s="1"/>
  <c r="E424" i="33"/>
  <c r="E352" i="25"/>
  <c r="S410" i="35" l="1"/>
  <c r="I424" i="33"/>
  <c r="H425" i="33" s="1"/>
  <c r="R424" i="33"/>
  <c r="L425" i="33" s="1"/>
  <c r="M425" i="33" s="1"/>
  <c r="I352" i="25"/>
  <c r="H353" i="25" s="1"/>
  <c r="R352" i="25"/>
  <c r="L353" i="25" s="1"/>
  <c r="M353" i="25" s="1"/>
  <c r="E410" i="35" l="1"/>
  <c r="K424" i="33"/>
  <c r="AD425" i="33"/>
  <c r="AC425" i="33"/>
  <c r="Y425" i="33"/>
  <c r="X425" i="33"/>
  <c r="T425" i="33"/>
  <c r="V425" i="33"/>
  <c r="Z425" i="33"/>
  <c r="U425" i="33"/>
  <c r="AB425" i="33"/>
  <c r="AA425" i="33"/>
  <c r="W425" i="33"/>
  <c r="K352" i="25"/>
  <c r="AA353" i="25"/>
  <c r="Z353" i="25"/>
  <c r="AB353" i="25"/>
  <c r="U353" i="25"/>
  <c r="V353" i="25"/>
  <c r="AD353" i="25"/>
  <c r="X353" i="25"/>
  <c r="AC353" i="25"/>
  <c r="T353" i="25"/>
  <c r="Y353" i="25"/>
  <c r="W353" i="25"/>
  <c r="I410" i="35" l="1"/>
  <c r="H411" i="35" s="1"/>
  <c r="R410" i="35"/>
  <c r="L411" i="35" s="1"/>
  <c r="M411" i="35" s="1"/>
  <c r="AE425" i="33"/>
  <c r="N425" i="33" s="1"/>
  <c r="Q425" i="33" s="1"/>
  <c r="AE353" i="25"/>
  <c r="N353" i="25" s="1"/>
  <c r="Q353" i="25" s="1"/>
  <c r="J410" i="35" l="1"/>
  <c r="K410" i="35" s="1"/>
  <c r="Y411" i="35"/>
  <c r="W411" i="35"/>
  <c r="V411" i="35"/>
  <c r="U411" i="35"/>
  <c r="AB411" i="35"/>
  <c r="T411" i="35"/>
  <c r="AD411" i="35"/>
  <c r="AA411" i="35"/>
  <c r="Z411" i="35"/>
  <c r="AC411" i="35"/>
  <c r="X411" i="35"/>
  <c r="S353" i="25"/>
  <c r="E353" i="25" s="1"/>
  <c r="R425" i="33"/>
  <c r="L426" i="33" s="1"/>
  <c r="M426" i="33" s="1"/>
  <c r="AE411" i="35" l="1"/>
  <c r="N411" i="35" s="1"/>
  <c r="Q411" i="35" s="1"/>
  <c r="I425" i="33"/>
  <c r="H426" i="33" s="1"/>
  <c r="W426" i="33"/>
  <c r="T426" i="33"/>
  <c r="X426" i="33"/>
  <c r="V426" i="33"/>
  <c r="U426" i="33"/>
  <c r="AB426" i="33"/>
  <c r="AA426" i="33"/>
  <c r="AC426" i="33"/>
  <c r="Z426" i="33"/>
  <c r="Y426" i="33"/>
  <c r="AD426" i="33"/>
  <c r="S411" i="35" l="1"/>
  <c r="E411" i="35" s="1"/>
  <c r="K425" i="33"/>
  <c r="AE426" i="33"/>
  <c r="N426" i="33" s="1"/>
  <c r="Q426" i="33" s="1"/>
  <c r="E426" i="33" s="1"/>
  <c r="I353" i="25"/>
  <c r="H354" i="25" s="1"/>
  <c r="R353" i="25"/>
  <c r="L354" i="25" s="1"/>
  <c r="M354" i="25" s="1"/>
  <c r="I411" i="35" l="1"/>
  <c r="H412" i="35" s="1"/>
  <c r="R411" i="35"/>
  <c r="L412" i="35" s="1"/>
  <c r="M412" i="35" s="1"/>
  <c r="I426" i="33"/>
  <c r="H427" i="33" s="1"/>
  <c r="R426" i="33"/>
  <c r="L427" i="33" s="1"/>
  <c r="K353" i="25"/>
  <c r="X354" i="25"/>
  <c r="V354" i="25"/>
  <c r="AC354" i="25"/>
  <c r="U354" i="25"/>
  <c r="AB354" i="25"/>
  <c r="W354" i="25"/>
  <c r="Y354" i="25"/>
  <c r="AA354" i="25"/>
  <c r="AD354" i="25"/>
  <c r="T354" i="25"/>
  <c r="Z354" i="25"/>
  <c r="J411" i="35" l="1"/>
  <c r="K411" i="35" s="1"/>
  <c r="T412" i="35"/>
  <c r="W412" i="35"/>
  <c r="Z412" i="35"/>
  <c r="AA412" i="35"/>
  <c r="Y412" i="35"/>
  <c r="AB412" i="35"/>
  <c r="AD412" i="35"/>
  <c r="X412" i="35"/>
  <c r="V412" i="35"/>
  <c r="AC412" i="35"/>
  <c r="U412" i="35"/>
  <c r="M427" i="33"/>
  <c r="V427" i="33" s="1"/>
  <c r="K426" i="33"/>
  <c r="AE354" i="25"/>
  <c r="N354" i="25" s="1"/>
  <c r="Q354" i="25" s="1"/>
  <c r="AE412" i="35" l="1"/>
  <c r="N412" i="35" s="1"/>
  <c r="Q412" i="35" s="1"/>
  <c r="S354" i="25"/>
  <c r="E354" i="25" s="1"/>
  <c r="AC427" i="33"/>
  <c r="AD427" i="33"/>
  <c r="Y427" i="33"/>
  <c r="AB427" i="33"/>
  <c r="W427" i="33"/>
  <c r="T427" i="33"/>
  <c r="U427" i="33"/>
  <c r="Z427" i="33"/>
  <c r="AA427" i="33"/>
  <c r="X427" i="33"/>
  <c r="S412" i="35" l="1"/>
  <c r="AE427" i="33"/>
  <c r="N427" i="33" s="1"/>
  <c r="Q427" i="33" s="1"/>
  <c r="E427" i="33"/>
  <c r="I427" i="33"/>
  <c r="H428" i="33" s="1"/>
  <c r="R427" i="33"/>
  <c r="L428" i="33" s="1"/>
  <c r="M428" i="33" s="1"/>
  <c r="E412" i="35" l="1"/>
  <c r="AD428" i="33"/>
  <c r="V428" i="33"/>
  <c r="AA428" i="33"/>
  <c r="U428" i="33"/>
  <c r="Z428" i="33"/>
  <c r="AC428" i="33"/>
  <c r="W428" i="33"/>
  <c r="Y428" i="33"/>
  <c r="X428" i="33"/>
  <c r="AB428" i="33"/>
  <c r="T428" i="33"/>
  <c r="K427" i="33"/>
  <c r="I354" i="25"/>
  <c r="H355" i="25" s="1"/>
  <c r="R354" i="25"/>
  <c r="L355" i="25" s="1"/>
  <c r="M355" i="25" s="1"/>
  <c r="I412" i="35" l="1"/>
  <c r="H413" i="35" s="1"/>
  <c r="R412" i="35"/>
  <c r="L413" i="35" s="1"/>
  <c r="M413" i="35" s="1"/>
  <c r="AE428" i="33"/>
  <c r="N428" i="33" s="1"/>
  <c r="Q428" i="33" s="1"/>
  <c r="E428" i="33" s="1"/>
  <c r="K354" i="25"/>
  <c r="Y355" i="25"/>
  <c r="AC355" i="25"/>
  <c r="V355" i="25"/>
  <c r="U355" i="25"/>
  <c r="T355" i="25"/>
  <c r="X355" i="25"/>
  <c r="W355" i="25"/>
  <c r="AB355" i="25"/>
  <c r="Z355" i="25"/>
  <c r="AD355" i="25"/>
  <c r="AA355" i="25"/>
  <c r="J412" i="35" l="1"/>
  <c r="K412" i="35" s="1"/>
  <c r="AB413" i="35"/>
  <c r="V413" i="35"/>
  <c r="T413" i="35"/>
  <c r="X413" i="35"/>
  <c r="AD413" i="35"/>
  <c r="Z413" i="35"/>
  <c r="Y413" i="35"/>
  <c r="W413" i="35"/>
  <c r="AA413" i="35"/>
  <c r="AC413" i="35"/>
  <c r="U413" i="35"/>
  <c r="R428" i="33"/>
  <c r="L429" i="33" s="1"/>
  <c r="M429" i="33" s="1"/>
  <c r="I428" i="33"/>
  <c r="H429" i="33" s="1"/>
  <c r="AE355" i="25"/>
  <c r="N355" i="25" s="1"/>
  <c r="Q355" i="25" s="1"/>
  <c r="S355" i="25" s="1"/>
  <c r="AE413" i="35" l="1"/>
  <c r="N413" i="35" s="1"/>
  <c r="Q413" i="35" s="1"/>
  <c r="E355" i="25"/>
  <c r="K428" i="33"/>
  <c r="Y429" i="33"/>
  <c r="V429" i="33"/>
  <c r="U429" i="33"/>
  <c r="Z429" i="33"/>
  <c r="W429" i="33"/>
  <c r="AD429" i="33"/>
  <c r="T429" i="33"/>
  <c r="AC429" i="33"/>
  <c r="X429" i="33"/>
  <c r="AA429" i="33"/>
  <c r="AB429" i="33"/>
  <c r="S413" i="35" l="1"/>
  <c r="AE429" i="33"/>
  <c r="N429" i="33" s="1"/>
  <c r="Q429" i="33" s="1"/>
  <c r="E413" i="35" l="1"/>
  <c r="I429" i="33"/>
  <c r="H430" i="33" s="1"/>
  <c r="R429" i="33"/>
  <c r="L430" i="33" s="1"/>
  <c r="I355" i="25"/>
  <c r="H356" i="25" s="1"/>
  <c r="R355" i="25"/>
  <c r="L356" i="25" s="1"/>
  <c r="M356" i="25" s="1"/>
  <c r="I413" i="35" l="1"/>
  <c r="H414" i="35" s="1"/>
  <c r="R413" i="35"/>
  <c r="L414" i="35" s="1"/>
  <c r="M414" i="35" s="1"/>
  <c r="M430" i="33"/>
  <c r="AD430" i="33" s="1"/>
  <c r="K429" i="33"/>
  <c r="K355" i="25"/>
  <c r="AD356" i="25"/>
  <c r="W356" i="25"/>
  <c r="U356" i="25"/>
  <c r="Y356" i="25"/>
  <c r="AB356" i="25"/>
  <c r="AC356" i="25"/>
  <c r="T356" i="25"/>
  <c r="Z356" i="25"/>
  <c r="AA356" i="25"/>
  <c r="V356" i="25"/>
  <c r="X356" i="25"/>
  <c r="J413" i="35" l="1"/>
  <c r="K413" i="35" s="1"/>
  <c r="U414" i="35"/>
  <c r="Z414" i="35"/>
  <c r="V414" i="35"/>
  <c r="AD414" i="35"/>
  <c r="W414" i="35"/>
  <c r="Y414" i="35"/>
  <c r="X414" i="35"/>
  <c r="T414" i="35"/>
  <c r="AC414" i="35"/>
  <c r="AA414" i="35"/>
  <c r="AB414" i="35"/>
  <c r="W430" i="33"/>
  <c r="X430" i="33"/>
  <c r="Y430" i="33"/>
  <c r="T430" i="33"/>
  <c r="V430" i="33"/>
  <c r="U430" i="33"/>
  <c r="Z430" i="33"/>
  <c r="AC430" i="33"/>
  <c r="AA430" i="33"/>
  <c r="AB430" i="33"/>
  <c r="AE356" i="25"/>
  <c r="N356" i="25" s="1"/>
  <c r="Q356" i="25" s="1"/>
  <c r="AE414" i="35" l="1"/>
  <c r="N414" i="35" s="1"/>
  <c r="Q414" i="35" s="1"/>
  <c r="S356" i="25"/>
  <c r="E356" i="25" s="1"/>
  <c r="AE430" i="33"/>
  <c r="N430" i="33" s="1"/>
  <c r="Q430" i="33" s="1"/>
  <c r="S414" i="35" l="1"/>
  <c r="E430" i="33"/>
  <c r="I430" i="33" s="1"/>
  <c r="H431" i="33" s="1"/>
  <c r="I356" i="25"/>
  <c r="H357" i="25" s="1"/>
  <c r="R356" i="25"/>
  <c r="L357" i="25" s="1"/>
  <c r="M357" i="25" s="1"/>
  <c r="E414" i="35" l="1"/>
  <c r="K430" i="33"/>
  <c r="R430" i="33"/>
  <c r="L431" i="33" s="1"/>
  <c r="M431" i="33" s="1"/>
  <c r="K356" i="25"/>
  <c r="X357" i="25"/>
  <c r="AB357" i="25"/>
  <c r="AD357" i="25"/>
  <c r="W357" i="25"/>
  <c r="T357" i="25"/>
  <c r="V357" i="25"/>
  <c r="AC357" i="25"/>
  <c r="U357" i="25"/>
  <c r="Y357" i="25"/>
  <c r="AA357" i="25"/>
  <c r="Z357" i="25"/>
  <c r="I414" i="35" l="1"/>
  <c r="H415" i="35" s="1"/>
  <c r="R414" i="35"/>
  <c r="L415" i="35" s="1"/>
  <c r="M415" i="35" s="1"/>
  <c r="X431" i="33"/>
  <c r="AA431" i="33"/>
  <c r="U431" i="33"/>
  <c r="AB431" i="33"/>
  <c r="Y431" i="33"/>
  <c r="W431" i="33"/>
  <c r="T431" i="33"/>
  <c r="AD431" i="33"/>
  <c r="V431" i="33"/>
  <c r="AC431" i="33"/>
  <c r="Z431" i="33"/>
  <c r="AE357" i="25"/>
  <c r="N357" i="25" s="1"/>
  <c r="Q357" i="25" s="1"/>
  <c r="J414" i="35" l="1"/>
  <c r="K414" i="35" s="1"/>
  <c r="AD415" i="35"/>
  <c r="W415" i="35"/>
  <c r="T415" i="35"/>
  <c r="Z415" i="35"/>
  <c r="AA415" i="35"/>
  <c r="U415" i="35"/>
  <c r="X415" i="35"/>
  <c r="V415" i="35"/>
  <c r="AC415" i="35"/>
  <c r="AB415" i="35"/>
  <c r="Y415" i="35"/>
  <c r="S357" i="25"/>
  <c r="E357" i="25" s="1"/>
  <c r="AE431" i="33"/>
  <c r="N431" i="33" s="1"/>
  <c r="Q431" i="33" s="1"/>
  <c r="AE415" i="35" l="1"/>
  <c r="N415" i="35" s="1"/>
  <c r="Q415" i="35" s="1"/>
  <c r="I431" i="33"/>
  <c r="R431" i="33"/>
  <c r="L432" i="33" s="1"/>
  <c r="M432" i="33" s="1"/>
  <c r="I357" i="25"/>
  <c r="H358" i="25" s="1"/>
  <c r="R357" i="25"/>
  <c r="L358" i="25" s="1"/>
  <c r="M358" i="25" s="1"/>
  <c r="S415" i="35" l="1"/>
  <c r="AC432" i="33"/>
  <c r="Z432" i="33"/>
  <c r="AB432" i="33"/>
  <c r="X432" i="33"/>
  <c r="AD432" i="33"/>
  <c r="AA432" i="33"/>
  <c r="W432" i="33"/>
  <c r="T432" i="33"/>
  <c r="Y432" i="33"/>
  <c r="U432" i="33"/>
  <c r="V432" i="33"/>
  <c r="H432" i="33"/>
  <c r="K431" i="33"/>
  <c r="K357" i="25"/>
  <c r="AB358" i="25"/>
  <c r="U358" i="25"/>
  <c r="Y358" i="25"/>
  <c r="W358" i="25"/>
  <c r="V358" i="25"/>
  <c r="AA358" i="25"/>
  <c r="Z358" i="25"/>
  <c r="T358" i="25"/>
  <c r="X358" i="25"/>
  <c r="AD358" i="25"/>
  <c r="AC358" i="25"/>
  <c r="E415" i="35" l="1"/>
  <c r="AE432" i="33"/>
  <c r="N432" i="33" s="1"/>
  <c r="Q432" i="33" s="1"/>
  <c r="AE358" i="25"/>
  <c r="N358" i="25" s="1"/>
  <c r="Q358" i="25" s="1"/>
  <c r="S358" i="25" s="1"/>
  <c r="I415" i="35" l="1"/>
  <c r="H416" i="35" s="1"/>
  <c r="R415" i="35"/>
  <c r="L416" i="35" s="1"/>
  <c r="M416" i="35" s="1"/>
  <c r="E432" i="33"/>
  <c r="R432" i="33"/>
  <c r="L433" i="33" s="1"/>
  <c r="M433" i="33" s="1"/>
  <c r="I432" i="33"/>
  <c r="H433" i="33" s="1"/>
  <c r="E358" i="25"/>
  <c r="J415" i="35" l="1"/>
  <c r="K415" i="35" s="1"/>
  <c r="AD416" i="35"/>
  <c r="Z416" i="35"/>
  <c r="AC416" i="35"/>
  <c r="T416" i="35"/>
  <c r="AA416" i="35"/>
  <c r="Y416" i="35"/>
  <c r="U416" i="35"/>
  <c r="AB416" i="35"/>
  <c r="W416" i="35"/>
  <c r="V416" i="35"/>
  <c r="X416" i="35"/>
  <c r="T433" i="33"/>
  <c r="U433" i="33"/>
  <c r="Z433" i="33"/>
  <c r="AB433" i="33"/>
  <c r="W433" i="33"/>
  <c r="X433" i="33"/>
  <c r="AD433" i="33"/>
  <c r="V433" i="33"/>
  <c r="AC433" i="33"/>
  <c r="Y433" i="33"/>
  <c r="AA433" i="33"/>
  <c r="K432" i="33"/>
  <c r="E433" i="33"/>
  <c r="I358" i="25"/>
  <c r="H359" i="25" s="1"/>
  <c r="R358" i="25"/>
  <c r="L359" i="25" s="1"/>
  <c r="M359" i="25" s="1"/>
  <c r="AE416" i="35" l="1"/>
  <c r="N416" i="35" s="1"/>
  <c r="Q416" i="35" s="1"/>
  <c r="AE433" i="33"/>
  <c r="N433" i="33" s="1"/>
  <c r="Q433" i="33" s="1"/>
  <c r="I433" i="33"/>
  <c r="H434" i="33" s="1"/>
  <c r="R433" i="33"/>
  <c r="L434" i="33" s="1"/>
  <c r="M434" i="33" s="1"/>
  <c r="K358" i="25"/>
  <c r="Y359" i="25"/>
  <c r="V359" i="25"/>
  <c r="Z359" i="25"/>
  <c r="AD359" i="25"/>
  <c r="W359" i="25"/>
  <c r="AA359" i="25"/>
  <c r="AC359" i="25"/>
  <c r="T359" i="25"/>
  <c r="X359" i="25"/>
  <c r="AB359" i="25"/>
  <c r="U359" i="25"/>
  <c r="S416" i="35" l="1"/>
  <c r="K433" i="33"/>
  <c r="AD434" i="33"/>
  <c r="Y434" i="33"/>
  <c r="V434" i="33"/>
  <c r="U434" i="33"/>
  <c r="T434" i="33"/>
  <c r="AC434" i="33"/>
  <c r="Z434" i="33"/>
  <c r="AB434" i="33"/>
  <c r="X434" i="33"/>
  <c r="W434" i="33"/>
  <c r="AA434" i="33"/>
  <c r="AE359" i="25"/>
  <c r="N359" i="25" s="1"/>
  <c r="Q359" i="25" s="1"/>
  <c r="E416" i="35" l="1"/>
  <c r="S359" i="25"/>
  <c r="E359" i="25" s="1"/>
  <c r="AE434" i="33"/>
  <c r="N434" i="33" s="1"/>
  <c r="Q434" i="33" s="1"/>
  <c r="E434" i="33" s="1"/>
  <c r="I416" i="35" l="1"/>
  <c r="H417" i="35" s="1"/>
  <c r="R416" i="35"/>
  <c r="L417" i="35" s="1"/>
  <c r="M417" i="35" s="1"/>
  <c r="R434" i="33"/>
  <c r="L435" i="33" s="1"/>
  <c r="M435" i="33" s="1"/>
  <c r="I434" i="33"/>
  <c r="H435" i="33" s="1"/>
  <c r="I359" i="25"/>
  <c r="H360" i="25" s="1"/>
  <c r="R359" i="25"/>
  <c r="L360" i="25" s="1"/>
  <c r="M360" i="25" s="1"/>
  <c r="J416" i="35" l="1"/>
  <c r="K416" i="35" s="1"/>
  <c r="AA417" i="35"/>
  <c r="AD417" i="35"/>
  <c r="AB417" i="35"/>
  <c r="Z417" i="35"/>
  <c r="W417" i="35"/>
  <c r="V417" i="35"/>
  <c r="Y417" i="35"/>
  <c r="T417" i="35"/>
  <c r="U417" i="35"/>
  <c r="AC417" i="35"/>
  <c r="X417" i="35"/>
  <c r="K434" i="33"/>
  <c r="AD435" i="33"/>
  <c r="T435" i="33"/>
  <c r="V435" i="33"/>
  <c r="U435" i="33"/>
  <c r="X435" i="33"/>
  <c r="AC435" i="33"/>
  <c r="AB435" i="33"/>
  <c r="Z435" i="33"/>
  <c r="AA435" i="33"/>
  <c r="W435" i="33"/>
  <c r="Y435" i="33"/>
  <c r="K359" i="25"/>
  <c r="Z360" i="25"/>
  <c r="AC360" i="25"/>
  <c r="AD360" i="25"/>
  <c r="AA360" i="25"/>
  <c r="AB360" i="25"/>
  <c r="T360" i="25"/>
  <c r="X360" i="25"/>
  <c r="W360" i="25"/>
  <c r="U360" i="25"/>
  <c r="Y360" i="25"/>
  <c r="V360" i="25"/>
  <c r="AE417" i="35" l="1"/>
  <c r="N417" i="35" s="1"/>
  <c r="Q417" i="35" s="1"/>
  <c r="AE435" i="33"/>
  <c r="N435" i="33" s="1"/>
  <c r="Q435" i="33" s="1"/>
  <c r="AE360" i="25"/>
  <c r="N360" i="25" s="1"/>
  <c r="Q360" i="25" s="1"/>
  <c r="S417" i="35" l="1"/>
  <c r="S360" i="25"/>
  <c r="E360" i="25" s="1"/>
  <c r="R435" i="33"/>
  <c r="L436" i="33" s="1"/>
  <c r="M436" i="33" s="1"/>
  <c r="I435" i="33"/>
  <c r="H436" i="33" s="1"/>
  <c r="E417" i="35" l="1"/>
  <c r="Z436" i="33"/>
  <c r="AA436" i="33"/>
  <c r="Y436" i="33"/>
  <c r="T436" i="33"/>
  <c r="AB436" i="33"/>
  <c r="AD436" i="33"/>
  <c r="X436" i="33"/>
  <c r="W436" i="33"/>
  <c r="V436" i="33"/>
  <c r="U436" i="33"/>
  <c r="AC436" i="33"/>
  <c r="K435" i="33"/>
  <c r="I417" i="35" l="1"/>
  <c r="H418" i="35" s="1"/>
  <c r="R417" i="35"/>
  <c r="L418" i="35" s="1"/>
  <c r="M418" i="35" s="1"/>
  <c r="AE436" i="33"/>
  <c r="N436" i="33" s="1"/>
  <c r="Q436" i="33" s="1"/>
  <c r="I360" i="25"/>
  <c r="H361" i="25" s="1"/>
  <c r="R360" i="25"/>
  <c r="L361" i="25" s="1"/>
  <c r="M361" i="25" s="1"/>
  <c r="J417" i="35" l="1"/>
  <c r="K417" i="35" s="1"/>
  <c r="X418" i="35"/>
  <c r="AD418" i="35"/>
  <c r="W418" i="35"/>
  <c r="Y418" i="35"/>
  <c r="AC418" i="35"/>
  <c r="AA418" i="35"/>
  <c r="AB418" i="35"/>
  <c r="Z418" i="35"/>
  <c r="U418" i="35"/>
  <c r="V418" i="35"/>
  <c r="T418" i="35"/>
  <c r="K360" i="25"/>
  <c r="T361" i="25"/>
  <c r="X361" i="25"/>
  <c r="AB361" i="25"/>
  <c r="V361" i="25"/>
  <c r="Z361" i="25"/>
  <c r="Y361" i="25"/>
  <c r="AD361" i="25"/>
  <c r="AC361" i="25"/>
  <c r="AA361" i="25"/>
  <c r="U361" i="25"/>
  <c r="W361" i="25"/>
  <c r="AE418" i="35" l="1"/>
  <c r="N418" i="35" s="1"/>
  <c r="Q418" i="35" s="1"/>
  <c r="E436" i="33"/>
  <c r="R436" i="33" s="1"/>
  <c r="L437" i="33" s="1"/>
  <c r="M437" i="33" s="1"/>
  <c r="V437" i="33" s="1"/>
  <c r="I436" i="33"/>
  <c r="H437" i="33" s="1"/>
  <c r="AE361" i="25"/>
  <c r="N361" i="25" s="1"/>
  <c r="Q361" i="25" s="1"/>
  <c r="S361" i="25" s="1"/>
  <c r="S418" i="35" l="1"/>
  <c r="X437" i="33"/>
  <c r="AA437" i="33"/>
  <c r="AD437" i="33"/>
  <c r="W437" i="33"/>
  <c r="AC437" i="33"/>
  <c r="Y437" i="33"/>
  <c r="AB437" i="33"/>
  <c r="Z437" i="33"/>
  <c r="U437" i="33"/>
  <c r="T437" i="33"/>
  <c r="E361" i="25"/>
  <c r="K436" i="33"/>
  <c r="E418" i="35" l="1"/>
  <c r="AE437" i="33"/>
  <c r="N437" i="33" s="1"/>
  <c r="Q437" i="33" s="1"/>
  <c r="R437" i="33"/>
  <c r="L438" i="33" s="1"/>
  <c r="M438" i="33" s="1"/>
  <c r="I437" i="33"/>
  <c r="H438" i="33" s="1"/>
  <c r="I418" i="35" l="1"/>
  <c r="H419" i="35" s="1"/>
  <c r="R418" i="35"/>
  <c r="L419" i="35" s="1"/>
  <c r="M419" i="35" s="1"/>
  <c r="K437" i="33"/>
  <c r="AC438" i="33"/>
  <c r="V438" i="33"/>
  <c r="U438" i="33"/>
  <c r="T438" i="33"/>
  <c r="Y438" i="33"/>
  <c r="W438" i="33"/>
  <c r="AB438" i="33"/>
  <c r="X438" i="33"/>
  <c r="AD438" i="33"/>
  <c r="AA438" i="33"/>
  <c r="Z438" i="33"/>
  <c r="I361" i="25"/>
  <c r="H362" i="25" s="1"/>
  <c r="R361" i="25"/>
  <c r="L362" i="25" s="1"/>
  <c r="M362" i="25" s="1"/>
  <c r="J418" i="35" l="1"/>
  <c r="K418" i="35" s="1"/>
  <c r="Z419" i="35"/>
  <c r="AD419" i="35"/>
  <c r="U419" i="35"/>
  <c r="X419" i="35"/>
  <c r="W419" i="35"/>
  <c r="V419" i="35"/>
  <c r="T419" i="35"/>
  <c r="AA419" i="35"/>
  <c r="AB419" i="35"/>
  <c r="AC419" i="35"/>
  <c r="Y419" i="35"/>
  <c r="AE438" i="33"/>
  <c r="N438" i="33" s="1"/>
  <c r="Q438" i="33" s="1"/>
  <c r="E438" i="33" s="1"/>
  <c r="K361" i="25"/>
  <c r="Y362" i="25"/>
  <c r="AC362" i="25"/>
  <c r="Z362" i="25"/>
  <c r="AD362" i="25"/>
  <c r="X362" i="25"/>
  <c r="U362" i="25"/>
  <c r="W362" i="25"/>
  <c r="V362" i="25"/>
  <c r="T362" i="25"/>
  <c r="AB362" i="25"/>
  <c r="AA362" i="25"/>
  <c r="AE419" i="35" l="1"/>
  <c r="N419" i="35" s="1"/>
  <c r="Q419" i="35" s="1"/>
  <c r="R438" i="33"/>
  <c r="L439" i="33" s="1"/>
  <c r="M439" i="33" s="1"/>
  <c r="I438" i="33"/>
  <c r="H439" i="33" s="1"/>
  <c r="AE362" i="25"/>
  <c r="N362" i="25" s="1"/>
  <c r="Q362" i="25" s="1"/>
  <c r="S419" i="35" l="1"/>
  <c r="S362" i="25"/>
  <c r="E362" i="25" s="1"/>
  <c r="Y439" i="33"/>
  <c r="AC439" i="33"/>
  <c r="U439" i="33"/>
  <c r="AD439" i="33"/>
  <c r="T439" i="33"/>
  <c r="AA439" i="33"/>
  <c r="V439" i="33"/>
  <c r="Z439" i="33"/>
  <c r="X439" i="33"/>
  <c r="AB439" i="33"/>
  <c r="W439" i="33"/>
  <c r="K438" i="33"/>
  <c r="E419" i="35" l="1"/>
  <c r="AE439" i="33"/>
  <c r="N439" i="33" s="1"/>
  <c r="Q439" i="33" s="1"/>
  <c r="I419" i="35" l="1"/>
  <c r="H420" i="35" s="1"/>
  <c r="R419" i="35"/>
  <c r="L420" i="35" s="1"/>
  <c r="M420" i="35" s="1"/>
  <c r="E439" i="33"/>
  <c r="I362" i="25"/>
  <c r="H363" i="25" s="1"/>
  <c r="R362" i="25"/>
  <c r="L363" i="25" s="1"/>
  <c r="M363" i="25" s="1"/>
  <c r="J419" i="35" l="1"/>
  <c r="K419" i="35" s="1"/>
  <c r="U420" i="35"/>
  <c r="AA420" i="35"/>
  <c r="AB420" i="35"/>
  <c r="T420" i="35"/>
  <c r="W420" i="35"/>
  <c r="V420" i="35"/>
  <c r="Z420" i="35"/>
  <c r="Y420" i="35"/>
  <c r="AC420" i="35"/>
  <c r="AD420" i="35"/>
  <c r="X420" i="35"/>
  <c r="I439" i="33"/>
  <c r="H440" i="33" s="1"/>
  <c r="R439" i="33"/>
  <c r="L440" i="33" s="1"/>
  <c r="M440" i="33" s="1"/>
  <c r="K362" i="25"/>
  <c r="Y363" i="25"/>
  <c r="AC363" i="25"/>
  <c r="Z363" i="25"/>
  <c r="T363" i="25"/>
  <c r="AA363" i="25"/>
  <c r="U363" i="25"/>
  <c r="AD363" i="25"/>
  <c r="W363" i="25"/>
  <c r="V363" i="25"/>
  <c r="X363" i="25"/>
  <c r="AB363" i="25"/>
  <c r="AE420" i="35" l="1"/>
  <c r="N420" i="35" s="1"/>
  <c r="Q420" i="35" s="1"/>
  <c r="K439" i="33"/>
  <c r="Y440" i="33"/>
  <c r="U440" i="33"/>
  <c r="X440" i="33"/>
  <c r="AD440" i="33"/>
  <c r="AC440" i="33"/>
  <c r="T440" i="33"/>
  <c r="AA440" i="33"/>
  <c r="AB440" i="33"/>
  <c r="W440" i="33"/>
  <c r="V440" i="33"/>
  <c r="Z440" i="33"/>
  <c r="AE363" i="25"/>
  <c r="N363" i="25" s="1"/>
  <c r="Q363" i="25" s="1"/>
  <c r="S420" i="35" l="1"/>
  <c r="S363" i="25"/>
  <c r="E363" i="25" s="1"/>
  <c r="AE440" i="33"/>
  <c r="N440" i="33" s="1"/>
  <c r="Q440" i="33" s="1"/>
  <c r="E440" i="33" s="1"/>
  <c r="E420" i="35" l="1"/>
  <c r="R440" i="33"/>
  <c r="L441" i="33" s="1"/>
  <c r="M441" i="33" s="1"/>
  <c r="I440" i="33"/>
  <c r="H441" i="33" s="1"/>
  <c r="I420" i="35" l="1"/>
  <c r="H421" i="35" s="1"/>
  <c r="R420" i="35"/>
  <c r="L421" i="35" s="1"/>
  <c r="M421" i="35" s="1"/>
  <c r="K440" i="33"/>
  <c r="AA441" i="33"/>
  <c r="U441" i="33"/>
  <c r="Y441" i="33"/>
  <c r="AD441" i="33"/>
  <c r="T441" i="33"/>
  <c r="AB441" i="33"/>
  <c r="AC441" i="33"/>
  <c r="X441" i="33"/>
  <c r="Z441" i="33"/>
  <c r="W441" i="33"/>
  <c r="V441" i="33"/>
  <c r="I363" i="25"/>
  <c r="H364" i="25" s="1"/>
  <c r="R363" i="25"/>
  <c r="L364" i="25" s="1"/>
  <c r="M364" i="25" s="1"/>
  <c r="J420" i="35" l="1"/>
  <c r="K420" i="35" s="1"/>
  <c r="T421" i="35"/>
  <c r="Z421" i="35"/>
  <c r="AD421" i="35"/>
  <c r="AC421" i="35"/>
  <c r="U421" i="35"/>
  <c r="Y421" i="35"/>
  <c r="AA421" i="35"/>
  <c r="W421" i="35"/>
  <c r="AB421" i="35"/>
  <c r="V421" i="35"/>
  <c r="X421" i="35"/>
  <c r="AE441" i="33"/>
  <c r="N441" i="33" s="1"/>
  <c r="Q441" i="33" s="1"/>
  <c r="K363" i="25"/>
  <c r="Z364" i="25"/>
  <c r="W364" i="25"/>
  <c r="U364" i="25"/>
  <c r="Y364" i="25"/>
  <c r="AC364" i="25"/>
  <c r="V364" i="25"/>
  <c r="AD364" i="25"/>
  <c r="AA364" i="25"/>
  <c r="T364" i="25"/>
  <c r="X364" i="25"/>
  <c r="AB364" i="25"/>
  <c r="AE421" i="35" l="1"/>
  <c r="N421" i="35" s="1"/>
  <c r="Q421" i="35" s="1"/>
  <c r="R441" i="33"/>
  <c r="L442" i="33" s="1"/>
  <c r="M442" i="33" s="1"/>
  <c r="I441" i="33"/>
  <c r="H442" i="33" s="1"/>
  <c r="AE364" i="25"/>
  <c r="N364" i="25" s="1"/>
  <c r="Q364" i="25" s="1"/>
  <c r="S364" i="25" s="1"/>
  <c r="S421" i="35" l="1"/>
  <c r="E364" i="25"/>
  <c r="AD442" i="33"/>
  <c r="AB442" i="33"/>
  <c r="AC442" i="33"/>
  <c r="W442" i="33"/>
  <c r="T442" i="33"/>
  <c r="Z442" i="33"/>
  <c r="X442" i="33"/>
  <c r="AA442" i="33"/>
  <c r="V442" i="33"/>
  <c r="Y442" i="33"/>
  <c r="U442" i="33"/>
  <c r="K441" i="33"/>
  <c r="E421" i="35" l="1"/>
  <c r="AE442" i="33"/>
  <c r="N442" i="33" s="1"/>
  <c r="Q442" i="33" s="1"/>
  <c r="I421" i="35" l="1"/>
  <c r="H422" i="35" s="1"/>
  <c r="R421" i="35"/>
  <c r="L422" i="35" s="1"/>
  <c r="M422" i="35" s="1"/>
  <c r="E442" i="33"/>
  <c r="I364" i="25"/>
  <c r="H365" i="25" s="1"/>
  <c r="R364" i="25"/>
  <c r="L365" i="25" s="1"/>
  <c r="M365" i="25" s="1"/>
  <c r="J421" i="35" l="1"/>
  <c r="K421" i="35" s="1"/>
  <c r="Z422" i="35"/>
  <c r="X422" i="35"/>
  <c r="W422" i="35"/>
  <c r="T422" i="35"/>
  <c r="AB422" i="35"/>
  <c r="AA422" i="35"/>
  <c r="U422" i="35"/>
  <c r="AD422" i="35"/>
  <c r="Y422" i="35"/>
  <c r="AC422" i="35"/>
  <c r="V422" i="35"/>
  <c r="I442" i="33"/>
  <c r="H443" i="33" s="1"/>
  <c r="R442" i="33"/>
  <c r="L443" i="33" s="1"/>
  <c r="M443" i="33" s="1"/>
  <c r="K364" i="25"/>
  <c r="AA365" i="25"/>
  <c r="T365" i="25"/>
  <c r="X365" i="25"/>
  <c r="AD365" i="25"/>
  <c r="U365" i="25"/>
  <c r="Y365" i="25"/>
  <c r="AC365" i="25"/>
  <c r="AB365" i="25"/>
  <c r="V365" i="25"/>
  <c r="W365" i="25"/>
  <c r="Z365" i="25"/>
  <c r="AE422" i="35" l="1"/>
  <c r="N422" i="35" s="1"/>
  <c r="Q422" i="35" s="1"/>
  <c r="AD443" i="33"/>
  <c r="AB443" i="33"/>
  <c r="X443" i="33"/>
  <c r="W443" i="33"/>
  <c r="U443" i="33"/>
  <c r="Z443" i="33"/>
  <c r="AC443" i="33"/>
  <c r="V443" i="33"/>
  <c r="AA443" i="33"/>
  <c r="T443" i="33"/>
  <c r="Y443" i="33"/>
  <c r="K442" i="33"/>
  <c r="AE365" i="25"/>
  <c r="N365" i="25" s="1"/>
  <c r="Q365" i="25" s="1"/>
  <c r="S422" i="35" l="1"/>
  <c r="S365" i="25"/>
  <c r="E365" i="25" s="1"/>
  <c r="AE443" i="33"/>
  <c r="N443" i="33" s="1"/>
  <c r="Q443" i="33" s="1"/>
  <c r="E422" i="35" l="1"/>
  <c r="I443" i="33"/>
  <c r="H444" i="33" s="1"/>
  <c r="R443" i="33"/>
  <c r="L444" i="33" s="1"/>
  <c r="I422" i="35" l="1"/>
  <c r="H423" i="35" s="1"/>
  <c r="R422" i="35"/>
  <c r="L423" i="35" s="1"/>
  <c r="M423" i="35" s="1"/>
  <c r="M444" i="33"/>
  <c r="Z444" i="33" s="1"/>
  <c r="K443" i="33"/>
  <c r="I365" i="25"/>
  <c r="H366" i="25" s="1"/>
  <c r="R365" i="25"/>
  <c r="L366" i="25" s="1"/>
  <c r="M366" i="25" s="1"/>
  <c r="J422" i="35" l="1"/>
  <c r="K422" i="35" s="1"/>
  <c r="Y423" i="35"/>
  <c r="V423" i="35"/>
  <c r="AD423" i="35"/>
  <c r="AA423" i="35"/>
  <c r="AC423" i="35"/>
  <c r="W423" i="35"/>
  <c r="U423" i="35"/>
  <c r="T423" i="35"/>
  <c r="Z423" i="35"/>
  <c r="AB423" i="35"/>
  <c r="X423" i="35"/>
  <c r="Y444" i="33"/>
  <c r="W444" i="33"/>
  <c r="V444" i="33"/>
  <c r="AC444" i="33"/>
  <c r="X444" i="33"/>
  <c r="U444" i="33"/>
  <c r="AA444" i="33"/>
  <c r="AD444" i="33"/>
  <c r="AB444" i="33"/>
  <c r="T444" i="33"/>
  <c r="K365" i="25"/>
  <c r="U366" i="25"/>
  <c r="Y366" i="25"/>
  <c r="AC366" i="25"/>
  <c r="W366" i="25"/>
  <c r="AA366" i="25"/>
  <c r="T366" i="25"/>
  <c r="AB366" i="25"/>
  <c r="Z366" i="25"/>
  <c r="AD366" i="25"/>
  <c r="V366" i="25"/>
  <c r="X366" i="25"/>
  <c r="AE423" i="35" l="1"/>
  <c r="N423" i="35" s="1"/>
  <c r="Q423" i="35" s="1"/>
  <c r="AE444" i="33"/>
  <c r="N444" i="33" s="1"/>
  <c r="Q444" i="33" s="1"/>
  <c r="E444" i="33" s="1"/>
  <c r="I444" i="33"/>
  <c r="H445" i="33" s="1"/>
  <c r="R444" i="33"/>
  <c r="L445" i="33" s="1"/>
  <c r="AE366" i="25"/>
  <c r="N366" i="25" s="1"/>
  <c r="Q366" i="25" s="1"/>
  <c r="S423" i="35" l="1"/>
  <c r="E423" i="35" s="1"/>
  <c r="S366" i="25"/>
  <c r="E366" i="25" s="1"/>
  <c r="M445" i="33"/>
  <c r="AA445" i="33" s="1"/>
  <c r="K444" i="33"/>
  <c r="I423" i="35" l="1"/>
  <c r="H424" i="35" s="1"/>
  <c r="R423" i="35"/>
  <c r="L424" i="35" s="1"/>
  <c r="M424" i="35" s="1"/>
  <c r="V445" i="33"/>
  <c r="Y445" i="33"/>
  <c r="AB445" i="33"/>
  <c r="X445" i="33"/>
  <c r="AD445" i="33"/>
  <c r="T445" i="33"/>
  <c r="U445" i="33"/>
  <c r="AC445" i="33"/>
  <c r="W445" i="33"/>
  <c r="Z445" i="33"/>
  <c r="J423" i="35" l="1"/>
  <c r="K423" i="35" s="1"/>
  <c r="V424" i="35"/>
  <c r="Y424" i="35"/>
  <c r="T424" i="35"/>
  <c r="AA424" i="35"/>
  <c r="AD424" i="35"/>
  <c r="X424" i="35"/>
  <c r="AB424" i="35"/>
  <c r="U424" i="35"/>
  <c r="Z424" i="35"/>
  <c r="AC424" i="35"/>
  <c r="W424" i="35"/>
  <c r="AE445" i="33"/>
  <c r="N445" i="33" s="1"/>
  <c r="Q445" i="33" s="1"/>
  <c r="I366" i="25"/>
  <c r="H367" i="25" s="1"/>
  <c r="R366" i="25"/>
  <c r="L367" i="25" s="1"/>
  <c r="M367" i="25" s="1"/>
  <c r="AE424" i="35" l="1"/>
  <c r="N424" i="35" s="1"/>
  <c r="Q424" i="35" s="1"/>
  <c r="E445" i="33"/>
  <c r="K366" i="25"/>
  <c r="Z367" i="25"/>
  <c r="AD367" i="25"/>
  <c r="AB367" i="25"/>
  <c r="Y367" i="25"/>
  <c r="V367" i="25"/>
  <c r="T367" i="25"/>
  <c r="X367" i="25"/>
  <c r="AA367" i="25"/>
  <c r="U367" i="25"/>
  <c r="AC367" i="25"/>
  <c r="W367" i="25"/>
  <c r="S424" i="35" l="1"/>
  <c r="I445" i="33"/>
  <c r="R445" i="33"/>
  <c r="L446" i="33" s="1"/>
  <c r="M446" i="33" s="1"/>
  <c r="AE367" i="25"/>
  <c r="N367" i="25" s="1"/>
  <c r="Q367" i="25" s="1"/>
  <c r="S367" i="25" s="1"/>
  <c r="E424" i="35" l="1"/>
  <c r="Y446" i="33"/>
  <c r="AD446" i="33"/>
  <c r="AB446" i="33"/>
  <c r="Z446" i="33"/>
  <c r="AC446" i="33"/>
  <c r="U446" i="33"/>
  <c r="V446" i="33"/>
  <c r="AA446" i="33"/>
  <c r="W446" i="33"/>
  <c r="T446" i="33"/>
  <c r="X446" i="33"/>
  <c r="H446" i="33"/>
  <c r="K445" i="33"/>
  <c r="E367" i="25"/>
  <c r="I424" i="35" l="1"/>
  <c r="H425" i="35" s="1"/>
  <c r="R424" i="35"/>
  <c r="L425" i="35" s="1"/>
  <c r="M425" i="35" s="1"/>
  <c r="AE446" i="33"/>
  <c r="N446" i="33" s="1"/>
  <c r="Q446" i="33" s="1"/>
  <c r="E446" i="33" s="1"/>
  <c r="I446" i="33"/>
  <c r="H447" i="33" s="1"/>
  <c r="R446" i="33"/>
  <c r="L447" i="33" s="1"/>
  <c r="M447" i="33" s="1"/>
  <c r="Z447" i="33" s="1"/>
  <c r="J424" i="35" l="1"/>
  <c r="K424" i="35" s="1"/>
  <c r="T425" i="35"/>
  <c r="AA425" i="35"/>
  <c r="Z425" i="35"/>
  <c r="V425" i="35"/>
  <c r="W425" i="35"/>
  <c r="U425" i="35"/>
  <c r="X425" i="35"/>
  <c r="Y425" i="35"/>
  <c r="AB425" i="35"/>
  <c r="AC425" i="35"/>
  <c r="AD425" i="35"/>
  <c r="T447" i="33"/>
  <c r="K446" i="33"/>
  <c r="X447" i="33"/>
  <c r="AB447" i="33"/>
  <c r="AA447" i="33"/>
  <c r="W447" i="33"/>
  <c r="V447" i="33"/>
  <c r="AC447" i="33"/>
  <c r="U447" i="33"/>
  <c r="AD447" i="33"/>
  <c r="Y447" i="33"/>
  <c r="I367" i="25"/>
  <c r="H368" i="25" s="1"/>
  <c r="R367" i="25"/>
  <c r="L368" i="25" s="1"/>
  <c r="M368" i="25" s="1"/>
  <c r="AE425" i="35" l="1"/>
  <c r="N425" i="35" s="1"/>
  <c r="Q425" i="35" s="1"/>
  <c r="AE447" i="33"/>
  <c r="N447" i="33" s="1"/>
  <c r="Q447" i="33" s="1"/>
  <c r="R447" i="33"/>
  <c r="L448" i="33" s="1"/>
  <c r="M448" i="33" s="1"/>
  <c r="I447" i="33"/>
  <c r="H448" i="33" s="1"/>
  <c r="K367" i="25"/>
  <c r="Z368" i="25"/>
  <c r="AD368" i="25"/>
  <c r="W368" i="25"/>
  <c r="U368" i="25"/>
  <c r="T368" i="25"/>
  <c r="Y368" i="25"/>
  <c r="AC368" i="25"/>
  <c r="AB368" i="25"/>
  <c r="V368" i="25"/>
  <c r="X368" i="25"/>
  <c r="AA368" i="25"/>
  <c r="S425" i="35" l="1"/>
  <c r="V448" i="33"/>
  <c r="AC448" i="33"/>
  <c r="T448" i="33"/>
  <c r="Z448" i="33"/>
  <c r="AB448" i="33"/>
  <c r="U448" i="33"/>
  <c r="AD448" i="33"/>
  <c r="AA448" i="33"/>
  <c r="Y448" i="33"/>
  <c r="W448" i="33"/>
  <c r="X448" i="33"/>
  <c r="K447" i="33"/>
  <c r="AE368" i="25"/>
  <c r="N368" i="25" s="1"/>
  <c r="Q368" i="25" s="1"/>
  <c r="E425" i="35" l="1"/>
  <c r="S368" i="25"/>
  <c r="E368" i="25" s="1"/>
  <c r="AE448" i="33"/>
  <c r="N448" i="33" s="1"/>
  <c r="Q448" i="33" s="1"/>
  <c r="I425" i="35" l="1"/>
  <c r="H426" i="35" s="1"/>
  <c r="R425" i="35"/>
  <c r="L426" i="35" s="1"/>
  <c r="M426" i="35" s="1"/>
  <c r="J425" i="35" l="1"/>
  <c r="K425" i="35" s="1"/>
  <c r="W426" i="35"/>
  <c r="Z426" i="35"/>
  <c r="T426" i="35"/>
  <c r="Y426" i="35"/>
  <c r="AC426" i="35"/>
  <c r="X426" i="35"/>
  <c r="AD426" i="35"/>
  <c r="AB426" i="35"/>
  <c r="AA426" i="35"/>
  <c r="U426" i="35"/>
  <c r="V426" i="35"/>
  <c r="E448" i="33"/>
  <c r="R448" i="33" s="1"/>
  <c r="L449" i="33" s="1"/>
  <c r="M449" i="33" s="1"/>
  <c r="Z449" i="33" s="1"/>
  <c r="I448" i="33"/>
  <c r="H449" i="33" s="1"/>
  <c r="I368" i="25"/>
  <c r="H369" i="25" s="1"/>
  <c r="R368" i="25"/>
  <c r="L369" i="25" s="1"/>
  <c r="M369" i="25" s="1"/>
  <c r="AE426" i="35" l="1"/>
  <c r="N426" i="35" s="1"/>
  <c r="Q426" i="35" s="1"/>
  <c r="AB449" i="33"/>
  <c r="U449" i="33"/>
  <c r="AA449" i="33"/>
  <c r="AC449" i="33"/>
  <c r="Y449" i="33"/>
  <c r="T449" i="33"/>
  <c r="X449" i="33"/>
  <c r="W449" i="33"/>
  <c r="AD449" i="33"/>
  <c r="V449" i="33"/>
  <c r="K448" i="33"/>
  <c r="K368" i="25"/>
  <c r="AA369" i="25"/>
  <c r="AB369" i="25"/>
  <c r="V369" i="25"/>
  <c r="AC369" i="25"/>
  <c r="U369" i="25"/>
  <c r="T369" i="25"/>
  <c r="X369" i="25"/>
  <c r="Y369" i="25"/>
  <c r="Z369" i="25"/>
  <c r="AD369" i="25"/>
  <c r="W369" i="25"/>
  <c r="S426" i="35" l="1"/>
  <c r="AE449" i="33"/>
  <c r="N449" i="33" s="1"/>
  <c r="Q449" i="33" s="1"/>
  <c r="I449" i="33"/>
  <c r="R449" i="33"/>
  <c r="L450" i="33" s="1"/>
  <c r="AE369" i="25"/>
  <c r="N369" i="25" s="1"/>
  <c r="Q369" i="25" s="1"/>
  <c r="E426" i="35" l="1"/>
  <c r="S369" i="25"/>
  <c r="E369" i="25" s="1"/>
  <c r="K449" i="33"/>
  <c r="H450" i="33"/>
  <c r="M450" i="33"/>
  <c r="AA450" i="33" s="1"/>
  <c r="I426" i="35" l="1"/>
  <c r="H427" i="35" s="1"/>
  <c r="R426" i="35"/>
  <c r="L427" i="35" s="1"/>
  <c r="M427" i="35" s="1"/>
  <c r="U450" i="33"/>
  <c r="AC450" i="33"/>
  <c r="Z450" i="33"/>
  <c r="AB450" i="33"/>
  <c r="Y450" i="33"/>
  <c r="AD450" i="33"/>
  <c r="X450" i="33"/>
  <c r="W450" i="33"/>
  <c r="T450" i="33"/>
  <c r="V450" i="33"/>
  <c r="J426" i="35" l="1"/>
  <c r="K426" i="35" s="1"/>
  <c r="AA427" i="35"/>
  <c r="AB427" i="35"/>
  <c r="Z427" i="35"/>
  <c r="Y427" i="35"/>
  <c r="AD427" i="35"/>
  <c r="U427" i="35"/>
  <c r="W427" i="35"/>
  <c r="T427" i="35"/>
  <c r="V427" i="35"/>
  <c r="X427" i="35"/>
  <c r="AC427" i="35"/>
  <c r="AE450" i="33"/>
  <c r="N450" i="33" s="1"/>
  <c r="Q450" i="33" s="1"/>
  <c r="I369" i="25"/>
  <c r="H370" i="25" s="1"/>
  <c r="R369" i="25"/>
  <c r="L370" i="25" s="1"/>
  <c r="M370" i="25" s="1"/>
  <c r="AE427" i="35" l="1"/>
  <c r="N427" i="35" s="1"/>
  <c r="Q427" i="35" s="1"/>
  <c r="E450" i="33"/>
  <c r="I450" i="33" s="1"/>
  <c r="H451" i="33" s="1"/>
  <c r="K369" i="25"/>
  <c r="AB370" i="25"/>
  <c r="AD370" i="25"/>
  <c r="V370" i="25"/>
  <c r="T370" i="25"/>
  <c r="U370" i="25"/>
  <c r="Z370" i="25"/>
  <c r="X370" i="25"/>
  <c r="Y370" i="25"/>
  <c r="AC370" i="25"/>
  <c r="W370" i="25"/>
  <c r="AA370" i="25"/>
  <c r="S427" i="35" l="1"/>
  <c r="K450" i="33"/>
  <c r="R450" i="33"/>
  <c r="L451" i="33" s="1"/>
  <c r="M451" i="33" s="1"/>
  <c r="AA451" i="33" s="1"/>
  <c r="AE370" i="25"/>
  <c r="N370" i="25" s="1"/>
  <c r="Q370" i="25" s="1"/>
  <c r="S370" i="25" s="1"/>
  <c r="E427" i="35" l="1"/>
  <c r="AD451" i="33"/>
  <c r="W451" i="33"/>
  <c r="Y451" i="33"/>
  <c r="AC451" i="33"/>
  <c r="X451" i="33"/>
  <c r="U451" i="33"/>
  <c r="V451" i="33"/>
  <c r="T451" i="33"/>
  <c r="Z451" i="33"/>
  <c r="AB451" i="33"/>
  <c r="E370" i="25"/>
  <c r="I427" i="35" l="1"/>
  <c r="H428" i="35" s="1"/>
  <c r="R427" i="35"/>
  <c r="L428" i="35" s="1"/>
  <c r="M428" i="35" s="1"/>
  <c r="AE451" i="33"/>
  <c r="N451" i="33" s="1"/>
  <c r="Q451" i="33" s="1"/>
  <c r="E451" i="33"/>
  <c r="J427" i="35" l="1"/>
  <c r="K427" i="35" s="1"/>
  <c r="X428" i="35"/>
  <c r="T428" i="35"/>
  <c r="Z428" i="35"/>
  <c r="W428" i="35"/>
  <c r="U428" i="35"/>
  <c r="AA428" i="35"/>
  <c r="Y428" i="35"/>
  <c r="AB428" i="35"/>
  <c r="V428" i="35"/>
  <c r="AC428" i="35"/>
  <c r="AD428" i="35"/>
  <c r="R451" i="33"/>
  <c r="L452" i="33" s="1"/>
  <c r="M452" i="33" s="1"/>
  <c r="I451" i="33"/>
  <c r="I370" i="25"/>
  <c r="H371" i="25" s="1"/>
  <c r="R370" i="25"/>
  <c r="L371" i="25" s="1"/>
  <c r="M371" i="25" s="1"/>
  <c r="AE428" i="35" l="1"/>
  <c r="N428" i="35" s="1"/>
  <c r="Q428" i="35" s="1"/>
  <c r="H452" i="33"/>
  <c r="K451" i="33"/>
  <c r="AB452" i="33"/>
  <c r="AD452" i="33"/>
  <c r="AC452" i="33"/>
  <c r="V452" i="33"/>
  <c r="AA452" i="33"/>
  <c r="W452" i="33"/>
  <c r="T452" i="33"/>
  <c r="Y452" i="33"/>
  <c r="X452" i="33"/>
  <c r="U452" i="33"/>
  <c r="Z452" i="33"/>
  <c r="K370" i="25"/>
  <c r="Y371" i="25"/>
  <c r="AC371" i="25"/>
  <c r="V371" i="25"/>
  <c r="Z371" i="25"/>
  <c r="T371" i="25"/>
  <c r="AD371" i="25"/>
  <c r="W371" i="25"/>
  <c r="AA371" i="25"/>
  <c r="AB371" i="25"/>
  <c r="X371" i="25"/>
  <c r="U371" i="25"/>
  <c r="S428" i="35" l="1"/>
  <c r="AE452" i="33"/>
  <c r="N452" i="33" s="1"/>
  <c r="Q452" i="33" s="1"/>
  <c r="AE371" i="25"/>
  <c r="N371" i="25" s="1"/>
  <c r="Q371" i="25" s="1"/>
  <c r="E428" i="35" l="1"/>
  <c r="S371" i="25"/>
  <c r="E371" i="25" s="1"/>
  <c r="E452" i="33"/>
  <c r="I452" i="33"/>
  <c r="R452" i="33"/>
  <c r="L453" i="33" s="1"/>
  <c r="M453" i="33" s="1"/>
  <c r="I428" i="35" l="1"/>
  <c r="H429" i="35" s="1"/>
  <c r="R428" i="35"/>
  <c r="L429" i="35" s="1"/>
  <c r="M429" i="35" s="1"/>
  <c r="AA453" i="33"/>
  <c r="Y453" i="33"/>
  <c r="W453" i="33"/>
  <c r="AD453" i="33"/>
  <c r="X453" i="33"/>
  <c r="T453" i="33"/>
  <c r="V453" i="33"/>
  <c r="Z453" i="33"/>
  <c r="U453" i="33"/>
  <c r="AB453" i="33"/>
  <c r="AC453" i="33"/>
  <c r="H453" i="33"/>
  <c r="K452" i="33"/>
  <c r="J428" i="35" l="1"/>
  <c r="K428" i="35" s="1"/>
  <c r="Y429" i="35"/>
  <c r="U429" i="35"/>
  <c r="AA429" i="35"/>
  <c r="X429" i="35"/>
  <c r="AD429" i="35"/>
  <c r="Z429" i="35"/>
  <c r="AC429" i="35"/>
  <c r="AB429" i="35"/>
  <c r="T429" i="35"/>
  <c r="V429" i="35"/>
  <c r="W429" i="35"/>
  <c r="AE453" i="33"/>
  <c r="N453" i="33" s="1"/>
  <c r="Q453" i="33" s="1"/>
  <c r="I371" i="25"/>
  <c r="H372" i="25" s="1"/>
  <c r="R371" i="25"/>
  <c r="L372" i="25" s="1"/>
  <c r="M372" i="25" s="1"/>
  <c r="AE429" i="35" l="1"/>
  <c r="N429" i="35" s="1"/>
  <c r="Q429" i="35" s="1"/>
  <c r="R453" i="33"/>
  <c r="L454" i="33" s="1"/>
  <c r="M454" i="33" s="1"/>
  <c r="I453" i="33"/>
  <c r="K371" i="25"/>
  <c r="AD372" i="25"/>
  <c r="W372" i="25"/>
  <c r="AA372" i="25"/>
  <c r="U372" i="25"/>
  <c r="Y372" i="25"/>
  <c r="AB372" i="25"/>
  <c r="AC372" i="25"/>
  <c r="T372" i="25"/>
  <c r="Z372" i="25"/>
  <c r="V372" i="25"/>
  <c r="X372" i="25"/>
  <c r="S429" i="35" l="1"/>
  <c r="H454" i="33"/>
  <c r="K453" i="33"/>
  <c r="V454" i="33"/>
  <c r="W454" i="33"/>
  <c r="AD454" i="33"/>
  <c r="U454" i="33"/>
  <c r="AC454" i="33"/>
  <c r="T454" i="33"/>
  <c r="Z454" i="33"/>
  <c r="X454" i="33"/>
  <c r="Y454" i="33"/>
  <c r="AB454" i="33"/>
  <c r="AA454" i="33"/>
  <c r="AE372" i="25"/>
  <c r="N372" i="25" s="1"/>
  <c r="Q372" i="25" s="1"/>
  <c r="E429" i="35" l="1"/>
  <c r="S372" i="25"/>
  <c r="E372" i="25" s="1"/>
  <c r="R372" i="25" s="1"/>
  <c r="L373" i="25" s="1"/>
  <c r="AE454" i="33"/>
  <c r="N454" i="33" s="1"/>
  <c r="Q454" i="33" s="1"/>
  <c r="I429" i="35" l="1"/>
  <c r="H430" i="35" s="1"/>
  <c r="R429" i="35"/>
  <c r="L430" i="35" s="1"/>
  <c r="M430" i="35" s="1"/>
  <c r="E454" i="33"/>
  <c r="M373" i="25"/>
  <c r="Z373" i="25" s="1"/>
  <c r="I372" i="25"/>
  <c r="H373" i="25" s="1"/>
  <c r="J429" i="35" l="1"/>
  <c r="K429" i="35" s="1"/>
  <c r="V430" i="35"/>
  <c r="AD430" i="35"/>
  <c r="Y430" i="35"/>
  <c r="AA430" i="35"/>
  <c r="Z430" i="35"/>
  <c r="AB430" i="35"/>
  <c r="W430" i="35"/>
  <c r="T430" i="35"/>
  <c r="AC430" i="35"/>
  <c r="U430" i="35"/>
  <c r="X430" i="35"/>
  <c r="U373" i="25"/>
  <c r="Y373" i="25"/>
  <c r="X373" i="25"/>
  <c r="V373" i="25"/>
  <c r="AC373" i="25"/>
  <c r="T373" i="25"/>
  <c r="I454" i="33"/>
  <c r="H455" i="33" s="1"/>
  <c r="K454" i="33"/>
  <c r="R454" i="33"/>
  <c r="L455" i="33" s="1"/>
  <c r="M455" i="33" s="1"/>
  <c r="Y455" i="33" s="1"/>
  <c r="W373" i="25"/>
  <c r="AB373" i="25"/>
  <c r="AA373" i="25"/>
  <c r="AD373" i="25"/>
  <c r="K372" i="25"/>
  <c r="AE430" i="35" l="1"/>
  <c r="N430" i="35" s="1"/>
  <c r="Q430" i="35" s="1"/>
  <c r="AE373" i="25"/>
  <c r="N373" i="25" s="1"/>
  <c r="Q373" i="25" s="1"/>
  <c r="S373" i="25" s="1"/>
  <c r="AC455" i="33"/>
  <c r="V455" i="33"/>
  <c r="X455" i="33"/>
  <c r="AA455" i="33"/>
  <c r="Z455" i="33"/>
  <c r="T455" i="33"/>
  <c r="U455" i="33"/>
  <c r="AD455" i="33"/>
  <c r="AB455" i="33"/>
  <c r="W455" i="33"/>
  <c r="S430" i="35" l="1"/>
  <c r="AE455" i="33"/>
  <c r="N455" i="33" s="1"/>
  <c r="Q455" i="33" s="1"/>
  <c r="E373" i="25"/>
  <c r="E430" i="35" l="1"/>
  <c r="R455" i="33"/>
  <c r="L456" i="33" s="1"/>
  <c r="M456" i="33" s="1"/>
  <c r="AD456" i="33" s="1"/>
  <c r="I455" i="33"/>
  <c r="H456" i="33" s="1"/>
  <c r="R373" i="25"/>
  <c r="L374" i="25" s="1"/>
  <c r="M374" i="25" s="1"/>
  <c r="I373" i="25"/>
  <c r="H374" i="25" s="1"/>
  <c r="I430" i="35" l="1"/>
  <c r="H431" i="35" s="1"/>
  <c r="R430" i="35"/>
  <c r="L431" i="35" s="1"/>
  <c r="M431" i="35" s="1"/>
  <c r="T456" i="33"/>
  <c r="Y456" i="33"/>
  <c r="AC456" i="33"/>
  <c r="W456" i="33"/>
  <c r="AB456" i="33"/>
  <c r="V456" i="33"/>
  <c r="AA456" i="33"/>
  <c r="U456" i="33"/>
  <c r="Z456" i="33"/>
  <c r="X456" i="33"/>
  <c r="K455" i="33"/>
  <c r="V374" i="25"/>
  <c r="AB374" i="25"/>
  <c r="U374" i="25"/>
  <c r="X374" i="25"/>
  <c r="W374" i="25"/>
  <c r="Z374" i="25"/>
  <c r="AA374" i="25"/>
  <c r="AC374" i="25"/>
  <c r="T374" i="25"/>
  <c r="Y374" i="25"/>
  <c r="AD374" i="25"/>
  <c r="K373" i="25"/>
  <c r="J430" i="35" l="1"/>
  <c r="K430" i="35" s="1"/>
  <c r="AA431" i="35"/>
  <c r="Y431" i="35"/>
  <c r="Z431" i="35"/>
  <c r="X431" i="35"/>
  <c r="W431" i="35"/>
  <c r="AC431" i="35"/>
  <c r="AB431" i="35"/>
  <c r="AD431" i="35"/>
  <c r="U431" i="35"/>
  <c r="V431" i="35"/>
  <c r="T431" i="35"/>
  <c r="AE456" i="33"/>
  <c r="N456" i="33" s="1"/>
  <c r="Q456" i="33" s="1"/>
  <c r="E456" i="33"/>
  <c r="I456" i="33" s="1"/>
  <c r="H457" i="33" s="1"/>
  <c r="AE374" i="25"/>
  <c r="N374" i="25" s="1"/>
  <c r="Q374" i="25" s="1"/>
  <c r="S374" i="25" s="1"/>
  <c r="AE431" i="35" l="1"/>
  <c r="N431" i="35" s="1"/>
  <c r="Q431" i="35" s="1"/>
  <c r="R456" i="33"/>
  <c r="L457" i="33" s="1"/>
  <c r="M457" i="33" s="1"/>
  <c r="AB457" i="33" s="1"/>
  <c r="K456" i="33"/>
  <c r="E457" i="33"/>
  <c r="E374" i="25"/>
  <c r="I374" i="25" s="1"/>
  <c r="S431" i="35" l="1"/>
  <c r="Y457" i="33"/>
  <c r="AA457" i="33"/>
  <c r="Z457" i="33"/>
  <c r="W457" i="33"/>
  <c r="AD457" i="33"/>
  <c r="T457" i="33"/>
  <c r="V457" i="33"/>
  <c r="X457" i="33"/>
  <c r="U457" i="33"/>
  <c r="AC457" i="33"/>
  <c r="R374" i="25"/>
  <c r="L375" i="25" s="1"/>
  <c r="M375" i="25" s="1"/>
  <c r="W375" i="25" s="1"/>
  <c r="H375" i="25"/>
  <c r="K374" i="25"/>
  <c r="E431" i="35" l="1"/>
  <c r="AE457" i="33"/>
  <c r="N457" i="33" s="1"/>
  <c r="Q457" i="33" s="1"/>
  <c r="V375" i="25"/>
  <c r="T375" i="25"/>
  <c r="AC375" i="25"/>
  <c r="Y375" i="25"/>
  <c r="AB375" i="25"/>
  <c r="X375" i="25"/>
  <c r="Z375" i="25"/>
  <c r="AA375" i="25"/>
  <c r="AD375" i="25"/>
  <c r="U375" i="25"/>
  <c r="I457" i="33"/>
  <c r="R457" i="33"/>
  <c r="L458" i="33" s="1"/>
  <c r="M458" i="33" s="1"/>
  <c r="I431" i="35" l="1"/>
  <c r="H432" i="35" s="1"/>
  <c r="R431" i="35"/>
  <c r="L432" i="35" s="1"/>
  <c r="M432" i="35" s="1"/>
  <c r="AE375" i="25"/>
  <c r="N375" i="25" s="1"/>
  <c r="Q375" i="25" s="1"/>
  <c r="X458" i="33"/>
  <c r="AD458" i="33"/>
  <c r="AA458" i="33"/>
  <c r="T458" i="33"/>
  <c r="Z458" i="33"/>
  <c r="U458" i="33"/>
  <c r="W458" i="33"/>
  <c r="V458" i="33"/>
  <c r="AC458" i="33"/>
  <c r="AB458" i="33"/>
  <c r="Y458" i="33"/>
  <c r="H458" i="33"/>
  <c r="K457" i="33"/>
  <c r="J431" i="35" l="1"/>
  <c r="K431" i="35" s="1"/>
  <c r="AC432" i="35"/>
  <c r="AB432" i="35"/>
  <c r="U432" i="35"/>
  <c r="X432" i="35"/>
  <c r="V432" i="35"/>
  <c r="W432" i="35"/>
  <c r="Z432" i="35"/>
  <c r="AA432" i="35"/>
  <c r="Y432" i="35"/>
  <c r="T432" i="35"/>
  <c r="AD432" i="35"/>
  <c r="S375" i="25"/>
  <c r="E375" i="25" s="1"/>
  <c r="AE458" i="33"/>
  <c r="N458" i="33" s="1"/>
  <c r="Q458" i="33" s="1"/>
  <c r="E458" i="33"/>
  <c r="R458" i="33" s="1"/>
  <c r="L459" i="33" s="1"/>
  <c r="M459" i="33" s="1"/>
  <c r="T459" i="33" s="1"/>
  <c r="I375" i="25" l="1"/>
  <c r="H376" i="25" s="1"/>
  <c r="R375" i="25"/>
  <c r="L376" i="25" s="1"/>
  <c r="M376" i="25" s="1"/>
  <c r="U376" i="25" s="1"/>
  <c r="AE432" i="35"/>
  <c r="N432" i="35" s="1"/>
  <c r="Q432" i="35" s="1"/>
  <c r="I458" i="33"/>
  <c r="K458" i="33" s="1"/>
  <c r="U459" i="33"/>
  <c r="X459" i="33"/>
  <c r="Y459" i="33"/>
  <c r="H459" i="33"/>
  <c r="Z459" i="33"/>
  <c r="W459" i="33"/>
  <c r="AA459" i="33"/>
  <c r="V459" i="33"/>
  <c r="AD459" i="33"/>
  <c r="AC459" i="33"/>
  <c r="AB459" i="33"/>
  <c r="K375" i="25" l="1"/>
  <c r="AB376" i="25"/>
  <c r="AC376" i="25"/>
  <c r="Y376" i="25"/>
  <c r="AA376" i="25"/>
  <c r="AD376" i="25"/>
  <c r="X376" i="25"/>
  <c r="T376" i="25"/>
  <c r="Z376" i="25"/>
  <c r="V376" i="25"/>
  <c r="S432" i="35"/>
  <c r="W376" i="25"/>
  <c r="AE459" i="33"/>
  <c r="N459" i="33" s="1"/>
  <c r="Q459" i="33" s="1"/>
  <c r="AE376" i="25" l="1"/>
  <c r="N376" i="25" s="1"/>
  <c r="Q376" i="25" s="1"/>
  <c r="S376" i="25" s="1"/>
  <c r="E432" i="35"/>
  <c r="I459" i="33"/>
  <c r="R459" i="33"/>
  <c r="L460" i="33" s="1"/>
  <c r="M460" i="33" s="1"/>
  <c r="Z460" i="33" s="1"/>
  <c r="I432" i="35" l="1"/>
  <c r="H433" i="35" s="1"/>
  <c r="R432" i="35"/>
  <c r="L433" i="35" s="1"/>
  <c r="M433" i="35" s="1"/>
  <c r="E376" i="25"/>
  <c r="AC460" i="33"/>
  <c r="X460" i="33"/>
  <c r="AD460" i="33"/>
  <c r="V460" i="33"/>
  <c r="U460" i="33"/>
  <c r="Y460" i="33"/>
  <c r="AA460" i="33"/>
  <c r="AB460" i="33"/>
  <c r="T460" i="33"/>
  <c r="W460" i="33"/>
  <c r="H460" i="33"/>
  <c r="K459" i="33"/>
  <c r="E460" i="33"/>
  <c r="R460" i="33" s="1"/>
  <c r="L461" i="33" s="1"/>
  <c r="M461" i="33" s="1"/>
  <c r="J432" i="35" l="1"/>
  <c r="K432" i="35" s="1"/>
  <c r="U433" i="35"/>
  <c r="Y433" i="35"/>
  <c r="AD433" i="35"/>
  <c r="Z433" i="35"/>
  <c r="AB433" i="35"/>
  <c r="AA433" i="35"/>
  <c r="X433" i="35"/>
  <c r="W433" i="35"/>
  <c r="V433" i="35"/>
  <c r="AC433" i="35"/>
  <c r="T433" i="35"/>
  <c r="I376" i="25"/>
  <c r="H377" i="25" s="1"/>
  <c r="R376" i="25"/>
  <c r="L377" i="25" s="1"/>
  <c r="M377" i="25" s="1"/>
  <c r="AE460" i="33"/>
  <c r="N460" i="33" s="1"/>
  <c r="Q460" i="33" s="1"/>
  <c r="X461" i="33"/>
  <c r="AC461" i="33"/>
  <c r="AD461" i="33"/>
  <c r="W461" i="33"/>
  <c r="AA461" i="33"/>
  <c r="Y461" i="33"/>
  <c r="T461" i="33"/>
  <c r="U461" i="33"/>
  <c r="AB461" i="33"/>
  <c r="V461" i="33"/>
  <c r="Z461" i="33"/>
  <c r="I460" i="33"/>
  <c r="H461" i="33" s="1"/>
  <c r="K376" i="25" l="1"/>
  <c r="AE433" i="35"/>
  <c r="N433" i="35" s="1"/>
  <c r="Q433" i="35" s="1"/>
  <c r="W377" i="25"/>
  <c r="X377" i="25"/>
  <c r="U377" i="25"/>
  <c r="AA377" i="25"/>
  <c r="AD377" i="25"/>
  <c r="V377" i="25"/>
  <c r="AB377" i="25"/>
  <c r="Y377" i="25"/>
  <c r="AC377" i="25"/>
  <c r="Z377" i="25"/>
  <c r="T377" i="25"/>
  <c r="AE461" i="33"/>
  <c r="N461" i="33" s="1"/>
  <c r="Q461" i="33" s="1"/>
  <c r="K460" i="33"/>
  <c r="AE377" i="25" l="1"/>
  <c r="N377" i="25" s="1"/>
  <c r="Q377" i="25" s="1"/>
  <c r="S377" i="25" s="1"/>
  <c r="E377" i="25" s="1"/>
  <c r="I377" i="25" s="1"/>
  <c r="H378" i="25" s="1"/>
  <c r="S433" i="35"/>
  <c r="I461" i="33"/>
  <c r="H462" i="33" s="1"/>
  <c r="R461" i="33"/>
  <c r="L462" i="33" s="1"/>
  <c r="M462" i="33"/>
  <c r="AC462" i="33" s="1"/>
  <c r="K461" i="33"/>
  <c r="R377" i="25" l="1"/>
  <c r="L378" i="25" s="1"/>
  <c r="M378" i="25" s="1"/>
  <c r="T378" i="25" s="1"/>
  <c r="E433" i="35"/>
  <c r="U462" i="33"/>
  <c r="Y462" i="33"/>
  <c r="Z462" i="33"/>
  <c r="AD462" i="33"/>
  <c r="V462" i="33"/>
  <c r="X462" i="33"/>
  <c r="AA462" i="33"/>
  <c r="AB462" i="33"/>
  <c r="T462" i="33"/>
  <c r="W462" i="33"/>
  <c r="K377" i="25"/>
  <c r="V378" i="25" l="1"/>
  <c r="Y378" i="25"/>
  <c r="W378" i="25"/>
  <c r="AD378" i="25"/>
  <c r="AB378" i="25"/>
  <c r="AC378" i="25"/>
  <c r="Z378" i="25"/>
  <c r="AA378" i="25"/>
  <c r="U378" i="25"/>
  <c r="X378" i="25"/>
  <c r="I433" i="35"/>
  <c r="H434" i="35" s="1"/>
  <c r="R433" i="35"/>
  <c r="L434" i="35" s="1"/>
  <c r="M434" i="35" s="1"/>
  <c r="AE462" i="33"/>
  <c r="N462" i="33" s="1"/>
  <c r="Q462" i="33" s="1"/>
  <c r="E462" i="33" s="1"/>
  <c r="R462" i="33"/>
  <c r="L463" i="33" s="1"/>
  <c r="I462" i="33"/>
  <c r="H463" i="33" s="1"/>
  <c r="J433" i="35" l="1"/>
  <c r="K433" i="35" s="1"/>
  <c r="AE378" i="25"/>
  <c r="N378" i="25" s="1"/>
  <c r="Q378" i="25" s="1"/>
  <c r="S378" i="25" s="1"/>
  <c r="E378" i="25" s="1"/>
  <c r="V434" i="35"/>
  <c r="AD434" i="35"/>
  <c r="W434" i="35"/>
  <c r="X434" i="35"/>
  <c r="T434" i="35"/>
  <c r="AC434" i="35"/>
  <c r="AB434" i="35"/>
  <c r="Y434" i="35"/>
  <c r="Z434" i="35"/>
  <c r="U434" i="35"/>
  <c r="AA434" i="35"/>
  <c r="M463" i="33"/>
  <c r="T463" i="33" s="1"/>
  <c r="K462" i="33"/>
  <c r="AE434" i="35" l="1"/>
  <c r="N434" i="35" s="1"/>
  <c r="Q434" i="35" s="1"/>
  <c r="AB463" i="33"/>
  <c r="X463" i="33"/>
  <c r="W463" i="33"/>
  <c r="U463" i="33"/>
  <c r="AD463" i="33"/>
  <c r="AC463" i="33"/>
  <c r="Z463" i="33"/>
  <c r="AA463" i="33"/>
  <c r="Y463" i="33"/>
  <c r="V463" i="33"/>
  <c r="R378" i="25"/>
  <c r="L379" i="25" s="1"/>
  <c r="M379" i="25" s="1"/>
  <c r="I378" i="25"/>
  <c r="H379" i="25" s="1"/>
  <c r="S434" i="35" l="1"/>
  <c r="AE463" i="33"/>
  <c r="N463" i="33" s="1"/>
  <c r="Q463" i="33" s="1"/>
  <c r="E463" i="33"/>
  <c r="R463" i="33" s="1"/>
  <c r="L464" i="33" s="1"/>
  <c r="M464" i="33" s="1"/>
  <c r="K378" i="25"/>
  <c r="AB379" i="25"/>
  <c r="AA379" i="25"/>
  <c r="AC379" i="25"/>
  <c r="V379" i="25"/>
  <c r="Y379" i="25"/>
  <c r="Z379" i="25"/>
  <c r="W379" i="25"/>
  <c r="T379" i="25"/>
  <c r="AD379" i="25"/>
  <c r="U379" i="25"/>
  <c r="X379" i="25"/>
  <c r="E434" i="35" l="1"/>
  <c r="I463" i="33"/>
  <c r="H464" i="33" s="1"/>
  <c r="AA464" i="33"/>
  <c r="Z464" i="33"/>
  <c r="X464" i="33"/>
  <c r="U464" i="33"/>
  <c r="W464" i="33"/>
  <c r="Y464" i="33"/>
  <c r="V464" i="33"/>
  <c r="AD464" i="33"/>
  <c r="AC464" i="33"/>
  <c r="T464" i="33"/>
  <c r="AB464" i="33"/>
  <c r="K463" i="33"/>
  <c r="AE379" i="25"/>
  <c r="N379" i="25" s="1"/>
  <c r="Q379" i="25" s="1"/>
  <c r="S379" i="25" s="1"/>
  <c r="I434" i="35" l="1"/>
  <c r="H435" i="35" s="1"/>
  <c r="R434" i="35"/>
  <c r="L435" i="35" s="1"/>
  <c r="M435" i="35" s="1"/>
  <c r="AE464" i="33"/>
  <c r="N464" i="33" s="1"/>
  <c r="Q464" i="33" s="1"/>
  <c r="E464" i="33" s="1"/>
  <c r="E379" i="25"/>
  <c r="J434" i="35" l="1"/>
  <c r="K434" i="35" s="1"/>
  <c r="AB435" i="35"/>
  <c r="W435" i="35"/>
  <c r="AC435" i="35"/>
  <c r="AD435" i="35"/>
  <c r="V435" i="35"/>
  <c r="Y435" i="35"/>
  <c r="T435" i="35"/>
  <c r="Z435" i="35"/>
  <c r="X435" i="35"/>
  <c r="AA435" i="35"/>
  <c r="U435" i="35"/>
  <c r="I464" i="33"/>
  <c r="H465" i="33" s="1"/>
  <c r="R464" i="33"/>
  <c r="L465" i="33" s="1"/>
  <c r="M465" i="33" s="1"/>
  <c r="T465" i="33" s="1"/>
  <c r="K464" i="33"/>
  <c r="AE435" i="35" l="1"/>
  <c r="N435" i="35" s="1"/>
  <c r="Q435" i="35" s="1"/>
  <c r="X465" i="33"/>
  <c r="V465" i="33"/>
  <c r="Z465" i="33"/>
  <c r="U465" i="33"/>
  <c r="AA465" i="33"/>
  <c r="AC465" i="33"/>
  <c r="AB465" i="33"/>
  <c r="AD465" i="33"/>
  <c r="Y465" i="33"/>
  <c r="W465" i="33"/>
  <c r="I379" i="25"/>
  <c r="H380" i="25" s="1"/>
  <c r="R379" i="25"/>
  <c r="L380" i="25" s="1"/>
  <c r="M380" i="25" s="1"/>
  <c r="S435" i="35" l="1"/>
  <c r="E435" i="35" s="1"/>
  <c r="AE465" i="33"/>
  <c r="N465" i="33" s="1"/>
  <c r="Q465" i="33" s="1"/>
  <c r="I465" i="33"/>
  <c r="H466" i="33" s="1"/>
  <c r="R465" i="33"/>
  <c r="L466" i="33" s="1"/>
  <c r="K379" i="25"/>
  <c r="Z380" i="25"/>
  <c r="AD380" i="25"/>
  <c r="Y380" i="25"/>
  <c r="AC380" i="25"/>
  <c r="AB380" i="25"/>
  <c r="AA380" i="25"/>
  <c r="X380" i="25"/>
  <c r="V380" i="25"/>
  <c r="U380" i="25"/>
  <c r="W380" i="25"/>
  <c r="T380" i="25"/>
  <c r="I435" i="35" l="1"/>
  <c r="H436" i="35" s="1"/>
  <c r="R435" i="35"/>
  <c r="L436" i="35" s="1"/>
  <c r="M436" i="35" s="1"/>
  <c r="M466" i="33"/>
  <c r="T466" i="33" s="1"/>
  <c r="K465" i="33"/>
  <c r="AE380" i="25"/>
  <c r="N380" i="25" s="1"/>
  <c r="Q380" i="25" s="1"/>
  <c r="J435" i="35" l="1"/>
  <c r="K435" i="35" s="1"/>
  <c r="Y436" i="35"/>
  <c r="V436" i="35"/>
  <c r="U436" i="35"/>
  <c r="AD436" i="35"/>
  <c r="AB436" i="35"/>
  <c r="W436" i="35"/>
  <c r="Z436" i="35"/>
  <c r="AA436" i="35"/>
  <c r="X436" i="35"/>
  <c r="AC436" i="35"/>
  <c r="T436" i="35"/>
  <c r="S380" i="25"/>
  <c r="E380" i="25" s="1"/>
  <c r="AC466" i="33"/>
  <c r="AB466" i="33"/>
  <c r="Z466" i="33"/>
  <c r="AD466" i="33"/>
  <c r="V466" i="33"/>
  <c r="U466" i="33"/>
  <c r="X466" i="33"/>
  <c r="AA466" i="33"/>
  <c r="W466" i="33"/>
  <c r="Y466" i="33"/>
  <c r="AE436" i="35" l="1"/>
  <c r="N436" i="35" s="1"/>
  <c r="Q436" i="35" s="1"/>
  <c r="AE466" i="33"/>
  <c r="N466" i="33" s="1"/>
  <c r="Q466" i="33" s="1"/>
  <c r="E466" i="33"/>
  <c r="S436" i="35" l="1"/>
  <c r="R466" i="33"/>
  <c r="L467" i="33" s="1"/>
  <c r="M467" i="33" s="1"/>
  <c r="V467" i="33" s="1"/>
  <c r="I466" i="33"/>
  <c r="H467" i="33" s="1"/>
  <c r="K466" i="33"/>
  <c r="I380" i="25"/>
  <c r="H381" i="25" s="1"/>
  <c r="R380" i="25"/>
  <c r="L381" i="25" s="1"/>
  <c r="M381" i="25" s="1"/>
  <c r="T467" i="33" l="1"/>
  <c r="E436" i="35"/>
  <c r="X467" i="33"/>
  <c r="W467" i="33"/>
  <c r="AC467" i="33"/>
  <c r="U467" i="33"/>
  <c r="Z467" i="33"/>
  <c r="AA467" i="33"/>
  <c r="AB467" i="33"/>
  <c r="AD467" i="33"/>
  <c r="Y467" i="33"/>
  <c r="K380" i="25"/>
  <c r="Z381" i="25"/>
  <c r="AB381" i="25"/>
  <c r="V381" i="25"/>
  <c r="X381" i="25"/>
  <c r="AC381" i="25"/>
  <c r="AA381" i="25"/>
  <c r="W381" i="25"/>
  <c r="AD381" i="25"/>
  <c r="T381" i="25"/>
  <c r="U381" i="25"/>
  <c r="Y381" i="25"/>
  <c r="I436" i="35" l="1"/>
  <c r="H437" i="35" s="1"/>
  <c r="R436" i="35"/>
  <c r="L437" i="35" s="1"/>
  <c r="M437" i="35" s="1"/>
  <c r="AE467" i="33"/>
  <c r="N467" i="33" s="1"/>
  <c r="Q467" i="33" s="1"/>
  <c r="R467" i="33"/>
  <c r="L468" i="33" s="1"/>
  <c r="M468" i="33" s="1"/>
  <c r="I467" i="33"/>
  <c r="H468" i="33" s="1"/>
  <c r="AE381" i="25"/>
  <c r="N381" i="25" s="1"/>
  <c r="Q381" i="25" s="1"/>
  <c r="J436" i="35" l="1"/>
  <c r="K436" i="35" s="1"/>
  <c r="AD437" i="35"/>
  <c r="X437" i="35"/>
  <c r="AC437" i="35"/>
  <c r="T437" i="35"/>
  <c r="AB437" i="35"/>
  <c r="AA437" i="35"/>
  <c r="V437" i="35"/>
  <c r="Z437" i="35"/>
  <c r="U437" i="35"/>
  <c r="Y437" i="35"/>
  <c r="W437" i="35"/>
  <c r="S381" i="25"/>
  <c r="E381" i="25" s="1"/>
  <c r="W468" i="33"/>
  <c r="AA468" i="33"/>
  <c r="U468" i="33"/>
  <c r="V468" i="33"/>
  <c r="AB468" i="33"/>
  <c r="T468" i="33"/>
  <c r="AD468" i="33"/>
  <c r="Z468" i="33"/>
  <c r="AC468" i="33"/>
  <c r="Y468" i="33"/>
  <c r="X468" i="33"/>
  <c r="K467" i="33"/>
  <c r="AE437" i="35" l="1"/>
  <c r="N437" i="35" s="1"/>
  <c r="Q437" i="35" s="1"/>
  <c r="AE468" i="33"/>
  <c r="N468" i="33" s="1"/>
  <c r="Q468" i="33" s="1"/>
  <c r="E468" i="33" s="1"/>
  <c r="S437" i="35" l="1"/>
  <c r="E437" i="35" s="1"/>
  <c r="R468" i="33"/>
  <c r="L469" i="33" s="1"/>
  <c r="M469" i="33" s="1"/>
  <c r="I468" i="33"/>
  <c r="H469" i="33" s="1"/>
  <c r="I381" i="25"/>
  <c r="H382" i="25" s="1"/>
  <c r="R381" i="25"/>
  <c r="L382" i="25" s="1"/>
  <c r="M382" i="25" s="1"/>
  <c r="I437" i="35" l="1"/>
  <c r="H438" i="35" s="1"/>
  <c r="R437" i="35"/>
  <c r="L438" i="35" s="1"/>
  <c r="M438" i="35" s="1"/>
  <c r="K468" i="33"/>
  <c r="AD469" i="33"/>
  <c r="Y469" i="33"/>
  <c r="W469" i="33"/>
  <c r="U469" i="33"/>
  <c r="T469" i="33"/>
  <c r="V469" i="33"/>
  <c r="Z469" i="33"/>
  <c r="AC469" i="33"/>
  <c r="AB469" i="33"/>
  <c r="X469" i="33"/>
  <c r="AA469" i="33"/>
  <c r="K381" i="25"/>
  <c r="AB382" i="25"/>
  <c r="AA382" i="25"/>
  <c r="X382" i="25"/>
  <c r="AD382" i="25"/>
  <c r="W382" i="25"/>
  <c r="U382" i="25"/>
  <c r="Y382" i="25"/>
  <c r="AC382" i="25"/>
  <c r="Z382" i="25"/>
  <c r="V382" i="25"/>
  <c r="T382" i="25"/>
  <c r="J437" i="35" l="1"/>
  <c r="K437" i="35" s="1"/>
  <c r="V438" i="35"/>
  <c r="Z438" i="35"/>
  <c r="W438" i="35"/>
  <c r="AB438" i="35"/>
  <c r="AC438" i="35"/>
  <c r="AA438" i="35"/>
  <c r="U438" i="35"/>
  <c r="T438" i="35"/>
  <c r="X438" i="35"/>
  <c r="Y438" i="35"/>
  <c r="AD438" i="35"/>
  <c r="AE469" i="33"/>
  <c r="N469" i="33" s="1"/>
  <c r="Q469" i="33" s="1"/>
  <c r="AE382" i="25"/>
  <c r="N382" i="25" s="1"/>
  <c r="Q382" i="25" s="1"/>
  <c r="S382" i="25" s="1"/>
  <c r="AE438" i="35" l="1"/>
  <c r="N438" i="35" s="1"/>
  <c r="Q438" i="35" s="1"/>
  <c r="S438" i="35" s="1"/>
  <c r="E469" i="33"/>
  <c r="E382" i="25"/>
  <c r="E438" i="35" l="1"/>
  <c r="I469" i="33"/>
  <c r="H470" i="33" s="1"/>
  <c r="R469" i="33"/>
  <c r="L470" i="33" s="1"/>
  <c r="M470" i="33" s="1"/>
  <c r="R438" i="35" l="1"/>
  <c r="L439" i="35" s="1"/>
  <c r="M439" i="35" s="1"/>
  <c r="I438" i="35"/>
  <c r="H439" i="35" s="1"/>
  <c r="AD470" i="33"/>
  <c r="AC470" i="33"/>
  <c r="Y470" i="33"/>
  <c r="AA470" i="33"/>
  <c r="Z470" i="33"/>
  <c r="W470" i="33"/>
  <c r="U470" i="33"/>
  <c r="X470" i="33"/>
  <c r="V470" i="33"/>
  <c r="T470" i="33"/>
  <c r="AB470" i="33"/>
  <c r="K469" i="33"/>
  <c r="I382" i="25"/>
  <c r="H383" i="25" s="1"/>
  <c r="R382" i="25"/>
  <c r="L383" i="25" s="1"/>
  <c r="M383" i="25" s="1"/>
  <c r="J438" i="35" l="1"/>
  <c r="K438" i="35" s="1"/>
  <c r="T439" i="35"/>
  <c r="U439" i="35"/>
  <c r="W439" i="35"/>
  <c r="AC439" i="35"/>
  <c r="AD439" i="35"/>
  <c r="Y439" i="35"/>
  <c r="V439" i="35"/>
  <c r="AA439" i="35"/>
  <c r="Z439" i="35"/>
  <c r="X439" i="35"/>
  <c r="AB439" i="35"/>
  <c r="AE470" i="33"/>
  <c r="N470" i="33" s="1"/>
  <c r="Q470" i="33" s="1"/>
  <c r="E470" i="33" s="1"/>
  <c r="K382" i="25"/>
  <c r="AC383" i="25"/>
  <c r="AB383" i="25"/>
  <c r="AA383" i="25"/>
  <c r="W383" i="25"/>
  <c r="AD383" i="25"/>
  <c r="U383" i="25"/>
  <c r="V383" i="25"/>
  <c r="Z383" i="25"/>
  <c r="X383" i="25"/>
  <c r="T383" i="25"/>
  <c r="Y383" i="25"/>
  <c r="AE439" i="35" l="1"/>
  <c r="N439" i="35" s="1"/>
  <c r="Q439" i="35" s="1"/>
  <c r="R470" i="33"/>
  <c r="L471" i="33" s="1"/>
  <c r="M471" i="33" s="1"/>
  <c r="I470" i="33"/>
  <c r="H471" i="33" s="1"/>
  <c r="AE383" i="25"/>
  <c r="N383" i="25" s="1"/>
  <c r="Q383" i="25" s="1"/>
  <c r="S439" i="35" l="1"/>
  <c r="S383" i="25"/>
  <c r="E383" i="25" s="1"/>
  <c r="K470" i="33"/>
  <c r="AC471" i="33"/>
  <c r="V471" i="33"/>
  <c r="AB471" i="33"/>
  <c r="X471" i="33"/>
  <c r="W471" i="33"/>
  <c r="T471" i="33"/>
  <c r="AD471" i="33"/>
  <c r="AA471" i="33"/>
  <c r="Z471" i="33"/>
  <c r="Y471" i="33"/>
  <c r="U471" i="33"/>
  <c r="E439" i="35" l="1"/>
  <c r="AE471" i="33"/>
  <c r="N471" i="33" s="1"/>
  <c r="Q471" i="33" s="1"/>
  <c r="I439" i="35" l="1"/>
  <c r="H440" i="35" s="1"/>
  <c r="R439" i="35"/>
  <c r="L440" i="35" s="1"/>
  <c r="M440" i="35" s="1"/>
  <c r="R471" i="33"/>
  <c r="L472" i="33" s="1"/>
  <c r="M472" i="33" s="1"/>
  <c r="I471" i="33"/>
  <c r="H472" i="33" s="1"/>
  <c r="I383" i="25"/>
  <c r="H384" i="25" s="1"/>
  <c r="R383" i="25"/>
  <c r="L384" i="25" s="1"/>
  <c r="M384" i="25" s="1"/>
  <c r="J439" i="35" l="1"/>
  <c r="K439" i="35" s="1"/>
  <c r="AC440" i="35"/>
  <c r="T440" i="35"/>
  <c r="X440" i="35"/>
  <c r="Y440" i="35"/>
  <c r="AA440" i="35"/>
  <c r="AB440" i="35"/>
  <c r="V440" i="35"/>
  <c r="AD440" i="35"/>
  <c r="U440" i="35"/>
  <c r="W440" i="35"/>
  <c r="Z440" i="35"/>
  <c r="K471" i="33"/>
  <c r="AC472" i="33"/>
  <c r="AB472" i="33"/>
  <c r="X472" i="33"/>
  <c r="AD472" i="33"/>
  <c r="Y472" i="33"/>
  <c r="T472" i="33"/>
  <c r="V472" i="33"/>
  <c r="W472" i="33"/>
  <c r="AA472" i="33"/>
  <c r="U472" i="33"/>
  <c r="Z472" i="33"/>
  <c r="K383" i="25"/>
  <c r="V384" i="25"/>
  <c r="AD384" i="25"/>
  <c r="AB384" i="25"/>
  <c r="AA384" i="25"/>
  <c r="AC384" i="25"/>
  <c r="Z384" i="25"/>
  <c r="U384" i="25"/>
  <c r="W384" i="25"/>
  <c r="X384" i="25"/>
  <c r="T384" i="25"/>
  <c r="Y384" i="25"/>
  <c r="AE440" i="35" l="1"/>
  <c r="N440" i="35" s="1"/>
  <c r="Q440" i="35" s="1"/>
  <c r="AE472" i="33"/>
  <c r="N472" i="33" s="1"/>
  <c r="Q472" i="33" s="1"/>
  <c r="AE384" i="25"/>
  <c r="N384" i="25" s="1"/>
  <c r="Q384" i="25" s="1"/>
  <c r="S440" i="35" l="1"/>
  <c r="S384" i="25"/>
  <c r="E384" i="25" s="1"/>
  <c r="E440" i="35" l="1"/>
  <c r="E472" i="33"/>
  <c r="I472" i="33" s="1"/>
  <c r="H473" i="33" s="1"/>
  <c r="I440" i="35" l="1"/>
  <c r="H441" i="35" s="1"/>
  <c r="R440" i="35"/>
  <c r="L441" i="35" s="1"/>
  <c r="M441" i="35" s="1"/>
  <c r="R472" i="33"/>
  <c r="L473" i="33" s="1"/>
  <c r="M473" i="33" s="1"/>
  <c r="W473" i="33" s="1"/>
  <c r="K472" i="33"/>
  <c r="I384" i="25"/>
  <c r="H385" i="25" s="1"/>
  <c r="R384" i="25"/>
  <c r="L385" i="25" s="1"/>
  <c r="M385" i="25" s="1"/>
  <c r="J440" i="35" l="1"/>
  <c r="K440" i="35" s="1"/>
  <c r="T441" i="35"/>
  <c r="V441" i="35"/>
  <c r="U441" i="35"/>
  <c r="X441" i="35"/>
  <c r="W441" i="35"/>
  <c r="Y441" i="35"/>
  <c r="AC441" i="35"/>
  <c r="AD441" i="35"/>
  <c r="AA441" i="35"/>
  <c r="Z441" i="35"/>
  <c r="AB441" i="35"/>
  <c r="Z473" i="33"/>
  <c r="V473" i="33"/>
  <c r="Y473" i="33"/>
  <c r="AA473" i="33"/>
  <c r="X473" i="33"/>
  <c r="T473" i="33"/>
  <c r="AB473" i="33"/>
  <c r="U473" i="33"/>
  <c r="AC473" i="33"/>
  <c r="AD473" i="33"/>
  <c r="K384" i="25"/>
  <c r="AC385" i="25"/>
  <c r="Y385" i="25"/>
  <c r="U385" i="25"/>
  <c r="AD385" i="25"/>
  <c r="Z385" i="25"/>
  <c r="T385" i="25"/>
  <c r="AA385" i="25"/>
  <c r="W385" i="25"/>
  <c r="AB385" i="25"/>
  <c r="V385" i="25"/>
  <c r="X385" i="25"/>
  <c r="AE441" i="35" l="1"/>
  <c r="N441" i="35" s="1"/>
  <c r="Q441" i="35" s="1"/>
  <c r="AE473" i="33"/>
  <c r="N473" i="33" s="1"/>
  <c r="Q473" i="33" s="1"/>
  <c r="R473" i="33"/>
  <c r="L474" i="33" s="1"/>
  <c r="M474" i="33" s="1"/>
  <c r="I473" i="33"/>
  <c r="H474" i="33" s="1"/>
  <c r="AE385" i="25"/>
  <c r="N385" i="25" s="1"/>
  <c r="Q385" i="25" s="1"/>
  <c r="S385" i="25" s="1"/>
  <c r="S441" i="35" l="1"/>
  <c r="E385" i="25"/>
  <c r="K473" i="33"/>
  <c r="AB474" i="33"/>
  <c r="U474" i="33"/>
  <c r="V474" i="33"/>
  <c r="T474" i="33"/>
  <c r="AC474" i="33"/>
  <c r="X474" i="33"/>
  <c r="AD474" i="33"/>
  <c r="AA474" i="33"/>
  <c r="Z474" i="33"/>
  <c r="W474" i="33"/>
  <c r="Y474" i="33"/>
  <c r="E441" i="35" l="1"/>
  <c r="AE474" i="33"/>
  <c r="N474" i="33" s="1"/>
  <c r="Q474" i="33" s="1"/>
  <c r="E474" i="33" s="1"/>
  <c r="I385" i="25"/>
  <c r="H386" i="25" s="1"/>
  <c r="R385" i="25"/>
  <c r="L386" i="25" s="1"/>
  <c r="M386" i="25" s="1"/>
  <c r="I441" i="35" l="1"/>
  <c r="H442" i="35" s="1"/>
  <c r="R441" i="35"/>
  <c r="L442" i="35" s="1"/>
  <c r="M442" i="35" s="1"/>
  <c r="R474" i="33"/>
  <c r="L475" i="33" s="1"/>
  <c r="M475" i="33" s="1"/>
  <c r="I474" i="33"/>
  <c r="H475" i="33" s="1"/>
  <c r="K385" i="25"/>
  <c r="Y386" i="25"/>
  <c r="Z386" i="25"/>
  <c r="AB386" i="25"/>
  <c r="U386" i="25"/>
  <c r="AD386" i="25"/>
  <c r="X386" i="25"/>
  <c r="V386" i="25"/>
  <c r="AA386" i="25"/>
  <c r="AC386" i="25"/>
  <c r="T386" i="25"/>
  <c r="W386" i="25"/>
  <c r="J441" i="35" l="1"/>
  <c r="K441" i="35" s="1"/>
  <c r="AA442" i="35"/>
  <c r="Y442" i="35"/>
  <c r="AC442" i="35"/>
  <c r="AB442" i="35"/>
  <c r="X442" i="35"/>
  <c r="U442" i="35"/>
  <c r="Z442" i="35"/>
  <c r="T442" i="35"/>
  <c r="V442" i="35"/>
  <c r="AD442" i="35"/>
  <c r="W442" i="35"/>
  <c r="K474" i="33"/>
  <c r="U475" i="33"/>
  <c r="T475" i="33"/>
  <c r="V475" i="33"/>
  <c r="AD475" i="33"/>
  <c r="Z475" i="33"/>
  <c r="X475" i="33"/>
  <c r="AC475" i="33"/>
  <c r="W475" i="33"/>
  <c r="AA475" i="33"/>
  <c r="AB475" i="33"/>
  <c r="Y475" i="33"/>
  <c r="AE386" i="25"/>
  <c r="N386" i="25" s="1"/>
  <c r="Q386" i="25" s="1"/>
  <c r="AE442" i="35" l="1"/>
  <c r="N442" i="35" s="1"/>
  <c r="Q442" i="35" s="1"/>
  <c r="S386" i="25"/>
  <c r="E386" i="25" s="1"/>
  <c r="AE475" i="33"/>
  <c r="N475" i="33" s="1"/>
  <c r="Q475" i="33" s="1"/>
  <c r="S442" i="35" l="1"/>
  <c r="E475" i="33"/>
  <c r="R386" i="25"/>
  <c r="L387" i="25" s="1"/>
  <c r="M387" i="25" s="1"/>
  <c r="I386" i="25"/>
  <c r="H387" i="25" s="1"/>
  <c r="E442" i="35" l="1"/>
  <c r="I475" i="33"/>
  <c r="H476" i="33" s="1"/>
  <c r="R475" i="33"/>
  <c r="L476" i="33" s="1"/>
  <c r="M476" i="33" s="1"/>
  <c r="K386" i="25"/>
  <c r="X387" i="25"/>
  <c r="Y387" i="25"/>
  <c r="W387" i="25"/>
  <c r="V387" i="25"/>
  <c r="T387" i="25"/>
  <c r="U387" i="25"/>
  <c r="AB387" i="25"/>
  <c r="AA387" i="25"/>
  <c r="Z387" i="25"/>
  <c r="AC387" i="25"/>
  <c r="AD387" i="25"/>
  <c r="I442" i="35" l="1"/>
  <c r="H443" i="35" s="1"/>
  <c r="R442" i="35"/>
  <c r="L443" i="35" s="1"/>
  <c r="M443" i="35" s="1"/>
  <c r="AC476" i="33"/>
  <c r="Z476" i="33"/>
  <c r="Y476" i="33"/>
  <c r="X476" i="33"/>
  <c r="AB476" i="33"/>
  <c r="AD476" i="33"/>
  <c r="AA476" i="33"/>
  <c r="V476" i="33"/>
  <c r="U476" i="33"/>
  <c r="W476" i="33"/>
  <c r="T476" i="33"/>
  <c r="K475" i="33"/>
  <c r="AE387" i="25"/>
  <c r="N387" i="25" s="1"/>
  <c r="Q387" i="25" s="1"/>
  <c r="J442" i="35" l="1"/>
  <c r="K442" i="35" s="1"/>
  <c r="Z443" i="35"/>
  <c r="Y443" i="35"/>
  <c r="AA443" i="35"/>
  <c r="AB443" i="35"/>
  <c r="AC443" i="35"/>
  <c r="X443" i="35"/>
  <c r="AD443" i="35"/>
  <c r="U443" i="35"/>
  <c r="V443" i="35"/>
  <c r="W443" i="35"/>
  <c r="T443" i="35"/>
  <c r="S387" i="25"/>
  <c r="E387" i="25" s="1"/>
  <c r="AE476" i="33"/>
  <c r="N476" i="33" s="1"/>
  <c r="Q476" i="33" s="1"/>
  <c r="E476" i="33" s="1"/>
  <c r="AE443" i="35" l="1"/>
  <c r="N443" i="35" s="1"/>
  <c r="Q443" i="35" s="1"/>
  <c r="S443" i="35" s="1"/>
  <c r="R476" i="33"/>
  <c r="L477" i="33" s="1"/>
  <c r="M477" i="33" s="1"/>
  <c r="I476" i="33"/>
  <c r="H477" i="33" s="1"/>
  <c r="R387" i="25"/>
  <c r="L388" i="25" s="1"/>
  <c r="M388" i="25" s="1"/>
  <c r="I387" i="25"/>
  <c r="H388" i="25" s="1"/>
  <c r="E443" i="35" l="1"/>
  <c r="K476" i="33"/>
  <c r="AD477" i="33"/>
  <c r="AC477" i="33"/>
  <c r="AB477" i="33"/>
  <c r="Y477" i="33"/>
  <c r="V477" i="33"/>
  <c r="T477" i="33"/>
  <c r="X477" i="33"/>
  <c r="AA477" i="33"/>
  <c r="Z477" i="33"/>
  <c r="U477" i="33"/>
  <c r="W477" i="33"/>
  <c r="K387" i="25"/>
  <c r="AD388" i="25"/>
  <c r="V388" i="25"/>
  <c r="U388" i="25"/>
  <c r="Z388" i="25"/>
  <c r="T388" i="25"/>
  <c r="AA388" i="25"/>
  <c r="AC388" i="25"/>
  <c r="W388" i="25"/>
  <c r="X388" i="25"/>
  <c r="AB388" i="25"/>
  <c r="Y388" i="25"/>
  <c r="I443" i="35" l="1"/>
  <c r="H444" i="35" s="1"/>
  <c r="R443" i="35"/>
  <c r="L444" i="35" s="1"/>
  <c r="M444" i="35" s="1"/>
  <c r="AE477" i="33"/>
  <c r="N477" i="33" s="1"/>
  <c r="Q477" i="33" s="1"/>
  <c r="AE388" i="25"/>
  <c r="N388" i="25" s="1"/>
  <c r="Q388" i="25" s="1"/>
  <c r="S388" i="25" s="1"/>
  <c r="J443" i="35" l="1"/>
  <c r="K443" i="35" s="1"/>
  <c r="X444" i="35"/>
  <c r="U444" i="35"/>
  <c r="AB444" i="35"/>
  <c r="Y444" i="35"/>
  <c r="AC444" i="35"/>
  <c r="AA444" i="35"/>
  <c r="Z444" i="35"/>
  <c r="V444" i="35"/>
  <c r="T444" i="35"/>
  <c r="AD444" i="35"/>
  <c r="W444" i="35"/>
  <c r="E388" i="25"/>
  <c r="R477" i="33"/>
  <c r="L478" i="33" s="1"/>
  <c r="M478" i="33" s="1"/>
  <c r="I477" i="33"/>
  <c r="H478" i="33" s="1"/>
  <c r="AE444" i="35" l="1"/>
  <c r="N444" i="35" s="1"/>
  <c r="Q444" i="35" s="1"/>
  <c r="K477" i="33"/>
  <c r="AA478" i="33"/>
  <c r="Z478" i="33"/>
  <c r="U478" i="33"/>
  <c r="X478" i="33"/>
  <c r="AB478" i="33"/>
  <c r="V478" i="33"/>
  <c r="AC478" i="33"/>
  <c r="AD478" i="33"/>
  <c r="W478" i="33"/>
  <c r="T478" i="33"/>
  <c r="Y478" i="33"/>
  <c r="R388" i="25"/>
  <c r="L389" i="25" s="1"/>
  <c r="M389" i="25" s="1"/>
  <c r="I388" i="25"/>
  <c r="H389" i="25" s="1"/>
  <c r="S444" i="35" l="1"/>
  <c r="AE478" i="33"/>
  <c r="N478" i="33" s="1"/>
  <c r="Q478" i="33" s="1"/>
  <c r="K388" i="25"/>
  <c r="U389" i="25"/>
  <c r="W389" i="25"/>
  <c r="AC389" i="25"/>
  <c r="AA389" i="25"/>
  <c r="V389" i="25"/>
  <c r="Z389" i="25"/>
  <c r="Y389" i="25"/>
  <c r="AD389" i="25"/>
  <c r="AB389" i="25"/>
  <c r="T389" i="25"/>
  <c r="X389" i="25"/>
  <c r="E444" i="35" l="1"/>
  <c r="E478" i="33"/>
  <c r="AE389" i="25"/>
  <c r="N389" i="25" s="1"/>
  <c r="Q389" i="25" s="1"/>
  <c r="I444" i="35" l="1"/>
  <c r="H445" i="35" s="1"/>
  <c r="R444" i="35"/>
  <c r="L445" i="35" s="1"/>
  <c r="M445" i="35" s="1"/>
  <c r="S389" i="25"/>
  <c r="E389" i="25" s="1"/>
  <c r="I478" i="33"/>
  <c r="H479" i="33" s="1"/>
  <c r="R478" i="33"/>
  <c r="L479" i="33" s="1"/>
  <c r="M479" i="33" s="1"/>
  <c r="J444" i="35" l="1"/>
  <c r="K444" i="35" s="1"/>
  <c r="Z445" i="35"/>
  <c r="W445" i="35"/>
  <c r="V445" i="35"/>
  <c r="AD445" i="35"/>
  <c r="AC445" i="35"/>
  <c r="U445" i="35"/>
  <c r="T445" i="35"/>
  <c r="AB445" i="35"/>
  <c r="X445" i="35"/>
  <c r="Y445" i="35"/>
  <c r="AA445" i="35"/>
  <c r="X479" i="33"/>
  <c r="Y479" i="33"/>
  <c r="W479" i="33"/>
  <c r="Z479" i="33"/>
  <c r="AD479" i="33"/>
  <c r="AC479" i="33"/>
  <c r="V479" i="33"/>
  <c r="AA479" i="33"/>
  <c r="AB479" i="33"/>
  <c r="U479" i="33"/>
  <c r="T479" i="33"/>
  <c r="K478" i="33"/>
  <c r="AE445" i="35" l="1"/>
  <c r="N445" i="35" s="1"/>
  <c r="Q445" i="35" s="1"/>
  <c r="AE479" i="33"/>
  <c r="N479" i="33" s="1"/>
  <c r="Q479" i="33" s="1"/>
  <c r="I389" i="25"/>
  <c r="H390" i="25" s="1"/>
  <c r="R389" i="25"/>
  <c r="L390" i="25" s="1"/>
  <c r="M390" i="25" s="1"/>
  <c r="S445" i="35" l="1"/>
  <c r="I479" i="33"/>
  <c r="H480" i="33" s="1"/>
  <c r="R479" i="33"/>
  <c r="L480" i="33" s="1"/>
  <c r="K389" i="25"/>
  <c r="V390" i="25"/>
  <c r="AD390" i="25"/>
  <c r="W390" i="25"/>
  <c r="U390" i="25"/>
  <c r="X390" i="25"/>
  <c r="Y390" i="25"/>
  <c r="AB390" i="25"/>
  <c r="AC390" i="25"/>
  <c r="AA390" i="25"/>
  <c r="T390" i="25"/>
  <c r="Z390" i="25"/>
  <c r="E445" i="35" l="1"/>
  <c r="M480" i="33"/>
  <c r="Z480" i="33" s="1"/>
  <c r="K479" i="33"/>
  <c r="AE390" i="25"/>
  <c r="N390" i="25" s="1"/>
  <c r="Q390" i="25" s="1"/>
  <c r="I445" i="35" l="1"/>
  <c r="H446" i="35" s="1"/>
  <c r="R445" i="35"/>
  <c r="L446" i="35" s="1"/>
  <c r="M446" i="35" s="1"/>
  <c r="S390" i="25"/>
  <c r="E390" i="25" s="1"/>
  <c r="AB480" i="33"/>
  <c r="X480" i="33"/>
  <c r="AC480" i="33"/>
  <c r="U480" i="33"/>
  <c r="AA480" i="33"/>
  <c r="W480" i="33"/>
  <c r="V480" i="33"/>
  <c r="T480" i="33"/>
  <c r="AD480" i="33"/>
  <c r="Y480" i="33"/>
  <c r="J445" i="35" l="1"/>
  <c r="K445" i="35" s="1"/>
  <c r="Y446" i="35"/>
  <c r="AA446" i="35"/>
  <c r="AD446" i="35"/>
  <c r="X446" i="35"/>
  <c r="W446" i="35"/>
  <c r="V446" i="35"/>
  <c r="U446" i="35"/>
  <c r="AB446" i="35"/>
  <c r="Z446" i="35"/>
  <c r="T446" i="35"/>
  <c r="AC446" i="35"/>
  <c r="AE480" i="33"/>
  <c r="N480" i="33" s="1"/>
  <c r="Q480" i="33" s="1"/>
  <c r="E480" i="33" s="1"/>
  <c r="I480" i="33"/>
  <c r="H481" i="33" s="1"/>
  <c r="R480" i="33"/>
  <c r="L481" i="33" s="1"/>
  <c r="AE446" i="35" l="1"/>
  <c r="N446" i="35" s="1"/>
  <c r="Q446" i="35" s="1"/>
  <c r="M481" i="33"/>
  <c r="T481" i="33" s="1"/>
  <c r="K480" i="33"/>
  <c r="I390" i="25"/>
  <c r="H391" i="25" s="1"/>
  <c r="R390" i="25"/>
  <c r="L391" i="25" s="1"/>
  <c r="M391" i="25" s="1"/>
  <c r="S446" i="35" l="1"/>
  <c r="E446" i="35" s="1"/>
  <c r="AC481" i="33"/>
  <c r="AB481" i="33"/>
  <c r="X481" i="33"/>
  <c r="V481" i="33"/>
  <c r="Y481" i="33"/>
  <c r="W481" i="33"/>
  <c r="AD481" i="33"/>
  <c r="AA481" i="33"/>
  <c r="Z481" i="33"/>
  <c r="U481" i="33"/>
  <c r="K390" i="25"/>
  <c r="U391" i="25"/>
  <c r="AC391" i="25"/>
  <c r="Y391" i="25"/>
  <c r="AD391" i="25"/>
  <c r="AB391" i="25"/>
  <c r="Z391" i="25"/>
  <c r="T391" i="25"/>
  <c r="AA391" i="25"/>
  <c r="X391" i="25"/>
  <c r="V391" i="25"/>
  <c r="W391" i="25"/>
  <c r="I446" i="35" l="1"/>
  <c r="H447" i="35" s="1"/>
  <c r="R446" i="35"/>
  <c r="L447" i="35" s="1"/>
  <c r="M447" i="35" s="1"/>
  <c r="AE481" i="33"/>
  <c r="N481" i="33" s="1"/>
  <c r="Q481" i="33" s="1"/>
  <c r="E481" i="33"/>
  <c r="I481" i="33"/>
  <c r="H482" i="33" s="1"/>
  <c r="R481" i="33"/>
  <c r="L482" i="33" s="1"/>
  <c r="M482" i="33" s="1"/>
  <c r="AE391" i="25"/>
  <c r="N391" i="25" s="1"/>
  <c r="Q391" i="25" s="1"/>
  <c r="S391" i="25" s="1"/>
  <c r="J446" i="35" l="1"/>
  <c r="K446" i="35" s="1"/>
  <c r="X447" i="35"/>
  <c r="AA447" i="35"/>
  <c r="AC447" i="35"/>
  <c r="AD447" i="35"/>
  <c r="AB447" i="35"/>
  <c r="T447" i="35"/>
  <c r="W447" i="35"/>
  <c r="Z447" i="35"/>
  <c r="U447" i="35"/>
  <c r="Y447" i="35"/>
  <c r="V447" i="35"/>
  <c r="E391" i="25"/>
  <c r="K481" i="33"/>
  <c r="W482" i="33"/>
  <c r="V482" i="33"/>
  <c r="X482" i="33"/>
  <c r="U482" i="33"/>
  <c r="AC482" i="33"/>
  <c r="T482" i="33"/>
  <c r="Z482" i="33"/>
  <c r="Y482" i="33"/>
  <c r="AA482" i="33"/>
  <c r="AB482" i="33"/>
  <c r="AD482" i="33"/>
  <c r="AE447" i="35" l="1"/>
  <c r="N447" i="35" s="1"/>
  <c r="Q447" i="35" s="1"/>
  <c r="S447" i="35" s="1"/>
  <c r="E447" i="35" s="1"/>
  <c r="AE482" i="33"/>
  <c r="N482" i="33" s="1"/>
  <c r="Q482" i="33" s="1"/>
  <c r="E482" i="33" s="1"/>
  <c r="R447" i="35" l="1"/>
  <c r="L448" i="35" s="1"/>
  <c r="M448" i="35" s="1"/>
  <c r="I447" i="35"/>
  <c r="H448" i="35" s="1"/>
  <c r="R482" i="33"/>
  <c r="L483" i="33" s="1"/>
  <c r="M483" i="33" s="1"/>
  <c r="I482" i="33"/>
  <c r="H483" i="33" s="1"/>
  <c r="I391" i="25"/>
  <c r="H392" i="25" s="1"/>
  <c r="R391" i="25"/>
  <c r="L392" i="25" s="1"/>
  <c r="M392" i="25" s="1"/>
  <c r="J447" i="35" l="1"/>
  <c r="K447" i="35" s="1"/>
  <c r="Y448" i="35"/>
  <c r="X448" i="35"/>
  <c r="AA448" i="35"/>
  <c r="AB448" i="35"/>
  <c r="W448" i="35"/>
  <c r="AC448" i="35"/>
  <c r="U448" i="35"/>
  <c r="T448" i="35"/>
  <c r="Z448" i="35"/>
  <c r="V448" i="35"/>
  <c r="AD448" i="35"/>
  <c r="K482" i="33"/>
  <c r="AD483" i="33"/>
  <c r="Z483" i="33"/>
  <c r="Y483" i="33"/>
  <c r="X483" i="33"/>
  <c r="W483" i="33"/>
  <c r="V483" i="33"/>
  <c r="AA483" i="33"/>
  <c r="AC483" i="33"/>
  <c r="T483" i="33"/>
  <c r="AB483" i="33"/>
  <c r="U483" i="33"/>
  <c r="AD392" i="25"/>
  <c r="Y392" i="25"/>
  <c r="Z392" i="25"/>
  <c r="U392" i="25"/>
  <c r="AA392" i="25"/>
  <c r="AC392" i="25"/>
  <c r="AB392" i="25"/>
  <c r="T392" i="25"/>
  <c r="X392" i="25"/>
  <c r="W392" i="25"/>
  <c r="V392" i="25"/>
  <c r="K391" i="25"/>
  <c r="AE448" i="35" l="1"/>
  <c r="N448" i="35" s="1"/>
  <c r="Q448" i="35" s="1"/>
  <c r="AE483" i="33"/>
  <c r="N483" i="33" s="1"/>
  <c r="Q483" i="33" s="1"/>
  <c r="AE392" i="25"/>
  <c r="N392" i="25" s="1"/>
  <c r="Q392" i="25" s="1"/>
  <c r="S448" i="35" l="1"/>
  <c r="S392" i="25"/>
  <c r="E392" i="25" s="1"/>
  <c r="I483" i="33"/>
  <c r="H484" i="33" s="1"/>
  <c r="R483" i="33"/>
  <c r="L484" i="33" s="1"/>
  <c r="E448" i="35" l="1"/>
  <c r="M484" i="33"/>
  <c r="X484" i="33" s="1"/>
  <c r="K483" i="33"/>
  <c r="I392" i="25"/>
  <c r="H393" i="25" s="1"/>
  <c r="R392" i="25"/>
  <c r="L393" i="25" s="1"/>
  <c r="M393" i="25" s="1"/>
  <c r="Z484" i="33" l="1"/>
  <c r="AA484" i="33"/>
  <c r="AD484" i="33"/>
  <c r="AC484" i="33"/>
  <c r="U484" i="33"/>
  <c r="I448" i="35"/>
  <c r="H449" i="35" s="1"/>
  <c r="R448" i="35"/>
  <c r="L449" i="35" s="1"/>
  <c r="M449" i="35" s="1"/>
  <c r="T484" i="33"/>
  <c r="AB484" i="33"/>
  <c r="Y484" i="33"/>
  <c r="W484" i="33"/>
  <c r="V484" i="33"/>
  <c r="K392" i="25"/>
  <c r="AB393" i="25"/>
  <c r="AA393" i="25"/>
  <c r="Z393" i="25"/>
  <c r="Y393" i="25"/>
  <c r="V393" i="25"/>
  <c r="X393" i="25"/>
  <c r="AD393" i="25"/>
  <c r="U393" i="25"/>
  <c r="W393" i="25"/>
  <c r="AC393" i="25"/>
  <c r="T393" i="25"/>
  <c r="J448" i="35" l="1"/>
  <c r="K448" i="35" s="1"/>
  <c r="AD449" i="35"/>
  <c r="V449" i="35"/>
  <c r="W449" i="35"/>
  <c r="AC449" i="35"/>
  <c r="Y449" i="35"/>
  <c r="Z449" i="35"/>
  <c r="T449" i="35"/>
  <c r="U449" i="35"/>
  <c r="AA449" i="35"/>
  <c r="AB449" i="35"/>
  <c r="X449" i="35"/>
  <c r="AE484" i="33"/>
  <c r="N484" i="33" s="1"/>
  <c r="Q484" i="33" s="1"/>
  <c r="AE393" i="25"/>
  <c r="N393" i="25" s="1"/>
  <c r="Q393" i="25" s="1"/>
  <c r="AE449" i="35" l="1"/>
  <c r="N449" i="35" s="1"/>
  <c r="Q449" i="35" s="1"/>
  <c r="S393" i="25"/>
  <c r="E393" i="25" s="1"/>
  <c r="E484" i="33"/>
  <c r="S449" i="35" l="1"/>
  <c r="I484" i="33"/>
  <c r="R484" i="33"/>
  <c r="L485" i="33" s="1"/>
  <c r="M485" i="33" s="1"/>
  <c r="E449" i="35" l="1"/>
  <c r="Z485" i="33"/>
  <c r="U485" i="33"/>
  <c r="AD485" i="33"/>
  <c r="AA485" i="33"/>
  <c r="T485" i="33"/>
  <c r="AC485" i="33"/>
  <c r="X485" i="33"/>
  <c r="Y485" i="33"/>
  <c r="W485" i="33"/>
  <c r="V485" i="33"/>
  <c r="AB485" i="33"/>
  <c r="H485" i="33"/>
  <c r="K484" i="33"/>
  <c r="I393" i="25"/>
  <c r="H394" i="25" s="1"/>
  <c r="R393" i="25"/>
  <c r="L394" i="25" s="1"/>
  <c r="M394" i="25" s="1"/>
  <c r="I449" i="35" l="1"/>
  <c r="H450" i="35" s="1"/>
  <c r="R449" i="35"/>
  <c r="L450" i="35" s="1"/>
  <c r="M450" i="35" s="1"/>
  <c r="AE485" i="33"/>
  <c r="N485" i="33" s="1"/>
  <c r="Q485" i="33" s="1"/>
  <c r="K393" i="25"/>
  <c r="AB394" i="25"/>
  <c r="AC394" i="25"/>
  <c r="U394" i="25"/>
  <c r="X394" i="25"/>
  <c r="AD394" i="25"/>
  <c r="W394" i="25"/>
  <c r="V394" i="25"/>
  <c r="AA394" i="25"/>
  <c r="Y394" i="25"/>
  <c r="Z394" i="25"/>
  <c r="T394" i="25"/>
  <c r="J449" i="35" l="1"/>
  <c r="K449" i="35" s="1"/>
  <c r="AB450" i="35"/>
  <c r="AD450" i="35"/>
  <c r="AA450" i="35"/>
  <c r="T450" i="35"/>
  <c r="W450" i="35"/>
  <c r="AC450" i="35"/>
  <c r="V450" i="35"/>
  <c r="Z450" i="35"/>
  <c r="Y450" i="35"/>
  <c r="X450" i="35"/>
  <c r="U450" i="35"/>
  <c r="I485" i="33"/>
  <c r="R485" i="33"/>
  <c r="L486" i="33" s="1"/>
  <c r="M486" i="33" s="1"/>
  <c r="AE394" i="25"/>
  <c r="N394" i="25" s="1"/>
  <c r="Q394" i="25" s="1"/>
  <c r="S394" i="25" s="1"/>
  <c r="AE450" i="35" l="1"/>
  <c r="N450" i="35" s="1"/>
  <c r="Q450" i="35" s="1"/>
  <c r="Y486" i="33"/>
  <c r="U486" i="33"/>
  <c r="AD486" i="33"/>
  <c r="AC486" i="33"/>
  <c r="AB486" i="33"/>
  <c r="Z486" i="33"/>
  <c r="AA486" i="33"/>
  <c r="W486" i="33"/>
  <c r="V486" i="33"/>
  <c r="X486" i="33"/>
  <c r="T486" i="33"/>
  <c r="H486" i="33"/>
  <c r="K485" i="33"/>
  <c r="E394" i="25"/>
  <c r="S450" i="35" l="1"/>
  <c r="AE486" i="33"/>
  <c r="N486" i="33" s="1"/>
  <c r="Q486" i="33" s="1"/>
  <c r="E450" i="35" l="1"/>
  <c r="E486" i="33"/>
  <c r="R486" i="33" s="1"/>
  <c r="L487" i="33" s="1"/>
  <c r="M487" i="33" s="1"/>
  <c r="I394" i="25"/>
  <c r="H395" i="25" s="1"/>
  <c r="R394" i="25"/>
  <c r="L395" i="25" s="1"/>
  <c r="M395" i="25" s="1"/>
  <c r="I450" i="35" l="1"/>
  <c r="H451" i="35" s="1"/>
  <c r="R450" i="35"/>
  <c r="L451" i="35" s="1"/>
  <c r="M451" i="35" s="1"/>
  <c r="I486" i="33"/>
  <c r="H487" i="33"/>
  <c r="K486" i="33"/>
  <c r="AA487" i="33"/>
  <c r="W487" i="33"/>
  <c r="AB487" i="33"/>
  <c r="Y487" i="33"/>
  <c r="U487" i="33"/>
  <c r="Z487" i="33"/>
  <c r="X487" i="33"/>
  <c r="T487" i="33"/>
  <c r="V487" i="33"/>
  <c r="AC487" i="33"/>
  <c r="AD487" i="33"/>
  <c r="K394" i="25"/>
  <c r="X395" i="25"/>
  <c r="AA395" i="25"/>
  <c r="W395" i="25"/>
  <c r="AC395" i="25"/>
  <c r="Z395" i="25"/>
  <c r="AD395" i="25"/>
  <c r="AB395" i="25"/>
  <c r="Y395" i="25"/>
  <c r="V395" i="25"/>
  <c r="T395" i="25"/>
  <c r="U395" i="25"/>
  <c r="J450" i="35" l="1"/>
  <c r="K450" i="35" s="1"/>
  <c r="AC451" i="35"/>
  <c r="Y451" i="35"/>
  <c r="X451" i="35"/>
  <c r="U451" i="35"/>
  <c r="AD451" i="35"/>
  <c r="T451" i="35"/>
  <c r="W451" i="35"/>
  <c r="Z451" i="35"/>
  <c r="AA451" i="35"/>
  <c r="V451" i="35"/>
  <c r="AB451" i="35"/>
  <c r="AE487" i="33"/>
  <c r="N487" i="33" s="1"/>
  <c r="Q487" i="33" s="1"/>
  <c r="E487" i="33" s="1"/>
  <c r="I487" i="33" s="1"/>
  <c r="H488" i="33" s="1"/>
  <c r="AE395" i="25"/>
  <c r="N395" i="25" s="1"/>
  <c r="Q395" i="25" s="1"/>
  <c r="AE451" i="35" l="1"/>
  <c r="N451" i="35" s="1"/>
  <c r="Q451" i="35" s="1"/>
  <c r="S395" i="25"/>
  <c r="E395" i="25" s="1"/>
  <c r="R487" i="33"/>
  <c r="L488" i="33" s="1"/>
  <c r="M488" i="33" s="1"/>
  <c r="AC488" i="33" s="1"/>
  <c r="K487" i="33"/>
  <c r="X488" i="33" l="1"/>
  <c r="AA488" i="33"/>
  <c r="S451" i="35"/>
  <c r="U488" i="33"/>
  <c r="W488" i="33"/>
  <c r="Z488" i="33"/>
  <c r="Y488" i="33"/>
  <c r="V488" i="33"/>
  <c r="T488" i="33"/>
  <c r="AB488" i="33"/>
  <c r="AD488" i="33"/>
  <c r="E451" i="35" l="1"/>
  <c r="AE488" i="33"/>
  <c r="N488" i="33" s="1"/>
  <c r="Q488" i="33" s="1"/>
  <c r="E488" i="33" s="1"/>
  <c r="R488" i="33"/>
  <c r="L489" i="33" s="1"/>
  <c r="M489" i="33" s="1"/>
  <c r="I488" i="33"/>
  <c r="H489" i="33" s="1"/>
  <c r="I395" i="25"/>
  <c r="H396" i="25" s="1"/>
  <c r="R395" i="25"/>
  <c r="L396" i="25" s="1"/>
  <c r="M396" i="25" s="1"/>
  <c r="I451" i="35" l="1"/>
  <c r="H452" i="35" s="1"/>
  <c r="R451" i="35"/>
  <c r="L452" i="35" s="1"/>
  <c r="M452" i="35" s="1"/>
  <c r="K488" i="33"/>
  <c r="Y489" i="33"/>
  <c r="AC489" i="33"/>
  <c r="W489" i="33"/>
  <c r="AD489" i="33"/>
  <c r="AA489" i="33"/>
  <c r="U489" i="33"/>
  <c r="X489" i="33"/>
  <c r="V489" i="33"/>
  <c r="AB489" i="33"/>
  <c r="T489" i="33"/>
  <c r="Z489" i="33"/>
  <c r="K395" i="25"/>
  <c r="AB396" i="25"/>
  <c r="AC396" i="25"/>
  <c r="X396" i="25"/>
  <c r="T396" i="25"/>
  <c r="V396" i="25"/>
  <c r="AA396" i="25"/>
  <c r="Z396" i="25"/>
  <c r="W396" i="25"/>
  <c r="U396" i="25"/>
  <c r="Y396" i="25"/>
  <c r="AD396" i="25"/>
  <c r="J451" i="35" l="1"/>
  <c r="K451" i="35" s="1"/>
  <c r="AC452" i="35"/>
  <c r="Z452" i="35"/>
  <c r="W452" i="35"/>
  <c r="AA452" i="35"/>
  <c r="V452" i="35"/>
  <c r="U452" i="35"/>
  <c r="Y452" i="35"/>
  <c r="AB452" i="35"/>
  <c r="AD452" i="35"/>
  <c r="T452" i="35"/>
  <c r="X452" i="35"/>
  <c r="AE489" i="33"/>
  <c r="N489" i="33" s="1"/>
  <c r="Q489" i="33" s="1"/>
  <c r="AE396" i="25"/>
  <c r="N396" i="25" s="1"/>
  <c r="Q396" i="25" s="1"/>
  <c r="AE452" i="35" l="1"/>
  <c r="N452" i="35" s="1"/>
  <c r="Q452" i="35" s="1"/>
  <c r="S396" i="25"/>
  <c r="E396" i="25" s="1"/>
  <c r="R489" i="33"/>
  <c r="L490" i="33" s="1"/>
  <c r="M490" i="33" s="1"/>
  <c r="I489" i="33"/>
  <c r="H490" i="33" s="1"/>
  <c r="S452" i="35" l="1"/>
  <c r="K489" i="33"/>
  <c r="T490" i="33"/>
  <c r="Y490" i="33"/>
  <c r="AC490" i="33"/>
  <c r="X490" i="33"/>
  <c r="W490" i="33"/>
  <c r="V490" i="33"/>
  <c r="AD490" i="33"/>
  <c r="U490" i="33"/>
  <c r="Z490" i="33"/>
  <c r="AA490" i="33"/>
  <c r="AB490" i="33"/>
  <c r="R396" i="25"/>
  <c r="L397" i="25" s="1"/>
  <c r="M397" i="25" s="1"/>
  <c r="I396" i="25"/>
  <c r="H397" i="25" s="1"/>
  <c r="E452" i="35" l="1"/>
  <c r="AE490" i="33"/>
  <c r="N490" i="33" s="1"/>
  <c r="Q490" i="33" s="1"/>
  <c r="K396" i="25"/>
  <c r="W397" i="25"/>
  <c r="AA397" i="25"/>
  <c r="Z397" i="25"/>
  <c r="V397" i="25"/>
  <c r="AC397" i="25"/>
  <c r="X397" i="25"/>
  <c r="AB397" i="25"/>
  <c r="Y397" i="25"/>
  <c r="AD397" i="25"/>
  <c r="U397" i="25"/>
  <c r="T397" i="25"/>
  <c r="I452" i="35" l="1"/>
  <c r="H453" i="35" s="1"/>
  <c r="R452" i="35"/>
  <c r="L453" i="35" s="1"/>
  <c r="M453" i="35" s="1"/>
  <c r="E490" i="33"/>
  <c r="AE397" i="25"/>
  <c r="N397" i="25" s="1"/>
  <c r="Q397" i="25" s="1"/>
  <c r="S397" i="25" s="1"/>
  <c r="J452" i="35" l="1"/>
  <c r="K452" i="35" s="1"/>
  <c r="Z453" i="35"/>
  <c r="AA453" i="35"/>
  <c r="W453" i="35"/>
  <c r="U453" i="35"/>
  <c r="AD453" i="35"/>
  <c r="AB453" i="35"/>
  <c r="Y453" i="35"/>
  <c r="V453" i="35"/>
  <c r="X453" i="35"/>
  <c r="AC453" i="35"/>
  <c r="T453" i="35"/>
  <c r="E397" i="25"/>
  <c r="I490" i="33"/>
  <c r="H491" i="33" s="1"/>
  <c r="R490" i="33"/>
  <c r="L491" i="33" s="1"/>
  <c r="M491" i="33" s="1"/>
  <c r="AE453" i="35" l="1"/>
  <c r="N453" i="35" s="1"/>
  <c r="Q453" i="35" s="1"/>
  <c r="K490" i="33"/>
  <c r="AD491" i="33"/>
  <c r="AA491" i="33"/>
  <c r="Y491" i="33"/>
  <c r="Z491" i="33"/>
  <c r="X491" i="33"/>
  <c r="T491" i="33"/>
  <c r="AC491" i="33"/>
  <c r="U491" i="33"/>
  <c r="AB491" i="33"/>
  <c r="V491" i="33"/>
  <c r="W491" i="33"/>
  <c r="S453" i="35" l="1"/>
  <c r="AE491" i="33"/>
  <c r="N491" i="33" s="1"/>
  <c r="Q491" i="33" s="1"/>
  <c r="I397" i="25"/>
  <c r="H398" i="25" s="1"/>
  <c r="R397" i="25"/>
  <c r="L398" i="25" s="1"/>
  <c r="M398" i="25" s="1"/>
  <c r="E453" i="35" l="1"/>
  <c r="R491" i="33"/>
  <c r="L492" i="33" s="1"/>
  <c r="M492" i="33" s="1"/>
  <c r="I491" i="33"/>
  <c r="H492" i="33" s="1"/>
  <c r="K397" i="25"/>
  <c r="W398" i="25"/>
  <c r="Z398" i="25"/>
  <c r="AC398" i="25"/>
  <c r="Y398" i="25"/>
  <c r="X398" i="25"/>
  <c r="V398" i="25"/>
  <c r="AA398" i="25"/>
  <c r="AB398" i="25"/>
  <c r="T398" i="25"/>
  <c r="AD398" i="25"/>
  <c r="U398" i="25"/>
  <c r="I453" i="35" l="1"/>
  <c r="H454" i="35" s="1"/>
  <c r="R453" i="35"/>
  <c r="L454" i="35" s="1"/>
  <c r="M454" i="35" s="1"/>
  <c r="X492" i="33"/>
  <c r="AD492" i="33"/>
  <c r="Z492" i="33"/>
  <c r="AB492" i="33"/>
  <c r="T492" i="33"/>
  <c r="U492" i="33"/>
  <c r="AA492" i="33"/>
  <c r="AC492" i="33"/>
  <c r="V492" i="33"/>
  <c r="Y492" i="33"/>
  <c r="W492" i="33"/>
  <c r="K491" i="33"/>
  <c r="AE398" i="25"/>
  <c r="N398" i="25" s="1"/>
  <c r="Q398" i="25" s="1"/>
  <c r="J453" i="35" l="1"/>
  <c r="K453" i="35" s="1"/>
  <c r="AD454" i="35"/>
  <c r="AC454" i="35"/>
  <c r="V454" i="35"/>
  <c r="Y454" i="35"/>
  <c r="X454" i="35"/>
  <c r="Z454" i="35"/>
  <c r="W454" i="35"/>
  <c r="T454" i="35"/>
  <c r="AA454" i="35"/>
  <c r="AB454" i="35"/>
  <c r="U454" i="35"/>
  <c r="S398" i="25"/>
  <c r="E398" i="25" s="1"/>
  <c r="AE492" i="33"/>
  <c r="N492" i="33" s="1"/>
  <c r="Q492" i="33" s="1"/>
  <c r="E492" i="33" s="1"/>
  <c r="AE454" i="35" l="1"/>
  <c r="N454" i="35" s="1"/>
  <c r="Q454" i="35" s="1"/>
  <c r="R492" i="33"/>
  <c r="L493" i="33" s="1"/>
  <c r="M493" i="33" s="1"/>
  <c r="I492" i="33"/>
  <c r="H493" i="33" s="1"/>
  <c r="S454" i="35" l="1"/>
  <c r="K492" i="33"/>
  <c r="V493" i="33"/>
  <c r="AD493" i="33"/>
  <c r="W493" i="33"/>
  <c r="T493" i="33"/>
  <c r="Z493" i="33"/>
  <c r="Y493" i="33"/>
  <c r="X493" i="33"/>
  <c r="AC493" i="33"/>
  <c r="AB493" i="33"/>
  <c r="AA493" i="33"/>
  <c r="U493" i="33"/>
  <c r="I398" i="25"/>
  <c r="H399" i="25" s="1"/>
  <c r="R398" i="25"/>
  <c r="L399" i="25" s="1"/>
  <c r="M399" i="25" s="1"/>
  <c r="E454" i="35" l="1"/>
  <c r="AE493" i="33"/>
  <c r="N493" i="33" s="1"/>
  <c r="Q493" i="33" s="1"/>
  <c r="K398" i="25"/>
  <c r="AD399" i="25"/>
  <c r="Z399" i="25"/>
  <c r="AA399" i="25"/>
  <c r="U399" i="25"/>
  <c r="T399" i="25"/>
  <c r="Y399" i="25"/>
  <c r="X399" i="25"/>
  <c r="AC399" i="25"/>
  <c r="AB399" i="25"/>
  <c r="V399" i="25"/>
  <c r="W399" i="25"/>
  <c r="I454" i="35" l="1"/>
  <c r="H455" i="35" s="1"/>
  <c r="R454" i="35"/>
  <c r="L455" i="35" s="1"/>
  <c r="M455" i="35" s="1"/>
  <c r="E493" i="33"/>
  <c r="AE399" i="25"/>
  <c r="N399" i="25" s="1"/>
  <c r="Q399" i="25" s="1"/>
  <c r="J454" i="35" l="1"/>
  <c r="K454" i="35" s="1"/>
  <c r="Y455" i="35"/>
  <c r="AD455" i="35"/>
  <c r="W455" i="35"/>
  <c r="V455" i="35"/>
  <c r="AC455" i="35"/>
  <c r="T455" i="35"/>
  <c r="AA455" i="35"/>
  <c r="U455" i="35"/>
  <c r="Z455" i="35"/>
  <c r="X455" i="35"/>
  <c r="AB455" i="35"/>
  <c r="S399" i="25"/>
  <c r="E399" i="25" s="1"/>
  <c r="I493" i="33"/>
  <c r="H494" i="33" s="1"/>
  <c r="R493" i="33"/>
  <c r="L494" i="33" s="1"/>
  <c r="M494" i="33" s="1"/>
  <c r="AE455" i="35" l="1"/>
  <c r="N455" i="35" s="1"/>
  <c r="Q455" i="35" s="1"/>
  <c r="AA494" i="33"/>
  <c r="AD494" i="33"/>
  <c r="W494" i="33"/>
  <c r="AC494" i="33"/>
  <c r="T494" i="33"/>
  <c r="Y494" i="33"/>
  <c r="X494" i="33"/>
  <c r="V494" i="33"/>
  <c r="U494" i="33"/>
  <c r="AB494" i="33"/>
  <c r="Z494" i="33"/>
  <c r="K493" i="33"/>
  <c r="S455" i="35" l="1"/>
  <c r="AE494" i="33"/>
  <c r="N494" i="33" s="1"/>
  <c r="Q494" i="33" s="1"/>
  <c r="E494" i="33" s="1"/>
  <c r="I399" i="25"/>
  <c r="H400" i="25" s="1"/>
  <c r="R399" i="25"/>
  <c r="L400" i="25" s="1"/>
  <c r="M400" i="25" s="1"/>
  <c r="E455" i="35" l="1"/>
  <c r="R494" i="33"/>
  <c r="L495" i="33" s="1"/>
  <c r="M495" i="33" s="1"/>
  <c r="I494" i="33"/>
  <c r="H495" i="33" s="1"/>
  <c r="K399" i="25"/>
  <c r="AB400" i="25"/>
  <c r="Z400" i="25"/>
  <c r="U400" i="25"/>
  <c r="Y400" i="25"/>
  <c r="W400" i="25"/>
  <c r="X400" i="25"/>
  <c r="AA400" i="25"/>
  <c r="AC400" i="25"/>
  <c r="V400" i="25"/>
  <c r="T400" i="25"/>
  <c r="AD400" i="25"/>
  <c r="I455" i="35" l="1"/>
  <c r="H456" i="35" s="1"/>
  <c r="R455" i="35"/>
  <c r="L456" i="35" s="1"/>
  <c r="M456" i="35" s="1"/>
  <c r="K494" i="33"/>
  <c r="AD495" i="33"/>
  <c r="AC495" i="33"/>
  <c r="AB495" i="33"/>
  <c r="AA495" i="33"/>
  <c r="T495" i="33"/>
  <c r="Z495" i="33"/>
  <c r="U495" i="33"/>
  <c r="X495" i="33"/>
  <c r="W495" i="33"/>
  <c r="V495" i="33"/>
  <c r="Y495" i="33"/>
  <c r="AE400" i="25"/>
  <c r="N400" i="25" s="1"/>
  <c r="Q400" i="25" s="1"/>
  <c r="S400" i="25" s="1"/>
  <c r="J455" i="35" l="1"/>
  <c r="K455" i="35" s="1"/>
  <c r="W456" i="35"/>
  <c r="T456" i="35"/>
  <c r="AC456" i="35"/>
  <c r="V456" i="35"/>
  <c r="AA456" i="35"/>
  <c r="X456" i="35"/>
  <c r="Z456" i="35"/>
  <c r="AB456" i="35"/>
  <c r="Y456" i="35"/>
  <c r="AD456" i="35"/>
  <c r="U456" i="35"/>
  <c r="E400" i="25"/>
  <c r="AE495" i="33"/>
  <c r="N495" i="33" s="1"/>
  <c r="Q495" i="33" s="1"/>
  <c r="AE456" i="35" l="1"/>
  <c r="N456" i="35" s="1"/>
  <c r="Q456" i="35" s="1"/>
  <c r="S456" i="35" s="1"/>
  <c r="R495" i="33"/>
  <c r="L496" i="33" s="1"/>
  <c r="M496" i="33" s="1"/>
  <c r="I495" i="33"/>
  <c r="H496" i="33" s="1"/>
  <c r="E456" i="35" l="1"/>
  <c r="K495" i="33"/>
  <c r="Z496" i="33"/>
  <c r="V496" i="33"/>
  <c r="AB496" i="33"/>
  <c r="AA496" i="33"/>
  <c r="U496" i="33"/>
  <c r="Y496" i="33"/>
  <c r="X496" i="33"/>
  <c r="AC496" i="33"/>
  <c r="AD496" i="33"/>
  <c r="W496" i="33"/>
  <c r="T496" i="33"/>
  <c r="I400" i="25"/>
  <c r="H401" i="25" s="1"/>
  <c r="R400" i="25"/>
  <c r="L401" i="25" s="1"/>
  <c r="M401" i="25" s="1"/>
  <c r="R456" i="35" l="1"/>
  <c r="L457" i="35" s="1"/>
  <c r="M457" i="35" s="1"/>
  <c r="I456" i="35"/>
  <c r="H457" i="35" s="1"/>
  <c r="AE496" i="33"/>
  <c r="N496" i="33" s="1"/>
  <c r="Q496" i="33" s="1"/>
  <c r="K400" i="25"/>
  <c r="W401" i="25"/>
  <c r="AC401" i="25"/>
  <c r="Y401" i="25"/>
  <c r="Z401" i="25"/>
  <c r="U401" i="25"/>
  <c r="T401" i="25"/>
  <c r="V401" i="25"/>
  <c r="AA401" i="25"/>
  <c r="AD401" i="25"/>
  <c r="X401" i="25"/>
  <c r="AB401" i="25"/>
  <c r="J456" i="35" l="1"/>
  <c r="K456" i="35" s="1"/>
  <c r="X457" i="35"/>
  <c r="Z457" i="35"/>
  <c r="W457" i="35"/>
  <c r="AB457" i="35"/>
  <c r="U457" i="35"/>
  <c r="AA457" i="35"/>
  <c r="AD457" i="35"/>
  <c r="T457" i="35"/>
  <c r="Y457" i="35"/>
  <c r="AC457" i="35"/>
  <c r="V457" i="35"/>
  <c r="AE401" i="25"/>
  <c r="N401" i="25" s="1"/>
  <c r="Q401" i="25" s="1"/>
  <c r="AE457" i="35" l="1"/>
  <c r="N457" i="35" s="1"/>
  <c r="Q457" i="35" s="1"/>
  <c r="S457" i="35" s="1"/>
  <c r="S401" i="25"/>
  <c r="E401" i="25" s="1"/>
  <c r="E496" i="33"/>
  <c r="R496" i="33" s="1"/>
  <c r="L497" i="33" s="1"/>
  <c r="M497" i="33" s="1"/>
  <c r="I496" i="33"/>
  <c r="H497" i="33" s="1"/>
  <c r="E457" i="35" l="1"/>
  <c r="U497" i="33"/>
  <c r="Z497" i="33"/>
  <c r="AC497" i="33"/>
  <c r="X497" i="33"/>
  <c r="Y497" i="33"/>
  <c r="AB497" i="33"/>
  <c r="V497" i="33"/>
  <c r="T497" i="33"/>
  <c r="AA497" i="33"/>
  <c r="AD497" i="33"/>
  <c r="W497" i="33"/>
  <c r="K496" i="33"/>
  <c r="I401" i="25"/>
  <c r="H402" i="25" s="1"/>
  <c r="R401" i="25"/>
  <c r="L402" i="25" s="1"/>
  <c r="M402" i="25" s="1"/>
  <c r="I457" i="35" l="1"/>
  <c r="H458" i="35" s="1"/>
  <c r="R457" i="35"/>
  <c r="L458" i="35" s="1"/>
  <c r="M458" i="35" s="1"/>
  <c r="AE497" i="33"/>
  <c r="N497" i="33" s="1"/>
  <c r="Q497" i="33" s="1"/>
  <c r="K401" i="25"/>
  <c r="W402" i="25"/>
  <c r="AD402" i="25"/>
  <c r="V402" i="25"/>
  <c r="X402" i="25"/>
  <c r="Z402" i="25"/>
  <c r="U402" i="25"/>
  <c r="AC402" i="25"/>
  <c r="AB402" i="25"/>
  <c r="T402" i="25"/>
  <c r="AA402" i="25"/>
  <c r="Y402" i="25"/>
  <c r="J457" i="35" l="1"/>
  <c r="K457" i="35" s="1"/>
  <c r="AD458" i="35"/>
  <c r="X458" i="35"/>
  <c r="AB458" i="35"/>
  <c r="U458" i="35"/>
  <c r="AC458" i="35"/>
  <c r="Z458" i="35"/>
  <c r="W458" i="35"/>
  <c r="T458" i="35"/>
  <c r="Y458" i="35"/>
  <c r="V458" i="35"/>
  <c r="AA458" i="35"/>
  <c r="R497" i="33"/>
  <c r="L498" i="33" s="1"/>
  <c r="M498" i="33" s="1"/>
  <c r="I497" i="33"/>
  <c r="H498" i="33" s="1"/>
  <c r="AE402" i="25"/>
  <c r="N402" i="25" s="1"/>
  <c r="Q402" i="25" s="1"/>
  <c r="AE458" i="35" l="1"/>
  <c r="N458" i="35" s="1"/>
  <c r="Q458" i="35" s="1"/>
  <c r="S402" i="25"/>
  <c r="E402" i="25" s="1"/>
  <c r="K497" i="33"/>
  <c r="AC498" i="33"/>
  <c r="W498" i="33"/>
  <c r="Y498" i="33"/>
  <c r="T498" i="33"/>
  <c r="U498" i="33"/>
  <c r="X498" i="33"/>
  <c r="V498" i="33"/>
  <c r="AD498" i="33"/>
  <c r="AB498" i="33"/>
  <c r="AA498" i="33"/>
  <c r="Z498" i="33"/>
  <c r="S458" i="35" l="1"/>
  <c r="AE498" i="33"/>
  <c r="N498" i="33" s="1"/>
  <c r="Q498" i="33" s="1"/>
  <c r="E498" i="33" s="1"/>
  <c r="E458" i="35" l="1"/>
  <c r="R498" i="33"/>
  <c r="L499" i="33" s="1"/>
  <c r="M499" i="33" s="1"/>
  <c r="I498" i="33"/>
  <c r="H499" i="33" s="1"/>
  <c r="I402" i="25"/>
  <c r="H403" i="25" s="1"/>
  <c r="R402" i="25"/>
  <c r="L403" i="25" s="1"/>
  <c r="M403" i="25" s="1"/>
  <c r="I458" i="35" l="1"/>
  <c r="H459" i="35" s="1"/>
  <c r="R458" i="35"/>
  <c r="L459" i="35" s="1"/>
  <c r="M459" i="35" s="1"/>
  <c r="W499" i="33"/>
  <c r="AD499" i="33"/>
  <c r="AC499" i="33"/>
  <c r="AA499" i="33"/>
  <c r="AB499" i="33"/>
  <c r="U499" i="33"/>
  <c r="Z499" i="33"/>
  <c r="Y499" i="33"/>
  <c r="V499" i="33"/>
  <c r="T499" i="33"/>
  <c r="X499" i="33"/>
  <c r="K498" i="33"/>
  <c r="K402" i="25"/>
  <c r="Z403" i="25"/>
  <c r="V403" i="25"/>
  <c r="AD403" i="25"/>
  <c r="AC403" i="25"/>
  <c r="X403" i="25"/>
  <c r="W403" i="25"/>
  <c r="Y403" i="25"/>
  <c r="AA403" i="25"/>
  <c r="AB403" i="25"/>
  <c r="T403" i="25"/>
  <c r="U403" i="25"/>
  <c r="J458" i="35" l="1"/>
  <c r="K458" i="35" s="1"/>
  <c r="AC459" i="35"/>
  <c r="AA459" i="35"/>
  <c r="Y459" i="35"/>
  <c r="AD459" i="35"/>
  <c r="U459" i="35"/>
  <c r="V459" i="35"/>
  <c r="T459" i="35"/>
  <c r="Z459" i="35"/>
  <c r="W459" i="35"/>
  <c r="X459" i="35"/>
  <c r="AB459" i="35"/>
  <c r="AE499" i="33"/>
  <c r="N499" i="33" s="1"/>
  <c r="Q499" i="33" s="1"/>
  <c r="AE403" i="25"/>
  <c r="N403" i="25" s="1"/>
  <c r="Q403" i="25" s="1"/>
  <c r="S403" i="25" s="1"/>
  <c r="AE459" i="35" l="1"/>
  <c r="N459" i="35" s="1"/>
  <c r="Q459" i="35" s="1"/>
  <c r="E499" i="33"/>
  <c r="E403" i="25"/>
  <c r="I499" i="33"/>
  <c r="H500" i="33" s="1"/>
  <c r="R499" i="33"/>
  <c r="L500" i="33" s="1"/>
  <c r="M500" i="33" s="1"/>
  <c r="S459" i="35" l="1"/>
  <c r="E459" i="35" s="1"/>
  <c r="AC500" i="33"/>
  <c r="X500" i="33"/>
  <c r="AB500" i="33"/>
  <c r="W500" i="33"/>
  <c r="T500" i="33"/>
  <c r="Y500" i="33"/>
  <c r="AA500" i="33"/>
  <c r="Z500" i="33"/>
  <c r="V500" i="33"/>
  <c r="U500" i="33"/>
  <c r="AD500" i="33"/>
  <c r="K499" i="33"/>
  <c r="I459" i="35" l="1"/>
  <c r="H460" i="35" s="1"/>
  <c r="R459" i="35"/>
  <c r="L460" i="35" s="1"/>
  <c r="M460" i="35" s="1"/>
  <c r="AE500" i="33"/>
  <c r="N500" i="33" s="1"/>
  <c r="Q500" i="33" s="1"/>
  <c r="E500" i="33" s="1"/>
  <c r="I403" i="25"/>
  <c r="H404" i="25" s="1"/>
  <c r="R403" i="25"/>
  <c r="L404" i="25" s="1"/>
  <c r="M404" i="25" s="1"/>
  <c r="J459" i="35" l="1"/>
  <c r="K459" i="35" s="1"/>
  <c r="T460" i="35"/>
  <c r="AA460" i="35"/>
  <c r="V460" i="35"/>
  <c r="U460" i="35"/>
  <c r="Y460" i="35"/>
  <c r="W460" i="35"/>
  <c r="AB460" i="35"/>
  <c r="AD460" i="35"/>
  <c r="AC460" i="35"/>
  <c r="Z460" i="35"/>
  <c r="X460" i="35"/>
  <c r="R500" i="33"/>
  <c r="L501" i="33" s="1"/>
  <c r="M501" i="33" s="1"/>
  <c r="I500" i="33"/>
  <c r="H501" i="33" s="1"/>
  <c r="K403" i="25"/>
  <c r="AC404" i="25"/>
  <c r="X404" i="25"/>
  <c r="T404" i="25"/>
  <c r="AB404" i="25"/>
  <c r="AA404" i="25"/>
  <c r="W404" i="25"/>
  <c r="Z404" i="25"/>
  <c r="V404" i="25"/>
  <c r="Y404" i="25"/>
  <c r="AD404" i="25"/>
  <c r="U404" i="25"/>
  <c r="AE460" i="35" l="1"/>
  <c r="N460" i="35" s="1"/>
  <c r="Q460" i="35" s="1"/>
  <c r="K500" i="33"/>
  <c r="Y501" i="33"/>
  <c r="U501" i="33"/>
  <c r="AB501" i="33"/>
  <c r="AD501" i="33"/>
  <c r="Z501" i="33"/>
  <c r="AC501" i="33"/>
  <c r="T501" i="33"/>
  <c r="X501" i="33"/>
  <c r="AA501" i="33"/>
  <c r="V501" i="33"/>
  <c r="W501" i="33"/>
  <c r="AE404" i="25"/>
  <c r="N404" i="25" s="1"/>
  <c r="Q404" i="25" s="1"/>
  <c r="S460" i="35" l="1"/>
  <c r="S404" i="25"/>
  <c r="E404" i="25" s="1"/>
  <c r="AE501" i="33"/>
  <c r="N501" i="33" s="1"/>
  <c r="Q501" i="33" s="1"/>
  <c r="E460" i="35" l="1"/>
  <c r="R501" i="33"/>
  <c r="L502" i="33" s="1"/>
  <c r="M502" i="33" s="1"/>
  <c r="I501" i="33"/>
  <c r="H502" i="33" s="1"/>
  <c r="I460" i="35" l="1"/>
  <c r="H461" i="35" s="1"/>
  <c r="R460" i="35"/>
  <c r="L461" i="35" s="1"/>
  <c r="M461" i="35" s="1"/>
  <c r="K501" i="33"/>
  <c r="AB502" i="33"/>
  <c r="W502" i="33"/>
  <c r="Z502" i="33"/>
  <c r="AA502" i="33"/>
  <c r="Y502" i="33"/>
  <c r="AC502" i="33"/>
  <c r="X502" i="33"/>
  <c r="AD502" i="33"/>
  <c r="V502" i="33"/>
  <c r="U502" i="33"/>
  <c r="T502" i="33"/>
  <c r="I404" i="25"/>
  <c r="H405" i="25" s="1"/>
  <c r="R404" i="25"/>
  <c r="L405" i="25" s="1"/>
  <c r="M405" i="25" s="1"/>
  <c r="J460" i="35" l="1"/>
  <c r="K460" i="35" s="1"/>
  <c r="AA461" i="35"/>
  <c r="W461" i="35"/>
  <c r="U461" i="35"/>
  <c r="AD461" i="35"/>
  <c r="V461" i="35"/>
  <c r="X461" i="35"/>
  <c r="Z461" i="35"/>
  <c r="T461" i="35"/>
  <c r="AC461" i="35"/>
  <c r="AB461" i="35"/>
  <c r="Y461" i="35"/>
  <c r="AE502" i="33"/>
  <c r="N502" i="33" s="1"/>
  <c r="Q502" i="33" s="1"/>
  <c r="K404" i="25"/>
  <c r="AD405" i="25"/>
  <c r="AA405" i="25"/>
  <c r="X405" i="25"/>
  <c r="AB405" i="25"/>
  <c r="U405" i="25"/>
  <c r="W405" i="25"/>
  <c r="Z405" i="25"/>
  <c r="AC405" i="25"/>
  <c r="Y405" i="25"/>
  <c r="V405" i="25"/>
  <c r="T405" i="25"/>
  <c r="AE461" i="35" l="1"/>
  <c r="N461" i="35" s="1"/>
  <c r="Q461" i="35" s="1"/>
  <c r="S461" i="35" s="1"/>
  <c r="E502" i="33"/>
  <c r="AE405" i="25"/>
  <c r="N405" i="25" s="1"/>
  <c r="Q405" i="25" s="1"/>
  <c r="E461" i="35" l="1"/>
  <c r="S405" i="25"/>
  <c r="E405" i="25" s="1"/>
  <c r="I502" i="33"/>
  <c r="H503" i="33" s="1"/>
  <c r="R502" i="33"/>
  <c r="L503" i="33" s="1"/>
  <c r="M503" i="33" s="1"/>
  <c r="I461" i="35" l="1"/>
  <c r="H462" i="35" s="1"/>
  <c r="R461" i="35"/>
  <c r="L462" i="35" s="1"/>
  <c r="M462" i="35" s="1"/>
  <c r="AA503" i="33"/>
  <c r="X503" i="33"/>
  <c r="AC503" i="33"/>
  <c r="Y503" i="33"/>
  <c r="T503" i="33"/>
  <c r="AB503" i="33"/>
  <c r="W503" i="33"/>
  <c r="V503" i="33"/>
  <c r="Z503" i="33"/>
  <c r="AD503" i="33"/>
  <c r="U503" i="33"/>
  <c r="K502" i="33"/>
  <c r="J461" i="35" l="1"/>
  <c r="K461" i="35" s="1"/>
  <c r="U462" i="35"/>
  <c r="AB462" i="35"/>
  <c r="Z462" i="35"/>
  <c r="Y462" i="35"/>
  <c r="AD462" i="35"/>
  <c r="V462" i="35"/>
  <c r="W462" i="35"/>
  <c r="AA462" i="35"/>
  <c r="T462" i="35"/>
  <c r="AC462" i="35"/>
  <c r="X462" i="35"/>
  <c r="AE503" i="33"/>
  <c r="N503" i="33" s="1"/>
  <c r="Q503" i="33" s="1"/>
  <c r="I405" i="25"/>
  <c r="H406" i="25" s="1"/>
  <c r="R405" i="25"/>
  <c r="L406" i="25" s="1"/>
  <c r="M406" i="25" s="1"/>
  <c r="AE462" i="35" l="1"/>
  <c r="N462" i="35" s="1"/>
  <c r="Q462" i="35" s="1"/>
  <c r="R503" i="33"/>
  <c r="L504" i="33" s="1"/>
  <c r="M504" i="33" s="1"/>
  <c r="I503" i="33"/>
  <c r="H504" i="33" s="1"/>
  <c r="K405" i="25"/>
  <c r="V406" i="25"/>
  <c r="AC406" i="25"/>
  <c r="T406" i="25"/>
  <c r="Y406" i="25"/>
  <c r="AA406" i="25"/>
  <c r="X406" i="25"/>
  <c r="W406" i="25"/>
  <c r="U406" i="25"/>
  <c r="AD406" i="25"/>
  <c r="AB406" i="25"/>
  <c r="Z406" i="25"/>
  <c r="S462" i="35" l="1"/>
  <c r="W504" i="33"/>
  <c r="X504" i="33"/>
  <c r="AB504" i="33"/>
  <c r="T504" i="33"/>
  <c r="Z504" i="33"/>
  <c r="Y504" i="33"/>
  <c r="U504" i="33"/>
  <c r="AA504" i="33"/>
  <c r="V504" i="33"/>
  <c r="AD504" i="33"/>
  <c r="AC504" i="33"/>
  <c r="K503" i="33"/>
  <c r="AE406" i="25"/>
  <c r="N406" i="25" s="1"/>
  <c r="Q406" i="25" s="1"/>
  <c r="S406" i="25" s="1"/>
  <c r="E462" i="35" l="1"/>
  <c r="E406" i="25"/>
  <c r="AE504" i="33"/>
  <c r="N504" i="33" s="1"/>
  <c r="Q504" i="33" s="1"/>
  <c r="E504" i="33" s="1"/>
  <c r="I462" i="35" l="1"/>
  <c r="H463" i="35" s="1"/>
  <c r="R462" i="35"/>
  <c r="L463" i="35" s="1"/>
  <c r="M463" i="35" s="1"/>
  <c r="R504" i="33"/>
  <c r="L505" i="33" s="1"/>
  <c r="M505" i="33" s="1"/>
  <c r="I504" i="33"/>
  <c r="H505" i="33" s="1"/>
  <c r="J462" i="35" l="1"/>
  <c r="K462" i="35" s="1"/>
  <c r="V463" i="35"/>
  <c r="W463" i="35"/>
  <c r="AA463" i="35"/>
  <c r="AD463" i="35"/>
  <c r="U463" i="35"/>
  <c r="X463" i="35"/>
  <c r="AB463" i="35"/>
  <c r="T463" i="35"/>
  <c r="Z463" i="35"/>
  <c r="AC463" i="35"/>
  <c r="Y463" i="35"/>
  <c r="K504" i="33"/>
  <c r="W505" i="33"/>
  <c r="V505" i="33"/>
  <c r="AC505" i="33"/>
  <c r="AD505" i="33"/>
  <c r="U505" i="33"/>
  <c r="Y505" i="33"/>
  <c r="T505" i="33"/>
  <c r="AB505" i="33"/>
  <c r="Z505" i="33"/>
  <c r="AA505" i="33"/>
  <c r="X505" i="33"/>
  <c r="I406" i="25"/>
  <c r="H407" i="25" s="1"/>
  <c r="R406" i="25"/>
  <c r="L407" i="25" s="1"/>
  <c r="M407" i="25" s="1"/>
  <c r="AE463" i="35" l="1"/>
  <c r="N463" i="35" s="1"/>
  <c r="Q463" i="35" s="1"/>
  <c r="S463" i="35" s="1"/>
  <c r="AE505" i="33"/>
  <c r="N505" i="33" s="1"/>
  <c r="Q505" i="33" s="1"/>
  <c r="K406" i="25"/>
  <c r="Z407" i="25"/>
  <c r="AB407" i="25"/>
  <c r="AA407" i="25"/>
  <c r="V407" i="25"/>
  <c r="Y407" i="25"/>
  <c r="T407" i="25"/>
  <c r="W407" i="25"/>
  <c r="U407" i="25"/>
  <c r="AD407" i="25"/>
  <c r="AC407" i="25"/>
  <c r="X407" i="25"/>
  <c r="E463" i="35" l="1"/>
  <c r="E505" i="33"/>
  <c r="AE407" i="25"/>
  <c r="N407" i="25" s="1"/>
  <c r="Q407" i="25" s="1"/>
  <c r="I463" i="35" l="1"/>
  <c r="H464" i="35" s="1"/>
  <c r="R463" i="35"/>
  <c r="L464" i="35" s="1"/>
  <c r="M464" i="35" s="1"/>
  <c r="S407" i="25"/>
  <c r="E407" i="25" s="1"/>
  <c r="I505" i="33"/>
  <c r="H506" i="33" s="1"/>
  <c r="R505" i="33"/>
  <c r="L506" i="33" s="1"/>
  <c r="M506" i="33" s="1"/>
  <c r="J463" i="35" l="1"/>
  <c r="K463" i="35" s="1"/>
  <c r="AC464" i="35"/>
  <c r="Z464" i="35"/>
  <c r="W464" i="35"/>
  <c r="AA464" i="35"/>
  <c r="T464" i="35"/>
  <c r="V464" i="35"/>
  <c r="AD464" i="35"/>
  <c r="Y464" i="35"/>
  <c r="AB464" i="35"/>
  <c r="X464" i="35"/>
  <c r="U464" i="35"/>
  <c r="AD506" i="33"/>
  <c r="AB506" i="33"/>
  <c r="T506" i="33"/>
  <c r="U506" i="33"/>
  <c r="Y506" i="33"/>
  <c r="X506" i="33"/>
  <c r="AA506" i="33"/>
  <c r="W506" i="33"/>
  <c r="V506" i="33"/>
  <c r="Z506" i="33"/>
  <c r="AC506" i="33"/>
  <c r="K505" i="33"/>
  <c r="R407" i="25"/>
  <c r="L408" i="25" s="1"/>
  <c r="M408" i="25" s="1"/>
  <c r="I407" i="25"/>
  <c r="H408" i="25" s="1"/>
  <c r="AE464" i="35" l="1"/>
  <c r="N464" i="35" s="1"/>
  <c r="Q464" i="35" s="1"/>
  <c r="AE506" i="33"/>
  <c r="N506" i="33" s="1"/>
  <c r="Q506" i="33" s="1"/>
  <c r="E506" i="33" s="1"/>
  <c r="K407" i="25"/>
  <c r="AA408" i="25"/>
  <c r="T408" i="25"/>
  <c r="V408" i="25"/>
  <c r="Z408" i="25"/>
  <c r="Y408" i="25"/>
  <c r="W408" i="25"/>
  <c r="AC408" i="25"/>
  <c r="AD408" i="25"/>
  <c r="U408" i="25"/>
  <c r="X408" i="25"/>
  <c r="AB408" i="25"/>
  <c r="S464" i="35" l="1"/>
  <c r="R506" i="33"/>
  <c r="L507" i="33" s="1"/>
  <c r="M507" i="33" s="1"/>
  <c r="I506" i="33"/>
  <c r="H507" i="33" s="1"/>
  <c r="AE408" i="25"/>
  <c r="N408" i="25" s="1"/>
  <c r="Q408" i="25" s="1"/>
  <c r="E464" i="35" l="1"/>
  <c r="S408" i="25"/>
  <c r="E408" i="25" s="1"/>
  <c r="K506" i="33"/>
  <c r="W507" i="33"/>
  <c r="AC507" i="33"/>
  <c r="V507" i="33"/>
  <c r="AD507" i="33"/>
  <c r="T507" i="33"/>
  <c r="AA507" i="33"/>
  <c r="Y507" i="33"/>
  <c r="X507" i="33"/>
  <c r="Z507" i="33"/>
  <c r="AB507" i="33"/>
  <c r="U507" i="33"/>
  <c r="I464" i="35" l="1"/>
  <c r="H465" i="35" s="1"/>
  <c r="R464" i="35"/>
  <c r="L465" i="35" s="1"/>
  <c r="M465" i="35" s="1"/>
  <c r="AE507" i="33"/>
  <c r="N507" i="33" s="1"/>
  <c r="Q507" i="33" s="1"/>
  <c r="J464" i="35" l="1"/>
  <c r="K464" i="35" s="1"/>
  <c r="U465" i="35"/>
  <c r="V465" i="35"/>
  <c r="AD465" i="35"/>
  <c r="AB465" i="35"/>
  <c r="Y465" i="35"/>
  <c r="Z465" i="35"/>
  <c r="W465" i="35"/>
  <c r="X465" i="35"/>
  <c r="AC465" i="35"/>
  <c r="T465" i="35"/>
  <c r="AA465" i="35"/>
  <c r="R507" i="33"/>
  <c r="L508" i="33" s="1"/>
  <c r="M508" i="33" s="1"/>
  <c r="I507" i="33"/>
  <c r="H508" i="33" s="1"/>
  <c r="R408" i="25"/>
  <c r="L409" i="25" s="1"/>
  <c r="M409" i="25" s="1"/>
  <c r="I408" i="25"/>
  <c r="H409" i="25" s="1"/>
  <c r="AE465" i="35" l="1"/>
  <c r="N465" i="35" s="1"/>
  <c r="Q465" i="35" s="1"/>
  <c r="K507" i="33"/>
  <c r="W508" i="33"/>
  <c r="U508" i="33"/>
  <c r="AB508" i="33"/>
  <c r="AC508" i="33"/>
  <c r="AA508" i="33"/>
  <c r="AD508" i="33"/>
  <c r="Z508" i="33"/>
  <c r="Y508" i="33"/>
  <c r="V508" i="33"/>
  <c r="X508" i="33"/>
  <c r="T508" i="33"/>
  <c r="K408" i="25"/>
  <c r="AB409" i="25"/>
  <c r="AC409" i="25"/>
  <c r="X409" i="25"/>
  <c r="Y409" i="25"/>
  <c r="V409" i="25"/>
  <c r="T409" i="25"/>
  <c r="U409" i="25"/>
  <c r="AA409" i="25"/>
  <c r="W409" i="25"/>
  <c r="Z409" i="25"/>
  <c r="AD409" i="25"/>
  <c r="S465" i="35" l="1"/>
  <c r="AE508" i="33"/>
  <c r="N508" i="33" s="1"/>
  <c r="Q508" i="33" s="1"/>
  <c r="AE409" i="25"/>
  <c r="N409" i="25" s="1"/>
  <c r="Q409" i="25" s="1"/>
  <c r="S409" i="25" s="1"/>
  <c r="E465" i="35" l="1"/>
  <c r="E409" i="25"/>
  <c r="I465" i="35" l="1"/>
  <c r="H466" i="35" s="1"/>
  <c r="R465" i="35"/>
  <c r="L466" i="35" s="1"/>
  <c r="M466" i="35" s="1"/>
  <c r="E508" i="33"/>
  <c r="I508" i="33"/>
  <c r="H509" i="33" s="1"/>
  <c r="R508" i="33"/>
  <c r="L509" i="33" s="1"/>
  <c r="M509" i="33" s="1"/>
  <c r="J465" i="35" l="1"/>
  <c r="K465" i="35" s="1"/>
  <c r="AC466" i="35"/>
  <c r="T466" i="35"/>
  <c r="AA466" i="35"/>
  <c r="Y466" i="35"/>
  <c r="V466" i="35"/>
  <c r="W466" i="35"/>
  <c r="Z466" i="35"/>
  <c r="AD466" i="35"/>
  <c r="X466" i="35"/>
  <c r="U466" i="35"/>
  <c r="AB466" i="35"/>
  <c r="AB509" i="33"/>
  <c r="AA509" i="33"/>
  <c r="T509" i="33"/>
  <c r="U509" i="33"/>
  <c r="Y509" i="33"/>
  <c r="X509" i="33"/>
  <c r="AC509" i="33"/>
  <c r="AD509" i="33"/>
  <c r="Z509" i="33"/>
  <c r="W509" i="33"/>
  <c r="V509" i="33"/>
  <c r="K508" i="33"/>
  <c r="R409" i="25"/>
  <c r="L410" i="25" s="1"/>
  <c r="M410" i="25" s="1"/>
  <c r="I409" i="25"/>
  <c r="H410" i="25" s="1"/>
  <c r="AE466" i="35" l="1"/>
  <c r="N466" i="35" s="1"/>
  <c r="Q466" i="35" s="1"/>
  <c r="AE509" i="33"/>
  <c r="N509" i="33" s="1"/>
  <c r="Q509" i="33" s="1"/>
  <c r="K409" i="25"/>
  <c r="AA410" i="25"/>
  <c r="V410" i="25"/>
  <c r="W410" i="25"/>
  <c r="Z410" i="25"/>
  <c r="AD410" i="25"/>
  <c r="X410" i="25"/>
  <c r="AC410" i="25"/>
  <c r="AB410" i="25"/>
  <c r="Y410" i="25"/>
  <c r="U410" i="25"/>
  <c r="T410" i="25"/>
  <c r="S466" i="35" l="1"/>
  <c r="R509" i="33"/>
  <c r="L510" i="33" s="1"/>
  <c r="M510" i="33" s="1"/>
  <c r="I509" i="33"/>
  <c r="H510" i="33" s="1"/>
  <c r="AE410" i="25"/>
  <c r="N410" i="25" s="1"/>
  <c r="Q410" i="25" s="1"/>
  <c r="E466" i="35" l="1"/>
  <c r="S410" i="25"/>
  <c r="E410" i="25" s="1"/>
  <c r="K509" i="33"/>
  <c r="X510" i="33"/>
  <c r="AD510" i="33"/>
  <c r="W510" i="33"/>
  <c r="U510" i="33"/>
  <c r="AB510" i="33"/>
  <c r="AC510" i="33"/>
  <c r="AA510" i="33"/>
  <c r="Z510" i="33"/>
  <c r="V510" i="33"/>
  <c r="T510" i="33"/>
  <c r="Y510" i="33"/>
  <c r="I466" i="35" l="1"/>
  <c r="H467" i="35" s="1"/>
  <c r="R466" i="35"/>
  <c r="L467" i="35" s="1"/>
  <c r="M467" i="35" s="1"/>
  <c r="AE510" i="33"/>
  <c r="N510" i="33" s="1"/>
  <c r="Q510" i="33" s="1"/>
  <c r="E510" i="33" s="1"/>
  <c r="R410" i="25"/>
  <c r="L411" i="25" s="1"/>
  <c r="M411" i="25" s="1"/>
  <c r="I410" i="25"/>
  <c r="H411" i="25" s="1"/>
  <c r="J466" i="35" l="1"/>
  <c r="K466" i="35" s="1"/>
  <c r="T467" i="35"/>
  <c r="U467" i="35"/>
  <c r="V467" i="35"/>
  <c r="Z467" i="35"/>
  <c r="X467" i="35"/>
  <c r="AB467" i="35"/>
  <c r="W467" i="35"/>
  <c r="AD467" i="35"/>
  <c r="Y467" i="35"/>
  <c r="AC467" i="35"/>
  <c r="AA467" i="35"/>
  <c r="R510" i="33"/>
  <c r="L511" i="33" s="1"/>
  <c r="M511" i="33" s="1"/>
  <c r="I510" i="33"/>
  <c r="H511" i="33" s="1"/>
  <c r="K410" i="25"/>
  <c r="Y411" i="25"/>
  <c r="T411" i="25"/>
  <c r="AA411" i="25"/>
  <c r="AB411" i="25"/>
  <c r="W411" i="25"/>
  <c r="X411" i="25"/>
  <c r="AC411" i="25"/>
  <c r="U411" i="25"/>
  <c r="Z411" i="25"/>
  <c r="AD411" i="25"/>
  <c r="V411" i="25"/>
  <c r="AE467" i="35" l="1"/>
  <c r="N467" i="35" s="1"/>
  <c r="Q467" i="35" s="1"/>
  <c r="K510" i="33"/>
  <c r="U511" i="33"/>
  <c r="T511" i="33"/>
  <c r="X511" i="33"/>
  <c r="V511" i="33"/>
  <c r="AD511" i="33"/>
  <c r="AC511" i="33"/>
  <c r="AB511" i="33"/>
  <c r="Y511" i="33"/>
  <c r="AA511" i="33"/>
  <c r="Z511" i="33"/>
  <c r="W511" i="33"/>
  <c r="AE411" i="25"/>
  <c r="N411" i="25" s="1"/>
  <c r="Q411" i="25" s="1"/>
  <c r="S467" i="35" l="1"/>
  <c r="S411" i="25"/>
  <c r="E411" i="25" s="1"/>
  <c r="AE511" i="33"/>
  <c r="N511" i="33" s="1"/>
  <c r="Q511" i="33" s="1"/>
  <c r="E467" i="35" l="1"/>
  <c r="E511" i="33"/>
  <c r="R411" i="25"/>
  <c r="L412" i="25" s="1"/>
  <c r="M412" i="25" s="1"/>
  <c r="I411" i="25"/>
  <c r="H412" i="25" s="1"/>
  <c r="I467" i="35" l="1"/>
  <c r="H468" i="35" s="1"/>
  <c r="R467" i="35"/>
  <c r="L468" i="35" s="1"/>
  <c r="M468" i="35" s="1"/>
  <c r="I511" i="33"/>
  <c r="H512" i="33" s="1"/>
  <c r="R511" i="33"/>
  <c r="L512" i="33" s="1"/>
  <c r="M512" i="33" s="1"/>
  <c r="K411" i="25"/>
  <c r="Z412" i="25"/>
  <c r="AB412" i="25"/>
  <c r="U412" i="25"/>
  <c r="AD412" i="25"/>
  <c r="X412" i="25"/>
  <c r="T412" i="25"/>
  <c r="AA412" i="25"/>
  <c r="AC412" i="25"/>
  <c r="W412" i="25"/>
  <c r="V412" i="25"/>
  <c r="Y412" i="25"/>
  <c r="J467" i="35" l="1"/>
  <c r="K467" i="35" s="1"/>
  <c r="W468" i="35"/>
  <c r="Y468" i="35"/>
  <c r="AC468" i="35"/>
  <c r="U468" i="35"/>
  <c r="V468" i="35"/>
  <c r="Z468" i="35"/>
  <c r="T468" i="35"/>
  <c r="X468" i="35"/>
  <c r="AB468" i="35"/>
  <c r="AA468" i="35"/>
  <c r="AD468" i="35"/>
  <c r="Z512" i="33"/>
  <c r="X512" i="33"/>
  <c r="Y512" i="33"/>
  <c r="AA512" i="33"/>
  <c r="T512" i="33"/>
  <c r="W512" i="33"/>
  <c r="V512" i="33"/>
  <c r="U512" i="33"/>
  <c r="AC512" i="33"/>
  <c r="AD512" i="33"/>
  <c r="AB512" i="33"/>
  <c r="K511" i="33"/>
  <c r="AE412" i="25"/>
  <c r="N412" i="25" s="1"/>
  <c r="Q412" i="25" s="1"/>
  <c r="S412" i="25" s="1"/>
  <c r="AE468" i="35" l="1"/>
  <c r="N468" i="35" s="1"/>
  <c r="Q468" i="35" s="1"/>
  <c r="S468" i="35" s="1"/>
  <c r="E412" i="25"/>
  <c r="R412" i="25" s="1"/>
  <c r="L413" i="25" s="1"/>
  <c r="M413" i="25" s="1"/>
  <c r="AE512" i="33"/>
  <c r="N512" i="33" s="1"/>
  <c r="Q512" i="33" s="1"/>
  <c r="E512" i="33" s="1"/>
  <c r="E468" i="35" l="1"/>
  <c r="I412" i="25"/>
  <c r="H413" i="25" s="1"/>
  <c r="R512" i="33"/>
  <c r="L513" i="33" s="1"/>
  <c r="M513" i="33" s="1"/>
  <c r="I512" i="33"/>
  <c r="H513" i="33" s="1"/>
  <c r="T413" i="25"/>
  <c r="W413" i="25"/>
  <c r="X413" i="25"/>
  <c r="Y413" i="25"/>
  <c r="Z413" i="25"/>
  <c r="AA413" i="25"/>
  <c r="AC413" i="25"/>
  <c r="AB413" i="25"/>
  <c r="V413" i="25"/>
  <c r="U413" i="25"/>
  <c r="AD413" i="25"/>
  <c r="R468" i="35" l="1"/>
  <c r="L469" i="35" s="1"/>
  <c r="M469" i="35" s="1"/>
  <c r="I468" i="35"/>
  <c r="H469" i="35" s="1"/>
  <c r="K412" i="25"/>
  <c r="K512" i="33"/>
  <c r="AC513" i="33"/>
  <c r="Z513" i="33"/>
  <c r="T513" i="33"/>
  <c r="AD513" i="33"/>
  <c r="Y513" i="33"/>
  <c r="AA513" i="33"/>
  <c r="V513" i="33"/>
  <c r="AB513" i="33"/>
  <c r="X513" i="33"/>
  <c r="W513" i="33"/>
  <c r="U513" i="33"/>
  <c r="AE413" i="25"/>
  <c r="N413" i="25" s="1"/>
  <c r="Q413" i="25" s="1"/>
  <c r="J468" i="35" l="1"/>
  <c r="K468" i="35" s="1"/>
  <c r="T469" i="35"/>
  <c r="AC469" i="35"/>
  <c r="V469" i="35"/>
  <c r="AB469" i="35"/>
  <c r="Y469" i="35"/>
  <c r="AD469" i="35"/>
  <c r="AA469" i="35"/>
  <c r="X469" i="35"/>
  <c r="Z469" i="35"/>
  <c r="U469" i="35"/>
  <c r="W469" i="35"/>
  <c r="S413" i="25"/>
  <c r="E413" i="25" s="1"/>
  <c r="AE513" i="33"/>
  <c r="N513" i="33" s="1"/>
  <c r="Q513" i="33" s="1"/>
  <c r="AE469" i="35" l="1"/>
  <c r="N469" i="35" s="1"/>
  <c r="Q469" i="35" s="1"/>
  <c r="R513" i="33"/>
  <c r="L514" i="33" s="1"/>
  <c r="M514" i="33" s="1"/>
  <c r="I513" i="33"/>
  <c r="H514" i="33" s="1"/>
  <c r="R413" i="25"/>
  <c r="L414" i="25" s="1"/>
  <c r="M414" i="25" s="1"/>
  <c r="I413" i="25"/>
  <c r="H414" i="25" s="1"/>
  <c r="S469" i="35" l="1"/>
  <c r="K513" i="33"/>
  <c r="W514" i="33"/>
  <c r="T514" i="33"/>
  <c r="X514" i="33"/>
  <c r="AA514" i="33"/>
  <c r="Z514" i="33"/>
  <c r="AD514" i="33"/>
  <c r="AC514" i="33"/>
  <c r="U514" i="33"/>
  <c r="Y514" i="33"/>
  <c r="V514" i="33"/>
  <c r="AB514" i="33"/>
  <c r="K413" i="25"/>
  <c r="AD414" i="25"/>
  <c r="W414" i="25"/>
  <c r="Z414" i="25"/>
  <c r="V414" i="25"/>
  <c r="AB414" i="25"/>
  <c r="X414" i="25"/>
  <c r="AC414" i="25"/>
  <c r="T414" i="25"/>
  <c r="Y414" i="25"/>
  <c r="AA414" i="25"/>
  <c r="U414" i="25"/>
  <c r="E469" i="35" l="1"/>
  <c r="AE514" i="33"/>
  <c r="N514" i="33" s="1"/>
  <c r="Q514" i="33" s="1"/>
  <c r="AE414" i="25"/>
  <c r="N414" i="25" s="1"/>
  <c r="Q414" i="25" s="1"/>
  <c r="I469" i="35" l="1"/>
  <c r="H470" i="35" s="1"/>
  <c r="R469" i="35"/>
  <c r="L470" i="35" s="1"/>
  <c r="M470" i="35" s="1"/>
  <c r="S414" i="25"/>
  <c r="E414" i="25" s="1"/>
  <c r="E514" i="33"/>
  <c r="J469" i="35" l="1"/>
  <c r="K469" i="35" s="1"/>
  <c r="R414" i="25"/>
  <c r="L415" i="25" s="1"/>
  <c r="M415" i="25" s="1"/>
  <c r="W415" i="25" s="1"/>
  <c r="I414" i="25"/>
  <c r="H415" i="25" s="1"/>
  <c r="AB470" i="35"/>
  <c r="Y470" i="35"/>
  <c r="T470" i="35"/>
  <c r="V470" i="35"/>
  <c r="W470" i="35"/>
  <c r="AA470" i="35"/>
  <c r="AD470" i="35"/>
  <c r="AC470" i="35"/>
  <c r="X470" i="35"/>
  <c r="Z470" i="35"/>
  <c r="U470" i="35"/>
  <c r="I514" i="33"/>
  <c r="H515" i="33" s="1"/>
  <c r="R514" i="33"/>
  <c r="L515" i="33" s="1"/>
  <c r="M515" i="33" s="1"/>
  <c r="U415" i="25" l="1"/>
  <c r="V415" i="25"/>
  <c r="Z415" i="25"/>
  <c r="T415" i="25"/>
  <c r="AA415" i="25"/>
  <c r="X415" i="25"/>
  <c r="Y415" i="25"/>
  <c r="AD415" i="25"/>
  <c r="AC415" i="25"/>
  <c r="AB415" i="25"/>
  <c r="K414" i="25"/>
  <c r="AE470" i="35"/>
  <c r="N470" i="35" s="1"/>
  <c r="Q470" i="35" s="1"/>
  <c r="K514" i="33"/>
  <c r="Y515" i="33"/>
  <c r="AC515" i="33"/>
  <c r="X515" i="33"/>
  <c r="AD515" i="33"/>
  <c r="T515" i="33"/>
  <c r="V515" i="33"/>
  <c r="W515" i="33"/>
  <c r="Z515" i="33"/>
  <c r="AB515" i="33"/>
  <c r="U515" i="33"/>
  <c r="AA515" i="33"/>
  <c r="AE415" i="25" l="1"/>
  <c r="N415" i="25" s="1"/>
  <c r="Q415" i="25" s="1"/>
  <c r="S415" i="25" s="1"/>
  <c r="E415" i="25" s="1"/>
  <c r="S470" i="35"/>
  <c r="AE515" i="33"/>
  <c r="N515" i="33" s="1"/>
  <c r="Q515" i="33" s="1"/>
  <c r="E470" i="35" l="1"/>
  <c r="R515" i="33"/>
  <c r="L516" i="33" s="1"/>
  <c r="M516" i="33" s="1"/>
  <c r="I515" i="33"/>
  <c r="H516" i="33" s="1"/>
  <c r="R415" i="25"/>
  <c r="L416" i="25" s="1"/>
  <c r="M416" i="25" s="1"/>
  <c r="I415" i="25"/>
  <c r="H416" i="25" s="1"/>
  <c r="I470" i="35" l="1"/>
  <c r="H471" i="35" s="1"/>
  <c r="R470" i="35"/>
  <c r="L471" i="35" s="1"/>
  <c r="M471" i="35" s="1"/>
  <c r="K515" i="33"/>
  <c r="Z516" i="33"/>
  <c r="AD516" i="33"/>
  <c r="AC516" i="33"/>
  <c r="T516" i="33"/>
  <c r="AB516" i="33"/>
  <c r="AA516" i="33"/>
  <c r="V516" i="33"/>
  <c r="U516" i="33"/>
  <c r="W516" i="33"/>
  <c r="Y516" i="33"/>
  <c r="X516" i="33"/>
  <c r="K415" i="25"/>
  <c r="AC416" i="25"/>
  <c r="Z416" i="25"/>
  <c r="AD416" i="25"/>
  <c r="W416" i="25"/>
  <c r="X416" i="25"/>
  <c r="Y416" i="25"/>
  <c r="V416" i="25"/>
  <c r="AB416" i="25"/>
  <c r="T416" i="25"/>
  <c r="U416" i="25"/>
  <c r="AA416" i="25"/>
  <c r="J470" i="35" l="1"/>
  <c r="K470" i="35" s="1"/>
  <c r="X471" i="35"/>
  <c r="Y471" i="35"/>
  <c r="T471" i="35"/>
  <c r="U471" i="35"/>
  <c r="W471" i="35"/>
  <c r="V471" i="35"/>
  <c r="AD471" i="35"/>
  <c r="AA471" i="35"/>
  <c r="AC471" i="35"/>
  <c r="Z471" i="35"/>
  <c r="AB471" i="35"/>
  <c r="AE516" i="33"/>
  <c r="N516" i="33" s="1"/>
  <c r="Q516" i="33" s="1"/>
  <c r="E516" i="33" s="1"/>
  <c r="AE416" i="25"/>
  <c r="N416" i="25" s="1"/>
  <c r="Q416" i="25" s="1"/>
  <c r="AE471" i="35" l="1"/>
  <c r="N471" i="35" s="1"/>
  <c r="Q471" i="35" s="1"/>
  <c r="S416" i="25"/>
  <c r="E416" i="25" s="1"/>
  <c r="R516" i="33"/>
  <c r="L517" i="33" s="1"/>
  <c r="M517" i="33" s="1"/>
  <c r="I516" i="33"/>
  <c r="H517" i="33" s="1"/>
  <c r="S471" i="35" l="1"/>
  <c r="E471" i="35" s="1"/>
  <c r="K516" i="33"/>
  <c r="V517" i="33"/>
  <c r="W517" i="33"/>
  <c r="Y517" i="33"/>
  <c r="X517" i="33"/>
  <c r="AB517" i="33"/>
  <c r="U517" i="33"/>
  <c r="AC517" i="33"/>
  <c r="T517" i="33"/>
  <c r="AD517" i="33"/>
  <c r="AA517" i="33"/>
  <c r="Z517" i="33"/>
  <c r="R416" i="25"/>
  <c r="L417" i="25" s="1"/>
  <c r="M417" i="25" s="1"/>
  <c r="I416" i="25"/>
  <c r="H417" i="25" s="1"/>
  <c r="I471" i="35" l="1"/>
  <c r="H472" i="35" s="1"/>
  <c r="R471" i="35"/>
  <c r="L472" i="35" s="1"/>
  <c r="M472" i="35" s="1"/>
  <c r="AE517" i="33"/>
  <c r="N517" i="33" s="1"/>
  <c r="Q517" i="33" s="1"/>
  <c r="K416" i="25"/>
  <c r="U417" i="25"/>
  <c r="AC417" i="25"/>
  <c r="W417" i="25"/>
  <c r="V417" i="25"/>
  <c r="AB417" i="25"/>
  <c r="AD417" i="25"/>
  <c r="Y417" i="25"/>
  <c r="T417" i="25"/>
  <c r="AA417" i="25"/>
  <c r="Z417" i="25"/>
  <c r="X417" i="25"/>
  <c r="J471" i="35" l="1"/>
  <c r="K471" i="35" s="1"/>
  <c r="T472" i="35"/>
  <c r="U472" i="35"/>
  <c r="AD472" i="35"/>
  <c r="X472" i="35"/>
  <c r="Y472" i="35"/>
  <c r="W472" i="35"/>
  <c r="AA472" i="35"/>
  <c r="Z472" i="35"/>
  <c r="AC472" i="35"/>
  <c r="V472" i="35"/>
  <c r="AB472" i="35"/>
  <c r="E517" i="33"/>
  <c r="I517" i="33"/>
  <c r="H518" i="33" s="1"/>
  <c r="R517" i="33"/>
  <c r="L518" i="33" s="1"/>
  <c r="M518" i="33" s="1"/>
  <c r="AE417" i="25"/>
  <c r="N417" i="25" s="1"/>
  <c r="Q417" i="25" s="1"/>
  <c r="AE472" i="35" l="1"/>
  <c r="N472" i="35" s="1"/>
  <c r="Q472" i="35" s="1"/>
  <c r="S417" i="25"/>
  <c r="E417" i="25" s="1"/>
  <c r="U518" i="33"/>
  <c r="V518" i="33"/>
  <c r="AD518" i="33"/>
  <c r="T518" i="33"/>
  <c r="Y518" i="33"/>
  <c r="W518" i="33"/>
  <c r="AA518" i="33"/>
  <c r="X518" i="33"/>
  <c r="AC518" i="33"/>
  <c r="AB518" i="33"/>
  <c r="Z518" i="33"/>
  <c r="K517" i="33"/>
  <c r="I417" i="25" l="1"/>
  <c r="H418" i="25" s="1"/>
  <c r="R417" i="25"/>
  <c r="L418" i="25" s="1"/>
  <c r="M418" i="25" s="1"/>
  <c r="AC418" i="25" s="1"/>
  <c r="S472" i="35"/>
  <c r="AE518" i="33"/>
  <c r="N518" i="33" s="1"/>
  <c r="Q518" i="33" s="1"/>
  <c r="E518" i="33" s="1"/>
  <c r="AD418" i="25" l="1"/>
  <c r="X418" i="25"/>
  <c r="AA418" i="25"/>
  <c r="Y418" i="25"/>
  <c r="Z418" i="25"/>
  <c r="AB418" i="25"/>
  <c r="U418" i="25"/>
  <c r="K417" i="25"/>
  <c r="V418" i="25"/>
  <c r="W418" i="25"/>
  <c r="T418" i="25"/>
  <c r="E472" i="35"/>
  <c r="R518" i="33"/>
  <c r="L519" i="33" s="1"/>
  <c r="M519" i="33" s="1"/>
  <c r="I518" i="33"/>
  <c r="H519" i="33" s="1"/>
  <c r="AE418" i="25" l="1"/>
  <c r="N418" i="25" s="1"/>
  <c r="Q418" i="25" s="1"/>
  <c r="S418" i="25" s="1"/>
  <c r="E418" i="25" s="1"/>
  <c r="I472" i="35"/>
  <c r="H473" i="35" s="1"/>
  <c r="R472" i="35"/>
  <c r="L473" i="35" s="1"/>
  <c r="M473" i="35" s="1"/>
  <c r="T519" i="33"/>
  <c r="AC519" i="33"/>
  <c r="Z519" i="33"/>
  <c r="U519" i="33"/>
  <c r="AB519" i="33"/>
  <c r="Y519" i="33"/>
  <c r="W519" i="33"/>
  <c r="V519" i="33"/>
  <c r="AA519" i="33"/>
  <c r="X519" i="33"/>
  <c r="AD519" i="33"/>
  <c r="K518" i="33"/>
  <c r="J472" i="35" l="1"/>
  <c r="K472" i="35" s="1"/>
  <c r="AC473" i="35"/>
  <c r="T473" i="35"/>
  <c r="AD473" i="35"/>
  <c r="AB473" i="35"/>
  <c r="AA473" i="35"/>
  <c r="Y473" i="35"/>
  <c r="X473" i="35"/>
  <c r="W473" i="35"/>
  <c r="V473" i="35"/>
  <c r="U473" i="35"/>
  <c r="Z473" i="35"/>
  <c r="AE519" i="33"/>
  <c r="N519" i="33" s="1"/>
  <c r="Q519" i="33" s="1"/>
  <c r="R418" i="25"/>
  <c r="L419" i="25" s="1"/>
  <c r="M419" i="25" s="1"/>
  <c r="I418" i="25"/>
  <c r="H419" i="25" s="1"/>
  <c r="AE473" i="35" l="1"/>
  <c r="N473" i="35" s="1"/>
  <c r="Q473" i="35" s="1"/>
  <c r="R519" i="33"/>
  <c r="L520" i="33" s="1"/>
  <c r="M520" i="33" s="1"/>
  <c r="I519" i="33"/>
  <c r="H520" i="33" s="1"/>
  <c r="K418" i="25"/>
  <c r="V419" i="25"/>
  <c r="AA419" i="25"/>
  <c r="X419" i="25"/>
  <c r="Z419" i="25"/>
  <c r="AD419" i="25"/>
  <c r="U419" i="25"/>
  <c r="AC419" i="25"/>
  <c r="AB419" i="25"/>
  <c r="T419" i="25"/>
  <c r="W419" i="25"/>
  <c r="Y419" i="25"/>
  <c r="S473" i="35" l="1"/>
  <c r="K519" i="33"/>
  <c r="AD520" i="33"/>
  <c r="AC520" i="33"/>
  <c r="V520" i="33"/>
  <c r="AA520" i="33"/>
  <c r="X520" i="33"/>
  <c r="U520" i="33"/>
  <c r="Z520" i="33"/>
  <c r="Y520" i="33"/>
  <c r="AB520" i="33"/>
  <c r="W520" i="33"/>
  <c r="T520" i="33"/>
  <c r="AE419" i="25"/>
  <c r="N419" i="25" s="1"/>
  <c r="Q419" i="25" s="1"/>
  <c r="E473" i="35" l="1"/>
  <c r="S419" i="25"/>
  <c r="E419" i="25" s="1"/>
  <c r="AE520" i="33"/>
  <c r="N520" i="33" s="1"/>
  <c r="Q520" i="33" s="1"/>
  <c r="I473" i="35" l="1"/>
  <c r="H474" i="35" s="1"/>
  <c r="R473" i="35"/>
  <c r="L474" i="35" s="1"/>
  <c r="M474" i="35" s="1"/>
  <c r="R419" i="25"/>
  <c r="L420" i="25" s="1"/>
  <c r="M420" i="25" s="1"/>
  <c r="I419" i="25"/>
  <c r="H420" i="25" s="1"/>
  <c r="J473" i="35" l="1"/>
  <c r="K473" i="35" s="1"/>
  <c r="AC474" i="35"/>
  <c r="W474" i="35"/>
  <c r="Y474" i="35"/>
  <c r="T474" i="35"/>
  <c r="AB474" i="35"/>
  <c r="V474" i="35"/>
  <c r="AD474" i="35"/>
  <c r="U474" i="35"/>
  <c r="X474" i="35"/>
  <c r="AA474" i="35"/>
  <c r="Z474" i="35"/>
  <c r="E520" i="33"/>
  <c r="I520" i="33"/>
  <c r="H521" i="33" s="1"/>
  <c r="R520" i="33"/>
  <c r="L521" i="33" s="1"/>
  <c r="M521" i="33" s="1"/>
  <c r="K419" i="25"/>
  <c r="AA420" i="25"/>
  <c r="T420" i="25"/>
  <c r="X420" i="25"/>
  <c r="W420" i="25"/>
  <c r="AB420" i="25"/>
  <c r="Z420" i="25"/>
  <c r="V420" i="25"/>
  <c r="U420" i="25"/>
  <c r="AD420" i="25"/>
  <c r="AC420" i="25"/>
  <c r="Y420" i="25"/>
  <c r="AE474" i="35" l="1"/>
  <c r="N474" i="35" s="1"/>
  <c r="Q474" i="35" s="1"/>
  <c r="K520" i="33"/>
  <c r="T521" i="33"/>
  <c r="U521" i="33"/>
  <c r="AC521" i="33"/>
  <c r="Y521" i="33"/>
  <c r="X521" i="33"/>
  <c r="W521" i="33"/>
  <c r="V521" i="33"/>
  <c r="AD521" i="33"/>
  <c r="AB521" i="33"/>
  <c r="AA521" i="33"/>
  <c r="Z521" i="33"/>
  <c r="AE420" i="25"/>
  <c r="N420" i="25" s="1"/>
  <c r="Q420" i="25" s="1"/>
  <c r="S474" i="35" l="1"/>
  <c r="S420" i="25"/>
  <c r="E420" i="25" s="1"/>
  <c r="AE521" i="33"/>
  <c r="N521" i="33" s="1"/>
  <c r="Q521" i="33" s="1"/>
  <c r="E474" i="35" l="1"/>
  <c r="R521" i="33"/>
  <c r="L522" i="33" s="1"/>
  <c r="M522" i="33" s="1"/>
  <c r="I521" i="33"/>
  <c r="H522" i="33" s="1"/>
  <c r="I474" i="35" l="1"/>
  <c r="H475" i="35" s="1"/>
  <c r="R474" i="35"/>
  <c r="L475" i="35" s="1"/>
  <c r="M475" i="35" s="1"/>
  <c r="K521" i="33"/>
  <c r="AC522" i="33"/>
  <c r="Y522" i="33"/>
  <c r="U522" i="33"/>
  <c r="T522" i="33"/>
  <c r="AD522" i="33"/>
  <c r="AB522" i="33"/>
  <c r="AA522" i="33"/>
  <c r="V522" i="33"/>
  <c r="X522" i="33"/>
  <c r="Z522" i="33"/>
  <c r="W522" i="33"/>
  <c r="R420" i="25"/>
  <c r="L421" i="25" s="1"/>
  <c r="M421" i="25" s="1"/>
  <c r="I420" i="25"/>
  <c r="H421" i="25" s="1"/>
  <c r="J474" i="35" l="1"/>
  <c r="K474" i="35" s="1"/>
  <c r="U475" i="35"/>
  <c r="X475" i="35"/>
  <c r="AC475" i="35"/>
  <c r="T475" i="35"/>
  <c r="W475" i="35"/>
  <c r="V475" i="35"/>
  <c r="Y475" i="35"/>
  <c r="AD475" i="35"/>
  <c r="AB475" i="35"/>
  <c r="AA475" i="35"/>
  <c r="Z475" i="35"/>
  <c r="AE522" i="33"/>
  <c r="N522" i="33" s="1"/>
  <c r="Q522" i="33" s="1"/>
  <c r="E522" i="33" s="1"/>
  <c r="K420" i="25"/>
  <c r="AC421" i="25"/>
  <c r="AB421" i="25"/>
  <c r="X421" i="25"/>
  <c r="T421" i="25"/>
  <c r="AD421" i="25"/>
  <c r="AA421" i="25"/>
  <c r="V421" i="25"/>
  <c r="Y421" i="25"/>
  <c r="W421" i="25"/>
  <c r="U421" i="25"/>
  <c r="Z421" i="25"/>
  <c r="AE475" i="35" l="1"/>
  <c r="N475" i="35" s="1"/>
  <c r="Q475" i="35" s="1"/>
  <c r="R522" i="33"/>
  <c r="L523" i="33" s="1"/>
  <c r="M523" i="33" s="1"/>
  <c r="I522" i="33"/>
  <c r="H523" i="33" s="1"/>
  <c r="AE421" i="25"/>
  <c r="N421" i="25" s="1"/>
  <c r="Q421" i="25" s="1"/>
  <c r="S421" i="25" s="1"/>
  <c r="S475" i="35" l="1"/>
  <c r="E421" i="25"/>
  <c r="K522" i="33"/>
  <c r="V523" i="33"/>
  <c r="Z523" i="33"/>
  <c r="U523" i="33"/>
  <c r="AC523" i="33"/>
  <c r="AD523" i="33"/>
  <c r="X523" i="33"/>
  <c r="Y523" i="33"/>
  <c r="W523" i="33"/>
  <c r="T523" i="33"/>
  <c r="AA523" i="33"/>
  <c r="AB523" i="33"/>
  <c r="E475" i="35" l="1"/>
  <c r="AE523" i="33"/>
  <c r="N523" i="33" s="1"/>
  <c r="Q523" i="33" s="1"/>
  <c r="R421" i="25"/>
  <c r="L422" i="25" s="1"/>
  <c r="M422" i="25" s="1"/>
  <c r="I421" i="25"/>
  <c r="H422" i="25" s="1"/>
  <c r="I475" i="35" l="1"/>
  <c r="H476" i="35" s="1"/>
  <c r="R475" i="35"/>
  <c r="L476" i="35" s="1"/>
  <c r="M476" i="35" s="1"/>
  <c r="E523" i="33"/>
  <c r="K421" i="25"/>
  <c r="X422" i="25"/>
  <c r="AB422" i="25"/>
  <c r="Z422" i="25"/>
  <c r="AC422" i="25"/>
  <c r="U422" i="25"/>
  <c r="V422" i="25"/>
  <c r="W422" i="25"/>
  <c r="AA422" i="25"/>
  <c r="AD422" i="25"/>
  <c r="T422" i="25"/>
  <c r="Y422" i="25"/>
  <c r="J475" i="35" l="1"/>
  <c r="K475" i="35" s="1"/>
  <c r="AC476" i="35"/>
  <c r="X476" i="35"/>
  <c r="W476" i="35"/>
  <c r="Y476" i="35"/>
  <c r="U476" i="35"/>
  <c r="AD476" i="35"/>
  <c r="V476" i="35"/>
  <c r="Z476" i="35"/>
  <c r="T476" i="35"/>
  <c r="AB476" i="35"/>
  <c r="AA476" i="35"/>
  <c r="I523" i="33"/>
  <c r="H524" i="33" s="1"/>
  <c r="R523" i="33"/>
  <c r="L524" i="33" s="1"/>
  <c r="M524" i="33" s="1"/>
  <c r="AE422" i="25"/>
  <c r="N422" i="25" s="1"/>
  <c r="Q422" i="25" s="1"/>
  <c r="AE476" i="35" l="1"/>
  <c r="N476" i="35" s="1"/>
  <c r="Q476" i="35" s="1"/>
  <c r="S476" i="35" s="1"/>
  <c r="S422" i="25"/>
  <c r="E422" i="25" s="1"/>
  <c r="X524" i="33"/>
  <c r="Y524" i="33"/>
  <c r="T524" i="33"/>
  <c r="W524" i="33"/>
  <c r="U524" i="33"/>
  <c r="V524" i="33"/>
  <c r="AD524" i="33"/>
  <c r="AB524" i="33"/>
  <c r="AA524" i="33"/>
  <c r="Z524" i="33"/>
  <c r="AC524" i="33"/>
  <c r="K523" i="33"/>
  <c r="E476" i="35" l="1"/>
  <c r="AE524" i="33"/>
  <c r="N524" i="33" s="1"/>
  <c r="Q524" i="33" s="1"/>
  <c r="E524" i="33" s="1"/>
  <c r="I476" i="35" l="1"/>
  <c r="H477" i="35" s="1"/>
  <c r="R476" i="35"/>
  <c r="L477" i="35" s="1"/>
  <c r="M477" i="35" s="1"/>
  <c r="I524" i="33"/>
  <c r="H525" i="33" s="1"/>
  <c r="R524" i="33"/>
  <c r="L525" i="33" s="1"/>
  <c r="R422" i="25"/>
  <c r="L423" i="25" s="1"/>
  <c r="M423" i="25" s="1"/>
  <c r="I422" i="25"/>
  <c r="H423" i="25" s="1"/>
  <c r="J476" i="35" l="1"/>
  <c r="K476" i="35" s="1"/>
  <c r="AA477" i="35"/>
  <c r="T477" i="35"/>
  <c r="X477" i="35"/>
  <c r="Z477" i="35"/>
  <c r="W477" i="35"/>
  <c r="U477" i="35"/>
  <c r="AB477" i="35"/>
  <c r="V477" i="35"/>
  <c r="AC477" i="35"/>
  <c r="AD477" i="35"/>
  <c r="Y477" i="35"/>
  <c r="M525" i="33"/>
  <c r="U525" i="33" s="1"/>
  <c r="K524" i="33"/>
  <c r="K422" i="25"/>
  <c r="Y423" i="25"/>
  <c r="X423" i="25"/>
  <c r="W423" i="25"/>
  <c r="AC423" i="25"/>
  <c r="T423" i="25"/>
  <c r="AB423" i="25"/>
  <c r="AA423" i="25"/>
  <c r="AD423" i="25"/>
  <c r="U423" i="25"/>
  <c r="Z423" i="25"/>
  <c r="V423" i="25"/>
  <c r="AE477" i="35" l="1"/>
  <c r="N477" i="35" s="1"/>
  <c r="Q477" i="35" s="1"/>
  <c r="T525" i="33"/>
  <c r="Y525" i="33"/>
  <c r="AB525" i="33"/>
  <c r="Z525" i="33"/>
  <c r="AC525" i="33"/>
  <c r="AD525" i="33"/>
  <c r="V525" i="33"/>
  <c r="W525" i="33"/>
  <c r="X525" i="33"/>
  <c r="AA525" i="33"/>
  <c r="AE423" i="25"/>
  <c r="N423" i="25" s="1"/>
  <c r="Q423" i="25" s="1"/>
  <c r="S477" i="35" l="1"/>
  <c r="S423" i="25"/>
  <c r="E423" i="25" s="1"/>
  <c r="AE525" i="33"/>
  <c r="N525" i="33" s="1"/>
  <c r="Q525" i="33" s="1"/>
  <c r="R525" i="33"/>
  <c r="L526" i="33" s="1"/>
  <c r="I525" i="33"/>
  <c r="H526" i="33" s="1"/>
  <c r="E477" i="35" l="1"/>
  <c r="M526" i="33"/>
  <c r="W526" i="33" s="1"/>
  <c r="K525" i="33"/>
  <c r="I477" i="35" l="1"/>
  <c r="H478" i="35" s="1"/>
  <c r="R477" i="35"/>
  <c r="L478" i="35" s="1"/>
  <c r="M478" i="35" s="1"/>
  <c r="AA526" i="33"/>
  <c r="V526" i="33"/>
  <c r="Z526" i="33"/>
  <c r="Y526" i="33"/>
  <c r="AB526" i="33"/>
  <c r="U526" i="33"/>
  <c r="AD526" i="33"/>
  <c r="X526" i="33"/>
  <c r="AC526" i="33"/>
  <c r="T526" i="33"/>
  <c r="I423" i="25"/>
  <c r="H424" i="25" s="1"/>
  <c r="R423" i="25"/>
  <c r="L424" i="25" s="1"/>
  <c r="M424" i="25" s="1"/>
  <c r="J477" i="35" l="1"/>
  <c r="K477" i="35" s="1"/>
  <c r="AD478" i="35"/>
  <c r="T478" i="35"/>
  <c r="AA478" i="35"/>
  <c r="Y478" i="35"/>
  <c r="AB478" i="35"/>
  <c r="W478" i="35"/>
  <c r="U478" i="35"/>
  <c r="Z478" i="35"/>
  <c r="V478" i="35"/>
  <c r="AC478" i="35"/>
  <c r="X478" i="35"/>
  <c r="AE526" i="33"/>
  <c r="N526" i="33" s="1"/>
  <c r="Q526" i="33" s="1"/>
  <c r="E526" i="33"/>
  <c r="K423" i="25"/>
  <c r="AB424" i="25"/>
  <c r="AA424" i="25"/>
  <c r="U424" i="25"/>
  <c r="V424" i="25"/>
  <c r="T424" i="25"/>
  <c r="X424" i="25"/>
  <c r="W424" i="25"/>
  <c r="Z424" i="25"/>
  <c r="AC424" i="25"/>
  <c r="AD424" i="25"/>
  <c r="Y424" i="25"/>
  <c r="AE478" i="35" l="1"/>
  <c r="N478" i="35" s="1"/>
  <c r="Q478" i="35" s="1"/>
  <c r="I526" i="33"/>
  <c r="H527" i="33" s="1"/>
  <c r="R526" i="33"/>
  <c r="L527" i="33" s="1"/>
  <c r="M527" i="33" s="1"/>
  <c r="AA527" i="33" s="1"/>
  <c r="K526" i="33"/>
  <c r="AE424" i="25"/>
  <c r="N424" i="25" s="1"/>
  <c r="Q424" i="25" s="1"/>
  <c r="S424" i="25" s="1"/>
  <c r="S478" i="35" l="1"/>
  <c r="V527" i="33"/>
  <c r="AB527" i="33"/>
  <c r="AD527" i="33"/>
  <c r="Z527" i="33"/>
  <c r="X527" i="33"/>
  <c r="T527" i="33"/>
  <c r="U527" i="33"/>
  <c r="AC527" i="33"/>
  <c r="Y527" i="33"/>
  <c r="W527" i="33"/>
  <c r="E478" i="35" l="1"/>
  <c r="AE527" i="33"/>
  <c r="N527" i="33" s="1"/>
  <c r="Q527" i="33" s="1"/>
  <c r="E424" i="25"/>
  <c r="R527" i="33"/>
  <c r="L528" i="33" s="1"/>
  <c r="M528" i="33" s="1"/>
  <c r="I527" i="33"/>
  <c r="H528" i="33" s="1"/>
  <c r="I478" i="35" l="1"/>
  <c r="H479" i="35" s="1"/>
  <c r="R478" i="35"/>
  <c r="L479" i="35" s="1"/>
  <c r="M479" i="35" s="1"/>
  <c r="V528" i="33"/>
  <c r="Z528" i="33"/>
  <c r="AA528" i="33"/>
  <c r="Y528" i="33"/>
  <c r="T528" i="33"/>
  <c r="AB528" i="33"/>
  <c r="AD528" i="33"/>
  <c r="AC528" i="33"/>
  <c r="W528" i="33"/>
  <c r="X528" i="33"/>
  <c r="U528" i="33"/>
  <c r="K527" i="33"/>
  <c r="I424" i="25"/>
  <c r="H425" i="25" s="1"/>
  <c r="R424" i="25"/>
  <c r="L425" i="25" s="1"/>
  <c r="M425" i="25" s="1"/>
  <c r="J478" i="35" l="1"/>
  <c r="K478" i="35" s="1"/>
  <c r="Z479" i="35"/>
  <c r="V479" i="35"/>
  <c r="AA479" i="35"/>
  <c r="T479" i="35"/>
  <c r="Y479" i="35"/>
  <c r="AC479" i="35"/>
  <c r="W479" i="35"/>
  <c r="AD479" i="35"/>
  <c r="AB479" i="35"/>
  <c r="U479" i="35"/>
  <c r="X479" i="35"/>
  <c r="AE528" i="33"/>
  <c r="N528" i="33" s="1"/>
  <c r="Q528" i="33" s="1"/>
  <c r="E528" i="33" s="1"/>
  <c r="K424" i="25"/>
  <c r="W425" i="25"/>
  <c r="AA425" i="25"/>
  <c r="AD425" i="25"/>
  <c r="V425" i="25"/>
  <c r="Z425" i="25"/>
  <c r="U425" i="25"/>
  <c r="T425" i="25"/>
  <c r="AB425" i="25"/>
  <c r="X425" i="25"/>
  <c r="AC425" i="25"/>
  <c r="Y425" i="25"/>
  <c r="AE479" i="35" l="1"/>
  <c r="N479" i="35" s="1"/>
  <c r="Q479" i="35" s="1"/>
  <c r="R528" i="33"/>
  <c r="L529" i="33" s="1"/>
  <c r="M529" i="33" s="1"/>
  <c r="I528" i="33"/>
  <c r="H529" i="33" s="1"/>
  <c r="AE425" i="25"/>
  <c r="N425" i="25" s="1"/>
  <c r="Q425" i="25" s="1"/>
  <c r="S479" i="35" l="1"/>
  <c r="E479" i="35" s="1"/>
  <c r="S425" i="25"/>
  <c r="E425" i="25" s="1"/>
  <c r="K528" i="33"/>
  <c r="AD529" i="33"/>
  <c r="X529" i="33"/>
  <c r="U529" i="33"/>
  <c r="AB529" i="33"/>
  <c r="T529" i="33"/>
  <c r="AC529" i="33"/>
  <c r="AA529" i="33"/>
  <c r="Y529" i="33"/>
  <c r="V529" i="33"/>
  <c r="Z529" i="33"/>
  <c r="W529" i="33"/>
  <c r="I479" i="35" l="1"/>
  <c r="H480" i="35" s="1"/>
  <c r="R479" i="35"/>
  <c r="L480" i="35" s="1"/>
  <c r="M480" i="35" s="1"/>
  <c r="AE529" i="33"/>
  <c r="N529" i="33" s="1"/>
  <c r="Q529" i="33" s="1"/>
  <c r="I425" i="25"/>
  <c r="H426" i="25" s="1"/>
  <c r="R425" i="25"/>
  <c r="L426" i="25" s="1"/>
  <c r="M426" i="25" s="1"/>
  <c r="J479" i="35" l="1"/>
  <c r="K479" i="35" s="1"/>
  <c r="Z480" i="35"/>
  <c r="X480" i="35"/>
  <c r="Y480" i="35"/>
  <c r="AD480" i="35"/>
  <c r="U480" i="35"/>
  <c r="V480" i="35"/>
  <c r="AC480" i="35"/>
  <c r="T480" i="35"/>
  <c r="W480" i="35"/>
  <c r="AB480" i="35"/>
  <c r="AA480" i="35"/>
  <c r="E529" i="33"/>
  <c r="K425" i="25"/>
  <c r="W426" i="25"/>
  <c r="V426" i="25"/>
  <c r="Z426" i="25"/>
  <c r="X426" i="25"/>
  <c r="AB426" i="25"/>
  <c r="AD426" i="25"/>
  <c r="AC426" i="25"/>
  <c r="U426" i="25"/>
  <c r="Y426" i="25"/>
  <c r="T426" i="25"/>
  <c r="AA426" i="25"/>
  <c r="AE480" i="35" l="1"/>
  <c r="N480" i="35" s="1"/>
  <c r="Q480" i="35" s="1"/>
  <c r="I529" i="33"/>
  <c r="H530" i="33" s="1"/>
  <c r="R529" i="33"/>
  <c r="L530" i="33" s="1"/>
  <c r="M530" i="33" s="1"/>
  <c r="AE426" i="25"/>
  <c r="N426" i="25" s="1"/>
  <c r="Q426" i="25" s="1"/>
  <c r="S480" i="35" l="1"/>
  <c r="S426" i="25"/>
  <c r="E426" i="25" s="1"/>
  <c r="AB530" i="33"/>
  <c r="T530" i="33"/>
  <c r="Z530" i="33"/>
  <c r="X530" i="33"/>
  <c r="W530" i="33"/>
  <c r="V530" i="33"/>
  <c r="AA530" i="33"/>
  <c r="AD530" i="33"/>
  <c r="AC530" i="33"/>
  <c r="Y530" i="33"/>
  <c r="U530" i="33"/>
  <c r="K529" i="33"/>
  <c r="E480" i="35" l="1"/>
  <c r="AE530" i="33"/>
  <c r="N530" i="33" s="1"/>
  <c r="Q530" i="33" s="1"/>
  <c r="E530" i="33" s="1"/>
  <c r="I480" i="35" l="1"/>
  <c r="H481" i="35" s="1"/>
  <c r="R480" i="35"/>
  <c r="L481" i="35" s="1"/>
  <c r="M481" i="35" s="1"/>
  <c r="R530" i="33"/>
  <c r="L531" i="33" s="1"/>
  <c r="M531" i="33" s="1"/>
  <c r="I530" i="33"/>
  <c r="H531" i="33" s="1"/>
  <c r="I426" i="25"/>
  <c r="H427" i="25" s="1"/>
  <c r="R426" i="25"/>
  <c r="L427" i="25" s="1"/>
  <c r="M427" i="25" s="1"/>
  <c r="J480" i="35" l="1"/>
  <c r="K480" i="35" s="1"/>
  <c r="V481" i="35"/>
  <c r="AB481" i="35"/>
  <c r="AD481" i="35"/>
  <c r="U481" i="35"/>
  <c r="Y481" i="35"/>
  <c r="X481" i="35"/>
  <c r="AA481" i="35"/>
  <c r="W481" i="35"/>
  <c r="AC481" i="35"/>
  <c r="T481" i="35"/>
  <c r="Z481" i="35"/>
  <c r="K530" i="33"/>
  <c r="AC531" i="33"/>
  <c r="Z531" i="33"/>
  <c r="AA531" i="33"/>
  <c r="Y531" i="33"/>
  <c r="U531" i="33"/>
  <c r="X531" i="33"/>
  <c r="W531" i="33"/>
  <c r="T531" i="33"/>
  <c r="AD531" i="33"/>
  <c r="AB531" i="33"/>
  <c r="V531" i="33"/>
  <c r="K426" i="25"/>
  <c r="T427" i="25"/>
  <c r="AD427" i="25"/>
  <c r="W427" i="25"/>
  <c r="X427" i="25"/>
  <c r="AB427" i="25"/>
  <c r="AC427" i="25"/>
  <c r="Y427" i="25"/>
  <c r="U427" i="25"/>
  <c r="AA427" i="25"/>
  <c r="Z427" i="25"/>
  <c r="V427" i="25"/>
  <c r="AE481" i="35" l="1"/>
  <c r="N481" i="35" s="1"/>
  <c r="Q481" i="35" s="1"/>
  <c r="AE531" i="33"/>
  <c r="N531" i="33" s="1"/>
  <c r="Q531" i="33" s="1"/>
  <c r="AE427" i="25"/>
  <c r="N427" i="25" s="1"/>
  <c r="Q427" i="25" s="1"/>
  <c r="S427" i="25" s="1"/>
  <c r="S481" i="35" l="1"/>
  <c r="E427" i="25"/>
  <c r="R531" i="33"/>
  <c r="L532" i="33" s="1"/>
  <c r="M532" i="33" s="1"/>
  <c r="I531" i="33"/>
  <c r="H532" i="33" s="1"/>
  <c r="E481" i="35" l="1"/>
  <c r="K531" i="33"/>
  <c r="V532" i="33"/>
  <c r="X532" i="33"/>
  <c r="Y532" i="33"/>
  <c r="AA532" i="33"/>
  <c r="U532" i="33"/>
  <c r="Z532" i="33"/>
  <c r="T532" i="33"/>
  <c r="AC532" i="33"/>
  <c r="AB532" i="33"/>
  <c r="W532" i="33"/>
  <c r="AD532" i="33"/>
  <c r="I481" i="35" l="1"/>
  <c r="H482" i="35" s="1"/>
  <c r="R481" i="35"/>
  <c r="L482" i="35" s="1"/>
  <c r="M482" i="35" s="1"/>
  <c r="AE532" i="33"/>
  <c r="N532" i="33" s="1"/>
  <c r="Q532" i="33" s="1"/>
  <c r="I427" i="25"/>
  <c r="H428" i="25" s="1"/>
  <c r="R427" i="25"/>
  <c r="L428" i="25" s="1"/>
  <c r="M428" i="25" s="1"/>
  <c r="J481" i="35" l="1"/>
  <c r="K481" i="35" s="1"/>
  <c r="AB482" i="35"/>
  <c r="V482" i="35"/>
  <c r="AD482" i="35"/>
  <c r="U482" i="35"/>
  <c r="X482" i="35"/>
  <c r="W482" i="35"/>
  <c r="Y482" i="35"/>
  <c r="AA482" i="35"/>
  <c r="Z482" i="35"/>
  <c r="AC482" i="35"/>
  <c r="T482" i="35"/>
  <c r="K427" i="25"/>
  <c r="AD428" i="25"/>
  <c r="AB428" i="25"/>
  <c r="W428" i="25"/>
  <c r="X428" i="25"/>
  <c r="V428" i="25"/>
  <c r="Y428" i="25"/>
  <c r="AA428" i="25"/>
  <c r="T428" i="25"/>
  <c r="U428" i="25"/>
  <c r="AC428" i="25"/>
  <c r="Z428" i="25"/>
  <c r="AE482" i="35" l="1"/>
  <c r="N482" i="35" s="1"/>
  <c r="Q482" i="35" s="1"/>
  <c r="E532" i="33"/>
  <c r="AE428" i="25"/>
  <c r="N428" i="25" s="1"/>
  <c r="Q428" i="25" s="1"/>
  <c r="S482" i="35" l="1"/>
  <c r="S428" i="25"/>
  <c r="E428" i="25" s="1"/>
  <c r="I532" i="33"/>
  <c r="R532" i="33"/>
  <c r="L533" i="33" s="1"/>
  <c r="M533" i="33" s="1"/>
  <c r="E482" i="35" l="1"/>
  <c r="Z533" i="33"/>
  <c r="U533" i="33"/>
  <c r="AC533" i="33"/>
  <c r="AB533" i="33"/>
  <c r="AD533" i="33"/>
  <c r="AA533" i="33"/>
  <c r="X533" i="33"/>
  <c r="Y533" i="33"/>
  <c r="W533" i="33"/>
  <c r="V533" i="33"/>
  <c r="T533" i="33"/>
  <c r="H533" i="33"/>
  <c r="K532" i="33"/>
  <c r="I428" i="25"/>
  <c r="H429" i="25" s="1"/>
  <c r="R428" i="25"/>
  <c r="L429" i="25" s="1"/>
  <c r="M429" i="25" s="1"/>
  <c r="I482" i="35" l="1"/>
  <c r="H483" i="35" s="1"/>
  <c r="R482" i="35"/>
  <c r="L483" i="35" s="1"/>
  <c r="M483" i="35" s="1"/>
  <c r="AE533" i="33"/>
  <c r="N533" i="33" s="1"/>
  <c r="Q533" i="33" s="1"/>
  <c r="K428" i="25"/>
  <c r="V429" i="25"/>
  <c r="Y429" i="25"/>
  <c r="AD429" i="25"/>
  <c r="Z429" i="25"/>
  <c r="AB429" i="25"/>
  <c r="X429" i="25"/>
  <c r="W429" i="25"/>
  <c r="T429" i="25"/>
  <c r="AC429" i="25"/>
  <c r="AA429" i="25"/>
  <c r="U429" i="25"/>
  <c r="J482" i="35" l="1"/>
  <c r="K482" i="35" s="1"/>
  <c r="AA483" i="35"/>
  <c r="AB483" i="35"/>
  <c r="X483" i="35"/>
  <c r="U483" i="35"/>
  <c r="Z483" i="35"/>
  <c r="V483" i="35"/>
  <c r="Y483" i="35"/>
  <c r="AC483" i="35"/>
  <c r="AD483" i="35"/>
  <c r="T483" i="35"/>
  <c r="W483" i="35"/>
  <c r="R533" i="33"/>
  <c r="L534" i="33" s="1"/>
  <c r="M534" i="33" s="1"/>
  <c r="W534" i="33" s="1"/>
  <c r="I533" i="33"/>
  <c r="AE429" i="25"/>
  <c r="N429" i="25" s="1"/>
  <c r="Q429" i="25" s="1"/>
  <c r="AE483" i="35" l="1"/>
  <c r="N483" i="35" s="1"/>
  <c r="Q483" i="35" s="1"/>
  <c r="S429" i="25"/>
  <c r="E429" i="25" s="1"/>
  <c r="AD534" i="33"/>
  <c r="U534" i="33"/>
  <c r="Y534" i="33"/>
  <c r="H534" i="33"/>
  <c r="K533" i="33"/>
  <c r="V534" i="33"/>
  <c r="X534" i="33"/>
  <c r="T534" i="33"/>
  <c r="AB534" i="33"/>
  <c r="AA534" i="33"/>
  <c r="AC534" i="33"/>
  <c r="Z534" i="33"/>
  <c r="S483" i="35" l="1"/>
  <c r="E483" i="35" s="1"/>
  <c r="AE534" i="33"/>
  <c r="N534" i="33" s="1"/>
  <c r="Q534" i="33" s="1"/>
  <c r="E534" i="33" s="1"/>
  <c r="I429" i="25"/>
  <c r="H430" i="25" s="1"/>
  <c r="R429" i="25"/>
  <c r="L430" i="25" s="1"/>
  <c r="M430" i="25" s="1"/>
  <c r="I483" i="35" l="1"/>
  <c r="H484" i="35" s="1"/>
  <c r="R483" i="35"/>
  <c r="L484" i="35" s="1"/>
  <c r="M484" i="35" s="1"/>
  <c r="R534" i="33"/>
  <c r="L535" i="33" s="1"/>
  <c r="M535" i="33" s="1"/>
  <c r="T535" i="33" s="1"/>
  <c r="I534" i="33"/>
  <c r="H535" i="33" s="1"/>
  <c r="K429" i="25"/>
  <c r="AD430" i="25"/>
  <c r="Y430" i="25"/>
  <c r="W430" i="25"/>
  <c r="AC430" i="25"/>
  <c r="V430" i="25"/>
  <c r="U430" i="25"/>
  <c r="AA430" i="25"/>
  <c r="X430" i="25"/>
  <c r="T430" i="25"/>
  <c r="AB430" i="25"/>
  <c r="Z430" i="25"/>
  <c r="J483" i="35" l="1"/>
  <c r="K483" i="35" s="1"/>
  <c r="Z484" i="35"/>
  <c r="U484" i="35"/>
  <c r="AC484" i="35"/>
  <c r="Y484" i="35"/>
  <c r="T484" i="35"/>
  <c r="V484" i="35"/>
  <c r="W484" i="35"/>
  <c r="X484" i="35"/>
  <c r="AA484" i="35"/>
  <c r="AD484" i="35"/>
  <c r="AB484" i="35"/>
  <c r="AA535" i="33"/>
  <c r="AC535" i="33"/>
  <c r="X535" i="33"/>
  <c r="U535" i="33"/>
  <c r="AD535" i="33"/>
  <c r="V535" i="33"/>
  <c r="AB535" i="33"/>
  <c r="K534" i="33"/>
  <c r="Z535" i="33"/>
  <c r="Y535" i="33"/>
  <c r="W535" i="33"/>
  <c r="I535" i="33"/>
  <c r="H536" i="33" s="1"/>
  <c r="R535" i="33"/>
  <c r="L536" i="33" s="1"/>
  <c r="M536" i="33" s="1"/>
  <c r="AE430" i="25"/>
  <c r="N430" i="25" s="1"/>
  <c r="Q430" i="25" s="1"/>
  <c r="S430" i="25" s="1"/>
  <c r="AE484" i="35" l="1"/>
  <c r="N484" i="35" s="1"/>
  <c r="Q484" i="35" s="1"/>
  <c r="AE535" i="33"/>
  <c r="N535" i="33" s="1"/>
  <c r="Q535" i="33" s="1"/>
  <c r="E535" i="33" s="1"/>
  <c r="E430" i="25"/>
  <c r="K535" i="33"/>
  <c r="AD536" i="33"/>
  <c r="X536" i="33"/>
  <c r="U536" i="33"/>
  <c r="Y536" i="33"/>
  <c r="T536" i="33"/>
  <c r="AB536" i="33"/>
  <c r="V536" i="33"/>
  <c r="AA536" i="33"/>
  <c r="Z536" i="33"/>
  <c r="W536" i="33"/>
  <c r="AC536" i="33"/>
  <c r="S484" i="35" l="1"/>
  <c r="AE536" i="33"/>
  <c r="N536" i="33" s="1"/>
  <c r="Q536" i="33" s="1"/>
  <c r="E536" i="33" s="1"/>
  <c r="E484" i="35" l="1"/>
  <c r="R536" i="33"/>
  <c r="L537" i="33" s="1"/>
  <c r="M537" i="33" s="1"/>
  <c r="I536" i="33"/>
  <c r="H537" i="33" s="1"/>
  <c r="I430" i="25"/>
  <c r="H431" i="25" s="1"/>
  <c r="R430" i="25"/>
  <c r="L431" i="25" s="1"/>
  <c r="M431" i="25" s="1"/>
  <c r="I484" i="35" l="1"/>
  <c r="H485" i="35" s="1"/>
  <c r="R484" i="35"/>
  <c r="L485" i="35" s="1"/>
  <c r="M485" i="35" s="1"/>
  <c r="K536" i="33"/>
  <c r="AA537" i="33"/>
  <c r="T537" i="33"/>
  <c r="U537" i="33"/>
  <c r="AC537" i="33"/>
  <c r="Z537" i="33"/>
  <c r="V537" i="33"/>
  <c r="W537" i="33"/>
  <c r="AB537" i="33"/>
  <c r="X537" i="33"/>
  <c r="Y537" i="33"/>
  <c r="AD537" i="33"/>
  <c r="K430" i="25"/>
  <c r="X431" i="25"/>
  <c r="AB431" i="25"/>
  <c r="V431" i="25"/>
  <c r="Y431" i="25"/>
  <c r="AA431" i="25"/>
  <c r="Z431" i="25"/>
  <c r="W431" i="25"/>
  <c r="AC431" i="25"/>
  <c r="AD431" i="25"/>
  <c r="T431" i="25"/>
  <c r="U431" i="25"/>
  <c r="J484" i="35" l="1"/>
  <c r="K484" i="35" s="1"/>
  <c r="AD485" i="35"/>
  <c r="X485" i="35"/>
  <c r="AB485" i="35"/>
  <c r="T485" i="35"/>
  <c r="U485" i="35"/>
  <c r="AC485" i="35"/>
  <c r="Z485" i="35"/>
  <c r="AA485" i="35"/>
  <c r="Y485" i="35"/>
  <c r="W485" i="35"/>
  <c r="V485" i="35"/>
  <c r="AE537" i="33"/>
  <c r="N537" i="33" s="1"/>
  <c r="Q537" i="33" s="1"/>
  <c r="AE431" i="25"/>
  <c r="N431" i="25" s="1"/>
  <c r="Q431" i="25" s="1"/>
  <c r="AE485" i="35" l="1"/>
  <c r="N485" i="35" s="1"/>
  <c r="Q485" i="35" s="1"/>
  <c r="S431" i="25"/>
  <c r="E431" i="25" s="1"/>
  <c r="R537" i="33"/>
  <c r="L538" i="33" s="1"/>
  <c r="M538" i="33" s="1"/>
  <c r="I537" i="33"/>
  <c r="H538" i="33" s="1"/>
  <c r="S485" i="35" l="1"/>
  <c r="K537" i="33"/>
  <c r="Z538" i="33"/>
  <c r="W538" i="33"/>
  <c r="AB538" i="33"/>
  <c r="V538" i="33"/>
  <c r="AC538" i="33"/>
  <c r="AA538" i="33"/>
  <c r="Y538" i="33"/>
  <c r="U538" i="33"/>
  <c r="AD538" i="33"/>
  <c r="T538" i="33"/>
  <c r="X538" i="33"/>
  <c r="E485" i="35" l="1"/>
  <c r="AE538" i="33"/>
  <c r="N538" i="33" s="1"/>
  <c r="Q538" i="33" s="1"/>
  <c r="I431" i="25"/>
  <c r="H432" i="25" s="1"/>
  <c r="R431" i="25"/>
  <c r="L432" i="25" s="1"/>
  <c r="M432" i="25" s="1"/>
  <c r="I485" i="35" l="1"/>
  <c r="H486" i="35" s="1"/>
  <c r="R485" i="35"/>
  <c r="L486" i="35" s="1"/>
  <c r="M486" i="35" s="1"/>
  <c r="E538" i="33"/>
  <c r="K431" i="25"/>
  <c r="AC432" i="25"/>
  <c r="AA432" i="25"/>
  <c r="AB432" i="25"/>
  <c r="W432" i="25"/>
  <c r="X432" i="25"/>
  <c r="Y432" i="25"/>
  <c r="Z432" i="25"/>
  <c r="V432" i="25"/>
  <c r="U432" i="25"/>
  <c r="AD432" i="25"/>
  <c r="T432" i="25"/>
  <c r="J485" i="35" l="1"/>
  <c r="K485" i="35" s="1"/>
  <c r="Z486" i="35"/>
  <c r="V486" i="35"/>
  <c r="W486" i="35"/>
  <c r="AB486" i="35"/>
  <c r="U486" i="35"/>
  <c r="AA486" i="35"/>
  <c r="Y486" i="35"/>
  <c r="AC486" i="35"/>
  <c r="X486" i="35"/>
  <c r="AD486" i="35"/>
  <c r="T486" i="35"/>
  <c r="I538" i="33"/>
  <c r="H539" i="33" s="1"/>
  <c r="R538" i="33"/>
  <c r="L539" i="33" s="1"/>
  <c r="M539" i="33" s="1"/>
  <c r="AE432" i="25"/>
  <c r="N432" i="25" s="1"/>
  <c r="Q432" i="25" s="1"/>
  <c r="AE486" i="35" l="1"/>
  <c r="N486" i="35" s="1"/>
  <c r="Q486" i="35" s="1"/>
  <c r="S432" i="25"/>
  <c r="E432" i="25" s="1"/>
  <c r="U539" i="33"/>
  <c r="Y539" i="33"/>
  <c r="T539" i="33"/>
  <c r="W539" i="33"/>
  <c r="Z539" i="33"/>
  <c r="V539" i="33"/>
  <c r="AC539" i="33"/>
  <c r="X539" i="33"/>
  <c r="AB539" i="33"/>
  <c r="AA539" i="33"/>
  <c r="AD539" i="33"/>
  <c r="K538" i="33"/>
  <c r="S486" i="35" l="1"/>
  <c r="AE539" i="33"/>
  <c r="N539" i="33" s="1"/>
  <c r="Q539" i="33" s="1"/>
  <c r="E486" i="35" l="1"/>
  <c r="R539" i="33"/>
  <c r="L540" i="33" s="1"/>
  <c r="M540" i="33" s="1"/>
  <c r="I539" i="33"/>
  <c r="H540" i="33" s="1"/>
  <c r="I432" i="25"/>
  <c r="H433" i="25" s="1"/>
  <c r="R432" i="25"/>
  <c r="L433" i="25" s="1"/>
  <c r="M433" i="25" s="1"/>
  <c r="I486" i="35" l="1"/>
  <c r="H487" i="35" s="1"/>
  <c r="R486" i="35"/>
  <c r="L487" i="35" s="1"/>
  <c r="M487" i="35" s="1"/>
  <c r="X540" i="33"/>
  <c r="AA540" i="33"/>
  <c r="Y540" i="33"/>
  <c r="W540" i="33"/>
  <c r="AB540" i="33"/>
  <c r="V540" i="33"/>
  <c r="AC540" i="33"/>
  <c r="AD540" i="33"/>
  <c r="T540" i="33"/>
  <c r="U540" i="33"/>
  <c r="Z540" i="33"/>
  <c r="K539" i="33"/>
  <c r="K432" i="25"/>
  <c r="T433" i="25"/>
  <c r="Y433" i="25"/>
  <c r="W433" i="25"/>
  <c r="AD433" i="25"/>
  <c r="AA433" i="25"/>
  <c r="V433" i="25"/>
  <c r="Z433" i="25"/>
  <c r="AC433" i="25"/>
  <c r="AB433" i="25"/>
  <c r="X433" i="25"/>
  <c r="U433" i="25"/>
  <c r="J486" i="35" l="1"/>
  <c r="K486" i="35" s="1"/>
  <c r="AA487" i="35"/>
  <c r="U487" i="35"/>
  <c r="Z487" i="35"/>
  <c r="AB487" i="35"/>
  <c r="X487" i="35"/>
  <c r="AC487" i="35"/>
  <c r="Y487" i="35"/>
  <c r="AD487" i="35"/>
  <c r="T487" i="35"/>
  <c r="W487" i="35"/>
  <c r="V487" i="35"/>
  <c r="AE540" i="33"/>
  <c r="N540" i="33" s="1"/>
  <c r="Q540" i="33" s="1"/>
  <c r="E540" i="33" s="1"/>
  <c r="AE433" i="25"/>
  <c r="N433" i="25" s="1"/>
  <c r="Q433" i="25" s="1"/>
  <c r="S433" i="25" s="1"/>
  <c r="AE487" i="35" l="1"/>
  <c r="N487" i="35" s="1"/>
  <c r="Q487" i="35" s="1"/>
  <c r="E433" i="25"/>
  <c r="R540" i="33"/>
  <c r="L541" i="33" s="1"/>
  <c r="M541" i="33" s="1"/>
  <c r="I540" i="33"/>
  <c r="H541" i="33" s="1"/>
  <c r="S487" i="35" l="1"/>
  <c r="K540" i="33"/>
  <c r="X541" i="33"/>
  <c r="W541" i="33"/>
  <c r="AD541" i="33"/>
  <c r="Y541" i="33"/>
  <c r="AB541" i="33"/>
  <c r="AA541" i="33"/>
  <c r="U541" i="33"/>
  <c r="Z541" i="33"/>
  <c r="T541" i="33"/>
  <c r="AC541" i="33"/>
  <c r="V541" i="33"/>
  <c r="E487" i="35" l="1"/>
  <c r="AE541" i="33"/>
  <c r="N541" i="33" s="1"/>
  <c r="Q541" i="33" s="1"/>
  <c r="I433" i="25"/>
  <c r="H434" i="25" s="1"/>
  <c r="R433" i="25"/>
  <c r="L434" i="25" s="1"/>
  <c r="M434" i="25" s="1"/>
  <c r="I487" i="35" l="1"/>
  <c r="H488" i="35" s="1"/>
  <c r="R487" i="35"/>
  <c r="L488" i="35" s="1"/>
  <c r="M488" i="35" s="1"/>
  <c r="E541" i="33"/>
  <c r="K433" i="25"/>
  <c r="V434" i="25"/>
  <c r="AA434" i="25"/>
  <c r="Y434" i="25"/>
  <c r="W434" i="25"/>
  <c r="AB434" i="25"/>
  <c r="U434" i="25"/>
  <c r="X434" i="25"/>
  <c r="AC434" i="25"/>
  <c r="Z434" i="25"/>
  <c r="T434" i="25"/>
  <c r="AD434" i="25"/>
  <c r="J487" i="35" l="1"/>
  <c r="K487" i="35" s="1"/>
  <c r="AC488" i="35"/>
  <c r="Y488" i="35"/>
  <c r="W488" i="35"/>
  <c r="U488" i="35"/>
  <c r="AD488" i="35"/>
  <c r="V488" i="35"/>
  <c r="AA488" i="35"/>
  <c r="Z488" i="35"/>
  <c r="X488" i="35"/>
  <c r="AB488" i="35"/>
  <c r="T488" i="35"/>
  <c r="I541" i="33"/>
  <c r="H542" i="33" s="1"/>
  <c r="R541" i="33"/>
  <c r="L542" i="33" s="1"/>
  <c r="M542" i="33" s="1"/>
  <c r="AE434" i="25"/>
  <c r="N434" i="25" s="1"/>
  <c r="Q434" i="25" s="1"/>
  <c r="AE488" i="35" l="1"/>
  <c r="N488" i="35" s="1"/>
  <c r="Q488" i="35" s="1"/>
  <c r="S488" i="35" s="1"/>
  <c r="S434" i="25"/>
  <c r="E434" i="25" s="1"/>
  <c r="U542" i="33"/>
  <c r="T542" i="33"/>
  <c r="Y542" i="33"/>
  <c r="AA542" i="33"/>
  <c r="Z542" i="33"/>
  <c r="W542" i="33"/>
  <c r="X542" i="33"/>
  <c r="V542" i="33"/>
  <c r="AC542" i="33"/>
  <c r="AD542" i="33"/>
  <c r="AB542" i="33"/>
  <c r="K541" i="33"/>
  <c r="E488" i="35" l="1"/>
  <c r="AE542" i="33"/>
  <c r="N542" i="33" s="1"/>
  <c r="Q542" i="33" s="1"/>
  <c r="E542" i="33" s="1"/>
  <c r="I488" i="35" l="1"/>
  <c r="H489" i="35" s="1"/>
  <c r="R488" i="35"/>
  <c r="L489" i="35" s="1"/>
  <c r="M489" i="35" s="1"/>
  <c r="R542" i="33"/>
  <c r="L543" i="33" s="1"/>
  <c r="M543" i="33" s="1"/>
  <c r="I542" i="33"/>
  <c r="H543" i="33" s="1"/>
  <c r="I434" i="25"/>
  <c r="H435" i="25" s="1"/>
  <c r="R434" i="25"/>
  <c r="L435" i="25" s="1"/>
  <c r="M435" i="25" s="1"/>
  <c r="J488" i="35" l="1"/>
  <c r="K488" i="35" s="1"/>
  <c r="Z489" i="35"/>
  <c r="AD489" i="35"/>
  <c r="W489" i="35"/>
  <c r="AC489" i="35"/>
  <c r="U489" i="35"/>
  <c r="Y489" i="35"/>
  <c r="T489" i="35"/>
  <c r="X489" i="35"/>
  <c r="V489" i="35"/>
  <c r="AB489" i="35"/>
  <c r="AA489" i="35"/>
  <c r="K542" i="33"/>
  <c r="AC543" i="33"/>
  <c r="AD543" i="33"/>
  <c r="Z543" i="33"/>
  <c r="V543" i="33"/>
  <c r="AA543" i="33"/>
  <c r="AB543" i="33"/>
  <c r="X543" i="33"/>
  <c r="U543" i="33"/>
  <c r="Y543" i="33"/>
  <c r="W543" i="33"/>
  <c r="T543" i="33"/>
  <c r="T435" i="25"/>
  <c r="W435" i="25"/>
  <c r="AD435" i="25"/>
  <c r="AA435" i="25"/>
  <c r="U435" i="25"/>
  <c r="Y435" i="25"/>
  <c r="V435" i="25"/>
  <c r="AC435" i="25"/>
  <c r="Z435" i="25"/>
  <c r="AB435" i="25"/>
  <c r="X435" i="25"/>
  <c r="K434" i="25"/>
  <c r="AE489" i="35" l="1"/>
  <c r="N489" i="35" s="1"/>
  <c r="Q489" i="35" s="1"/>
  <c r="AE543" i="33"/>
  <c r="N543" i="33" s="1"/>
  <c r="Q543" i="33" s="1"/>
  <c r="AE435" i="25"/>
  <c r="N435" i="25" s="1"/>
  <c r="Q435" i="25" s="1"/>
  <c r="S489" i="35" l="1"/>
  <c r="S435" i="25"/>
  <c r="E435" i="25" s="1"/>
  <c r="R543" i="33"/>
  <c r="L544" i="33" s="1"/>
  <c r="M544" i="33" s="1"/>
  <c r="I543" i="33"/>
  <c r="H544" i="33" s="1"/>
  <c r="E489" i="35" l="1"/>
  <c r="AB544" i="33"/>
  <c r="AA544" i="33"/>
  <c r="X544" i="33"/>
  <c r="Z544" i="33"/>
  <c r="W544" i="33"/>
  <c r="T544" i="33"/>
  <c r="V544" i="33"/>
  <c r="AD544" i="33"/>
  <c r="AC544" i="33"/>
  <c r="Y544" i="33"/>
  <c r="U544" i="33"/>
  <c r="K543" i="33"/>
  <c r="I489" i="35" l="1"/>
  <c r="H490" i="35" s="1"/>
  <c r="R489" i="35"/>
  <c r="L490" i="35" s="1"/>
  <c r="M490" i="35" s="1"/>
  <c r="AE544" i="33"/>
  <c r="N544" i="33" s="1"/>
  <c r="Q544" i="33" s="1"/>
  <c r="I435" i="25"/>
  <c r="H436" i="25" s="1"/>
  <c r="R435" i="25"/>
  <c r="L436" i="25" s="1"/>
  <c r="M436" i="25" s="1"/>
  <c r="J489" i="35" l="1"/>
  <c r="K489" i="35" s="1"/>
  <c r="W490" i="35"/>
  <c r="V490" i="35"/>
  <c r="X490" i="35"/>
  <c r="AC490" i="35"/>
  <c r="Y490" i="35"/>
  <c r="AD490" i="35"/>
  <c r="AA490" i="35"/>
  <c r="U490" i="35"/>
  <c r="AB490" i="35"/>
  <c r="T490" i="35"/>
  <c r="Z490" i="35"/>
  <c r="K435" i="25"/>
  <c r="U436" i="25"/>
  <c r="AC436" i="25"/>
  <c r="Z436" i="25"/>
  <c r="T436" i="25"/>
  <c r="AD436" i="25"/>
  <c r="Y436" i="25"/>
  <c r="V436" i="25"/>
  <c r="W436" i="25"/>
  <c r="X436" i="25"/>
  <c r="AB436" i="25"/>
  <c r="AA436" i="25"/>
  <c r="AE490" i="35" l="1"/>
  <c r="N490" i="35" s="1"/>
  <c r="Q490" i="35" s="1"/>
  <c r="S490" i="35" s="1"/>
  <c r="E544" i="33"/>
  <c r="I544" i="33"/>
  <c r="H545" i="33" s="1"/>
  <c r="R544" i="33"/>
  <c r="L545" i="33" s="1"/>
  <c r="M545" i="33" s="1"/>
  <c r="AE436" i="25"/>
  <c r="N436" i="25" s="1"/>
  <c r="Q436" i="25" s="1"/>
  <c r="S436" i="25" s="1"/>
  <c r="E490" i="35" l="1"/>
  <c r="Z545" i="33"/>
  <c r="AC545" i="33"/>
  <c r="V545" i="33"/>
  <c r="U545" i="33"/>
  <c r="X545" i="33"/>
  <c r="AB545" i="33"/>
  <c r="AA545" i="33"/>
  <c r="T545" i="33"/>
  <c r="Y545" i="33"/>
  <c r="W545" i="33"/>
  <c r="AD545" i="33"/>
  <c r="K544" i="33"/>
  <c r="I490" i="35" l="1"/>
  <c r="H491" i="35" s="1"/>
  <c r="R490" i="35"/>
  <c r="L491" i="35" s="1"/>
  <c r="M491" i="35" s="1"/>
  <c r="E436" i="25"/>
  <c r="I436" i="25" s="1"/>
  <c r="H437" i="25" s="1"/>
  <c r="AE545" i="33"/>
  <c r="N545" i="33" s="1"/>
  <c r="Q545" i="33" s="1"/>
  <c r="J490" i="35" l="1"/>
  <c r="K490" i="35" s="1"/>
  <c r="Z491" i="35"/>
  <c r="V491" i="35"/>
  <c r="Y491" i="35"/>
  <c r="W491" i="35"/>
  <c r="U491" i="35"/>
  <c r="X491" i="35"/>
  <c r="AA491" i="35"/>
  <c r="AB491" i="35"/>
  <c r="T491" i="35"/>
  <c r="AD491" i="35"/>
  <c r="AC491" i="35"/>
  <c r="R436" i="25"/>
  <c r="L437" i="25" s="1"/>
  <c r="M437" i="25" s="1"/>
  <c r="U437" i="25" s="1"/>
  <c r="I545" i="33"/>
  <c r="H546" i="33" s="1"/>
  <c r="R545" i="33"/>
  <c r="L546" i="33" s="1"/>
  <c r="K436" i="25"/>
  <c r="AE491" i="35" l="1"/>
  <c r="N491" i="35" s="1"/>
  <c r="Q491" i="35" s="1"/>
  <c r="X437" i="25"/>
  <c r="AC437" i="25"/>
  <c r="AD437" i="25"/>
  <c r="AB437" i="25"/>
  <c r="T437" i="25"/>
  <c r="Z437" i="25"/>
  <c r="W437" i="25"/>
  <c r="Y437" i="25"/>
  <c r="V437" i="25"/>
  <c r="AA437" i="25"/>
  <c r="M546" i="33"/>
  <c r="U546" i="33" s="1"/>
  <c r="K545" i="33"/>
  <c r="S491" i="35" l="1"/>
  <c r="AE437" i="25"/>
  <c r="N437" i="25" s="1"/>
  <c r="Q437" i="25" s="1"/>
  <c r="AD546" i="33"/>
  <c r="AA546" i="33"/>
  <c r="V546" i="33"/>
  <c r="Z546" i="33"/>
  <c r="W546" i="33"/>
  <c r="T546" i="33"/>
  <c r="AC546" i="33"/>
  <c r="Y546" i="33"/>
  <c r="AB546" i="33"/>
  <c r="X546" i="33"/>
  <c r="E491" i="35" l="1"/>
  <c r="S437" i="25"/>
  <c r="E437" i="25" s="1"/>
  <c r="AE546" i="33"/>
  <c r="N546" i="33" s="1"/>
  <c r="Q546" i="33" s="1"/>
  <c r="E546" i="33" s="1"/>
  <c r="R437" i="25" l="1"/>
  <c r="L438" i="25" s="1"/>
  <c r="M438" i="25" s="1"/>
  <c r="AB438" i="25" s="1"/>
  <c r="I437" i="25"/>
  <c r="H438" i="25" s="1"/>
  <c r="I491" i="35"/>
  <c r="H492" i="35" s="1"/>
  <c r="R491" i="35"/>
  <c r="L492" i="35" s="1"/>
  <c r="M492" i="35" s="1"/>
  <c r="R546" i="33"/>
  <c r="L547" i="33" s="1"/>
  <c r="M547" i="33" s="1"/>
  <c r="Y547" i="33" s="1"/>
  <c r="I546" i="33"/>
  <c r="H547" i="33" s="1"/>
  <c r="J491" i="35" l="1"/>
  <c r="K491" i="35" s="1"/>
  <c r="AD438" i="25"/>
  <c r="AA438" i="25"/>
  <c r="T438" i="25"/>
  <c r="Z438" i="25"/>
  <c r="K437" i="25"/>
  <c r="V438" i="25"/>
  <c r="X438" i="25"/>
  <c r="Y438" i="25"/>
  <c r="U438" i="25"/>
  <c r="AC438" i="25"/>
  <c r="W438" i="25"/>
  <c r="AB492" i="35"/>
  <c r="Z492" i="35"/>
  <c r="AC492" i="35"/>
  <c r="Y492" i="35"/>
  <c r="W492" i="35"/>
  <c r="X492" i="35"/>
  <c r="U492" i="35"/>
  <c r="AD492" i="35"/>
  <c r="AA492" i="35"/>
  <c r="V492" i="35"/>
  <c r="T492" i="35"/>
  <c r="K546" i="33"/>
  <c r="Z547" i="33"/>
  <c r="U547" i="33"/>
  <c r="AC547" i="33"/>
  <c r="W547" i="33"/>
  <c r="AB547" i="33"/>
  <c r="T547" i="33"/>
  <c r="V547" i="33"/>
  <c r="AD547" i="33"/>
  <c r="AA547" i="33"/>
  <c r="X547" i="33"/>
  <c r="AE438" i="25" l="1"/>
  <c r="N438" i="25" s="1"/>
  <c r="Q438" i="25" s="1"/>
  <c r="S438" i="25" s="1"/>
  <c r="E438" i="25" s="1"/>
  <c r="AE492" i="35"/>
  <c r="N492" i="35" s="1"/>
  <c r="Q492" i="35" s="1"/>
  <c r="AE547" i="33"/>
  <c r="N547" i="33" s="1"/>
  <c r="Q547" i="33" s="1"/>
  <c r="E547" i="33"/>
  <c r="S492" i="35" l="1"/>
  <c r="I547" i="33"/>
  <c r="H548" i="33" s="1"/>
  <c r="R547" i="33"/>
  <c r="L548" i="33" s="1"/>
  <c r="M548" i="33" s="1"/>
  <c r="W548" i="33" s="1"/>
  <c r="K547" i="33"/>
  <c r="E492" i="35" l="1"/>
  <c r="Z548" i="33"/>
  <c r="AB548" i="33"/>
  <c r="X548" i="33"/>
  <c r="AC548" i="33"/>
  <c r="AD548" i="33"/>
  <c r="T548" i="33"/>
  <c r="V548" i="33"/>
  <c r="U548" i="33"/>
  <c r="Y548" i="33"/>
  <c r="AA548" i="33"/>
  <c r="I438" i="25"/>
  <c r="H439" i="25" s="1"/>
  <c r="R438" i="25"/>
  <c r="L439" i="25" s="1"/>
  <c r="M439" i="25" s="1"/>
  <c r="I492" i="35" l="1"/>
  <c r="H493" i="35" s="1"/>
  <c r="R492" i="35"/>
  <c r="L493" i="35" s="1"/>
  <c r="M493" i="35" s="1"/>
  <c r="AE548" i="33"/>
  <c r="N548" i="33" s="1"/>
  <c r="Q548" i="33" s="1"/>
  <c r="E548" i="33" s="1"/>
  <c r="R548" i="33"/>
  <c r="L549" i="33" s="1"/>
  <c r="M549" i="33" s="1"/>
  <c r="I548" i="33"/>
  <c r="H549" i="33" s="1"/>
  <c r="K438" i="25"/>
  <c r="AD439" i="25"/>
  <c r="Y439" i="25"/>
  <c r="W439" i="25"/>
  <c r="U439" i="25"/>
  <c r="X439" i="25"/>
  <c r="Z439" i="25"/>
  <c r="AB439" i="25"/>
  <c r="V439" i="25"/>
  <c r="AA439" i="25"/>
  <c r="T439" i="25"/>
  <c r="AC439" i="25"/>
  <c r="J492" i="35" l="1"/>
  <c r="K492" i="35" s="1"/>
  <c r="AC493" i="35"/>
  <c r="AA493" i="35"/>
  <c r="T493" i="35"/>
  <c r="AD493" i="35"/>
  <c r="W493" i="35"/>
  <c r="AB493" i="35"/>
  <c r="U493" i="35"/>
  <c r="V493" i="35"/>
  <c r="X493" i="35"/>
  <c r="Z493" i="35"/>
  <c r="Y493" i="35"/>
  <c r="K548" i="33"/>
  <c r="AA549" i="33"/>
  <c r="Y549" i="33"/>
  <c r="AC549" i="33"/>
  <c r="V549" i="33"/>
  <c r="U549" i="33"/>
  <c r="X549" i="33"/>
  <c r="W549" i="33"/>
  <c r="T549" i="33"/>
  <c r="Z549" i="33"/>
  <c r="AB549" i="33"/>
  <c r="AD549" i="33"/>
  <c r="AE439" i="25"/>
  <c r="N439" i="25" s="1"/>
  <c r="Q439" i="25" s="1"/>
  <c r="S439" i="25" s="1"/>
  <c r="AE493" i="35" l="1"/>
  <c r="N493" i="35" s="1"/>
  <c r="Q493" i="35" s="1"/>
  <c r="E439" i="25"/>
  <c r="AE549" i="33"/>
  <c r="N549" i="33" s="1"/>
  <c r="Q549" i="33" s="1"/>
  <c r="S493" i="35" l="1"/>
  <c r="R549" i="33"/>
  <c r="L550" i="33" s="1"/>
  <c r="M550" i="33" s="1"/>
  <c r="I549" i="33"/>
  <c r="H550" i="33" s="1"/>
  <c r="E493" i="35" l="1"/>
  <c r="K549" i="33"/>
  <c r="AD550" i="33"/>
  <c r="Y550" i="33"/>
  <c r="T550" i="33"/>
  <c r="V550" i="33"/>
  <c r="Z550" i="33"/>
  <c r="X550" i="33"/>
  <c r="AB550" i="33"/>
  <c r="W550" i="33"/>
  <c r="U550" i="33"/>
  <c r="AA550" i="33"/>
  <c r="AC550" i="33"/>
  <c r="I439" i="25"/>
  <c r="H440" i="25" s="1"/>
  <c r="R439" i="25"/>
  <c r="L440" i="25" s="1"/>
  <c r="M440" i="25" s="1"/>
  <c r="I493" i="35" l="1"/>
  <c r="H494" i="35" s="1"/>
  <c r="R493" i="35"/>
  <c r="L494" i="35" s="1"/>
  <c r="M494" i="35" s="1"/>
  <c r="AE550" i="33"/>
  <c r="N550" i="33" s="1"/>
  <c r="Q550" i="33" s="1"/>
  <c r="K439" i="25"/>
  <c r="AB440" i="25"/>
  <c r="V440" i="25"/>
  <c r="Z440" i="25"/>
  <c r="U440" i="25"/>
  <c r="AD440" i="25"/>
  <c r="W440" i="25"/>
  <c r="T440" i="25"/>
  <c r="AA440" i="25"/>
  <c r="X440" i="25"/>
  <c r="AC440" i="25"/>
  <c r="Y440" i="25"/>
  <c r="J493" i="35" l="1"/>
  <c r="K493" i="35" s="1"/>
  <c r="U494" i="35"/>
  <c r="W494" i="35"/>
  <c r="AA494" i="35"/>
  <c r="T494" i="35"/>
  <c r="AD494" i="35"/>
  <c r="V494" i="35"/>
  <c r="Z494" i="35"/>
  <c r="AB494" i="35"/>
  <c r="Y494" i="35"/>
  <c r="X494" i="35"/>
  <c r="AC494" i="35"/>
  <c r="E550" i="33"/>
  <c r="AE440" i="25"/>
  <c r="N440" i="25" s="1"/>
  <c r="Q440" i="25" s="1"/>
  <c r="AE494" i="35" l="1"/>
  <c r="N494" i="35" s="1"/>
  <c r="Q494" i="35" s="1"/>
  <c r="S440" i="25"/>
  <c r="E440" i="25" s="1"/>
  <c r="I550" i="33"/>
  <c r="H551" i="33" s="1"/>
  <c r="R550" i="33"/>
  <c r="L551" i="33" s="1"/>
  <c r="M551" i="33" s="1"/>
  <c r="S494" i="35" l="1"/>
  <c r="AD551" i="33"/>
  <c r="Z551" i="33"/>
  <c r="AA551" i="33"/>
  <c r="AC551" i="33"/>
  <c r="AB551" i="33"/>
  <c r="W551" i="33"/>
  <c r="U551" i="33"/>
  <c r="T551" i="33"/>
  <c r="X551" i="33"/>
  <c r="Y551" i="33"/>
  <c r="V551" i="33"/>
  <c r="K550" i="33"/>
  <c r="I440" i="25"/>
  <c r="H441" i="25" s="1"/>
  <c r="R440" i="25"/>
  <c r="L441" i="25" s="1"/>
  <c r="M441" i="25" s="1"/>
  <c r="E494" i="35" l="1"/>
  <c r="AE551" i="33"/>
  <c r="N551" i="33" s="1"/>
  <c r="Q551" i="33" s="1"/>
  <c r="K440" i="25"/>
  <c r="X441" i="25"/>
  <c r="Y441" i="25"/>
  <c r="Z441" i="25"/>
  <c r="AB441" i="25"/>
  <c r="AA441" i="25"/>
  <c r="W441" i="25"/>
  <c r="AD441" i="25"/>
  <c r="V441" i="25"/>
  <c r="AC441" i="25"/>
  <c r="U441" i="25"/>
  <c r="T441" i="25"/>
  <c r="I494" i="35" l="1"/>
  <c r="H495" i="35" s="1"/>
  <c r="R494" i="35"/>
  <c r="L495" i="35" s="1"/>
  <c r="M495" i="35" s="1"/>
  <c r="I551" i="33"/>
  <c r="H552" i="33" s="1"/>
  <c r="R551" i="33"/>
  <c r="L552" i="33" s="1"/>
  <c r="AE441" i="25"/>
  <c r="N441" i="25" s="1"/>
  <c r="Q441" i="25" s="1"/>
  <c r="J494" i="35" l="1"/>
  <c r="K494" i="35" s="1"/>
  <c r="AD495" i="35"/>
  <c r="X495" i="35"/>
  <c r="Z495" i="35"/>
  <c r="AC495" i="35"/>
  <c r="U495" i="35"/>
  <c r="W495" i="35"/>
  <c r="AA495" i="35"/>
  <c r="Y495" i="35"/>
  <c r="V495" i="35"/>
  <c r="AB495" i="35"/>
  <c r="T495" i="35"/>
  <c r="S441" i="25"/>
  <c r="E441" i="25" s="1"/>
  <c r="M552" i="33"/>
  <c r="AD552" i="33" s="1"/>
  <c r="K551" i="33"/>
  <c r="AE495" i="35" l="1"/>
  <c r="N495" i="35" s="1"/>
  <c r="Q495" i="35" s="1"/>
  <c r="AA552" i="33"/>
  <c r="Z552" i="33"/>
  <c r="V552" i="33"/>
  <c r="U552" i="33"/>
  <c r="AC552" i="33"/>
  <c r="X552" i="33"/>
  <c r="Y552" i="33"/>
  <c r="W552" i="33"/>
  <c r="T552" i="33"/>
  <c r="AB552" i="33"/>
  <c r="S495" i="35" l="1"/>
  <c r="E495" i="35" s="1"/>
  <c r="AE552" i="33"/>
  <c r="N552" i="33" s="1"/>
  <c r="Q552" i="33" s="1"/>
  <c r="E552" i="33" s="1"/>
  <c r="I441" i="25"/>
  <c r="H442" i="25" s="1"/>
  <c r="R441" i="25"/>
  <c r="L442" i="25" s="1"/>
  <c r="M442" i="25" s="1"/>
  <c r="I495" i="35" l="1"/>
  <c r="H496" i="35" s="1"/>
  <c r="R495" i="35"/>
  <c r="L496" i="35" s="1"/>
  <c r="M496" i="35" s="1"/>
  <c r="R552" i="33"/>
  <c r="L553" i="33" s="1"/>
  <c r="M553" i="33" s="1"/>
  <c r="I552" i="33"/>
  <c r="H553" i="33" s="1"/>
  <c r="K441" i="25"/>
  <c r="X442" i="25"/>
  <c r="AA442" i="25"/>
  <c r="AD442" i="25"/>
  <c r="V442" i="25"/>
  <c r="Z442" i="25"/>
  <c r="U442" i="25"/>
  <c r="AB442" i="25"/>
  <c r="AC442" i="25"/>
  <c r="W442" i="25"/>
  <c r="Y442" i="25"/>
  <c r="T442" i="25"/>
  <c r="J495" i="35" l="1"/>
  <c r="K495" i="35" s="1"/>
  <c r="V496" i="35"/>
  <c r="U496" i="35"/>
  <c r="Y496" i="35"/>
  <c r="AB496" i="35"/>
  <c r="AD496" i="35"/>
  <c r="X496" i="35"/>
  <c r="AA496" i="35"/>
  <c r="W496" i="35"/>
  <c r="T496" i="35"/>
  <c r="AC496" i="35"/>
  <c r="Z496" i="35"/>
  <c r="Y553" i="33"/>
  <c r="U553" i="33"/>
  <c r="V553" i="33"/>
  <c r="W553" i="33"/>
  <c r="X553" i="33"/>
  <c r="AD553" i="33"/>
  <c r="K552" i="33"/>
  <c r="AB553" i="33"/>
  <c r="T553" i="33"/>
  <c r="Z553" i="33"/>
  <c r="AC553" i="33"/>
  <c r="AA553" i="33"/>
  <c r="AE442" i="25"/>
  <c r="N442" i="25" s="1"/>
  <c r="Q442" i="25" s="1"/>
  <c r="S442" i="25" s="1"/>
  <c r="AE496" i="35" l="1"/>
  <c r="N496" i="35" s="1"/>
  <c r="Q496" i="35" s="1"/>
  <c r="AE553" i="33"/>
  <c r="N553" i="33" s="1"/>
  <c r="Q553" i="33" s="1"/>
  <c r="E442" i="25"/>
  <c r="E553" i="33"/>
  <c r="I553" i="33" s="1"/>
  <c r="H554" i="33" s="1"/>
  <c r="S496" i="35" l="1"/>
  <c r="R553" i="33"/>
  <c r="L554" i="33" s="1"/>
  <c r="M554" i="33" s="1"/>
  <c r="K553" i="33"/>
  <c r="E496" i="35" l="1"/>
  <c r="U554" i="33"/>
  <c r="V554" i="33"/>
  <c r="T554" i="33"/>
  <c r="W554" i="33"/>
  <c r="Y554" i="33"/>
  <c r="AB554" i="33"/>
  <c r="AD554" i="33"/>
  <c r="AA554" i="33"/>
  <c r="Z554" i="33"/>
  <c r="AC554" i="33"/>
  <c r="X554" i="33"/>
  <c r="I442" i="25"/>
  <c r="H443" i="25" s="1"/>
  <c r="R442" i="25"/>
  <c r="L443" i="25" s="1"/>
  <c r="M443" i="25" s="1"/>
  <c r="I496" i="35" l="1"/>
  <c r="H497" i="35" s="1"/>
  <c r="R496" i="35"/>
  <c r="L497" i="35" s="1"/>
  <c r="M497" i="35" s="1"/>
  <c r="AE554" i="33"/>
  <c r="N554" i="33" s="1"/>
  <c r="Q554" i="33" s="1"/>
  <c r="E554" i="33" s="1"/>
  <c r="K442" i="25"/>
  <c r="W443" i="25"/>
  <c r="U443" i="25"/>
  <c r="AA443" i="25"/>
  <c r="AB443" i="25"/>
  <c r="T443" i="25"/>
  <c r="X443" i="25"/>
  <c r="V443" i="25"/>
  <c r="Z443" i="25"/>
  <c r="AD443" i="25"/>
  <c r="Y443" i="25"/>
  <c r="AC443" i="25"/>
  <c r="J496" i="35" l="1"/>
  <c r="K496" i="35" s="1"/>
  <c r="AA497" i="35"/>
  <c r="V497" i="35"/>
  <c r="Z497" i="35"/>
  <c r="AC497" i="35"/>
  <c r="AD497" i="35"/>
  <c r="W497" i="35"/>
  <c r="X497" i="35"/>
  <c r="T497" i="35"/>
  <c r="U497" i="35"/>
  <c r="AB497" i="35"/>
  <c r="Y497" i="35"/>
  <c r="R554" i="33"/>
  <c r="L555" i="33" s="1"/>
  <c r="I554" i="33"/>
  <c r="M555" i="33"/>
  <c r="T555" i="33" s="1"/>
  <c r="AE443" i="25"/>
  <c r="N443" i="25" s="1"/>
  <c r="Q443" i="25" s="1"/>
  <c r="AE497" i="35" l="1"/>
  <c r="N497" i="35" s="1"/>
  <c r="Q497" i="35" s="1"/>
  <c r="S443" i="25"/>
  <c r="E443" i="25" s="1"/>
  <c r="W555" i="33"/>
  <c r="AD555" i="33"/>
  <c r="Z555" i="33"/>
  <c r="H555" i="33"/>
  <c r="K554" i="33"/>
  <c r="U555" i="33"/>
  <c r="AA555" i="33"/>
  <c r="AB555" i="33"/>
  <c r="Y555" i="33"/>
  <c r="V555" i="33"/>
  <c r="X555" i="33"/>
  <c r="AC555" i="33"/>
  <c r="S497" i="35" l="1"/>
  <c r="E497" i="35" s="1"/>
  <c r="AE555" i="33"/>
  <c r="N555" i="33" s="1"/>
  <c r="Q555" i="33" s="1"/>
  <c r="R555" i="33" s="1"/>
  <c r="L556" i="33" s="1"/>
  <c r="I497" i="35" l="1"/>
  <c r="H498" i="35" s="1"/>
  <c r="R497" i="35"/>
  <c r="L498" i="35" s="1"/>
  <c r="M498" i="35" s="1"/>
  <c r="I555" i="33"/>
  <c r="M556" i="33"/>
  <c r="AC556" i="33" s="1"/>
  <c r="I443" i="25"/>
  <c r="H444" i="25" s="1"/>
  <c r="R443" i="25"/>
  <c r="L444" i="25" s="1"/>
  <c r="M444" i="25" s="1"/>
  <c r="J497" i="35" l="1"/>
  <c r="K497" i="35" s="1"/>
  <c r="AC498" i="35"/>
  <c r="X498" i="35"/>
  <c r="Y498" i="35"/>
  <c r="V498" i="35"/>
  <c r="Z498" i="35"/>
  <c r="U498" i="35"/>
  <c r="T498" i="35"/>
  <c r="AA498" i="35"/>
  <c r="AB498" i="35"/>
  <c r="AD498" i="35"/>
  <c r="W498" i="35"/>
  <c r="H556" i="33"/>
  <c r="K555" i="33"/>
  <c r="AD556" i="33"/>
  <c r="V556" i="33"/>
  <c r="Y556" i="33"/>
  <c r="AA556" i="33"/>
  <c r="U556" i="33"/>
  <c r="T556" i="33"/>
  <c r="AB556" i="33"/>
  <c r="X556" i="33"/>
  <c r="W556" i="33"/>
  <c r="Z556" i="33"/>
  <c r="K443" i="25"/>
  <c r="Y444" i="25"/>
  <c r="W444" i="25"/>
  <c r="U444" i="25"/>
  <c r="Z444" i="25"/>
  <c r="AA444" i="25"/>
  <c r="AC444" i="25"/>
  <c r="X444" i="25"/>
  <c r="AD444" i="25"/>
  <c r="AB444" i="25"/>
  <c r="V444" i="25"/>
  <c r="T444" i="25"/>
  <c r="AE498" i="35" l="1"/>
  <c r="N498" i="35" s="1"/>
  <c r="Q498" i="35" s="1"/>
  <c r="S498" i="35" s="1"/>
  <c r="AE556" i="33"/>
  <c r="N556" i="33" s="1"/>
  <c r="Q556" i="33" s="1"/>
  <c r="AE444" i="25"/>
  <c r="N444" i="25" s="1"/>
  <c r="Q444" i="25" s="1"/>
  <c r="E498" i="35" l="1"/>
  <c r="S444" i="25"/>
  <c r="E444" i="25" s="1"/>
  <c r="R498" i="35" l="1"/>
  <c r="L499" i="35" s="1"/>
  <c r="M499" i="35" s="1"/>
  <c r="I498" i="35"/>
  <c r="H499" i="35" s="1"/>
  <c r="E556" i="33"/>
  <c r="J498" i="35" l="1"/>
  <c r="K498" i="35" s="1"/>
  <c r="U499" i="35"/>
  <c r="AC499" i="35"/>
  <c r="T499" i="35"/>
  <c r="AD499" i="35"/>
  <c r="W499" i="35"/>
  <c r="V499" i="35"/>
  <c r="Z499" i="35"/>
  <c r="Y499" i="35"/>
  <c r="AB499" i="35"/>
  <c r="AA499" i="35"/>
  <c r="X499" i="35"/>
  <c r="I556" i="33"/>
  <c r="H557" i="33" s="1"/>
  <c r="R556" i="33"/>
  <c r="L557" i="33" s="1"/>
  <c r="M557" i="33" s="1"/>
  <c r="K556" i="33"/>
  <c r="I444" i="25"/>
  <c r="H445" i="25" s="1"/>
  <c r="R444" i="25"/>
  <c r="L445" i="25" s="1"/>
  <c r="M445" i="25" s="1"/>
  <c r="AE499" i="35" l="1"/>
  <c r="N499" i="35" s="1"/>
  <c r="Q499" i="35" s="1"/>
  <c r="U557" i="33"/>
  <c r="AA557" i="33"/>
  <c r="AB557" i="33"/>
  <c r="X557" i="33"/>
  <c r="AC557" i="33"/>
  <c r="Z557" i="33"/>
  <c r="V557" i="33"/>
  <c r="AD557" i="33"/>
  <c r="W557" i="33"/>
  <c r="T557" i="33"/>
  <c r="Y557" i="33"/>
  <c r="X445" i="25"/>
  <c r="Z445" i="25"/>
  <c r="AA445" i="25"/>
  <c r="T445" i="25"/>
  <c r="AD445" i="25"/>
  <c r="W445" i="25"/>
  <c r="AB445" i="25"/>
  <c r="AC445" i="25"/>
  <c r="U445" i="25"/>
  <c r="V445" i="25"/>
  <c r="Y445" i="25"/>
  <c r="K444" i="25"/>
  <c r="S499" i="35" l="1"/>
  <c r="AE557" i="33"/>
  <c r="N557" i="33" s="1"/>
  <c r="Q557" i="33" s="1"/>
  <c r="AE445" i="25"/>
  <c r="N445" i="25" s="1"/>
  <c r="Q445" i="25" s="1"/>
  <c r="S445" i="25" s="1"/>
  <c r="E499" i="35" l="1"/>
  <c r="E445" i="25"/>
  <c r="R557" i="33"/>
  <c r="L558" i="33" s="1"/>
  <c r="M558" i="33" s="1"/>
  <c r="I557" i="33"/>
  <c r="H558" i="33" s="1"/>
  <c r="I499" i="35" l="1"/>
  <c r="H500" i="35" s="1"/>
  <c r="R499" i="35"/>
  <c r="L500" i="35" s="1"/>
  <c r="M500" i="35" s="1"/>
  <c r="K557" i="33"/>
  <c r="AC558" i="33"/>
  <c r="Y558" i="33"/>
  <c r="AB558" i="33"/>
  <c r="U558" i="33"/>
  <c r="V558" i="33"/>
  <c r="X558" i="33"/>
  <c r="AD558" i="33"/>
  <c r="Z558" i="33"/>
  <c r="AA558" i="33"/>
  <c r="T558" i="33"/>
  <c r="W558" i="33"/>
  <c r="J499" i="35" l="1"/>
  <c r="K499" i="35" s="1"/>
  <c r="AD500" i="35"/>
  <c r="V500" i="35"/>
  <c r="AC500" i="35"/>
  <c r="W500" i="35"/>
  <c r="X500" i="35"/>
  <c r="Y500" i="35"/>
  <c r="AA500" i="35"/>
  <c r="U500" i="35"/>
  <c r="AB500" i="35"/>
  <c r="T500" i="35"/>
  <c r="Z500" i="35"/>
  <c r="AE558" i="33"/>
  <c r="N558" i="33" s="1"/>
  <c r="Q558" i="33" s="1"/>
  <c r="I445" i="25"/>
  <c r="H446" i="25" s="1"/>
  <c r="R445" i="25"/>
  <c r="L446" i="25" s="1"/>
  <c r="M446" i="25" s="1"/>
  <c r="AE500" i="35" l="1"/>
  <c r="N500" i="35" s="1"/>
  <c r="Q500" i="35" s="1"/>
  <c r="S500" i="35" s="1"/>
  <c r="E558" i="33"/>
  <c r="R558" i="33" s="1"/>
  <c r="L559" i="33" s="1"/>
  <c r="M559" i="33" s="1"/>
  <c r="K445" i="25"/>
  <c r="T446" i="25"/>
  <c r="V446" i="25"/>
  <c r="AB446" i="25"/>
  <c r="Z446" i="25"/>
  <c r="AC446" i="25"/>
  <c r="AA446" i="25"/>
  <c r="W446" i="25"/>
  <c r="AD446" i="25"/>
  <c r="Y446" i="25"/>
  <c r="X446" i="25"/>
  <c r="U446" i="25"/>
  <c r="E500" i="35" l="1"/>
  <c r="I558" i="33"/>
  <c r="T559" i="33"/>
  <c r="Z559" i="33"/>
  <c r="Y559" i="33"/>
  <c r="X559" i="33"/>
  <c r="AA559" i="33"/>
  <c r="W559" i="33"/>
  <c r="AD559" i="33"/>
  <c r="AB559" i="33"/>
  <c r="V559" i="33"/>
  <c r="U559" i="33"/>
  <c r="AC559" i="33"/>
  <c r="AE446" i="25"/>
  <c r="N446" i="25" s="1"/>
  <c r="Q446" i="25" s="1"/>
  <c r="I500" i="35" l="1"/>
  <c r="H501" i="35" s="1"/>
  <c r="R500" i="35"/>
  <c r="L501" i="35" s="1"/>
  <c r="M501" i="35" s="1"/>
  <c r="S446" i="25"/>
  <c r="E446" i="25" s="1"/>
  <c r="H559" i="33"/>
  <c r="K558" i="33"/>
  <c r="AE559" i="33"/>
  <c r="N559" i="33" s="1"/>
  <c r="Q559" i="33" s="1"/>
  <c r="J500" i="35" l="1"/>
  <c r="K500" i="35" s="1"/>
  <c r="T501" i="35"/>
  <c r="AA501" i="35"/>
  <c r="Y501" i="35"/>
  <c r="U501" i="35"/>
  <c r="V501" i="35"/>
  <c r="AB501" i="35"/>
  <c r="Z501" i="35"/>
  <c r="W501" i="35"/>
  <c r="AC501" i="35"/>
  <c r="X501" i="35"/>
  <c r="AD501" i="35"/>
  <c r="E559" i="33"/>
  <c r="R559" i="33"/>
  <c r="L560" i="33" s="1"/>
  <c r="M560" i="33" s="1"/>
  <c r="AE501" i="35" l="1"/>
  <c r="N501" i="35" s="1"/>
  <c r="Q501" i="35" s="1"/>
  <c r="AC560" i="33"/>
  <c r="X560" i="33"/>
  <c r="AB560" i="33"/>
  <c r="V560" i="33"/>
  <c r="AD560" i="33"/>
  <c r="Z560" i="33"/>
  <c r="Y560" i="33"/>
  <c r="T560" i="33"/>
  <c r="U560" i="33"/>
  <c r="W560" i="33"/>
  <c r="AA560" i="33"/>
  <c r="I559" i="33"/>
  <c r="H560" i="33" s="1"/>
  <c r="I446" i="25"/>
  <c r="H447" i="25" s="1"/>
  <c r="R446" i="25"/>
  <c r="L447" i="25" s="1"/>
  <c r="M447" i="25" s="1"/>
  <c r="S501" i="35" l="1"/>
  <c r="K559" i="33"/>
  <c r="AE560" i="33"/>
  <c r="N560" i="33" s="1"/>
  <c r="Q560" i="33" s="1"/>
  <c r="K446" i="25"/>
  <c r="AD447" i="25"/>
  <c r="V447" i="25"/>
  <c r="AB447" i="25"/>
  <c r="Z447" i="25"/>
  <c r="T447" i="25"/>
  <c r="W447" i="25"/>
  <c r="U447" i="25"/>
  <c r="AC447" i="25"/>
  <c r="X447" i="25"/>
  <c r="AA447" i="25"/>
  <c r="Y447" i="25"/>
  <c r="E501" i="35" l="1"/>
  <c r="E560" i="33"/>
  <c r="R560" i="33" s="1"/>
  <c r="L561" i="33" s="1"/>
  <c r="M561" i="33" s="1"/>
  <c r="AE447" i="25"/>
  <c r="N447" i="25" s="1"/>
  <c r="Q447" i="25" s="1"/>
  <c r="I501" i="35" l="1"/>
  <c r="H502" i="35" s="1"/>
  <c r="R501" i="35"/>
  <c r="L502" i="35" s="1"/>
  <c r="M502" i="35" s="1"/>
  <c r="S447" i="25"/>
  <c r="E447" i="25" s="1"/>
  <c r="I560" i="33"/>
  <c r="H561" i="33"/>
  <c r="K560" i="33"/>
  <c r="AC561" i="33"/>
  <c r="V561" i="33"/>
  <c r="AB561" i="33"/>
  <c r="T561" i="33"/>
  <c r="W561" i="33"/>
  <c r="X561" i="33"/>
  <c r="U561" i="33"/>
  <c r="Z561" i="33"/>
  <c r="Y561" i="33"/>
  <c r="AD561" i="33"/>
  <c r="AA561" i="33"/>
  <c r="J501" i="35" l="1"/>
  <c r="K501" i="35" s="1"/>
  <c r="AC502" i="35"/>
  <c r="U502" i="35"/>
  <c r="W502" i="35"/>
  <c r="T502" i="35"/>
  <c r="AD502" i="35"/>
  <c r="X502" i="35"/>
  <c r="V502" i="35"/>
  <c r="AA502" i="35"/>
  <c r="Y502" i="35"/>
  <c r="AB502" i="35"/>
  <c r="Z502" i="35"/>
  <c r="AE561" i="33"/>
  <c r="N561" i="33" s="1"/>
  <c r="Q561" i="33" s="1"/>
  <c r="AE502" i="35" l="1"/>
  <c r="N502" i="35" s="1"/>
  <c r="Q502" i="35" s="1"/>
  <c r="R561" i="33"/>
  <c r="L562" i="33" s="1"/>
  <c r="M562" i="33" s="1"/>
  <c r="I561" i="33"/>
  <c r="I447" i="25"/>
  <c r="H448" i="25" s="1"/>
  <c r="R447" i="25"/>
  <c r="L448" i="25" s="1"/>
  <c r="M448" i="25" s="1"/>
  <c r="S502" i="35" l="1"/>
  <c r="H562" i="33"/>
  <c r="K561" i="33"/>
  <c r="AC562" i="33"/>
  <c r="Y562" i="33"/>
  <c r="X562" i="33"/>
  <c r="AD562" i="33"/>
  <c r="V562" i="33"/>
  <c r="AA562" i="33"/>
  <c r="AB562" i="33"/>
  <c r="U562" i="33"/>
  <c r="W562" i="33"/>
  <c r="Z562" i="33"/>
  <c r="T562" i="33"/>
  <c r="AC448" i="25"/>
  <c r="AB448" i="25"/>
  <c r="T448" i="25"/>
  <c r="X448" i="25"/>
  <c r="AD448" i="25"/>
  <c r="Z448" i="25"/>
  <c r="W448" i="25"/>
  <c r="Y448" i="25"/>
  <c r="U448" i="25"/>
  <c r="V448" i="25"/>
  <c r="AA448" i="25"/>
  <c r="K447" i="25"/>
  <c r="E502" i="35" l="1"/>
  <c r="AE562" i="33"/>
  <c r="N562" i="33" s="1"/>
  <c r="Q562" i="33" s="1"/>
  <c r="AE448" i="25"/>
  <c r="N448" i="25" s="1"/>
  <c r="Q448" i="25" s="1"/>
  <c r="S448" i="25" s="1"/>
  <c r="I502" i="35" l="1"/>
  <c r="H503" i="35" s="1"/>
  <c r="R502" i="35"/>
  <c r="L503" i="35" s="1"/>
  <c r="M503" i="35" s="1"/>
  <c r="E562" i="33"/>
  <c r="J502" i="35" l="1"/>
  <c r="K502" i="35" s="1"/>
  <c r="U503" i="35"/>
  <c r="Z503" i="35"/>
  <c r="AD503" i="35"/>
  <c r="AC503" i="35"/>
  <c r="X503" i="35"/>
  <c r="AA503" i="35"/>
  <c r="V503" i="35"/>
  <c r="Y503" i="35"/>
  <c r="AB503" i="35"/>
  <c r="T503" i="35"/>
  <c r="W503" i="35"/>
  <c r="I562" i="33"/>
  <c r="H563" i="33" s="1"/>
  <c r="R562" i="33"/>
  <c r="L563" i="33" s="1"/>
  <c r="M563" i="33" s="1"/>
  <c r="E448" i="25"/>
  <c r="AE503" i="35" l="1"/>
  <c r="N503" i="35" s="1"/>
  <c r="Q503" i="35" s="1"/>
  <c r="K562" i="33"/>
  <c r="W563" i="33"/>
  <c r="X563" i="33"/>
  <c r="AD563" i="33"/>
  <c r="Y563" i="33"/>
  <c r="AC563" i="33"/>
  <c r="AA563" i="33"/>
  <c r="AB563" i="33"/>
  <c r="V563" i="33"/>
  <c r="Z563" i="33"/>
  <c r="T563" i="33"/>
  <c r="U563" i="33"/>
  <c r="I448" i="25"/>
  <c r="H449" i="25" s="1"/>
  <c r="R448" i="25"/>
  <c r="L449" i="25" s="1"/>
  <c r="M449" i="25" s="1"/>
  <c r="S503" i="35" l="1"/>
  <c r="AE563" i="33"/>
  <c r="N563" i="33" s="1"/>
  <c r="Q563" i="33" s="1"/>
  <c r="W449" i="25"/>
  <c r="AC449" i="25"/>
  <c r="Z449" i="25"/>
  <c r="V449" i="25"/>
  <c r="AA449" i="25"/>
  <c r="AD449" i="25"/>
  <c r="Y449" i="25"/>
  <c r="AB449" i="25"/>
  <c r="U449" i="25"/>
  <c r="T449" i="25"/>
  <c r="X449" i="25"/>
  <c r="K448" i="25"/>
  <c r="E503" i="35" l="1"/>
  <c r="R563" i="33"/>
  <c r="L564" i="33" s="1"/>
  <c r="M564" i="33" s="1"/>
  <c r="I563" i="33"/>
  <c r="AE449" i="25"/>
  <c r="N449" i="25" s="1"/>
  <c r="Q449" i="25" s="1"/>
  <c r="I503" i="35" l="1"/>
  <c r="H504" i="35" s="1"/>
  <c r="R503" i="35"/>
  <c r="L504" i="35" s="1"/>
  <c r="M504" i="35" s="1"/>
  <c r="S449" i="25"/>
  <c r="E449" i="25" s="1"/>
  <c r="H564" i="33"/>
  <c r="K563" i="33"/>
  <c r="T564" i="33"/>
  <c r="U564" i="33"/>
  <c r="Z564" i="33"/>
  <c r="Y564" i="33"/>
  <c r="AD564" i="33"/>
  <c r="W564" i="33"/>
  <c r="V564" i="33"/>
  <c r="AB564" i="33"/>
  <c r="AA564" i="33"/>
  <c r="X564" i="33"/>
  <c r="AC564" i="33"/>
  <c r="J503" i="35" l="1"/>
  <c r="K503" i="35" s="1"/>
  <c r="AA504" i="35"/>
  <c r="Z504" i="35"/>
  <c r="W504" i="35"/>
  <c r="AD504" i="35"/>
  <c r="X504" i="35"/>
  <c r="V504" i="35"/>
  <c r="U504" i="35"/>
  <c r="Y504" i="35"/>
  <c r="AC504" i="35"/>
  <c r="AB504" i="35"/>
  <c r="T504" i="35"/>
  <c r="AE564" i="33"/>
  <c r="N564" i="33" s="1"/>
  <c r="Q564" i="33" s="1"/>
  <c r="AE504" i="35" l="1"/>
  <c r="N504" i="35" s="1"/>
  <c r="Q504" i="35" s="1"/>
  <c r="S504" i="35" s="1"/>
  <c r="E564" i="33"/>
  <c r="R564" i="33" s="1"/>
  <c r="L565" i="33" s="1"/>
  <c r="M565" i="33" s="1"/>
  <c r="I564" i="33"/>
  <c r="I449" i="25"/>
  <c r="H450" i="25" s="1"/>
  <c r="R449" i="25"/>
  <c r="L450" i="25" s="1"/>
  <c r="M450" i="25" s="1"/>
  <c r="E504" i="35" l="1"/>
  <c r="H565" i="33"/>
  <c r="K564" i="33"/>
  <c r="X565" i="33"/>
  <c r="U565" i="33"/>
  <c r="V565" i="33"/>
  <c r="AD565" i="33"/>
  <c r="AC565" i="33"/>
  <c r="AB565" i="33"/>
  <c r="W565" i="33"/>
  <c r="Z565" i="33"/>
  <c r="Y565" i="33"/>
  <c r="T565" i="33"/>
  <c r="AA565" i="33"/>
  <c r="V450" i="25"/>
  <c r="AD450" i="25"/>
  <c r="AC450" i="25"/>
  <c r="W450" i="25"/>
  <c r="AB450" i="25"/>
  <c r="AA450" i="25"/>
  <c r="U450" i="25"/>
  <c r="T450" i="25"/>
  <c r="Y450" i="25"/>
  <c r="Z450" i="25"/>
  <c r="X450" i="25"/>
  <c r="K449" i="25"/>
  <c r="I504" i="35" l="1"/>
  <c r="H505" i="35" s="1"/>
  <c r="R504" i="35"/>
  <c r="L505" i="35" s="1"/>
  <c r="M505" i="35" s="1"/>
  <c r="AE565" i="33"/>
  <c r="N565" i="33" s="1"/>
  <c r="Q565" i="33" s="1"/>
  <c r="E565" i="33" s="1"/>
  <c r="R565" i="33" s="1"/>
  <c r="L566" i="33" s="1"/>
  <c r="M566" i="33" s="1"/>
  <c r="AE450" i="25"/>
  <c r="N450" i="25" s="1"/>
  <c r="Q450" i="25" s="1"/>
  <c r="J504" i="35" l="1"/>
  <c r="K504" i="35" s="1"/>
  <c r="W505" i="35"/>
  <c r="Z505" i="35"/>
  <c r="T505" i="35"/>
  <c r="AA505" i="35"/>
  <c r="AB505" i="35"/>
  <c r="AC505" i="35"/>
  <c r="V505" i="35"/>
  <c r="Y505" i="35"/>
  <c r="U505" i="35"/>
  <c r="AD505" i="35"/>
  <c r="X505" i="35"/>
  <c r="S450" i="25"/>
  <c r="E450" i="25" s="1"/>
  <c r="I565" i="33"/>
  <c r="H566" i="33" s="1"/>
  <c r="AA566" i="33"/>
  <c r="T566" i="33"/>
  <c r="U566" i="33"/>
  <c r="Y566" i="33"/>
  <c r="W566" i="33"/>
  <c r="AD566" i="33"/>
  <c r="AB566" i="33"/>
  <c r="V566" i="33"/>
  <c r="Z566" i="33"/>
  <c r="X566" i="33"/>
  <c r="AC566" i="33"/>
  <c r="K565" i="33"/>
  <c r="AE505" i="35" l="1"/>
  <c r="N505" i="35" s="1"/>
  <c r="Q505" i="35" s="1"/>
  <c r="AE566" i="33"/>
  <c r="N566" i="33" s="1"/>
  <c r="Q566" i="33" s="1"/>
  <c r="E566" i="33" s="1"/>
  <c r="I450" i="25"/>
  <c r="H451" i="25" s="1"/>
  <c r="R450" i="25"/>
  <c r="L451" i="25" s="1"/>
  <c r="M451" i="25" s="1"/>
  <c r="S505" i="35" l="1"/>
  <c r="R566" i="33"/>
  <c r="L567" i="33" s="1"/>
  <c r="M567" i="33" s="1"/>
  <c r="I566" i="33"/>
  <c r="H567" i="33" s="1"/>
  <c r="K450" i="25"/>
  <c r="AC451" i="25"/>
  <c r="V451" i="25"/>
  <c r="AD451" i="25"/>
  <c r="T451" i="25"/>
  <c r="U451" i="25"/>
  <c r="X451" i="25"/>
  <c r="W451" i="25"/>
  <c r="Y451" i="25"/>
  <c r="AA451" i="25"/>
  <c r="AB451" i="25"/>
  <c r="Z451" i="25"/>
  <c r="E505" i="35" l="1"/>
  <c r="K566" i="33"/>
  <c r="AC567" i="33"/>
  <c r="W567" i="33"/>
  <c r="T567" i="33"/>
  <c r="V567" i="33"/>
  <c r="U567" i="33"/>
  <c r="AA567" i="33"/>
  <c r="Z567" i="33"/>
  <c r="X567" i="33"/>
  <c r="AD567" i="33"/>
  <c r="Y567" i="33"/>
  <c r="AB567" i="33"/>
  <c r="AE451" i="25"/>
  <c r="N451" i="25" s="1"/>
  <c r="Q451" i="25" s="1"/>
  <c r="S451" i="25" s="1"/>
  <c r="I505" i="35" l="1"/>
  <c r="H506" i="35" s="1"/>
  <c r="R505" i="35"/>
  <c r="L506" i="35" s="1"/>
  <c r="M506" i="35" s="1"/>
  <c r="E451" i="25"/>
  <c r="AE567" i="33"/>
  <c r="N567" i="33" s="1"/>
  <c r="Q567" i="33" s="1"/>
  <c r="J505" i="35" l="1"/>
  <c r="K505" i="35" s="1"/>
  <c r="Y506" i="35"/>
  <c r="AB506" i="35"/>
  <c r="AD506" i="35"/>
  <c r="X506" i="35"/>
  <c r="T506" i="35"/>
  <c r="W506" i="35"/>
  <c r="V506" i="35"/>
  <c r="Z506" i="35"/>
  <c r="AA506" i="35"/>
  <c r="U506" i="35"/>
  <c r="AC506" i="35"/>
  <c r="R567" i="33"/>
  <c r="L568" i="33" s="1"/>
  <c r="M568" i="33" s="1"/>
  <c r="I567" i="33"/>
  <c r="H568" i="33" s="1"/>
  <c r="AE506" i="35" l="1"/>
  <c r="N506" i="35" s="1"/>
  <c r="Q506" i="35" s="1"/>
  <c r="K567" i="33"/>
  <c r="AC568" i="33"/>
  <c r="AD568" i="33"/>
  <c r="X568" i="33"/>
  <c r="Y568" i="33"/>
  <c r="V568" i="33"/>
  <c r="T568" i="33"/>
  <c r="AB568" i="33"/>
  <c r="U568" i="33"/>
  <c r="AA568" i="33"/>
  <c r="W568" i="33"/>
  <c r="Z568" i="33"/>
  <c r="I451" i="25"/>
  <c r="H452" i="25" s="1"/>
  <c r="R451" i="25"/>
  <c r="L452" i="25" s="1"/>
  <c r="M452" i="25" s="1"/>
  <c r="S506" i="35" l="1"/>
  <c r="E506" i="35" s="1"/>
  <c r="AE568" i="33"/>
  <c r="N568" i="33" s="1"/>
  <c r="Q568" i="33" s="1"/>
  <c r="K451" i="25"/>
  <c r="AC452" i="25"/>
  <c r="AB452" i="25"/>
  <c r="AA452" i="25"/>
  <c r="T452" i="25"/>
  <c r="U452" i="25"/>
  <c r="X452" i="25"/>
  <c r="W452" i="25"/>
  <c r="Y452" i="25"/>
  <c r="Z452" i="25"/>
  <c r="AD452" i="25"/>
  <c r="V452" i="25"/>
  <c r="I506" i="35" l="1"/>
  <c r="H507" i="35" s="1"/>
  <c r="R506" i="35"/>
  <c r="L507" i="35" s="1"/>
  <c r="M507" i="35" s="1"/>
  <c r="AE452" i="25"/>
  <c r="N452" i="25" s="1"/>
  <c r="Q452" i="25" s="1"/>
  <c r="J506" i="35" l="1"/>
  <c r="K506" i="35" s="1"/>
  <c r="U507" i="35"/>
  <c r="V507" i="35"/>
  <c r="AB507" i="35"/>
  <c r="AA507" i="35"/>
  <c r="W507" i="35"/>
  <c r="AC507" i="35"/>
  <c r="Z507" i="35"/>
  <c r="T507" i="35"/>
  <c r="X507" i="35"/>
  <c r="Y507" i="35"/>
  <c r="AD507" i="35"/>
  <c r="S452" i="25"/>
  <c r="E452" i="25" s="1"/>
  <c r="E568" i="33"/>
  <c r="I568" i="33"/>
  <c r="H569" i="33" s="1"/>
  <c r="R568" i="33"/>
  <c r="L569" i="33" s="1"/>
  <c r="M569" i="33" s="1"/>
  <c r="AE507" i="35" l="1"/>
  <c r="N507" i="35" s="1"/>
  <c r="Q507" i="35" s="1"/>
  <c r="S507" i="35" s="1"/>
  <c r="K568" i="33"/>
  <c r="AD569" i="33"/>
  <c r="W569" i="33"/>
  <c r="X569" i="33"/>
  <c r="V569" i="33"/>
  <c r="Y569" i="33"/>
  <c r="U569" i="33"/>
  <c r="T569" i="33"/>
  <c r="AA569" i="33"/>
  <c r="AC569" i="33"/>
  <c r="AB569" i="33"/>
  <c r="Z569" i="33"/>
  <c r="E507" i="35" l="1"/>
  <c r="AE569" i="33"/>
  <c r="N569" i="33" s="1"/>
  <c r="Q569" i="33" s="1"/>
  <c r="I452" i="25"/>
  <c r="H453" i="25" s="1"/>
  <c r="R452" i="25"/>
  <c r="L453" i="25" s="1"/>
  <c r="M453" i="25" s="1"/>
  <c r="R507" i="35" l="1"/>
  <c r="L508" i="35" s="1"/>
  <c r="M508" i="35" s="1"/>
  <c r="I507" i="35"/>
  <c r="H508" i="35" s="1"/>
  <c r="R569" i="33"/>
  <c r="L570" i="33" s="1"/>
  <c r="M570" i="33" s="1"/>
  <c r="I569" i="33"/>
  <c r="H570" i="33" s="1"/>
  <c r="K452" i="25"/>
  <c r="V453" i="25"/>
  <c r="W453" i="25"/>
  <c r="AD453" i="25"/>
  <c r="AB453" i="25"/>
  <c r="AA453" i="25"/>
  <c r="X453" i="25"/>
  <c r="Y453" i="25"/>
  <c r="T453" i="25"/>
  <c r="Z453" i="25"/>
  <c r="U453" i="25"/>
  <c r="AC453" i="25"/>
  <c r="J507" i="35" l="1"/>
  <c r="K507" i="35" s="1"/>
  <c r="V508" i="35"/>
  <c r="W508" i="35"/>
  <c r="X508" i="35"/>
  <c r="AD508" i="35"/>
  <c r="AC508" i="35"/>
  <c r="T508" i="35"/>
  <c r="Y508" i="35"/>
  <c r="AB508" i="35"/>
  <c r="U508" i="35"/>
  <c r="Z508" i="35"/>
  <c r="AA508" i="35"/>
  <c r="K569" i="33"/>
  <c r="AD570" i="33"/>
  <c r="V570" i="33"/>
  <c r="Z570" i="33"/>
  <c r="AA570" i="33"/>
  <c r="Y570" i="33"/>
  <c r="AC570" i="33"/>
  <c r="X570" i="33"/>
  <c r="W570" i="33"/>
  <c r="AB570" i="33"/>
  <c r="T570" i="33"/>
  <c r="U570" i="33"/>
  <c r="AE453" i="25"/>
  <c r="N453" i="25" s="1"/>
  <c r="Q453" i="25" s="1"/>
  <c r="AE508" i="35" l="1"/>
  <c r="N508" i="35" s="1"/>
  <c r="Q508" i="35" s="1"/>
  <c r="S453" i="25"/>
  <c r="E453" i="25" s="1"/>
  <c r="AE570" i="33"/>
  <c r="N570" i="33" s="1"/>
  <c r="Q570" i="33" s="1"/>
  <c r="E570" i="33" s="1"/>
  <c r="S508" i="35" l="1"/>
  <c r="I570" i="33"/>
  <c r="H571" i="33" s="1"/>
  <c r="R570" i="33"/>
  <c r="L571" i="33" s="1"/>
  <c r="I453" i="25"/>
  <c r="H454" i="25" s="1"/>
  <c r="R453" i="25"/>
  <c r="L454" i="25" s="1"/>
  <c r="M454" i="25" s="1"/>
  <c r="E508" i="35" l="1"/>
  <c r="M571" i="33"/>
  <c r="AD571" i="33" s="1"/>
  <c r="K570" i="33"/>
  <c r="K453" i="25"/>
  <c r="AC454" i="25"/>
  <c r="X454" i="25"/>
  <c r="U454" i="25"/>
  <c r="V454" i="25"/>
  <c r="AA454" i="25"/>
  <c r="T454" i="25"/>
  <c r="AB454" i="25"/>
  <c r="Z454" i="25"/>
  <c r="AD454" i="25"/>
  <c r="W454" i="25"/>
  <c r="Y454" i="25"/>
  <c r="Z571" i="33" l="1"/>
  <c r="I508" i="35"/>
  <c r="H509" i="35" s="1"/>
  <c r="R508" i="35"/>
  <c r="L509" i="35" s="1"/>
  <c r="M509" i="35" s="1"/>
  <c r="U571" i="33"/>
  <c r="AA571" i="33"/>
  <c r="X571" i="33"/>
  <c r="Y571" i="33"/>
  <c r="AB571" i="33"/>
  <c r="T571" i="33"/>
  <c r="AC571" i="33"/>
  <c r="W571" i="33"/>
  <c r="V571" i="33"/>
  <c r="AE454" i="25"/>
  <c r="N454" i="25" s="1"/>
  <c r="Q454" i="25" s="1"/>
  <c r="S454" i="25" s="1"/>
  <c r="J508" i="35" l="1"/>
  <c r="K508" i="35" s="1"/>
  <c r="X509" i="35"/>
  <c r="AA509" i="35"/>
  <c r="AB509" i="35"/>
  <c r="Z509" i="35"/>
  <c r="AD509" i="35"/>
  <c r="Y509" i="35"/>
  <c r="AC509" i="35"/>
  <c r="U509" i="35"/>
  <c r="T509" i="35"/>
  <c r="W509" i="35"/>
  <c r="V509" i="35"/>
  <c r="AE571" i="33"/>
  <c r="N571" i="33" s="1"/>
  <c r="Q571" i="33" s="1"/>
  <c r="E571" i="33"/>
  <c r="E454" i="25"/>
  <c r="I571" i="33"/>
  <c r="H572" i="33" s="1"/>
  <c r="R571" i="33"/>
  <c r="L572" i="33" s="1"/>
  <c r="M572" i="33" s="1"/>
  <c r="AE509" i="35" l="1"/>
  <c r="N509" i="35" s="1"/>
  <c r="Q509" i="35" s="1"/>
  <c r="S509" i="35" s="1"/>
  <c r="V572" i="33"/>
  <c r="AC572" i="33"/>
  <c r="T572" i="33"/>
  <c r="AA572" i="33"/>
  <c r="AD572" i="33"/>
  <c r="U572" i="33"/>
  <c r="Y572" i="33"/>
  <c r="X572" i="33"/>
  <c r="AB572" i="33"/>
  <c r="Z572" i="33"/>
  <c r="W572" i="33"/>
  <c r="K571" i="33"/>
  <c r="E509" i="35" l="1"/>
  <c r="AE572" i="33"/>
  <c r="N572" i="33" s="1"/>
  <c r="Q572" i="33" s="1"/>
  <c r="E572" i="33" s="1"/>
  <c r="I454" i="25"/>
  <c r="H455" i="25" s="1"/>
  <c r="R454" i="25"/>
  <c r="L455" i="25" s="1"/>
  <c r="M455" i="25" s="1"/>
  <c r="R509" i="35" l="1"/>
  <c r="L510" i="35" s="1"/>
  <c r="M510" i="35" s="1"/>
  <c r="I509" i="35"/>
  <c r="H510" i="35" s="1"/>
  <c r="R572" i="33"/>
  <c r="L573" i="33" s="1"/>
  <c r="M573" i="33" s="1"/>
  <c r="I572" i="33"/>
  <c r="H573" i="33" s="1"/>
  <c r="K454" i="25"/>
  <c r="T455" i="25"/>
  <c r="U455" i="25"/>
  <c r="Y455" i="25"/>
  <c r="Z455" i="25"/>
  <c r="AC455" i="25"/>
  <c r="V455" i="25"/>
  <c r="X455" i="25"/>
  <c r="AA455" i="25"/>
  <c r="AD455" i="25"/>
  <c r="AB455" i="25"/>
  <c r="W455" i="25"/>
  <c r="J509" i="35" l="1"/>
  <c r="K509" i="35" s="1"/>
  <c r="AB510" i="35"/>
  <c r="X510" i="35"/>
  <c r="W510" i="35"/>
  <c r="V510" i="35"/>
  <c r="Z510" i="35"/>
  <c r="Y510" i="35"/>
  <c r="T510" i="35"/>
  <c r="AA510" i="35"/>
  <c r="AC510" i="35"/>
  <c r="AD510" i="35"/>
  <c r="U510" i="35"/>
  <c r="K572" i="33"/>
  <c r="X573" i="33"/>
  <c r="V573" i="33"/>
  <c r="AB573" i="33"/>
  <c r="AC573" i="33"/>
  <c r="Y573" i="33"/>
  <c r="AD573" i="33"/>
  <c r="Z573" i="33"/>
  <c r="W573" i="33"/>
  <c r="T573" i="33"/>
  <c r="AA573" i="33"/>
  <c r="U573" i="33"/>
  <c r="AE455" i="25"/>
  <c r="N455" i="25" s="1"/>
  <c r="Q455" i="25" s="1"/>
  <c r="AE510" i="35" l="1"/>
  <c r="N510" i="35" s="1"/>
  <c r="Q510" i="35" s="1"/>
  <c r="S455" i="25"/>
  <c r="E455" i="25" s="1"/>
  <c r="AE573" i="33"/>
  <c r="N573" i="33" s="1"/>
  <c r="Q573" i="33" s="1"/>
  <c r="S510" i="35" l="1"/>
  <c r="R573" i="33"/>
  <c r="L574" i="33" s="1"/>
  <c r="M574" i="33" s="1"/>
  <c r="I573" i="33"/>
  <c r="H574" i="33" s="1"/>
  <c r="E510" i="35" l="1"/>
  <c r="K573" i="33"/>
  <c r="AB574" i="33"/>
  <c r="T574" i="33"/>
  <c r="W574" i="33"/>
  <c r="Z574" i="33"/>
  <c r="U574" i="33"/>
  <c r="Y574" i="33"/>
  <c r="AD574" i="33"/>
  <c r="X574" i="33"/>
  <c r="V574" i="33"/>
  <c r="AA574" i="33"/>
  <c r="AC574" i="33"/>
  <c r="I455" i="25"/>
  <c r="H456" i="25" s="1"/>
  <c r="R455" i="25"/>
  <c r="L456" i="25" s="1"/>
  <c r="M456" i="25" s="1"/>
  <c r="I510" i="35" l="1"/>
  <c r="H511" i="35" s="1"/>
  <c r="R510" i="35"/>
  <c r="L511" i="35" s="1"/>
  <c r="M511" i="35" s="1"/>
  <c r="AE574" i="33"/>
  <c r="N574" i="33" s="1"/>
  <c r="Q574" i="33" s="1"/>
  <c r="K455" i="25"/>
  <c r="X456" i="25"/>
  <c r="Y456" i="25"/>
  <c r="W456" i="25"/>
  <c r="AA456" i="25"/>
  <c r="AD456" i="25"/>
  <c r="Z456" i="25"/>
  <c r="V456" i="25"/>
  <c r="U456" i="25"/>
  <c r="AC456" i="25"/>
  <c r="AB456" i="25"/>
  <c r="T456" i="25"/>
  <c r="J510" i="35" l="1"/>
  <c r="K510" i="35" s="1"/>
  <c r="AA511" i="35"/>
  <c r="Y511" i="35"/>
  <c r="W511" i="35"/>
  <c r="V511" i="35"/>
  <c r="T511" i="35"/>
  <c r="AB511" i="35"/>
  <c r="X511" i="35"/>
  <c r="U511" i="35"/>
  <c r="AC511" i="35"/>
  <c r="AD511" i="35"/>
  <c r="Z511" i="35"/>
  <c r="E574" i="33"/>
  <c r="AE456" i="25"/>
  <c r="N456" i="25" s="1"/>
  <c r="Q456" i="25" s="1"/>
  <c r="AE511" i="35" l="1"/>
  <c r="N511" i="35" s="1"/>
  <c r="Q511" i="35" s="1"/>
  <c r="S456" i="25"/>
  <c r="E456" i="25" s="1"/>
  <c r="I574" i="33"/>
  <c r="H575" i="33" s="1"/>
  <c r="R574" i="33"/>
  <c r="L575" i="33" s="1"/>
  <c r="M575" i="33" s="1"/>
  <c r="S511" i="35" l="1"/>
  <c r="K574" i="33"/>
  <c r="AD575" i="33"/>
  <c r="AB575" i="33"/>
  <c r="X575" i="33"/>
  <c r="W575" i="33"/>
  <c r="Z575" i="33"/>
  <c r="AC575" i="33"/>
  <c r="Y575" i="33"/>
  <c r="AA575" i="33"/>
  <c r="V575" i="33"/>
  <c r="T575" i="33"/>
  <c r="U575" i="33"/>
  <c r="E511" i="35" l="1"/>
  <c r="AE575" i="33"/>
  <c r="N575" i="33" s="1"/>
  <c r="Q575" i="33" s="1"/>
  <c r="I456" i="25"/>
  <c r="H457" i="25" s="1"/>
  <c r="R456" i="25"/>
  <c r="L457" i="25" s="1"/>
  <c r="M457" i="25" s="1"/>
  <c r="I511" i="35" l="1"/>
  <c r="H512" i="35" s="1"/>
  <c r="R511" i="35"/>
  <c r="L512" i="35" s="1"/>
  <c r="M512" i="35" s="1"/>
  <c r="R575" i="33"/>
  <c r="L576" i="33" s="1"/>
  <c r="M576" i="33" s="1"/>
  <c r="I575" i="33"/>
  <c r="H576" i="33" s="1"/>
  <c r="AA457" i="25"/>
  <c r="T457" i="25"/>
  <c r="V457" i="25"/>
  <c r="Z457" i="25"/>
  <c r="AB457" i="25"/>
  <c r="U457" i="25"/>
  <c r="W457" i="25"/>
  <c r="Y457" i="25"/>
  <c r="AC457" i="25"/>
  <c r="X457" i="25"/>
  <c r="AD457" i="25"/>
  <c r="K456" i="25"/>
  <c r="J511" i="35" l="1"/>
  <c r="K511" i="35" s="1"/>
  <c r="AA512" i="35"/>
  <c r="Y512" i="35"/>
  <c r="AC512" i="35"/>
  <c r="W512" i="35"/>
  <c r="V512" i="35"/>
  <c r="Z512" i="35"/>
  <c r="X512" i="35"/>
  <c r="T512" i="35"/>
  <c r="U512" i="35"/>
  <c r="AD512" i="35"/>
  <c r="AB512" i="35"/>
  <c r="K575" i="33"/>
  <c r="T576" i="33"/>
  <c r="U576" i="33"/>
  <c r="Z576" i="33"/>
  <c r="Y576" i="33"/>
  <c r="AA576" i="33"/>
  <c r="V576" i="33"/>
  <c r="W576" i="33"/>
  <c r="AD576" i="33"/>
  <c r="X576" i="33"/>
  <c r="AB576" i="33"/>
  <c r="AC576" i="33"/>
  <c r="AE457" i="25"/>
  <c r="N457" i="25" s="1"/>
  <c r="Q457" i="25" s="1"/>
  <c r="S457" i="25" s="1"/>
  <c r="AE512" i="35" l="1"/>
  <c r="N512" i="35" s="1"/>
  <c r="Q512" i="35" s="1"/>
  <c r="E457" i="25"/>
  <c r="AE576" i="33"/>
  <c r="N576" i="33" s="1"/>
  <c r="Q576" i="33" s="1"/>
  <c r="E576" i="33" s="1"/>
  <c r="S512" i="35" l="1"/>
  <c r="R576" i="33"/>
  <c r="L577" i="33" s="1"/>
  <c r="M577" i="33" s="1"/>
  <c r="I576" i="33"/>
  <c r="H577" i="33" s="1"/>
  <c r="E512" i="35" l="1"/>
  <c r="Z577" i="33"/>
  <c r="AD577" i="33"/>
  <c r="AB577" i="33"/>
  <c r="AC577" i="33"/>
  <c r="AA577" i="33"/>
  <c r="X577" i="33"/>
  <c r="W577" i="33"/>
  <c r="T577" i="33"/>
  <c r="U577" i="33"/>
  <c r="V577" i="33"/>
  <c r="Y577" i="33"/>
  <c r="K576" i="33"/>
  <c r="I457" i="25"/>
  <c r="H458" i="25" s="1"/>
  <c r="R457" i="25"/>
  <c r="L458" i="25" s="1"/>
  <c r="M458" i="25" s="1"/>
  <c r="I512" i="35" l="1"/>
  <c r="H513" i="35" s="1"/>
  <c r="R512" i="35"/>
  <c r="L513" i="35" s="1"/>
  <c r="M513" i="35" s="1"/>
  <c r="AE577" i="33"/>
  <c r="N577" i="33" s="1"/>
  <c r="Q577" i="33" s="1"/>
  <c r="K457" i="25"/>
  <c r="Y458" i="25"/>
  <c r="T458" i="25"/>
  <c r="V458" i="25"/>
  <c r="AA458" i="25"/>
  <c r="X458" i="25"/>
  <c r="AC458" i="25"/>
  <c r="AD458" i="25"/>
  <c r="Z458" i="25"/>
  <c r="U458" i="25"/>
  <c r="AB458" i="25"/>
  <c r="W458" i="25"/>
  <c r="J512" i="35" l="1"/>
  <c r="K512" i="35" s="1"/>
  <c r="U513" i="35"/>
  <c r="AC513" i="35"/>
  <c r="X513" i="35"/>
  <c r="V513" i="35"/>
  <c r="Y513" i="35"/>
  <c r="W513" i="35"/>
  <c r="T513" i="35"/>
  <c r="AD513" i="35"/>
  <c r="AB513" i="35"/>
  <c r="Z513" i="35"/>
  <c r="AA513" i="35"/>
  <c r="E577" i="33"/>
  <c r="AE458" i="25"/>
  <c r="N458" i="25" s="1"/>
  <c r="Q458" i="25" s="1"/>
  <c r="AE513" i="35" l="1"/>
  <c r="N513" i="35" s="1"/>
  <c r="Q513" i="35" s="1"/>
  <c r="S458" i="25"/>
  <c r="E458" i="25" s="1"/>
  <c r="I577" i="33"/>
  <c r="H578" i="33" s="1"/>
  <c r="R577" i="33"/>
  <c r="L578" i="33" s="1"/>
  <c r="M578" i="33" s="1"/>
  <c r="S513" i="35" l="1"/>
  <c r="K577" i="33"/>
  <c r="U578" i="33"/>
  <c r="AB578" i="33"/>
  <c r="AA578" i="33"/>
  <c r="W578" i="33"/>
  <c r="AC578" i="33"/>
  <c r="V578" i="33"/>
  <c r="Y578" i="33"/>
  <c r="X578" i="33"/>
  <c r="Z578" i="33"/>
  <c r="T578" i="33"/>
  <c r="AD578" i="33"/>
  <c r="E513" i="35" l="1"/>
  <c r="AE578" i="33"/>
  <c r="N578" i="33" s="1"/>
  <c r="Q578" i="33" s="1"/>
  <c r="E578" i="33" s="1"/>
  <c r="I458" i="25"/>
  <c r="H459" i="25" s="1"/>
  <c r="R458" i="25"/>
  <c r="L459" i="25" s="1"/>
  <c r="M459" i="25" s="1"/>
  <c r="I513" i="35" l="1"/>
  <c r="H514" i="35" s="1"/>
  <c r="R513" i="35"/>
  <c r="L514" i="35" s="1"/>
  <c r="M514" i="35" s="1"/>
  <c r="R578" i="33"/>
  <c r="L579" i="33" s="1"/>
  <c r="M579" i="33" s="1"/>
  <c r="I578" i="33"/>
  <c r="H579" i="33" s="1"/>
  <c r="K458" i="25"/>
  <c r="X459" i="25"/>
  <c r="Z459" i="25"/>
  <c r="U459" i="25"/>
  <c r="T459" i="25"/>
  <c r="W459" i="25"/>
  <c r="Y459" i="25"/>
  <c r="V459" i="25"/>
  <c r="AC459" i="25"/>
  <c r="AB459" i="25"/>
  <c r="AA459" i="25"/>
  <c r="AD459" i="25"/>
  <c r="J513" i="35" l="1"/>
  <c r="K513" i="35" s="1"/>
  <c r="X514" i="35"/>
  <c r="AD514" i="35"/>
  <c r="Y514" i="35"/>
  <c r="U514" i="35"/>
  <c r="AA514" i="35"/>
  <c r="W514" i="35"/>
  <c r="AC514" i="35"/>
  <c r="AB514" i="35"/>
  <c r="Z514" i="35"/>
  <c r="V514" i="35"/>
  <c r="T514" i="35"/>
  <c r="K578" i="33"/>
  <c r="AC579" i="33"/>
  <c r="AB579" i="33"/>
  <c r="AA579" i="33"/>
  <c r="W579" i="33"/>
  <c r="AD579" i="33"/>
  <c r="Z579" i="33"/>
  <c r="Y579" i="33"/>
  <c r="U579" i="33"/>
  <c r="X579" i="33"/>
  <c r="V579" i="33"/>
  <c r="T579" i="33"/>
  <c r="AE459" i="25"/>
  <c r="N459" i="25" s="1"/>
  <c r="Q459" i="25" s="1"/>
  <c r="AE514" i="35" l="1"/>
  <c r="N514" i="35" s="1"/>
  <c r="Q514" i="35" s="1"/>
  <c r="S514" i="35" s="1"/>
  <c r="S459" i="25"/>
  <c r="E459" i="25" s="1"/>
  <c r="AE579" i="33"/>
  <c r="N579" i="33" s="1"/>
  <c r="Q579" i="33" s="1"/>
  <c r="E514" i="35" l="1"/>
  <c r="R579" i="33"/>
  <c r="L580" i="33" s="1"/>
  <c r="M580" i="33" s="1"/>
  <c r="I579" i="33"/>
  <c r="H580" i="33" s="1"/>
  <c r="I514" i="35" l="1"/>
  <c r="H515" i="35" s="1"/>
  <c r="R514" i="35"/>
  <c r="L515" i="35" s="1"/>
  <c r="M515" i="35" s="1"/>
  <c r="K579" i="33"/>
  <c r="Y580" i="33"/>
  <c r="X580" i="33"/>
  <c r="V580" i="33"/>
  <c r="U580" i="33"/>
  <c r="AA580" i="33"/>
  <c r="Z580" i="33"/>
  <c r="AD580" i="33"/>
  <c r="W580" i="33"/>
  <c r="T580" i="33"/>
  <c r="AB580" i="33"/>
  <c r="AC580" i="33"/>
  <c r="I459" i="25"/>
  <c r="H460" i="25" s="1"/>
  <c r="R459" i="25"/>
  <c r="L460" i="25" s="1"/>
  <c r="M460" i="25" s="1"/>
  <c r="J514" i="35" l="1"/>
  <c r="K514" i="35" s="1"/>
  <c r="AC515" i="35"/>
  <c r="T515" i="35"/>
  <c r="AD515" i="35"/>
  <c r="AB515" i="35"/>
  <c r="Y515" i="35"/>
  <c r="W515" i="35"/>
  <c r="U515" i="35"/>
  <c r="X515" i="35"/>
  <c r="Z515" i="35"/>
  <c r="AA515" i="35"/>
  <c r="V515" i="35"/>
  <c r="AE580" i="33"/>
  <c r="N580" i="33" s="1"/>
  <c r="Q580" i="33" s="1"/>
  <c r="K459" i="25"/>
  <c r="U460" i="25"/>
  <c r="AC460" i="25"/>
  <c r="W460" i="25"/>
  <c r="T460" i="25"/>
  <c r="Y460" i="25"/>
  <c r="AB460" i="25"/>
  <c r="AD460" i="25"/>
  <c r="AA460" i="25"/>
  <c r="V460" i="25"/>
  <c r="X460" i="25"/>
  <c r="Z460" i="25"/>
  <c r="AE515" i="35" l="1"/>
  <c r="N515" i="35" s="1"/>
  <c r="Q515" i="35" s="1"/>
  <c r="AE460" i="25"/>
  <c r="N460" i="25" s="1"/>
  <c r="Q460" i="25" s="1"/>
  <c r="S460" i="25" s="1"/>
  <c r="S515" i="35" l="1"/>
  <c r="E580" i="33"/>
  <c r="I580" i="33" s="1"/>
  <c r="H581" i="33" s="1"/>
  <c r="E515" i="35" l="1"/>
  <c r="R580" i="33"/>
  <c r="L581" i="33" s="1"/>
  <c r="M581" i="33" s="1"/>
  <c r="Y581" i="33" s="1"/>
  <c r="E460" i="25"/>
  <c r="K580" i="33"/>
  <c r="I515" i="35" l="1"/>
  <c r="H516" i="35" s="1"/>
  <c r="R515" i="35"/>
  <c r="L516" i="35" s="1"/>
  <c r="M516" i="35" s="1"/>
  <c r="T581" i="33"/>
  <c r="U581" i="33"/>
  <c r="AB581" i="33"/>
  <c r="Z581" i="33"/>
  <c r="W581" i="33"/>
  <c r="V581" i="33"/>
  <c r="AD581" i="33"/>
  <c r="X581" i="33"/>
  <c r="AA581" i="33"/>
  <c r="AC581" i="33"/>
  <c r="I460" i="25"/>
  <c r="H461" i="25" s="1"/>
  <c r="R460" i="25"/>
  <c r="L461" i="25" s="1"/>
  <c r="M461" i="25" s="1"/>
  <c r="J515" i="35" l="1"/>
  <c r="K515" i="35" s="1"/>
  <c r="AB516" i="35"/>
  <c r="Y516" i="35"/>
  <c r="Z516" i="35"/>
  <c r="X516" i="35"/>
  <c r="AC516" i="35"/>
  <c r="V516" i="35"/>
  <c r="AA516" i="35"/>
  <c r="AD516" i="35"/>
  <c r="W516" i="35"/>
  <c r="T516" i="35"/>
  <c r="U516" i="35"/>
  <c r="AE581" i="33"/>
  <c r="N581" i="33" s="1"/>
  <c r="Q581" i="33" s="1"/>
  <c r="R581" i="33"/>
  <c r="L582" i="33" s="1"/>
  <c r="M582" i="33" s="1"/>
  <c r="I581" i="33"/>
  <c r="H582" i="33" s="1"/>
  <c r="K460" i="25"/>
  <c r="Z461" i="25"/>
  <c r="V461" i="25"/>
  <c r="Y461" i="25"/>
  <c r="AD461" i="25"/>
  <c r="X461" i="25"/>
  <c r="W461" i="25"/>
  <c r="T461" i="25"/>
  <c r="AC461" i="25"/>
  <c r="U461" i="25"/>
  <c r="AA461" i="25"/>
  <c r="AB461" i="25"/>
  <c r="AE516" i="35" l="1"/>
  <c r="N516" i="35" s="1"/>
  <c r="Q516" i="35" s="1"/>
  <c r="K581" i="33"/>
  <c r="AD582" i="33"/>
  <c r="AB582" i="33"/>
  <c r="AA582" i="33"/>
  <c r="X582" i="33"/>
  <c r="U582" i="33"/>
  <c r="V582" i="33"/>
  <c r="AC582" i="33"/>
  <c r="T582" i="33"/>
  <c r="Z582" i="33"/>
  <c r="W582" i="33"/>
  <c r="Y582" i="33"/>
  <c r="AE461" i="25"/>
  <c r="N461" i="25" s="1"/>
  <c r="Q461" i="25" s="1"/>
  <c r="S516" i="35" l="1"/>
  <c r="S461" i="25"/>
  <c r="E461" i="25" s="1"/>
  <c r="AE582" i="33"/>
  <c r="N582" i="33" s="1"/>
  <c r="Q582" i="33" s="1"/>
  <c r="E582" i="33" s="1"/>
  <c r="E516" i="35" l="1"/>
  <c r="R582" i="33"/>
  <c r="L583" i="33" s="1"/>
  <c r="M583" i="33" s="1"/>
  <c r="I582" i="33"/>
  <c r="H583" i="33" s="1"/>
  <c r="I461" i="25"/>
  <c r="H462" i="25" s="1"/>
  <c r="R461" i="25"/>
  <c r="L462" i="25" s="1"/>
  <c r="M462" i="25" s="1"/>
  <c r="I516" i="35" l="1"/>
  <c r="H517" i="35" s="1"/>
  <c r="R516" i="35"/>
  <c r="L517" i="35" s="1"/>
  <c r="M517" i="35" s="1"/>
  <c r="K582" i="33"/>
  <c r="U583" i="33"/>
  <c r="W583" i="33"/>
  <c r="X583" i="33"/>
  <c r="V583" i="33"/>
  <c r="AA583" i="33"/>
  <c r="T583" i="33"/>
  <c r="Y583" i="33"/>
  <c r="AD583" i="33"/>
  <c r="AC583" i="33"/>
  <c r="Z583" i="33"/>
  <c r="AB583" i="33"/>
  <c r="V462" i="25"/>
  <c r="U462" i="25"/>
  <c r="AA462" i="25"/>
  <c r="AC462" i="25"/>
  <c r="Z462" i="25"/>
  <c r="AB462" i="25"/>
  <c r="W462" i="25"/>
  <c r="Y462" i="25"/>
  <c r="T462" i="25"/>
  <c r="AD462" i="25"/>
  <c r="X462" i="25"/>
  <c r="K461" i="25"/>
  <c r="J516" i="35" l="1"/>
  <c r="K516" i="35" s="1"/>
  <c r="U517" i="35"/>
  <c r="AC517" i="35"/>
  <c r="AD517" i="35"/>
  <c r="Y517" i="35"/>
  <c r="Z517" i="35"/>
  <c r="AA517" i="35"/>
  <c r="X517" i="35"/>
  <c r="W517" i="35"/>
  <c r="AB517" i="35"/>
  <c r="T517" i="35"/>
  <c r="V517" i="35"/>
  <c r="AE583" i="33"/>
  <c r="N583" i="33" s="1"/>
  <c r="Q583" i="33" s="1"/>
  <c r="AE462" i="25"/>
  <c r="N462" i="25" s="1"/>
  <c r="Q462" i="25" s="1"/>
  <c r="AE517" i="35" l="1"/>
  <c r="N517" i="35" s="1"/>
  <c r="Q517" i="35" s="1"/>
  <c r="S462" i="25"/>
  <c r="E462" i="25" s="1"/>
  <c r="E583" i="33"/>
  <c r="I583" i="33"/>
  <c r="H584" i="33" s="1"/>
  <c r="R583" i="33"/>
  <c r="L584" i="33" s="1"/>
  <c r="M584" i="33" s="1"/>
  <c r="S517" i="35" l="1"/>
  <c r="AC584" i="33"/>
  <c r="AB584" i="33"/>
  <c r="X584" i="33"/>
  <c r="AA584" i="33"/>
  <c r="AD584" i="33"/>
  <c r="T584" i="33"/>
  <c r="U584" i="33"/>
  <c r="W584" i="33"/>
  <c r="V584" i="33"/>
  <c r="Z584" i="33"/>
  <c r="Y584" i="33"/>
  <c r="K583" i="33"/>
  <c r="I462" i="25"/>
  <c r="H463" i="25" s="1"/>
  <c r="R462" i="25"/>
  <c r="L463" i="25" s="1"/>
  <c r="M463" i="25" s="1"/>
  <c r="E517" i="35" l="1"/>
  <c r="AE584" i="33"/>
  <c r="N584" i="33" s="1"/>
  <c r="Q584" i="33" s="1"/>
  <c r="E584" i="33" s="1"/>
  <c r="V463" i="25"/>
  <c r="Z463" i="25"/>
  <c r="X463" i="25"/>
  <c r="AB463" i="25"/>
  <c r="W463" i="25"/>
  <c r="T463" i="25"/>
  <c r="AA463" i="25"/>
  <c r="Y463" i="25"/>
  <c r="AC463" i="25"/>
  <c r="AD463" i="25"/>
  <c r="U463" i="25"/>
  <c r="K462" i="25"/>
  <c r="I517" i="35" l="1"/>
  <c r="H518" i="35" s="1"/>
  <c r="R517" i="35"/>
  <c r="L518" i="35" s="1"/>
  <c r="M518" i="35" s="1"/>
  <c r="R584" i="33"/>
  <c r="L585" i="33" s="1"/>
  <c r="M585" i="33" s="1"/>
  <c r="I584" i="33"/>
  <c r="H585" i="33" s="1"/>
  <c r="AE463" i="25"/>
  <c r="N463" i="25" s="1"/>
  <c r="Q463" i="25" s="1"/>
  <c r="S463" i="25" s="1"/>
  <c r="J517" i="35" l="1"/>
  <c r="K517" i="35" s="1"/>
  <c r="Y518" i="35"/>
  <c r="AB518" i="35"/>
  <c r="AA518" i="35"/>
  <c r="AC518" i="35"/>
  <c r="W518" i="35"/>
  <c r="Z518" i="35"/>
  <c r="AD518" i="35"/>
  <c r="X518" i="35"/>
  <c r="V518" i="35"/>
  <c r="T518" i="35"/>
  <c r="U518" i="35"/>
  <c r="E463" i="25"/>
  <c r="K584" i="33"/>
  <c r="W585" i="33"/>
  <c r="X585" i="33"/>
  <c r="AB585" i="33"/>
  <c r="U585" i="33"/>
  <c r="AA585" i="33"/>
  <c r="AD585" i="33"/>
  <c r="T585" i="33"/>
  <c r="Z585" i="33"/>
  <c r="Y585" i="33"/>
  <c r="V585" i="33"/>
  <c r="AC585" i="33"/>
  <c r="AE518" i="35" l="1"/>
  <c r="N518" i="35" s="1"/>
  <c r="Q518" i="35" s="1"/>
  <c r="AE585" i="33"/>
  <c r="N585" i="33" s="1"/>
  <c r="Q585" i="33" s="1"/>
  <c r="I463" i="25"/>
  <c r="H464" i="25" s="1"/>
  <c r="R463" i="25"/>
  <c r="L464" i="25" s="1"/>
  <c r="M464" i="25" s="1"/>
  <c r="S518" i="35" l="1"/>
  <c r="R585" i="33"/>
  <c r="L586" i="33" s="1"/>
  <c r="M586" i="33" s="1"/>
  <c r="I585" i="33"/>
  <c r="H586" i="33" s="1"/>
  <c r="X464" i="25"/>
  <c r="V464" i="25"/>
  <c r="Z464" i="25"/>
  <c r="AA464" i="25"/>
  <c r="Y464" i="25"/>
  <c r="AD464" i="25"/>
  <c r="AB464" i="25"/>
  <c r="W464" i="25"/>
  <c r="U464" i="25"/>
  <c r="T464" i="25"/>
  <c r="AC464" i="25"/>
  <c r="K463" i="25"/>
  <c r="E518" i="35" l="1"/>
  <c r="K585" i="33"/>
  <c r="X586" i="33"/>
  <c r="U586" i="33"/>
  <c r="AC586" i="33"/>
  <c r="Y586" i="33"/>
  <c r="AB586" i="33"/>
  <c r="T586" i="33"/>
  <c r="AD586" i="33"/>
  <c r="AA586" i="33"/>
  <c r="Z586" i="33"/>
  <c r="V586" i="33"/>
  <c r="W586" i="33"/>
  <c r="AE464" i="25"/>
  <c r="N464" i="25" s="1"/>
  <c r="Q464" i="25" s="1"/>
  <c r="I518" i="35" l="1"/>
  <c r="H519" i="35" s="1"/>
  <c r="R518" i="35"/>
  <c r="L519" i="35" s="1"/>
  <c r="M519" i="35" s="1"/>
  <c r="S464" i="25"/>
  <c r="E464" i="25" s="1"/>
  <c r="AE586" i="33"/>
  <c r="N586" i="33" s="1"/>
  <c r="Q586" i="33" s="1"/>
  <c r="J518" i="35" l="1"/>
  <c r="K518" i="35" s="1"/>
  <c r="Y519" i="35"/>
  <c r="AD519" i="35"/>
  <c r="T519" i="35"/>
  <c r="V519" i="35"/>
  <c r="AC519" i="35"/>
  <c r="X519" i="35"/>
  <c r="Z519" i="35"/>
  <c r="U519" i="35"/>
  <c r="W519" i="35"/>
  <c r="AA519" i="35"/>
  <c r="AB519" i="35"/>
  <c r="E586" i="33"/>
  <c r="AE519" i="35" l="1"/>
  <c r="N519" i="35" s="1"/>
  <c r="Q519" i="35" s="1"/>
  <c r="I586" i="33"/>
  <c r="H587" i="33" s="1"/>
  <c r="R586" i="33"/>
  <c r="L587" i="33" s="1"/>
  <c r="M587" i="33" s="1"/>
  <c r="I464" i="25"/>
  <c r="H465" i="25" s="1"/>
  <c r="R464" i="25"/>
  <c r="L465" i="25" s="1"/>
  <c r="M465" i="25" s="1"/>
  <c r="S519" i="35" l="1"/>
  <c r="E519" i="35" s="1"/>
  <c r="W587" i="33"/>
  <c r="AD587" i="33"/>
  <c r="T587" i="33"/>
  <c r="V587" i="33"/>
  <c r="AC587" i="33"/>
  <c r="AA587" i="33"/>
  <c r="Z587" i="33"/>
  <c r="Y587" i="33"/>
  <c r="AB587" i="33"/>
  <c r="U587" i="33"/>
  <c r="X587" i="33"/>
  <c r="K586" i="33"/>
  <c r="AA465" i="25"/>
  <c r="X465" i="25"/>
  <c r="W465" i="25"/>
  <c r="AC465" i="25"/>
  <c r="Y465" i="25"/>
  <c r="AB465" i="25"/>
  <c r="AD465" i="25"/>
  <c r="Z465" i="25"/>
  <c r="T465" i="25"/>
  <c r="V465" i="25"/>
  <c r="U465" i="25"/>
  <c r="K464" i="25"/>
  <c r="I519" i="35" l="1"/>
  <c r="H520" i="35" s="1"/>
  <c r="R519" i="35"/>
  <c r="L520" i="35" s="1"/>
  <c r="M520" i="35" s="1"/>
  <c r="AE587" i="33"/>
  <c r="N587" i="33" s="1"/>
  <c r="Q587" i="33" s="1"/>
  <c r="AE465" i="25"/>
  <c r="N465" i="25" s="1"/>
  <c r="Q465" i="25" s="1"/>
  <c r="J519" i="35" l="1"/>
  <c r="K519" i="35" s="1"/>
  <c r="U520" i="35"/>
  <c r="T520" i="35"/>
  <c r="AC520" i="35"/>
  <c r="AB520" i="35"/>
  <c r="Z520" i="35"/>
  <c r="Y520" i="35"/>
  <c r="X520" i="35"/>
  <c r="AA520" i="35"/>
  <c r="AD520" i="35"/>
  <c r="W520" i="35"/>
  <c r="V520" i="35"/>
  <c r="S465" i="25"/>
  <c r="E465" i="25" s="1"/>
  <c r="R587" i="33"/>
  <c r="L588" i="33" s="1"/>
  <c r="M588" i="33" s="1"/>
  <c r="I587" i="33"/>
  <c r="H588" i="33" s="1"/>
  <c r="AE520" i="35" l="1"/>
  <c r="N520" i="35" s="1"/>
  <c r="Q520" i="35" s="1"/>
  <c r="K587" i="33"/>
  <c r="AB588" i="33"/>
  <c r="AD588" i="33"/>
  <c r="Y588" i="33"/>
  <c r="W588" i="33"/>
  <c r="V588" i="33"/>
  <c r="AC588" i="33"/>
  <c r="U588" i="33"/>
  <c r="X588" i="33"/>
  <c r="AA588" i="33"/>
  <c r="T588" i="33"/>
  <c r="Z588" i="33"/>
  <c r="S520" i="35" l="1"/>
  <c r="AE588" i="33"/>
  <c r="N588" i="33" s="1"/>
  <c r="Q588" i="33" s="1"/>
  <c r="E588" i="33" s="1"/>
  <c r="I465" i="25"/>
  <c r="H466" i="25" s="1"/>
  <c r="R465" i="25"/>
  <c r="L466" i="25" s="1"/>
  <c r="M466" i="25" s="1"/>
  <c r="E520" i="35" l="1"/>
  <c r="R588" i="33"/>
  <c r="L589" i="33" s="1"/>
  <c r="M589" i="33" s="1"/>
  <c r="I588" i="33"/>
  <c r="H589" i="33" s="1"/>
  <c r="K465" i="25"/>
  <c r="AB466" i="25"/>
  <c r="W466" i="25"/>
  <c r="X466" i="25"/>
  <c r="T466" i="25"/>
  <c r="Z466" i="25"/>
  <c r="U466" i="25"/>
  <c r="AA466" i="25"/>
  <c r="Y466" i="25"/>
  <c r="AD466" i="25"/>
  <c r="V466" i="25"/>
  <c r="AC466" i="25"/>
  <c r="I520" i="35" l="1"/>
  <c r="H521" i="35" s="1"/>
  <c r="R520" i="35"/>
  <c r="L521" i="35" s="1"/>
  <c r="M521" i="35" s="1"/>
  <c r="K588" i="33"/>
  <c r="T589" i="33"/>
  <c r="AB589" i="33"/>
  <c r="Z589" i="33"/>
  <c r="AD589" i="33"/>
  <c r="W589" i="33"/>
  <c r="U589" i="33"/>
  <c r="AC589" i="33"/>
  <c r="V589" i="33"/>
  <c r="AA589" i="33"/>
  <c r="Y589" i="33"/>
  <c r="X589" i="33"/>
  <c r="AE466" i="25"/>
  <c r="N466" i="25" s="1"/>
  <c r="Q466" i="25" s="1"/>
  <c r="S466" i="25" s="1"/>
  <c r="J520" i="35" l="1"/>
  <c r="K520" i="35" s="1"/>
  <c r="W521" i="35"/>
  <c r="U521" i="35"/>
  <c r="V521" i="35"/>
  <c r="AA521" i="35"/>
  <c r="T521" i="35"/>
  <c r="AB521" i="35"/>
  <c r="Z521" i="35"/>
  <c r="AD521" i="35"/>
  <c r="AC521" i="35"/>
  <c r="X521" i="35"/>
  <c r="Y521" i="35"/>
  <c r="E466" i="25"/>
  <c r="AE589" i="33"/>
  <c r="N589" i="33" s="1"/>
  <c r="Q589" i="33" s="1"/>
  <c r="AE521" i="35" l="1"/>
  <c r="N521" i="35" s="1"/>
  <c r="Q521" i="35" s="1"/>
  <c r="S521" i="35" s="1"/>
  <c r="E589" i="33"/>
  <c r="E521" i="35" l="1"/>
  <c r="I589" i="33"/>
  <c r="H590" i="33" s="1"/>
  <c r="R589" i="33"/>
  <c r="L590" i="33" s="1"/>
  <c r="M590" i="33" s="1"/>
  <c r="I466" i="25"/>
  <c r="H467" i="25" s="1"/>
  <c r="R466" i="25"/>
  <c r="L467" i="25" s="1"/>
  <c r="M467" i="25" s="1"/>
  <c r="I521" i="35" l="1"/>
  <c r="H522" i="35" s="1"/>
  <c r="R521" i="35"/>
  <c r="L522" i="35" s="1"/>
  <c r="M522" i="35" s="1"/>
  <c r="K589" i="33"/>
  <c r="AB590" i="33"/>
  <c r="X590" i="33"/>
  <c r="AC590" i="33"/>
  <c r="U590" i="33"/>
  <c r="AA590" i="33"/>
  <c r="V590" i="33"/>
  <c r="W590" i="33"/>
  <c r="T590" i="33"/>
  <c r="AD590" i="33"/>
  <c r="Z590" i="33"/>
  <c r="Y590" i="33"/>
  <c r="T467" i="25"/>
  <c r="X467" i="25"/>
  <c r="AA467" i="25"/>
  <c r="Y467" i="25"/>
  <c r="AC467" i="25"/>
  <c r="Z467" i="25"/>
  <c r="AB467" i="25"/>
  <c r="W467" i="25"/>
  <c r="AD467" i="25"/>
  <c r="V467" i="25"/>
  <c r="U467" i="25"/>
  <c r="K466" i="25"/>
  <c r="J521" i="35" l="1"/>
  <c r="K521" i="35" s="1"/>
  <c r="AB522" i="35"/>
  <c r="Z522" i="35"/>
  <c r="X522" i="35"/>
  <c r="V522" i="35"/>
  <c r="AD522" i="35"/>
  <c r="T522" i="35"/>
  <c r="U522" i="35"/>
  <c r="AC522" i="35"/>
  <c r="AA522" i="35"/>
  <c r="Y522" i="35"/>
  <c r="W522" i="35"/>
  <c r="AE590" i="33"/>
  <c r="N590" i="33" s="1"/>
  <c r="Q590" i="33" s="1"/>
  <c r="E590" i="33" s="1"/>
  <c r="AE467" i="25"/>
  <c r="N467" i="25" s="1"/>
  <c r="Q467" i="25" s="1"/>
  <c r="AE522" i="35" l="1"/>
  <c r="N522" i="35" s="1"/>
  <c r="Q522" i="35" s="1"/>
  <c r="S467" i="25"/>
  <c r="E467" i="25" s="1"/>
  <c r="R590" i="33"/>
  <c r="L591" i="33" s="1"/>
  <c r="M591" i="33" s="1"/>
  <c r="I590" i="33"/>
  <c r="H591" i="33" s="1"/>
  <c r="S522" i="35" l="1"/>
  <c r="K590" i="33"/>
  <c r="V591" i="33"/>
  <c r="U591" i="33"/>
  <c r="W591" i="33"/>
  <c r="AA591" i="33"/>
  <c r="AB591" i="33"/>
  <c r="AC591" i="33"/>
  <c r="Y591" i="33"/>
  <c r="AD591" i="33"/>
  <c r="X591" i="33"/>
  <c r="T591" i="33"/>
  <c r="Z591" i="33"/>
  <c r="E522" i="35" l="1"/>
  <c r="AE591" i="33"/>
  <c r="N591" i="33" s="1"/>
  <c r="Q591" i="33" s="1"/>
  <c r="I467" i="25"/>
  <c r="H468" i="25" s="1"/>
  <c r="R467" i="25"/>
  <c r="L468" i="25" s="1"/>
  <c r="M468" i="25" s="1"/>
  <c r="I522" i="35" l="1"/>
  <c r="H523" i="35" s="1"/>
  <c r="R522" i="35"/>
  <c r="L523" i="35" s="1"/>
  <c r="M523" i="35" s="1"/>
  <c r="R591" i="33"/>
  <c r="L592" i="33" s="1"/>
  <c r="M592" i="33" s="1"/>
  <c r="I591" i="33"/>
  <c r="H592" i="33" s="1"/>
  <c r="K467" i="25"/>
  <c r="Z468" i="25"/>
  <c r="Y468" i="25"/>
  <c r="X468" i="25"/>
  <c r="AD468" i="25"/>
  <c r="U468" i="25"/>
  <c r="AA468" i="25"/>
  <c r="V468" i="25"/>
  <c r="T468" i="25"/>
  <c r="AB468" i="25"/>
  <c r="AC468" i="25"/>
  <c r="W468" i="25"/>
  <c r="J522" i="35" l="1"/>
  <c r="K522" i="35" s="1"/>
  <c r="AD523" i="35"/>
  <c r="T523" i="35"/>
  <c r="AB523" i="35"/>
  <c r="V523" i="35"/>
  <c r="U523" i="35"/>
  <c r="Z523" i="35"/>
  <c r="X523" i="35"/>
  <c r="AA523" i="35"/>
  <c r="W523" i="35"/>
  <c r="AC523" i="35"/>
  <c r="Y523" i="35"/>
  <c r="K591" i="33"/>
  <c r="U592" i="33"/>
  <c r="AC592" i="33"/>
  <c r="AD592" i="33"/>
  <c r="Z592" i="33"/>
  <c r="AA592" i="33"/>
  <c r="W592" i="33"/>
  <c r="V592" i="33"/>
  <c r="T592" i="33"/>
  <c r="AB592" i="33"/>
  <c r="Y592" i="33"/>
  <c r="X592" i="33"/>
  <c r="AE468" i="25"/>
  <c r="N468" i="25" s="1"/>
  <c r="Q468" i="25" s="1"/>
  <c r="AE523" i="35" l="1"/>
  <c r="N523" i="35" s="1"/>
  <c r="Q523" i="35" s="1"/>
  <c r="S468" i="25"/>
  <c r="E468" i="25" s="1"/>
  <c r="AE592" i="33"/>
  <c r="N592" i="33" s="1"/>
  <c r="Q592" i="33" s="1"/>
  <c r="S523" i="35" l="1"/>
  <c r="I468" i="25"/>
  <c r="H469" i="25" s="1"/>
  <c r="R468" i="25"/>
  <c r="L469" i="25" s="1"/>
  <c r="M469" i="25" s="1"/>
  <c r="E523" i="35" l="1"/>
  <c r="E592" i="33"/>
  <c r="I592" i="33" s="1"/>
  <c r="H593" i="33" s="1"/>
  <c r="K468" i="25"/>
  <c r="AA469" i="25"/>
  <c r="U469" i="25"/>
  <c r="AC469" i="25"/>
  <c r="X469" i="25"/>
  <c r="W469" i="25"/>
  <c r="AD469" i="25"/>
  <c r="Y469" i="25"/>
  <c r="Z469" i="25"/>
  <c r="V469" i="25"/>
  <c r="AB469" i="25"/>
  <c r="T469" i="25"/>
  <c r="I523" i="35" l="1"/>
  <c r="H524" i="35" s="1"/>
  <c r="R523" i="35"/>
  <c r="L524" i="35" s="1"/>
  <c r="M524" i="35" s="1"/>
  <c r="R592" i="33"/>
  <c r="L593" i="33" s="1"/>
  <c r="M593" i="33" s="1"/>
  <c r="AD593" i="33" s="1"/>
  <c r="K592" i="33"/>
  <c r="AE469" i="25"/>
  <c r="N469" i="25" s="1"/>
  <c r="Q469" i="25" s="1"/>
  <c r="S469" i="25" s="1"/>
  <c r="J523" i="35" l="1"/>
  <c r="K523" i="35" s="1"/>
  <c r="T524" i="35"/>
  <c r="AC524" i="35"/>
  <c r="AD524" i="35"/>
  <c r="U524" i="35"/>
  <c r="V524" i="35"/>
  <c r="AA524" i="35"/>
  <c r="AB524" i="35"/>
  <c r="X524" i="35"/>
  <c r="Z524" i="35"/>
  <c r="Y524" i="35"/>
  <c r="W524" i="35"/>
  <c r="Y593" i="33"/>
  <c r="X593" i="33"/>
  <c r="T593" i="33"/>
  <c r="W593" i="33"/>
  <c r="U593" i="33"/>
  <c r="AA593" i="33"/>
  <c r="Z593" i="33"/>
  <c r="V593" i="33"/>
  <c r="AB593" i="33"/>
  <c r="AC593" i="33"/>
  <c r="E469" i="25"/>
  <c r="AE524" i="35" l="1"/>
  <c r="N524" i="35" s="1"/>
  <c r="Q524" i="35" s="1"/>
  <c r="AE593" i="33"/>
  <c r="N593" i="33" s="1"/>
  <c r="Q593" i="33" s="1"/>
  <c r="R593" i="33"/>
  <c r="L594" i="33" s="1"/>
  <c r="M594" i="33" s="1"/>
  <c r="I593" i="33"/>
  <c r="H594" i="33" s="1"/>
  <c r="S524" i="35" l="1"/>
  <c r="K593" i="33"/>
  <c r="W594" i="33"/>
  <c r="AD594" i="33"/>
  <c r="Y594" i="33"/>
  <c r="AB594" i="33"/>
  <c r="AA594" i="33"/>
  <c r="X594" i="33"/>
  <c r="T594" i="33"/>
  <c r="U594" i="33"/>
  <c r="V594" i="33"/>
  <c r="Z594" i="33"/>
  <c r="AC594" i="33"/>
  <c r="I469" i="25"/>
  <c r="H470" i="25" s="1"/>
  <c r="R469" i="25"/>
  <c r="L470" i="25" s="1"/>
  <c r="M470" i="25" s="1"/>
  <c r="E524" i="35" l="1"/>
  <c r="AE594" i="33"/>
  <c r="N594" i="33" s="1"/>
  <c r="Q594" i="33" s="1"/>
  <c r="E594" i="33" s="1"/>
  <c r="AA470" i="25"/>
  <c r="V470" i="25"/>
  <c r="AD470" i="25"/>
  <c r="U470" i="25"/>
  <c r="AC470" i="25"/>
  <c r="T470" i="25"/>
  <c r="AB470" i="25"/>
  <c r="W470" i="25"/>
  <c r="Z470" i="25"/>
  <c r="Y470" i="25"/>
  <c r="X470" i="25"/>
  <c r="K469" i="25"/>
  <c r="I524" i="35" l="1"/>
  <c r="H525" i="35" s="1"/>
  <c r="R524" i="35"/>
  <c r="L525" i="35" s="1"/>
  <c r="M525" i="35" s="1"/>
  <c r="R594" i="33"/>
  <c r="L595" i="33" s="1"/>
  <c r="M595" i="33" s="1"/>
  <c r="I594" i="33"/>
  <c r="H595" i="33" s="1"/>
  <c r="AE470" i="25"/>
  <c r="N470" i="25" s="1"/>
  <c r="Q470" i="25" s="1"/>
  <c r="J524" i="35" l="1"/>
  <c r="K524" i="35" s="1"/>
  <c r="AC525" i="35"/>
  <c r="AA525" i="35"/>
  <c r="Z525" i="35"/>
  <c r="U525" i="35"/>
  <c r="T525" i="35"/>
  <c r="X525" i="35"/>
  <c r="AD525" i="35"/>
  <c r="Y525" i="35"/>
  <c r="W525" i="35"/>
  <c r="AB525" i="35"/>
  <c r="V525" i="35"/>
  <c r="S470" i="25"/>
  <c r="E470" i="25" s="1"/>
  <c r="K594" i="33"/>
  <c r="AA595" i="33"/>
  <c r="T595" i="33"/>
  <c r="W595" i="33"/>
  <c r="V595" i="33"/>
  <c r="Z595" i="33"/>
  <c r="U595" i="33"/>
  <c r="Y595" i="33"/>
  <c r="AD595" i="33"/>
  <c r="X595" i="33"/>
  <c r="AB595" i="33"/>
  <c r="AC595" i="33"/>
  <c r="AE525" i="35" l="1"/>
  <c r="N525" i="35" s="1"/>
  <c r="Q525" i="35" s="1"/>
  <c r="AE595" i="33"/>
  <c r="N595" i="33" s="1"/>
  <c r="Q595" i="33" s="1"/>
  <c r="S525" i="35" l="1"/>
  <c r="E595" i="33"/>
  <c r="I470" i="25"/>
  <c r="H471" i="25" s="1"/>
  <c r="R470" i="25"/>
  <c r="L471" i="25" s="1"/>
  <c r="M471" i="25" s="1"/>
  <c r="E525" i="35" l="1"/>
  <c r="I595" i="33"/>
  <c r="H596" i="33" s="1"/>
  <c r="R595" i="33"/>
  <c r="L596" i="33" s="1"/>
  <c r="M596" i="33" s="1"/>
  <c r="K470" i="25"/>
  <c r="AD471" i="25"/>
  <c r="AC471" i="25"/>
  <c r="AA471" i="25"/>
  <c r="U471" i="25"/>
  <c r="Y471" i="25"/>
  <c r="V471" i="25"/>
  <c r="T471" i="25"/>
  <c r="X471" i="25"/>
  <c r="Z471" i="25"/>
  <c r="AB471" i="25"/>
  <c r="W471" i="25"/>
  <c r="I525" i="35" l="1"/>
  <c r="H526" i="35" s="1"/>
  <c r="R525" i="35"/>
  <c r="L526" i="35" s="1"/>
  <c r="M526" i="35" s="1"/>
  <c r="AD596" i="33"/>
  <c r="T596" i="33"/>
  <c r="AB596" i="33"/>
  <c r="AA596" i="33"/>
  <c r="Z596" i="33"/>
  <c r="Y596" i="33"/>
  <c r="AC596" i="33"/>
  <c r="U596" i="33"/>
  <c r="W596" i="33"/>
  <c r="X596" i="33"/>
  <c r="V596" i="33"/>
  <c r="K595" i="33"/>
  <c r="AE471" i="25"/>
  <c r="N471" i="25" s="1"/>
  <c r="Q471" i="25" s="1"/>
  <c r="J525" i="35" l="1"/>
  <c r="K525" i="35" s="1"/>
  <c r="T526" i="35"/>
  <c r="Y526" i="35"/>
  <c r="U526" i="35"/>
  <c r="AA526" i="35"/>
  <c r="X526" i="35"/>
  <c r="AB526" i="35"/>
  <c r="V526" i="35"/>
  <c r="Z526" i="35"/>
  <c r="AC526" i="35"/>
  <c r="AD526" i="35"/>
  <c r="W526" i="35"/>
  <c r="S471" i="25"/>
  <c r="E471" i="25" s="1"/>
  <c r="AE596" i="33"/>
  <c r="N596" i="33" s="1"/>
  <c r="Q596" i="33" s="1"/>
  <c r="E596" i="33" s="1"/>
  <c r="AE526" i="35" l="1"/>
  <c r="N526" i="35" s="1"/>
  <c r="Q526" i="35" s="1"/>
  <c r="R596" i="33"/>
  <c r="L597" i="33" s="1"/>
  <c r="M597" i="33" s="1"/>
  <c r="I596" i="33"/>
  <c r="H597" i="33" s="1"/>
  <c r="I471" i="25"/>
  <c r="H472" i="25" s="1"/>
  <c r="R471" i="25"/>
  <c r="L472" i="25" s="1"/>
  <c r="M472" i="25" s="1"/>
  <c r="S526" i="35" l="1"/>
  <c r="K596" i="33"/>
  <c r="X597" i="33"/>
  <c r="V597" i="33"/>
  <c r="Y597" i="33"/>
  <c r="AC597" i="33"/>
  <c r="T597" i="33"/>
  <c r="W597" i="33"/>
  <c r="U597" i="33"/>
  <c r="AB597" i="33"/>
  <c r="AA597" i="33"/>
  <c r="AD597" i="33"/>
  <c r="Z597" i="33"/>
  <c r="AB472" i="25"/>
  <c r="V472" i="25"/>
  <c r="AC472" i="25"/>
  <c r="AD472" i="25"/>
  <c r="W472" i="25"/>
  <c r="AA472" i="25"/>
  <c r="Z472" i="25"/>
  <c r="U472" i="25"/>
  <c r="T472" i="25"/>
  <c r="Y472" i="25"/>
  <c r="X472" i="25"/>
  <c r="K471" i="25"/>
  <c r="E526" i="35" l="1"/>
  <c r="AE597" i="33"/>
  <c r="N597" i="33" s="1"/>
  <c r="Q597" i="33" s="1"/>
  <c r="AE472" i="25"/>
  <c r="N472" i="25" s="1"/>
  <c r="Q472" i="25" s="1"/>
  <c r="S472" i="25" s="1"/>
  <c r="I526" i="35" l="1"/>
  <c r="H527" i="35" s="1"/>
  <c r="R526" i="35"/>
  <c r="L527" i="35" s="1"/>
  <c r="M527" i="35" s="1"/>
  <c r="R597" i="33"/>
  <c r="L598" i="33" s="1"/>
  <c r="M598" i="33" s="1"/>
  <c r="I597" i="33"/>
  <c r="H598" i="33" s="1"/>
  <c r="J526" i="35" l="1"/>
  <c r="K526" i="35" s="1"/>
  <c r="T527" i="35"/>
  <c r="Y527" i="35"/>
  <c r="V527" i="35"/>
  <c r="AC527" i="35"/>
  <c r="U527" i="35"/>
  <c r="AA527" i="35"/>
  <c r="AD527" i="35"/>
  <c r="W527" i="35"/>
  <c r="Z527" i="35"/>
  <c r="X527" i="35"/>
  <c r="AB527" i="35"/>
  <c r="E472" i="25"/>
  <c r="AA598" i="33"/>
  <c r="Z598" i="33"/>
  <c r="AB598" i="33"/>
  <c r="U598" i="33"/>
  <c r="Y598" i="33"/>
  <c r="AC598" i="33"/>
  <c r="AD598" i="33"/>
  <c r="X598" i="33"/>
  <c r="T598" i="33"/>
  <c r="V598" i="33"/>
  <c r="W598" i="33"/>
  <c r="K597" i="33"/>
  <c r="AE527" i="35" l="1"/>
  <c r="N527" i="35" s="1"/>
  <c r="Q527" i="35" s="1"/>
  <c r="AE598" i="33"/>
  <c r="N598" i="33" s="1"/>
  <c r="Q598" i="33" s="1"/>
  <c r="I472" i="25"/>
  <c r="H473" i="25" s="1"/>
  <c r="R472" i="25"/>
  <c r="L473" i="25" s="1"/>
  <c r="M473" i="25" s="1"/>
  <c r="S527" i="35" l="1"/>
  <c r="E527" i="35" s="1"/>
  <c r="E598" i="33"/>
  <c r="K472" i="25"/>
  <c r="Z473" i="25"/>
  <c r="V473" i="25"/>
  <c r="Y473" i="25"/>
  <c r="X473" i="25"/>
  <c r="T473" i="25"/>
  <c r="AC473" i="25"/>
  <c r="U473" i="25"/>
  <c r="AD473" i="25"/>
  <c r="AA473" i="25"/>
  <c r="W473" i="25"/>
  <c r="AB473" i="25"/>
  <c r="I527" i="35" l="1"/>
  <c r="H528" i="35" s="1"/>
  <c r="R527" i="35"/>
  <c r="L528" i="35" s="1"/>
  <c r="M528" i="35" s="1"/>
  <c r="I598" i="33"/>
  <c r="H599" i="33" s="1"/>
  <c r="R598" i="33"/>
  <c r="L599" i="33" s="1"/>
  <c r="M599" i="33" s="1"/>
  <c r="AE473" i="25"/>
  <c r="N473" i="25" s="1"/>
  <c r="Q473" i="25" s="1"/>
  <c r="J527" i="35" l="1"/>
  <c r="K527" i="35" s="1"/>
  <c r="U528" i="35"/>
  <c r="W528" i="35"/>
  <c r="Z528" i="35"/>
  <c r="Y528" i="35"/>
  <c r="AC528" i="35"/>
  <c r="AD528" i="35"/>
  <c r="T528" i="35"/>
  <c r="AB528" i="35"/>
  <c r="AA528" i="35"/>
  <c r="X528" i="35"/>
  <c r="V528" i="35"/>
  <c r="S473" i="25"/>
  <c r="E473" i="25" s="1"/>
  <c r="AC599" i="33"/>
  <c r="AB599" i="33"/>
  <c r="AD599" i="33"/>
  <c r="V599" i="33"/>
  <c r="Z599" i="33"/>
  <c r="W599" i="33"/>
  <c r="AA599" i="33"/>
  <c r="Y599" i="33"/>
  <c r="X599" i="33"/>
  <c r="U599" i="33"/>
  <c r="T599" i="33"/>
  <c r="K598" i="33"/>
  <c r="AE528" i="35" l="1"/>
  <c r="N528" i="35" s="1"/>
  <c r="Q528" i="35" s="1"/>
  <c r="AE599" i="33"/>
  <c r="N599" i="33" s="1"/>
  <c r="Q599" i="33" s="1"/>
  <c r="S528" i="35" l="1"/>
  <c r="R599" i="33"/>
  <c r="L600" i="33" s="1"/>
  <c r="M600" i="33" s="1"/>
  <c r="I599" i="33"/>
  <c r="H600" i="33" s="1"/>
  <c r="I473" i="25"/>
  <c r="H474" i="25" s="1"/>
  <c r="R473" i="25"/>
  <c r="L474" i="25" s="1"/>
  <c r="M474" i="25" s="1"/>
  <c r="E528" i="35" l="1"/>
  <c r="K599" i="33"/>
  <c r="W600" i="33"/>
  <c r="AD600" i="33"/>
  <c r="X600" i="33"/>
  <c r="U600" i="33"/>
  <c r="AC600" i="33"/>
  <c r="Y600" i="33"/>
  <c r="AA600" i="33"/>
  <c r="AB600" i="33"/>
  <c r="V600" i="33"/>
  <c r="T600" i="33"/>
  <c r="Z600" i="33"/>
  <c r="K473" i="25"/>
  <c r="AA474" i="25"/>
  <c r="AC474" i="25"/>
  <c r="X474" i="25"/>
  <c r="AD474" i="25"/>
  <c r="AB474" i="25"/>
  <c r="W474" i="25"/>
  <c r="Z474" i="25"/>
  <c r="V474" i="25"/>
  <c r="Y474" i="25"/>
  <c r="T474" i="25"/>
  <c r="U474" i="25"/>
  <c r="I528" i="35" l="1"/>
  <c r="H529" i="35" s="1"/>
  <c r="R528" i="35"/>
  <c r="L529" i="35" s="1"/>
  <c r="M529" i="35" s="1"/>
  <c r="AE600" i="33"/>
  <c r="N600" i="33" s="1"/>
  <c r="Q600" i="33" s="1"/>
  <c r="E600" i="33" s="1"/>
  <c r="AE474" i="25"/>
  <c r="N474" i="25" s="1"/>
  <c r="Q474" i="25" s="1"/>
  <c r="J528" i="35" l="1"/>
  <c r="K528" i="35" s="1"/>
  <c r="AC529" i="35"/>
  <c r="V529" i="35"/>
  <c r="AB529" i="35"/>
  <c r="X529" i="35"/>
  <c r="T529" i="35"/>
  <c r="Y529" i="35"/>
  <c r="Z529" i="35"/>
  <c r="AA529" i="35"/>
  <c r="W529" i="35"/>
  <c r="AD529" i="35"/>
  <c r="U529" i="35"/>
  <c r="S474" i="25"/>
  <c r="E474" i="25" s="1"/>
  <c r="R600" i="33"/>
  <c r="L601" i="33" s="1"/>
  <c r="M601" i="33" s="1"/>
  <c r="I600" i="33"/>
  <c r="H601" i="33" s="1"/>
  <c r="AE529" i="35" l="1"/>
  <c r="N529" i="35" s="1"/>
  <c r="Q529" i="35" s="1"/>
  <c r="Y601" i="33"/>
  <c r="AC601" i="33"/>
  <c r="W601" i="33"/>
  <c r="U601" i="33"/>
  <c r="V601" i="33"/>
  <c r="Z601" i="33"/>
  <c r="X601" i="33"/>
  <c r="AB601" i="33"/>
  <c r="T601" i="33"/>
  <c r="AA601" i="33"/>
  <c r="AD601" i="33"/>
  <c r="K600" i="33"/>
  <c r="S529" i="35" l="1"/>
  <c r="AE601" i="33"/>
  <c r="N601" i="33" s="1"/>
  <c r="Q601" i="33" s="1"/>
  <c r="I474" i="25"/>
  <c r="H475" i="25" s="1"/>
  <c r="R474" i="25"/>
  <c r="L475" i="25" s="1"/>
  <c r="M475" i="25" s="1"/>
  <c r="E529" i="35" l="1"/>
  <c r="E601" i="33"/>
  <c r="I601" i="33"/>
  <c r="H602" i="33" s="1"/>
  <c r="R601" i="33"/>
  <c r="L602" i="33" s="1"/>
  <c r="M602" i="33" s="1"/>
  <c r="K474" i="25"/>
  <c r="AC475" i="25"/>
  <c r="T475" i="25"/>
  <c r="Y475" i="25"/>
  <c r="W475" i="25"/>
  <c r="Z475" i="25"/>
  <c r="AD475" i="25"/>
  <c r="X475" i="25"/>
  <c r="AB475" i="25"/>
  <c r="U475" i="25"/>
  <c r="AA475" i="25"/>
  <c r="V475" i="25"/>
  <c r="I529" i="35" l="1"/>
  <c r="H530" i="35" s="1"/>
  <c r="R529" i="35"/>
  <c r="L530" i="35" s="1"/>
  <c r="M530" i="35" s="1"/>
  <c r="K601" i="33"/>
  <c r="AB602" i="33"/>
  <c r="AD602" i="33"/>
  <c r="AC602" i="33"/>
  <c r="Y602" i="33"/>
  <c r="AA602" i="33"/>
  <c r="X602" i="33"/>
  <c r="V602" i="33"/>
  <c r="T602" i="33"/>
  <c r="U602" i="33"/>
  <c r="Z602" i="33"/>
  <c r="W602" i="33"/>
  <c r="AE475" i="25"/>
  <c r="N475" i="25" s="1"/>
  <c r="Q475" i="25" s="1"/>
  <c r="S475" i="25" s="1"/>
  <c r="J529" i="35" l="1"/>
  <c r="K529" i="35" s="1"/>
  <c r="Y530" i="35"/>
  <c r="W530" i="35"/>
  <c r="AD530" i="35"/>
  <c r="T530" i="35"/>
  <c r="AB530" i="35"/>
  <c r="AC530" i="35"/>
  <c r="Z530" i="35"/>
  <c r="V530" i="35"/>
  <c r="AA530" i="35"/>
  <c r="U530" i="35"/>
  <c r="X530" i="35"/>
  <c r="E475" i="25"/>
  <c r="AE602" i="33"/>
  <c r="N602" i="33" s="1"/>
  <c r="Q602" i="33" s="1"/>
  <c r="E602" i="33" s="1"/>
  <c r="AE530" i="35" l="1"/>
  <c r="N530" i="35" s="1"/>
  <c r="Q530" i="35" s="1"/>
  <c r="R602" i="33"/>
  <c r="L603" i="33" s="1"/>
  <c r="M603" i="33" s="1"/>
  <c r="I602" i="33"/>
  <c r="H603" i="33" s="1"/>
  <c r="S530" i="35" l="1"/>
  <c r="K602" i="33"/>
  <c r="U603" i="33"/>
  <c r="T603" i="33"/>
  <c r="AD603" i="33"/>
  <c r="AB603" i="33"/>
  <c r="W603" i="33"/>
  <c r="V603" i="33"/>
  <c r="X603" i="33"/>
  <c r="AC603" i="33"/>
  <c r="Y603" i="33"/>
  <c r="Z603" i="33"/>
  <c r="AA603" i="33"/>
  <c r="I475" i="25"/>
  <c r="H476" i="25" s="1"/>
  <c r="R475" i="25"/>
  <c r="L476" i="25" s="1"/>
  <c r="M476" i="25" s="1"/>
  <c r="E530" i="35" l="1"/>
  <c r="AE603" i="33"/>
  <c r="N603" i="33" s="1"/>
  <c r="Q603" i="33" s="1"/>
  <c r="K475" i="25"/>
  <c r="Z476" i="25"/>
  <c r="AD476" i="25"/>
  <c r="X476" i="25"/>
  <c r="T476" i="25"/>
  <c r="AB476" i="25"/>
  <c r="W476" i="25"/>
  <c r="AA476" i="25"/>
  <c r="U476" i="25"/>
  <c r="AC476" i="25"/>
  <c r="V476" i="25"/>
  <c r="Y476" i="25"/>
  <c r="I530" i="35" l="1"/>
  <c r="H531" i="35" s="1"/>
  <c r="R530" i="35"/>
  <c r="L531" i="35" s="1"/>
  <c r="M531" i="35" s="1"/>
  <c r="R603" i="33"/>
  <c r="L604" i="33" s="1"/>
  <c r="M604" i="33" s="1"/>
  <c r="I603" i="33"/>
  <c r="H604" i="33" s="1"/>
  <c r="AE476" i="25"/>
  <c r="N476" i="25" s="1"/>
  <c r="Q476" i="25" s="1"/>
  <c r="J530" i="35" l="1"/>
  <c r="K530" i="35" s="1"/>
  <c r="Y531" i="35"/>
  <c r="AA531" i="35"/>
  <c r="X531" i="35"/>
  <c r="AB531" i="35"/>
  <c r="Z531" i="35"/>
  <c r="W531" i="35"/>
  <c r="AC531" i="35"/>
  <c r="AD531" i="35"/>
  <c r="T531" i="35"/>
  <c r="V531" i="35"/>
  <c r="U531" i="35"/>
  <c r="S476" i="25"/>
  <c r="E476" i="25" s="1"/>
  <c r="K603" i="33"/>
  <c r="V604" i="33"/>
  <c r="AD604" i="33"/>
  <c r="Y604" i="33"/>
  <c r="X604" i="33"/>
  <c r="AA604" i="33"/>
  <c r="Z604" i="33"/>
  <c r="T604" i="33"/>
  <c r="U604" i="33"/>
  <c r="AB604" i="33"/>
  <c r="AC604" i="33"/>
  <c r="W604" i="33"/>
  <c r="AE531" i="35" l="1"/>
  <c r="N531" i="35" s="1"/>
  <c r="Q531" i="35" s="1"/>
  <c r="AE604" i="33"/>
  <c r="N604" i="33" s="1"/>
  <c r="Q604" i="33" s="1"/>
  <c r="S531" i="35" l="1"/>
  <c r="E531" i="35" s="1"/>
  <c r="I476" i="25"/>
  <c r="H477" i="25" s="1"/>
  <c r="R476" i="25"/>
  <c r="L477" i="25" s="1"/>
  <c r="M477" i="25" s="1"/>
  <c r="I531" i="35" l="1"/>
  <c r="H532" i="35" s="1"/>
  <c r="R531" i="35"/>
  <c r="L532" i="35" s="1"/>
  <c r="M532" i="35" s="1"/>
  <c r="E604" i="33"/>
  <c r="I604" i="33"/>
  <c r="H605" i="33" s="1"/>
  <c r="R604" i="33"/>
  <c r="L605" i="33" s="1"/>
  <c r="M605" i="33" s="1"/>
  <c r="K476" i="25"/>
  <c r="U477" i="25"/>
  <c r="Y477" i="25"/>
  <c r="AD477" i="25"/>
  <c r="Z477" i="25"/>
  <c r="T477" i="25"/>
  <c r="X477" i="25"/>
  <c r="V477" i="25"/>
  <c r="AC477" i="25"/>
  <c r="AB477" i="25"/>
  <c r="W477" i="25"/>
  <c r="AA477" i="25"/>
  <c r="J531" i="35" l="1"/>
  <c r="K531" i="35" s="1"/>
  <c r="V532" i="35"/>
  <c r="Z532" i="35"/>
  <c r="AB532" i="35"/>
  <c r="W532" i="35"/>
  <c r="AC532" i="35"/>
  <c r="AA532" i="35"/>
  <c r="X532" i="35"/>
  <c r="Y532" i="35"/>
  <c r="AD532" i="35"/>
  <c r="U532" i="35"/>
  <c r="T532" i="35"/>
  <c r="K604" i="33"/>
  <c r="T605" i="33"/>
  <c r="U605" i="33"/>
  <c r="Z605" i="33"/>
  <c r="AD605" i="33"/>
  <c r="AC605" i="33"/>
  <c r="AB605" i="33"/>
  <c r="X605" i="33"/>
  <c r="W605" i="33"/>
  <c r="V605" i="33"/>
  <c r="AA605" i="33"/>
  <c r="Y605" i="33"/>
  <c r="AE477" i="25"/>
  <c r="N477" i="25" s="1"/>
  <c r="Q477" i="25" s="1"/>
  <c r="AE532" i="35" l="1"/>
  <c r="N532" i="35" s="1"/>
  <c r="Q532" i="35" s="1"/>
  <c r="S532" i="35" s="1"/>
  <c r="S477" i="25"/>
  <c r="E477" i="25" s="1"/>
  <c r="AE605" i="33"/>
  <c r="N605" i="33" s="1"/>
  <c r="Q605" i="33" s="1"/>
  <c r="E532" i="35" l="1"/>
  <c r="R605" i="33"/>
  <c r="L606" i="33" s="1"/>
  <c r="M606" i="33" s="1"/>
  <c r="I605" i="33"/>
  <c r="H606" i="33" s="1"/>
  <c r="I532" i="35" l="1"/>
  <c r="H533" i="35" s="1"/>
  <c r="R532" i="35"/>
  <c r="L533" i="35" s="1"/>
  <c r="M533" i="35" s="1"/>
  <c r="K605" i="33"/>
  <c r="U606" i="33"/>
  <c r="V606" i="33"/>
  <c r="Y606" i="33"/>
  <c r="AD606" i="33"/>
  <c r="X606" i="33"/>
  <c r="AC606" i="33"/>
  <c r="W606" i="33"/>
  <c r="Z606" i="33"/>
  <c r="AB606" i="33"/>
  <c r="T606" i="33"/>
  <c r="AA606" i="33"/>
  <c r="I477" i="25"/>
  <c r="H478" i="25" s="1"/>
  <c r="R477" i="25"/>
  <c r="L478" i="25" s="1"/>
  <c r="M478" i="25" s="1"/>
  <c r="J532" i="35" l="1"/>
  <c r="K532" i="35" s="1"/>
  <c r="AA533" i="35"/>
  <c r="AD533" i="35"/>
  <c r="U533" i="35"/>
  <c r="AB533" i="35"/>
  <c r="AC533" i="35"/>
  <c r="X533" i="35"/>
  <c r="V533" i="35"/>
  <c r="T533" i="35"/>
  <c r="W533" i="35"/>
  <c r="Z533" i="35"/>
  <c r="Y533" i="35"/>
  <c r="AE606" i="33"/>
  <c r="N606" i="33" s="1"/>
  <c r="Q606" i="33" s="1"/>
  <c r="E606" i="33" s="1"/>
  <c r="W478" i="25"/>
  <c r="V478" i="25"/>
  <c r="U478" i="25"/>
  <c r="AA478" i="25"/>
  <c r="AC478" i="25"/>
  <c r="AB478" i="25"/>
  <c r="AD478" i="25"/>
  <c r="X478" i="25"/>
  <c r="Y478" i="25"/>
  <c r="Z478" i="25"/>
  <c r="T478" i="25"/>
  <c r="K477" i="25"/>
  <c r="AE533" i="35" l="1"/>
  <c r="N533" i="35" s="1"/>
  <c r="Q533" i="35" s="1"/>
  <c r="R606" i="33"/>
  <c r="L607" i="33" s="1"/>
  <c r="M607" i="33" s="1"/>
  <c r="I606" i="33"/>
  <c r="H607" i="33" s="1"/>
  <c r="AE478" i="25"/>
  <c r="N478" i="25" s="1"/>
  <c r="Q478" i="25" s="1"/>
  <c r="S478" i="25" s="1"/>
  <c r="S533" i="35" l="1"/>
  <c r="E478" i="25"/>
  <c r="K606" i="33"/>
  <c r="T607" i="33"/>
  <c r="AB607" i="33"/>
  <c r="V607" i="33"/>
  <c r="X607" i="33"/>
  <c r="Z607" i="33"/>
  <c r="AD607" i="33"/>
  <c r="U607" i="33"/>
  <c r="W607" i="33"/>
  <c r="AC607" i="33"/>
  <c r="AA607" i="33"/>
  <c r="Y607" i="33"/>
  <c r="E533" i="35" l="1"/>
  <c r="AE607" i="33"/>
  <c r="N607" i="33" s="1"/>
  <c r="Q607" i="33" s="1"/>
  <c r="I533" i="35" l="1"/>
  <c r="H534" i="35" s="1"/>
  <c r="R533" i="35"/>
  <c r="L534" i="35" s="1"/>
  <c r="M534" i="35" s="1"/>
  <c r="E607" i="33"/>
  <c r="I478" i="25"/>
  <c r="H479" i="25" s="1"/>
  <c r="R478" i="25"/>
  <c r="L479" i="25" s="1"/>
  <c r="M479" i="25" s="1"/>
  <c r="J533" i="35" l="1"/>
  <c r="K533" i="35" s="1"/>
  <c r="Z534" i="35"/>
  <c r="W534" i="35"/>
  <c r="U534" i="35"/>
  <c r="AC534" i="35"/>
  <c r="Y534" i="35"/>
  <c r="V534" i="35"/>
  <c r="AD534" i="35"/>
  <c r="AB534" i="35"/>
  <c r="X534" i="35"/>
  <c r="T534" i="35"/>
  <c r="AA534" i="35"/>
  <c r="I607" i="33"/>
  <c r="H608" i="33" s="1"/>
  <c r="R607" i="33"/>
  <c r="L608" i="33" s="1"/>
  <c r="M608" i="33" s="1"/>
  <c r="U479" i="25"/>
  <c r="Y479" i="25"/>
  <c r="W479" i="25"/>
  <c r="T479" i="25"/>
  <c r="AD479" i="25"/>
  <c r="AC479" i="25"/>
  <c r="V479" i="25"/>
  <c r="AB479" i="25"/>
  <c r="AA479" i="25"/>
  <c r="X479" i="25"/>
  <c r="Z479" i="25"/>
  <c r="K478" i="25"/>
  <c r="AE534" i="35" l="1"/>
  <c r="N534" i="35" s="1"/>
  <c r="Q534" i="35" s="1"/>
  <c r="Z608" i="33"/>
  <c r="X608" i="33"/>
  <c r="AB608" i="33"/>
  <c r="W608" i="33"/>
  <c r="Y608" i="33"/>
  <c r="AD608" i="33"/>
  <c r="U608" i="33"/>
  <c r="AA608" i="33"/>
  <c r="AC608" i="33"/>
  <c r="V608" i="33"/>
  <c r="T608" i="33"/>
  <c r="K607" i="33"/>
  <c r="AE479" i="25"/>
  <c r="N479" i="25" s="1"/>
  <c r="Q479" i="25" s="1"/>
  <c r="S534" i="35" l="1"/>
  <c r="S479" i="25"/>
  <c r="E479" i="25" s="1"/>
  <c r="AE608" i="33"/>
  <c r="N608" i="33" s="1"/>
  <c r="Q608" i="33" s="1"/>
  <c r="E608" i="33" s="1"/>
  <c r="E534" i="35" l="1"/>
  <c r="R608" i="33"/>
  <c r="L609" i="33" s="1"/>
  <c r="M609" i="33" s="1"/>
  <c r="I608" i="33"/>
  <c r="H609" i="33" s="1"/>
  <c r="I534" i="35" l="1"/>
  <c r="H535" i="35" s="1"/>
  <c r="R534" i="35"/>
  <c r="L535" i="35" s="1"/>
  <c r="M535" i="35" s="1"/>
  <c r="W609" i="33"/>
  <c r="X609" i="33"/>
  <c r="Y609" i="33"/>
  <c r="AB609" i="33"/>
  <c r="U609" i="33"/>
  <c r="V609" i="33"/>
  <c r="AA609" i="33"/>
  <c r="T609" i="33"/>
  <c r="Z609" i="33"/>
  <c r="AC609" i="33"/>
  <c r="AD609" i="33"/>
  <c r="K608" i="33"/>
  <c r="I479" i="25"/>
  <c r="H480" i="25" s="1"/>
  <c r="R479" i="25"/>
  <c r="L480" i="25" s="1"/>
  <c r="M480" i="25" s="1"/>
  <c r="J534" i="35" l="1"/>
  <c r="K534" i="35" s="1"/>
  <c r="W535" i="35"/>
  <c r="T535" i="35"/>
  <c r="AB535" i="35"/>
  <c r="Z535" i="35"/>
  <c r="Y535" i="35"/>
  <c r="X535" i="35"/>
  <c r="AD535" i="35"/>
  <c r="V535" i="35"/>
  <c r="AC535" i="35"/>
  <c r="AA535" i="35"/>
  <c r="U535" i="35"/>
  <c r="AE609" i="33"/>
  <c r="N609" i="33" s="1"/>
  <c r="Q609" i="33" s="1"/>
  <c r="U480" i="25"/>
  <c r="T480" i="25"/>
  <c r="V480" i="25"/>
  <c r="W480" i="25"/>
  <c r="AA480" i="25"/>
  <c r="Y480" i="25"/>
  <c r="AB480" i="25"/>
  <c r="AD480" i="25"/>
  <c r="AC480" i="25"/>
  <c r="X480" i="25"/>
  <c r="Z480" i="25"/>
  <c r="K479" i="25"/>
  <c r="AE535" i="35" l="1"/>
  <c r="N535" i="35" s="1"/>
  <c r="Q535" i="35" s="1"/>
  <c r="I609" i="33"/>
  <c r="H610" i="33" s="1"/>
  <c r="R609" i="33"/>
  <c r="L610" i="33" s="1"/>
  <c r="AE480" i="25"/>
  <c r="N480" i="25" s="1"/>
  <c r="Q480" i="25" s="1"/>
  <c r="S535" i="35" l="1"/>
  <c r="S480" i="25"/>
  <c r="E480" i="25" s="1"/>
  <c r="M610" i="33"/>
  <c r="AD610" i="33" s="1"/>
  <c r="K609" i="33"/>
  <c r="E535" i="35" l="1"/>
  <c r="AB610" i="33"/>
  <c r="T610" i="33"/>
  <c r="U610" i="33"/>
  <c r="V610" i="33"/>
  <c r="AA610" i="33"/>
  <c r="Z610" i="33"/>
  <c r="Y610" i="33"/>
  <c r="AC610" i="33"/>
  <c r="X610" i="33"/>
  <c r="W610" i="33"/>
  <c r="I535" i="35" l="1"/>
  <c r="H536" i="35" s="1"/>
  <c r="R535" i="35"/>
  <c r="L536" i="35" s="1"/>
  <c r="M536" i="35" s="1"/>
  <c r="AE610" i="33"/>
  <c r="N610" i="33" s="1"/>
  <c r="Q610" i="33" s="1"/>
  <c r="E610" i="33"/>
  <c r="I480" i="25"/>
  <c r="H481" i="25" s="1"/>
  <c r="R480" i="25"/>
  <c r="L481" i="25" s="1"/>
  <c r="M481" i="25" s="1"/>
  <c r="J535" i="35" l="1"/>
  <c r="K535" i="35" s="1"/>
  <c r="Y536" i="35"/>
  <c r="AA536" i="35"/>
  <c r="AB536" i="35"/>
  <c r="AC536" i="35"/>
  <c r="U536" i="35"/>
  <c r="X536" i="35"/>
  <c r="W536" i="35"/>
  <c r="V536" i="35"/>
  <c r="T536" i="35"/>
  <c r="Z536" i="35"/>
  <c r="AD536" i="35"/>
  <c r="I610" i="33"/>
  <c r="H611" i="33" s="1"/>
  <c r="R610" i="33"/>
  <c r="L611" i="33" s="1"/>
  <c r="M611" i="33" s="1"/>
  <c r="X611" i="33" s="1"/>
  <c r="K610" i="33"/>
  <c r="K480" i="25"/>
  <c r="AC481" i="25"/>
  <c r="AA481" i="25"/>
  <c r="T481" i="25"/>
  <c r="Z481" i="25"/>
  <c r="U481" i="25"/>
  <c r="AB481" i="25"/>
  <c r="Y481" i="25"/>
  <c r="W481" i="25"/>
  <c r="V481" i="25"/>
  <c r="X481" i="25"/>
  <c r="AD481" i="25"/>
  <c r="AE536" i="35" l="1"/>
  <c r="N536" i="35" s="1"/>
  <c r="Q536" i="35" s="1"/>
  <c r="T611" i="33"/>
  <c r="AC611" i="33"/>
  <c r="Z611" i="33"/>
  <c r="AD611" i="33"/>
  <c r="Y611" i="33"/>
  <c r="W611" i="33"/>
  <c r="AA611" i="33"/>
  <c r="AB611" i="33"/>
  <c r="U611" i="33"/>
  <c r="V611" i="33"/>
  <c r="AE481" i="25"/>
  <c r="N481" i="25" s="1"/>
  <c r="Q481" i="25" s="1"/>
  <c r="S481" i="25" s="1"/>
  <c r="S536" i="35" l="1"/>
  <c r="AE611" i="33"/>
  <c r="N611" i="33" s="1"/>
  <c r="Q611" i="33" s="1"/>
  <c r="E481" i="25"/>
  <c r="R611" i="33"/>
  <c r="L612" i="33" s="1"/>
  <c r="M612" i="33" s="1"/>
  <c r="I611" i="33"/>
  <c r="H612" i="33" s="1"/>
  <c r="E536" i="35" l="1"/>
  <c r="K611" i="33"/>
  <c r="T612" i="33"/>
  <c r="Y612" i="33"/>
  <c r="AD612" i="33"/>
  <c r="AB612" i="33"/>
  <c r="U612" i="33"/>
  <c r="W612" i="33"/>
  <c r="Z612" i="33"/>
  <c r="AC612" i="33"/>
  <c r="X612" i="33"/>
  <c r="V612" i="33"/>
  <c r="AA612" i="33"/>
  <c r="I536" i="35" l="1"/>
  <c r="H537" i="35" s="1"/>
  <c r="R536" i="35"/>
  <c r="L537" i="35" s="1"/>
  <c r="M537" i="35" s="1"/>
  <c r="AE612" i="33"/>
  <c r="N612" i="33" s="1"/>
  <c r="Q612" i="33" s="1"/>
  <c r="E612" i="33" s="1"/>
  <c r="I481" i="25"/>
  <c r="H482" i="25" s="1"/>
  <c r="R481" i="25"/>
  <c r="L482" i="25" s="1"/>
  <c r="M482" i="25" s="1"/>
  <c r="J536" i="35" l="1"/>
  <c r="K536" i="35" s="1"/>
  <c r="AC537" i="35"/>
  <c r="V537" i="35"/>
  <c r="W537" i="35"/>
  <c r="U537" i="35"/>
  <c r="X537" i="35"/>
  <c r="T537" i="35"/>
  <c r="AD537" i="35"/>
  <c r="AA537" i="35"/>
  <c r="Z537" i="35"/>
  <c r="Y537" i="35"/>
  <c r="AB537" i="35"/>
  <c r="R612" i="33"/>
  <c r="L613" i="33" s="1"/>
  <c r="M613" i="33" s="1"/>
  <c r="I612" i="33"/>
  <c r="H613" i="33" s="1"/>
  <c r="U482" i="25"/>
  <c r="AB482" i="25"/>
  <c r="V482" i="25"/>
  <c r="AC482" i="25"/>
  <c r="AA482" i="25"/>
  <c r="Y482" i="25"/>
  <c r="Z482" i="25"/>
  <c r="T482" i="25"/>
  <c r="X482" i="25"/>
  <c r="W482" i="25"/>
  <c r="AD482" i="25"/>
  <c r="K481" i="25"/>
  <c r="AE537" i="35" l="1"/>
  <c r="N537" i="35" s="1"/>
  <c r="Q537" i="35" s="1"/>
  <c r="K612" i="33"/>
  <c r="AC613" i="33"/>
  <c r="AA613" i="33"/>
  <c r="U613" i="33"/>
  <c r="Z613" i="33"/>
  <c r="V613" i="33"/>
  <c r="T613" i="33"/>
  <c r="X613" i="33"/>
  <c r="W613" i="33"/>
  <c r="Y613" i="33"/>
  <c r="AB613" i="33"/>
  <c r="AD613" i="33"/>
  <c r="AE482" i="25"/>
  <c r="N482" i="25" s="1"/>
  <c r="Q482" i="25" s="1"/>
  <c r="S537" i="35" l="1"/>
  <c r="S482" i="25"/>
  <c r="E482" i="25" s="1"/>
  <c r="AE613" i="33"/>
  <c r="N613" i="33" s="1"/>
  <c r="Q613" i="33" s="1"/>
  <c r="E537" i="35" l="1"/>
  <c r="E613" i="33"/>
  <c r="I482" i="25"/>
  <c r="H483" i="25" s="1"/>
  <c r="R482" i="25"/>
  <c r="L483" i="25" s="1"/>
  <c r="M483" i="25" s="1"/>
  <c r="I537" i="35" l="1"/>
  <c r="H538" i="35" s="1"/>
  <c r="R537" i="35"/>
  <c r="L538" i="35" s="1"/>
  <c r="M538" i="35" s="1"/>
  <c r="I613" i="33"/>
  <c r="H614" i="33" s="1"/>
  <c r="R613" i="33"/>
  <c r="L614" i="33" s="1"/>
  <c r="M614" i="33" s="1"/>
  <c r="K482" i="25"/>
  <c r="AD483" i="25"/>
  <c r="V483" i="25"/>
  <c r="Y483" i="25"/>
  <c r="W483" i="25"/>
  <c r="Z483" i="25"/>
  <c r="AC483" i="25"/>
  <c r="AA483" i="25"/>
  <c r="T483" i="25"/>
  <c r="AB483" i="25"/>
  <c r="U483" i="25"/>
  <c r="X483" i="25"/>
  <c r="J537" i="35" l="1"/>
  <c r="K537" i="35" s="1"/>
  <c r="Z538" i="35"/>
  <c r="V538" i="35"/>
  <c r="AD538" i="35"/>
  <c r="W538" i="35"/>
  <c r="X538" i="35"/>
  <c r="Y538" i="35"/>
  <c r="AC538" i="35"/>
  <c r="AB538" i="35"/>
  <c r="AA538" i="35"/>
  <c r="T538" i="35"/>
  <c r="U538" i="35"/>
  <c r="K613" i="33"/>
  <c r="AA614" i="33"/>
  <c r="W614" i="33"/>
  <c r="Z614" i="33"/>
  <c r="AD614" i="33"/>
  <c r="AC614" i="33"/>
  <c r="U614" i="33"/>
  <c r="V614" i="33"/>
  <c r="X614" i="33"/>
  <c r="T614" i="33"/>
  <c r="Y614" i="33"/>
  <c r="AB614" i="33"/>
  <c r="AE483" i="25"/>
  <c r="N483" i="25" s="1"/>
  <c r="Q483" i="25" s="1"/>
  <c r="AE538" i="35" l="1"/>
  <c r="N538" i="35" s="1"/>
  <c r="Q538" i="35" s="1"/>
  <c r="S538" i="35" s="1"/>
  <c r="S483" i="25"/>
  <c r="E483" i="25" s="1"/>
  <c r="AE614" i="33"/>
  <c r="N614" i="33" s="1"/>
  <c r="Q614" i="33" s="1"/>
  <c r="E614" i="33" s="1"/>
  <c r="E538" i="35" l="1"/>
  <c r="R614" i="33"/>
  <c r="L615" i="33" s="1"/>
  <c r="M615" i="33" s="1"/>
  <c r="I614" i="33"/>
  <c r="H615" i="33" s="1"/>
  <c r="I483" i="25"/>
  <c r="H484" i="25" s="1"/>
  <c r="R483" i="25"/>
  <c r="L484" i="25" s="1"/>
  <c r="M484" i="25" s="1"/>
  <c r="I538" i="35" l="1"/>
  <c r="H539" i="35" s="1"/>
  <c r="R538" i="35"/>
  <c r="L539" i="35" s="1"/>
  <c r="M539" i="35" s="1"/>
  <c r="K614" i="33"/>
  <c r="U615" i="33"/>
  <c r="X615" i="33"/>
  <c r="Y615" i="33"/>
  <c r="AD615" i="33"/>
  <c r="AC615" i="33"/>
  <c r="V615" i="33"/>
  <c r="T615" i="33"/>
  <c r="AA615" i="33"/>
  <c r="Z615" i="33"/>
  <c r="W615" i="33"/>
  <c r="AB615" i="33"/>
  <c r="U484" i="25"/>
  <c r="Y484" i="25"/>
  <c r="AA484" i="25"/>
  <c r="AC484" i="25"/>
  <c r="Z484" i="25"/>
  <c r="AD484" i="25"/>
  <c r="V484" i="25"/>
  <c r="W484" i="25"/>
  <c r="AB484" i="25"/>
  <c r="T484" i="25"/>
  <c r="X484" i="25"/>
  <c r="K483" i="25"/>
  <c r="J538" i="35" l="1"/>
  <c r="K538" i="35" s="1"/>
  <c r="AB539" i="35"/>
  <c r="AA539" i="35"/>
  <c r="Y539" i="35"/>
  <c r="T539" i="35"/>
  <c r="X539" i="35"/>
  <c r="U539" i="35"/>
  <c r="AC539" i="35"/>
  <c r="Z539" i="35"/>
  <c r="AD539" i="35"/>
  <c r="W539" i="35"/>
  <c r="V539" i="35"/>
  <c r="AE615" i="33"/>
  <c r="N615" i="33" s="1"/>
  <c r="Q615" i="33" s="1"/>
  <c r="AE484" i="25"/>
  <c r="N484" i="25" s="1"/>
  <c r="Q484" i="25" s="1"/>
  <c r="S484" i="25" s="1"/>
  <c r="AE539" i="35" l="1"/>
  <c r="N539" i="35" s="1"/>
  <c r="Q539" i="35" s="1"/>
  <c r="R615" i="33"/>
  <c r="L616" i="33" s="1"/>
  <c r="M616" i="33" s="1"/>
  <c r="I615" i="33"/>
  <c r="H616" i="33" s="1"/>
  <c r="S539" i="35" l="1"/>
  <c r="E539" i="35" s="1"/>
  <c r="E484" i="25"/>
  <c r="K615" i="33"/>
  <c r="T616" i="33"/>
  <c r="AB616" i="33"/>
  <c r="AA616" i="33"/>
  <c r="U616" i="33"/>
  <c r="V616" i="33"/>
  <c r="AC616" i="33"/>
  <c r="W616" i="33"/>
  <c r="X616" i="33"/>
  <c r="Z616" i="33"/>
  <c r="Y616" i="33"/>
  <c r="AD616" i="33"/>
  <c r="I539" i="35" l="1"/>
  <c r="H540" i="35" s="1"/>
  <c r="R539" i="35"/>
  <c r="L540" i="35" s="1"/>
  <c r="M540" i="35" s="1"/>
  <c r="AE616" i="33"/>
  <c r="N616" i="33" s="1"/>
  <c r="Q616" i="33" s="1"/>
  <c r="I484" i="25"/>
  <c r="H485" i="25" s="1"/>
  <c r="R484" i="25"/>
  <c r="L485" i="25" s="1"/>
  <c r="M485" i="25" s="1"/>
  <c r="J539" i="35" l="1"/>
  <c r="K539" i="35" s="1"/>
  <c r="W540" i="35"/>
  <c r="AA540" i="35"/>
  <c r="AB540" i="35"/>
  <c r="V540" i="35"/>
  <c r="T540" i="35"/>
  <c r="X540" i="35"/>
  <c r="AD540" i="35"/>
  <c r="U540" i="35"/>
  <c r="Y540" i="35"/>
  <c r="Z540" i="35"/>
  <c r="AC540" i="35"/>
  <c r="K484" i="25"/>
  <c r="Z485" i="25"/>
  <c r="W485" i="25"/>
  <c r="X485" i="25"/>
  <c r="AB485" i="25"/>
  <c r="T485" i="25"/>
  <c r="AD485" i="25"/>
  <c r="Y485" i="25"/>
  <c r="U485" i="25"/>
  <c r="AA485" i="25"/>
  <c r="V485" i="25"/>
  <c r="AC485" i="25"/>
  <c r="AE540" i="35" l="1"/>
  <c r="N540" i="35" s="1"/>
  <c r="Q540" i="35" s="1"/>
  <c r="S540" i="35" s="1"/>
  <c r="E616" i="33"/>
  <c r="I616" i="33"/>
  <c r="H617" i="33" s="1"/>
  <c r="R616" i="33"/>
  <c r="L617" i="33" s="1"/>
  <c r="M617" i="33" s="1"/>
  <c r="AE485" i="25"/>
  <c r="N485" i="25" s="1"/>
  <c r="Q485" i="25" s="1"/>
  <c r="E540" i="35" l="1"/>
  <c r="S485" i="25"/>
  <c r="E485" i="25" s="1"/>
  <c r="W617" i="33"/>
  <c r="V617" i="33"/>
  <c r="AB617" i="33"/>
  <c r="Z617" i="33"/>
  <c r="T617" i="33"/>
  <c r="U617" i="33"/>
  <c r="X617" i="33"/>
  <c r="AD617" i="33"/>
  <c r="Y617" i="33"/>
  <c r="AA617" i="33"/>
  <c r="AC617" i="33"/>
  <c r="K616" i="33"/>
  <c r="R540" i="35" l="1"/>
  <c r="L541" i="35" s="1"/>
  <c r="M541" i="35" s="1"/>
  <c r="I540" i="35"/>
  <c r="H541" i="35" s="1"/>
  <c r="AE617" i="33"/>
  <c r="N617" i="33" s="1"/>
  <c r="Q617" i="33" s="1"/>
  <c r="I485" i="25"/>
  <c r="H486" i="25" s="1"/>
  <c r="R485" i="25"/>
  <c r="L486" i="25" s="1"/>
  <c r="M486" i="25" s="1"/>
  <c r="J540" i="35" l="1"/>
  <c r="K540" i="35" s="1"/>
  <c r="AB541" i="35"/>
  <c r="Z541" i="35"/>
  <c r="W541" i="35"/>
  <c r="V541" i="35"/>
  <c r="T541" i="35"/>
  <c r="X541" i="35"/>
  <c r="AD541" i="35"/>
  <c r="AA541" i="35"/>
  <c r="Y541" i="35"/>
  <c r="U541" i="35"/>
  <c r="AC541" i="35"/>
  <c r="R617" i="33"/>
  <c r="L618" i="33" s="1"/>
  <c r="M618" i="33" s="1"/>
  <c r="I617" i="33"/>
  <c r="H618" i="33" s="1"/>
  <c r="K485" i="25"/>
  <c r="Z486" i="25"/>
  <c r="X486" i="25"/>
  <c r="Y486" i="25"/>
  <c r="AB486" i="25"/>
  <c r="V486" i="25"/>
  <c r="AA486" i="25"/>
  <c r="U486" i="25"/>
  <c r="T486" i="25"/>
  <c r="AD486" i="25"/>
  <c r="W486" i="25"/>
  <c r="AC486" i="25"/>
  <c r="AE541" i="35" l="1"/>
  <c r="N541" i="35" s="1"/>
  <c r="Q541" i="35" s="1"/>
  <c r="K617" i="33"/>
  <c r="AC618" i="33"/>
  <c r="Y618" i="33"/>
  <c r="U618" i="33"/>
  <c r="X618" i="33"/>
  <c r="T618" i="33"/>
  <c r="AD618" i="33"/>
  <c r="AB618" i="33"/>
  <c r="V618" i="33"/>
  <c r="Z618" i="33"/>
  <c r="W618" i="33"/>
  <c r="AA618" i="33"/>
  <c r="AE486" i="25"/>
  <c r="N486" i="25" s="1"/>
  <c r="Q486" i="25" s="1"/>
  <c r="S541" i="35" l="1"/>
  <c r="S486" i="25"/>
  <c r="E486" i="25" s="1"/>
  <c r="AE618" i="33"/>
  <c r="N618" i="33" s="1"/>
  <c r="Q618" i="33" s="1"/>
  <c r="E618" i="33" s="1"/>
  <c r="E541" i="35" l="1"/>
  <c r="R618" i="33"/>
  <c r="L619" i="33" s="1"/>
  <c r="M619" i="33" s="1"/>
  <c r="I618" i="33"/>
  <c r="H619" i="33" s="1"/>
  <c r="I486" i="25"/>
  <c r="H487" i="25" s="1"/>
  <c r="R486" i="25"/>
  <c r="L487" i="25" s="1"/>
  <c r="M487" i="25" s="1"/>
  <c r="I541" i="35" l="1"/>
  <c r="H542" i="35" s="1"/>
  <c r="R541" i="35"/>
  <c r="L542" i="35" s="1"/>
  <c r="M542" i="35" s="1"/>
  <c r="K618" i="33"/>
  <c r="Z619" i="33"/>
  <c r="AC619" i="33"/>
  <c r="AB619" i="33"/>
  <c r="AA619" i="33"/>
  <c r="V619" i="33"/>
  <c r="Y619" i="33"/>
  <c r="AD619" i="33"/>
  <c r="U619" i="33"/>
  <c r="W619" i="33"/>
  <c r="T619" i="33"/>
  <c r="X619" i="33"/>
  <c r="K486" i="25"/>
  <c r="AD487" i="25"/>
  <c r="AB487" i="25"/>
  <c r="AC487" i="25"/>
  <c r="V487" i="25"/>
  <c r="Z487" i="25"/>
  <c r="W487" i="25"/>
  <c r="AA487" i="25"/>
  <c r="T487" i="25"/>
  <c r="U487" i="25"/>
  <c r="X487" i="25"/>
  <c r="Y487" i="25"/>
  <c r="J541" i="35" l="1"/>
  <c r="K541" i="35" s="1"/>
  <c r="T542" i="35"/>
  <c r="AD542" i="35"/>
  <c r="V542" i="35"/>
  <c r="Y542" i="35"/>
  <c r="W542" i="35"/>
  <c r="X542" i="35"/>
  <c r="AA542" i="35"/>
  <c r="U542" i="35"/>
  <c r="AB542" i="35"/>
  <c r="AC542" i="35"/>
  <c r="Z542" i="35"/>
  <c r="AE619" i="33"/>
  <c r="N619" i="33" s="1"/>
  <c r="Q619" i="33" s="1"/>
  <c r="AE487" i="25"/>
  <c r="N487" i="25" s="1"/>
  <c r="Q487" i="25" s="1"/>
  <c r="S487" i="25" s="1"/>
  <c r="AE542" i="35" l="1"/>
  <c r="N542" i="35" s="1"/>
  <c r="Q542" i="35" s="1"/>
  <c r="E487" i="25"/>
  <c r="E619" i="33"/>
  <c r="S542" i="35" l="1"/>
  <c r="E542" i="35" s="1"/>
  <c r="I619" i="33"/>
  <c r="H620" i="33" s="1"/>
  <c r="R619" i="33"/>
  <c r="L620" i="33" s="1"/>
  <c r="M620" i="33" s="1"/>
  <c r="I487" i="25"/>
  <c r="H488" i="25" s="1"/>
  <c r="R487" i="25"/>
  <c r="L488" i="25" s="1"/>
  <c r="M488" i="25" s="1"/>
  <c r="I542" i="35" l="1"/>
  <c r="H543" i="35" s="1"/>
  <c r="R542" i="35"/>
  <c r="L543" i="35" s="1"/>
  <c r="M543" i="35" s="1"/>
  <c r="K619" i="33"/>
  <c r="U620" i="33"/>
  <c r="V620" i="33"/>
  <c r="AC620" i="33"/>
  <c r="AD620" i="33"/>
  <c r="Z620" i="33"/>
  <c r="AA620" i="33"/>
  <c r="AB620" i="33"/>
  <c r="W620" i="33"/>
  <c r="T620" i="33"/>
  <c r="X620" i="33"/>
  <c r="Y620" i="33"/>
  <c r="K487" i="25"/>
  <c r="AB488" i="25"/>
  <c r="AC488" i="25"/>
  <c r="X488" i="25"/>
  <c r="Z488" i="25"/>
  <c r="AA488" i="25"/>
  <c r="Y488" i="25"/>
  <c r="U488" i="25"/>
  <c r="AD488" i="25"/>
  <c r="T488" i="25"/>
  <c r="W488" i="25"/>
  <c r="V488" i="25"/>
  <c r="J542" i="35" l="1"/>
  <c r="K542" i="35" s="1"/>
  <c r="T543" i="35"/>
  <c r="W543" i="35"/>
  <c r="AA543" i="35"/>
  <c r="Z543" i="35"/>
  <c r="U543" i="35"/>
  <c r="AB543" i="35"/>
  <c r="X543" i="35"/>
  <c r="Y543" i="35"/>
  <c r="AD543" i="35"/>
  <c r="V543" i="35"/>
  <c r="AC543" i="35"/>
  <c r="AE620" i="33"/>
  <c r="N620" i="33" s="1"/>
  <c r="Q620" i="33" s="1"/>
  <c r="E620" i="33" s="1"/>
  <c r="AE488" i="25"/>
  <c r="N488" i="25" s="1"/>
  <c r="Q488" i="25" s="1"/>
  <c r="AE543" i="35" l="1"/>
  <c r="N543" i="35" s="1"/>
  <c r="Q543" i="35" s="1"/>
  <c r="S543" i="35" s="1"/>
  <c r="E543" i="35" s="1"/>
  <c r="S488" i="25"/>
  <c r="E488" i="25" s="1"/>
  <c r="R620" i="33"/>
  <c r="L621" i="33" s="1"/>
  <c r="M621" i="33" s="1"/>
  <c r="I620" i="33"/>
  <c r="H621" i="33" s="1"/>
  <c r="R543" i="35" l="1"/>
  <c r="L544" i="35" s="1"/>
  <c r="M544" i="35" s="1"/>
  <c r="I543" i="35"/>
  <c r="H544" i="35" s="1"/>
  <c r="K620" i="33"/>
  <c r="AD621" i="33"/>
  <c r="AC621" i="33"/>
  <c r="AB621" i="33"/>
  <c r="V621" i="33"/>
  <c r="X621" i="33"/>
  <c r="AA621" i="33"/>
  <c r="W621" i="33"/>
  <c r="Z621" i="33"/>
  <c r="T621" i="33"/>
  <c r="Y621" i="33"/>
  <c r="U621" i="33"/>
  <c r="J543" i="35" l="1"/>
  <c r="K543" i="35" s="1"/>
  <c r="AB544" i="35"/>
  <c r="Z544" i="35"/>
  <c r="AA544" i="35"/>
  <c r="V544" i="35"/>
  <c r="X544" i="35"/>
  <c r="AC544" i="35"/>
  <c r="AD544" i="35"/>
  <c r="W544" i="35"/>
  <c r="U544" i="35"/>
  <c r="Y544" i="35"/>
  <c r="T544" i="35"/>
  <c r="AE621" i="33"/>
  <c r="N621" i="33" s="1"/>
  <c r="Q621" i="33" s="1"/>
  <c r="I488" i="25"/>
  <c r="H489" i="25" s="1"/>
  <c r="R488" i="25"/>
  <c r="L489" i="25" s="1"/>
  <c r="M489" i="25" s="1"/>
  <c r="AE544" i="35" l="1"/>
  <c r="N544" i="35" s="1"/>
  <c r="Q544" i="35" s="1"/>
  <c r="R621" i="33"/>
  <c r="L622" i="33" s="1"/>
  <c r="M622" i="33" s="1"/>
  <c r="I621" i="33"/>
  <c r="H622" i="33" s="1"/>
  <c r="K488" i="25"/>
  <c r="Y489" i="25"/>
  <c r="W489" i="25"/>
  <c r="AA489" i="25"/>
  <c r="AB489" i="25"/>
  <c r="Z489" i="25"/>
  <c r="U489" i="25"/>
  <c r="T489" i="25"/>
  <c r="AC489" i="25"/>
  <c r="X489" i="25"/>
  <c r="V489" i="25"/>
  <c r="AD489" i="25"/>
  <c r="S544" i="35" l="1"/>
  <c r="E544" i="35" s="1"/>
  <c r="K621" i="33"/>
  <c r="T622" i="33"/>
  <c r="W622" i="33"/>
  <c r="AC622" i="33"/>
  <c r="Y622" i="33"/>
  <c r="V622" i="33"/>
  <c r="AB622" i="33"/>
  <c r="Z622" i="33"/>
  <c r="AD622" i="33"/>
  <c r="U622" i="33"/>
  <c r="X622" i="33"/>
  <c r="AA622" i="33"/>
  <c r="AE489" i="25"/>
  <c r="N489" i="25" s="1"/>
  <c r="Q489" i="25" s="1"/>
  <c r="R544" i="35" l="1"/>
  <c r="L545" i="35" s="1"/>
  <c r="M545" i="35" s="1"/>
  <c r="Z545" i="35" s="1"/>
  <c r="Y545" i="35"/>
  <c r="AD545" i="35"/>
  <c r="V545" i="35"/>
  <c r="I544" i="35"/>
  <c r="H545" i="35" s="1"/>
  <c r="S489" i="25"/>
  <c r="E489" i="25" s="1"/>
  <c r="AE622" i="33"/>
  <c r="N622" i="33" s="1"/>
  <c r="Q622" i="33" s="1"/>
  <c r="U545" i="35" l="1"/>
  <c r="T545" i="35"/>
  <c r="AA545" i="35"/>
  <c r="X545" i="35"/>
  <c r="AB545" i="35"/>
  <c r="W545" i="35"/>
  <c r="AC545" i="35"/>
  <c r="J544" i="35"/>
  <c r="K544" i="35" s="1"/>
  <c r="AE545" i="35"/>
  <c r="N545" i="35" s="1"/>
  <c r="Q545" i="35" s="1"/>
  <c r="E622" i="33"/>
  <c r="S545" i="35" l="1"/>
  <c r="I622" i="33"/>
  <c r="H623" i="33" s="1"/>
  <c r="R622" i="33"/>
  <c r="L623" i="33" s="1"/>
  <c r="M623" i="33" s="1"/>
  <c r="I489" i="25"/>
  <c r="H490" i="25" s="1"/>
  <c r="R489" i="25"/>
  <c r="L490" i="25" s="1"/>
  <c r="M490" i="25" s="1"/>
  <c r="E545" i="35" l="1"/>
  <c r="Z623" i="33"/>
  <c r="X623" i="33"/>
  <c r="AA623" i="33"/>
  <c r="V623" i="33"/>
  <c r="U623" i="33"/>
  <c r="AC623" i="33"/>
  <c r="AB623" i="33"/>
  <c r="AD623" i="33"/>
  <c r="T623" i="33"/>
  <c r="Y623" i="33"/>
  <c r="W623" i="33"/>
  <c r="K622" i="33"/>
  <c r="K489" i="25"/>
  <c r="U490" i="25"/>
  <c r="AD490" i="25"/>
  <c r="X490" i="25"/>
  <c r="AB490" i="25"/>
  <c r="Y490" i="25"/>
  <c r="AC490" i="25"/>
  <c r="V490" i="25"/>
  <c r="W490" i="25"/>
  <c r="AA490" i="25"/>
  <c r="T490" i="25"/>
  <c r="Z490" i="25"/>
  <c r="I545" i="35" l="1"/>
  <c r="H546" i="35" s="1"/>
  <c r="R545" i="35"/>
  <c r="L546" i="35" s="1"/>
  <c r="M546" i="35" s="1"/>
  <c r="AE623" i="33"/>
  <c r="N623" i="33" s="1"/>
  <c r="Q623" i="33" s="1"/>
  <c r="AE490" i="25"/>
  <c r="N490" i="25" s="1"/>
  <c r="Q490" i="25" s="1"/>
  <c r="S490" i="25" s="1"/>
  <c r="J545" i="35" l="1"/>
  <c r="K545" i="35" s="1"/>
  <c r="AA546" i="35"/>
  <c r="AB546" i="35"/>
  <c r="W546" i="35"/>
  <c r="V546" i="35"/>
  <c r="Z546" i="35"/>
  <c r="X546" i="35"/>
  <c r="U546" i="35"/>
  <c r="AC546" i="35"/>
  <c r="T546" i="35"/>
  <c r="AD546" i="35"/>
  <c r="Y546" i="35"/>
  <c r="E490" i="25"/>
  <c r="R623" i="33"/>
  <c r="L624" i="33" s="1"/>
  <c r="M624" i="33" s="1"/>
  <c r="I623" i="33"/>
  <c r="H624" i="33" s="1"/>
  <c r="AE546" i="35" l="1"/>
  <c r="N546" i="35" s="1"/>
  <c r="Q546" i="35" s="1"/>
  <c r="K623" i="33"/>
  <c r="W624" i="33"/>
  <c r="U624" i="33"/>
  <c r="AA624" i="33"/>
  <c r="Z624" i="33"/>
  <c r="AD624" i="33"/>
  <c r="X624" i="33"/>
  <c r="AC624" i="33"/>
  <c r="Y624" i="33"/>
  <c r="T624" i="33"/>
  <c r="V624" i="33"/>
  <c r="AB624" i="33"/>
  <c r="S546" i="35" l="1"/>
  <c r="AE624" i="33"/>
  <c r="N624" i="33" s="1"/>
  <c r="Q624" i="33" s="1"/>
  <c r="E624" i="33" s="1"/>
  <c r="I490" i="25"/>
  <c r="H491" i="25" s="1"/>
  <c r="R490" i="25"/>
  <c r="L491" i="25" s="1"/>
  <c r="M491" i="25" s="1"/>
  <c r="E546" i="35" l="1"/>
  <c r="R624" i="33"/>
  <c r="L625" i="33" s="1"/>
  <c r="M625" i="33" s="1"/>
  <c r="I624" i="33"/>
  <c r="H625" i="33" s="1"/>
  <c r="K490" i="25"/>
  <c r="W491" i="25"/>
  <c r="X491" i="25"/>
  <c r="V491" i="25"/>
  <c r="U491" i="25"/>
  <c r="Z491" i="25"/>
  <c r="Y491" i="25"/>
  <c r="AD491" i="25"/>
  <c r="T491" i="25"/>
  <c r="AA491" i="25"/>
  <c r="AB491" i="25"/>
  <c r="AC491" i="25"/>
  <c r="I546" i="35" l="1"/>
  <c r="H547" i="35" s="1"/>
  <c r="R546" i="35"/>
  <c r="L547" i="35" s="1"/>
  <c r="M547" i="35" s="1"/>
  <c r="K624" i="33"/>
  <c r="W625" i="33"/>
  <c r="V625" i="33"/>
  <c r="U625" i="33"/>
  <c r="AD625" i="33"/>
  <c r="AA625" i="33"/>
  <c r="Z625" i="33"/>
  <c r="T625" i="33"/>
  <c r="X625" i="33"/>
  <c r="AB625" i="33"/>
  <c r="Y625" i="33"/>
  <c r="AC625" i="33"/>
  <c r="AE491" i="25"/>
  <c r="N491" i="25" s="1"/>
  <c r="Q491" i="25" s="1"/>
  <c r="J546" i="35" l="1"/>
  <c r="K546" i="35" s="1"/>
  <c r="X547" i="35"/>
  <c r="W547" i="35"/>
  <c r="AD547" i="35"/>
  <c r="Y547" i="35"/>
  <c r="T547" i="35"/>
  <c r="V547" i="35"/>
  <c r="U547" i="35"/>
  <c r="Z547" i="35"/>
  <c r="AA547" i="35"/>
  <c r="AC547" i="35"/>
  <c r="AB547" i="35"/>
  <c r="S491" i="25"/>
  <c r="E491" i="25" s="1"/>
  <c r="AE625" i="33"/>
  <c r="N625" i="33" s="1"/>
  <c r="Q625" i="33" s="1"/>
  <c r="AE547" i="35" l="1"/>
  <c r="N547" i="35" s="1"/>
  <c r="Q547" i="35" s="1"/>
  <c r="S547" i="35" s="1"/>
  <c r="E625" i="33"/>
  <c r="I491" i="25"/>
  <c r="H492" i="25" s="1"/>
  <c r="R491" i="25"/>
  <c r="L492" i="25" s="1"/>
  <c r="M492" i="25" s="1"/>
  <c r="E547" i="35" l="1"/>
  <c r="I625" i="33"/>
  <c r="H626" i="33" s="1"/>
  <c r="R625" i="33"/>
  <c r="L626" i="33" s="1"/>
  <c r="M626" i="33" s="1"/>
  <c r="K491" i="25"/>
  <c r="Z492" i="25"/>
  <c r="T492" i="25"/>
  <c r="X492" i="25"/>
  <c r="W492" i="25"/>
  <c r="V492" i="25"/>
  <c r="AA492" i="25"/>
  <c r="Y492" i="25"/>
  <c r="AD492" i="25"/>
  <c r="AB492" i="25"/>
  <c r="AC492" i="25"/>
  <c r="U492" i="25"/>
  <c r="I547" i="35" l="1"/>
  <c r="H548" i="35" s="1"/>
  <c r="R547" i="35"/>
  <c r="L548" i="35" s="1"/>
  <c r="M548" i="35" s="1"/>
  <c r="U626" i="33"/>
  <c r="X626" i="33"/>
  <c r="AC626" i="33"/>
  <c r="AA626" i="33"/>
  <c r="AD626" i="33"/>
  <c r="AB626" i="33"/>
  <c r="T626" i="33"/>
  <c r="Y626" i="33"/>
  <c r="Z626" i="33"/>
  <c r="W626" i="33"/>
  <c r="V626" i="33"/>
  <c r="K625" i="33"/>
  <c r="AE492" i="25"/>
  <c r="N492" i="25" s="1"/>
  <c r="Q492" i="25" s="1"/>
  <c r="J547" i="35" l="1"/>
  <c r="K547" i="35" s="1"/>
  <c r="V548" i="35"/>
  <c r="X548" i="35"/>
  <c r="W548" i="35"/>
  <c r="AB548" i="35"/>
  <c r="AD548" i="35"/>
  <c r="AC548" i="35"/>
  <c r="AA548" i="35"/>
  <c r="U548" i="35"/>
  <c r="Y548" i="35"/>
  <c r="Z548" i="35"/>
  <c r="T548" i="35"/>
  <c r="S492" i="25"/>
  <c r="E492" i="25" s="1"/>
  <c r="AE626" i="33"/>
  <c r="N626" i="33" s="1"/>
  <c r="Q626" i="33" s="1"/>
  <c r="E626" i="33" s="1"/>
  <c r="AE548" i="35" l="1"/>
  <c r="N548" i="35" s="1"/>
  <c r="Q548" i="35" s="1"/>
  <c r="S548" i="35" s="1"/>
  <c r="E548" i="35" s="1"/>
  <c r="R626" i="33"/>
  <c r="L627" i="33" s="1"/>
  <c r="M627" i="33" s="1"/>
  <c r="I626" i="33"/>
  <c r="H627" i="33" s="1"/>
  <c r="R548" i="35" l="1"/>
  <c r="L549" i="35" s="1"/>
  <c r="M549" i="35" s="1"/>
  <c r="I548" i="35"/>
  <c r="H549" i="35" s="1"/>
  <c r="K626" i="33"/>
  <c r="U627" i="33"/>
  <c r="T627" i="33"/>
  <c r="Z627" i="33"/>
  <c r="Y627" i="33"/>
  <c r="V627" i="33"/>
  <c r="AA627" i="33"/>
  <c r="AC627" i="33"/>
  <c r="AB627" i="33"/>
  <c r="X627" i="33"/>
  <c r="AD627" i="33"/>
  <c r="W627" i="33"/>
  <c r="I492" i="25"/>
  <c r="H493" i="25" s="1"/>
  <c r="R492" i="25"/>
  <c r="L493" i="25" s="1"/>
  <c r="M493" i="25" s="1"/>
  <c r="J548" i="35" l="1"/>
  <c r="K548" i="35" s="1"/>
  <c r="V549" i="35"/>
  <c r="AC549" i="35"/>
  <c r="Z549" i="35"/>
  <c r="AD549" i="35"/>
  <c r="U549" i="35"/>
  <c r="AB549" i="35"/>
  <c r="T549" i="35"/>
  <c r="Y549" i="35"/>
  <c r="X549" i="35"/>
  <c r="W549" i="35"/>
  <c r="AA549" i="35"/>
  <c r="AE627" i="33"/>
  <c r="N627" i="33" s="1"/>
  <c r="Q627" i="33" s="1"/>
  <c r="K492" i="25"/>
  <c r="X493" i="25"/>
  <c r="T493" i="25"/>
  <c r="V493" i="25"/>
  <c r="AA493" i="25"/>
  <c r="AC493" i="25"/>
  <c r="U493" i="25"/>
  <c r="Z493" i="25"/>
  <c r="W493" i="25"/>
  <c r="AB493" i="25"/>
  <c r="AD493" i="25"/>
  <c r="Y493" i="25"/>
  <c r="AE549" i="35" l="1"/>
  <c r="N549" i="35" s="1"/>
  <c r="Q549" i="35" s="1"/>
  <c r="S549" i="35" s="1"/>
  <c r="R627" i="33"/>
  <c r="L628" i="33" s="1"/>
  <c r="M628" i="33" s="1"/>
  <c r="I627" i="33"/>
  <c r="H628" i="33" s="1"/>
  <c r="AE493" i="25"/>
  <c r="N493" i="25" s="1"/>
  <c r="Q493" i="25" s="1"/>
  <c r="S493" i="25" s="1"/>
  <c r="E549" i="35" l="1"/>
  <c r="E493" i="25"/>
  <c r="K627" i="33"/>
  <c r="AA628" i="33"/>
  <c r="W628" i="33"/>
  <c r="AB628" i="33"/>
  <c r="X628" i="33"/>
  <c r="U628" i="33"/>
  <c r="AD628" i="33"/>
  <c r="V628" i="33"/>
  <c r="Y628" i="33"/>
  <c r="Z628" i="33"/>
  <c r="T628" i="33"/>
  <c r="AC628" i="33"/>
  <c r="R549" i="35" l="1"/>
  <c r="L550" i="35" s="1"/>
  <c r="M550" i="35" s="1"/>
  <c r="I549" i="35"/>
  <c r="H550" i="35" s="1"/>
  <c r="AE628" i="33"/>
  <c r="N628" i="33" s="1"/>
  <c r="Q628" i="33" s="1"/>
  <c r="J549" i="35" l="1"/>
  <c r="K549" i="35" s="1"/>
  <c r="V550" i="35"/>
  <c r="U550" i="35"/>
  <c r="Y550" i="35"/>
  <c r="X550" i="35"/>
  <c r="T550" i="35"/>
  <c r="AB550" i="35"/>
  <c r="AA550" i="35"/>
  <c r="AD550" i="35"/>
  <c r="AC550" i="35"/>
  <c r="Z550" i="35"/>
  <c r="W550" i="35"/>
  <c r="I493" i="25"/>
  <c r="H494" i="25" s="1"/>
  <c r="R493" i="25"/>
  <c r="L494" i="25" s="1"/>
  <c r="M494" i="25" s="1"/>
  <c r="AE550" i="35" l="1"/>
  <c r="N550" i="35" s="1"/>
  <c r="Q550" i="35" s="1"/>
  <c r="E628" i="33"/>
  <c r="I628" i="33"/>
  <c r="H629" i="33" s="1"/>
  <c r="R628" i="33"/>
  <c r="L629" i="33" s="1"/>
  <c r="M629" i="33" s="1"/>
  <c r="K493" i="25"/>
  <c r="AD494" i="25"/>
  <c r="Z494" i="25"/>
  <c r="Y494" i="25"/>
  <c r="AB494" i="25"/>
  <c r="U494" i="25"/>
  <c r="AA494" i="25"/>
  <c r="T494" i="25"/>
  <c r="AC494" i="25"/>
  <c r="X494" i="25"/>
  <c r="W494" i="25"/>
  <c r="V494" i="25"/>
  <c r="S550" i="35" l="1"/>
  <c r="W629" i="33"/>
  <c r="V629" i="33"/>
  <c r="U629" i="33"/>
  <c r="T629" i="33"/>
  <c r="X629" i="33"/>
  <c r="Z629" i="33"/>
  <c r="Y629" i="33"/>
  <c r="AC629" i="33"/>
  <c r="AB629" i="33"/>
  <c r="AA629" i="33"/>
  <c r="AD629" i="33"/>
  <c r="K628" i="33"/>
  <c r="AE494" i="25"/>
  <c r="N494" i="25" s="1"/>
  <c r="Q494" i="25" s="1"/>
  <c r="E550" i="35" l="1"/>
  <c r="S494" i="25"/>
  <c r="E494" i="25" s="1"/>
  <c r="AE629" i="33"/>
  <c r="N629" i="33" s="1"/>
  <c r="Q629" i="33" s="1"/>
  <c r="I550" i="35" l="1"/>
  <c r="H551" i="35" s="1"/>
  <c r="R550" i="35"/>
  <c r="L551" i="35" s="1"/>
  <c r="M551" i="35" s="1"/>
  <c r="R629" i="33"/>
  <c r="L630" i="33" s="1"/>
  <c r="M630" i="33" s="1"/>
  <c r="I629" i="33"/>
  <c r="H630" i="33" s="1"/>
  <c r="J550" i="35" l="1"/>
  <c r="K550" i="35" s="1"/>
  <c r="X551" i="35"/>
  <c r="AD551" i="35"/>
  <c r="W551" i="35"/>
  <c r="AC551" i="35"/>
  <c r="Z551" i="35"/>
  <c r="T551" i="35"/>
  <c r="AA551" i="35"/>
  <c r="AB551" i="35"/>
  <c r="Y551" i="35"/>
  <c r="V551" i="35"/>
  <c r="U551" i="35"/>
  <c r="K629" i="33"/>
  <c r="X630" i="33"/>
  <c r="U630" i="33"/>
  <c r="AA630" i="33"/>
  <c r="AD630" i="33"/>
  <c r="V630" i="33"/>
  <c r="T630" i="33"/>
  <c r="AB630" i="33"/>
  <c r="AC630" i="33"/>
  <c r="Z630" i="33"/>
  <c r="W630" i="33"/>
  <c r="Y630" i="33"/>
  <c r="I494" i="25"/>
  <c r="H495" i="25" s="1"/>
  <c r="R494" i="25"/>
  <c r="L495" i="25" s="1"/>
  <c r="M495" i="25" s="1"/>
  <c r="AE551" i="35" l="1"/>
  <c r="N551" i="35" s="1"/>
  <c r="Q551" i="35" s="1"/>
  <c r="AE630" i="33"/>
  <c r="N630" i="33" s="1"/>
  <c r="Q630" i="33" s="1"/>
  <c r="E630" i="33" s="1"/>
  <c r="K494" i="25"/>
  <c r="AC495" i="25"/>
  <c r="U495" i="25"/>
  <c r="AA495" i="25"/>
  <c r="AD495" i="25"/>
  <c r="W495" i="25"/>
  <c r="T495" i="25"/>
  <c r="V495" i="25"/>
  <c r="Z495" i="25"/>
  <c r="AB495" i="25"/>
  <c r="Y495" i="25"/>
  <c r="X495" i="25"/>
  <c r="S551" i="35" l="1"/>
  <c r="R630" i="33"/>
  <c r="L631" i="33" s="1"/>
  <c r="M631" i="33" s="1"/>
  <c r="I630" i="33"/>
  <c r="H631" i="33" s="1"/>
  <c r="AE495" i="25"/>
  <c r="N495" i="25" s="1"/>
  <c r="Q495" i="25" s="1"/>
  <c r="E551" i="35" l="1"/>
  <c r="S495" i="25"/>
  <c r="E495" i="25" s="1"/>
  <c r="K630" i="33"/>
  <c r="AC631" i="33"/>
  <c r="AB631" i="33"/>
  <c r="X631" i="33"/>
  <c r="Z631" i="33"/>
  <c r="AD631" i="33"/>
  <c r="Y631" i="33"/>
  <c r="W631" i="33"/>
  <c r="AA631" i="33"/>
  <c r="V631" i="33"/>
  <c r="U631" i="33"/>
  <c r="T631" i="33"/>
  <c r="I551" i="35" l="1"/>
  <c r="H552" i="35" s="1"/>
  <c r="R551" i="35"/>
  <c r="L552" i="35" s="1"/>
  <c r="M552" i="35" s="1"/>
  <c r="AE631" i="33"/>
  <c r="N631" i="33" s="1"/>
  <c r="Q631" i="33" s="1"/>
  <c r="I495" i="25"/>
  <c r="H496" i="25" s="1"/>
  <c r="R495" i="25"/>
  <c r="L496" i="25" s="1"/>
  <c r="M496" i="25" s="1"/>
  <c r="J551" i="35" l="1"/>
  <c r="K551" i="35" s="1"/>
  <c r="X552" i="35"/>
  <c r="AA552" i="35"/>
  <c r="U552" i="35"/>
  <c r="AC552" i="35"/>
  <c r="Z552" i="35"/>
  <c r="W552" i="35"/>
  <c r="V552" i="35"/>
  <c r="AB552" i="35"/>
  <c r="AD552" i="35"/>
  <c r="Y552" i="35"/>
  <c r="T552" i="35"/>
  <c r="E631" i="33"/>
  <c r="AA496" i="25"/>
  <c r="AD496" i="25"/>
  <c r="Z496" i="25"/>
  <c r="X496" i="25"/>
  <c r="W496" i="25"/>
  <c r="U496" i="25"/>
  <c r="T496" i="25"/>
  <c r="Y496" i="25"/>
  <c r="AB496" i="25"/>
  <c r="AC496" i="25"/>
  <c r="V496" i="25"/>
  <c r="K495" i="25"/>
  <c r="AE552" i="35" l="1"/>
  <c r="N552" i="35" s="1"/>
  <c r="Q552" i="35" s="1"/>
  <c r="I631" i="33"/>
  <c r="H632" i="33" s="1"/>
  <c r="R631" i="33"/>
  <c r="L632" i="33" s="1"/>
  <c r="M632" i="33" s="1"/>
  <c r="AE496" i="25"/>
  <c r="N496" i="25" s="1"/>
  <c r="Q496" i="25" s="1"/>
  <c r="S496" i="25" s="1"/>
  <c r="S552" i="35" l="1"/>
  <c r="K631" i="33"/>
  <c r="Z632" i="33"/>
  <c r="AC632" i="33"/>
  <c r="U632" i="33"/>
  <c r="V632" i="33"/>
  <c r="T632" i="33"/>
  <c r="AB632" i="33"/>
  <c r="X632" i="33"/>
  <c r="AA632" i="33"/>
  <c r="Y632" i="33"/>
  <c r="AD632" i="33"/>
  <c r="W632" i="33"/>
  <c r="E552" i="35" l="1"/>
  <c r="E496" i="25"/>
  <c r="R496" i="25" s="1"/>
  <c r="L497" i="25" s="1"/>
  <c r="M497" i="25" s="1"/>
  <c r="AE632" i="33"/>
  <c r="N632" i="33" s="1"/>
  <c r="Q632" i="33" s="1"/>
  <c r="E632" i="33" s="1"/>
  <c r="I496" i="25" l="1"/>
  <c r="H497" i="25" s="1"/>
  <c r="I552" i="35"/>
  <c r="H553" i="35" s="1"/>
  <c r="R552" i="35"/>
  <c r="L553" i="35" s="1"/>
  <c r="M553" i="35" s="1"/>
  <c r="R632" i="33"/>
  <c r="L633" i="33" s="1"/>
  <c r="M633" i="33" s="1"/>
  <c r="I632" i="33"/>
  <c r="H633" i="33" s="1"/>
  <c r="AC497" i="25"/>
  <c r="AB497" i="25"/>
  <c r="X497" i="25"/>
  <c r="AA497" i="25"/>
  <c r="T497" i="25"/>
  <c r="U497" i="25"/>
  <c r="Z497" i="25"/>
  <c r="Y497" i="25"/>
  <c r="AD497" i="25"/>
  <c r="V497" i="25"/>
  <c r="W497" i="25"/>
  <c r="J552" i="35" l="1"/>
  <c r="K552" i="35" s="1"/>
  <c r="K496" i="25"/>
  <c r="Z553" i="35"/>
  <c r="W553" i="35"/>
  <c r="U553" i="35"/>
  <c r="AC553" i="35"/>
  <c r="AA553" i="35"/>
  <c r="V553" i="35"/>
  <c r="AD553" i="35"/>
  <c r="X553" i="35"/>
  <c r="AB553" i="35"/>
  <c r="T553" i="35"/>
  <c r="Y553" i="35"/>
  <c r="K632" i="33"/>
  <c r="AD633" i="33"/>
  <c r="AA633" i="33"/>
  <c r="AC633" i="33"/>
  <c r="AB633" i="33"/>
  <c r="W633" i="33"/>
  <c r="V633" i="33"/>
  <c r="Y633" i="33"/>
  <c r="Z633" i="33"/>
  <c r="U633" i="33"/>
  <c r="T633" i="33"/>
  <c r="X633" i="33"/>
  <c r="AE497" i="25"/>
  <c r="N497" i="25" s="1"/>
  <c r="Q497" i="25" s="1"/>
  <c r="AE553" i="35" l="1"/>
  <c r="N553" i="35" s="1"/>
  <c r="Q553" i="35" s="1"/>
  <c r="S497" i="25"/>
  <c r="E497" i="25" s="1"/>
  <c r="AE633" i="33"/>
  <c r="N633" i="33" s="1"/>
  <c r="Q633" i="33" s="1"/>
  <c r="S553" i="35" l="1"/>
  <c r="I633" i="33"/>
  <c r="H634" i="33" s="1"/>
  <c r="R633" i="33"/>
  <c r="L634" i="33" s="1"/>
  <c r="E553" i="35" l="1"/>
  <c r="M634" i="33"/>
  <c r="W634" i="33" s="1"/>
  <c r="K633" i="33"/>
  <c r="I497" i="25"/>
  <c r="H498" i="25" s="1"/>
  <c r="R497" i="25"/>
  <c r="L498" i="25" s="1"/>
  <c r="M498" i="25" s="1"/>
  <c r="I553" i="35" l="1"/>
  <c r="H554" i="35" s="1"/>
  <c r="R553" i="35"/>
  <c r="L554" i="35" s="1"/>
  <c r="M554" i="35" s="1"/>
  <c r="V634" i="33"/>
  <c r="T634" i="33"/>
  <c r="X634" i="33"/>
  <c r="AB634" i="33"/>
  <c r="Y634" i="33"/>
  <c r="AA634" i="33"/>
  <c r="U634" i="33"/>
  <c r="AC634" i="33"/>
  <c r="AD634" i="33"/>
  <c r="Z634" i="33"/>
  <c r="K497" i="25"/>
  <c r="AB498" i="25"/>
  <c r="Y498" i="25"/>
  <c r="AC498" i="25"/>
  <c r="AA498" i="25"/>
  <c r="W498" i="25"/>
  <c r="U498" i="25"/>
  <c r="T498" i="25"/>
  <c r="V498" i="25"/>
  <c r="AD498" i="25"/>
  <c r="X498" i="25"/>
  <c r="Z498" i="25"/>
  <c r="J553" i="35" l="1"/>
  <c r="K553" i="35" s="1"/>
  <c r="Y554" i="35"/>
  <c r="AA554" i="35"/>
  <c r="T554" i="35"/>
  <c r="AC554" i="35"/>
  <c r="V554" i="35"/>
  <c r="Z554" i="35"/>
  <c r="U554" i="35"/>
  <c r="AB554" i="35"/>
  <c r="X554" i="35"/>
  <c r="AD554" i="35"/>
  <c r="W554" i="35"/>
  <c r="AE634" i="33"/>
  <c r="N634" i="33" s="1"/>
  <c r="Q634" i="33" s="1"/>
  <c r="AE498" i="25"/>
  <c r="N498" i="25" s="1"/>
  <c r="Q498" i="25" s="1"/>
  <c r="AE554" i="35" l="1"/>
  <c r="N554" i="35" s="1"/>
  <c r="Q554" i="35" s="1"/>
  <c r="S498" i="25"/>
  <c r="E498" i="25" s="1"/>
  <c r="E634" i="33"/>
  <c r="S554" i="35" l="1"/>
  <c r="I634" i="33"/>
  <c r="R634" i="33"/>
  <c r="L635" i="33" s="1"/>
  <c r="M635" i="33" s="1"/>
  <c r="E554" i="35" l="1"/>
  <c r="AC635" i="33"/>
  <c r="W635" i="33"/>
  <c r="AA635" i="33"/>
  <c r="T635" i="33"/>
  <c r="X635" i="33"/>
  <c r="U635" i="33"/>
  <c r="AB635" i="33"/>
  <c r="Y635" i="33"/>
  <c r="V635" i="33"/>
  <c r="AD635" i="33"/>
  <c r="Z635" i="33"/>
  <c r="H635" i="33"/>
  <c r="K634" i="33"/>
  <c r="I498" i="25"/>
  <c r="H499" i="25" s="1"/>
  <c r="R498" i="25"/>
  <c r="L499" i="25" s="1"/>
  <c r="M499" i="25" s="1"/>
  <c r="I554" i="35" l="1"/>
  <c r="H555" i="35" s="1"/>
  <c r="R554" i="35"/>
  <c r="L555" i="35" s="1"/>
  <c r="M555" i="35" s="1"/>
  <c r="AE635" i="33"/>
  <c r="N635" i="33" s="1"/>
  <c r="Q635" i="33" s="1"/>
  <c r="K498" i="25"/>
  <c r="T499" i="25"/>
  <c r="W499" i="25"/>
  <c r="AC499" i="25"/>
  <c r="V499" i="25"/>
  <c r="Z499" i="25"/>
  <c r="Y499" i="25"/>
  <c r="X499" i="25"/>
  <c r="AB499" i="25"/>
  <c r="AA499" i="25"/>
  <c r="AD499" i="25"/>
  <c r="U499" i="25"/>
  <c r="J554" i="35" l="1"/>
  <c r="K554" i="35" s="1"/>
  <c r="U555" i="35"/>
  <c r="AC555" i="35"/>
  <c r="AA555" i="35"/>
  <c r="T555" i="35"/>
  <c r="AD555" i="35"/>
  <c r="W555" i="35"/>
  <c r="AB555" i="35"/>
  <c r="Z555" i="35"/>
  <c r="Y555" i="35"/>
  <c r="V555" i="35"/>
  <c r="X555" i="35"/>
  <c r="R635" i="33"/>
  <c r="L636" i="33" s="1"/>
  <c r="M636" i="33" s="1"/>
  <c r="I635" i="33"/>
  <c r="H636" i="33" s="1"/>
  <c r="AE499" i="25"/>
  <c r="N499" i="25" s="1"/>
  <c r="Q499" i="25" s="1"/>
  <c r="S499" i="25" s="1"/>
  <c r="AE555" i="35" l="1"/>
  <c r="N555" i="35" s="1"/>
  <c r="Q555" i="35" s="1"/>
  <c r="U636" i="33"/>
  <c r="W636" i="33"/>
  <c r="Z636" i="33"/>
  <c r="AB636" i="33"/>
  <c r="Y636" i="33"/>
  <c r="T636" i="33"/>
  <c r="AD636" i="33"/>
  <c r="X636" i="33"/>
  <c r="V636" i="33"/>
  <c r="AA636" i="33"/>
  <c r="AC636" i="33"/>
  <c r="E499" i="25"/>
  <c r="K635" i="33"/>
  <c r="S555" i="35" l="1"/>
  <c r="E555" i="35" s="1"/>
  <c r="AE636" i="33"/>
  <c r="N636" i="33" s="1"/>
  <c r="Q636" i="33" s="1"/>
  <c r="I555" i="35" l="1"/>
  <c r="H556" i="35" s="1"/>
  <c r="R555" i="35"/>
  <c r="L556" i="35" s="1"/>
  <c r="M556" i="35" s="1"/>
  <c r="E636" i="33"/>
  <c r="R636" i="33" s="1"/>
  <c r="L637" i="33" s="1"/>
  <c r="M637" i="33" s="1"/>
  <c r="I499" i="25"/>
  <c r="H500" i="25" s="1"/>
  <c r="R499" i="25"/>
  <c r="L500" i="25" s="1"/>
  <c r="M500" i="25" s="1"/>
  <c r="J555" i="35" l="1"/>
  <c r="K555" i="35" s="1"/>
  <c r="U556" i="35"/>
  <c r="V556" i="35"/>
  <c r="T556" i="35"/>
  <c r="AC556" i="35"/>
  <c r="Z556" i="35"/>
  <c r="Y556" i="35"/>
  <c r="W556" i="35"/>
  <c r="AD556" i="35"/>
  <c r="AB556" i="35"/>
  <c r="X556" i="35"/>
  <c r="AA556" i="35"/>
  <c r="I636" i="33"/>
  <c r="H637" i="33"/>
  <c r="K636" i="33"/>
  <c r="W637" i="33"/>
  <c r="U637" i="33"/>
  <c r="T637" i="33"/>
  <c r="AA637" i="33"/>
  <c r="AC637" i="33"/>
  <c r="AB637" i="33"/>
  <c r="V637" i="33"/>
  <c r="X637" i="33"/>
  <c r="AD637" i="33"/>
  <c r="Z637" i="33"/>
  <c r="Y637" i="33"/>
  <c r="K499" i="25"/>
  <c r="AB500" i="25"/>
  <c r="X500" i="25"/>
  <c r="Y500" i="25"/>
  <c r="V500" i="25"/>
  <c r="Z500" i="25"/>
  <c r="AD500" i="25"/>
  <c r="U500" i="25"/>
  <c r="T500" i="25"/>
  <c r="AA500" i="25"/>
  <c r="AC500" i="25"/>
  <c r="W500" i="25"/>
  <c r="AE556" i="35" l="1"/>
  <c r="N556" i="35" s="1"/>
  <c r="Q556" i="35" s="1"/>
  <c r="AE637" i="33"/>
  <c r="N637" i="33" s="1"/>
  <c r="Q637" i="33" s="1"/>
  <c r="AE500" i="25"/>
  <c r="N500" i="25" s="1"/>
  <c r="Q500" i="25" s="1"/>
  <c r="S556" i="35" l="1"/>
  <c r="S500" i="25"/>
  <c r="E500" i="25" s="1"/>
  <c r="E637" i="33"/>
  <c r="E556" i="35" l="1"/>
  <c r="R637" i="33"/>
  <c r="L638" i="33" s="1"/>
  <c r="M638" i="33" s="1"/>
  <c r="I637" i="33"/>
  <c r="I500" i="25"/>
  <c r="H501" i="25" s="1"/>
  <c r="R500" i="25"/>
  <c r="L501" i="25" s="1"/>
  <c r="M501" i="25" s="1"/>
  <c r="I556" i="35" l="1"/>
  <c r="H557" i="35" s="1"/>
  <c r="R556" i="35"/>
  <c r="L557" i="35" s="1"/>
  <c r="M557" i="35" s="1"/>
  <c r="H638" i="33"/>
  <c r="K637" i="33"/>
  <c r="X638" i="33"/>
  <c r="U638" i="33"/>
  <c r="T638" i="33"/>
  <c r="AD638" i="33"/>
  <c r="Z638" i="33"/>
  <c r="AB638" i="33"/>
  <c r="AA638" i="33"/>
  <c r="W638" i="33"/>
  <c r="Y638" i="33"/>
  <c r="AC638" i="33"/>
  <c r="V638" i="33"/>
  <c r="K500" i="25"/>
  <c r="AB501" i="25"/>
  <c r="AA501" i="25"/>
  <c r="W501" i="25"/>
  <c r="V501" i="25"/>
  <c r="U501" i="25"/>
  <c r="T501" i="25"/>
  <c r="Z501" i="25"/>
  <c r="Y501" i="25"/>
  <c r="X501" i="25"/>
  <c r="AC501" i="25"/>
  <c r="AD501" i="25"/>
  <c r="J556" i="35" l="1"/>
  <c r="K556" i="35" s="1"/>
  <c r="T557" i="35"/>
  <c r="Z557" i="35"/>
  <c r="AC557" i="35"/>
  <c r="X557" i="35"/>
  <c r="AB557" i="35"/>
  <c r="V557" i="35"/>
  <c r="U557" i="35"/>
  <c r="Y557" i="35"/>
  <c r="AD557" i="35"/>
  <c r="W557" i="35"/>
  <c r="AA557" i="35"/>
  <c r="AE638" i="33"/>
  <c r="N638" i="33" s="1"/>
  <c r="Q638" i="33" s="1"/>
  <c r="AE501" i="25"/>
  <c r="N501" i="25" s="1"/>
  <c r="Q501" i="25" s="1"/>
  <c r="AE557" i="35" l="1"/>
  <c r="N557" i="35" s="1"/>
  <c r="Q557" i="35" s="1"/>
  <c r="S501" i="25"/>
  <c r="E501" i="25" s="1"/>
  <c r="E638" i="33"/>
  <c r="I638" i="33" s="1"/>
  <c r="S557" i="35" l="1"/>
  <c r="R638" i="33"/>
  <c r="L639" i="33" s="1"/>
  <c r="M639" i="33" s="1"/>
  <c r="V639" i="33" s="1"/>
  <c r="H639" i="33"/>
  <c r="K638" i="33"/>
  <c r="E557" i="35" l="1"/>
  <c r="Z639" i="33"/>
  <c r="Y639" i="33"/>
  <c r="X639" i="33"/>
  <c r="U639" i="33"/>
  <c r="AC639" i="33"/>
  <c r="AD639" i="33"/>
  <c r="AA639" i="33"/>
  <c r="T639" i="33"/>
  <c r="W639" i="33"/>
  <c r="AB639" i="33"/>
  <c r="I501" i="25"/>
  <c r="H502" i="25" s="1"/>
  <c r="R501" i="25"/>
  <c r="L502" i="25" s="1"/>
  <c r="M502" i="25" s="1"/>
  <c r="I557" i="35" l="1"/>
  <c r="H558" i="35" s="1"/>
  <c r="R557" i="35"/>
  <c r="L558" i="35" s="1"/>
  <c r="M558" i="35" s="1"/>
  <c r="AE639" i="33"/>
  <c r="N639" i="33" s="1"/>
  <c r="Q639" i="33" s="1"/>
  <c r="R639" i="33"/>
  <c r="L640" i="33" s="1"/>
  <c r="M640" i="33" s="1"/>
  <c r="I639" i="33"/>
  <c r="H640" i="33" s="1"/>
  <c r="Z502" i="25"/>
  <c r="U502" i="25"/>
  <c r="Y502" i="25"/>
  <c r="X502" i="25"/>
  <c r="T502" i="25"/>
  <c r="W502" i="25"/>
  <c r="AB502" i="25"/>
  <c r="AC502" i="25"/>
  <c r="V502" i="25"/>
  <c r="AA502" i="25"/>
  <c r="AD502" i="25"/>
  <c r="K501" i="25"/>
  <c r="J557" i="35" l="1"/>
  <c r="K557" i="35" s="1"/>
  <c r="T558" i="35"/>
  <c r="AD558" i="35"/>
  <c r="W558" i="35"/>
  <c r="U558" i="35"/>
  <c r="AB558" i="35"/>
  <c r="Y558" i="35"/>
  <c r="AA558" i="35"/>
  <c r="X558" i="35"/>
  <c r="Z558" i="35"/>
  <c r="AC558" i="35"/>
  <c r="V558" i="35"/>
  <c r="W640" i="33"/>
  <c r="V640" i="33"/>
  <c r="AB640" i="33"/>
  <c r="X640" i="33"/>
  <c r="T640" i="33"/>
  <c r="AD640" i="33"/>
  <c r="U640" i="33"/>
  <c r="Z640" i="33"/>
  <c r="Y640" i="33"/>
  <c r="AC640" i="33"/>
  <c r="AA640" i="33"/>
  <c r="K639" i="33"/>
  <c r="AE502" i="25"/>
  <c r="N502" i="25" s="1"/>
  <c r="Q502" i="25" s="1"/>
  <c r="S502" i="25" s="1"/>
  <c r="AE558" i="35" l="1"/>
  <c r="N558" i="35" s="1"/>
  <c r="Q558" i="35" s="1"/>
  <c r="AE640" i="33"/>
  <c r="N640" i="33" s="1"/>
  <c r="Q640" i="33" s="1"/>
  <c r="E502" i="25"/>
  <c r="S558" i="35" l="1"/>
  <c r="E640" i="33"/>
  <c r="E558" i="35" l="1"/>
  <c r="I640" i="33"/>
  <c r="H641" i="33" s="1"/>
  <c r="R640" i="33"/>
  <c r="L641" i="33" s="1"/>
  <c r="M641" i="33" s="1"/>
  <c r="K640" i="33"/>
  <c r="I502" i="25"/>
  <c r="H503" i="25" s="1"/>
  <c r="R502" i="25"/>
  <c r="L503" i="25" s="1"/>
  <c r="M503" i="25" s="1"/>
  <c r="I558" i="35" l="1"/>
  <c r="H559" i="35" s="1"/>
  <c r="R558" i="35"/>
  <c r="L559" i="35" s="1"/>
  <c r="M559" i="35" s="1"/>
  <c r="AB641" i="33"/>
  <c r="AA641" i="33"/>
  <c r="W641" i="33"/>
  <c r="AD641" i="33"/>
  <c r="Y641" i="33"/>
  <c r="U641" i="33"/>
  <c r="T641" i="33"/>
  <c r="V641" i="33"/>
  <c r="X641" i="33"/>
  <c r="AC641" i="33"/>
  <c r="Z641" i="33"/>
  <c r="K502" i="25"/>
  <c r="AC503" i="25"/>
  <c r="AD503" i="25"/>
  <c r="AA503" i="25"/>
  <c r="U503" i="25"/>
  <c r="W503" i="25"/>
  <c r="AB503" i="25"/>
  <c r="V503" i="25"/>
  <c r="Z503" i="25"/>
  <c r="T503" i="25"/>
  <c r="X503" i="25"/>
  <c r="Y503" i="25"/>
  <c r="J558" i="35" l="1"/>
  <c r="K558" i="35" s="1"/>
  <c r="AB559" i="35"/>
  <c r="W559" i="35"/>
  <c r="T559" i="35"/>
  <c r="U559" i="35"/>
  <c r="X559" i="35"/>
  <c r="AA559" i="35"/>
  <c r="Z559" i="35"/>
  <c r="V559" i="35"/>
  <c r="AC559" i="35"/>
  <c r="Y559" i="35"/>
  <c r="AD559" i="35"/>
  <c r="AE641" i="33"/>
  <c r="N641" i="33" s="1"/>
  <c r="Q641" i="33" s="1"/>
  <c r="AE503" i="25"/>
  <c r="N503" i="25" s="1"/>
  <c r="Q503" i="25" s="1"/>
  <c r="AE559" i="35" l="1"/>
  <c r="N559" i="35" s="1"/>
  <c r="Q559" i="35" s="1"/>
  <c r="S503" i="25"/>
  <c r="E503" i="25" s="1"/>
  <c r="R641" i="33"/>
  <c r="L642" i="33" s="1"/>
  <c r="M642" i="33" s="1"/>
  <c r="I641" i="33"/>
  <c r="S559" i="35" l="1"/>
  <c r="H642" i="33"/>
  <c r="K641" i="33"/>
  <c r="W642" i="33"/>
  <c r="Z642" i="33"/>
  <c r="AA642" i="33"/>
  <c r="AD642" i="33"/>
  <c r="AC642" i="33"/>
  <c r="X642" i="33"/>
  <c r="AB642" i="33"/>
  <c r="Y642" i="33"/>
  <c r="U642" i="33"/>
  <c r="T642" i="33"/>
  <c r="V642" i="33"/>
  <c r="I503" i="25"/>
  <c r="H504" i="25" s="1"/>
  <c r="R503" i="25"/>
  <c r="L504" i="25" s="1"/>
  <c r="M504" i="25" s="1"/>
  <c r="E559" i="35" l="1"/>
  <c r="AE642" i="33"/>
  <c r="N642" i="33" s="1"/>
  <c r="Q642" i="33" s="1"/>
  <c r="K503" i="25"/>
  <c r="V504" i="25"/>
  <c r="W504" i="25"/>
  <c r="Z504" i="25"/>
  <c r="T504" i="25"/>
  <c r="Y504" i="25"/>
  <c r="AB504" i="25"/>
  <c r="X504" i="25"/>
  <c r="AC504" i="25"/>
  <c r="AD504" i="25"/>
  <c r="AA504" i="25"/>
  <c r="U504" i="25"/>
  <c r="I559" i="35" l="1"/>
  <c r="H560" i="35" s="1"/>
  <c r="R559" i="35"/>
  <c r="L560" i="35" s="1"/>
  <c r="M560" i="35" s="1"/>
  <c r="E642" i="33"/>
  <c r="R642" i="33" s="1"/>
  <c r="L643" i="33" s="1"/>
  <c r="M643" i="33" s="1"/>
  <c r="AE504" i="25"/>
  <c r="N504" i="25" s="1"/>
  <c r="Q504" i="25" s="1"/>
  <c r="J559" i="35" l="1"/>
  <c r="K559" i="35" s="1"/>
  <c r="AD560" i="35"/>
  <c r="AC560" i="35"/>
  <c r="Z560" i="35"/>
  <c r="U560" i="35"/>
  <c r="V560" i="35"/>
  <c r="Y560" i="35"/>
  <c r="AB560" i="35"/>
  <c r="T560" i="35"/>
  <c r="W560" i="35"/>
  <c r="AA560" i="35"/>
  <c r="X560" i="35"/>
  <c r="S504" i="25"/>
  <c r="E504" i="25" s="1"/>
  <c r="I642" i="33"/>
  <c r="H643" i="33"/>
  <c r="K642" i="33"/>
  <c r="AC643" i="33"/>
  <c r="Y643" i="33"/>
  <c r="AD643" i="33"/>
  <c r="U643" i="33"/>
  <c r="AB643" i="33"/>
  <c r="V643" i="33"/>
  <c r="W643" i="33"/>
  <c r="T643" i="33"/>
  <c r="AA643" i="33"/>
  <c r="Z643" i="33"/>
  <c r="X643" i="33"/>
  <c r="AE560" i="35" l="1"/>
  <c r="N560" i="35" s="1"/>
  <c r="Q560" i="35" s="1"/>
  <c r="AE643" i="33"/>
  <c r="N643" i="33" s="1"/>
  <c r="Q643" i="33" s="1"/>
  <c r="S560" i="35" l="1"/>
  <c r="E643" i="33"/>
  <c r="I504" i="25"/>
  <c r="H505" i="25" s="1"/>
  <c r="R504" i="25"/>
  <c r="L505" i="25" s="1"/>
  <c r="M505" i="25" s="1"/>
  <c r="E560" i="35" l="1"/>
  <c r="R643" i="33"/>
  <c r="L644" i="33" s="1"/>
  <c r="M644" i="33" s="1"/>
  <c r="I643" i="33"/>
  <c r="K504" i="25"/>
  <c r="Z505" i="25"/>
  <c r="AC505" i="25"/>
  <c r="AD505" i="25"/>
  <c r="U505" i="25"/>
  <c r="X505" i="25"/>
  <c r="V505" i="25"/>
  <c r="AB505" i="25"/>
  <c r="AA505" i="25"/>
  <c r="W505" i="25"/>
  <c r="Y505" i="25"/>
  <c r="T505" i="25"/>
  <c r="I560" i="35" l="1"/>
  <c r="H561" i="35" s="1"/>
  <c r="R560" i="35"/>
  <c r="L561" i="35" s="1"/>
  <c r="M561" i="35" s="1"/>
  <c r="H644" i="33"/>
  <c r="K643" i="33"/>
  <c r="AC644" i="33"/>
  <c r="Z644" i="33"/>
  <c r="AD644" i="33"/>
  <c r="W644" i="33"/>
  <c r="V644" i="33"/>
  <c r="U644" i="33"/>
  <c r="AB644" i="33"/>
  <c r="T644" i="33"/>
  <c r="AA644" i="33"/>
  <c r="X644" i="33"/>
  <c r="Y644" i="33"/>
  <c r="AE505" i="25"/>
  <c r="N505" i="25" s="1"/>
  <c r="Q505" i="25" s="1"/>
  <c r="S505" i="25" s="1"/>
  <c r="J560" i="35" l="1"/>
  <c r="K560" i="35" s="1"/>
  <c r="U561" i="35"/>
  <c r="V561" i="35"/>
  <c r="Z561" i="35"/>
  <c r="AB561" i="35"/>
  <c r="AA561" i="35"/>
  <c r="T561" i="35"/>
  <c r="X561" i="35"/>
  <c r="W561" i="35"/>
  <c r="AD561" i="35"/>
  <c r="Y561" i="35"/>
  <c r="AC561" i="35"/>
  <c r="E505" i="25"/>
  <c r="AE644" i="33"/>
  <c r="N644" i="33" s="1"/>
  <c r="Q644" i="33" s="1"/>
  <c r="AE561" i="35" l="1"/>
  <c r="N561" i="35" s="1"/>
  <c r="Q561" i="35" s="1"/>
  <c r="S561" i="35" s="1"/>
  <c r="E644" i="33"/>
  <c r="I644" i="33" s="1"/>
  <c r="H645" i="33" s="1"/>
  <c r="E561" i="35" l="1"/>
  <c r="K644" i="33"/>
  <c r="R644" i="33"/>
  <c r="L645" i="33" s="1"/>
  <c r="M645" i="33" s="1"/>
  <c r="AD645" i="33" s="1"/>
  <c r="I505" i="25"/>
  <c r="H506" i="25" s="1"/>
  <c r="R505" i="25"/>
  <c r="L506" i="25" s="1"/>
  <c r="M506" i="25" s="1"/>
  <c r="I561" i="35" l="1"/>
  <c r="H562" i="35" s="1"/>
  <c r="R561" i="35"/>
  <c r="L562" i="35" s="1"/>
  <c r="M562" i="35" s="1"/>
  <c r="X645" i="33"/>
  <c r="U645" i="33"/>
  <c r="T645" i="33"/>
  <c r="Y645" i="33"/>
  <c r="AB645" i="33"/>
  <c r="V645" i="33"/>
  <c r="W645" i="33"/>
  <c r="AC645" i="33"/>
  <c r="Z645" i="33"/>
  <c r="AA645" i="33"/>
  <c r="AD506" i="25"/>
  <c r="U506" i="25"/>
  <c r="Z506" i="25"/>
  <c r="X506" i="25"/>
  <c r="W506" i="25"/>
  <c r="AB506" i="25"/>
  <c r="Y506" i="25"/>
  <c r="V506" i="25"/>
  <c r="AA506" i="25"/>
  <c r="T506" i="25"/>
  <c r="AC506" i="25"/>
  <c r="K505" i="25"/>
  <c r="J561" i="35" l="1"/>
  <c r="K561" i="35" s="1"/>
  <c r="Y562" i="35"/>
  <c r="U562" i="35"/>
  <c r="AB562" i="35"/>
  <c r="AD562" i="35"/>
  <c r="Z562" i="35"/>
  <c r="X562" i="35"/>
  <c r="AA562" i="35"/>
  <c r="V562" i="35"/>
  <c r="T562" i="35"/>
  <c r="AC562" i="35"/>
  <c r="W562" i="35"/>
  <c r="AE645" i="33"/>
  <c r="N645" i="33" s="1"/>
  <c r="Q645" i="33" s="1"/>
  <c r="R645" i="33"/>
  <c r="L646" i="33" s="1"/>
  <c r="M646" i="33" s="1"/>
  <c r="I645" i="33"/>
  <c r="AE506" i="25"/>
  <c r="N506" i="25" s="1"/>
  <c r="Q506" i="25" s="1"/>
  <c r="AE562" i="35" l="1"/>
  <c r="N562" i="35" s="1"/>
  <c r="Q562" i="35" s="1"/>
  <c r="S562" i="35" s="1"/>
  <c r="S506" i="25"/>
  <c r="E506" i="25" s="1"/>
  <c r="H646" i="33"/>
  <c r="K645" i="33"/>
  <c r="T646" i="33"/>
  <c r="AA646" i="33"/>
  <c r="W646" i="33"/>
  <c r="AD646" i="33"/>
  <c r="V646" i="33"/>
  <c r="U646" i="33"/>
  <c r="AB646" i="33"/>
  <c r="AC646" i="33"/>
  <c r="X646" i="33"/>
  <c r="Z646" i="33"/>
  <c r="Y646" i="33"/>
  <c r="E562" i="35" l="1"/>
  <c r="AE646" i="33"/>
  <c r="N646" i="33" s="1"/>
  <c r="Q646" i="33" s="1"/>
  <c r="I562" i="35" l="1"/>
  <c r="H563" i="35" s="1"/>
  <c r="R562" i="35"/>
  <c r="L563" i="35" s="1"/>
  <c r="M563" i="35" s="1"/>
  <c r="E646" i="33"/>
  <c r="I506" i="25"/>
  <c r="H507" i="25" s="1"/>
  <c r="R506" i="25"/>
  <c r="L507" i="25" s="1"/>
  <c r="M507" i="25" s="1"/>
  <c r="J562" i="35" l="1"/>
  <c r="K562" i="35" s="1"/>
  <c r="AB563" i="35"/>
  <c r="Z563" i="35"/>
  <c r="Y563" i="35"/>
  <c r="W563" i="35"/>
  <c r="AC563" i="35"/>
  <c r="V563" i="35"/>
  <c r="AA563" i="35"/>
  <c r="U563" i="35"/>
  <c r="T563" i="35"/>
  <c r="AD563" i="35"/>
  <c r="X563" i="35"/>
  <c r="I646" i="33"/>
  <c r="R646" i="33"/>
  <c r="L647" i="33" s="1"/>
  <c r="M647" i="33" s="1"/>
  <c r="K506" i="25"/>
  <c r="AC507" i="25"/>
  <c r="AD507" i="25"/>
  <c r="X507" i="25"/>
  <c r="U507" i="25"/>
  <c r="W507" i="25"/>
  <c r="T507" i="25"/>
  <c r="V507" i="25"/>
  <c r="Z507" i="25"/>
  <c r="Y507" i="25"/>
  <c r="AA507" i="25"/>
  <c r="AB507" i="25"/>
  <c r="AE563" i="35" l="1"/>
  <c r="N563" i="35" s="1"/>
  <c r="Q563" i="35" s="1"/>
  <c r="AA647" i="33"/>
  <c r="Z647" i="33"/>
  <c r="W647" i="33"/>
  <c r="AD647" i="33"/>
  <c r="Y647" i="33"/>
  <c r="T647" i="33"/>
  <c r="AB647" i="33"/>
  <c r="X647" i="33"/>
  <c r="AC647" i="33"/>
  <c r="V647" i="33"/>
  <c r="U647" i="33"/>
  <c r="H647" i="33"/>
  <c r="K646" i="33"/>
  <c r="AE507" i="25"/>
  <c r="N507" i="25" s="1"/>
  <c r="Q507" i="25" s="1"/>
  <c r="S563" i="35" l="1"/>
  <c r="S507" i="25"/>
  <c r="E507" i="25" s="1"/>
  <c r="AE647" i="33"/>
  <c r="N647" i="33" s="1"/>
  <c r="Q647" i="33" s="1"/>
  <c r="E563" i="35" l="1"/>
  <c r="R647" i="33"/>
  <c r="L648" i="33" s="1"/>
  <c r="M648" i="33" s="1"/>
  <c r="I647" i="33"/>
  <c r="I563" i="35" l="1"/>
  <c r="H564" i="35" s="1"/>
  <c r="R563" i="35"/>
  <c r="L564" i="35" s="1"/>
  <c r="M564" i="35" s="1"/>
  <c r="H648" i="33"/>
  <c r="K647" i="33"/>
  <c r="AC648" i="33"/>
  <c r="U648" i="33"/>
  <c r="W648" i="33"/>
  <c r="Z648" i="33"/>
  <c r="X648" i="33"/>
  <c r="AB648" i="33"/>
  <c r="AD648" i="33"/>
  <c r="Y648" i="33"/>
  <c r="T648" i="33"/>
  <c r="AA648" i="33"/>
  <c r="V648" i="33"/>
  <c r="I507" i="25"/>
  <c r="H508" i="25" s="1"/>
  <c r="R507" i="25"/>
  <c r="L508" i="25" s="1"/>
  <c r="M508" i="25" s="1"/>
  <c r="J563" i="35" l="1"/>
  <c r="K563" i="35" s="1"/>
  <c r="V564" i="35"/>
  <c r="AA564" i="35"/>
  <c r="T564" i="35"/>
  <c r="AC564" i="35"/>
  <c r="Z564" i="35"/>
  <c r="Y564" i="35"/>
  <c r="X564" i="35"/>
  <c r="W564" i="35"/>
  <c r="AB564" i="35"/>
  <c r="U564" i="35"/>
  <c r="AD564" i="35"/>
  <c r="AE648" i="33"/>
  <c r="N648" i="33" s="1"/>
  <c r="Q648" i="33" s="1"/>
  <c r="K507" i="25"/>
  <c r="W508" i="25"/>
  <c r="Y508" i="25"/>
  <c r="Z508" i="25"/>
  <c r="X508" i="25"/>
  <c r="U508" i="25"/>
  <c r="AC508" i="25"/>
  <c r="V508" i="25"/>
  <c r="AD508" i="25"/>
  <c r="T508" i="25"/>
  <c r="AB508" i="25"/>
  <c r="AA508" i="25"/>
  <c r="AE564" i="35" l="1"/>
  <c r="N564" i="35" s="1"/>
  <c r="Q564" i="35" s="1"/>
  <c r="E648" i="33"/>
  <c r="I648" i="33" s="1"/>
  <c r="R648" i="33"/>
  <c r="L649" i="33" s="1"/>
  <c r="M649" i="33" s="1"/>
  <c r="AE508" i="25"/>
  <c r="N508" i="25" s="1"/>
  <c r="Q508" i="25" s="1"/>
  <c r="S508" i="25" s="1"/>
  <c r="S564" i="35" l="1"/>
  <c r="AD649" i="33"/>
  <c r="W649" i="33"/>
  <c r="U649" i="33"/>
  <c r="T649" i="33"/>
  <c r="AC649" i="33"/>
  <c r="AA649" i="33"/>
  <c r="AB649" i="33"/>
  <c r="V649" i="33"/>
  <c r="Z649" i="33"/>
  <c r="Y649" i="33"/>
  <c r="X649" i="33"/>
  <c r="H649" i="33"/>
  <c r="K648" i="33"/>
  <c r="E564" i="35" l="1"/>
  <c r="AE649" i="33"/>
  <c r="N649" i="33" s="1"/>
  <c r="Q649" i="33" s="1"/>
  <c r="E508" i="25"/>
  <c r="I564" i="35" l="1"/>
  <c r="H565" i="35" s="1"/>
  <c r="R564" i="35"/>
  <c r="L565" i="35" s="1"/>
  <c r="M565" i="35" s="1"/>
  <c r="E649" i="33"/>
  <c r="I508" i="25"/>
  <c r="H509" i="25" s="1"/>
  <c r="R508" i="25"/>
  <c r="L509" i="25" s="1"/>
  <c r="M509" i="25" s="1"/>
  <c r="J564" i="35" l="1"/>
  <c r="K564" i="35" s="1"/>
  <c r="AD565" i="35"/>
  <c r="Z565" i="35"/>
  <c r="T565" i="35"/>
  <c r="X565" i="35"/>
  <c r="U565" i="35"/>
  <c r="AA565" i="35"/>
  <c r="AC565" i="35"/>
  <c r="Y565" i="35"/>
  <c r="AB565" i="35"/>
  <c r="W565" i="35"/>
  <c r="V565" i="35"/>
  <c r="I649" i="33"/>
  <c r="R649" i="33"/>
  <c r="L650" i="33" s="1"/>
  <c r="M650" i="33" s="1"/>
  <c r="AA509" i="25"/>
  <c r="AD509" i="25"/>
  <c r="U509" i="25"/>
  <c r="Z509" i="25"/>
  <c r="X509" i="25"/>
  <c r="W509" i="25"/>
  <c r="AC509" i="25"/>
  <c r="AB509" i="25"/>
  <c r="Y509" i="25"/>
  <c r="V509" i="25"/>
  <c r="T509" i="25"/>
  <c r="K508" i="25"/>
  <c r="AE565" i="35" l="1"/>
  <c r="N565" i="35" s="1"/>
  <c r="Q565" i="35" s="1"/>
  <c r="AC650" i="33"/>
  <c r="X650" i="33"/>
  <c r="AD650" i="33"/>
  <c r="Z650" i="33"/>
  <c r="Y650" i="33"/>
  <c r="AB650" i="33"/>
  <c r="AA650" i="33"/>
  <c r="T650" i="33"/>
  <c r="U650" i="33"/>
  <c r="V650" i="33"/>
  <c r="W650" i="33"/>
  <c r="H650" i="33"/>
  <c r="K649" i="33"/>
  <c r="AE509" i="25"/>
  <c r="N509" i="25" s="1"/>
  <c r="Q509" i="25" s="1"/>
  <c r="S565" i="35" l="1"/>
  <c r="S509" i="25"/>
  <c r="E509" i="25" s="1"/>
  <c r="AE650" i="33"/>
  <c r="N650" i="33" s="1"/>
  <c r="Q650" i="33" s="1"/>
  <c r="E565" i="35" l="1"/>
  <c r="E650" i="33"/>
  <c r="R650" i="33" s="1"/>
  <c r="L651" i="33" s="1"/>
  <c r="M651" i="33" s="1"/>
  <c r="I565" i="35" l="1"/>
  <c r="H566" i="35" s="1"/>
  <c r="R565" i="35"/>
  <c r="L566" i="35" s="1"/>
  <c r="M566" i="35" s="1"/>
  <c r="I650" i="33"/>
  <c r="H651" i="33" s="1"/>
  <c r="T651" i="33"/>
  <c r="AB651" i="33"/>
  <c r="X651" i="33"/>
  <c r="Y651" i="33"/>
  <c r="U651" i="33"/>
  <c r="AC651" i="33"/>
  <c r="Z651" i="33"/>
  <c r="W651" i="33"/>
  <c r="V651" i="33"/>
  <c r="AA651" i="33"/>
  <c r="AD651" i="33"/>
  <c r="K650" i="33"/>
  <c r="I509" i="25"/>
  <c r="H510" i="25" s="1"/>
  <c r="R509" i="25"/>
  <c r="L510" i="25" s="1"/>
  <c r="M510" i="25" s="1"/>
  <c r="J565" i="35" l="1"/>
  <c r="K565" i="35" s="1"/>
  <c r="AB566" i="35"/>
  <c r="Z566" i="35"/>
  <c r="U566" i="35"/>
  <c r="V566" i="35"/>
  <c r="X566" i="35"/>
  <c r="Y566" i="35"/>
  <c r="W566" i="35"/>
  <c r="AC566" i="35"/>
  <c r="AA566" i="35"/>
  <c r="AD566" i="35"/>
  <c r="T566" i="35"/>
  <c r="AE651" i="33"/>
  <c r="N651" i="33" s="1"/>
  <c r="Q651" i="33" s="1"/>
  <c r="X510" i="25"/>
  <c r="U510" i="25"/>
  <c r="AB510" i="25"/>
  <c r="AA510" i="25"/>
  <c r="W510" i="25"/>
  <c r="AC510" i="25"/>
  <c r="Z510" i="25"/>
  <c r="T510" i="25"/>
  <c r="AD510" i="25"/>
  <c r="V510" i="25"/>
  <c r="Y510" i="25"/>
  <c r="K509" i="25"/>
  <c r="AE566" i="35" l="1"/>
  <c r="N566" i="35" s="1"/>
  <c r="Q566" i="35" s="1"/>
  <c r="S566" i="35" s="1"/>
  <c r="I651" i="33"/>
  <c r="R651" i="33"/>
  <c r="L652" i="33" s="1"/>
  <c r="M652" i="33" s="1"/>
  <c r="AE510" i="25"/>
  <c r="N510" i="25" s="1"/>
  <c r="Q510" i="25" s="1"/>
  <c r="E566" i="35" l="1"/>
  <c r="S510" i="25"/>
  <c r="E510" i="25" s="1"/>
  <c r="W652" i="33"/>
  <c r="Y652" i="33"/>
  <c r="AD652" i="33"/>
  <c r="X652" i="33"/>
  <c r="AC652" i="33"/>
  <c r="AA652" i="33"/>
  <c r="AB652" i="33"/>
  <c r="T652" i="33"/>
  <c r="U652" i="33"/>
  <c r="V652" i="33"/>
  <c r="Z652" i="33"/>
  <c r="H652" i="33"/>
  <c r="K651" i="33"/>
  <c r="I566" i="35" l="1"/>
  <c r="H567" i="35" s="1"/>
  <c r="R566" i="35"/>
  <c r="L567" i="35" s="1"/>
  <c r="M567" i="35" s="1"/>
  <c r="AE652" i="33"/>
  <c r="N652" i="33" s="1"/>
  <c r="Q652" i="33" s="1"/>
  <c r="I510" i="25"/>
  <c r="H511" i="25" s="1"/>
  <c r="R510" i="25"/>
  <c r="L511" i="25" s="1"/>
  <c r="M511" i="25" s="1"/>
  <c r="J566" i="35" l="1"/>
  <c r="K566" i="35" s="1"/>
  <c r="X567" i="35"/>
  <c r="AB567" i="35"/>
  <c r="T567" i="35"/>
  <c r="Y567" i="35"/>
  <c r="V567" i="35"/>
  <c r="AD567" i="35"/>
  <c r="Z567" i="35"/>
  <c r="AC567" i="35"/>
  <c r="AA567" i="35"/>
  <c r="U567" i="35"/>
  <c r="W567" i="35"/>
  <c r="E652" i="33"/>
  <c r="K510" i="25"/>
  <c r="AC511" i="25"/>
  <c r="AA511" i="25"/>
  <c r="V511" i="25"/>
  <c r="U511" i="25"/>
  <c r="X511" i="25"/>
  <c r="Y511" i="25"/>
  <c r="AD511" i="25"/>
  <c r="W511" i="25"/>
  <c r="T511" i="25"/>
  <c r="Z511" i="25"/>
  <c r="AB511" i="25"/>
  <c r="AE567" i="35" l="1"/>
  <c r="N567" i="35" s="1"/>
  <c r="Q567" i="35" s="1"/>
  <c r="R652" i="33"/>
  <c r="L653" i="33" s="1"/>
  <c r="M653" i="33" s="1"/>
  <c r="I652" i="33"/>
  <c r="H653" i="33" s="1"/>
  <c r="AE511" i="25"/>
  <c r="N511" i="25" s="1"/>
  <c r="Q511" i="25" s="1"/>
  <c r="S511" i="25" s="1"/>
  <c r="S567" i="35" l="1"/>
  <c r="E567" i="35" s="1"/>
  <c r="K652" i="33"/>
  <c r="E511" i="25"/>
  <c r="Y653" i="33"/>
  <c r="AA653" i="33"/>
  <c r="AC653" i="33"/>
  <c r="V653" i="33"/>
  <c r="W653" i="33"/>
  <c r="AB653" i="33"/>
  <c r="X653" i="33"/>
  <c r="AD653" i="33"/>
  <c r="T653" i="33"/>
  <c r="U653" i="33"/>
  <c r="Z653" i="33"/>
  <c r="I567" i="35" l="1"/>
  <c r="H568" i="35" s="1"/>
  <c r="R567" i="35"/>
  <c r="L568" i="35" s="1"/>
  <c r="M568" i="35" s="1"/>
  <c r="AE653" i="33"/>
  <c r="N653" i="33" s="1"/>
  <c r="Q653" i="33" s="1"/>
  <c r="J567" i="35" l="1"/>
  <c r="K567" i="35" s="1"/>
  <c r="W568" i="35"/>
  <c r="AC568" i="35"/>
  <c r="Y568" i="35"/>
  <c r="AB568" i="35"/>
  <c r="X568" i="35"/>
  <c r="Z568" i="35"/>
  <c r="AA568" i="35"/>
  <c r="AD568" i="35"/>
  <c r="T568" i="35"/>
  <c r="V568" i="35"/>
  <c r="U568" i="35"/>
  <c r="R653" i="33"/>
  <c r="L654" i="33" s="1"/>
  <c r="M654" i="33" s="1"/>
  <c r="I653" i="33"/>
  <c r="I511" i="25"/>
  <c r="H512" i="25" s="1"/>
  <c r="R511" i="25"/>
  <c r="L512" i="25" s="1"/>
  <c r="M512" i="25" s="1"/>
  <c r="AE568" i="35" l="1"/>
  <c r="N568" i="35" s="1"/>
  <c r="Q568" i="35" s="1"/>
  <c r="H654" i="33"/>
  <c r="K653" i="33"/>
  <c r="U654" i="33"/>
  <c r="AC654" i="33"/>
  <c r="T654" i="33"/>
  <c r="W654" i="33"/>
  <c r="V654" i="33"/>
  <c r="AB654" i="33"/>
  <c r="Y654" i="33"/>
  <c r="Z654" i="33"/>
  <c r="AA654" i="33"/>
  <c r="AD654" i="33"/>
  <c r="X654" i="33"/>
  <c r="K511" i="25"/>
  <c r="AB512" i="25"/>
  <c r="V512" i="25"/>
  <c r="Z512" i="25"/>
  <c r="AD512" i="25"/>
  <c r="W512" i="25"/>
  <c r="AA512" i="25"/>
  <c r="U512" i="25"/>
  <c r="X512" i="25"/>
  <c r="AC512" i="25"/>
  <c r="Y512" i="25"/>
  <c r="T512" i="25"/>
  <c r="S568" i="35" l="1"/>
  <c r="AE654" i="33"/>
  <c r="N654" i="33" s="1"/>
  <c r="Q654" i="33" s="1"/>
  <c r="AE512" i="25"/>
  <c r="N512" i="25" s="1"/>
  <c r="Q512" i="25" s="1"/>
  <c r="E568" i="35" l="1"/>
  <c r="S512" i="25"/>
  <c r="E512" i="25" s="1"/>
  <c r="E654" i="33"/>
  <c r="R654" i="33" s="1"/>
  <c r="L655" i="33" s="1"/>
  <c r="M655" i="33" s="1"/>
  <c r="I568" i="35" l="1"/>
  <c r="H569" i="35" s="1"/>
  <c r="R568" i="35"/>
  <c r="L569" i="35" s="1"/>
  <c r="M569" i="35" s="1"/>
  <c r="I654" i="33"/>
  <c r="H655" i="33"/>
  <c r="K654" i="33"/>
  <c r="U655" i="33"/>
  <c r="X655" i="33"/>
  <c r="W655" i="33"/>
  <c r="AA655" i="33"/>
  <c r="AB655" i="33"/>
  <c r="Z655" i="33"/>
  <c r="AD655" i="33"/>
  <c r="AC655" i="33"/>
  <c r="V655" i="33"/>
  <c r="T655" i="33"/>
  <c r="Y655" i="33"/>
  <c r="J568" i="35" l="1"/>
  <c r="K568" i="35" s="1"/>
  <c r="Y569" i="35"/>
  <c r="V569" i="35"/>
  <c r="AC569" i="35"/>
  <c r="X569" i="35"/>
  <c r="Z569" i="35"/>
  <c r="U569" i="35"/>
  <c r="T569" i="35"/>
  <c r="AD569" i="35"/>
  <c r="AA569" i="35"/>
  <c r="AB569" i="35"/>
  <c r="W569" i="35"/>
  <c r="AE655" i="33"/>
  <c r="N655" i="33" s="1"/>
  <c r="Q655" i="33" s="1"/>
  <c r="E655" i="33" s="1"/>
  <c r="I655" i="33" s="1"/>
  <c r="H656" i="33" s="1"/>
  <c r="I512" i="25"/>
  <c r="H513" i="25" s="1"/>
  <c r="R512" i="25"/>
  <c r="L513" i="25" s="1"/>
  <c r="M513" i="25" s="1"/>
  <c r="AE569" i="35" l="1"/>
  <c r="N569" i="35" s="1"/>
  <c r="Q569" i="35" s="1"/>
  <c r="R655" i="33"/>
  <c r="L656" i="33" s="1"/>
  <c r="M656" i="33" s="1"/>
  <c r="Y656" i="33" s="1"/>
  <c r="K655" i="33"/>
  <c r="K512" i="25"/>
  <c r="AA513" i="25"/>
  <c r="V513" i="25"/>
  <c r="AB513" i="25"/>
  <c r="X513" i="25"/>
  <c r="T513" i="25"/>
  <c r="Z513" i="25"/>
  <c r="U513" i="25"/>
  <c r="AD513" i="25"/>
  <c r="Y513" i="25"/>
  <c r="W513" i="25"/>
  <c r="AC513" i="25"/>
  <c r="S569" i="35" l="1"/>
  <c r="E569" i="35" s="1"/>
  <c r="T656" i="33"/>
  <c r="AC656" i="33"/>
  <c r="V656" i="33"/>
  <c r="AA656" i="33"/>
  <c r="AD656" i="33"/>
  <c r="U656" i="33"/>
  <c r="Z656" i="33"/>
  <c r="X656" i="33"/>
  <c r="AB656" i="33"/>
  <c r="W656" i="33"/>
  <c r="AE513" i="25"/>
  <c r="N513" i="25" s="1"/>
  <c r="Q513" i="25" s="1"/>
  <c r="I569" i="35" l="1"/>
  <c r="H570" i="35" s="1"/>
  <c r="R569" i="35"/>
  <c r="L570" i="35" s="1"/>
  <c r="M570" i="35" s="1"/>
  <c r="S513" i="25"/>
  <c r="E513" i="25" s="1"/>
  <c r="AE656" i="33"/>
  <c r="N656" i="33" s="1"/>
  <c r="Q656" i="33" s="1"/>
  <c r="E656" i="33" s="1"/>
  <c r="R656" i="33"/>
  <c r="L657" i="33" s="1"/>
  <c r="M657" i="33" s="1"/>
  <c r="I656" i="33"/>
  <c r="H657" i="33" s="1"/>
  <c r="J569" i="35" l="1"/>
  <c r="K569" i="35" s="1"/>
  <c r="U570" i="35"/>
  <c r="AD570" i="35"/>
  <c r="X570" i="35"/>
  <c r="Z570" i="35"/>
  <c r="T570" i="35"/>
  <c r="AA570" i="35"/>
  <c r="Y570" i="35"/>
  <c r="AC570" i="35"/>
  <c r="AB570" i="35"/>
  <c r="W570" i="35"/>
  <c r="V570" i="35"/>
  <c r="K656" i="33"/>
  <c r="Y657" i="33"/>
  <c r="X657" i="33"/>
  <c r="AA657" i="33"/>
  <c r="W657" i="33"/>
  <c r="AC657" i="33"/>
  <c r="V657" i="33"/>
  <c r="Z657" i="33"/>
  <c r="AB657" i="33"/>
  <c r="T657" i="33"/>
  <c r="AD657" i="33"/>
  <c r="U657" i="33"/>
  <c r="R513" i="25"/>
  <c r="L514" i="25" s="1"/>
  <c r="M514" i="25" s="1"/>
  <c r="I513" i="25"/>
  <c r="H514" i="25" s="1"/>
  <c r="AE570" i="35" l="1"/>
  <c r="N570" i="35" s="1"/>
  <c r="Q570" i="35" s="1"/>
  <c r="S570" i="35" s="1"/>
  <c r="AE657" i="33"/>
  <c r="N657" i="33" s="1"/>
  <c r="Q657" i="33" s="1"/>
  <c r="K513" i="25"/>
  <c r="Y514" i="25"/>
  <c r="X514" i="25"/>
  <c r="AB514" i="25"/>
  <c r="V514" i="25"/>
  <c r="AD514" i="25"/>
  <c r="AC514" i="25"/>
  <c r="T514" i="25"/>
  <c r="U514" i="25"/>
  <c r="AA514" i="25"/>
  <c r="Z514" i="25"/>
  <c r="W514" i="25"/>
  <c r="E570" i="35" l="1"/>
  <c r="R657" i="33"/>
  <c r="L658" i="33" s="1"/>
  <c r="M658" i="33" s="1"/>
  <c r="I657" i="33"/>
  <c r="H658" i="33" s="1"/>
  <c r="AE514" i="25"/>
  <c r="N514" i="25" s="1"/>
  <c r="Q514" i="25" s="1"/>
  <c r="S514" i="25" s="1"/>
  <c r="R570" i="35" l="1"/>
  <c r="L571" i="35" s="1"/>
  <c r="M571" i="35" s="1"/>
  <c r="I570" i="35"/>
  <c r="H571" i="35" s="1"/>
  <c r="E514" i="25"/>
  <c r="AC658" i="33"/>
  <c r="W658" i="33"/>
  <c r="Z658" i="33"/>
  <c r="Y658" i="33"/>
  <c r="X658" i="33"/>
  <c r="T658" i="33"/>
  <c r="U658" i="33"/>
  <c r="V658" i="33"/>
  <c r="AB658" i="33"/>
  <c r="AA658" i="33"/>
  <c r="AD658" i="33"/>
  <c r="K657" i="33"/>
  <c r="J570" i="35" l="1"/>
  <c r="K570" i="35" s="1"/>
  <c r="U571" i="35"/>
  <c r="AB571" i="35"/>
  <c r="W571" i="35"/>
  <c r="T571" i="35"/>
  <c r="AD571" i="35"/>
  <c r="AC571" i="35"/>
  <c r="X571" i="35"/>
  <c r="AA571" i="35"/>
  <c r="V571" i="35"/>
  <c r="Z571" i="35"/>
  <c r="Y571" i="35"/>
  <c r="R514" i="25"/>
  <c r="L515" i="25" s="1"/>
  <c r="M515" i="25" s="1"/>
  <c r="AA515" i="25" s="1"/>
  <c r="I514" i="25"/>
  <c r="H515" i="25" s="1"/>
  <c r="AE658" i="33"/>
  <c r="N658" i="33" s="1"/>
  <c r="Q658" i="33" s="1"/>
  <c r="Z515" i="25" l="1"/>
  <c r="V515" i="25"/>
  <c r="AE571" i="35"/>
  <c r="N571" i="35" s="1"/>
  <c r="Q571" i="35" s="1"/>
  <c r="U515" i="25"/>
  <c r="AD515" i="25"/>
  <c r="T515" i="25"/>
  <c r="AB515" i="25"/>
  <c r="AC515" i="25"/>
  <c r="X515" i="25"/>
  <c r="W515" i="25"/>
  <c r="Y515" i="25"/>
  <c r="K514" i="25"/>
  <c r="E658" i="33"/>
  <c r="S571" i="35" l="1"/>
  <c r="AE515" i="25"/>
  <c r="N515" i="25" s="1"/>
  <c r="Q515" i="25" s="1"/>
  <c r="I658" i="33"/>
  <c r="H659" i="33" s="1"/>
  <c r="R658" i="33"/>
  <c r="L659" i="33" s="1"/>
  <c r="M659" i="33" s="1"/>
  <c r="E571" i="35" l="1"/>
  <c r="S515" i="25"/>
  <c r="E515" i="25" s="1"/>
  <c r="Z659" i="33"/>
  <c r="AC659" i="33"/>
  <c r="U659" i="33"/>
  <c r="AB659" i="33"/>
  <c r="AA659" i="33"/>
  <c r="T659" i="33"/>
  <c r="W659" i="33"/>
  <c r="V659" i="33"/>
  <c r="Y659" i="33"/>
  <c r="X659" i="33"/>
  <c r="AD659" i="33"/>
  <c r="K658" i="33"/>
  <c r="R515" i="25" l="1"/>
  <c r="L516" i="25" s="1"/>
  <c r="M516" i="25" s="1"/>
  <c r="AC516" i="25" s="1"/>
  <c r="I515" i="25"/>
  <c r="H516" i="25" s="1"/>
  <c r="I571" i="35"/>
  <c r="H572" i="35" s="1"/>
  <c r="R571" i="35"/>
  <c r="L572" i="35" s="1"/>
  <c r="M572" i="35" s="1"/>
  <c r="AE659" i="33"/>
  <c r="N659" i="33" s="1"/>
  <c r="Q659" i="33" s="1"/>
  <c r="K515" i="25"/>
  <c r="J571" i="35" l="1"/>
  <c r="K571" i="35" s="1"/>
  <c r="W516" i="25"/>
  <c r="AD516" i="25"/>
  <c r="Y516" i="25"/>
  <c r="V516" i="25"/>
  <c r="X516" i="25"/>
  <c r="AA516" i="25"/>
  <c r="U516" i="25"/>
  <c r="AB516" i="25"/>
  <c r="T516" i="25"/>
  <c r="Z516" i="25"/>
  <c r="Z572" i="35"/>
  <c r="AC572" i="35"/>
  <c r="T572" i="35"/>
  <c r="X572" i="35"/>
  <c r="AB572" i="35"/>
  <c r="Y572" i="35"/>
  <c r="AD572" i="35"/>
  <c r="AA572" i="35"/>
  <c r="V572" i="35"/>
  <c r="U572" i="35"/>
  <c r="W572" i="35"/>
  <c r="R659" i="33"/>
  <c r="L660" i="33" s="1"/>
  <c r="M660" i="33" s="1"/>
  <c r="I659" i="33"/>
  <c r="H660" i="33" s="1"/>
  <c r="AE516" i="25" l="1"/>
  <c r="N516" i="25" s="1"/>
  <c r="Q516" i="25" s="1"/>
  <c r="S516" i="25" s="1"/>
  <c r="E516" i="25" s="1"/>
  <c r="AE572" i="35"/>
  <c r="N572" i="35" s="1"/>
  <c r="Q572" i="35" s="1"/>
  <c r="K659" i="33"/>
  <c r="T660" i="33"/>
  <c r="AC660" i="33"/>
  <c r="X660" i="33"/>
  <c r="AA660" i="33"/>
  <c r="AD660" i="33"/>
  <c r="V660" i="33"/>
  <c r="U660" i="33"/>
  <c r="Y660" i="33"/>
  <c r="Z660" i="33"/>
  <c r="W660" i="33"/>
  <c r="AB660" i="33"/>
  <c r="S572" i="35" l="1"/>
  <c r="AE660" i="33"/>
  <c r="N660" i="33" s="1"/>
  <c r="Q660" i="33" s="1"/>
  <c r="E660" i="33" s="1"/>
  <c r="I516" i="25"/>
  <c r="H517" i="25" s="1"/>
  <c r="R516" i="25"/>
  <c r="L517" i="25" s="1"/>
  <c r="M517" i="25" s="1"/>
  <c r="E572" i="35" l="1"/>
  <c r="R660" i="33"/>
  <c r="L661" i="33" s="1"/>
  <c r="M661" i="33" s="1"/>
  <c r="I660" i="33"/>
  <c r="H661" i="33" s="1"/>
  <c r="K516" i="25"/>
  <c r="AA517" i="25"/>
  <c r="W517" i="25"/>
  <c r="V517" i="25"/>
  <c r="X517" i="25"/>
  <c r="Y517" i="25"/>
  <c r="AC517" i="25"/>
  <c r="AD517" i="25"/>
  <c r="U517" i="25"/>
  <c r="T517" i="25"/>
  <c r="Z517" i="25"/>
  <c r="AB517" i="25"/>
  <c r="I572" i="35" l="1"/>
  <c r="H573" i="35" s="1"/>
  <c r="R572" i="35"/>
  <c r="L573" i="35" s="1"/>
  <c r="M573" i="35" s="1"/>
  <c r="K660" i="33"/>
  <c r="W661" i="33"/>
  <c r="AA661" i="33"/>
  <c r="X661" i="33"/>
  <c r="Z661" i="33"/>
  <c r="U661" i="33"/>
  <c r="AD661" i="33"/>
  <c r="AC661" i="33"/>
  <c r="V661" i="33"/>
  <c r="T661" i="33"/>
  <c r="Y661" i="33"/>
  <c r="AB661" i="33"/>
  <c r="AE517" i="25"/>
  <c r="N517" i="25" s="1"/>
  <c r="Q517" i="25" s="1"/>
  <c r="S517" i="25" s="1"/>
  <c r="J572" i="35" l="1"/>
  <c r="K572" i="35" s="1"/>
  <c r="W573" i="35"/>
  <c r="AB573" i="35"/>
  <c r="X573" i="35"/>
  <c r="Y573" i="35"/>
  <c r="V573" i="35"/>
  <c r="AA573" i="35"/>
  <c r="U573" i="35"/>
  <c r="AD573" i="35"/>
  <c r="T573" i="35"/>
  <c r="AC573" i="35"/>
  <c r="Z573" i="35"/>
  <c r="E517" i="25"/>
  <c r="AE661" i="33"/>
  <c r="N661" i="33" s="1"/>
  <c r="Q661" i="33" s="1"/>
  <c r="AE573" i="35" l="1"/>
  <c r="N573" i="35" s="1"/>
  <c r="Q573" i="35" s="1"/>
  <c r="E661" i="33"/>
  <c r="S573" i="35" l="1"/>
  <c r="I661" i="33"/>
  <c r="H662" i="33" s="1"/>
  <c r="R661" i="33"/>
  <c r="L662" i="33" s="1"/>
  <c r="M662" i="33" s="1"/>
  <c r="I517" i="25"/>
  <c r="H518" i="25" s="1"/>
  <c r="R517" i="25"/>
  <c r="L518" i="25" s="1"/>
  <c r="M518" i="25" s="1"/>
  <c r="E573" i="35" l="1"/>
  <c r="V662" i="33"/>
  <c r="T662" i="33"/>
  <c r="AA662" i="33"/>
  <c r="AD662" i="33"/>
  <c r="Y662" i="33"/>
  <c r="AB662" i="33"/>
  <c r="X662" i="33"/>
  <c r="U662" i="33"/>
  <c r="AC662" i="33"/>
  <c r="Z662" i="33"/>
  <c r="W662" i="33"/>
  <c r="K661" i="33"/>
  <c r="AB518" i="25"/>
  <c r="Z518" i="25"/>
  <c r="AA518" i="25"/>
  <c r="AC518" i="25"/>
  <c r="T518" i="25"/>
  <c r="U518" i="25"/>
  <c r="X518" i="25"/>
  <c r="Y518" i="25"/>
  <c r="V518" i="25"/>
  <c r="AD518" i="25"/>
  <c r="W518" i="25"/>
  <c r="K517" i="25"/>
  <c r="I573" i="35" l="1"/>
  <c r="H574" i="35" s="1"/>
  <c r="R573" i="35"/>
  <c r="L574" i="35" s="1"/>
  <c r="M574" i="35" s="1"/>
  <c r="AE662" i="33"/>
  <c r="N662" i="33" s="1"/>
  <c r="Q662" i="33" s="1"/>
  <c r="E662" i="33" s="1"/>
  <c r="AE518" i="25"/>
  <c r="N518" i="25" s="1"/>
  <c r="Q518" i="25" s="1"/>
  <c r="J573" i="35" l="1"/>
  <c r="K573" i="35" s="1"/>
  <c r="X574" i="35"/>
  <c r="AC574" i="35"/>
  <c r="T574" i="35"/>
  <c r="W574" i="35"/>
  <c r="U574" i="35"/>
  <c r="AA574" i="35"/>
  <c r="Y574" i="35"/>
  <c r="V574" i="35"/>
  <c r="Z574" i="35"/>
  <c r="AB574" i="35"/>
  <c r="AD574" i="35"/>
  <c r="S518" i="25"/>
  <c r="E518" i="25" s="1"/>
  <c r="R662" i="33"/>
  <c r="L663" i="33" s="1"/>
  <c r="M663" i="33" s="1"/>
  <c r="I662" i="33"/>
  <c r="H663" i="33" s="1"/>
  <c r="AE574" i="35" l="1"/>
  <c r="N574" i="35" s="1"/>
  <c r="Q574" i="35" s="1"/>
  <c r="K662" i="33"/>
  <c r="AB663" i="33"/>
  <c r="AA663" i="33"/>
  <c r="V663" i="33"/>
  <c r="AC663" i="33"/>
  <c r="Y663" i="33"/>
  <c r="AD663" i="33"/>
  <c r="X663" i="33"/>
  <c r="Z663" i="33"/>
  <c r="T663" i="33"/>
  <c r="U663" i="33"/>
  <c r="W663" i="33"/>
  <c r="S574" i="35" l="1"/>
  <c r="AE663" i="33"/>
  <c r="N663" i="33" s="1"/>
  <c r="Q663" i="33" s="1"/>
  <c r="I518" i="25"/>
  <c r="H519" i="25" s="1"/>
  <c r="R518" i="25"/>
  <c r="L519" i="25" s="1"/>
  <c r="M519" i="25" s="1"/>
  <c r="E574" i="35" l="1"/>
  <c r="R663" i="33"/>
  <c r="L664" i="33" s="1"/>
  <c r="M664" i="33" s="1"/>
  <c r="I663" i="33"/>
  <c r="H664" i="33" s="1"/>
  <c r="K518" i="25"/>
  <c r="V519" i="25"/>
  <c r="T519" i="25"/>
  <c r="U519" i="25"/>
  <c r="AC519" i="25"/>
  <c r="AD519" i="25"/>
  <c r="AB519" i="25"/>
  <c r="AA519" i="25"/>
  <c r="Z519" i="25"/>
  <c r="W519" i="25"/>
  <c r="X519" i="25"/>
  <c r="Y519" i="25"/>
  <c r="I574" i="35" l="1"/>
  <c r="H575" i="35" s="1"/>
  <c r="R574" i="35"/>
  <c r="L575" i="35" s="1"/>
  <c r="M575" i="35" s="1"/>
  <c r="K663" i="33"/>
  <c r="AA664" i="33"/>
  <c r="Z664" i="33"/>
  <c r="V664" i="33"/>
  <c r="T664" i="33"/>
  <c r="X664" i="33"/>
  <c r="Y664" i="33"/>
  <c r="AD664" i="33"/>
  <c r="U664" i="33"/>
  <c r="AB664" i="33"/>
  <c r="AC664" i="33"/>
  <c r="W664" i="33"/>
  <c r="AE519" i="25"/>
  <c r="N519" i="25" s="1"/>
  <c r="Q519" i="25" s="1"/>
  <c r="J574" i="35" l="1"/>
  <c r="K574" i="35" s="1"/>
  <c r="Y575" i="35"/>
  <c r="V575" i="35"/>
  <c r="AB575" i="35"/>
  <c r="Z575" i="35"/>
  <c r="AA575" i="35"/>
  <c r="AD575" i="35"/>
  <c r="T575" i="35"/>
  <c r="AC575" i="35"/>
  <c r="W575" i="35"/>
  <c r="X575" i="35"/>
  <c r="U575" i="35"/>
  <c r="S519" i="25"/>
  <c r="E519" i="25" s="1"/>
  <c r="AE664" i="33"/>
  <c r="N664" i="33" s="1"/>
  <c r="Q664" i="33" s="1"/>
  <c r="AE575" i="35" l="1"/>
  <c r="N575" i="35" s="1"/>
  <c r="Q575" i="35" s="1"/>
  <c r="R519" i="25"/>
  <c r="L520" i="25" s="1"/>
  <c r="M520" i="25" s="1"/>
  <c r="I519" i="25"/>
  <c r="H520" i="25" s="1"/>
  <c r="S575" i="35" l="1"/>
  <c r="E664" i="33"/>
  <c r="I664" i="33" s="1"/>
  <c r="H665" i="33" s="1"/>
  <c r="R664" i="33"/>
  <c r="L665" i="33" s="1"/>
  <c r="M665" i="33" s="1"/>
  <c r="K519" i="25"/>
  <c r="AD520" i="25"/>
  <c r="Z520" i="25"/>
  <c r="AA520" i="25"/>
  <c r="V520" i="25"/>
  <c r="W520" i="25"/>
  <c r="X520" i="25"/>
  <c r="U520" i="25"/>
  <c r="AB520" i="25"/>
  <c r="T520" i="25"/>
  <c r="AC520" i="25"/>
  <c r="Y520" i="25"/>
  <c r="E575" i="35" l="1"/>
  <c r="AA665" i="33"/>
  <c r="AB665" i="33"/>
  <c r="T665" i="33"/>
  <c r="AC665" i="33"/>
  <c r="V665" i="33"/>
  <c r="Z665" i="33"/>
  <c r="U665" i="33"/>
  <c r="Y665" i="33"/>
  <c r="AD665" i="33"/>
  <c r="W665" i="33"/>
  <c r="X665" i="33"/>
  <c r="K664" i="33"/>
  <c r="AE520" i="25"/>
  <c r="N520" i="25" s="1"/>
  <c r="Q520" i="25" s="1"/>
  <c r="S520" i="25" s="1"/>
  <c r="I575" i="35" l="1"/>
  <c r="H576" i="35" s="1"/>
  <c r="R575" i="35"/>
  <c r="L576" i="35" s="1"/>
  <c r="M576" i="35" s="1"/>
  <c r="AE665" i="33"/>
  <c r="N665" i="33" s="1"/>
  <c r="Q665" i="33" s="1"/>
  <c r="J575" i="35" l="1"/>
  <c r="K575" i="35" s="1"/>
  <c r="AD576" i="35"/>
  <c r="T576" i="35"/>
  <c r="U576" i="35"/>
  <c r="Y576" i="35"/>
  <c r="X576" i="35"/>
  <c r="V576" i="35"/>
  <c r="AB576" i="35"/>
  <c r="AC576" i="35"/>
  <c r="AA576" i="35"/>
  <c r="Z576" i="35"/>
  <c r="W576" i="35"/>
  <c r="E520" i="25"/>
  <c r="R665" i="33"/>
  <c r="L666" i="33" s="1"/>
  <c r="M666" i="33" s="1"/>
  <c r="I665" i="33"/>
  <c r="H666" i="33" s="1"/>
  <c r="AE576" i="35" l="1"/>
  <c r="N576" i="35" s="1"/>
  <c r="Q576" i="35" s="1"/>
  <c r="AA666" i="33"/>
  <c r="V666" i="33"/>
  <c r="W666" i="33"/>
  <c r="Z666" i="33"/>
  <c r="T666" i="33"/>
  <c r="AB666" i="33"/>
  <c r="Y666" i="33"/>
  <c r="X666" i="33"/>
  <c r="U666" i="33"/>
  <c r="AC666" i="33"/>
  <c r="AD666" i="33"/>
  <c r="K665" i="33"/>
  <c r="I520" i="25"/>
  <c r="H521" i="25" s="1"/>
  <c r="R520" i="25"/>
  <c r="L521" i="25" s="1"/>
  <c r="M521" i="25" s="1"/>
  <c r="S576" i="35" l="1"/>
  <c r="AE666" i="33"/>
  <c r="N666" i="33" s="1"/>
  <c r="Q666" i="33" s="1"/>
  <c r="E666" i="33" s="1"/>
  <c r="K520" i="25"/>
  <c r="AB521" i="25"/>
  <c r="X521" i="25"/>
  <c r="U521" i="25"/>
  <c r="AA521" i="25"/>
  <c r="AC521" i="25"/>
  <c r="AD521" i="25"/>
  <c r="Y521" i="25"/>
  <c r="Z521" i="25"/>
  <c r="T521" i="25"/>
  <c r="V521" i="25"/>
  <c r="W521" i="25"/>
  <c r="E576" i="35" l="1"/>
  <c r="R666" i="33"/>
  <c r="L667" i="33" s="1"/>
  <c r="M667" i="33" s="1"/>
  <c r="I666" i="33"/>
  <c r="H667" i="33" s="1"/>
  <c r="AE521" i="25"/>
  <c r="N521" i="25" s="1"/>
  <c r="Q521" i="25" s="1"/>
  <c r="I576" i="35" l="1"/>
  <c r="H577" i="35" s="1"/>
  <c r="R576" i="35"/>
  <c r="L577" i="35" s="1"/>
  <c r="M577" i="35" s="1"/>
  <c r="S521" i="25"/>
  <c r="E521" i="25" s="1"/>
  <c r="K666" i="33"/>
  <c r="AB667" i="33"/>
  <c r="V667" i="33"/>
  <c r="AC667" i="33"/>
  <c r="W667" i="33"/>
  <c r="Z667" i="33"/>
  <c r="Y667" i="33"/>
  <c r="AD667" i="33"/>
  <c r="X667" i="33"/>
  <c r="U667" i="33"/>
  <c r="T667" i="33"/>
  <c r="AA667" i="33"/>
  <c r="J576" i="35" l="1"/>
  <c r="K576" i="35" s="1"/>
  <c r="T577" i="35"/>
  <c r="Z577" i="35"/>
  <c r="AA577" i="35"/>
  <c r="W577" i="35"/>
  <c r="Y577" i="35"/>
  <c r="X577" i="35"/>
  <c r="AB577" i="35"/>
  <c r="AC577" i="35"/>
  <c r="U577" i="35"/>
  <c r="V577" i="35"/>
  <c r="AD577" i="35"/>
  <c r="AE667" i="33"/>
  <c r="N667" i="33" s="1"/>
  <c r="Q667" i="33" s="1"/>
  <c r="AE577" i="35" l="1"/>
  <c r="N577" i="35" s="1"/>
  <c r="Q577" i="35" s="1"/>
  <c r="E667" i="33"/>
  <c r="I521" i="25"/>
  <c r="H522" i="25" s="1"/>
  <c r="R521" i="25"/>
  <c r="L522" i="25" s="1"/>
  <c r="M522" i="25" s="1"/>
  <c r="S577" i="35" l="1"/>
  <c r="I667" i="33"/>
  <c r="H668" i="33" s="1"/>
  <c r="R667" i="33"/>
  <c r="L668" i="33" s="1"/>
  <c r="M668" i="33" s="1"/>
  <c r="K521" i="25"/>
  <c r="AA522" i="25"/>
  <c r="V522" i="25"/>
  <c r="AD522" i="25"/>
  <c r="W522" i="25"/>
  <c r="AC522" i="25"/>
  <c r="Z522" i="25"/>
  <c r="X522" i="25"/>
  <c r="AB522" i="25"/>
  <c r="T522" i="25"/>
  <c r="Y522" i="25"/>
  <c r="U522" i="25"/>
  <c r="E577" i="35" l="1"/>
  <c r="Y668" i="33"/>
  <c r="W668" i="33"/>
  <c r="Z668" i="33"/>
  <c r="V668" i="33"/>
  <c r="U668" i="33"/>
  <c r="X668" i="33"/>
  <c r="AC668" i="33"/>
  <c r="AA668" i="33"/>
  <c r="AD668" i="33"/>
  <c r="T668" i="33"/>
  <c r="AB668" i="33"/>
  <c r="K667" i="33"/>
  <c r="AE522" i="25"/>
  <c r="N522" i="25" s="1"/>
  <c r="Q522" i="25" s="1"/>
  <c r="I577" i="35" l="1"/>
  <c r="H578" i="35" s="1"/>
  <c r="R577" i="35"/>
  <c r="L578" i="35" s="1"/>
  <c r="M578" i="35" s="1"/>
  <c r="S522" i="25"/>
  <c r="E522" i="25" s="1"/>
  <c r="AE668" i="33"/>
  <c r="N668" i="33" s="1"/>
  <c r="Q668" i="33" s="1"/>
  <c r="E668" i="33" s="1"/>
  <c r="J577" i="35" l="1"/>
  <c r="K577" i="35" s="1"/>
  <c r="R522" i="25"/>
  <c r="L523" i="25" s="1"/>
  <c r="M523" i="25" s="1"/>
  <c r="AD523" i="25" s="1"/>
  <c r="I522" i="25"/>
  <c r="H523" i="25" s="1"/>
  <c r="X578" i="35"/>
  <c r="AD578" i="35"/>
  <c r="V578" i="35"/>
  <c r="AC578" i="35"/>
  <c r="T578" i="35"/>
  <c r="W578" i="35"/>
  <c r="U578" i="35"/>
  <c r="Z578" i="35"/>
  <c r="AA578" i="35"/>
  <c r="AB578" i="35"/>
  <c r="Y578" i="35"/>
  <c r="R668" i="33"/>
  <c r="L669" i="33" s="1"/>
  <c r="M669" i="33" s="1"/>
  <c r="I668" i="33"/>
  <c r="H669" i="33" s="1"/>
  <c r="W523" i="25" l="1"/>
  <c r="Y523" i="25"/>
  <c r="T523" i="25"/>
  <c r="Z523" i="25"/>
  <c r="AB523" i="25"/>
  <c r="U523" i="25"/>
  <c r="AC523" i="25"/>
  <c r="AA523" i="25"/>
  <c r="X523" i="25"/>
  <c r="V523" i="25"/>
  <c r="K522" i="25"/>
  <c r="AE578" i="35"/>
  <c r="N578" i="35" s="1"/>
  <c r="Q578" i="35" s="1"/>
  <c r="W669" i="33"/>
  <c r="AA669" i="33"/>
  <c r="Z669" i="33"/>
  <c r="Y669" i="33"/>
  <c r="AD669" i="33"/>
  <c r="AB669" i="33"/>
  <c r="AC669" i="33"/>
  <c r="V669" i="33"/>
  <c r="T669" i="33"/>
  <c r="X669" i="33"/>
  <c r="U669" i="33"/>
  <c r="K668" i="33"/>
  <c r="AE523" i="25" l="1"/>
  <c r="N523" i="25" s="1"/>
  <c r="Q523" i="25" s="1"/>
  <c r="S523" i="25" s="1"/>
  <c r="E523" i="25" s="1"/>
  <c r="S578" i="35"/>
  <c r="E578" i="35" s="1"/>
  <c r="AE669" i="33"/>
  <c r="N669" i="33" s="1"/>
  <c r="Q669" i="33" s="1"/>
  <c r="I578" i="35" l="1"/>
  <c r="H579" i="35" s="1"/>
  <c r="R578" i="35"/>
  <c r="L579" i="35" s="1"/>
  <c r="M579" i="35" s="1"/>
  <c r="I669" i="33"/>
  <c r="H670" i="33" s="1"/>
  <c r="R669" i="33"/>
  <c r="L670" i="33" s="1"/>
  <c r="R523" i="25"/>
  <c r="L524" i="25" s="1"/>
  <c r="M524" i="25" s="1"/>
  <c r="I523" i="25"/>
  <c r="H524" i="25" s="1"/>
  <c r="J578" i="35" l="1"/>
  <c r="K578" i="35" s="1"/>
  <c r="AD579" i="35"/>
  <c r="W579" i="35"/>
  <c r="AA579" i="35"/>
  <c r="Z579" i="35"/>
  <c r="Y579" i="35"/>
  <c r="V579" i="35"/>
  <c r="X579" i="35"/>
  <c r="U579" i="35"/>
  <c r="T579" i="35"/>
  <c r="AC579" i="35"/>
  <c r="AB579" i="35"/>
  <c r="K669" i="33"/>
  <c r="M670" i="33"/>
  <c r="AC670" i="33" s="1"/>
  <c r="K523" i="25"/>
  <c r="W524" i="25"/>
  <c r="U524" i="25"/>
  <c r="AB524" i="25"/>
  <c r="T524" i="25"/>
  <c r="AA524" i="25"/>
  <c r="Z524" i="25"/>
  <c r="V524" i="25"/>
  <c r="AD524" i="25"/>
  <c r="Y524" i="25"/>
  <c r="AC524" i="25"/>
  <c r="X524" i="25"/>
  <c r="AE579" i="35" l="1"/>
  <c r="N579" i="35" s="1"/>
  <c r="Q579" i="35" s="1"/>
  <c r="S579" i="35" s="1"/>
  <c r="Y670" i="33"/>
  <c r="U670" i="33"/>
  <c r="AA670" i="33"/>
  <c r="T670" i="33"/>
  <c r="Z670" i="33"/>
  <c r="V670" i="33"/>
  <c r="AB670" i="33"/>
  <c r="W670" i="33"/>
  <c r="AD670" i="33"/>
  <c r="X670" i="33"/>
  <c r="AE524" i="25"/>
  <c r="N524" i="25" s="1"/>
  <c r="Q524" i="25" s="1"/>
  <c r="E579" i="35" l="1"/>
  <c r="S524" i="25"/>
  <c r="E524" i="25" s="1"/>
  <c r="AE670" i="33"/>
  <c r="N670" i="33" s="1"/>
  <c r="Q670" i="33" s="1"/>
  <c r="R579" i="35" l="1"/>
  <c r="L580" i="35" s="1"/>
  <c r="M580" i="35" s="1"/>
  <c r="I579" i="35"/>
  <c r="H580" i="35" s="1"/>
  <c r="E670" i="33"/>
  <c r="R524" i="25"/>
  <c r="L525" i="25" s="1"/>
  <c r="M525" i="25" s="1"/>
  <c r="I524" i="25"/>
  <c r="H525" i="25" s="1"/>
  <c r="J579" i="35" l="1"/>
  <c r="K579" i="35" s="1"/>
  <c r="AB580" i="35"/>
  <c r="AC580" i="35"/>
  <c r="Z580" i="35"/>
  <c r="U580" i="35"/>
  <c r="T580" i="35"/>
  <c r="Y580" i="35"/>
  <c r="AD580" i="35"/>
  <c r="V580" i="35"/>
  <c r="AA580" i="35"/>
  <c r="X580" i="35"/>
  <c r="W580" i="35"/>
  <c r="I670" i="33"/>
  <c r="R670" i="33"/>
  <c r="L671" i="33" s="1"/>
  <c r="M671" i="33" s="1"/>
  <c r="K524" i="25"/>
  <c r="AD525" i="25"/>
  <c r="AA525" i="25"/>
  <c r="AC525" i="25"/>
  <c r="W525" i="25"/>
  <c r="Y525" i="25"/>
  <c r="V525" i="25"/>
  <c r="Z525" i="25"/>
  <c r="U525" i="25"/>
  <c r="AB525" i="25"/>
  <c r="X525" i="25"/>
  <c r="T525" i="25"/>
  <c r="AE580" i="35" l="1"/>
  <c r="N580" i="35" s="1"/>
  <c r="Q580" i="35" s="1"/>
  <c r="AC671" i="33"/>
  <c r="X671" i="33"/>
  <c r="T671" i="33"/>
  <c r="Z671" i="33"/>
  <c r="V671" i="33"/>
  <c r="U671" i="33"/>
  <c r="AA671" i="33"/>
  <c r="AB671" i="33"/>
  <c r="Y671" i="33"/>
  <c r="W671" i="33"/>
  <c r="AD671" i="33"/>
  <c r="H671" i="33"/>
  <c r="K670" i="33"/>
  <c r="AE525" i="25"/>
  <c r="N525" i="25" s="1"/>
  <c r="Q525" i="25" s="1"/>
  <c r="S580" i="35" l="1"/>
  <c r="S525" i="25"/>
  <c r="E525" i="25" s="1"/>
  <c r="AE671" i="33"/>
  <c r="N671" i="33" s="1"/>
  <c r="Q671" i="33" s="1"/>
  <c r="E580" i="35" l="1"/>
  <c r="R671" i="33"/>
  <c r="L672" i="33" s="1"/>
  <c r="M672" i="33" s="1"/>
  <c r="T672" i="33" s="1"/>
  <c r="I671" i="33"/>
  <c r="R525" i="25"/>
  <c r="L526" i="25" s="1"/>
  <c r="M526" i="25" s="1"/>
  <c r="I525" i="25"/>
  <c r="H526" i="25" s="1"/>
  <c r="I580" i="35" l="1"/>
  <c r="H581" i="35" s="1"/>
  <c r="R580" i="35"/>
  <c r="L581" i="35" s="1"/>
  <c r="M581" i="35" s="1"/>
  <c r="AB672" i="33"/>
  <c r="X672" i="33"/>
  <c r="V672" i="33"/>
  <c r="U672" i="33"/>
  <c r="AA672" i="33"/>
  <c r="W672" i="33"/>
  <c r="Z672" i="33"/>
  <c r="AC672" i="33"/>
  <c r="Y672" i="33"/>
  <c r="AD672" i="33"/>
  <c r="H672" i="33"/>
  <c r="K671" i="33"/>
  <c r="K525" i="25"/>
  <c r="T526" i="25"/>
  <c r="X526" i="25"/>
  <c r="Z526" i="25"/>
  <c r="U526" i="25"/>
  <c r="AB526" i="25"/>
  <c r="W526" i="25"/>
  <c r="AA526" i="25"/>
  <c r="AD526" i="25"/>
  <c r="Y526" i="25"/>
  <c r="V526" i="25"/>
  <c r="AC526" i="25"/>
  <c r="J580" i="35" l="1"/>
  <c r="K580" i="35" s="1"/>
  <c r="AB581" i="35"/>
  <c r="AA581" i="35"/>
  <c r="AD581" i="35"/>
  <c r="Z581" i="35"/>
  <c r="AC581" i="35"/>
  <c r="T581" i="35"/>
  <c r="Y581" i="35"/>
  <c r="V581" i="35"/>
  <c r="X581" i="35"/>
  <c r="W581" i="35"/>
  <c r="U581" i="35"/>
  <c r="AE672" i="33"/>
  <c r="N672" i="33" s="1"/>
  <c r="Q672" i="33" s="1"/>
  <c r="AE526" i="25"/>
  <c r="N526" i="25" s="1"/>
  <c r="Q526" i="25" s="1"/>
  <c r="S526" i="25" s="1"/>
  <c r="AE581" i="35" l="1"/>
  <c r="N581" i="35" s="1"/>
  <c r="Q581" i="35" s="1"/>
  <c r="E672" i="33"/>
  <c r="R672" i="33" s="1"/>
  <c r="L673" i="33" s="1"/>
  <c r="M673" i="33" s="1"/>
  <c r="E526" i="25"/>
  <c r="S581" i="35" l="1"/>
  <c r="E581" i="35" s="1"/>
  <c r="T673" i="33"/>
  <c r="AB673" i="33"/>
  <c r="Z673" i="33"/>
  <c r="AA673" i="33"/>
  <c r="V673" i="33"/>
  <c r="AC673" i="33"/>
  <c r="U673" i="33"/>
  <c r="Y673" i="33"/>
  <c r="X673" i="33"/>
  <c r="AD673" i="33"/>
  <c r="W673" i="33"/>
  <c r="I672" i="33"/>
  <c r="H673" i="33" s="1"/>
  <c r="K672" i="33"/>
  <c r="E673" i="33"/>
  <c r="R526" i="25"/>
  <c r="L527" i="25" s="1"/>
  <c r="M527" i="25" s="1"/>
  <c r="I526" i="25"/>
  <c r="H527" i="25" s="1"/>
  <c r="I581" i="35" l="1"/>
  <c r="H582" i="35" s="1"/>
  <c r="R581" i="35"/>
  <c r="L582" i="35" s="1"/>
  <c r="M582" i="35" s="1"/>
  <c r="AE673" i="33"/>
  <c r="N673" i="33" s="1"/>
  <c r="Q673" i="33" s="1"/>
  <c r="I673" i="33"/>
  <c r="H674" i="33" s="1"/>
  <c r="K526" i="25"/>
  <c r="AD527" i="25"/>
  <c r="V527" i="25"/>
  <c r="U527" i="25"/>
  <c r="AA527" i="25"/>
  <c r="X527" i="25"/>
  <c r="Z527" i="25"/>
  <c r="Y527" i="25"/>
  <c r="W527" i="25"/>
  <c r="AC527" i="25"/>
  <c r="AB527" i="25"/>
  <c r="T527" i="25"/>
  <c r="J581" i="35" l="1"/>
  <c r="K581" i="35" s="1"/>
  <c r="V582" i="35"/>
  <c r="AD582" i="35"/>
  <c r="Z582" i="35"/>
  <c r="T582" i="35"/>
  <c r="AC582" i="35"/>
  <c r="Y582" i="35"/>
  <c r="X582" i="35"/>
  <c r="AB582" i="35"/>
  <c r="W582" i="35"/>
  <c r="U582" i="35"/>
  <c r="AA582" i="35"/>
  <c r="K673" i="33"/>
  <c r="R673" i="33"/>
  <c r="L674" i="33" s="1"/>
  <c r="M674" i="33" s="1"/>
  <c r="AE527" i="25"/>
  <c r="N527" i="25" s="1"/>
  <c r="Q527" i="25" s="1"/>
  <c r="AE582" i="35" l="1"/>
  <c r="N582" i="35" s="1"/>
  <c r="Q582" i="35" s="1"/>
  <c r="S582" i="35" s="1"/>
  <c r="S527" i="25"/>
  <c r="E527" i="25" s="1"/>
  <c r="AD674" i="33"/>
  <c r="T674" i="33"/>
  <c r="X674" i="33"/>
  <c r="W674" i="33"/>
  <c r="Z674" i="33"/>
  <c r="AB674" i="33"/>
  <c r="U674" i="33"/>
  <c r="AC674" i="33"/>
  <c r="AA674" i="33"/>
  <c r="V674" i="33"/>
  <c r="Y674" i="33"/>
  <c r="E582" i="35" l="1"/>
  <c r="AE674" i="33"/>
  <c r="N674" i="33" s="1"/>
  <c r="Q674" i="33" s="1"/>
  <c r="R527" i="25"/>
  <c r="L528" i="25" s="1"/>
  <c r="M528" i="25" s="1"/>
  <c r="I527" i="25"/>
  <c r="H528" i="25" s="1"/>
  <c r="R582" i="35" l="1"/>
  <c r="L583" i="35" s="1"/>
  <c r="M583" i="35" s="1"/>
  <c r="I582" i="35"/>
  <c r="H583" i="35" s="1"/>
  <c r="E674" i="33"/>
  <c r="R674" i="33" s="1"/>
  <c r="L675" i="33" s="1"/>
  <c r="M675" i="33" s="1"/>
  <c r="K527" i="25"/>
  <c r="Y528" i="25"/>
  <c r="T528" i="25"/>
  <c r="V528" i="25"/>
  <c r="AA528" i="25"/>
  <c r="X528" i="25"/>
  <c r="W528" i="25"/>
  <c r="AB528" i="25"/>
  <c r="Z528" i="25"/>
  <c r="U528" i="25"/>
  <c r="AC528" i="25"/>
  <c r="AD528" i="25"/>
  <c r="J582" i="35" l="1"/>
  <c r="K582" i="35" s="1"/>
  <c r="X583" i="35"/>
  <c r="T583" i="35"/>
  <c r="Z583" i="35"/>
  <c r="V583" i="35"/>
  <c r="AB583" i="35"/>
  <c r="AC583" i="35"/>
  <c r="AA583" i="35"/>
  <c r="U583" i="35"/>
  <c r="Y583" i="35"/>
  <c r="W583" i="35"/>
  <c r="AD583" i="35"/>
  <c r="AB675" i="33"/>
  <c r="T675" i="33"/>
  <c r="AD675" i="33"/>
  <c r="X675" i="33"/>
  <c r="W675" i="33"/>
  <c r="AA675" i="33"/>
  <c r="Y675" i="33"/>
  <c r="U675" i="33"/>
  <c r="AC675" i="33"/>
  <c r="V675" i="33"/>
  <c r="Z675" i="33"/>
  <c r="I674" i="33"/>
  <c r="H675" i="33" s="1"/>
  <c r="AE528" i="25"/>
  <c r="N528" i="25" s="1"/>
  <c r="Q528" i="25" s="1"/>
  <c r="AE583" i="35" l="1"/>
  <c r="N583" i="35" s="1"/>
  <c r="Q583" i="35" s="1"/>
  <c r="S528" i="25"/>
  <c r="E528" i="25" s="1"/>
  <c r="K674" i="33"/>
  <c r="AE675" i="33"/>
  <c r="N675" i="33" s="1"/>
  <c r="Q675" i="33" s="1"/>
  <c r="S583" i="35" l="1"/>
  <c r="R675" i="33"/>
  <c r="L676" i="33" s="1"/>
  <c r="M676" i="33" s="1"/>
  <c r="I675" i="33"/>
  <c r="H676" i="33" s="1"/>
  <c r="R528" i="25"/>
  <c r="L529" i="25" s="1"/>
  <c r="M529" i="25" s="1"/>
  <c r="I528" i="25"/>
  <c r="H529" i="25" s="1"/>
  <c r="E583" i="35" l="1"/>
  <c r="K675" i="33"/>
  <c r="AD676" i="33"/>
  <c r="Y676" i="33"/>
  <c r="T676" i="33"/>
  <c r="V676" i="33"/>
  <c r="X676" i="33"/>
  <c r="AA676" i="33"/>
  <c r="U676" i="33"/>
  <c r="Z676" i="33"/>
  <c r="AB676" i="33"/>
  <c r="W676" i="33"/>
  <c r="AC676" i="33"/>
  <c r="K528" i="25"/>
  <c r="T529" i="25"/>
  <c r="AB529" i="25"/>
  <c r="V529" i="25"/>
  <c r="W529" i="25"/>
  <c r="U529" i="25"/>
  <c r="AD529" i="25"/>
  <c r="AA529" i="25"/>
  <c r="AC529" i="25"/>
  <c r="Z529" i="25"/>
  <c r="X529" i="25"/>
  <c r="Y529" i="25"/>
  <c r="I583" i="35" l="1"/>
  <c r="H584" i="35" s="1"/>
  <c r="R583" i="35"/>
  <c r="L584" i="35" s="1"/>
  <c r="M584" i="35" s="1"/>
  <c r="AE676" i="33"/>
  <c r="N676" i="33" s="1"/>
  <c r="Q676" i="33" s="1"/>
  <c r="E676" i="33"/>
  <c r="R676" i="33"/>
  <c r="L677" i="33" s="1"/>
  <c r="M677" i="33" s="1"/>
  <c r="AE529" i="25"/>
  <c r="N529" i="25" s="1"/>
  <c r="Q529" i="25" s="1"/>
  <c r="S529" i="25" s="1"/>
  <c r="J583" i="35" l="1"/>
  <c r="K583" i="35" s="1"/>
  <c r="T584" i="35"/>
  <c r="Z584" i="35"/>
  <c r="V584" i="35"/>
  <c r="Y584" i="35"/>
  <c r="AA584" i="35"/>
  <c r="AB584" i="35"/>
  <c r="AD584" i="35"/>
  <c r="W584" i="35"/>
  <c r="U584" i="35"/>
  <c r="AC584" i="35"/>
  <c r="X584" i="35"/>
  <c r="I676" i="33"/>
  <c r="H677" i="33" s="1"/>
  <c r="E529" i="25"/>
  <c r="K676" i="33"/>
  <c r="AA677" i="33"/>
  <c r="U677" i="33"/>
  <c r="Y677" i="33"/>
  <c r="AB677" i="33"/>
  <c r="W677" i="33"/>
  <c r="V677" i="33"/>
  <c r="Z677" i="33"/>
  <c r="T677" i="33"/>
  <c r="AD677" i="33"/>
  <c r="X677" i="33"/>
  <c r="AC677" i="33"/>
  <c r="AE584" i="35" l="1"/>
  <c r="N584" i="35" s="1"/>
  <c r="Q584" i="35" s="1"/>
  <c r="AE677" i="33"/>
  <c r="N677" i="33" s="1"/>
  <c r="Q677" i="33" s="1"/>
  <c r="R529" i="25"/>
  <c r="L530" i="25" s="1"/>
  <c r="M530" i="25" s="1"/>
  <c r="I529" i="25"/>
  <c r="H530" i="25" s="1"/>
  <c r="S584" i="35" l="1"/>
  <c r="E584" i="35" s="1"/>
  <c r="R677" i="33"/>
  <c r="L678" i="33" s="1"/>
  <c r="M678" i="33" s="1"/>
  <c r="I677" i="33"/>
  <c r="H678" i="33" s="1"/>
  <c r="K529" i="25"/>
  <c r="V530" i="25"/>
  <c r="W530" i="25"/>
  <c r="X530" i="25"/>
  <c r="U530" i="25"/>
  <c r="AB530" i="25"/>
  <c r="AD530" i="25"/>
  <c r="AC530" i="25"/>
  <c r="Z530" i="25"/>
  <c r="T530" i="25"/>
  <c r="Y530" i="25"/>
  <c r="AA530" i="25"/>
  <c r="I584" i="35" l="1"/>
  <c r="H585" i="35" s="1"/>
  <c r="R584" i="35"/>
  <c r="L585" i="35" s="1"/>
  <c r="M585" i="35" s="1"/>
  <c r="K677" i="33"/>
  <c r="AA678" i="33"/>
  <c r="X678" i="33"/>
  <c r="AB678" i="33"/>
  <c r="U678" i="33"/>
  <c r="W678" i="33"/>
  <c r="Z678" i="33"/>
  <c r="Y678" i="33"/>
  <c r="V678" i="33"/>
  <c r="AD678" i="33"/>
  <c r="AC678" i="33"/>
  <c r="T678" i="33"/>
  <c r="AE530" i="25"/>
  <c r="N530" i="25" s="1"/>
  <c r="Q530" i="25" s="1"/>
  <c r="J584" i="35" l="1"/>
  <c r="K584" i="35" s="1"/>
  <c r="Z585" i="35"/>
  <c r="AC585" i="35"/>
  <c r="AD585" i="35"/>
  <c r="Y585" i="35"/>
  <c r="U585" i="35"/>
  <c r="X585" i="35"/>
  <c r="T585" i="35"/>
  <c r="V585" i="35"/>
  <c r="AB585" i="35"/>
  <c r="W585" i="35"/>
  <c r="AA585" i="35"/>
  <c r="S530" i="25"/>
  <c r="E530" i="25" s="1"/>
  <c r="AE678" i="33"/>
  <c r="N678" i="33" s="1"/>
  <c r="Q678" i="33" s="1"/>
  <c r="E678" i="33" s="1"/>
  <c r="AE585" i="35" l="1"/>
  <c r="N585" i="35" s="1"/>
  <c r="Q585" i="35" s="1"/>
  <c r="S585" i="35" s="1"/>
  <c r="R678" i="33"/>
  <c r="L679" i="33" s="1"/>
  <c r="M679" i="33" s="1"/>
  <c r="I678" i="33"/>
  <c r="H679" i="33" s="1"/>
  <c r="R530" i="25"/>
  <c r="L531" i="25" s="1"/>
  <c r="M531" i="25" s="1"/>
  <c r="I530" i="25"/>
  <c r="H531" i="25" s="1"/>
  <c r="E585" i="35" l="1"/>
  <c r="K678" i="33"/>
  <c r="U679" i="33"/>
  <c r="AA679" i="33"/>
  <c r="AB679" i="33"/>
  <c r="V679" i="33"/>
  <c r="AC679" i="33"/>
  <c r="AD679" i="33"/>
  <c r="Y679" i="33"/>
  <c r="T679" i="33"/>
  <c r="X679" i="33"/>
  <c r="Z679" i="33"/>
  <c r="W679" i="33"/>
  <c r="K530" i="25"/>
  <c r="AA531" i="25"/>
  <c r="V531" i="25"/>
  <c r="X531" i="25"/>
  <c r="W531" i="25"/>
  <c r="AB531" i="25"/>
  <c r="T531" i="25"/>
  <c r="Y531" i="25"/>
  <c r="AD531" i="25"/>
  <c r="AC531" i="25"/>
  <c r="Z531" i="25"/>
  <c r="U531" i="25"/>
  <c r="R585" i="35" l="1"/>
  <c r="L586" i="35" s="1"/>
  <c r="M586" i="35" s="1"/>
  <c r="I585" i="35"/>
  <c r="H586" i="35" s="1"/>
  <c r="AE679" i="33"/>
  <c r="N679" i="33" s="1"/>
  <c r="Q679" i="33" s="1"/>
  <c r="AE531" i="25"/>
  <c r="N531" i="25" s="1"/>
  <c r="Q531" i="25" s="1"/>
  <c r="J585" i="35" l="1"/>
  <c r="K585" i="35" s="1"/>
  <c r="AA586" i="35"/>
  <c r="AC586" i="35"/>
  <c r="T586" i="35"/>
  <c r="AB586" i="35"/>
  <c r="W586" i="35"/>
  <c r="X586" i="35"/>
  <c r="Y586" i="35"/>
  <c r="Z586" i="35"/>
  <c r="V586" i="35"/>
  <c r="AD586" i="35"/>
  <c r="U586" i="35"/>
  <c r="S531" i="25"/>
  <c r="E531" i="25" s="1"/>
  <c r="E679" i="33"/>
  <c r="I531" i="25" l="1"/>
  <c r="H532" i="25" s="1"/>
  <c r="R531" i="25"/>
  <c r="L532" i="25" s="1"/>
  <c r="M532" i="25" s="1"/>
  <c r="X532" i="25" s="1"/>
  <c r="AE586" i="35"/>
  <c r="N586" i="35" s="1"/>
  <c r="Q586" i="35" s="1"/>
  <c r="I679" i="33"/>
  <c r="H680" i="33" s="1"/>
  <c r="R679" i="33"/>
  <c r="L680" i="33" s="1"/>
  <c r="M680" i="33" s="1"/>
  <c r="K531" i="25"/>
  <c r="AB532" i="25" l="1"/>
  <c r="V532" i="25"/>
  <c r="Z532" i="25"/>
  <c r="W532" i="25"/>
  <c r="U532" i="25"/>
  <c r="T532" i="25"/>
  <c r="AD532" i="25"/>
  <c r="Y532" i="25"/>
  <c r="AC532" i="25"/>
  <c r="AA532" i="25"/>
  <c r="S586" i="35"/>
  <c r="T680" i="33"/>
  <c r="AC680" i="33"/>
  <c r="AA680" i="33"/>
  <c r="V680" i="33"/>
  <c r="AD680" i="33"/>
  <c r="X680" i="33"/>
  <c r="Z680" i="33"/>
  <c r="Y680" i="33"/>
  <c r="U680" i="33"/>
  <c r="AB680" i="33"/>
  <c r="W680" i="33"/>
  <c r="K679" i="33"/>
  <c r="AE532" i="25" l="1"/>
  <c r="N532" i="25" s="1"/>
  <c r="Q532" i="25" s="1"/>
  <c r="S532" i="25" s="1"/>
  <c r="E586" i="35"/>
  <c r="AE680" i="33"/>
  <c r="N680" i="33" s="1"/>
  <c r="Q680" i="33" s="1"/>
  <c r="E680" i="33" s="1"/>
  <c r="I586" i="35" l="1"/>
  <c r="H587" i="35" s="1"/>
  <c r="R586" i="35"/>
  <c r="L587" i="35" s="1"/>
  <c r="M587" i="35" s="1"/>
  <c r="E532" i="25"/>
  <c r="R532" i="25" s="1"/>
  <c r="L533" i="25" s="1"/>
  <c r="M533" i="25" s="1"/>
  <c r="R680" i="33"/>
  <c r="L681" i="33" s="1"/>
  <c r="M681" i="33" s="1"/>
  <c r="I680" i="33"/>
  <c r="H681" i="33" s="1"/>
  <c r="J586" i="35" l="1"/>
  <c r="K586" i="35" s="1"/>
  <c r="AA587" i="35"/>
  <c r="AD587" i="35"/>
  <c r="AB587" i="35"/>
  <c r="Z587" i="35"/>
  <c r="Y587" i="35"/>
  <c r="U587" i="35"/>
  <c r="W587" i="35"/>
  <c r="V587" i="35"/>
  <c r="X587" i="35"/>
  <c r="AC587" i="35"/>
  <c r="T587" i="35"/>
  <c r="I532" i="25"/>
  <c r="H533" i="25" s="1"/>
  <c r="K680" i="33"/>
  <c r="U681" i="33"/>
  <c r="Z681" i="33"/>
  <c r="Y681" i="33"/>
  <c r="W681" i="33"/>
  <c r="X681" i="33"/>
  <c r="AD681" i="33"/>
  <c r="AC681" i="33"/>
  <c r="T681" i="33"/>
  <c r="AA681" i="33"/>
  <c r="AB681" i="33"/>
  <c r="V681" i="33"/>
  <c r="T533" i="25"/>
  <c r="AC533" i="25"/>
  <c r="V533" i="25"/>
  <c r="U533" i="25"/>
  <c r="Z533" i="25"/>
  <c r="AD533" i="25"/>
  <c r="X533" i="25"/>
  <c r="AA533" i="25"/>
  <c r="W533" i="25"/>
  <c r="AB533" i="25"/>
  <c r="Y533" i="25"/>
  <c r="AE587" i="35" l="1"/>
  <c r="N587" i="35" s="1"/>
  <c r="Q587" i="35" s="1"/>
  <c r="K532" i="25"/>
  <c r="AE681" i="33"/>
  <c r="N681" i="33" s="1"/>
  <c r="Q681" i="33" s="1"/>
  <c r="AE533" i="25"/>
  <c r="N533" i="25" s="1"/>
  <c r="Q533" i="25" s="1"/>
  <c r="S587" i="35" l="1"/>
  <c r="S533" i="25"/>
  <c r="E533" i="25" s="1"/>
  <c r="R681" i="33"/>
  <c r="L682" i="33" s="1"/>
  <c r="M682" i="33" s="1"/>
  <c r="I681" i="33"/>
  <c r="H682" i="33" s="1"/>
  <c r="E587" i="35" l="1"/>
  <c r="K681" i="33"/>
  <c r="AA682" i="33"/>
  <c r="T682" i="33"/>
  <c r="V682" i="33"/>
  <c r="U682" i="33"/>
  <c r="Z682" i="33"/>
  <c r="AB682" i="33"/>
  <c r="X682" i="33"/>
  <c r="W682" i="33"/>
  <c r="AC682" i="33"/>
  <c r="Y682" i="33"/>
  <c r="AD682" i="33"/>
  <c r="R533" i="25"/>
  <c r="L534" i="25" s="1"/>
  <c r="M534" i="25" s="1"/>
  <c r="I533" i="25"/>
  <c r="H534" i="25" s="1"/>
  <c r="I587" i="35" l="1"/>
  <c r="H588" i="35" s="1"/>
  <c r="R587" i="35"/>
  <c r="L588" i="35" s="1"/>
  <c r="M588" i="35" s="1"/>
  <c r="AE682" i="33"/>
  <c r="N682" i="33" s="1"/>
  <c r="Q682" i="33" s="1"/>
  <c r="K533" i="25"/>
  <c r="AB534" i="25"/>
  <c r="W534" i="25"/>
  <c r="Z534" i="25"/>
  <c r="T534" i="25"/>
  <c r="AC534" i="25"/>
  <c r="Y534" i="25"/>
  <c r="V534" i="25"/>
  <c r="AD534" i="25"/>
  <c r="U534" i="25"/>
  <c r="X534" i="25"/>
  <c r="AA534" i="25"/>
  <c r="J587" i="35" l="1"/>
  <c r="K587" i="35" s="1"/>
  <c r="Z588" i="35"/>
  <c r="V588" i="35"/>
  <c r="U588" i="35"/>
  <c r="AD588" i="35"/>
  <c r="X588" i="35"/>
  <c r="AC588" i="35"/>
  <c r="AB588" i="35"/>
  <c r="W588" i="35"/>
  <c r="T588" i="35"/>
  <c r="AA588" i="35"/>
  <c r="Y588" i="35"/>
  <c r="E682" i="33"/>
  <c r="AE534" i="25"/>
  <c r="N534" i="25" s="1"/>
  <c r="Q534" i="25" s="1"/>
  <c r="AE588" i="35" l="1"/>
  <c r="N588" i="35" s="1"/>
  <c r="Q588" i="35" s="1"/>
  <c r="S534" i="25"/>
  <c r="E534" i="25" s="1"/>
  <c r="I682" i="33"/>
  <c r="H683" i="33" s="1"/>
  <c r="R682" i="33"/>
  <c r="L683" i="33" s="1"/>
  <c r="M683" i="33" s="1"/>
  <c r="S588" i="35" l="1"/>
  <c r="K682" i="33"/>
  <c r="W683" i="33"/>
  <c r="AD683" i="33"/>
  <c r="T683" i="33"/>
  <c r="V683" i="33"/>
  <c r="Y683" i="33"/>
  <c r="AA683" i="33"/>
  <c r="AC683" i="33"/>
  <c r="U683" i="33"/>
  <c r="X683" i="33"/>
  <c r="AB683" i="33"/>
  <c r="Z683" i="33"/>
  <c r="R534" i="25"/>
  <c r="L535" i="25" s="1"/>
  <c r="M535" i="25" s="1"/>
  <c r="I534" i="25"/>
  <c r="H535" i="25" s="1"/>
  <c r="E588" i="35" l="1"/>
  <c r="AE683" i="33"/>
  <c r="N683" i="33" s="1"/>
  <c r="Q683" i="33" s="1"/>
  <c r="K534" i="25"/>
  <c r="V535" i="25"/>
  <c r="Y535" i="25"/>
  <c r="AB535" i="25"/>
  <c r="W535" i="25"/>
  <c r="AC535" i="25"/>
  <c r="AA535" i="25"/>
  <c r="AD535" i="25"/>
  <c r="X535" i="25"/>
  <c r="T535" i="25"/>
  <c r="U535" i="25"/>
  <c r="Z535" i="25"/>
  <c r="I588" i="35" l="1"/>
  <c r="H589" i="35" s="1"/>
  <c r="R588" i="35"/>
  <c r="L589" i="35" s="1"/>
  <c r="M589" i="35" s="1"/>
  <c r="R683" i="33"/>
  <c r="L684" i="33" s="1"/>
  <c r="M684" i="33" s="1"/>
  <c r="I683" i="33"/>
  <c r="H684" i="33" s="1"/>
  <c r="AE535" i="25"/>
  <c r="N535" i="25" s="1"/>
  <c r="Q535" i="25" s="1"/>
  <c r="S535" i="25" s="1"/>
  <c r="J588" i="35" l="1"/>
  <c r="K588" i="35" s="1"/>
  <c r="AC589" i="35"/>
  <c r="X589" i="35"/>
  <c r="AA589" i="35"/>
  <c r="AD589" i="35"/>
  <c r="AB589" i="35"/>
  <c r="T589" i="35"/>
  <c r="V589" i="35"/>
  <c r="Y589" i="35"/>
  <c r="W589" i="35"/>
  <c r="U589" i="35"/>
  <c r="Z589" i="35"/>
  <c r="E535" i="25"/>
  <c r="K683" i="33"/>
  <c r="U684" i="33"/>
  <c r="AB684" i="33"/>
  <c r="AA684" i="33"/>
  <c r="T684" i="33"/>
  <c r="X684" i="33"/>
  <c r="AC684" i="33"/>
  <c r="Y684" i="33"/>
  <c r="V684" i="33"/>
  <c r="W684" i="33"/>
  <c r="AD684" i="33"/>
  <c r="Z684" i="33"/>
  <c r="AE589" i="35" l="1"/>
  <c r="N589" i="35" s="1"/>
  <c r="Q589" i="35" s="1"/>
  <c r="AE684" i="33"/>
  <c r="N684" i="33" s="1"/>
  <c r="Q684" i="33" s="1"/>
  <c r="E684" i="33" s="1"/>
  <c r="R535" i="25"/>
  <c r="L536" i="25" s="1"/>
  <c r="M536" i="25" s="1"/>
  <c r="I535" i="25"/>
  <c r="H536" i="25" s="1"/>
  <c r="S589" i="35" l="1"/>
  <c r="R684" i="33"/>
  <c r="L685" i="33" s="1"/>
  <c r="M685" i="33" s="1"/>
  <c r="I684" i="33"/>
  <c r="H685" i="33" s="1"/>
  <c r="K535" i="25"/>
  <c r="V536" i="25"/>
  <c r="Z536" i="25"/>
  <c r="W536" i="25"/>
  <c r="AB536" i="25"/>
  <c r="AA536" i="25"/>
  <c r="AD536" i="25"/>
  <c r="U536" i="25"/>
  <c r="X536" i="25"/>
  <c r="T536" i="25"/>
  <c r="AC536" i="25"/>
  <c r="Y536" i="25"/>
  <c r="E589" i="35" l="1"/>
  <c r="AB685" i="33"/>
  <c r="X685" i="33"/>
  <c r="V685" i="33"/>
  <c r="AA685" i="33"/>
  <c r="Z685" i="33"/>
  <c r="U685" i="33"/>
  <c r="AC685" i="33"/>
  <c r="AD685" i="33"/>
  <c r="T685" i="33"/>
  <c r="Y685" i="33"/>
  <c r="W685" i="33"/>
  <c r="K684" i="33"/>
  <c r="AE536" i="25"/>
  <c r="N536" i="25" s="1"/>
  <c r="Q536" i="25" s="1"/>
  <c r="I589" i="35" l="1"/>
  <c r="H590" i="35" s="1"/>
  <c r="R589" i="35"/>
  <c r="L590" i="35" s="1"/>
  <c r="M590" i="35" s="1"/>
  <c r="S536" i="25"/>
  <c r="E536" i="25" s="1"/>
  <c r="AE685" i="33"/>
  <c r="N685" i="33" s="1"/>
  <c r="Q685" i="33" s="1"/>
  <c r="J589" i="35" l="1"/>
  <c r="K589" i="35" s="1"/>
  <c r="Z590" i="35"/>
  <c r="U590" i="35"/>
  <c r="X590" i="35"/>
  <c r="AC590" i="35"/>
  <c r="W590" i="35"/>
  <c r="AB590" i="35"/>
  <c r="Y590" i="35"/>
  <c r="T590" i="35"/>
  <c r="AA590" i="35"/>
  <c r="AD590" i="35"/>
  <c r="V590" i="35"/>
  <c r="E685" i="33"/>
  <c r="AE590" i="35" l="1"/>
  <c r="N590" i="35" s="1"/>
  <c r="Q590" i="35" s="1"/>
  <c r="I685" i="33"/>
  <c r="H686" i="33" s="1"/>
  <c r="R685" i="33"/>
  <c r="L686" i="33" s="1"/>
  <c r="M686" i="33" s="1"/>
  <c r="I536" i="25"/>
  <c r="H537" i="25" s="1"/>
  <c r="R536" i="25"/>
  <c r="L537" i="25" s="1"/>
  <c r="M537" i="25" s="1"/>
  <c r="S590" i="35" l="1"/>
  <c r="K685" i="33"/>
  <c r="AD686" i="33"/>
  <c r="Y686" i="33"/>
  <c r="X686" i="33"/>
  <c r="W686" i="33"/>
  <c r="AA686" i="33"/>
  <c r="V686" i="33"/>
  <c r="U686" i="33"/>
  <c r="AC686" i="33"/>
  <c r="Z686" i="33"/>
  <c r="AB686" i="33"/>
  <c r="T686" i="33"/>
  <c r="K536" i="25"/>
  <c r="Y537" i="25"/>
  <c r="AD537" i="25"/>
  <c r="AA537" i="25"/>
  <c r="AC537" i="25"/>
  <c r="AB537" i="25"/>
  <c r="T537" i="25"/>
  <c r="V537" i="25"/>
  <c r="X537" i="25"/>
  <c r="Z537" i="25"/>
  <c r="U537" i="25"/>
  <c r="W537" i="25"/>
  <c r="E590" i="35" l="1"/>
  <c r="AE686" i="33"/>
  <c r="N686" i="33" s="1"/>
  <c r="Q686" i="33" s="1"/>
  <c r="E686" i="33" s="1"/>
  <c r="AE537" i="25"/>
  <c r="N537" i="25" s="1"/>
  <c r="Q537" i="25" s="1"/>
  <c r="I590" i="35" l="1"/>
  <c r="H591" i="35" s="1"/>
  <c r="R590" i="35"/>
  <c r="L591" i="35" s="1"/>
  <c r="M591" i="35" s="1"/>
  <c r="S537" i="25"/>
  <c r="E537" i="25" s="1"/>
  <c r="R686" i="33"/>
  <c r="L687" i="33" s="1"/>
  <c r="M687" i="33" s="1"/>
  <c r="I686" i="33"/>
  <c r="H687" i="33" s="1"/>
  <c r="J590" i="35" l="1"/>
  <c r="K590" i="35" s="1"/>
  <c r="AD591" i="35"/>
  <c r="Y591" i="35"/>
  <c r="T591" i="35"/>
  <c r="AC591" i="35"/>
  <c r="X591" i="35"/>
  <c r="AB591" i="35"/>
  <c r="Z591" i="35"/>
  <c r="AA591" i="35"/>
  <c r="V591" i="35"/>
  <c r="U591" i="35"/>
  <c r="W591" i="35"/>
  <c r="K686" i="33"/>
  <c r="X687" i="33"/>
  <c r="U687" i="33"/>
  <c r="AB687" i="33"/>
  <c r="T687" i="33"/>
  <c r="W687" i="33"/>
  <c r="AA687" i="33"/>
  <c r="AD687" i="33"/>
  <c r="Y687" i="33"/>
  <c r="AC687" i="33"/>
  <c r="Z687" i="33"/>
  <c r="V687" i="33"/>
  <c r="R537" i="25"/>
  <c r="L538" i="25" s="1"/>
  <c r="M538" i="25" s="1"/>
  <c r="I537" i="25"/>
  <c r="H538" i="25" s="1"/>
  <c r="AE591" i="35" l="1"/>
  <c r="N591" i="35" s="1"/>
  <c r="Q591" i="35" s="1"/>
  <c r="AE687" i="33"/>
  <c r="N687" i="33" s="1"/>
  <c r="Q687" i="33" s="1"/>
  <c r="U538" i="25"/>
  <c r="AC538" i="25"/>
  <c r="X538" i="25"/>
  <c r="Z538" i="25"/>
  <c r="W538" i="25"/>
  <c r="T538" i="25"/>
  <c r="V538" i="25"/>
  <c r="AB538" i="25"/>
  <c r="AA538" i="25"/>
  <c r="Y538" i="25"/>
  <c r="AD538" i="25"/>
  <c r="K537" i="25"/>
  <c r="S591" i="35" l="1"/>
  <c r="E591" i="35" s="1"/>
  <c r="R687" i="33"/>
  <c r="L688" i="33" s="1"/>
  <c r="M688" i="33" s="1"/>
  <c r="I687" i="33"/>
  <c r="H688" i="33" s="1"/>
  <c r="AE538" i="25"/>
  <c r="N538" i="25" s="1"/>
  <c r="Q538" i="25" s="1"/>
  <c r="S538" i="25" s="1"/>
  <c r="I591" i="35" l="1"/>
  <c r="H592" i="35" s="1"/>
  <c r="R591" i="35"/>
  <c r="L592" i="35" s="1"/>
  <c r="M592" i="35" s="1"/>
  <c r="E538" i="25"/>
  <c r="K687" i="33"/>
  <c r="Y688" i="33"/>
  <c r="T688" i="33"/>
  <c r="AA688" i="33"/>
  <c r="V688" i="33"/>
  <c r="AB688" i="33"/>
  <c r="AC688" i="33"/>
  <c r="U688" i="33"/>
  <c r="W688" i="33"/>
  <c r="Z688" i="33"/>
  <c r="X688" i="33"/>
  <c r="AD688" i="33"/>
  <c r="J591" i="35" l="1"/>
  <c r="K591" i="35" s="1"/>
  <c r="AD592" i="35"/>
  <c r="Y592" i="35"/>
  <c r="X592" i="35"/>
  <c r="W592" i="35"/>
  <c r="Z592" i="35"/>
  <c r="V592" i="35"/>
  <c r="AC592" i="35"/>
  <c r="AA592" i="35"/>
  <c r="T592" i="35"/>
  <c r="AB592" i="35"/>
  <c r="U592" i="35"/>
  <c r="AE688" i="33"/>
  <c r="N688" i="33" s="1"/>
  <c r="Q688" i="33" s="1"/>
  <c r="I538" i="25"/>
  <c r="H539" i="25" s="1"/>
  <c r="R538" i="25"/>
  <c r="L539" i="25" s="1"/>
  <c r="M539" i="25" s="1"/>
  <c r="AE592" i="35" l="1"/>
  <c r="N592" i="35" s="1"/>
  <c r="Q592" i="35" s="1"/>
  <c r="S592" i="35" s="1"/>
  <c r="Y539" i="25"/>
  <c r="AB539" i="25"/>
  <c r="Z539" i="25"/>
  <c r="AA539" i="25"/>
  <c r="AD539" i="25"/>
  <c r="X539" i="25"/>
  <c r="V539" i="25"/>
  <c r="U539" i="25"/>
  <c r="W539" i="25"/>
  <c r="AC539" i="25"/>
  <c r="T539" i="25"/>
  <c r="K538" i="25"/>
  <c r="E592" i="35" l="1"/>
  <c r="E688" i="33"/>
  <c r="I688" i="33"/>
  <c r="H689" i="33" s="1"/>
  <c r="R688" i="33"/>
  <c r="L689" i="33" s="1"/>
  <c r="M689" i="33" s="1"/>
  <c r="AE539" i="25"/>
  <c r="N539" i="25" s="1"/>
  <c r="Q539" i="25" s="1"/>
  <c r="I592" i="35" l="1"/>
  <c r="H593" i="35" s="1"/>
  <c r="R592" i="35"/>
  <c r="L593" i="35" s="1"/>
  <c r="M593" i="35" s="1"/>
  <c r="S539" i="25"/>
  <c r="E539" i="25" s="1"/>
  <c r="K688" i="33"/>
  <c r="T689" i="33"/>
  <c r="AD689" i="33"/>
  <c r="X689" i="33"/>
  <c r="AC689" i="33"/>
  <c r="V689" i="33"/>
  <c r="W689" i="33"/>
  <c r="AB689" i="33"/>
  <c r="AA689" i="33"/>
  <c r="Z689" i="33"/>
  <c r="U689" i="33"/>
  <c r="Y689" i="33"/>
  <c r="J592" i="35" l="1"/>
  <c r="K592" i="35" s="1"/>
  <c r="U593" i="35"/>
  <c r="W593" i="35"/>
  <c r="AC593" i="35"/>
  <c r="T593" i="35"/>
  <c r="Z593" i="35"/>
  <c r="V593" i="35"/>
  <c r="X593" i="35"/>
  <c r="AA593" i="35"/>
  <c r="AD593" i="35"/>
  <c r="AB593" i="35"/>
  <c r="Y593" i="35"/>
  <c r="AE689" i="33"/>
  <c r="N689" i="33" s="1"/>
  <c r="Q689" i="33" s="1"/>
  <c r="R539" i="25"/>
  <c r="L540" i="25" s="1"/>
  <c r="M540" i="25" s="1"/>
  <c r="I539" i="25"/>
  <c r="H540" i="25" s="1"/>
  <c r="AE593" i="35" l="1"/>
  <c r="N593" i="35" s="1"/>
  <c r="Q593" i="35" s="1"/>
  <c r="R689" i="33"/>
  <c r="L690" i="33" s="1"/>
  <c r="M690" i="33" s="1"/>
  <c r="I689" i="33"/>
  <c r="H690" i="33" s="1"/>
  <c r="K539" i="25"/>
  <c r="AC540" i="25"/>
  <c r="T540" i="25"/>
  <c r="AA540" i="25"/>
  <c r="U540" i="25"/>
  <c r="Z540" i="25"/>
  <c r="V540" i="25"/>
  <c r="AD540" i="25"/>
  <c r="AB540" i="25"/>
  <c r="Y540" i="25"/>
  <c r="X540" i="25"/>
  <c r="W540" i="25"/>
  <c r="S593" i="35" l="1"/>
  <c r="K689" i="33"/>
  <c r="T690" i="33"/>
  <c r="W690" i="33"/>
  <c r="Z690" i="33"/>
  <c r="X690" i="33"/>
  <c r="V690" i="33"/>
  <c r="U690" i="33"/>
  <c r="AD690" i="33"/>
  <c r="AB690" i="33"/>
  <c r="Y690" i="33"/>
  <c r="AC690" i="33"/>
  <c r="AA690" i="33"/>
  <c r="AE540" i="25"/>
  <c r="N540" i="25" s="1"/>
  <c r="Q540" i="25" s="1"/>
  <c r="E593" i="35" l="1"/>
  <c r="S540" i="25"/>
  <c r="E540" i="25" s="1"/>
  <c r="AE690" i="33"/>
  <c r="N690" i="33" s="1"/>
  <c r="Q690" i="33" s="1"/>
  <c r="E690" i="33" s="1"/>
  <c r="I593" i="35" l="1"/>
  <c r="H594" i="35" s="1"/>
  <c r="R593" i="35"/>
  <c r="L594" i="35" s="1"/>
  <c r="M594" i="35" s="1"/>
  <c r="R690" i="33"/>
  <c r="L691" i="33" s="1"/>
  <c r="M691" i="33" s="1"/>
  <c r="I690" i="33"/>
  <c r="H691" i="33" s="1"/>
  <c r="R540" i="25"/>
  <c r="L541" i="25" s="1"/>
  <c r="M541" i="25" s="1"/>
  <c r="I540" i="25"/>
  <c r="H541" i="25" s="1"/>
  <c r="J593" i="35" l="1"/>
  <c r="K593" i="35" s="1"/>
  <c r="AA594" i="35"/>
  <c r="AD594" i="35"/>
  <c r="Y594" i="35"/>
  <c r="AB594" i="35"/>
  <c r="T594" i="35"/>
  <c r="W594" i="35"/>
  <c r="U594" i="35"/>
  <c r="X594" i="35"/>
  <c r="Z594" i="35"/>
  <c r="V594" i="35"/>
  <c r="AC594" i="35"/>
  <c r="K690" i="33"/>
  <c r="T691" i="33"/>
  <c r="Y691" i="33"/>
  <c r="X691" i="33"/>
  <c r="V691" i="33"/>
  <c r="AD691" i="33"/>
  <c r="Z691" i="33"/>
  <c r="AC691" i="33"/>
  <c r="AA691" i="33"/>
  <c r="U691" i="33"/>
  <c r="W691" i="33"/>
  <c r="AB691" i="33"/>
  <c r="K540" i="25"/>
  <c r="Y541" i="25"/>
  <c r="AD541" i="25"/>
  <c r="U541" i="25"/>
  <c r="V541" i="25"/>
  <c r="AC541" i="25"/>
  <c r="T541" i="25"/>
  <c r="AB541" i="25"/>
  <c r="Z541" i="25"/>
  <c r="AA541" i="25"/>
  <c r="W541" i="25"/>
  <c r="X541" i="25"/>
  <c r="AE594" i="35" l="1"/>
  <c r="N594" i="35" s="1"/>
  <c r="Q594" i="35" s="1"/>
  <c r="AE691" i="33"/>
  <c r="N691" i="33" s="1"/>
  <c r="Q691" i="33" s="1"/>
  <c r="AE541" i="25"/>
  <c r="N541" i="25" s="1"/>
  <c r="Q541" i="25" s="1"/>
  <c r="S541" i="25" s="1"/>
  <c r="S594" i="35" l="1"/>
  <c r="E541" i="25"/>
  <c r="E691" i="33"/>
  <c r="E594" i="35" l="1"/>
  <c r="I691" i="33"/>
  <c r="H692" i="33" s="1"/>
  <c r="R691" i="33"/>
  <c r="L692" i="33" s="1"/>
  <c r="M692" i="33" s="1"/>
  <c r="R541" i="25"/>
  <c r="L542" i="25" s="1"/>
  <c r="M542" i="25" s="1"/>
  <c r="I541" i="25"/>
  <c r="H542" i="25" s="1"/>
  <c r="I594" i="35" l="1"/>
  <c r="H595" i="35" s="1"/>
  <c r="R594" i="35"/>
  <c r="L595" i="35" s="1"/>
  <c r="M595" i="35" s="1"/>
  <c r="AA692" i="33"/>
  <c r="AB692" i="33"/>
  <c r="Z692" i="33"/>
  <c r="V692" i="33"/>
  <c r="Y692" i="33"/>
  <c r="AD692" i="33"/>
  <c r="AC692" i="33"/>
  <c r="T692" i="33"/>
  <c r="X692" i="33"/>
  <c r="W692" i="33"/>
  <c r="U692" i="33"/>
  <c r="K691" i="33"/>
  <c r="K541" i="25"/>
  <c r="X542" i="25"/>
  <c r="AB542" i="25"/>
  <c r="W542" i="25"/>
  <c r="Z542" i="25"/>
  <c r="V542" i="25"/>
  <c r="T542" i="25"/>
  <c r="AC542" i="25"/>
  <c r="U542" i="25"/>
  <c r="AA542" i="25"/>
  <c r="Y542" i="25"/>
  <c r="AD542" i="25"/>
  <c r="J594" i="35" l="1"/>
  <c r="K594" i="35" s="1"/>
  <c r="X595" i="35"/>
  <c r="T595" i="35"/>
  <c r="AC595" i="35"/>
  <c r="AA595" i="35"/>
  <c r="Y595" i="35"/>
  <c r="U595" i="35"/>
  <c r="W595" i="35"/>
  <c r="AD595" i="35"/>
  <c r="AB595" i="35"/>
  <c r="V595" i="35"/>
  <c r="Z595" i="35"/>
  <c r="AE692" i="33"/>
  <c r="N692" i="33" s="1"/>
  <c r="Q692" i="33" s="1"/>
  <c r="E692" i="33" s="1"/>
  <c r="AE542" i="25"/>
  <c r="N542" i="25" s="1"/>
  <c r="Q542" i="25" s="1"/>
  <c r="AE595" i="35" l="1"/>
  <c r="N595" i="35" s="1"/>
  <c r="Q595" i="35" s="1"/>
  <c r="S542" i="25"/>
  <c r="E542" i="25" s="1"/>
  <c r="R692" i="33"/>
  <c r="L693" i="33" s="1"/>
  <c r="M693" i="33" s="1"/>
  <c r="I692" i="33"/>
  <c r="H693" i="33" s="1"/>
  <c r="S595" i="35" l="1"/>
  <c r="K692" i="33"/>
  <c r="AA693" i="33"/>
  <c r="X693" i="33"/>
  <c r="AB693" i="33"/>
  <c r="U693" i="33"/>
  <c r="AC693" i="33"/>
  <c r="W693" i="33"/>
  <c r="AD693" i="33"/>
  <c r="V693" i="33"/>
  <c r="Z693" i="33"/>
  <c r="Y693" i="33"/>
  <c r="T693" i="33"/>
  <c r="R542" i="25"/>
  <c r="L543" i="25" s="1"/>
  <c r="M543" i="25" s="1"/>
  <c r="I542" i="25"/>
  <c r="H543" i="25" s="1"/>
  <c r="E595" i="35" l="1"/>
  <c r="AE693" i="33"/>
  <c r="N693" i="33" s="1"/>
  <c r="Q693" i="33" s="1"/>
  <c r="K542" i="25"/>
  <c r="U543" i="25"/>
  <c r="T543" i="25"/>
  <c r="Y543" i="25"/>
  <c r="AB543" i="25"/>
  <c r="V543" i="25"/>
  <c r="AD543" i="25"/>
  <c r="W543" i="25"/>
  <c r="AC543" i="25"/>
  <c r="Z543" i="25"/>
  <c r="AA543" i="25"/>
  <c r="X543" i="25"/>
  <c r="I595" i="35" l="1"/>
  <c r="H596" i="35" s="1"/>
  <c r="R595" i="35"/>
  <c r="L596" i="35" s="1"/>
  <c r="M596" i="35" s="1"/>
  <c r="R693" i="33"/>
  <c r="L694" i="33" s="1"/>
  <c r="M694" i="33" s="1"/>
  <c r="I693" i="33"/>
  <c r="H694" i="33" s="1"/>
  <c r="AE543" i="25"/>
  <c r="N543" i="25" s="1"/>
  <c r="Q543" i="25" s="1"/>
  <c r="J595" i="35" l="1"/>
  <c r="K595" i="35" s="1"/>
  <c r="W596" i="35"/>
  <c r="AB596" i="35"/>
  <c r="X596" i="35"/>
  <c r="AC596" i="35"/>
  <c r="U596" i="35"/>
  <c r="AA596" i="35"/>
  <c r="V596" i="35"/>
  <c r="AD596" i="35"/>
  <c r="Z596" i="35"/>
  <c r="Y596" i="35"/>
  <c r="T596" i="35"/>
  <c r="S543" i="25"/>
  <c r="E543" i="25" s="1"/>
  <c r="K693" i="33"/>
  <c r="AD694" i="33"/>
  <c r="X694" i="33"/>
  <c r="W694" i="33"/>
  <c r="V694" i="33"/>
  <c r="U694" i="33"/>
  <c r="Z694" i="33"/>
  <c r="AC694" i="33"/>
  <c r="Y694" i="33"/>
  <c r="AA694" i="33"/>
  <c r="T694" i="33"/>
  <c r="AB694" i="33"/>
  <c r="AE596" i="35" l="1"/>
  <c r="N596" i="35" s="1"/>
  <c r="Q596" i="35" s="1"/>
  <c r="AE694" i="33"/>
  <c r="N694" i="33" s="1"/>
  <c r="Q694" i="33" s="1"/>
  <c r="R543" i="25"/>
  <c r="L544" i="25" s="1"/>
  <c r="M544" i="25" s="1"/>
  <c r="I543" i="25"/>
  <c r="H544" i="25" s="1"/>
  <c r="S596" i="35" l="1"/>
  <c r="E596" i="35" s="1"/>
  <c r="E694" i="33"/>
  <c r="K543" i="25"/>
  <c r="W544" i="25"/>
  <c r="Z544" i="25"/>
  <c r="AB544" i="25"/>
  <c r="T544" i="25"/>
  <c r="Y544" i="25"/>
  <c r="AC544" i="25"/>
  <c r="U544" i="25"/>
  <c r="AD544" i="25"/>
  <c r="AA544" i="25"/>
  <c r="V544" i="25"/>
  <c r="X544" i="25"/>
  <c r="I596" i="35" l="1"/>
  <c r="H597" i="35" s="1"/>
  <c r="R596" i="35"/>
  <c r="L597" i="35" s="1"/>
  <c r="M597" i="35" s="1"/>
  <c r="I694" i="33"/>
  <c r="H695" i="33" s="1"/>
  <c r="R694" i="33"/>
  <c r="L695" i="33" s="1"/>
  <c r="M695" i="33" s="1"/>
  <c r="AE544" i="25"/>
  <c r="N544" i="25" s="1"/>
  <c r="Q544" i="25" s="1"/>
  <c r="S544" i="25" s="1"/>
  <c r="J596" i="35" l="1"/>
  <c r="K596" i="35" s="1"/>
  <c r="AB597" i="35"/>
  <c r="X597" i="35"/>
  <c r="AC597" i="35"/>
  <c r="V597" i="35"/>
  <c r="U597" i="35"/>
  <c r="AA597" i="35"/>
  <c r="AD597" i="35"/>
  <c r="W597" i="35"/>
  <c r="Z597" i="35"/>
  <c r="T597" i="35"/>
  <c r="Y597" i="35"/>
  <c r="AA695" i="33"/>
  <c r="T695" i="33"/>
  <c r="AB695" i="33"/>
  <c r="V695" i="33"/>
  <c r="AD695" i="33"/>
  <c r="Z695" i="33"/>
  <c r="Y695" i="33"/>
  <c r="AC695" i="33"/>
  <c r="W695" i="33"/>
  <c r="X695" i="33"/>
  <c r="U695" i="33"/>
  <c r="K694" i="33"/>
  <c r="AE597" i="35" l="1"/>
  <c r="N597" i="35" s="1"/>
  <c r="Q597" i="35" s="1"/>
  <c r="S597" i="35" s="1"/>
  <c r="E544" i="25"/>
  <c r="AE695" i="33"/>
  <c r="N695" i="33" s="1"/>
  <c r="Q695" i="33" s="1"/>
  <c r="E597" i="35" l="1"/>
  <c r="R544" i="25"/>
  <c r="L545" i="25" s="1"/>
  <c r="M545" i="25" s="1"/>
  <c r="I544" i="25"/>
  <c r="R695" i="33"/>
  <c r="L696" i="33" s="1"/>
  <c r="M696" i="33" s="1"/>
  <c r="I695" i="33"/>
  <c r="H696" i="33" s="1"/>
  <c r="R597" i="35" l="1"/>
  <c r="L598" i="35" s="1"/>
  <c r="M598" i="35" s="1"/>
  <c r="I597" i="35"/>
  <c r="H598" i="35" s="1"/>
  <c r="H545" i="25"/>
  <c r="K544" i="25"/>
  <c r="U545" i="25"/>
  <c r="Z545" i="25"/>
  <c r="T545" i="25"/>
  <c r="Y545" i="25"/>
  <c r="AB545" i="25"/>
  <c r="V545" i="25"/>
  <c r="X545" i="25"/>
  <c r="AC545" i="25"/>
  <c r="AD545" i="25"/>
  <c r="AA545" i="25"/>
  <c r="W545" i="25"/>
  <c r="K695" i="33"/>
  <c r="AC696" i="33"/>
  <c r="Y696" i="33"/>
  <c r="U696" i="33"/>
  <c r="AB696" i="33"/>
  <c r="AA696" i="33"/>
  <c r="X696" i="33"/>
  <c r="W696" i="33"/>
  <c r="Z696" i="33"/>
  <c r="AD696" i="33"/>
  <c r="T696" i="33"/>
  <c r="V696" i="33"/>
  <c r="J597" i="35" l="1"/>
  <c r="K597" i="35" s="1"/>
  <c r="Z598" i="35"/>
  <c r="T598" i="35"/>
  <c r="AB598" i="35"/>
  <c r="AA598" i="35"/>
  <c r="V598" i="35"/>
  <c r="AC598" i="35"/>
  <c r="W598" i="35"/>
  <c r="X598" i="35"/>
  <c r="Y598" i="35"/>
  <c r="AD598" i="35"/>
  <c r="U598" i="35"/>
  <c r="AE545" i="25"/>
  <c r="N545" i="25" s="1"/>
  <c r="Q545" i="25" s="1"/>
  <c r="AE696" i="33"/>
  <c r="N696" i="33" s="1"/>
  <c r="Q696" i="33" s="1"/>
  <c r="E696" i="33" s="1"/>
  <c r="AE598" i="35" l="1"/>
  <c r="N598" i="35" s="1"/>
  <c r="Q598" i="35" s="1"/>
  <c r="S545" i="25"/>
  <c r="E545" i="25" s="1"/>
  <c r="R696" i="33"/>
  <c r="L697" i="33" s="1"/>
  <c r="M697" i="33" s="1"/>
  <c r="I696" i="33"/>
  <c r="H697" i="33" s="1"/>
  <c r="R545" i="25" l="1"/>
  <c r="L546" i="25" s="1"/>
  <c r="M546" i="25" s="1"/>
  <c r="U546" i="25" s="1"/>
  <c r="I545" i="25"/>
  <c r="H546" i="25" s="1"/>
  <c r="S598" i="35"/>
  <c r="K696" i="33"/>
  <c r="AB697" i="33"/>
  <c r="W697" i="33"/>
  <c r="X697" i="33"/>
  <c r="T697" i="33"/>
  <c r="V697" i="33"/>
  <c r="AC697" i="33"/>
  <c r="Z697" i="33"/>
  <c r="Y697" i="33"/>
  <c r="AA697" i="33"/>
  <c r="AD697" i="33"/>
  <c r="U697" i="33"/>
  <c r="AC546" i="25" l="1"/>
  <c r="AD546" i="25"/>
  <c r="Z546" i="25"/>
  <c r="T546" i="25"/>
  <c r="V546" i="25"/>
  <c r="AA546" i="25"/>
  <c r="W546" i="25"/>
  <c r="X546" i="25"/>
  <c r="AB546" i="25"/>
  <c r="Y546" i="25"/>
  <c r="K545" i="25"/>
  <c r="E598" i="35"/>
  <c r="AE697" i="33"/>
  <c r="N697" i="33" s="1"/>
  <c r="Q697" i="33" s="1"/>
  <c r="AE546" i="25" l="1"/>
  <c r="N546" i="25" s="1"/>
  <c r="Q546" i="25" s="1"/>
  <c r="S546" i="25" s="1"/>
  <c r="E546" i="25" s="1"/>
  <c r="I598" i="35"/>
  <c r="H599" i="35" s="1"/>
  <c r="R598" i="35"/>
  <c r="L599" i="35" s="1"/>
  <c r="M599" i="35" s="1"/>
  <c r="E697" i="33"/>
  <c r="J598" i="35" l="1"/>
  <c r="K598" i="35" s="1"/>
  <c r="R546" i="25"/>
  <c r="L547" i="25" s="1"/>
  <c r="M547" i="25" s="1"/>
  <c r="U547" i="25" s="1"/>
  <c r="I546" i="25"/>
  <c r="H547" i="25" s="1"/>
  <c r="AD599" i="35"/>
  <c r="AC599" i="35"/>
  <c r="AA599" i="35"/>
  <c r="Y599" i="35"/>
  <c r="AB599" i="35"/>
  <c r="Z599" i="35"/>
  <c r="X599" i="35"/>
  <c r="W599" i="35"/>
  <c r="U599" i="35"/>
  <c r="T599" i="35"/>
  <c r="V599" i="35"/>
  <c r="I697" i="33"/>
  <c r="H698" i="33" s="1"/>
  <c r="R697" i="33"/>
  <c r="L698" i="33" s="1"/>
  <c r="M698" i="33" s="1"/>
  <c r="Y547" i="25" l="1"/>
  <c r="AD547" i="25"/>
  <c r="AB547" i="25"/>
  <c r="AC547" i="25"/>
  <c r="X547" i="25"/>
  <c r="W547" i="25"/>
  <c r="V547" i="25"/>
  <c r="Z547" i="25"/>
  <c r="T547" i="25"/>
  <c r="AA547" i="25"/>
  <c r="AE599" i="35"/>
  <c r="N599" i="35" s="1"/>
  <c r="Q599" i="35" s="1"/>
  <c r="K546" i="25"/>
  <c r="AD698" i="33"/>
  <c r="Y698" i="33"/>
  <c r="X698" i="33"/>
  <c r="AA698" i="33"/>
  <c r="U698" i="33"/>
  <c r="W698" i="33"/>
  <c r="AC698" i="33"/>
  <c r="AB698" i="33"/>
  <c r="T698" i="33"/>
  <c r="Z698" i="33"/>
  <c r="V698" i="33"/>
  <c r="K697" i="33"/>
  <c r="AE547" i="25" l="1"/>
  <c r="N547" i="25" s="1"/>
  <c r="Q547" i="25" s="1"/>
  <c r="S547" i="25" s="1"/>
  <c r="E547" i="25" s="1"/>
  <c r="S599" i="35"/>
  <c r="E599" i="35" s="1"/>
  <c r="AE698" i="33"/>
  <c r="N698" i="33" s="1"/>
  <c r="Q698" i="33" s="1"/>
  <c r="E698" i="33" s="1"/>
  <c r="I599" i="35" l="1"/>
  <c r="H600" i="35" s="1"/>
  <c r="R599" i="35"/>
  <c r="L600" i="35" s="1"/>
  <c r="M600" i="35" s="1"/>
  <c r="R547" i="25"/>
  <c r="L548" i="25" s="1"/>
  <c r="M548" i="25" s="1"/>
  <c r="W548" i="25" s="1"/>
  <c r="I547" i="25"/>
  <c r="H548" i="25" s="1"/>
  <c r="I698" i="33"/>
  <c r="H699" i="33" s="1"/>
  <c r="R698" i="33"/>
  <c r="L699" i="33" s="1"/>
  <c r="J599" i="35" l="1"/>
  <c r="K599" i="35" s="1"/>
  <c r="T548" i="25"/>
  <c r="Z548" i="25"/>
  <c r="AB548" i="25"/>
  <c r="U548" i="25"/>
  <c r="Y548" i="25"/>
  <c r="U600" i="35"/>
  <c r="AB600" i="35"/>
  <c r="T600" i="35"/>
  <c r="Y600" i="35"/>
  <c r="V600" i="35"/>
  <c r="AC600" i="35"/>
  <c r="X600" i="35"/>
  <c r="W600" i="35"/>
  <c r="AD600" i="35"/>
  <c r="AA600" i="35"/>
  <c r="Z600" i="35"/>
  <c r="V548" i="25"/>
  <c r="AD548" i="25"/>
  <c r="X548" i="25"/>
  <c r="AA548" i="25"/>
  <c r="AC548" i="25"/>
  <c r="K547" i="25"/>
  <c r="M699" i="33"/>
  <c r="Y699" i="33" s="1"/>
  <c r="K698" i="33"/>
  <c r="AE548" i="25" l="1"/>
  <c r="N548" i="25" s="1"/>
  <c r="Q548" i="25" s="1"/>
  <c r="S548" i="25" s="1"/>
  <c r="E548" i="25" s="1"/>
  <c r="AE600" i="35"/>
  <c r="N600" i="35" s="1"/>
  <c r="Q600" i="35" s="1"/>
  <c r="S600" i="35" s="1"/>
  <c r="V699" i="33"/>
  <c r="AA699" i="33"/>
  <c r="W699" i="33"/>
  <c r="AB699" i="33"/>
  <c r="Z699" i="33"/>
  <c r="U699" i="33"/>
  <c r="X699" i="33"/>
  <c r="AD699" i="33"/>
  <c r="AC699" i="33"/>
  <c r="T699" i="33"/>
  <c r="E600" i="35" l="1"/>
  <c r="AE699" i="33"/>
  <c r="N699" i="33" s="1"/>
  <c r="Q699" i="33" s="1"/>
  <c r="R699" i="33"/>
  <c r="L700" i="33" s="1"/>
  <c r="I699" i="33"/>
  <c r="H700" i="33" s="1"/>
  <c r="R548" i="25"/>
  <c r="L549" i="25" s="1"/>
  <c r="M549" i="25" s="1"/>
  <c r="I548" i="25"/>
  <c r="H549" i="25" s="1"/>
  <c r="R600" i="35" l="1"/>
  <c r="L601" i="35" s="1"/>
  <c r="M601" i="35" s="1"/>
  <c r="I600" i="35"/>
  <c r="H601" i="35" s="1"/>
  <c r="M700" i="33"/>
  <c r="AB700" i="33" s="1"/>
  <c r="K699" i="33"/>
  <c r="K548" i="25"/>
  <c r="Y549" i="25"/>
  <c r="X549" i="25"/>
  <c r="Z549" i="25"/>
  <c r="AB549" i="25"/>
  <c r="V549" i="25"/>
  <c r="AC549" i="25"/>
  <c r="AD549" i="25"/>
  <c r="U549" i="25"/>
  <c r="T549" i="25"/>
  <c r="AA549" i="25"/>
  <c r="W549" i="25"/>
  <c r="J600" i="35" l="1"/>
  <c r="K600" i="35" s="1"/>
  <c r="AC601" i="35"/>
  <c r="AD601" i="35"/>
  <c r="T601" i="35"/>
  <c r="AB601" i="35"/>
  <c r="X601" i="35"/>
  <c r="AA601" i="35"/>
  <c r="Y601" i="35"/>
  <c r="V601" i="35"/>
  <c r="U601" i="35"/>
  <c r="Z601" i="35"/>
  <c r="W601" i="35"/>
  <c r="Z700" i="33"/>
  <c r="W700" i="33"/>
  <c r="U700" i="33"/>
  <c r="Y700" i="33"/>
  <c r="X700" i="33"/>
  <c r="AD700" i="33"/>
  <c r="AC700" i="33"/>
  <c r="AA700" i="33"/>
  <c r="V700" i="33"/>
  <c r="T700" i="33"/>
  <c r="AE549" i="25"/>
  <c r="N549" i="25" s="1"/>
  <c r="Q549" i="25" s="1"/>
  <c r="AE601" i="35" l="1"/>
  <c r="N601" i="35" s="1"/>
  <c r="Q601" i="35" s="1"/>
  <c r="S549" i="25"/>
  <c r="E549" i="25" s="1"/>
  <c r="AE700" i="33"/>
  <c r="N700" i="33" s="1"/>
  <c r="Q700" i="33" s="1"/>
  <c r="S601" i="35" l="1"/>
  <c r="E700" i="33"/>
  <c r="R549" i="25"/>
  <c r="L550" i="25" s="1"/>
  <c r="M550" i="25" s="1"/>
  <c r="I549" i="25"/>
  <c r="H550" i="25" s="1"/>
  <c r="E601" i="35" l="1"/>
  <c r="I700" i="33"/>
  <c r="R700" i="33"/>
  <c r="L701" i="33" s="1"/>
  <c r="M701" i="33" s="1"/>
  <c r="K549" i="25"/>
  <c r="Y550" i="25"/>
  <c r="AC550" i="25"/>
  <c r="T550" i="25"/>
  <c r="W550" i="25"/>
  <c r="U550" i="25"/>
  <c r="AB550" i="25"/>
  <c r="V550" i="25"/>
  <c r="AA550" i="25"/>
  <c r="X550" i="25"/>
  <c r="Z550" i="25"/>
  <c r="AD550" i="25"/>
  <c r="I601" i="35" l="1"/>
  <c r="H602" i="35" s="1"/>
  <c r="R601" i="35"/>
  <c r="L602" i="35" s="1"/>
  <c r="M602" i="35" s="1"/>
  <c r="V701" i="33"/>
  <c r="AB701" i="33"/>
  <c r="AA701" i="33"/>
  <c r="W701" i="33"/>
  <c r="AC701" i="33"/>
  <c r="Y701" i="33"/>
  <c r="Z701" i="33"/>
  <c r="AD701" i="33"/>
  <c r="U701" i="33"/>
  <c r="T701" i="33"/>
  <c r="X701" i="33"/>
  <c r="H701" i="33"/>
  <c r="K700" i="33"/>
  <c r="AE550" i="25"/>
  <c r="N550" i="25" s="1"/>
  <c r="Q550" i="25" s="1"/>
  <c r="S550" i="25" s="1"/>
  <c r="J601" i="35" l="1"/>
  <c r="K601" i="35" s="1"/>
  <c r="U602" i="35"/>
  <c r="Y602" i="35"/>
  <c r="AA602" i="35"/>
  <c r="X602" i="35"/>
  <c r="AD602" i="35"/>
  <c r="V602" i="35"/>
  <c r="T602" i="35"/>
  <c r="W602" i="35"/>
  <c r="AB602" i="35"/>
  <c r="Z602" i="35"/>
  <c r="AC602" i="35"/>
  <c r="E550" i="25"/>
  <c r="AE701" i="33"/>
  <c r="N701" i="33" s="1"/>
  <c r="Q701" i="33" s="1"/>
  <c r="AE602" i="35" l="1"/>
  <c r="N602" i="35" s="1"/>
  <c r="Q602" i="35" s="1"/>
  <c r="R701" i="33"/>
  <c r="L702" i="33" s="1"/>
  <c r="M702" i="33" s="1"/>
  <c r="I701" i="33"/>
  <c r="H702" i="33" s="1"/>
  <c r="K701" i="33"/>
  <c r="R550" i="25"/>
  <c r="L551" i="25" s="1"/>
  <c r="M551" i="25" s="1"/>
  <c r="I550" i="25"/>
  <c r="H551" i="25" s="1"/>
  <c r="S602" i="35" l="1"/>
  <c r="AA702" i="33"/>
  <c r="Z702" i="33"/>
  <c r="V702" i="33"/>
  <c r="X702" i="33"/>
  <c r="U702" i="33"/>
  <c r="AB702" i="33"/>
  <c r="Y702" i="33"/>
  <c r="AC702" i="33"/>
  <c r="T702" i="33"/>
  <c r="AD702" i="33"/>
  <c r="W702" i="33"/>
  <c r="K550" i="25"/>
  <c r="X551" i="25"/>
  <c r="U551" i="25"/>
  <c r="Z551" i="25"/>
  <c r="AD551" i="25"/>
  <c r="AA551" i="25"/>
  <c r="AC551" i="25"/>
  <c r="V551" i="25"/>
  <c r="W551" i="25"/>
  <c r="T551" i="25"/>
  <c r="Y551" i="25"/>
  <c r="AB551" i="25"/>
  <c r="E602" i="35" l="1"/>
  <c r="AE702" i="33"/>
  <c r="N702" i="33" s="1"/>
  <c r="Q702" i="33" s="1"/>
  <c r="AE551" i="25"/>
  <c r="N551" i="25" s="1"/>
  <c r="Q551" i="25" s="1"/>
  <c r="I602" i="35" l="1"/>
  <c r="H603" i="35" s="1"/>
  <c r="R602" i="35"/>
  <c r="L603" i="35" s="1"/>
  <c r="M603" i="35" s="1"/>
  <c r="S551" i="25"/>
  <c r="E551" i="25" s="1"/>
  <c r="E702" i="33"/>
  <c r="I702" i="33" s="1"/>
  <c r="R702" i="33"/>
  <c r="L703" i="33" s="1"/>
  <c r="M703" i="33" s="1"/>
  <c r="J602" i="35" l="1"/>
  <c r="K602" i="35" s="1"/>
  <c r="Z603" i="35"/>
  <c r="AB603" i="35"/>
  <c r="Y603" i="35"/>
  <c r="V603" i="35"/>
  <c r="X603" i="35"/>
  <c r="AD603" i="35"/>
  <c r="U603" i="35"/>
  <c r="T603" i="35"/>
  <c r="W603" i="35"/>
  <c r="AA603" i="35"/>
  <c r="AC603" i="35"/>
  <c r="AA703" i="33"/>
  <c r="AD703" i="33"/>
  <c r="T703" i="33"/>
  <c r="V703" i="33"/>
  <c r="AC703" i="33"/>
  <c r="AB703" i="33"/>
  <c r="Z703" i="33"/>
  <c r="X703" i="33"/>
  <c r="Y703" i="33"/>
  <c r="W703" i="33"/>
  <c r="U703" i="33"/>
  <c r="H703" i="33"/>
  <c r="K702" i="33"/>
  <c r="I551" i="25"/>
  <c r="H552" i="25" s="1"/>
  <c r="R551" i="25"/>
  <c r="L552" i="25" s="1"/>
  <c r="M552" i="25" s="1"/>
  <c r="AE603" i="35" l="1"/>
  <c r="N603" i="35" s="1"/>
  <c r="Q603" i="35" s="1"/>
  <c r="AE703" i="33"/>
  <c r="N703" i="33" s="1"/>
  <c r="Q703" i="33" s="1"/>
  <c r="K551" i="25"/>
  <c r="W552" i="25"/>
  <c r="Z552" i="25"/>
  <c r="AC552" i="25"/>
  <c r="T552" i="25"/>
  <c r="Y552" i="25"/>
  <c r="AB552" i="25"/>
  <c r="AA552" i="25"/>
  <c r="V552" i="25"/>
  <c r="X552" i="25"/>
  <c r="AD552" i="25"/>
  <c r="U552" i="25"/>
  <c r="S603" i="35" l="1"/>
  <c r="E603" i="35" s="1"/>
  <c r="E703" i="33"/>
  <c r="R703" i="33"/>
  <c r="L704" i="33" s="1"/>
  <c r="M704" i="33" s="1"/>
  <c r="AE552" i="25"/>
  <c r="N552" i="25" s="1"/>
  <c r="Q552" i="25" s="1"/>
  <c r="I603" i="35" l="1"/>
  <c r="H604" i="35" s="1"/>
  <c r="R603" i="35"/>
  <c r="L604" i="35" s="1"/>
  <c r="M604" i="35" s="1"/>
  <c r="S552" i="25"/>
  <c r="E552" i="25" s="1"/>
  <c r="I552" i="25" s="1"/>
  <c r="H553" i="25" s="1"/>
  <c r="U704" i="33"/>
  <c r="AC704" i="33"/>
  <c r="W704" i="33"/>
  <c r="Y704" i="33"/>
  <c r="AD704" i="33"/>
  <c r="Z704" i="33"/>
  <c r="AA704" i="33"/>
  <c r="X704" i="33"/>
  <c r="AB704" i="33"/>
  <c r="V704" i="33"/>
  <c r="T704" i="33"/>
  <c r="I703" i="33"/>
  <c r="H704" i="33" s="1"/>
  <c r="J603" i="35" l="1"/>
  <c r="K603" i="35" s="1"/>
  <c r="AB604" i="35"/>
  <c r="U604" i="35"/>
  <c r="X604" i="35"/>
  <c r="AA604" i="35"/>
  <c r="T604" i="35"/>
  <c r="V604" i="35"/>
  <c r="Z604" i="35"/>
  <c r="Y604" i="35"/>
  <c r="W604" i="35"/>
  <c r="AC604" i="35"/>
  <c r="AD604" i="35"/>
  <c r="AE704" i="33"/>
  <c r="N704" i="33" s="1"/>
  <c r="Q704" i="33" s="1"/>
  <c r="K703" i="33"/>
  <c r="K552" i="25"/>
  <c r="R552" i="25"/>
  <c r="L553" i="25" s="1"/>
  <c r="AE604" i="35" l="1"/>
  <c r="N604" i="35" s="1"/>
  <c r="Q604" i="35" s="1"/>
  <c r="E704" i="33"/>
  <c r="R704" i="33" s="1"/>
  <c r="L705" i="33" s="1"/>
  <c r="M705" i="33" s="1"/>
  <c r="I704" i="33"/>
  <c r="M553" i="25"/>
  <c r="U553" i="25" s="1"/>
  <c r="S604" i="35" l="1"/>
  <c r="X553" i="25"/>
  <c r="Z553" i="25"/>
  <c r="W553" i="25"/>
  <c r="T553" i="25"/>
  <c r="AD553" i="25"/>
  <c r="AC553" i="25"/>
  <c r="AA553" i="25"/>
  <c r="Y553" i="25"/>
  <c r="H705" i="33"/>
  <c r="K704" i="33"/>
  <c r="AB705" i="33"/>
  <c r="U705" i="33"/>
  <c r="AA705" i="33"/>
  <c r="Y705" i="33"/>
  <c r="W705" i="33"/>
  <c r="AC705" i="33"/>
  <c r="V705" i="33"/>
  <c r="X705" i="33"/>
  <c r="AD705" i="33"/>
  <c r="Z705" i="33"/>
  <c r="T705" i="33"/>
  <c r="V553" i="25"/>
  <c r="AB553" i="25"/>
  <c r="E604" i="35" l="1"/>
  <c r="AE553" i="25"/>
  <c r="N553" i="25" s="1"/>
  <c r="Q553" i="25" s="1"/>
  <c r="AE705" i="33"/>
  <c r="N705" i="33" s="1"/>
  <c r="Q705" i="33" s="1"/>
  <c r="I604" i="35" l="1"/>
  <c r="H605" i="35" s="1"/>
  <c r="R604" i="35"/>
  <c r="L605" i="35" s="1"/>
  <c r="M605" i="35" s="1"/>
  <c r="S553" i="25"/>
  <c r="E553" i="25" s="1"/>
  <c r="R705" i="33"/>
  <c r="L706" i="33" s="1"/>
  <c r="M706" i="33" s="1"/>
  <c r="I705" i="33"/>
  <c r="H706" i="33" s="1"/>
  <c r="J604" i="35" l="1"/>
  <c r="K604" i="35" s="1"/>
  <c r="I553" i="25"/>
  <c r="H554" i="25" s="1"/>
  <c r="R553" i="25"/>
  <c r="L554" i="25" s="1"/>
  <c r="M554" i="25" s="1"/>
  <c r="T554" i="25" s="1"/>
  <c r="Y605" i="35"/>
  <c r="AC605" i="35"/>
  <c r="Z605" i="35"/>
  <c r="V605" i="35"/>
  <c r="X605" i="35"/>
  <c r="AB605" i="35"/>
  <c r="T605" i="35"/>
  <c r="U605" i="35"/>
  <c r="AA605" i="35"/>
  <c r="AD605" i="35"/>
  <c r="W605" i="35"/>
  <c r="K705" i="33"/>
  <c r="U706" i="33"/>
  <c r="AD706" i="33"/>
  <c r="Z706" i="33"/>
  <c r="AC706" i="33"/>
  <c r="W706" i="33"/>
  <c r="AA706" i="33"/>
  <c r="AB706" i="33"/>
  <c r="X706" i="33"/>
  <c r="Y706" i="33"/>
  <c r="T706" i="33"/>
  <c r="V706" i="33"/>
  <c r="K553" i="25"/>
  <c r="AA554" i="25" l="1"/>
  <c r="AB554" i="25"/>
  <c r="Y554" i="25"/>
  <c r="W554" i="25"/>
  <c r="Z554" i="25"/>
  <c r="AE605" i="35"/>
  <c r="N605" i="35" s="1"/>
  <c r="Q605" i="35" s="1"/>
  <c r="X554" i="25"/>
  <c r="U554" i="25"/>
  <c r="AD554" i="25"/>
  <c r="V554" i="25"/>
  <c r="AC554" i="25"/>
  <c r="AE706" i="33"/>
  <c r="N706" i="33" s="1"/>
  <c r="Q706" i="33" s="1"/>
  <c r="AE554" i="25" l="1"/>
  <c r="N554" i="25" s="1"/>
  <c r="Q554" i="25" s="1"/>
  <c r="S554" i="25" s="1"/>
  <c r="S605" i="35"/>
  <c r="E706" i="33"/>
  <c r="E554" i="25" l="1"/>
  <c r="E605" i="35"/>
  <c r="I706" i="33"/>
  <c r="R706" i="33"/>
  <c r="L707" i="33" s="1"/>
  <c r="M707" i="33" s="1"/>
  <c r="I605" i="35" l="1"/>
  <c r="H606" i="35" s="1"/>
  <c r="R605" i="35"/>
  <c r="L606" i="35" s="1"/>
  <c r="M606" i="35" s="1"/>
  <c r="AB707" i="33"/>
  <c r="AA707" i="33"/>
  <c r="Z707" i="33"/>
  <c r="U707" i="33"/>
  <c r="AC707" i="33"/>
  <c r="X707" i="33"/>
  <c r="V707" i="33"/>
  <c r="W707" i="33"/>
  <c r="Y707" i="33"/>
  <c r="AD707" i="33"/>
  <c r="T707" i="33"/>
  <c r="H707" i="33"/>
  <c r="K706" i="33"/>
  <c r="I554" i="25"/>
  <c r="H555" i="25" s="1"/>
  <c r="R554" i="25"/>
  <c r="L555" i="25" s="1"/>
  <c r="M555" i="25" s="1"/>
  <c r="J605" i="35" l="1"/>
  <c r="K605" i="35" s="1"/>
  <c r="T606" i="35"/>
  <c r="AC606" i="35"/>
  <c r="AA606" i="35"/>
  <c r="W606" i="35"/>
  <c r="X606" i="35"/>
  <c r="AB606" i="35"/>
  <c r="Z606" i="35"/>
  <c r="AD606" i="35"/>
  <c r="Y606" i="35"/>
  <c r="U606" i="35"/>
  <c r="V606" i="35"/>
  <c r="AE707" i="33"/>
  <c r="N707" i="33" s="1"/>
  <c r="Q707" i="33" s="1"/>
  <c r="K554" i="25"/>
  <c r="T555" i="25"/>
  <c r="U555" i="25"/>
  <c r="Z555" i="25"/>
  <c r="AC555" i="25"/>
  <c r="X555" i="25"/>
  <c r="AD555" i="25"/>
  <c r="AB555" i="25"/>
  <c r="Y555" i="25"/>
  <c r="W555" i="25"/>
  <c r="V555" i="25"/>
  <c r="AA555" i="25"/>
  <c r="AE606" i="35" l="1"/>
  <c r="N606" i="35" s="1"/>
  <c r="Q606" i="35" s="1"/>
  <c r="R707" i="33"/>
  <c r="L708" i="33" s="1"/>
  <c r="M708" i="33" s="1"/>
  <c r="I707" i="33"/>
  <c r="AE555" i="25"/>
  <c r="N555" i="25" s="1"/>
  <c r="Q555" i="25" s="1"/>
  <c r="S606" i="35" l="1"/>
  <c r="S555" i="25"/>
  <c r="E555" i="25" s="1"/>
  <c r="H708" i="33"/>
  <c r="K707" i="33"/>
  <c r="AA708" i="33"/>
  <c r="AC708" i="33"/>
  <c r="Z708" i="33"/>
  <c r="U708" i="33"/>
  <c r="AB708" i="33"/>
  <c r="V708" i="33"/>
  <c r="T708" i="33"/>
  <c r="Y708" i="33"/>
  <c r="X708" i="33"/>
  <c r="AD708" i="33"/>
  <c r="W708" i="33"/>
  <c r="E606" i="35" l="1"/>
  <c r="AE708" i="33"/>
  <c r="N708" i="33" s="1"/>
  <c r="Q708" i="33" s="1"/>
  <c r="I606" i="35" l="1"/>
  <c r="H607" i="35" s="1"/>
  <c r="R606" i="35"/>
  <c r="L607" i="35" s="1"/>
  <c r="M607" i="35" s="1"/>
  <c r="E708" i="33"/>
  <c r="R708" i="33"/>
  <c r="L709" i="33" s="1"/>
  <c r="M709" i="33" s="1"/>
  <c r="I708" i="33"/>
  <c r="I555" i="25"/>
  <c r="H556" i="25" s="1"/>
  <c r="R555" i="25"/>
  <c r="L556" i="25" s="1"/>
  <c r="M556" i="25" s="1"/>
  <c r="J606" i="35" l="1"/>
  <c r="K606" i="35" s="1"/>
  <c r="U607" i="35"/>
  <c r="T607" i="35"/>
  <c r="Y607" i="35"/>
  <c r="Z607" i="35"/>
  <c r="AB607" i="35"/>
  <c r="AD607" i="35"/>
  <c r="AC607" i="35"/>
  <c r="V607" i="35"/>
  <c r="AA607" i="35"/>
  <c r="X607" i="35"/>
  <c r="W607" i="35"/>
  <c r="H709" i="33"/>
  <c r="K708" i="33"/>
  <c r="Y709" i="33"/>
  <c r="U709" i="33"/>
  <c r="X709" i="33"/>
  <c r="AB709" i="33"/>
  <c r="T709" i="33"/>
  <c r="Z709" i="33"/>
  <c r="V709" i="33"/>
  <c r="AA709" i="33"/>
  <c r="AD709" i="33"/>
  <c r="AC709" i="33"/>
  <c r="W709" i="33"/>
  <c r="K555" i="25"/>
  <c r="AC556" i="25"/>
  <c r="T556" i="25"/>
  <c r="X556" i="25"/>
  <c r="U556" i="25"/>
  <c r="W556" i="25"/>
  <c r="Z556" i="25"/>
  <c r="AA556" i="25"/>
  <c r="V556" i="25"/>
  <c r="AB556" i="25"/>
  <c r="Y556" i="25"/>
  <c r="AD556" i="25"/>
  <c r="AE607" i="35" l="1"/>
  <c r="N607" i="35" s="1"/>
  <c r="Q607" i="35" s="1"/>
  <c r="AE709" i="33"/>
  <c r="N709" i="33" s="1"/>
  <c r="Q709" i="33" s="1"/>
  <c r="AE556" i="25"/>
  <c r="N556" i="25" s="1"/>
  <c r="Q556" i="25" s="1"/>
  <c r="S556" i="25" s="1"/>
  <c r="S607" i="35" l="1"/>
  <c r="E709" i="33"/>
  <c r="E607" i="35" l="1"/>
  <c r="I709" i="33"/>
  <c r="H710" i="33" s="1"/>
  <c r="R709" i="33"/>
  <c r="L710" i="33" s="1"/>
  <c r="M710" i="33" s="1"/>
  <c r="K709" i="33"/>
  <c r="E556" i="25"/>
  <c r="I607" i="35" l="1"/>
  <c r="H608" i="35" s="1"/>
  <c r="R607" i="35"/>
  <c r="L608" i="35" s="1"/>
  <c r="M608" i="35" s="1"/>
  <c r="X710" i="33"/>
  <c r="AD710" i="33"/>
  <c r="AB710" i="33"/>
  <c r="T710" i="33"/>
  <c r="W710" i="33"/>
  <c r="AA710" i="33"/>
  <c r="Z710" i="33"/>
  <c r="AC710" i="33"/>
  <c r="V710" i="33"/>
  <c r="U710" i="33"/>
  <c r="Y710" i="33"/>
  <c r="I556" i="25"/>
  <c r="H557" i="25" s="1"/>
  <c r="R556" i="25"/>
  <c r="L557" i="25" s="1"/>
  <c r="M557" i="25" s="1"/>
  <c r="J607" i="35" l="1"/>
  <c r="K607" i="35" s="1"/>
  <c r="AD608" i="35"/>
  <c r="X608" i="35"/>
  <c r="Y608" i="35"/>
  <c r="AA608" i="35"/>
  <c r="AB608" i="35"/>
  <c r="V608" i="35"/>
  <c r="T608" i="35"/>
  <c r="U608" i="35"/>
  <c r="Z608" i="35"/>
  <c r="AC608" i="35"/>
  <c r="W608" i="35"/>
  <c r="AE710" i="33"/>
  <c r="N710" i="33" s="1"/>
  <c r="Q710" i="33" s="1"/>
  <c r="U557" i="25"/>
  <c r="Y557" i="25"/>
  <c r="Z557" i="25"/>
  <c r="X557" i="25"/>
  <c r="AC557" i="25"/>
  <c r="T557" i="25"/>
  <c r="W557" i="25"/>
  <c r="V557" i="25"/>
  <c r="AD557" i="25"/>
  <c r="AA557" i="25"/>
  <c r="AB557" i="25"/>
  <c r="K556" i="25"/>
  <c r="AE608" i="35" l="1"/>
  <c r="N608" i="35" s="1"/>
  <c r="Q608" i="35" s="1"/>
  <c r="E710" i="33"/>
  <c r="R710" i="33"/>
  <c r="L711" i="33" s="1"/>
  <c r="M711" i="33" s="1"/>
  <c r="I710" i="33"/>
  <c r="AE557" i="25"/>
  <c r="N557" i="25" s="1"/>
  <c r="Q557" i="25" s="1"/>
  <c r="S608" i="35" l="1"/>
  <c r="S557" i="25"/>
  <c r="E557" i="25" s="1"/>
  <c r="H711" i="33"/>
  <c r="K710" i="33"/>
  <c r="AA711" i="33"/>
  <c r="Y711" i="33"/>
  <c r="Z711" i="33"/>
  <c r="T711" i="33"/>
  <c r="U711" i="33"/>
  <c r="W711" i="33"/>
  <c r="V711" i="33"/>
  <c r="AC711" i="33"/>
  <c r="AD711" i="33"/>
  <c r="AB711" i="33"/>
  <c r="X711" i="33"/>
  <c r="E608" i="35" l="1"/>
  <c r="AE711" i="33"/>
  <c r="N711" i="33" s="1"/>
  <c r="Q711" i="33" s="1"/>
  <c r="I557" i="25"/>
  <c r="H558" i="25" s="1"/>
  <c r="R557" i="25"/>
  <c r="L558" i="25" s="1"/>
  <c r="M558" i="25" s="1"/>
  <c r="I608" i="35" l="1"/>
  <c r="H609" i="35" s="1"/>
  <c r="R608" i="35"/>
  <c r="L609" i="35" s="1"/>
  <c r="M609" i="35" s="1"/>
  <c r="R711" i="33"/>
  <c r="L712" i="33" s="1"/>
  <c r="M712" i="33" s="1"/>
  <c r="I711" i="33"/>
  <c r="H712" i="33" s="1"/>
  <c r="K557" i="25"/>
  <c r="AA558" i="25"/>
  <c r="AC558" i="25"/>
  <c r="V558" i="25"/>
  <c r="AD558" i="25"/>
  <c r="U558" i="25"/>
  <c r="T558" i="25"/>
  <c r="X558" i="25"/>
  <c r="AB558" i="25"/>
  <c r="Z558" i="25"/>
  <c r="W558" i="25"/>
  <c r="Y558" i="25"/>
  <c r="J608" i="35" l="1"/>
  <c r="K608" i="35" s="1"/>
  <c r="X609" i="35"/>
  <c r="AC609" i="35"/>
  <c r="Y609" i="35"/>
  <c r="AB609" i="35"/>
  <c r="W609" i="35"/>
  <c r="AD609" i="35"/>
  <c r="U609" i="35"/>
  <c r="T609" i="35"/>
  <c r="AA609" i="35"/>
  <c r="Z609" i="35"/>
  <c r="V609" i="35"/>
  <c r="K711" i="33"/>
  <c r="AC712" i="33"/>
  <c r="AB712" i="33"/>
  <c r="V712" i="33"/>
  <c r="Y712" i="33"/>
  <c r="Z712" i="33"/>
  <c r="X712" i="33"/>
  <c r="U712" i="33"/>
  <c r="T712" i="33"/>
  <c r="AA712" i="33"/>
  <c r="AD712" i="33"/>
  <c r="W712" i="33"/>
  <c r="AE558" i="25"/>
  <c r="N558" i="25" s="1"/>
  <c r="Q558" i="25" s="1"/>
  <c r="AE609" i="35" l="1"/>
  <c r="N609" i="35" s="1"/>
  <c r="Q609" i="35" s="1"/>
  <c r="S558" i="25"/>
  <c r="E558" i="25" s="1"/>
  <c r="AE712" i="33"/>
  <c r="N712" i="33" s="1"/>
  <c r="Q712" i="33" s="1"/>
  <c r="S609" i="35" l="1"/>
  <c r="E712" i="33"/>
  <c r="I558" i="25"/>
  <c r="H559" i="25" s="1"/>
  <c r="R558" i="25"/>
  <c r="L559" i="25" s="1"/>
  <c r="M559" i="25" s="1"/>
  <c r="E609" i="35" l="1"/>
  <c r="I712" i="33"/>
  <c r="H713" i="33" s="1"/>
  <c r="R712" i="33"/>
  <c r="L713" i="33" s="1"/>
  <c r="M713" i="33" s="1"/>
  <c r="K712" i="33"/>
  <c r="AB559" i="25"/>
  <c r="AD559" i="25"/>
  <c r="W559" i="25"/>
  <c r="T559" i="25"/>
  <c r="V559" i="25"/>
  <c r="Y559" i="25"/>
  <c r="Z559" i="25"/>
  <c r="U559" i="25"/>
  <c r="AA559" i="25"/>
  <c r="X559" i="25"/>
  <c r="AC559" i="25"/>
  <c r="K558" i="25"/>
  <c r="I609" i="35" l="1"/>
  <c r="H610" i="35" s="1"/>
  <c r="R609" i="35"/>
  <c r="L610" i="35" s="1"/>
  <c r="M610" i="35" s="1"/>
  <c r="U713" i="33"/>
  <c r="AB713" i="33"/>
  <c r="AD713" i="33"/>
  <c r="T713" i="33"/>
  <c r="AA713" i="33"/>
  <c r="AC713" i="33"/>
  <c r="Y713" i="33"/>
  <c r="V713" i="33"/>
  <c r="Z713" i="33"/>
  <c r="W713" i="33"/>
  <c r="X713" i="33"/>
  <c r="AE559" i="25"/>
  <c r="N559" i="25" s="1"/>
  <c r="Q559" i="25" s="1"/>
  <c r="S559" i="25" s="1"/>
  <c r="J609" i="35" l="1"/>
  <c r="K609" i="35" s="1"/>
  <c r="X610" i="35"/>
  <c r="AC610" i="35"/>
  <c r="T610" i="35"/>
  <c r="AA610" i="35"/>
  <c r="W610" i="35"/>
  <c r="Z610" i="35"/>
  <c r="U610" i="35"/>
  <c r="AB610" i="35"/>
  <c r="AD610" i="35"/>
  <c r="V610" i="35"/>
  <c r="Y610" i="35"/>
  <c r="E559" i="25"/>
  <c r="AE713" i="33"/>
  <c r="N713" i="33" s="1"/>
  <c r="Q713" i="33" s="1"/>
  <c r="AE610" i="35" l="1"/>
  <c r="N610" i="35" s="1"/>
  <c r="Q610" i="35" s="1"/>
  <c r="R713" i="33"/>
  <c r="L714" i="33" s="1"/>
  <c r="M714" i="33" s="1"/>
  <c r="I713" i="33"/>
  <c r="H714" i="33" s="1"/>
  <c r="S610" i="35" l="1"/>
  <c r="K713" i="33"/>
  <c r="AB714" i="33"/>
  <c r="AA714" i="33"/>
  <c r="Z714" i="33"/>
  <c r="W714" i="33"/>
  <c r="X714" i="33"/>
  <c r="Y714" i="33"/>
  <c r="U714" i="33"/>
  <c r="AD714" i="33"/>
  <c r="AC714" i="33"/>
  <c r="V714" i="33"/>
  <c r="T714" i="33"/>
  <c r="I559" i="25"/>
  <c r="H560" i="25" s="1"/>
  <c r="R559" i="25"/>
  <c r="L560" i="25" s="1"/>
  <c r="M560" i="25" s="1"/>
  <c r="E610" i="35" l="1"/>
  <c r="AE714" i="33"/>
  <c r="N714" i="33" s="1"/>
  <c r="Q714" i="33" s="1"/>
  <c r="U560" i="25"/>
  <c r="Y560" i="25"/>
  <c r="V560" i="25"/>
  <c r="X560" i="25"/>
  <c r="AC560" i="25"/>
  <c r="W560" i="25"/>
  <c r="AA560" i="25"/>
  <c r="T560" i="25"/>
  <c r="AB560" i="25"/>
  <c r="AD560" i="25"/>
  <c r="Z560" i="25"/>
  <c r="K559" i="25"/>
  <c r="I610" i="35" l="1"/>
  <c r="H611" i="35" s="1"/>
  <c r="R610" i="35"/>
  <c r="L611" i="35" s="1"/>
  <c r="M611" i="35" s="1"/>
  <c r="E714" i="33"/>
  <c r="R714" i="33" s="1"/>
  <c r="L715" i="33" s="1"/>
  <c r="M715" i="33" s="1"/>
  <c r="AE560" i="25"/>
  <c r="N560" i="25" s="1"/>
  <c r="Q560" i="25" s="1"/>
  <c r="J610" i="35" l="1"/>
  <c r="K610" i="35" s="1"/>
  <c r="AD611" i="35"/>
  <c r="Z611" i="35"/>
  <c r="T611" i="35"/>
  <c r="AC611" i="35"/>
  <c r="U611" i="35"/>
  <c r="W611" i="35"/>
  <c r="Y611" i="35"/>
  <c r="X611" i="35"/>
  <c r="V611" i="35"/>
  <c r="AA611" i="35"/>
  <c r="AB611" i="35"/>
  <c r="S560" i="25"/>
  <c r="E560" i="25" s="1"/>
  <c r="I714" i="33"/>
  <c r="AB715" i="33"/>
  <c r="V715" i="33"/>
  <c r="U715" i="33"/>
  <c r="Y715" i="33"/>
  <c r="AD715" i="33"/>
  <c r="X715" i="33"/>
  <c r="Z715" i="33"/>
  <c r="W715" i="33"/>
  <c r="T715" i="33"/>
  <c r="AC715" i="33"/>
  <c r="AA715" i="33"/>
  <c r="AE611" i="35" l="1"/>
  <c r="N611" i="35" s="1"/>
  <c r="Q611" i="35" s="1"/>
  <c r="H715" i="33"/>
  <c r="K714" i="33"/>
  <c r="AE715" i="33"/>
  <c r="N715" i="33" s="1"/>
  <c r="Q715" i="33" s="1"/>
  <c r="S611" i="35" l="1"/>
  <c r="E715" i="33"/>
  <c r="R715" i="33"/>
  <c r="L716" i="33" s="1"/>
  <c r="M716" i="33" s="1"/>
  <c r="I560" i="25"/>
  <c r="H561" i="25" s="1"/>
  <c r="R560" i="25"/>
  <c r="L561" i="25" s="1"/>
  <c r="M561" i="25" s="1"/>
  <c r="E611" i="35" l="1"/>
  <c r="T716" i="33"/>
  <c r="Z716" i="33"/>
  <c r="W716" i="33"/>
  <c r="Y716" i="33"/>
  <c r="AA716" i="33"/>
  <c r="AB716" i="33"/>
  <c r="U716" i="33"/>
  <c r="V716" i="33"/>
  <c r="AD716" i="33"/>
  <c r="X716" i="33"/>
  <c r="AC716" i="33"/>
  <c r="I715" i="33"/>
  <c r="H716" i="33" s="1"/>
  <c r="K560" i="25"/>
  <c r="Z561" i="25"/>
  <c r="AD561" i="25"/>
  <c r="AB561" i="25"/>
  <c r="U561" i="25"/>
  <c r="AC561" i="25"/>
  <c r="T561" i="25"/>
  <c r="W561" i="25"/>
  <c r="AA561" i="25"/>
  <c r="Y561" i="25"/>
  <c r="X561" i="25"/>
  <c r="V561" i="25"/>
  <c r="I611" i="35" l="1"/>
  <c r="H612" i="35" s="1"/>
  <c r="R611" i="35"/>
  <c r="L612" i="35" s="1"/>
  <c r="M612" i="35" s="1"/>
  <c r="K715" i="33"/>
  <c r="AE716" i="33"/>
  <c r="N716" i="33" s="1"/>
  <c r="Q716" i="33" s="1"/>
  <c r="AE561" i="25"/>
  <c r="N561" i="25" s="1"/>
  <c r="Q561" i="25" s="1"/>
  <c r="J611" i="35" l="1"/>
  <c r="K611" i="35" s="1"/>
  <c r="W612" i="35"/>
  <c r="AA612" i="35"/>
  <c r="X612" i="35"/>
  <c r="T612" i="35"/>
  <c r="AC612" i="35"/>
  <c r="Z612" i="35"/>
  <c r="Y612" i="35"/>
  <c r="V612" i="35"/>
  <c r="AB612" i="35"/>
  <c r="AD612" i="35"/>
  <c r="U612" i="35"/>
  <c r="S561" i="25"/>
  <c r="E561" i="25" s="1"/>
  <c r="E716" i="33"/>
  <c r="R716" i="33" s="1"/>
  <c r="L717" i="33" s="1"/>
  <c r="M717" i="33" s="1"/>
  <c r="I716" i="33"/>
  <c r="H717" i="33" s="1"/>
  <c r="AE612" i="35" l="1"/>
  <c r="N612" i="35" s="1"/>
  <c r="Q612" i="35" s="1"/>
  <c r="K716" i="33"/>
  <c r="U717" i="33"/>
  <c r="T717" i="33"/>
  <c r="AD717" i="33"/>
  <c r="AB717" i="33"/>
  <c r="X717" i="33"/>
  <c r="V717" i="33"/>
  <c r="Y717" i="33"/>
  <c r="AC717" i="33"/>
  <c r="W717" i="33"/>
  <c r="Z717" i="33"/>
  <c r="AA717" i="33"/>
  <c r="S612" i="35" l="1"/>
  <c r="AE717" i="33"/>
  <c r="N717" i="33" s="1"/>
  <c r="Q717" i="33" s="1"/>
  <c r="I561" i="25"/>
  <c r="H562" i="25" s="1"/>
  <c r="R561" i="25"/>
  <c r="L562" i="25" s="1"/>
  <c r="M562" i="25" s="1"/>
  <c r="E612" i="35" l="1"/>
  <c r="I717" i="33"/>
  <c r="R717" i="33"/>
  <c r="L718" i="33" s="1"/>
  <c r="M718" i="33" s="1"/>
  <c r="K561" i="25"/>
  <c r="V562" i="25"/>
  <c r="X562" i="25"/>
  <c r="AB562" i="25"/>
  <c r="Z562" i="25"/>
  <c r="AD562" i="25"/>
  <c r="W562" i="25"/>
  <c r="U562" i="25"/>
  <c r="Y562" i="25"/>
  <c r="AC562" i="25"/>
  <c r="AA562" i="25"/>
  <c r="T562" i="25"/>
  <c r="I612" i="35" l="1"/>
  <c r="H613" i="35" s="1"/>
  <c r="R612" i="35"/>
  <c r="L613" i="35" s="1"/>
  <c r="M613" i="35" s="1"/>
  <c r="U718" i="33"/>
  <c r="Z718" i="33"/>
  <c r="X718" i="33"/>
  <c r="T718" i="33"/>
  <c r="AB718" i="33"/>
  <c r="AD718" i="33"/>
  <c r="AC718" i="33"/>
  <c r="Y718" i="33"/>
  <c r="W718" i="33"/>
  <c r="AA718" i="33"/>
  <c r="V718" i="33"/>
  <c r="H718" i="33"/>
  <c r="K717" i="33"/>
  <c r="AE562" i="25"/>
  <c r="N562" i="25" s="1"/>
  <c r="Q562" i="25" s="1"/>
  <c r="S562" i="25" s="1"/>
  <c r="J612" i="35" l="1"/>
  <c r="K612" i="35" s="1"/>
  <c r="AD613" i="35"/>
  <c r="Y613" i="35"/>
  <c r="X613" i="35"/>
  <c r="AA613" i="35"/>
  <c r="Z613" i="35"/>
  <c r="W613" i="35"/>
  <c r="AB613" i="35"/>
  <c r="U613" i="35"/>
  <c r="AC613" i="35"/>
  <c r="T613" i="35"/>
  <c r="V613" i="35"/>
  <c r="E562" i="25"/>
  <c r="AE718" i="33"/>
  <c r="N718" i="33" s="1"/>
  <c r="Q718" i="33" s="1"/>
  <c r="AE613" i="35" l="1"/>
  <c r="N613" i="35" s="1"/>
  <c r="Q613" i="35" s="1"/>
  <c r="E718" i="33"/>
  <c r="R718" i="33" s="1"/>
  <c r="L719" i="33" s="1"/>
  <c r="M719" i="33" s="1"/>
  <c r="S613" i="35" l="1"/>
  <c r="AA719" i="33"/>
  <c r="X719" i="33"/>
  <c r="Z719" i="33"/>
  <c r="V719" i="33"/>
  <c r="U719" i="33"/>
  <c r="T719" i="33"/>
  <c r="W719" i="33"/>
  <c r="AB719" i="33"/>
  <c r="Y719" i="33"/>
  <c r="AD719" i="33"/>
  <c r="AC719" i="33"/>
  <c r="I718" i="33"/>
  <c r="H719" i="33" s="1"/>
  <c r="I562" i="25"/>
  <c r="H563" i="25" s="1"/>
  <c r="R562" i="25"/>
  <c r="L563" i="25" s="1"/>
  <c r="M563" i="25" s="1"/>
  <c r="E613" i="35" l="1"/>
  <c r="K718" i="33"/>
  <c r="AE719" i="33"/>
  <c r="N719" i="33" s="1"/>
  <c r="Q719" i="33" s="1"/>
  <c r="T563" i="25"/>
  <c r="W563" i="25"/>
  <c r="X563" i="25"/>
  <c r="AC563" i="25"/>
  <c r="U563" i="25"/>
  <c r="Y563" i="25"/>
  <c r="AB563" i="25"/>
  <c r="Z563" i="25"/>
  <c r="AD563" i="25"/>
  <c r="AA563" i="25"/>
  <c r="V563" i="25"/>
  <c r="K562" i="25"/>
  <c r="I613" i="35" l="1"/>
  <c r="H614" i="35" s="1"/>
  <c r="R613" i="35"/>
  <c r="L614" i="35" s="1"/>
  <c r="M614" i="35" s="1"/>
  <c r="R719" i="33"/>
  <c r="L720" i="33" s="1"/>
  <c r="M720" i="33" s="1"/>
  <c r="I719" i="33"/>
  <c r="H720" i="33" s="1"/>
  <c r="AE563" i="25"/>
  <c r="N563" i="25" s="1"/>
  <c r="Q563" i="25" s="1"/>
  <c r="J613" i="35" l="1"/>
  <c r="K613" i="35" s="1"/>
  <c r="X614" i="35"/>
  <c r="W614" i="35"/>
  <c r="AC614" i="35"/>
  <c r="AA614" i="35"/>
  <c r="Z614" i="35"/>
  <c r="U614" i="35"/>
  <c r="Y614" i="35"/>
  <c r="V614" i="35"/>
  <c r="AB614" i="35"/>
  <c r="AD614" i="35"/>
  <c r="T614" i="35"/>
  <c r="S563" i="25"/>
  <c r="E563" i="25" s="1"/>
  <c r="W720" i="33"/>
  <c r="T720" i="33"/>
  <c r="AC720" i="33"/>
  <c r="X720" i="33"/>
  <c r="AB720" i="33"/>
  <c r="U720" i="33"/>
  <c r="V720" i="33"/>
  <c r="AA720" i="33"/>
  <c r="Y720" i="33"/>
  <c r="AD720" i="33"/>
  <c r="Z720" i="33"/>
  <c r="K719" i="33"/>
  <c r="AE614" i="35" l="1"/>
  <c r="N614" i="35" s="1"/>
  <c r="Q614" i="35" s="1"/>
  <c r="S614" i="35" s="1"/>
  <c r="AE720" i="33"/>
  <c r="N720" i="33" s="1"/>
  <c r="Q720" i="33" s="1"/>
  <c r="E614" i="35" l="1"/>
  <c r="E720" i="33"/>
  <c r="R720" i="33"/>
  <c r="L721" i="33" s="1"/>
  <c r="M721" i="33" s="1"/>
  <c r="I720" i="33"/>
  <c r="I563" i="25"/>
  <c r="H564" i="25" s="1"/>
  <c r="R563" i="25"/>
  <c r="L564" i="25" s="1"/>
  <c r="M564" i="25" s="1"/>
  <c r="I614" i="35" l="1"/>
  <c r="H615" i="35" s="1"/>
  <c r="R614" i="35"/>
  <c r="L615" i="35" s="1"/>
  <c r="M615" i="35" s="1"/>
  <c r="H721" i="33"/>
  <c r="K720" i="33"/>
  <c r="Z721" i="33"/>
  <c r="X721" i="33"/>
  <c r="AC721" i="33"/>
  <c r="W721" i="33"/>
  <c r="AB721" i="33"/>
  <c r="T721" i="33"/>
  <c r="U721" i="33"/>
  <c r="Y721" i="33"/>
  <c r="AA721" i="33"/>
  <c r="V721" i="33"/>
  <c r="AD721" i="33"/>
  <c r="K563" i="25"/>
  <c r="AC564" i="25"/>
  <c r="AA564" i="25"/>
  <c r="X564" i="25"/>
  <c r="U564" i="25"/>
  <c r="W564" i="25"/>
  <c r="V564" i="25"/>
  <c r="Z564" i="25"/>
  <c r="AD564" i="25"/>
  <c r="AB564" i="25"/>
  <c r="Y564" i="25"/>
  <c r="T564" i="25"/>
  <c r="J614" i="35" l="1"/>
  <c r="K614" i="35" s="1"/>
  <c r="V615" i="35"/>
  <c r="W615" i="35"/>
  <c r="U615" i="35"/>
  <c r="AB615" i="35"/>
  <c r="AA615" i="35"/>
  <c r="AD615" i="35"/>
  <c r="Z615" i="35"/>
  <c r="Y615" i="35"/>
  <c r="T615" i="35"/>
  <c r="X615" i="35"/>
  <c r="AC615" i="35"/>
  <c r="AE721" i="33"/>
  <c r="N721" i="33" s="1"/>
  <c r="Q721" i="33" s="1"/>
  <c r="AE564" i="25"/>
  <c r="N564" i="25" s="1"/>
  <c r="Q564" i="25" s="1"/>
  <c r="AE615" i="35" l="1"/>
  <c r="N615" i="35" s="1"/>
  <c r="Q615" i="35" s="1"/>
  <c r="S564" i="25"/>
  <c r="E564" i="25" s="1"/>
  <c r="E721" i="33"/>
  <c r="R721" i="33"/>
  <c r="L722" i="33" s="1"/>
  <c r="M722" i="33" s="1"/>
  <c r="S615" i="35" l="1"/>
  <c r="E615" i="35" s="1"/>
  <c r="Z722" i="33"/>
  <c r="T722" i="33"/>
  <c r="W722" i="33"/>
  <c r="U722" i="33"/>
  <c r="AB722" i="33"/>
  <c r="AD722" i="33"/>
  <c r="Y722" i="33"/>
  <c r="V722" i="33"/>
  <c r="AC722" i="33"/>
  <c r="X722" i="33"/>
  <c r="AA722" i="33"/>
  <c r="I721" i="33"/>
  <c r="H722" i="33" s="1"/>
  <c r="I615" i="35" l="1"/>
  <c r="H616" i="35" s="1"/>
  <c r="R615" i="35"/>
  <c r="L616" i="35" s="1"/>
  <c r="M616" i="35" s="1"/>
  <c r="K721" i="33"/>
  <c r="AE722" i="33"/>
  <c r="N722" i="33" s="1"/>
  <c r="Q722" i="33" s="1"/>
  <c r="I564" i="25"/>
  <c r="H565" i="25" s="1"/>
  <c r="R564" i="25"/>
  <c r="L565" i="25" s="1"/>
  <c r="M565" i="25" s="1"/>
  <c r="J615" i="35" l="1"/>
  <c r="K615" i="35" s="1"/>
  <c r="AD616" i="35"/>
  <c r="X616" i="35"/>
  <c r="U616" i="35"/>
  <c r="Z616" i="35"/>
  <c r="Y616" i="35"/>
  <c r="W616" i="35"/>
  <c r="T616" i="35"/>
  <c r="AA616" i="35"/>
  <c r="AC616" i="35"/>
  <c r="AB616" i="35"/>
  <c r="V616" i="35"/>
  <c r="E722" i="33"/>
  <c r="R722" i="33" s="1"/>
  <c r="L723" i="33" s="1"/>
  <c r="M723" i="33" s="1"/>
  <c r="K564" i="25"/>
  <c r="U565" i="25"/>
  <c r="AA565" i="25"/>
  <c r="Y565" i="25"/>
  <c r="Z565" i="25"/>
  <c r="AC565" i="25"/>
  <c r="V565" i="25"/>
  <c r="T565" i="25"/>
  <c r="AD565" i="25"/>
  <c r="AB565" i="25"/>
  <c r="W565" i="25"/>
  <c r="X565" i="25"/>
  <c r="AE616" i="35" l="1"/>
  <c r="N616" i="35" s="1"/>
  <c r="Q616" i="35" s="1"/>
  <c r="I722" i="33"/>
  <c r="H723" i="33"/>
  <c r="K722" i="33"/>
  <c r="X723" i="33"/>
  <c r="W723" i="33"/>
  <c r="AD723" i="33"/>
  <c r="T723" i="33"/>
  <c r="AA723" i="33"/>
  <c r="AC723" i="33"/>
  <c r="Y723" i="33"/>
  <c r="Z723" i="33"/>
  <c r="AB723" i="33"/>
  <c r="U723" i="33"/>
  <c r="V723" i="33"/>
  <c r="AE565" i="25"/>
  <c r="N565" i="25" s="1"/>
  <c r="Q565" i="25" s="1"/>
  <c r="S565" i="25" s="1"/>
  <c r="S616" i="35" l="1"/>
  <c r="AE723" i="33"/>
  <c r="N723" i="33" s="1"/>
  <c r="Q723" i="33" s="1"/>
  <c r="E565" i="25"/>
  <c r="E616" i="35" l="1"/>
  <c r="R723" i="33"/>
  <c r="L724" i="33" s="1"/>
  <c r="M724" i="33" s="1"/>
  <c r="I723" i="33"/>
  <c r="I565" i="25"/>
  <c r="H566" i="25" s="1"/>
  <c r="R565" i="25"/>
  <c r="L566" i="25" s="1"/>
  <c r="M566" i="25" s="1"/>
  <c r="I616" i="35" l="1"/>
  <c r="H617" i="35" s="1"/>
  <c r="R616" i="35"/>
  <c r="L617" i="35" s="1"/>
  <c r="M617" i="35" s="1"/>
  <c r="H724" i="33"/>
  <c r="K723" i="33"/>
  <c r="AB724" i="33"/>
  <c r="AD724" i="33"/>
  <c r="V724" i="33"/>
  <c r="X724" i="33"/>
  <c r="AA724" i="33"/>
  <c r="T724" i="33"/>
  <c r="AC724" i="33"/>
  <c r="Z724" i="33"/>
  <c r="W724" i="33"/>
  <c r="Y724" i="33"/>
  <c r="U724" i="33"/>
  <c r="K565" i="25"/>
  <c r="AA566" i="25"/>
  <c r="AB566" i="25"/>
  <c r="Y566" i="25"/>
  <c r="T566" i="25"/>
  <c r="AC566" i="25"/>
  <c r="X566" i="25"/>
  <c r="Z566" i="25"/>
  <c r="W566" i="25"/>
  <c r="U566" i="25"/>
  <c r="AD566" i="25"/>
  <c r="V566" i="25"/>
  <c r="J616" i="35" l="1"/>
  <c r="K616" i="35" s="1"/>
  <c r="AC617" i="35"/>
  <c r="AD617" i="35"/>
  <c r="Y617" i="35"/>
  <c r="V617" i="35"/>
  <c r="AA617" i="35"/>
  <c r="AB617" i="35"/>
  <c r="Z617" i="35"/>
  <c r="X617" i="35"/>
  <c r="T617" i="35"/>
  <c r="W617" i="35"/>
  <c r="U617" i="35"/>
  <c r="AE724" i="33"/>
  <c r="N724" i="33" s="1"/>
  <c r="Q724" i="33" s="1"/>
  <c r="AE566" i="25"/>
  <c r="N566" i="25" s="1"/>
  <c r="Q566" i="25" s="1"/>
  <c r="AE617" i="35" l="1"/>
  <c r="N617" i="35" s="1"/>
  <c r="Q617" i="35" s="1"/>
  <c r="S566" i="25"/>
  <c r="E566" i="25" s="1"/>
  <c r="S617" i="35" l="1"/>
  <c r="E724" i="33"/>
  <c r="E617" i="35" l="1"/>
  <c r="I724" i="33"/>
  <c r="H725" i="33" s="1"/>
  <c r="K724" i="33"/>
  <c r="R724" i="33"/>
  <c r="L725" i="33" s="1"/>
  <c r="M725" i="33" s="1"/>
  <c r="I566" i="25"/>
  <c r="H567" i="25" s="1"/>
  <c r="R566" i="25"/>
  <c r="L567" i="25" s="1"/>
  <c r="M567" i="25" s="1"/>
  <c r="I617" i="35" l="1"/>
  <c r="H618" i="35" s="1"/>
  <c r="R617" i="35"/>
  <c r="L618" i="35" s="1"/>
  <c r="M618" i="35" s="1"/>
  <c r="W725" i="33"/>
  <c r="U725" i="33"/>
  <c r="Z725" i="33"/>
  <c r="AB725" i="33"/>
  <c r="AC725" i="33"/>
  <c r="AA725" i="33"/>
  <c r="X725" i="33"/>
  <c r="Y725" i="33"/>
  <c r="V725" i="33"/>
  <c r="T725" i="33"/>
  <c r="AD725" i="33"/>
  <c r="K566" i="25"/>
  <c r="AB567" i="25"/>
  <c r="U567" i="25"/>
  <c r="Z567" i="25"/>
  <c r="Y567" i="25"/>
  <c r="AD567" i="25"/>
  <c r="AC567" i="25"/>
  <c r="AA567" i="25"/>
  <c r="V567" i="25"/>
  <c r="W567" i="25"/>
  <c r="X567" i="25"/>
  <c r="T567" i="25"/>
  <c r="J617" i="35" l="1"/>
  <c r="K617" i="35" s="1"/>
  <c r="Y618" i="35"/>
  <c r="W618" i="35"/>
  <c r="V618" i="35"/>
  <c r="Z618" i="35"/>
  <c r="AD618" i="35"/>
  <c r="T618" i="35"/>
  <c r="AA618" i="35"/>
  <c r="AB618" i="35"/>
  <c r="AC618" i="35"/>
  <c r="X618" i="35"/>
  <c r="U618" i="35"/>
  <c r="AE725" i="33"/>
  <c r="N725" i="33" s="1"/>
  <c r="Q725" i="33" s="1"/>
  <c r="AE567" i="25"/>
  <c r="N567" i="25" s="1"/>
  <c r="Q567" i="25" s="1"/>
  <c r="AE618" i="35" l="1"/>
  <c r="N618" i="35" s="1"/>
  <c r="Q618" i="35" s="1"/>
  <c r="S567" i="25"/>
  <c r="E567" i="25" s="1"/>
  <c r="R725" i="33"/>
  <c r="L726" i="33" s="1"/>
  <c r="M726" i="33" s="1"/>
  <c r="I725" i="33"/>
  <c r="H726" i="33" s="1"/>
  <c r="S618" i="35" l="1"/>
  <c r="K725" i="33"/>
  <c r="AB726" i="33"/>
  <c r="X726" i="33"/>
  <c r="T726" i="33"/>
  <c r="V726" i="33"/>
  <c r="AA726" i="33"/>
  <c r="U726" i="33"/>
  <c r="Z726" i="33"/>
  <c r="W726" i="33"/>
  <c r="AD726" i="33"/>
  <c r="Y726" i="33"/>
  <c r="AC726" i="33"/>
  <c r="E618" i="35" l="1"/>
  <c r="AE726" i="33"/>
  <c r="N726" i="33" s="1"/>
  <c r="Q726" i="33" s="1"/>
  <c r="I567" i="25"/>
  <c r="H568" i="25" s="1"/>
  <c r="R567" i="25"/>
  <c r="L568" i="25" s="1"/>
  <c r="M568" i="25" s="1"/>
  <c r="I618" i="35" l="1"/>
  <c r="H619" i="35" s="1"/>
  <c r="R618" i="35"/>
  <c r="L619" i="35" s="1"/>
  <c r="M619" i="35" s="1"/>
  <c r="E726" i="33"/>
  <c r="R726" i="33" s="1"/>
  <c r="L727" i="33" s="1"/>
  <c r="M727" i="33" s="1"/>
  <c r="K567" i="25"/>
  <c r="X568" i="25"/>
  <c r="AB568" i="25"/>
  <c r="Y568" i="25"/>
  <c r="V568" i="25"/>
  <c r="Z568" i="25"/>
  <c r="U568" i="25"/>
  <c r="AC568" i="25"/>
  <c r="T568" i="25"/>
  <c r="W568" i="25"/>
  <c r="AA568" i="25"/>
  <c r="AD568" i="25"/>
  <c r="J618" i="35" l="1"/>
  <c r="K618" i="35" s="1"/>
  <c r="V619" i="35"/>
  <c r="AB619" i="35"/>
  <c r="T619" i="35"/>
  <c r="X619" i="35"/>
  <c r="AD619" i="35"/>
  <c r="W619" i="35"/>
  <c r="Z619" i="35"/>
  <c r="AA619" i="35"/>
  <c r="Y619" i="35"/>
  <c r="AC619" i="35"/>
  <c r="U619" i="35"/>
  <c r="I726" i="33"/>
  <c r="H727" i="33" s="1"/>
  <c r="K726" i="33"/>
  <c r="AD727" i="33"/>
  <c r="V727" i="33"/>
  <c r="T727" i="33"/>
  <c r="Z727" i="33"/>
  <c r="X727" i="33"/>
  <c r="AB727" i="33"/>
  <c r="AC727" i="33"/>
  <c r="AA727" i="33"/>
  <c r="U727" i="33"/>
  <c r="W727" i="33"/>
  <c r="Y727" i="33"/>
  <c r="AE568" i="25"/>
  <c r="N568" i="25" s="1"/>
  <c r="Q568" i="25" s="1"/>
  <c r="S568" i="25" s="1"/>
  <c r="AE619" i="35" l="1"/>
  <c r="N619" i="35" s="1"/>
  <c r="Q619" i="35" s="1"/>
  <c r="AE727" i="33"/>
  <c r="N727" i="33" s="1"/>
  <c r="Q727" i="33" s="1"/>
  <c r="S619" i="35" l="1"/>
  <c r="E727" i="33"/>
  <c r="R727" i="33"/>
  <c r="L728" i="33" s="1"/>
  <c r="M728" i="33" s="1"/>
  <c r="E568" i="25"/>
  <c r="I568" i="25" s="1"/>
  <c r="H569" i="25" s="1"/>
  <c r="E619" i="35" l="1"/>
  <c r="R568" i="25"/>
  <c r="L569" i="25" s="1"/>
  <c r="M569" i="25" s="1"/>
  <c r="X569" i="25" s="1"/>
  <c r="V728" i="33"/>
  <c r="Z728" i="33"/>
  <c r="AA728" i="33"/>
  <c r="Y728" i="33"/>
  <c r="AB728" i="33"/>
  <c r="T728" i="33"/>
  <c r="AD728" i="33"/>
  <c r="U728" i="33"/>
  <c r="AC728" i="33"/>
  <c r="W728" i="33"/>
  <c r="X728" i="33"/>
  <c r="I727" i="33"/>
  <c r="H728" i="33" s="1"/>
  <c r="K568" i="25"/>
  <c r="AD569" i="25" l="1"/>
  <c r="V569" i="25"/>
  <c r="I619" i="35"/>
  <c r="H620" i="35" s="1"/>
  <c r="R619" i="35"/>
  <c r="L620" i="35" s="1"/>
  <c r="M620" i="35" s="1"/>
  <c r="Y569" i="25"/>
  <c r="AC569" i="25"/>
  <c r="U569" i="25"/>
  <c r="W569" i="25"/>
  <c r="AB569" i="25"/>
  <c r="AA569" i="25"/>
  <c r="Z569" i="25"/>
  <c r="T569" i="25"/>
  <c r="K727" i="33"/>
  <c r="AE728" i="33"/>
  <c r="N728" i="33" s="1"/>
  <c r="Q728" i="33" s="1"/>
  <c r="J619" i="35" l="1"/>
  <c r="K619" i="35" s="1"/>
  <c r="X620" i="35"/>
  <c r="AA620" i="35"/>
  <c r="Z620" i="35"/>
  <c r="AB620" i="35"/>
  <c r="V620" i="35"/>
  <c r="Y620" i="35"/>
  <c r="AD620" i="35"/>
  <c r="U620" i="35"/>
  <c r="AC620" i="35"/>
  <c r="T620" i="35"/>
  <c r="W620" i="35"/>
  <c r="AE569" i="25"/>
  <c r="N569" i="25" s="1"/>
  <c r="Q569" i="25" s="1"/>
  <c r="E728" i="33"/>
  <c r="I728" i="33" s="1"/>
  <c r="H729" i="33" s="1"/>
  <c r="K728" i="33"/>
  <c r="AE620" i="35" l="1"/>
  <c r="N620" i="35" s="1"/>
  <c r="Q620" i="35" s="1"/>
  <c r="S620" i="35" s="1"/>
  <c r="S569" i="25"/>
  <c r="E569" i="25" s="1"/>
  <c r="R728" i="33"/>
  <c r="L729" i="33" s="1"/>
  <c r="M729" i="33" s="1"/>
  <c r="AA729" i="33" s="1"/>
  <c r="E620" i="35" l="1"/>
  <c r="W729" i="33"/>
  <c r="Y729" i="33"/>
  <c r="AC729" i="33"/>
  <c r="U729" i="33"/>
  <c r="AD729" i="33"/>
  <c r="X729" i="33"/>
  <c r="V729" i="33"/>
  <c r="Z729" i="33"/>
  <c r="AB729" i="33"/>
  <c r="T729" i="33"/>
  <c r="I569" i="25"/>
  <c r="H570" i="25" s="1"/>
  <c r="R569" i="25"/>
  <c r="L570" i="25" s="1"/>
  <c r="M570" i="25" s="1"/>
  <c r="I620" i="35" l="1"/>
  <c r="H621" i="35" s="1"/>
  <c r="R620" i="35"/>
  <c r="L621" i="35" s="1"/>
  <c r="M621" i="35" s="1"/>
  <c r="AE729" i="33"/>
  <c r="N729" i="33" s="1"/>
  <c r="Q729" i="33" s="1"/>
  <c r="R729" i="33"/>
  <c r="L730" i="33" s="1"/>
  <c r="M730" i="33" s="1"/>
  <c r="I729" i="33"/>
  <c r="H730" i="33" s="1"/>
  <c r="K569" i="25"/>
  <c r="AA570" i="25"/>
  <c r="T570" i="25"/>
  <c r="X570" i="25"/>
  <c r="AB570" i="25"/>
  <c r="Z570" i="25"/>
  <c r="U570" i="25"/>
  <c r="AC570" i="25"/>
  <c r="V570" i="25"/>
  <c r="AD570" i="25"/>
  <c r="Y570" i="25"/>
  <c r="W570" i="25"/>
  <c r="J620" i="35" l="1"/>
  <c r="K620" i="35" s="1"/>
  <c r="Y621" i="35"/>
  <c r="AD621" i="35"/>
  <c r="X621" i="35"/>
  <c r="U621" i="35"/>
  <c r="AC621" i="35"/>
  <c r="AA621" i="35"/>
  <c r="Z621" i="35"/>
  <c r="W621" i="35"/>
  <c r="V621" i="35"/>
  <c r="AB621" i="35"/>
  <c r="T621" i="35"/>
  <c r="K729" i="33"/>
  <c r="AC730" i="33"/>
  <c r="X730" i="33"/>
  <c r="V730" i="33"/>
  <c r="U730" i="33"/>
  <c r="T730" i="33"/>
  <c r="AB730" i="33"/>
  <c r="Y730" i="33"/>
  <c r="AD730" i="33"/>
  <c r="AA730" i="33"/>
  <c r="Z730" i="33"/>
  <c r="W730" i="33"/>
  <c r="AE570" i="25"/>
  <c r="N570" i="25" s="1"/>
  <c r="Q570" i="25" s="1"/>
  <c r="AE621" i="35" l="1"/>
  <c r="N621" i="35" s="1"/>
  <c r="Q621" i="35" s="1"/>
  <c r="S570" i="25"/>
  <c r="E570" i="25" s="1"/>
  <c r="AE730" i="33"/>
  <c r="N730" i="33" s="1"/>
  <c r="Q730" i="33" s="1"/>
  <c r="S621" i="35" l="1"/>
  <c r="E730" i="33"/>
  <c r="R730" i="33" s="1"/>
  <c r="L731" i="33" s="1"/>
  <c r="M731" i="33" s="1"/>
  <c r="E621" i="35" l="1"/>
  <c r="U731" i="33"/>
  <c r="W731" i="33"/>
  <c r="V731" i="33"/>
  <c r="AA731" i="33"/>
  <c r="Z731" i="33"/>
  <c r="AD731" i="33"/>
  <c r="AB731" i="33"/>
  <c r="Y731" i="33"/>
  <c r="X731" i="33"/>
  <c r="AC731" i="33"/>
  <c r="T731" i="33"/>
  <c r="I730" i="33"/>
  <c r="H731" i="33" s="1"/>
  <c r="I570" i="25"/>
  <c r="H571" i="25" s="1"/>
  <c r="R570" i="25"/>
  <c r="L571" i="25" s="1"/>
  <c r="M571" i="25" s="1"/>
  <c r="I621" i="35" l="1"/>
  <c r="H622" i="35" s="1"/>
  <c r="R621" i="35"/>
  <c r="L622" i="35" s="1"/>
  <c r="M622" i="35" s="1"/>
  <c r="AE731" i="33"/>
  <c r="N731" i="33" s="1"/>
  <c r="Q731" i="33" s="1"/>
  <c r="R731" i="33" s="1"/>
  <c r="L732" i="33" s="1"/>
  <c r="M732" i="33" s="1"/>
  <c r="W732" i="33" s="1"/>
  <c r="I731" i="33"/>
  <c r="H732" i="33" s="1"/>
  <c r="K730" i="33"/>
  <c r="K731" i="33"/>
  <c r="T571" i="25"/>
  <c r="X571" i="25"/>
  <c r="Z571" i="25"/>
  <c r="Y571" i="25"/>
  <c r="AC571" i="25"/>
  <c r="U571" i="25"/>
  <c r="AA571" i="25"/>
  <c r="AB571" i="25"/>
  <c r="AD571" i="25"/>
  <c r="V571" i="25"/>
  <c r="W571" i="25"/>
  <c r="K570" i="25"/>
  <c r="J621" i="35" l="1"/>
  <c r="K621" i="35" s="1"/>
  <c r="AB622" i="35"/>
  <c r="U622" i="35"/>
  <c r="W622" i="35"/>
  <c r="Z622" i="35"/>
  <c r="V622" i="35"/>
  <c r="AD622" i="35"/>
  <c r="Y622" i="35"/>
  <c r="AC622" i="35"/>
  <c r="T622" i="35"/>
  <c r="AA622" i="35"/>
  <c r="X622" i="35"/>
  <c r="V732" i="33"/>
  <c r="AA732" i="33"/>
  <c r="U732" i="33"/>
  <c r="T732" i="33"/>
  <c r="Z732" i="33"/>
  <c r="AC732" i="33"/>
  <c r="Y732" i="33"/>
  <c r="AB732" i="33"/>
  <c r="X732" i="33"/>
  <c r="AD732" i="33"/>
  <c r="E732" i="33"/>
  <c r="R732" i="33" s="1"/>
  <c r="L733" i="33" s="1"/>
  <c r="M733" i="33" s="1"/>
  <c r="AE571" i="25"/>
  <c r="N571" i="25" s="1"/>
  <c r="Q571" i="25" s="1"/>
  <c r="S571" i="25" s="1"/>
  <c r="AE622" i="35" l="1"/>
  <c r="N622" i="35" s="1"/>
  <c r="Q622" i="35" s="1"/>
  <c r="AE732" i="33"/>
  <c r="N732" i="33" s="1"/>
  <c r="Q732" i="33" s="1"/>
  <c r="I732" i="33"/>
  <c r="H733" i="33" s="1"/>
  <c r="E571" i="25"/>
  <c r="K732" i="33"/>
  <c r="AD733" i="33"/>
  <c r="X733" i="33"/>
  <c r="AB733" i="33"/>
  <c r="Y733" i="33"/>
  <c r="W733" i="33"/>
  <c r="AA733" i="33"/>
  <c r="T733" i="33"/>
  <c r="AC733" i="33"/>
  <c r="V733" i="33"/>
  <c r="U733" i="33"/>
  <c r="Z733" i="33"/>
  <c r="S622" i="35" l="1"/>
  <c r="AE733" i="33"/>
  <c r="N733" i="33" s="1"/>
  <c r="Q733" i="33" s="1"/>
  <c r="E622" i="35" l="1"/>
  <c r="E733" i="33"/>
  <c r="I571" i="25"/>
  <c r="H572" i="25" s="1"/>
  <c r="R571" i="25"/>
  <c r="L572" i="25" s="1"/>
  <c r="M572" i="25" s="1"/>
  <c r="I622" i="35" l="1"/>
  <c r="H623" i="35" s="1"/>
  <c r="R622" i="35"/>
  <c r="L623" i="35" s="1"/>
  <c r="M623" i="35" s="1"/>
  <c r="I733" i="33"/>
  <c r="H734" i="33" s="1"/>
  <c r="R733" i="33"/>
  <c r="L734" i="33" s="1"/>
  <c r="M734" i="33" s="1"/>
  <c r="K571" i="25"/>
  <c r="AC572" i="25"/>
  <c r="V572" i="25"/>
  <c r="AB572" i="25"/>
  <c r="Y572" i="25"/>
  <c r="W572" i="25"/>
  <c r="Z572" i="25"/>
  <c r="AD572" i="25"/>
  <c r="T572" i="25"/>
  <c r="X572" i="25"/>
  <c r="U572" i="25"/>
  <c r="AA572" i="25"/>
  <c r="J622" i="35" l="1"/>
  <c r="K622" i="35" s="1"/>
  <c r="X623" i="35"/>
  <c r="T623" i="35"/>
  <c r="AD623" i="35"/>
  <c r="AC623" i="35"/>
  <c r="Y623" i="35"/>
  <c r="U623" i="35"/>
  <c r="W623" i="35"/>
  <c r="AB623" i="35"/>
  <c r="AA623" i="35"/>
  <c r="Z623" i="35"/>
  <c r="V623" i="35"/>
  <c r="K733" i="33"/>
  <c r="Z734" i="33"/>
  <c r="AA734" i="33"/>
  <c r="U734" i="33"/>
  <c r="AD734" i="33"/>
  <c r="X734" i="33"/>
  <c r="W734" i="33"/>
  <c r="AC734" i="33"/>
  <c r="T734" i="33"/>
  <c r="AB734" i="33"/>
  <c r="V734" i="33"/>
  <c r="Y734" i="33"/>
  <c r="AE572" i="25"/>
  <c r="N572" i="25" s="1"/>
  <c r="Q572" i="25" s="1"/>
  <c r="AE623" i="35" l="1"/>
  <c r="N623" i="35" s="1"/>
  <c r="Q623" i="35" s="1"/>
  <c r="S572" i="25"/>
  <c r="E572" i="25" s="1"/>
  <c r="AE734" i="33"/>
  <c r="N734" i="33" s="1"/>
  <c r="Q734" i="33" s="1"/>
  <c r="E734" i="33" s="1"/>
  <c r="S623" i="35" l="1"/>
  <c r="R734" i="33"/>
  <c r="L735" i="33" s="1"/>
  <c r="M735" i="33" s="1"/>
  <c r="I734" i="33"/>
  <c r="H735" i="33" s="1"/>
  <c r="I572" i="25"/>
  <c r="H573" i="25" s="1"/>
  <c r="R572" i="25"/>
  <c r="L573" i="25" s="1"/>
  <c r="M573" i="25" s="1"/>
  <c r="E623" i="35" l="1"/>
  <c r="K734" i="33"/>
  <c r="Y735" i="33"/>
  <c r="AB735" i="33"/>
  <c r="AA735" i="33"/>
  <c r="Z735" i="33"/>
  <c r="U735" i="33"/>
  <c r="X735" i="33"/>
  <c r="T735" i="33"/>
  <c r="AC735" i="33"/>
  <c r="W735" i="33"/>
  <c r="AD735" i="33"/>
  <c r="V735" i="33"/>
  <c r="U573" i="25"/>
  <c r="Y573" i="25"/>
  <c r="AC573" i="25"/>
  <c r="V573" i="25"/>
  <c r="T573" i="25"/>
  <c r="AD573" i="25"/>
  <c r="X573" i="25"/>
  <c r="W573" i="25"/>
  <c r="Z573" i="25"/>
  <c r="AB573" i="25"/>
  <c r="AA573" i="25"/>
  <c r="K572" i="25"/>
  <c r="I623" i="35" l="1"/>
  <c r="H624" i="35" s="1"/>
  <c r="R623" i="35"/>
  <c r="L624" i="35" s="1"/>
  <c r="M624" i="35" s="1"/>
  <c r="AE735" i="33"/>
  <c r="N735" i="33" s="1"/>
  <c r="Q735" i="33" s="1"/>
  <c r="AE573" i="25"/>
  <c r="N573" i="25" s="1"/>
  <c r="Q573" i="25" s="1"/>
  <c r="J623" i="35" l="1"/>
  <c r="K623" i="35" s="1"/>
  <c r="Z624" i="35"/>
  <c r="Y624" i="35"/>
  <c r="V624" i="35"/>
  <c r="AB624" i="35"/>
  <c r="W624" i="35"/>
  <c r="U624" i="35"/>
  <c r="X624" i="35"/>
  <c r="AD624" i="35"/>
  <c r="T624" i="35"/>
  <c r="AC624" i="35"/>
  <c r="AA624" i="35"/>
  <c r="S573" i="25"/>
  <c r="E573" i="25" s="1"/>
  <c r="R735" i="33"/>
  <c r="L736" i="33" s="1"/>
  <c r="M736" i="33" s="1"/>
  <c r="I735" i="33"/>
  <c r="H736" i="33" s="1"/>
  <c r="AE624" i="35" l="1"/>
  <c r="N624" i="35" s="1"/>
  <c r="Q624" i="35" s="1"/>
  <c r="S624" i="35" s="1"/>
  <c r="K735" i="33"/>
  <c r="Z736" i="33"/>
  <c r="AD736" i="33"/>
  <c r="AC736" i="33"/>
  <c r="X736" i="33"/>
  <c r="Y736" i="33"/>
  <c r="AB736" i="33"/>
  <c r="W736" i="33"/>
  <c r="AA736" i="33"/>
  <c r="U736" i="33"/>
  <c r="V736" i="33"/>
  <c r="T736" i="33"/>
  <c r="E624" i="35" l="1"/>
  <c r="AE736" i="33"/>
  <c r="N736" i="33" s="1"/>
  <c r="Q736" i="33" s="1"/>
  <c r="I573" i="25"/>
  <c r="H574" i="25" s="1"/>
  <c r="R573" i="25"/>
  <c r="L574" i="25" s="1"/>
  <c r="M574" i="25" s="1"/>
  <c r="I624" i="35" l="1"/>
  <c r="H625" i="35" s="1"/>
  <c r="R624" i="35"/>
  <c r="L625" i="35" s="1"/>
  <c r="M625" i="35" s="1"/>
  <c r="K573" i="25"/>
  <c r="AA574" i="25"/>
  <c r="Y574" i="25"/>
  <c r="AC574" i="25"/>
  <c r="Z574" i="25"/>
  <c r="W574" i="25"/>
  <c r="U574" i="25"/>
  <c r="T574" i="25"/>
  <c r="X574" i="25"/>
  <c r="V574" i="25"/>
  <c r="AD574" i="25"/>
  <c r="AB574" i="25"/>
  <c r="J624" i="35" l="1"/>
  <c r="K624" i="35" s="1"/>
  <c r="V625" i="35"/>
  <c r="AC625" i="35"/>
  <c r="Y625" i="35"/>
  <c r="Z625" i="35"/>
  <c r="U625" i="35"/>
  <c r="AD625" i="35"/>
  <c r="AB625" i="35"/>
  <c r="T625" i="35"/>
  <c r="X625" i="35"/>
  <c r="W625" i="35"/>
  <c r="AA625" i="35"/>
  <c r="E736" i="33"/>
  <c r="I736" i="33"/>
  <c r="H737" i="33" s="1"/>
  <c r="R736" i="33"/>
  <c r="L737" i="33" s="1"/>
  <c r="M737" i="33" s="1"/>
  <c r="AE574" i="25"/>
  <c r="N574" i="25" s="1"/>
  <c r="Q574" i="25" s="1"/>
  <c r="S574" i="25" s="1"/>
  <c r="AE625" i="35" l="1"/>
  <c r="N625" i="35" s="1"/>
  <c r="Q625" i="35" s="1"/>
  <c r="E574" i="25"/>
  <c r="U737" i="33"/>
  <c r="V737" i="33"/>
  <c r="T737" i="33"/>
  <c r="AC737" i="33"/>
  <c r="Z737" i="33"/>
  <c r="X737" i="33"/>
  <c r="AB737" i="33"/>
  <c r="AD737" i="33"/>
  <c r="AA737" i="33"/>
  <c r="Y737" i="33"/>
  <c r="W737" i="33"/>
  <c r="K736" i="33"/>
  <c r="S625" i="35" l="1"/>
  <c r="AE737" i="33"/>
  <c r="N737" i="33" s="1"/>
  <c r="Q737" i="33" s="1"/>
  <c r="I574" i="25"/>
  <c r="H575" i="25" s="1"/>
  <c r="R574" i="25"/>
  <c r="L575" i="25" s="1"/>
  <c r="M575" i="25" s="1"/>
  <c r="E625" i="35" l="1"/>
  <c r="R737" i="33"/>
  <c r="L738" i="33" s="1"/>
  <c r="M738" i="33" s="1"/>
  <c r="I737" i="33"/>
  <c r="H738" i="33" s="1"/>
  <c r="K574" i="25"/>
  <c r="AB575" i="25"/>
  <c r="Y575" i="25"/>
  <c r="AC575" i="25"/>
  <c r="U575" i="25"/>
  <c r="AA575" i="25"/>
  <c r="V575" i="25"/>
  <c r="AD575" i="25"/>
  <c r="W575" i="25"/>
  <c r="T575" i="25"/>
  <c r="Z575" i="25"/>
  <c r="X575" i="25"/>
  <c r="I625" i="35" l="1"/>
  <c r="H626" i="35" s="1"/>
  <c r="R625" i="35"/>
  <c r="L626" i="35" s="1"/>
  <c r="M626" i="35" s="1"/>
  <c r="K737" i="33"/>
  <c r="U738" i="33"/>
  <c r="V738" i="33"/>
  <c r="AA738" i="33"/>
  <c r="AD738" i="33"/>
  <c r="Y738" i="33"/>
  <c r="T738" i="33"/>
  <c r="AB738" i="33"/>
  <c r="X738" i="33"/>
  <c r="AC738" i="33"/>
  <c r="Z738" i="33"/>
  <c r="W738" i="33"/>
  <c r="AE575" i="25"/>
  <c r="N575" i="25" s="1"/>
  <c r="Q575" i="25" s="1"/>
  <c r="J625" i="35" l="1"/>
  <c r="K625" i="35" s="1"/>
  <c r="AD626" i="35"/>
  <c r="AB626" i="35"/>
  <c r="Y626" i="35"/>
  <c r="T626" i="35"/>
  <c r="X626" i="35"/>
  <c r="W626" i="35"/>
  <c r="AA626" i="35"/>
  <c r="Z626" i="35"/>
  <c r="U626" i="35"/>
  <c r="V626" i="35"/>
  <c r="AC626" i="35"/>
  <c r="S575" i="25"/>
  <c r="E575" i="25" s="1"/>
  <c r="AE738" i="33"/>
  <c r="N738" i="33" s="1"/>
  <c r="Q738" i="33" s="1"/>
  <c r="E738" i="33" s="1"/>
  <c r="AE626" i="35" l="1"/>
  <c r="N626" i="35" s="1"/>
  <c r="Q626" i="35" s="1"/>
  <c r="R738" i="33"/>
  <c r="L739" i="33" s="1"/>
  <c r="M739" i="33" s="1"/>
  <c r="I738" i="33"/>
  <c r="H739" i="33" s="1"/>
  <c r="S626" i="35" l="1"/>
  <c r="K738" i="33"/>
  <c r="Z739" i="33"/>
  <c r="AC739" i="33"/>
  <c r="T739" i="33"/>
  <c r="AA739" i="33"/>
  <c r="W739" i="33"/>
  <c r="Y739" i="33"/>
  <c r="X739" i="33"/>
  <c r="AB739" i="33"/>
  <c r="U739" i="33"/>
  <c r="V739" i="33"/>
  <c r="AD739" i="33"/>
  <c r="I575" i="25"/>
  <c r="H576" i="25" s="1"/>
  <c r="R575" i="25"/>
  <c r="L576" i="25" s="1"/>
  <c r="M576" i="25" s="1"/>
  <c r="E626" i="35" l="1"/>
  <c r="AE739" i="33"/>
  <c r="N739" i="33" s="1"/>
  <c r="Q739" i="33" s="1"/>
  <c r="K575" i="25"/>
  <c r="U576" i="25"/>
  <c r="Z576" i="25"/>
  <c r="Y576" i="25"/>
  <c r="AD576" i="25"/>
  <c r="V576" i="25"/>
  <c r="AB576" i="25"/>
  <c r="AC576" i="25"/>
  <c r="AA576" i="25"/>
  <c r="T576" i="25"/>
  <c r="W576" i="25"/>
  <c r="X576" i="25"/>
  <c r="I626" i="35" l="1"/>
  <c r="H627" i="35" s="1"/>
  <c r="R626" i="35"/>
  <c r="L627" i="35" s="1"/>
  <c r="M627" i="35" s="1"/>
  <c r="E739" i="33"/>
  <c r="AE576" i="25"/>
  <c r="N576" i="25" s="1"/>
  <c r="Q576" i="25" s="1"/>
  <c r="J626" i="35" l="1"/>
  <c r="K626" i="35" s="1"/>
  <c r="X627" i="35"/>
  <c r="V627" i="35"/>
  <c r="U627" i="35"/>
  <c r="Y627" i="35"/>
  <c r="Z627" i="35"/>
  <c r="AD627" i="35"/>
  <c r="W627" i="35"/>
  <c r="T627" i="35"/>
  <c r="AA627" i="35"/>
  <c r="AB627" i="35"/>
  <c r="AC627" i="35"/>
  <c r="S576" i="25"/>
  <c r="E576" i="25" s="1"/>
  <c r="I739" i="33"/>
  <c r="H740" i="33" s="1"/>
  <c r="R739" i="33"/>
  <c r="L740" i="33" s="1"/>
  <c r="M740" i="33" s="1"/>
  <c r="AE627" i="35" l="1"/>
  <c r="N627" i="35" s="1"/>
  <c r="Q627" i="35" s="1"/>
  <c r="Y740" i="33"/>
  <c r="Z740" i="33"/>
  <c r="X740" i="33"/>
  <c r="V740" i="33"/>
  <c r="T740" i="33"/>
  <c r="U740" i="33"/>
  <c r="AD740" i="33"/>
  <c r="AB740" i="33"/>
  <c r="W740" i="33"/>
  <c r="AA740" i="33"/>
  <c r="AC740" i="33"/>
  <c r="K739" i="33"/>
  <c r="S627" i="35" l="1"/>
  <c r="E627" i="35" s="1"/>
  <c r="AE740" i="33"/>
  <c r="N740" i="33" s="1"/>
  <c r="Q740" i="33" s="1"/>
  <c r="E740" i="33" s="1"/>
  <c r="I576" i="25"/>
  <c r="H577" i="25" s="1"/>
  <c r="R576" i="25"/>
  <c r="L577" i="25" s="1"/>
  <c r="M577" i="25" s="1"/>
  <c r="I627" i="35" l="1"/>
  <c r="H628" i="35" s="1"/>
  <c r="R627" i="35"/>
  <c r="L628" i="35" s="1"/>
  <c r="M628" i="35" s="1"/>
  <c r="I740" i="33"/>
  <c r="H741" i="33" s="1"/>
  <c r="R740" i="33"/>
  <c r="L741" i="33" s="1"/>
  <c r="Z577" i="25"/>
  <c r="AD577" i="25"/>
  <c r="W577" i="25"/>
  <c r="AA577" i="25"/>
  <c r="Y577" i="25"/>
  <c r="T577" i="25"/>
  <c r="AB577" i="25"/>
  <c r="U577" i="25"/>
  <c r="V577" i="25"/>
  <c r="X577" i="25"/>
  <c r="AC577" i="25"/>
  <c r="K576" i="25"/>
  <c r="J627" i="35" l="1"/>
  <c r="K627" i="35" s="1"/>
  <c r="X628" i="35"/>
  <c r="AA628" i="35"/>
  <c r="Z628" i="35"/>
  <c r="AC628" i="35"/>
  <c r="AB628" i="35"/>
  <c r="U628" i="35"/>
  <c r="Y628" i="35"/>
  <c r="W628" i="35"/>
  <c r="T628" i="35"/>
  <c r="V628" i="35"/>
  <c r="AD628" i="35"/>
  <c r="M741" i="33"/>
  <c r="T741" i="33" s="1"/>
  <c r="K740" i="33"/>
  <c r="AE577" i="25"/>
  <c r="N577" i="25" s="1"/>
  <c r="Q577" i="25" s="1"/>
  <c r="S577" i="25" s="1"/>
  <c r="AC741" i="33" l="1"/>
  <c r="AA741" i="33"/>
  <c r="AE628" i="35"/>
  <c r="N628" i="35" s="1"/>
  <c r="Q628" i="35" s="1"/>
  <c r="W741" i="33"/>
  <c r="V741" i="33"/>
  <c r="X741" i="33"/>
  <c r="U741" i="33"/>
  <c r="Y741" i="33"/>
  <c r="AD741" i="33"/>
  <c r="Z741" i="33"/>
  <c r="AB741" i="33"/>
  <c r="E577" i="25"/>
  <c r="S628" i="35" l="1"/>
  <c r="AE741" i="33"/>
  <c r="N741" i="33" s="1"/>
  <c r="Q741" i="33" s="1"/>
  <c r="I741" i="33"/>
  <c r="H742" i="33" s="1"/>
  <c r="R741" i="33"/>
  <c r="L742" i="33" s="1"/>
  <c r="E628" i="35" l="1"/>
  <c r="M742" i="33"/>
  <c r="W742" i="33" s="1"/>
  <c r="K741" i="33"/>
  <c r="I577" i="25"/>
  <c r="H578" i="25" s="1"/>
  <c r="R577" i="25"/>
  <c r="L578" i="25" s="1"/>
  <c r="M578" i="25" s="1"/>
  <c r="I628" i="35" l="1"/>
  <c r="H629" i="35" s="1"/>
  <c r="R628" i="35"/>
  <c r="L629" i="35" s="1"/>
  <c r="M629" i="35" s="1"/>
  <c r="Y742" i="33"/>
  <c r="AB742" i="33"/>
  <c r="AD742" i="33"/>
  <c r="X742" i="33"/>
  <c r="Z742" i="33"/>
  <c r="V742" i="33"/>
  <c r="AA742" i="33"/>
  <c r="U742" i="33"/>
  <c r="AC742" i="33"/>
  <c r="T742" i="33"/>
  <c r="K577" i="25"/>
  <c r="V578" i="25"/>
  <c r="AA578" i="25"/>
  <c r="Z578" i="25"/>
  <c r="AD578" i="25"/>
  <c r="X578" i="25"/>
  <c r="AC578" i="25"/>
  <c r="W578" i="25"/>
  <c r="U578" i="25"/>
  <c r="Y578" i="25"/>
  <c r="T578" i="25"/>
  <c r="AB578" i="25"/>
  <c r="J628" i="35" l="1"/>
  <c r="K628" i="35" s="1"/>
  <c r="V629" i="35"/>
  <c r="W629" i="35"/>
  <c r="AD629" i="35"/>
  <c r="AC629" i="35"/>
  <c r="AA629" i="35"/>
  <c r="Z629" i="35"/>
  <c r="Y629" i="35"/>
  <c r="X629" i="35"/>
  <c r="U629" i="35"/>
  <c r="AB629" i="35"/>
  <c r="T629" i="35"/>
  <c r="AE742" i="33"/>
  <c r="N742" i="33" s="1"/>
  <c r="Q742" i="33" s="1"/>
  <c r="E742" i="33"/>
  <c r="AE578" i="25"/>
  <c r="N578" i="25" s="1"/>
  <c r="Q578" i="25" s="1"/>
  <c r="AE629" i="35" l="1"/>
  <c r="N629" i="35" s="1"/>
  <c r="Q629" i="35" s="1"/>
  <c r="S578" i="25"/>
  <c r="E578" i="25" s="1"/>
  <c r="R742" i="33"/>
  <c r="L743" i="33" s="1"/>
  <c r="M743" i="33" s="1"/>
  <c r="AA743" i="33" s="1"/>
  <c r="I742" i="33"/>
  <c r="H743" i="33" s="1"/>
  <c r="K742" i="33"/>
  <c r="S629" i="35" l="1"/>
  <c r="E629" i="35" s="1"/>
  <c r="U743" i="33"/>
  <c r="W743" i="33"/>
  <c r="T743" i="33"/>
  <c r="Z743" i="33"/>
  <c r="AC743" i="33"/>
  <c r="AD743" i="33"/>
  <c r="AB743" i="33"/>
  <c r="V743" i="33"/>
  <c r="X743" i="33"/>
  <c r="Y743" i="33"/>
  <c r="I629" i="35" l="1"/>
  <c r="H630" i="35" s="1"/>
  <c r="R629" i="35"/>
  <c r="L630" i="35" s="1"/>
  <c r="M630" i="35" s="1"/>
  <c r="AE743" i="33"/>
  <c r="N743" i="33" s="1"/>
  <c r="Q743" i="33" s="1"/>
  <c r="R743" i="33"/>
  <c r="L744" i="33" s="1"/>
  <c r="M744" i="33" s="1"/>
  <c r="I743" i="33"/>
  <c r="H744" i="33" s="1"/>
  <c r="I578" i="25"/>
  <c r="H579" i="25" s="1"/>
  <c r="R578" i="25"/>
  <c r="L579" i="25" s="1"/>
  <c r="M579" i="25" s="1"/>
  <c r="J629" i="35" l="1"/>
  <c r="K629" i="35" s="1"/>
  <c r="AD630" i="35"/>
  <c r="AB630" i="35"/>
  <c r="W630" i="35"/>
  <c r="AA630" i="35"/>
  <c r="T630" i="35"/>
  <c r="Z630" i="35"/>
  <c r="AC630" i="35"/>
  <c r="U630" i="35"/>
  <c r="Y630" i="35"/>
  <c r="V630" i="35"/>
  <c r="X630" i="35"/>
  <c r="K743" i="33"/>
  <c r="AB744" i="33"/>
  <c r="T744" i="33"/>
  <c r="V744" i="33"/>
  <c r="W744" i="33"/>
  <c r="Y744" i="33"/>
  <c r="U744" i="33"/>
  <c r="X744" i="33"/>
  <c r="AA744" i="33"/>
  <c r="AC744" i="33"/>
  <c r="AD744" i="33"/>
  <c r="Z744" i="33"/>
  <c r="K578" i="25"/>
  <c r="X579" i="25"/>
  <c r="AB579" i="25"/>
  <c r="AC579" i="25"/>
  <c r="U579" i="25"/>
  <c r="AD579" i="25"/>
  <c r="Y579" i="25"/>
  <c r="W579" i="25"/>
  <c r="AA579" i="25"/>
  <c r="T579" i="25"/>
  <c r="V579" i="25"/>
  <c r="Z579" i="25"/>
  <c r="AE630" i="35" l="1"/>
  <c r="N630" i="35" s="1"/>
  <c r="Q630" i="35" s="1"/>
  <c r="S630" i="35" s="1"/>
  <c r="AE744" i="33"/>
  <c r="N744" i="33" s="1"/>
  <c r="Q744" i="33" s="1"/>
  <c r="E744" i="33" s="1"/>
  <c r="AE579" i="25"/>
  <c r="N579" i="25" s="1"/>
  <c r="Q579" i="25" s="1"/>
  <c r="E630" i="35" l="1"/>
  <c r="S579" i="25"/>
  <c r="E579" i="25" s="1"/>
  <c r="R744" i="33"/>
  <c r="L745" i="33" s="1"/>
  <c r="M745" i="33" s="1"/>
  <c r="I744" i="33"/>
  <c r="H745" i="33" s="1"/>
  <c r="R630" i="35" l="1"/>
  <c r="L631" i="35" s="1"/>
  <c r="M631" i="35" s="1"/>
  <c r="I630" i="35"/>
  <c r="H631" i="35" s="1"/>
  <c r="K744" i="33"/>
  <c r="Z745" i="33"/>
  <c r="X745" i="33"/>
  <c r="W745" i="33"/>
  <c r="V745" i="33"/>
  <c r="U745" i="33"/>
  <c r="AD745" i="33"/>
  <c r="Y745" i="33"/>
  <c r="AB745" i="33"/>
  <c r="AC745" i="33"/>
  <c r="T745" i="33"/>
  <c r="AA745" i="33"/>
  <c r="J630" i="35" l="1"/>
  <c r="K630" i="35" s="1"/>
  <c r="X631" i="35"/>
  <c r="AD631" i="35"/>
  <c r="V631" i="35"/>
  <c r="U631" i="35"/>
  <c r="T631" i="35"/>
  <c r="W631" i="35"/>
  <c r="AC631" i="35"/>
  <c r="Y631" i="35"/>
  <c r="AB631" i="35"/>
  <c r="AA631" i="35"/>
  <c r="Z631" i="35"/>
  <c r="AE745" i="33"/>
  <c r="N745" i="33" s="1"/>
  <c r="Q745" i="33" s="1"/>
  <c r="I579" i="25"/>
  <c r="H580" i="25" s="1"/>
  <c r="R579" i="25"/>
  <c r="L580" i="25" s="1"/>
  <c r="M580" i="25" s="1"/>
  <c r="AE631" i="35" l="1"/>
  <c r="N631" i="35" s="1"/>
  <c r="Q631" i="35" s="1"/>
  <c r="E745" i="33"/>
  <c r="K579" i="25"/>
  <c r="AC580" i="25"/>
  <c r="Z580" i="25"/>
  <c r="T580" i="25"/>
  <c r="X580" i="25"/>
  <c r="W580" i="25"/>
  <c r="V580" i="25"/>
  <c r="AD580" i="25"/>
  <c r="AB580" i="25"/>
  <c r="U580" i="25"/>
  <c r="AA580" i="25"/>
  <c r="Y580" i="25"/>
  <c r="S631" i="35" l="1"/>
  <c r="I745" i="33"/>
  <c r="H746" i="33" s="1"/>
  <c r="R745" i="33"/>
  <c r="L746" i="33" s="1"/>
  <c r="M746" i="33" s="1"/>
  <c r="AE580" i="25"/>
  <c r="N580" i="25" s="1"/>
  <c r="Q580" i="25" s="1"/>
  <c r="S580" i="25" s="1"/>
  <c r="E631" i="35" l="1"/>
  <c r="K745" i="33"/>
  <c r="AB746" i="33"/>
  <c r="AC746" i="33"/>
  <c r="AA746" i="33"/>
  <c r="Y746" i="33"/>
  <c r="Z746" i="33"/>
  <c r="V746" i="33"/>
  <c r="X746" i="33"/>
  <c r="T746" i="33"/>
  <c r="AD746" i="33"/>
  <c r="U746" i="33"/>
  <c r="W746" i="33"/>
  <c r="I631" i="35" l="1"/>
  <c r="H632" i="35" s="1"/>
  <c r="R631" i="35"/>
  <c r="L632" i="35" s="1"/>
  <c r="M632" i="35" s="1"/>
  <c r="E580" i="25"/>
  <c r="AE746" i="33"/>
  <c r="N746" i="33" s="1"/>
  <c r="Q746" i="33" s="1"/>
  <c r="E746" i="33" s="1"/>
  <c r="J631" i="35" l="1"/>
  <c r="K631" i="35" s="1"/>
  <c r="W632" i="35"/>
  <c r="T632" i="35"/>
  <c r="AC632" i="35"/>
  <c r="AB632" i="35"/>
  <c r="Y632" i="35"/>
  <c r="AD632" i="35"/>
  <c r="U632" i="35"/>
  <c r="AA632" i="35"/>
  <c r="X632" i="35"/>
  <c r="Z632" i="35"/>
  <c r="V632" i="35"/>
  <c r="R746" i="33"/>
  <c r="L747" i="33" s="1"/>
  <c r="M747" i="33" s="1"/>
  <c r="I746" i="33"/>
  <c r="H747" i="33" s="1"/>
  <c r="I580" i="25"/>
  <c r="H581" i="25" s="1"/>
  <c r="R580" i="25"/>
  <c r="L581" i="25" s="1"/>
  <c r="M581" i="25" s="1"/>
  <c r="AE632" i="35" l="1"/>
  <c r="N632" i="35" s="1"/>
  <c r="Q632" i="35" s="1"/>
  <c r="K746" i="33"/>
  <c r="W747" i="33"/>
  <c r="AD747" i="33"/>
  <c r="AC747" i="33"/>
  <c r="X747" i="33"/>
  <c r="V747" i="33"/>
  <c r="AA747" i="33"/>
  <c r="Z747" i="33"/>
  <c r="AB747" i="33"/>
  <c r="T747" i="33"/>
  <c r="U747" i="33"/>
  <c r="Y747" i="33"/>
  <c r="K580" i="25"/>
  <c r="U581" i="25"/>
  <c r="AC581" i="25"/>
  <c r="T581" i="25"/>
  <c r="X581" i="25"/>
  <c r="Y581" i="25"/>
  <c r="V581" i="25"/>
  <c r="Z581" i="25"/>
  <c r="W581" i="25"/>
  <c r="AD581" i="25"/>
  <c r="AA581" i="25"/>
  <c r="AB581" i="25"/>
  <c r="S632" i="35" l="1"/>
  <c r="AE747" i="33"/>
  <c r="N747" i="33" s="1"/>
  <c r="Q747" i="33" s="1"/>
  <c r="AE581" i="25"/>
  <c r="N581" i="25" s="1"/>
  <c r="Q581" i="25" s="1"/>
  <c r="E632" i="35" l="1"/>
  <c r="S581" i="25"/>
  <c r="E581" i="25" s="1"/>
  <c r="R747" i="33"/>
  <c r="L748" i="33" s="1"/>
  <c r="M748" i="33" s="1"/>
  <c r="I747" i="33"/>
  <c r="H748" i="33" s="1"/>
  <c r="I632" i="35" l="1"/>
  <c r="H633" i="35" s="1"/>
  <c r="R632" i="35"/>
  <c r="L633" i="35" s="1"/>
  <c r="M633" i="35" s="1"/>
  <c r="K747" i="33"/>
  <c r="X748" i="33"/>
  <c r="T748" i="33"/>
  <c r="W748" i="33"/>
  <c r="AD748" i="33"/>
  <c r="AB748" i="33"/>
  <c r="V748" i="33"/>
  <c r="Y748" i="33"/>
  <c r="AA748" i="33"/>
  <c r="AC748" i="33"/>
  <c r="Z748" i="33"/>
  <c r="U748" i="33"/>
  <c r="J632" i="35" l="1"/>
  <c r="K632" i="35" s="1"/>
  <c r="V633" i="35"/>
  <c r="AC633" i="35"/>
  <c r="T633" i="35"/>
  <c r="W633" i="35"/>
  <c r="Z633" i="35"/>
  <c r="X633" i="35"/>
  <c r="U633" i="35"/>
  <c r="AB633" i="35"/>
  <c r="AA633" i="35"/>
  <c r="AD633" i="35"/>
  <c r="Y633" i="35"/>
  <c r="AE748" i="33"/>
  <c r="N748" i="33" s="1"/>
  <c r="Q748" i="33" s="1"/>
  <c r="I581" i="25"/>
  <c r="H582" i="25" s="1"/>
  <c r="R581" i="25"/>
  <c r="L582" i="25" s="1"/>
  <c r="M582" i="25" s="1"/>
  <c r="AE633" i="35" l="1"/>
  <c r="N633" i="35" s="1"/>
  <c r="Q633" i="35" s="1"/>
  <c r="K581" i="25"/>
  <c r="AA582" i="25"/>
  <c r="AB582" i="25"/>
  <c r="Y582" i="25"/>
  <c r="AC582" i="25"/>
  <c r="V582" i="25"/>
  <c r="AD582" i="25"/>
  <c r="W582" i="25"/>
  <c r="U582" i="25"/>
  <c r="T582" i="25"/>
  <c r="X582" i="25"/>
  <c r="Z582" i="25"/>
  <c r="S633" i="35" l="1"/>
  <c r="E748" i="33"/>
  <c r="I748" i="33" s="1"/>
  <c r="H749" i="33" s="1"/>
  <c r="R748" i="33"/>
  <c r="L749" i="33" s="1"/>
  <c r="M749" i="33" s="1"/>
  <c r="AE582" i="25"/>
  <c r="N582" i="25" s="1"/>
  <c r="Q582" i="25" s="1"/>
  <c r="E633" i="35" l="1"/>
  <c r="S582" i="25"/>
  <c r="E582" i="25" s="1"/>
  <c r="K748" i="33"/>
  <c r="T749" i="33"/>
  <c r="W749" i="33"/>
  <c r="X749" i="33"/>
  <c r="U749" i="33"/>
  <c r="AC749" i="33"/>
  <c r="AB749" i="33"/>
  <c r="Z749" i="33"/>
  <c r="AD749" i="33"/>
  <c r="V749" i="33"/>
  <c r="AA749" i="33"/>
  <c r="Y749" i="33"/>
  <c r="I633" i="35" l="1"/>
  <c r="H634" i="35" s="1"/>
  <c r="R633" i="35"/>
  <c r="L634" i="35" s="1"/>
  <c r="M634" i="35" s="1"/>
  <c r="AE749" i="33"/>
  <c r="N749" i="33" s="1"/>
  <c r="Q749" i="33" s="1"/>
  <c r="J633" i="35" l="1"/>
  <c r="K633" i="35" s="1"/>
  <c r="W634" i="35"/>
  <c r="Z634" i="35"/>
  <c r="Y634" i="35"/>
  <c r="T634" i="35"/>
  <c r="X634" i="35"/>
  <c r="AA634" i="35"/>
  <c r="U634" i="35"/>
  <c r="AD634" i="35"/>
  <c r="AC634" i="35"/>
  <c r="V634" i="35"/>
  <c r="AB634" i="35"/>
  <c r="R749" i="33"/>
  <c r="L750" i="33" s="1"/>
  <c r="M750" i="33" s="1"/>
  <c r="I749" i="33"/>
  <c r="H750" i="33" s="1"/>
  <c r="I582" i="25"/>
  <c r="H583" i="25" s="1"/>
  <c r="R582" i="25"/>
  <c r="L583" i="25" s="1"/>
  <c r="M583" i="25" s="1"/>
  <c r="AE634" i="35" l="1"/>
  <c r="N634" i="35" s="1"/>
  <c r="Q634" i="35" s="1"/>
  <c r="K749" i="33"/>
  <c r="AB750" i="33"/>
  <c r="U750" i="33"/>
  <c r="X750" i="33"/>
  <c r="Y750" i="33"/>
  <c r="AA750" i="33"/>
  <c r="Z750" i="33"/>
  <c r="AD750" i="33"/>
  <c r="AC750" i="33"/>
  <c r="V750" i="33"/>
  <c r="W750" i="33"/>
  <c r="T750" i="33"/>
  <c r="AB583" i="25"/>
  <c r="U583" i="25"/>
  <c r="Y583" i="25"/>
  <c r="AC583" i="25"/>
  <c r="AA583" i="25"/>
  <c r="X583" i="25"/>
  <c r="V583" i="25"/>
  <c r="AD583" i="25"/>
  <c r="W583" i="25"/>
  <c r="T583" i="25"/>
  <c r="Z583" i="25"/>
  <c r="K582" i="25"/>
  <c r="S634" i="35" l="1"/>
  <c r="AE750" i="33"/>
  <c r="N750" i="33" s="1"/>
  <c r="Q750" i="33" s="1"/>
  <c r="E750" i="33" s="1"/>
  <c r="AE583" i="25"/>
  <c r="N583" i="25" s="1"/>
  <c r="Q583" i="25" s="1"/>
  <c r="S583" i="25" s="1"/>
  <c r="E634" i="35" l="1"/>
  <c r="E583" i="25"/>
  <c r="R750" i="33"/>
  <c r="L751" i="33" s="1"/>
  <c r="M751" i="33" s="1"/>
  <c r="I750" i="33"/>
  <c r="H751" i="33" s="1"/>
  <c r="I634" i="35" l="1"/>
  <c r="H635" i="35" s="1"/>
  <c r="R634" i="35"/>
  <c r="L635" i="35" s="1"/>
  <c r="M635" i="35" s="1"/>
  <c r="K750" i="33"/>
  <c r="W751" i="33"/>
  <c r="V751" i="33"/>
  <c r="AD751" i="33"/>
  <c r="Z751" i="33"/>
  <c r="AB751" i="33"/>
  <c r="X751" i="33"/>
  <c r="T751" i="33"/>
  <c r="AA751" i="33"/>
  <c r="U751" i="33"/>
  <c r="AC751" i="33"/>
  <c r="Y751" i="33"/>
  <c r="J634" i="35" l="1"/>
  <c r="K634" i="35" s="1"/>
  <c r="AC635" i="35"/>
  <c r="T635" i="35"/>
  <c r="X635" i="35"/>
  <c r="V635" i="35"/>
  <c r="AB635" i="35"/>
  <c r="AD635" i="35"/>
  <c r="W635" i="35"/>
  <c r="Z635" i="35"/>
  <c r="U635" i="35"/>
  <c r="Y635" i="35"/>
  <c r="AA635" i="35"/>
  <c r="AE751" i="33"/>
  <c r="N751" i="33" s="1"/>
  <c r="Q751" i="33" s="1"/>
  <c r="I583" i="25"/>
  <c r="H584" i="25" s="1"/>
  <c r="R583" i="25"/>
  <c r="L584" i="25" s="1"/>
  <c r="M584" i="25" s="1"/>
  <c r="AE635" i="35" l="1"/>
  <c r="N635" i="35" s="1"/>
  <c r="Q635" i="35" s="1"/>
  <c r="E751" i="33"/>
  <c r="I751" i="33"/>
  <c r="H752" i="33" s="1"/>
  <c r="R751" i="33"/>
  <c r="L752" i="33" s="1"/>
  <c r="M752" i="33" s="1"/>
  <c r="X584" i="25"/>
  <c r="W584" i="25"/>
  <c r="V584" i="25"/>
  <c r="AA584" i="25"/>
  <c r="T584" i="25"/>
  <c r="AB584" i="25"/>
  <c r="U584" i="25"/>
  <c r="Y584" i="25"/>
  <c r="AC584" i="25"/>
  <c r="Z584" i="25"/>
  <c r="AD584" i="25"/>
  <c r="K583" i="25"/>
  <c r="S635" i="35" l="1"/>
  <c r="K751" i="33"/>
  <c r="T752" i="33"/>
  <c r="AB752" i="33"/>
  <c r="Y752" i="33"/>
  <c r="X752" i="33"/>
  <c r="W752" i="33"/>
  <c r="AD752" i="33"/>
  <c r="Z752" i="33"/>
  <c r="V752" i="33"/>
  <c r="U752" i="33"/>
  <c r="AA752" i="33"/>
  <c r="AC752" i="33"/>
  <c r="AE584" i="25"/>
  <c r="N584" i="25" s="1"/>
  <c r="Q584" i="25" s="1"/>
  <c r="E635" i="35" l="1"/>
  <c r="S584" i="25"/>
  <c r="E584" i="25" s="1"/>
  <c r="AE752" i="33"/>
  <c r="N752" i="33" s="1"/>
  <c r="Q752" i="33" s="1"/>
  <c r="E752" i="33" s="1"/>
  <c r="I635" i="35" l="1"/>
  <c r="H636" i="35" s="1"/>
  <c r="R635" i="35"/>
  <c r="L636" i="35" s="1"/>
  <c r="M636" i="35" s="1"/>
  <c r="R752" i="33"/>
  <c r="L753" i="33" s="1"/>
  <c r="M753" i="33" s="1"/>
  <c r="I752" i="33"/>
  <c r="H753" i="33" s="1"/>
  <c r="J635" i="35" l="1"/>
  <c r="K635" i="35" s="1"/>
  <c r="AD636" i="35"/>
  <c r="AC636" i="35"/>
  <c r="Y636" i="35"/>
  <c r="T636" i="35"/>
  <c r="AA636" i="35"/>
  <c r="V636" i="35"/>
  <c r="W636" i="35"/>
  <c r="AB636" i="35"/>
  <c r="U636" i="35"/>
  <c r="X636" i="35"/>
  <c r="Z636" i="35"/>
  <c r="K752" i="33"/>
  <c r="Y753" i="33"/>
  <c r="V753" i="33"/>
  <c r="AD753" i="33"/>
  <c r="U753" i="33"/>
  <c r="T753" i="33"/>
  <c r="Z753" i="33"/>
  <c r="AB753" i="33"/>
  <c r="AA753" i="33"/>
  <c r="X753" i="33"/>
  <c r="W753" i="33"/>
  <c r="AC753" i="33"/>
  <c r="I584" i="25"/>
  <c r="H585" i="25" s="1"/>
  <c r="R584" i="25"/>
  <c r="L585" i="25" s="1"/>
  <c r="M585" i="25" s="1"/>
  <c r="AE636" i="35" l="1"/>
  <c r="N636" i="35" s="1"/>
  <c r="Q636" i="35" s="1"/>
  <c r="AE753" i="33"/>
  <c r="N753" i="33" s="1"/>
  <c r="Q753" i="33" s="1"/>
  <c r="K584" i="25"/>
  <c r="Z585" i="25"/>
  <c r="AD585" i="25"/>
  <c r="X585" i="25"/>
  <c r="AB585" i="25"/>
  <c r="Y585" i="25"/>
  <c r="V585" i="25"/>
  <c r="T585" i="25"/>
  <c r="AA585" i="25"/>
  <c r="W585" i="25"/>
  <c r="AC585" i="25"/>
  <c r="U585" i="25"/>
  <c r="S636" i="35" l="1"/>
  <c r="R753" i="33"/>
  <c r="L754" i="33" s="1"/>
  <c r="M754" i="33" s="1"/>
  <c r="I753" i="33"/>
  <c r="H754" i="33" s="1"/>
  <c r="AE585" i="25"/>
  <c r="N585" i="25" s="1"/>
  <c r="Q585" i="25" s="1"/>
  <c r="E636" i="35" l="1"/>
  <c r="S585" i="25"/>
  <c r="E585" i="25" s="1"/>
  <c r="K753" i="33"/>
  <c r="X754" i="33"/>
  <c r="T754" i="33"/>
  <c r="AB754" i="33"/>
  <c r="V754" i="33"/>
  <c r="AD754" i="33"/>
  <c r="Y754" i="33"/>
  <c r="U754" i="33"/>
  <c r="W754" i="33"/>
  <c r="AC754" i="33"/>
  <c r="Z754" i="33"/>
  <c r="AA754" i="33"/>
  <c r="I636" i="35" l="1"/>
  <c r="H637" i="35" s="1"/>
  <c r="R636" i="35"/>
  <c r="L637" i="35" s="1"/>
  <c r="M637" i="35" s="1"/>
  <c r="AE754" i="33"/>
  <c r="N754" i="33" s="1"/>
  <c r="Q754" i="33" s="1"/>
  <c r="I585" i="25"/>
  <c r="H586" i="25" s="1"/>
  <c r="R585" i="25"/>
  <c r="L586" i="25" s="1"/>
  <c r="M586" i="25" s="1"/>
  <c r="J636" i="35" l="1"/>
  <c r="K636" i="35" s="1"/>
  <c r="AC637" i="35"/>
  <c r="T637" i="35"/>
  <c r="W637" i="35"/>
  <c r="U637" i="35"/>
  <c r="Z637" i="35"/>
  <c r="Y637" i="35"/>
  <c r="AB637" i="35"/>
  <c r="V637" i="35"/>
  <c r="AD637" i="35"/>
  <c r="AA637" i="35"/>
  <c r="X637" i="35"/>
  <c r="E754" i="33"/>
  <c r="K585" i="25"/>
  <c r="AA586" i="25"/>
  <c r="X586" i="25"/>
  <c r="V586" i="25"/>
  <c r="Z586" i="25"/>
  <c r="U586" i="25"/>
  <c r="T586" i="25"/>
  <c r="AC586" i="25"/>
  <c r="AB586" i="25"/>
  <c r="AD586" i="25"/>
  <c r="W586" i="25"/>
  <c r="Y586" i="25"/>
  <c r="AE637" i="35" l="1"/>
  <c r="N637" i="35" s="1"/>
  <c r="Q637" i="35" s="1"/>
  <c r="I754" i="33"/>
  <c r="H755" i="33" s="1"/>
  <c r="R754" i="33"/>
  <c r="L755" i="33" s="1"/>
  <c r="M755" i="33" s="1"/>
  <c r="AE586" i="25"/>
  <c r="N586" i="25" s="1"/>
  <c r="Q586" i="25" s="1"/>
  <c r="S586" i="25" s="1"/>
  <c r="S637" i="35" l="1"/>
  <c r="E586" i="25"/>
  <c r="Z755" i="33"/>
  <c r="AA755" i="33"/>
  <c r="Y755" i="33"/>
  <c r="W755" i="33"/>
  <c r="X755" i="33"/>
  <c r="AD755" i="33"/>
  <c r="AC755" i="33"/>
  <c r="V755" i="33"/>
  <c r="AB755" i="33"/>
  <c r="T755" i="33"/>
  <c r="U755" i="33"/>
  <c r="K754" i="33"/>
  <c r="E637" i="35" l="1"/>
  <c r="AE755" i="33"/>
  <c r="N755" i="33" s="1"/>
  <c r="Q755" i="33" s="1"/>
  <c r="I637" i="35" l="1"/>
  <c r="H638" i="35" s="1"/>
  <c r="R637" i="35"/>
  <c r="L638" i="35" s="1"/>
  <c r="M638" i="35" s="1"/>
  <c r="I755" i="33"/>
  <c r="H756" i="33" s="1"/>
  <c r="R755" i="33"/>
  <c r="L756" i="33" s="1"/>
  <c r="I586" i="25"/>
  <c r="H587" i="25" s="1"/>
  <c r="R586" i="25"/>
  <c r="L587" i="25" s="1"/>
  <c r="M587" i="25" s="1"/>
  <c r="J637" i="35" l="1"/>
  <c r="K637" i="35" s="1"/>
  <c r="AD638" i="35"/>
  <c r="AA638" i="35"/>
  <c r="Y638" i="35"/>
  <c r="W638" i="35"/>
  <c r="AC638" i="35"/>
  <c r="Z638" i="35"/>
  <c r="U638" i="35"/>
  <c r="AB638" i="35"/>
  <c r="V638" i="35"/>
  <c r="X638" i="35"/>
  <c r="T638" i="35"/>
  <c r="M756" i="33"/>
  <c r="Y756" i="33" s="1"/>
  <c r="K755" i="33"/>
  <c r="T587" i="25"/>
  <c r="U587" i="25"/>
  <c r="AD587" i="25"/>
  <c r="AA587" i="25"/>
  <c r="X587" i="25"/>
  <c r="Z587" i="25"/>
  <c r="AC587" i="25"/>
  <c r="AB587" i="25"/>
  <c r="Y587" i="25"/>
  <c r="W587" i="25"/>
  <c r="V587" i="25"/>
  <c r="K586" i="25"/>
  <c r="AE638" i="35" l="1"/>
  <c r="N638" i="35" s="1"/>
  <c r="Q638" i="35" s="1"/>
  <c r="T756" i="33"/>
  <c r="V756" i="33"/>
  <c r="W756" i="33"/>
  <c r="U756" i="33"/>
  <c r="X756" i="33"/>
  <c r="AD756" i="33"/>
  <c r="AC756" i="33"/>
  <c r="Z756" i="33"/>
  <c r="AB756" i="33"/>
  <c r="AA756" i="33"/>
  <c r="AE587" i="25"/>
  <c r="N587" i="25" s="1"/>
  <c r="Q587" i="25" s="1"/>
  <c r="S638" i="35" l="1"/>
  <c r="E638" i="35" s="1"/>
  <c r="S587" i="25"/>
  <c r="E587" i="25" s="1"/>
  <c r="AE756" i="33"/>
  <c r="N756" i="33" s="1"/>
  <c r="Q756" i="33" s="1"/>
  <c r="E756" i="33" s="1"/>
  <c r="I756" i="33"/>
  <c r="H757" i="33" s="1"/>
  <c r="R756" i="33"/>
  <c r="L757" i="33" s="1"/>
  <c r="I638" i="35" l="1"/>
  <c r="H639" i="35" s="1"/>
  <c r="R638" i="35"/>
  <c r="L639" i="35" s="1"/>
  <c r="M639" i="35" s="1"/>
  <c r="M757" i="33"/>
  <c r="Y757" i="33" s="1"/>
  <c r="K756" i="33"/>
  <c r="J638" i="35" l="1"/>
  <c r="K638" i="35" s="1"/>
  <c r="V639" i="35"/>
  <c r="W639" i="35"/>
  <c r="Z639" i="35"/>
  <c r="T639" i="35"/>
  <c r="X639" i="35"/>
  <c r="Y639" i="35"/>
  <c r="AB639" i="35"/>
  <c r="U639" i="35"/>
  <c r="AD639" i="35"/>
  <c r="AC639" i="35"/>
  <c r="AA639" i="35"/>
  <c r="W757" i="33"/>
  <c r="AC757" i="33"/>
  <c r="U757" i="33"/>
  <c r="AA757" i="33"/>
  <c r="T757" i="33"/>
  <c r="AB757" i="33"/>
  <c r="Z757" i="33"/>
  <c r="V757" i="33"/>
  <c r="X757" i="33"/>
  <c r="AD757" i="33"/>
  <c r="I587" i="25"/>
  <c r="H588" i="25" s="1"/>
  <c r="R587" i="25"/>
  <c r="L588" i="25" s="1"/>
  <c r="M588" i="25" s="1"/>
  <c r="AE639" i="35" l="1"/>
  <c r="N639" i="35" s="1"/>
  <c r="Q639" i="35" s="1"/>
  <c r="S639" i="35" s="1"/>
  <c r="AE757" i="33"/>
  <c r="N757" i="33" s="1"/>
  <c r="Q757" i="33" s="1"/>
  <c r="E757" i="33"/>
  <c r="I757" i="33"/>
  <c r="H758" i="33" s="1"/>
  <c r="R757" i="33"/>
  <c r="L758" i="33" s="1"/>
  <c r="M758" i="33" s="1"/>
  <c r="AC588" i="25"/>
  <c r="Z588" i="25"/>
  <c r="AD588" i="25"/>
  <c r="T588" i="25"/>
  <c r="X588" i="25"/>
  <c r="U588" i="25"/>
  <c r="W588" i="25"/>
  <c r="V588" i="25"/>
  <c r="AB588" i="25"/>
  <c r="Y588" i="25"/>
  <c r="AA588" i="25"/>
  <c r="K587" i="25"/>
  <c r="E639" i="35" l="1"/>
  <c r="AC758" i="33"/>
  <c r="V758" i="33"/>
  <c r="U758" i="33"/>
  <c r="X758" i="33"/>
  <c r="AB758" i="33"/>
  <c r="T758" i="33"/>
  <c r="Z758" i="33"/>
  <c r="AA758" i="33"/>
  <c r="W758" i="33"/>
  <c r="Y758" i="33"/>
  <c r="AD758" i="33"/>
  <c r="K757" i="33"/>
  <c r="AE588" i="25"/>
  <c r="N588" i="25" s="1"/>
  <c r="Q588" i="25" s="1"/>
  <c r="R639" i="35" l="1"/>
  <c r="L640" i="35" s="1"/>
  <c r="M640" i="35" s="1"/>
  <c r="I639" i="35"/>
  <c r="H640" i="35" s="1"/>
  <c r="S588" i="25"/>
  <c r="E588" i="25" s="1"/>
  <c r="AE758" i="33"/>
  <c r="N758" i="33" s="1"/>
  <c r="Q758" i="33" s="1"/>
  <c r="E758" i="33" s="1"/>
  <c r="J639" i="35" l="1"/>
  <c r="K639" i="35" s="1"/>
  <c r="V640" i="35"/>
  <c r="U640" i="35"/>
  <c r="W640" i="35"/>
  <c r="AB640" i="35"/>
  <c r="AC640" i="35"/>
  <c r="Y640" i="35"/>
  <c r="AD640" i="35"/>
  <c r="T640" i="35"/>
  <c r="AA640" i="35"/>
  <c r="Z640" i="35"/>
  <c r="X640" i="35"/>
  <c r="I758" i="33"/>
  <c r="H759" i="33" s="1"/>
  <c r="R758" i="33"/>
  <c r="L759" i="33" s="1"/>
  <c r="AE640" i="35" l="1"/>
  <c r="N640" i="35" s="1"/>
  <c r="Q640" i="35" s="1"/>
  <c r="M759" i="33"/>
  <c r="AA759" i="33" s="1"/>
  <c r="K758" i="33"/>
  <c r="I588" i="25"/>
  <c r="H589" i="25" s="1"/>
  <c r="R588" i="25"/>
  <c r="L589" i="25" s="1"/>
  <c r="M589" i="25" s="1"/>
  <c r="S640" i="35" l="1"/>
  <c r="W759" i="33"/>
  <c r="AD759" i="33"/>
  <c r="AB759" i="33"/>
  <c r="T759" i="33"/>
  <c r="X759" i="33"/>
  <c r="Z759" i="33"/>
  <c r="U759" i="33"/>
  <c r="V759" i="33"/>
  <c r="AC759" i="33"/>
  <c r="Y759" i="33"/>
  <c r="K588" i="25"/>
  <c r="U589" i="25"/>
  <c r="Y589" i="25"/>
  <c r="AC589" i="25"/>
  <c r="Z589" i="25"/>
  <c r="T589" i="25"/>
  <c r="V589" i="25"/>
  <c r="AD589" i="25"/>
  <c r="X589" i="25"/>
  <c r="AB589" i="25"/>
  <c r="W589" i="25"/>
  <c r="AA589" i="25"/>
  <c r="E640" i="35" l="1"/>
  <c r="AE759" i="33"/>
  <c r="N759" i="33" s="1"/>
  <c r="Q759" i="33" s="1"/>
  <c r="I759" i="33"/>
  <c r="H760" i="33" s="1"/>
  <c r="R759" i="33"/>
  <c r="L760" i="33" s="1"/>
  <c r="AE589" i="25"/>
  <c r="N589" i="25" s="1"/>
  <c r="Q589" i="25" s="1"/>
  <c r="S589" i="25" s="1"/>
  <c r="I640" i="35" l="1"/>
  <c r="H641" i="35" s="1"/>
  <c r="R640" i="35"/>
  <c r="L641" i="35" s="1"/>
  <c r="M641" i="35" s="1"/>
  <c r="E589" i="25"/>
  <c r="M760" i="33"/>
  <c r="X760" i="33" s="1"/>
  <c r="K759" i="33"/>
  <c r="J640" i="35" l="1"/>
  <c r="K640" i="35" s="1"/>
  <c r="AD641" i="35"/>
  <c r="AB641" i="35"/>
  <c r="W641" i="35"/>
  <c r="Y641" i="35"/>
  <c r="Z641" i="35"/>
  <c r="T641" i="35"/>
  <c r="AC641" i="35"/>
  <c r="V641" i="35"/>
  <c r="X641" i="35"/>
  <c r="U641" i="35"/>
  <c r="AA641" i="35"/>
  <c r="Y760" i="33"/>
  <c r="AA760" i="33"/>
  <c r="T760" i="33"/>
  <c r="Z760" i="33"/>
  <c r="W760" i="33"/>
  <c r="U760" i="33"/>
  <c r="AC760" i="33"/>
  <c r="AB760" i="33"/>
  <c r="AD760" i="33"/>
  <c r="V760" i="33"/>
  <c r="AE641" i="35" l="1"/>
  <c r="N641" i="35" s="1"/>
  <c r="Q641" i="35" s="1"/>
  <c r="AE760" i="33"/>
  <c r="N760" i="33" s="1"/>
  <c r="Q760" i="33" s="1"/>
  <c r="I589" i="25"/>
  <c r="H590" i="25" s="1"/>
  <c r="R589" i="25"/>
  <c r="L590" i="25" s="1"/>
  <c r="M590" i="25" s="1"/>
  <c r="S641" i="35" l="1"/>
  <c r="E760" i="33"/>
  <c r="K589" i="25"/>
  <c r="AA590" i="25"/>
  <c r="V590" i="25"/>
  <c r="AD590" i="25"/>
  <c r="U590" i="25"/>
  <c r="T590" i="25"/>
  <c r="X590" i="25"/>
  <c r="AC590" i="25"/>
  <c r="AB590" i="25"/>
  <c r="Z590" i="25"/>
  <c r="W590" i="25"/>
  <c r="Y590" i="25"/>
  <c r="E641" i="35" l="1"/>
  <c r="R760" i="33"/>
  <c r="L761" i="33" s="1"/>
  <c r="M761" i="33" s="1"/>
  <c r="I760" i="33"/>
  <c r="AE590" i="25"/>
  <c r="N590" i="25" s="1"/>
  <c r="Q590" i="25" s="1"/>
  <c r="I641" i="35" l="1"/>
  <c r="H642" i="35" s="1"/>
  <c r="R641" i="35"/>
  <c r="L642" i="35" s="1"/>
  <c r="M642" i="35" s="1"/>
  <c r="S590" i="25"/>
  <c r="E590" i="25" s="1"/>
  <c r="H761" i="33"/>
  <c r="K760" i="33"/>
  <c r="U761" i="33"/>
  <c r="T761" i="33"/>
  <c r="AA761" i="33"/>
  <c r="AC761" i="33"/>
  <c r="X761" i="33"/>
  <c r="Y761" i="33"/>
  <c r="Z761" i="33"/>
  <c r="W761" i="33"/>
  <c r="AB761" i="33"/>
  <c r="V761" i="33"/>
  <c r="AD761" i="33"/>
  <c r="J641" i="35" l="1"/>
  <c r="K641" i="35" s="1"/>
  <c r="X642" i="35"/>
  <c r="V642" i="35"/>
  <c r="T642" i="35"/>
  <c r="Y642" i="35"/>
  <c r="Z642" i="35"/>
  <c r="AD642" i="35"/>
  <c r="W642" i="35"/>
  <c r="U642" i="35"/>
  <c r="AB642" i="35"/>
  <c r="AA642" i="35"/>
  <c r="AC642" i="35"/>
  <c r="AE761" i="33"/>
  <c r="N761" i="33" s="1"/>
  <c r="Q761" i="33" s="1"/>
  <c r="AE642" i="35" l="1"/>
  <c r="N642" i="35" s="1"/>
  <c r="Q642" i="35" s="1"/>
  <c r="R761" i="33"/>
  <c r="L762" i="33" s="1"/>
  <c r="M762" i="33" s="1"/>
  <c r="I761" i="33"/>
  <c r="I590" i="25"/>
  <c r="H591" i="25" s="1"/>
  <c r="R590" i="25"/>
  <c r="L591" i="25" s="1"/>
  <c r="M591" i="25" s="1"/>
  <c r="S642" i="35" l="1"/>
  <c r="H762" i="33"/>
  <c r="K761" i="33"/>
  <c r="T762" i="33"/>
  <c r="W762" i="33"/>
  <c r="AB762" i="33"/>
  <c r="AC762" i="33"/>
  <c r="AA762" i="33"/>
  <c r="X762" i="33"/>
  <c r="U762" i="33"/>
  <c r="V762" i="33"/>
  <c r="Z762" i="33"/>
  <c r="Y762" i="33"/>
  <c r="AD762" i="33"/>
  <c r="AB591" i="25"/>
  <c r="AD591" i="25"/>
  <c r="W591" i="25"/>
  <c r="X591" i="25"/>
  <c r="V591" i="25"/>
  <c r="Y591" i="25"/>
  <c r="AC591" i="25"/>
  <c r="U591" i="25"/>
  <c r="AA591" i="25"/>
  <c r="T591" i="25"/>
  <c r="Z591" i="25"/>
  <c r="K590" i="25"/>
  <c r="E642" i="35" l="1"/>
  <c r="AE762" i="33"/>
  <c r="N762" i="33" s="1"/>
  <c r="Q762" i="33" s="1"/>
  <c r="AE591" i="25"/>
  <c r="N591" i="25" s="1"/>
  <c r="Q591" i="25" s="1"/>
  <c r="I642" i="35" l="1"/>
  <c r="H643" i="35" s="1"/>
  <c r="R642" i="35"/>
  <c r="L643" i="35" s="1"/>
  <c r="M643" i="35" s="1"/>
  <c r="S591" i="25"/>
  <c r="E591" i="25" s="1"/>
  <c r="E762" i="33"/>
  <c r="R762" i="33" s="1"/>
  <c r="L763" i="33" s="1"/>
  <c r="M763" i="33" s="1"/>
  <c r="J642" i="35" l="1"/>
  <c r="K642" i="35" s="1"/>
  <c r="T643" i="35"/>
  <c r="AC643" i="35"/>
  <c r="Z643" i="35"/>
  <c r="Y643" i="35"/>
  <c r="U643" i="35"/>
  <c r="AB643" i="35"/>
  <c r="X643" i="35"/>
  <c r="AD643" i="35"/>
  <c r="AA643" i="35"/>
  <c r="W643" i="35"/>
  <c r="V643" i="35"/>
  <c r="I762" i="33"/>
  <c r="H763" i="33"/>
  <c r="K762" i="33"/>
  <c r="AD763" i="33"/>
  <c r="AB763" i="33"/>
  <c r="W763" i="33"/>
  <c r="X763" i="33"/>
  <c r="AC763" i="33"/>
  <c r="U763" i="33"/>
  <c r="AA763" i="33"/>
  <c r="Y763" i="33"/>
  <c r="T763" i="33"/>
  <c r="V763" i="33"/>
  <c r="Z763" i="33"/>
  <c r="AE643" i="35" l="1"/>
  <c r="N643" i="35" s="1"/>
  <c r="Q643" i="35" s="1"/>
  <c r="AE763" i="33"/>
  <c r="N763" i="33" s="1"/>
  <c r="Q763" i="33" s="1"/>
  <c r="E763" i="33" s="1"/>
  <c r="I763" i="33" s="1"/>
  <c r="H764" i="33" s="1"/>
  <c r="I591" i="25"/>
  <c r="H592" i="25" s="1"/>
  <c r="R591" i="25"/>
  <c r="L592" i="25" s="1"/>
  <c r="M592" i="25" s="1"/>
  <c r="S643" i="35" l="1"/>
  <c r="R763" i="33"/>
  <c r="L764" i="33" s="1"/>
  <c r="M764" i="33" s="1"/>
  <c r="AB764" i="33" s="1"/>
  <c r="K763" i="33"/>
  <c r="K591" i="25"/>
  <c r="X592" i="25"/>
  <c r="AB592" i="25"/>
  <c r="AC592" i="25"/>
  <c r="Z592" i="25"/>
  <c r="U592" i="25"/>
  <c r="Y592" i="25"/>
  <c r="W592" i="25"/>
  <c r="AA592" i="25"/>
  <c r="V592" i="25"/>
  <c r="AD592" i="25"/>
  <c r="T592" i="25"/>
  <c r="AD764" i="33" l="1"/>
  <c r="W764" i="33"/>
  <c r="V764" i="33"/>
  <c r="E643" i="35"/>
  <c r="T764" i="33"/>
  <c r="Y764" i="33"/>
  <c r="Z764" i="33"/>
  <c r="U764" i="33"/>
  <c r="X764" i="33"/>
  <c r="AA764" i="33"/>
  <c r="AC764" i="33"/>
  <c r="AE592" i="25"/>
  <c r="N592" i="25" s="1"/>
  <c r="Q592" i="25" s="1"/>
  <c r="S592" i="25" s="1"/>
  <c r="I643" i="35" l="1"/>
  <c r="H644" i="35" s="1"/>
  <c r="R643" i="35"/>
  <c r="L644" i="35" s="1"/>
  <c r="M644" i="35" s="1"/>
  <c r="AE764" i="33"/>
  <c r="N764" i="33" s="1"/>
  <c r="Q764" i="33" s="1"/>
  <c r="E764" i="33" s="1"/>
  <c r="R764" i="33"/>
  <c r="L765" i="33" s="1"/>
  <c r="M765" i="33" s="1"/>
  <c r="I764" i="33"/>
  <c r="H765" i="33" s="1"/>
  <c r="J643" i="35" l="1"/>
  <c r="K643" i="35" s="1"/>
  <c r="X644" i="35"/>
  <c r="W644" i="35"/>
  <c r="Y644" i="35"/>
  <c r="V644" i="35"/>
  <c r="Z644" i="35"/>
  <c r="AD644" i="35"/>
  <c r="AC644" i="35"/>
  <c r="AA644" i="35"/>
  <c r="T644" i="35"/>
  <c r="U644" i="35"/>
  <c r="AB644" i="35"/>
  <c r="E592" i="25"/>
  <c r="K764" i="33"/>
  <c r="X765" i="33"/>
  <c r="AD765" i="33"/>
  <c r="T765" i="33"/>
  <c r="AA765" i="33"/>
  <c r="Z765" i="33"/>
  <c r="Y765" i="33"/>
  <c r="AC765" i="33"/>
  <c r="W765" i="33"/>
  <c r="AB765" i="33"/>
  <c r="U765" i="33"/>
  <c r="V765" i="33"/>
  <c r="AE644" i="35" l="1"/>
  <c r="N644" i="35" s="1"/>
  <c r="Q644" i="35" s="1"/>
  <c r="AE765" i="33"/>
  <c r="N765" i="33" s="1"/>
  <c r="Q765" i="33" s="1"/>
  <c r="I592" i="25"/>
  <c r="H593" i="25" s="1"/>
  <c r="R592" i="25"/>
  <c r="L593" i="25" s="1"/>
  <c r="M593" i="25" s="1"/>
  <c r="S644" i="35" l="1"/>
  <c r="R765" i="33"/>
  <c r="L766" i="33" s="1"/>
  <c r="M766" i="33" s="1"/>
  <c r="I765" i="33"/>
  <c r="H766" i="33" s="1"/>
  <c r="K592" i="25"/>
  <c r="Z593" i="25"/>
  <c r="AB593" i="25"/>
  <c r="U593" i="25"/>
  <c r="AC593" i="25"/>
  <c r="T593" i="25"/>
  <c r="AD593" i="25"/>
  <c r="W593" i="25"/>
  <c r="AA593" i="25"/>
  <c r="Y593" i="25"/>
  <c r="V593" i="25"/>
  <c r="X593" i="25"/>
  <c r="E644" i="35" l="1"/>
  <c r="K765" i="33"/>
  <c r="Z766" i="33"/>
  <c r="U766" i="33"/>
  <c r="AD766" i="33"/>
  <c r="T766" i="33"/>
  <c r="AB766" i="33"/>
  <c r="X766" i="33"/>
  <c r="Y766" i="33"/>
  <c r="V766" i="33"/>
  <c r="W766" i="33"/>
  <c r="AC766" i="33"/>
  <c r="AA766" i="33"/>
  <c r="AE593" i="25"/>
  <c r="N593" i="25" s="1"/>
  <c r="Q593" i="25" s="1"/>
  <c r="I644" i="35" l="1"/>
  <c r="H645" i="35" s="1"/>
  <c r="R644" i="35"/>
  <c r="L645" i="35" s="1"/>
  <c r="M645" i="35" s="1"/>
  <c r="S593" i="25"/>
  <c r="E593" i="25" s="1"/>
  <c r="AE766" i="33"/>
  <c r="N766" i="33" s="1"/>
  <c r="Q766" i="33" s="1"/>
  <c r="J644" i="35" l="1"/>
  <c r="K644" i="35" s="1"/>
  <c r="AD645" i="35"/>
  <c r="X645" i="35"/>
  <c r="Y645" i="35"/>
  <c r="W645" i="35"/>
  <c r="AC645" i="35"/>
  <c r="V645" i="35"/>
  <c r="U645" i="35"/>
  <c r="T645" i="35"/>
  <c r="AA645" i="35"/>
  <c r="AB645" i="35"/>
  <c r="Z645" i="35"/>
  <c r="E766" i="33"/>
  <c r="AE645" i="35" l="1"/>
  <c r="N645" i="35" s="1"/>
  <c r="Q645" i="35" s="1"/>
  <c r="I766" i="33"/>
  <c r="H767" i="33" s="1"/>
  <c r="R766" i="33"/>
  <c r="L767" i="33" s="1"/>
  <c r="M767" i="33" s="1"/>
  <c r="I593" i="25"/>
  <c r="H594" i="25" s="1"/>
  <c r="R593" i="25"/>
  <c r="L594" i="25" s="1"/>
  <c r="M594" i="25" s="1"/>
  <c r="S645" i="35" l="1"/>
  <c r="AB767" i="33"/>
  <c r="W767" i="33"/>
  <c r="Z767" i="33"/>
  <c r="U767" i="33"/>
  <c r="Y767" i="33"/>
  <c r="AA767" i="33"/>
  <c r="AC767" i="33"/>
  <c r="AD767" i="33"/>
  <c r="V767" i="33"/>
  <c r="X767" i="33"/>
  <c r="T767" i="33"/>
  <c r="K766" i="33"/>
  <c r="K593" i="25"/>
  <c r="AA594" i="25"/>
  <c r="Y594" i="25"/>
  <c r="T594" i="25"/>
  <c r="Z594" i="25"/>
  <c r="W594" i="25"/>
  <c r="U594" i="25"/>
  <c r="X594" i="25"/>
  <c r="AC594" i="25"/>
  <c r="V594" i="25"/>
  <c r="AD594" i="25"/>
  <c r="AB594" i="25"/>
  <c r="E645" i="35" l="1"/>
  <c r="AE767" i="33"/>
  <c r="N767" i="33" s="1"/>
  <c r="Q767" i="33" s="1"/>
  <c r="AE594" i="25"/>
  <c r="N594" i="25" s="1"/>
  <c r="Q594" i="25" s="1"/>
  <c r="I645" i="35" l="1"/>
  <c r="H646" i="35" s="1"/>
  <c r="R645" i="35"/>
  <c r="L646" i="35" s="1"/>
  <c r="M646" i="35" s="1"/>
  <c r="S594" i="25"/>
  <c r="E594" i="25" s="1"/>
  <c r="R767" i="33"/>
  <c r="L768" i="33" s="1"/>
  <c r="M768" i="33" s="1"/>
  <c r="I767" i="33"/>
  <c r="H768" i="33" s="1"/>
  <c r="J645" i="35" l="1"/>
  <c r="K645" i="35" s="1"/>
  <c r="T646" i="35"/>
  <c r="W646" i="35"/>
  <c r="U646" i="35"/>
  <c r="AA646" i="35"/>
  <c r="AD646" i="35"/>
  <c r="AB646" i="35"/>
  <c r="AC646" i="35"/>
  <c r="X646" i="35"/>
  <c r="Y646" i="35"/>
  <c r="Z646" i="35"/>
  <c r="V646" i="35"/>
  <c r="K767" i="33"/>
  <c r="AB768" i="33"/>
  <c r="AC768" i="33"/>
  <c r="V768" i="33"/>
  <c r="T768" i="33"/>
  <c r="U768" i="33"/>
  <c r="Z768" i="33"/>
  <c r="X768" i="33"/>
  <c r="Y768" i="33"/>
  <c r="W768" i="33"/>
  <c r="AD768" i="33"/>
  <c r="AA768" i="33"/>
  <c r="AE646" i="35" l="1"/>
  <c r="N646" i="35" s="1"/>
  <c r="Q646" i="35" s="1"/>
  <c r="AE768" i="33"/>
  <c r="N768" i="33" s="1"/>
  <c r="Q768" i="33" s="1"/>
  <c r="E768" i="33" s="1"/>
  <c r="I594" i="25"/>
  <c r="H595" i="25" s="1"/>
  <c r="R594" i="25"/>
  <c r="L595" i="25" s="1"/>
  <c r="M595" i="25" s="1"/>
  <c r="S646" i="35" l="1"/>
  <c r="R768" i="33"/>
  <c r="L769" i="33" s="1"/>
  <c r="M769" i="33" s="1"/>
  <c r="I768" i="33"/>
  <c r="H769" i="33" s="1"/>
  <c r="K594" i="25"/>
  <c r="T595" i="25"/>
  <c r="AB595" i="25"/>
  <c r="U595" i="25"/>
  <c r="AA595" i="25"/>
  <c r="X595" i="25"/>
  <c r="Z595" i="25"/>
  <c r="AD595" i="25"/>
  <c r="V595" i="25"/>
  <c r="AC595" i="25"/>
  <c r="Y595" i="25"/>
  <c r="W595" i="25"/>
  <c r="E646" i="35" l="1"/>
  <c r="K768" i="33"/>
  <c r="AA769" i="33"/>
  <c r="T769" i="33"/>
  <c r="AB769" i="33"/>
  <c r="Z769" i="33"/>
  <c r="Y769" i="33"/>
  <c r="U769" i="33"/>
  <c r="AD769" i="33"/>
  <c r="AC769" i="33"/>
  <c r="V769" i="33"/>
  <c r="X769" i="33"/>
  <c r="W769" i="33"/>
  <c r="AE595" i="25"/>
  <c r="N595" i="25" s="1"/>
  <c r="Q595" i="25" s="1"/>
  <c r="S595" i="25" s="1"/>
  <c r="I646" i="35" l="1"/>
  <c r="H647" i="35" s="1"/>
  <c r="R646" i="35"/>
  <c r="L647" i="35" s="1"/>
  <c r="M647" i="35" s="1"/>
  <c r="E595" i="25"/>
  <c r="AE769" i="33"/>
  <c r="N769" i="33" s="1"/>
  <c r="Q769" i="33" s="1"/>
  <c r="J646" i="35" l="1"/>
  <c r="K646" i="35" s="1"/>
  <c r="AD647" i="35"/>
  <c r="X647" i="35"/>
  <c r="Y647" i="35"/>
  <c r="AB647" i="35"/>
  <c r="T647" i="35"/>
  <c r="AA647" i="35"/>
  <c r="Z647" i="35"/>
  <c r="U647" i="35"/>
  <c r="W647" i="35"/>
  <c r="V647" i="35"/>
  <c r="AC647" i="35"/>
  <c r="E769" i="33"/>
  <c r="AE647" i="35" l="1"/>
  <c r="N647" i="35" s="1"/>
  <c r="Q647" i="35" s="1"/>
  <c r="I769" i="33"/>
  <c r="H770" i="33" s="1"/>
  <c r="R769" i="33"/>
  <c r="L770" i="33" s="1"/>
  <c r="M770" i="33" s="1"/>
  <c r="I595" i="25"/>
  <c r="H596" i="25" s="1"/>
  <c r="R595" i="25"/>
  <c r="L596" i="25" s="1"/>
  <c r="M596" i="25" s="1"/>
  <c r="S647" i="35" l="1"/>
  <c r="AB770" i="33"/>
  <c r="T770" i="33"/>
  <c r="Y770" i="33"/>
  <c r="AD770" i="33"/>
  <c r="AC770" i="33"/>
  <c r="AA770" i="33"/>
  <c r="U770" i="33"/>
  <c r="X770" i="33"/>
  <c r="V770" i="33"/>
  <c r="W770" i="33"/>
  <c r="Z770" i="33"/>
  <c r="K769" i="33"/>
  <c r="K595" i="25"/>
  <c r="AC596" i="25"/>
  <c r="V596" i="25"/>
  <c r="Z596" i="25"/>
  <c r="AD596" i="25"/>
  <c r="AB596" i="25"/>
  <c r="W596" i="25"/>
  <c r="T596" i="25"/>
  <c r="X596" i="25"/>
  <c r="Y596" i="25"/>
  <c r="AA596" i="25"/>
  <c r="U596" i="25"/>
  <c r="E647" i="35" l="1"/>
  <c r="AE770" i="33"/>
  <c r="N770" i="33" s="1"/>
  <c r="Q770" i="33" s="1"/>
  <c r="E770" i="33" s="1"/>
  <c r="AE596" i="25"/>
  <c r="N596" i="25" s="1"/>
  <c r="Q596" i="25" s="1"/>
  <c r="I647" i="35" l="1"/>
  <c r="H648" i="35" s="1"/>
  <c r="R647" i="35"/>
  <c r="L648" i="35" s="1"/>
  <c r="M648" i="35" s="1"/>
  <c r="S596" i="25"/>
  <c r="E596" i="25" s="1"/>
  <c r="R770" i="33"/>
  <c r="L771" i="33" s="1"/>
  <c r="M771" i="33" s="1"/>
  <c r="I770" i="33"/>
  <c r="H771" i="33" s="1"/>
  <c r="J647" i="35" l="1"/>
  <c r="K647" i="35" s="1"/>
  <c r="AB648" i="35"/>
  <c r="U648" i="35"/>
  <c r="Y648" i="35"/>
  <c r="AA648" i="35"/>
  <c r="X648" i="35"/>
  <c r="T648" i="35"/>
  <c r="AC648" i="35"/>
  <c r="W648" i="35"/>
  <c r="AD648" i="35"/>
  <c r="Z648" i="35"/>
  <c r="V648" i="35"/>
  <c r="X771" i="33"/>
  <c r="W771" i="33"/>
  <c r="AD771" i="33"/>
  <c r="Z771" i="33"/>
  <c r="AC771" i="33"/>
  <c r="T771" i="33"/>
  <c r="AB771" i="33"/>
  <c r="Y771" i="33"/>
  <c r="AA771" i="33"/>
  <c r="U771" i="33"/>
  <c r="V771" i="33"/>
  <c r="K770" i="33"/>
  <c r="I596" i="25"/>
  <c r="H597" i="25" s="1"/>
  <c r="R596" i="25"/>
  <c r="L597" i="25" s="1"/>
  <c r="M597" i="25" s="1"/>
  <c r="AE648" i="35" l="1"/>
  <c r="N648" i="35" s="1"/>
  <c r="Q648" i="35" s="1"/>
  <c r="S648" i="35" s="1"/>
  <c r="AE771" i="33"/>
  <c r="N771" i="33" s="1"/>
  <c r="Q771" i="33" s="1"/>
  <c r="K596" i="25"/>
  <c r="V597" i="25"/>
  <c r="Z597" i="25"/>
  <c r="AB597" i="25"/>
  <c r="U597" i="25"/>
  <c r="AC597" i="25"/>
  <c r="T597" i="25"/>
  <c r="AD597" i="25"/>
  <c r="W597" i="25"/>
  <c r="AA597" i="25"/>
  <c r="Y597" i="25"/>
  <c r="X597" i="25"/>
  <c r="E648" i="35" l="1"/>
  <c r="R771" i="33"/>
  <c r="L772" i="33" s="1"/>
  <c r="M772" i="33" s="1"/>
  <c r="I771" i="33"/>
  <c r="H772" i="33" s="1"/>
  <c r="AE597" i="25"/>
  <c r="N597" i="25" s="1"/>
  <c r="Q597" i="25" s="1"/>
  <c r="I648" i="35" l="1"/>
  <c r="H649" i="35" s="1"/>
  <c r="R648" i="35"/>
  <c r="L649" i="35" s="1"/>
  <c r="M649" i="35" s="1"/>
  <c r="S597" i="25"/>
  <c r="E597" i="25" s="1"/>
  <c r="K771" i="33"/>
  <c r="Z772" i="33"/>
  <c r="AB772" i="33"/>
  <c r="AC772" i="33"/>
  <c r="AD772" i="33"/>
  <c r="Y772" i="33"/>
  <c r="T772" i="33"/>
  <c r="W772" i="33"/>
  <c r="V772" i="33"/>
  <c r="AA772" i="33"/>
  <c r="X772" i="33"/>
  <c r="U772" i="33"/>
  <c r="J648" i="35" l="1"/>
  <c r="K648" i="35" s="1"/>
  <c r="Z649" i="35"/>
  <c r="AA649" i="35"/>
  <c r="T649" i="35"/>
  <c r="AD649" i="35"/>
  <c r="Y649" i="35"/>
  <c r="W649" i="35"/>
  <c r="U649" i="35"/>
  <c r="V649" i="35"/>
  <c r="AB649" i="35"/>
  <c r="AC649" i="35"/>
  <c r="X649" i="35"/>
  <c r="AE772" i="33"/>
  <c r="N772" i="33" s="1"/>
  <c r="Q772" i="33" s="1"/>
  <c r="I597" i="25"/>
  <c r="H598" i="25" s="1"/>
  <c r="R597" i="25"/>
  <c r="L598" i="25" s="1"/>
  <c r="M598" i="25" s="1"/>
  <c r="AE649" i="35" l="1"/>
  <c r="N649" i="35" s="1"/>
  <c r="Q649" i="35" s="1"/>
  <c r="K597" i="25"/>
  <c r="AD598" i="25"/>
  <c r="AC598" i="25"/>
  <c r="W598" i="25"/>
  <c r="AA598" i="25"/>
  <c r="X598" i="25"/>
  <c r="Y598" i="25"/>
  <c r="U598" i="25"/>
  <c r="AB598" i="25"/>
  <c r="T598" i="25"/>
  <c r="V598" i="25"/>
  <c r="Z598" i="25"/>
  <c r="S649" i="35" l="1"/>
  <c r="E772" i="33"/>
  <c r="I772" i="33" s="1"/>
  <c r="H773" i="33" s="1"/>
  <c r="AE598" i="25"/>
  <c r="N598" i="25" s="1"/>
  <c r="Q598" i="25" s="1"/>
  <c r="S598" i="25" s="1"/>
  <c r="E649" i="35" l="1"/>
  <c r="E598" i="25"/>
  <c r="R772" i="33"/>
  <c r="L773" i="33" s="1"/>
  <c r="M773" i="33" s="1"/>
  <c r="AD773" i="33" s="1"/>
  <c r="K772" i="33"/>
  <c r="I649" i="35" l="1"/>
  <c r="H650" i="35" s="1"/>
  <c r="R649" i="35"/>
  <c r="L650" i="35" s="1"/>
  <c r="M650" i="35" s="1"/>
  <c r="W773" i="33"/>
  <c r="T773" i="33"/>
  <c r="U773" i="33"/>
  <c r="Y773" i="33"/>
  <c r="AB773" i="33"/>
  <c r="V773" i="33"/>
  <c r="X773" i="33"/>
  <c r="AC773" i="33"/>
  <c r="Z773" i="33"/>
  <c r="AA773" i="33"/>
  <c r="J649" i="35" l="1"/>
  <c r="K649" i="35" s="1"/>
  <c r="T650" i="35"/>
  <c r="V650" i="35"/>
  <c r="AD650" i="35"/>
  <c r="AB650" i="35"/>
  <c r="Y650" i="35"/>
  <c r="W650" i="35"/>
  <c r="AA650" i="35"/>
  <c r="AC650" i="35"/>
  <c r="U650" i="35"/>
  <c r="Z650" i="35"/>
  <c r="X650" i="35"/>
  <c r="AE773" i="33"/>
  <c r="N773" i="33" s="1"/>
  <c r="Q773" i="33" s="1"/>
  <c r="R773" i="33"/>
  <c r="L774" i="33" s="1"/>
  <c r="M774" i="33" s="1"/>
  <c r="I773" i="33"/>
  <c r="H774" i="33" s="1"/>
  <c r="I598" i="25"/>
  <c r="H599" i="25" s="1"/>
  <c r="R598" i="25"/>
  <c r="L599" i="25" s="1"/>
  <c r="M599" i="25" s="1"/>
  <c r="AE650" i="35" l="1"/>
  <c r="N650" i="35" s="1"/>
  <c r="Q650" i="35" s="1"/>
  <c r="K773" i="33"/>
  <c r="U774" i="33"/>
  <c r="Z774" i="33"/>
  <c r="AD774" i="33"/>
  <c r="V774" i="33"/>
  <c r="AA774" i="33"/>
  <c r="X774" i="33"/>
  <c r="T774" i="33"/>
  <c r="Y774" i="33"/>
  <c r="W774" i="33"/>
  <c r="AB774" i="33"/>
  <c r="AC774" i="33"/>
  <c r="AB599" i="25"/>
  <c r="V599" i="25"/>
  <c r="U599" i="25"/>
  <c r="Y599" i="25"/>
  <c r="AD599" i="25"/>
  <c r="AC599" i="25"/>
  <c r="AA599" i="25"/>
  <c r="T599" i="25"/>
  <c r="Z599" i="25"/>
  <c r="W599" i="25"/>
  <c r="X599" i="25"/>
  <c r="K598" i="25"/>
  <c r="S650" i="35" l="1"/>
  <c r="AE774" i="33"/>
  <c r="N774" i="33" s="1"/>
  <c r="Q774" i="33" s="1"/>
  <c r="E774" i="33" s="1"/>
  <c r="AE599" i="25"/>
  <c r="N599" i="25" s="1"/>
  <c r="Q599" i="25" s="1"/>
  <c r="E650" i="35" l="1"/>
  <c r="S599" i="25"/>
  <c r="E599" i="25" s="1"/>
  <c r="R774" i="33"/>
  <c r="L775" i="33" s="1"/>
  <c r="M775" i="33" s="1"/>
  <c r="I774" i="33"/>
  <c r="H775" i="33" s="1"/>
  <c r="I650" i="35" l="1"/>
  <c r="H651" i="35" s="1"/>
  <c r="R650" i="35"/>
  <c r="L651" i="35" s="1"/>
  <c r="M651" i="35" s="1"/>
  <c r="K774" i="33"/>
  <c r="AB775" i="33"/>
  <c r="AD775" i="33"/>
  <c r="AC775" i="33"/>
  <c r="AA775" i="33"/>
  <c r="Y775" i="33"/>
  <c r="Z775" i="33"/>
  <c r="X775" i="33"/>
  <c r="U775" i="33"/>
  <c r="T775" i="33"/>
  <c r="W775" i="33"/>
  <c r="V775" i="33"/>
  <c r="I599" i="25"/>
  <c r="H600" i="25" s="1"/>
  <c r="R599" i="25"/>
  <c r="L600" i="25" s="1"/>
  <c r="M600" i="25" s="1"/>
  <c r="J650" i="35" l="1"/>
  <c r="K650" i="35" s="1"/>
  <c r="U651" i="35"/>
  <c r="AA651" i="35"/>
  <c r="AC651" i="35"/>
  <c r="X651" i="35"/>
  <c r="Z651" i="35"/>
  <c r="AD651" i="35"/>
  <c r="W651" i="35"/>
  <c r="V651" i="35"/>
  <c r="T651" i="35"/>
  <c r="AB651" i="35"/>
  <c r="Y651" i="35"/>
  <c r="AE775" i="33"/>
  <c r="N775" i="33" s="1"/>
  <c r="Q775" i="33" s="1"/>
  <c r="K599" i="25"/>
  <c r="X600" i="25"/>
  <c r="AB600" i="25"/>
  <c r="U600" i="25"/>
  <c r="Y600" i="25"/>
  <c r="AD600" i="25"/>
  <c r="AC600" i="25"/>
  <c r="Z600" i="25"/>
  <c r="AA600" i="25"/>
  <c r="W600" i="25"/>
  <c r="V600" i="25"/>
  <c r="T600" i="25"/>
  <c r="AE651" i="35" l="1"/>
  <c r="N651" i="35" s="1"/>
  <c r="Q651" i="35" s="1"/>
  <c r="S651" i="35" s="1"/>
  <c r="E651" i="35" s="1"/>
  <c r="E775" i="33"/>
  <c r="AE600" i="25"/>
  <c r="N600" i="25" s="1"/>
  <c r="Q600" i="25" s="1"/>
  <c r="I651" i="35" l="1"/>
  <c r="H652" i="35" s="1"/>
  <c r="R651" i="35"/>
  <c r="L652" i="35" s="1"/>
  <c r="M652" i="35" s="1"/>
  <c r="S600" i="25"/>
  <c r="E600" i="25" s="1"/>
  <c r="I775" i="33"/>
  <c r="H776" i="33" s="1"/>
  <c r="R775" i="33"/>
  <c r="L776" i="33" s="1"/>
  <c r="M776" i="33" s="1"/>
  <c r="J651" i="35" l="1"/>
  <c r="K651" i="35" s="1"/>
  <c r="AA652" i="35"/>
  <c r="X652" i="35"/>
  <c r="AD652" i="35"/>
  <c r="Y652" i="35"/>
  <c r="AC652" i="35"/>
  <c r="U652" i="35"/>
  <c r="Z652" i="35"/>
  <c r="T652" i="35"/>
  <c r="V652" i="35"/>
  <c r="W652" i="35"/>
  <c r="AB652" i="35"/>
  <c r="Z776" i="33"/>
  <c r="AD776" i="33"/>
  <c r="AC776" i="33"/>
  <c r="W776" i="33"/>
  <c r="Y776" i="33"/>
  <c r="V776" i="33"/>
  <c r="T776" i="33"/>
  <c r="U776" i="33"/>
  <c r="AA776" i="33"/>
  <c r="X776" i="33"/>
  <c r="AB776" i="33"/>
  <c r="K775" i="33"/>
  <c r="AE652" i="35" l="1"/>
  <c r="N652" i="35" s="1"/>
  <c r="Q652" i="35" s="1"/>
  <c r="AE776" i="33"/>
  <c r="N776" i="33" s="1"/>
  <c r="Q776" i="33" s="1"/>
  <c r="E776" i="33" s="1"/>
  <c r="I600" i="25"/>
  <c r="H601" i="25" s="1"/>
  <c r="R600" i="25"/>
  <c r="L601" i="25" s="1"/>
  <c r="M601" i="25" s="1"/>
  <c r="S652" i="35" l="1"/>
  <c r="R776" i="33"/>
  <c r="L777" i="33" s="1"/>
  <c r="M777" i="33" s="1"/>
  <c r="I776" i="33"/>
  <c r="H777" i="33" s="1"/>
  <c r="V601" i="25"/>
  <c r="Z601" i="25"/>
  <c r="Y601" i="25"/>
  <c r="T601" i="25"/>
  <c r="AD601" i="25"/>
  <c r="X601" i="25"/>
  <c r="AA601" i="25"/>
  <c r="W601" i="25"/>
  <c r="U601" i="25"/>
  <c r="AC601" i="25"/>
  <c r="AB601" i="25"/>
  <c r="K600" i="25"/>
  <c r="E652" i="35" l="1"/>
  <c r="K776" i="33"/>
  <c r="X777" i="33"/>
  <c r="Z777" i="33"/>
  <c r="W777" i="33"/>
  <c r="AD777" i="33"/>
  <c r="T777" i="33"/>
  <c r="U777" i="33"/>
  <c r="AB777" i="33"/>
  <c r="AA777" i="33"/>
  <c r="AC777" i="33"/>
  <c r="V777" i="33"/>
  <c r="Y777" i="33"/>
  <c r="AE601" i="25"/>
  <c r="N601" i="25" s="1"/>
  <c r="Q601" i="25" s="1"/>
  <c r="S601" i="25" s="1"/>
  <c r="I652" i="35" l="1"/>
  <c r="H653" i="35" s="1"/>
  <c r="R652" i="35"/>
  <c r="L653" i="35" s="1"/>
  <c r="M653" i="35" s="1"/>
  <c r="E601" i="25"/>
  <c r="AE777" i="33"/>
  <c r="N777" i="33" s="1"/>
  <c r="Q777" i="33" s="1"/>
  <c r="J652" i="35" l="1"/>
  <c r="K652" i="35" s="1"/>
  <c r="AA653" i="35"/>
  <c r="Y653" i="35"/>
  <c r="AD653" i="35"/>
  <c r="X653" i="35"/>
  <c r="U653" i="35"/>
  <c r="Z653" i="35"/>
  <c r="AC653" i="35"/>
  <c r="V653" i="35"/>
  <c r="T653" i="35"/>
  <c r="AB653" i="35"/>
  <c r="W653" i="35"/>
  <c r="R777" i="33"/>
  <c r="L778" i="33" s="1"/>
  <c r="M778" i="33" s="1"/>
  <c r="I777" i="33"/>
  <c r="H778" i="33" s="1"/>
  <c r="I601" i="25"/>
  <c r="H602" i="25" s="1"/>
  <c r="R601" i="25"/>
  <c r="L602" i="25" s="1"/>
  <c r="M602" i="25" s="1"/>
  <c r="AE653" i="35" l="1"/>
  <c r="N653" i="35" s="1"/>
  <c r="Q653" i="35" s="1"/>
  <c r="S653" i="35" s="1"/>
  <c r="K777" i="33"/>
  <c r="W778" i="33"/>
  <c r="Y778" i="33"/>
  <c r="AD778" i="33"/>
  <c r="AA778" i="33"/>
  <c r="Z778" i="33"/>
  <c r="X778" i="33"/>
  <c r="AC778" i="33"/>
  <c r="U778" i="33"/>
  <c r="V778" i="33"/>
  <c r="AB778" i="33"/>
  <c r="T778" i="33"/>
  <c r="K601" i="25"/>
  <c r="W602" i="25"/>
  <c r="AA602" i="25"/>
  <c r="U602" i="25"/>
  <c r="T602" i="25"/>
  <c r="Y602" i="25"/>
  <c r="X602" i="25"/>
  <c r="V602" i="25"/>
  <c r="Z602" i="25"/>
  <c r="AD602" i="25"/>
  <c r="AB602" i="25"/>
  <c r="AC602" i="25"/>
  <c r="E653" i="35" l="1"/>
  <c r="AE778" i="33"/>
  <c r="N778" i="33" s="1"/>
  <c r="Q778" i="33" s="1"/>
  <c r="AE602" i="25"/>
  <c r="N602" i="25" s="1"/>
  <c r="Q602" i="25" s="1"/>
  <c r="I653" i="35" l="1"/>
  <c r="H654" i="35" s="1"/>
  <c r="R653" i="35"/>
  <c r="L654" i="35" s="1"/>
  <c r="M654" i="35" s="1"/>
  <c r="S602" i="25"/>
  <c r="E602" i="25" s="1"/>
  <c r="E778" i="33"/>
  <c r="J653" i="35" l="1"/>
  <c r="K653" i="35" s="1"/>
  <c r="AA654" i="35"/>
  <c r="Y654" i="35"/>
  <c r="V654" i="35"/>
  <c r="X654" i="35"/>
  <c r="AD654" i="35"/>
  <c r="W654" i="35"/>
  <c r="AB654" i="35"/>
  <c r="Z654" i="35"/>
  <c r="T654" i="35"/>
  <c r="U654" i="35"/>
  <c r="AC654" i="35"/>
  <c r="I778" i="33"/>
  <c r="H779" i="33" s="1"/>
  <c r="R778" i="33"/>
  <c r="L779" i="33" s="1"/>
  <c r="M779" i="33" s="1"/>
  <c r="X779" i="33" s="1"/>
  <c r="K778" i="33"/>
  <c r="AE654" i="35" l="1"/>
  <c r="N654" i="35" s="1"/>
  <c r="Q654" i="35" s="1"/>
  <c r="W779" i="33"/>
  <c r="AC779" i="33"/>
  <c r="AA779" i="33"/>
  <c r="AD779" i="33"/>
  <c r="Y779" i="33"/>
  <c r="U779" i="33"/>
  <c r="Z779" i="33"/>
  <c r="V779" i="33"/>
  <c r="AB779" i="33"/>
  <c r="T779" i="33"/>
  <c r="I602" i="25"/>
  <c r="H603" i="25" s="1"/>
  <c r="R602" i="25"/>
  <c r="L603" i="25" s="1"/>
  <c r="M603" i="25" s="1"/>
  <c r="S654" i="35" l="1"/>
  <c r="AE779" i="33"/>
  <c r="N779" i="33" s="1"/>
  <c r="Q779" i="33" s="1"/>
  <c r="R779" i="33"/>
  <c r="L780" i="33" s="1"/>
  <c r="M780" i="33" s="1"/>
  <c r="I779" i="33"/>
  <c r="H780" i="33" s="1"/>
  <c r="K602" i="25"/>
  <c r="T603" i="25"/>
  <c r="V603" i="25"/>
  <c r="Y603" i="25"/>
  <c r="W603" i="25"/>
  <c r="X603" i="25"/>
  <c r="AB603" i="25"/>
  <c r="AC603" i="25"/>
  <c r="AA603" i="25"/>
  <c r="U603" i="25"/>
  <c r="Z603" i="25"/>
  <c r="AD603" i="25"/>
  <c r="E654" i="35" l="1"/>
  <c r="K779" i="33"/>
  <c r="W780" i="33"/>
  <c r="U780" i="33"/>
  <c r="AA780" i="33"/>
  <c r="Y780" i="33"/>
  <c r="AD780" i="33"/>
  <c r="Z780" i="33"/>
  <c r="AB780" i="33"/>
  <c r="V780" i="33"/>
  <c r="AC780" i="33"/>
  <c r="X780" i="33"/>
  <c r="T780" i="33"/>
  <c r="AE603" i="25"/>
  <c r="N603" i="25" s="1"/>
  <c r="Q603" i="25" s="1"/>
  <c r="I654" i="35" l="1"/>
  <c r="H655" i="35" s="1"/>
  <c r="R654" i="35"/>
  <c r="L655" i="35" s="1"/>
  <c r="M655" i="35" s="1"/>
  <c r="S603" i="25"/>
  <c r="E603" i="25" s="1"/>
  <c r="AE780" i="33"/>
  <c r="N780" i="33" s="1"/>
  <c r="Q780" i="33" s="1"/>
  <c r="E780" i="33" s="1"/>
  <c r="J654" i="35" l="1"/>
  <c r="K654" i="35" s="1"/>
  <c r="AC655" i="35"/>
  <c r="AB655" i="35"/>
  <c r="AA655" i="35"/>
  <c r="W655" i="35"/>
  <c r="U655" i="35"/>
  <c r="AD655" i="35"/>
  <c r="T655" i="35"/>
  <c r="Y655" i="35"/>
  <c r="X655" i="35"/>
  <c r="Z655" i="35"/>
  <c r="V655" i="35"/>
  <c r="R780" i="33"/>
  <c r="L781" i="33" s="1"/>
  <c r="M781" i="33" s="1"/>
  <c r="I780" i="33"/>
  <c r="H781" i="33" s="1"/>
  <c r="AE655" i="35" l="1"/>
  <c r="N655" i="35" s="1"/>
  <c r="Q655" i="35" s="1"/>
  <c r="AD781" i="33"/>
  <c r="AC781" i="33"/>
  <c r="V781" i="33"/>
  <c r="Z781" i="33"/>
  <c r="T781" i="33"/>
  <c r="Y781" i="33"/>
  <c r="AB781" i="33"/>
  <c r="W781" i="33"/>
  <c r="X781" i="33"/>
  <c r="U781" i="33"/>
  <c r="AA781" i="33"/>
  <c r="K780" i="33"/>
  <c r="I603" i="25"/>
  <c r="H604" i="25" s="1"/>
  <c r="R603" i="25"/>
  <c r="L604" i="25" s="1"/>
  <c r="M604" i="25" s="1"/>
  <c r="S655" i="35" l="1"/>
  <c r="AE781" i="33"/>
  <c r="N781" i="33" s="1"/>
  <c r="Q781" i="33" s="1"/>
  <c r="K603" i="25"/>
  <c r="AC604" i="25"/>
  <c r="AB604" i="25"/>
  <c r="W604" i="25"/>
  <c r="Z604" i="25"/>
  <c r="Y604" i="25"/>
  <c r="AA604" i="25"/>
  <c r="AD604" i="25"/>
  <c r="T604" i="25"/>
  <c r="V604" i="25"/>
  <c r="U604" i="25"/>
  <c r="X604" i="25"/>
  <c r="E655" i="35" l="1"/>
  <c r="E781" i="33"/>
  <c r="AE604" i="25"/>
  <c r="N604" i="25" s="1"/>
  <c r="Q604" i="25" s="1"/>
  <c r="S604" i="25" s="1"/>
  <c r="I655" i="35" l="1"/>
  <c r="H656" i="35" s="1"/>
  <c r="R655" i="35"/>
  <c r="L656" i="35" s="1"/>
  <c r="M656" i="35" s="1"/>
  <c r="I781" i="33"/>
  <c r="H782" i="33" s="1"/>
  <c r="R781" i="33"/>
  <c r="L782" i="33" s="1"/>
  <c r="M782" i="33" s="1"/>
  <c r="J655" i="35" l="1"/>
  <c r="K655" i="35" s="1"/>
  <c r="V656" i="35"/>
  <c r="X656" i="35"/>
  <c r="T656" i="35"/>
  <c r="U656" i="35"/>
  <c r="AB656" i="35"/>
  <c r="Y656" i="35"/>
  <c r="W656" i="35"/>
  <c r="AC656" i="35"/>
  <c r="Z656" i="35"/>
  <c r="AD656" i="35"/>
  <c r="AA656" i="35"/>
  <c r="E604" i="25"/>
  <c r="I604" i="25" s="1"/>
  <c r="H605" i="25" s="1"/>
  <c r="U782" i="33"/>
  <c r="Z782" i="33"/>
  <c r="T782" i="33"/>
  <c r="X782" i="33"/>
  <c r="Y782" i="33"/>
  <c r="V782" i="33"/>
  <c r="AD782" i="33"/>
  <c r="AA782" i="33"/>
  <c r="AC782" i="33"/>
  <c r="W782" i="33"/>
  <c r="AB782" i="33"/>
  <c r="K781" i="33"/>
  <c r="AE656" i="35" l="1"/>
  <c r="N656" i="35" s="1"/>
  <c r="Q656" i="35" s="1"/>
  <c r="R604" i="25"/>
  <c r="L605" i="25" s="1"/>
  <c r="M605" i="25" s="1"/>
  <c r="U605" i="25" s="1"/>
  <c r="AE782" i="33"/>
  <c r="N782" i="33" s="1"/>
  <c r="Q782" i="33" s="1"/>
  <c r="E782" i="33" s="1"/>
  <c r="K604" i="25"/>
  <c r="S656" i="35" l="1"/>
  <c r="AB605" i="25"/>
  <c r="Z605" i="25"/>
  <c r="V605" i="25"/>
  <c r="AC605" i="25"/>
  <c r="X605" i="25"/>
  <c r="AA605" i="25"/>
  <c r="AD605" i="25"/>
  <c r="T605" i="25"/>
  <c r="W605" i="25"/>
  <c r="Y605" i="25"/>
  <c r="R782" i="33"/>
  <c r="L783" i="33" s="1"/>
  <c r="M783" i="33" s="1"/>
  <c r="I782" i="33"/>
  <c r="H783" i="33" s="1"/>
  <c r="E656" i="35" l="1"/>
  <c r="AE605" i="25"/>
  <c r="N605" i="25" s="1"/>
  <c r="Q605" i="25" s="1"/>
  <c r="K782" i="33"/>
  <c r="T783" i="33"/>
  <c r="AD783" i="33"/>
  <c r="AA783" i="33"/>
  <c r="X783" i="33"/>
  <c r="W783" i="33"/>
  <c r="U783" i="33"/>
  <c r="Z783" i="33"/>
  <c r="AB783" i="33"/>
  <c r="AC783" i="33"/>
  <c r="Y783" i="33"/>
  <c r="V783" i="33"/>
  <c r="I656" i="35" l="1"/>
  <c r="H657" i="35" s="1"/>
  <c r="R656" i="35"/>
  <c r="L657" i="35" s="1"/>
  <c r="M657" i="35" s="1"/>
  <c r="S605" i="25"/>
  <c r="E605" i="25" s="1"/>
  <c r="AE783" i="33"/>
  <c r="N783" i="33" s="1"/>
  <c r="Q783" i="33" s="1"/>
  <c r="J656" i="35" l="1"/>
  <c r="K656" i="35" s="1"/>
  <c r="I605" i="25"/>
  <c r="H606" i="25" s="1"/>
  <c r="R605" i="25"/>
  <c r="L606" i="25" s="1"/>
  <c r="M606" i="25" s="1"/>
  <c r="AB606" i="25" s="1"/>
  <c r="W657" i="35"/>
  <c r="AA657" i="35"/>
  <c r="AD657" i="35"/>
  <c r="Z657" i="35"/>
  <c r="X657" i="35"/>
  <c r="U657" i="35"/>
  <c r="AB657" i="35"/>
  <c r="T657" i="35"/>
  <c r="V657" i="35"/>
  <c r="Y657" i="35"/>
  <c r="AC657" i="35"/>
  <c r="R783" i="33"/>
  <c r="L784" i="33" s="1"/>
  <c r="M784" i="33" s="1"/>
  <c r="I783" i="33"/>
  <c r="H784" i="33" s="1"/>
  <c r="K605" i="25" l="1"/>
  <c r="Z606" i="25"/>
  <c r="W606" i="25"/>
  <c r="AC606" i="25"/>
  <c r="Y606" i="25"/>
  <c r="X606" i="25"/>
  <c r="U606" i="25"/>
  <c r="AD606" i="25"/>
  <c r="T606" i="25"/>
  <c r="V606" i="25"/>
  <c r="AA606" i="25"/>
  <c r="AE657" i="35"/>
  <c r="N657" i="35" s="1"/>
  <c r="Q657" i="35" s="1"/>
  <c r="K783" i="33"/>
  <c r="W784" i="33"/>
  <c r="V784" i="33"/>
  <c r="AD784" i="33"/>
  <c r="X784" i="33"/>
  <c r="U784" i="33"/>
  <c r="Y784" i="33"/>
  <c r="AB784" i="33"/>
  <c r="Z784" i="33"/>
  <c r="T784" i="33"/>
  <c r="AC784" i="33"/>
  <c r="AA784" i="33"/>
  <c r="AE606" i="25" l="1"/>
  <c r="N606" i="25" s="1"/>
  <c r="Q606" i="25" s="1"/>
  <c r="S606" i="25" s="1"/>
  <c r="S657" i="35"/>
  <c r="AE784" i="33"/>
  <c r="N784" i="33" s="1"/>
  <c r="Q784" i="33" s="1"/>
  <c r="E606" i="25" l="1"/>
  <c r="E657" i="35"/>
  <c r="I657" i="35" l="1"/>
  <c r="H658" i="35" s="1"/>
  <c r="R657" i="35"/>
  <c r="L658" i="35" s="1"/>
  <c r="M658" i="35" s="1"/>
  <c r="E784" i="33"/>
  <c r="I784" i="33"/>
  <c r="H785" i="33" s="1"/>
  <c r="R784" i="33"/>
  <c r="L785" i="33" s="1"/>
  <c r="M785" i="33" s="1"/>
  <c r="I606" i="25"/>
  <c r="H607" i="25" s="1"/>
  <c r="R606" i="25"/>
  <c r="L607" i="25" s="1"/>
  <c r="M607" i="25" s="1"/>
  <c r="J657" i="35" l="1"/>
  <c r="K657" i="35" s="1"/>
  <c r="W658" i="35"/>
  <c r="Z658" i="35"/>
  <c r="X658" i="35"/>
  <c r="V658" i="35"/>
  <c r="T658" i="35"/>
  <c r="AB658" i="35"/>
  <c r="AA658" i="35"/>
  <c r="Y658" i="35"/>
  <c r="AD658" i="35"/>
  <c r="AC658" i="35"/>
  <c r="U658" i="35"/>
  <c r="W785" i="33"/>
  <c r="X785" i="33"/>
  <c r="V785" i="33"/>
  <c r="AA785" i="33"/>
  <c r="U785" i="33"/>
  <c r="AB785" i="33"/>
  <c r="AC785" i="33"/>
  <c r="AD785" i="33"/>
  <c r="T785" i="33"/>
  <c r="Z785" i="33"/>
  <c r="Y785" i="33"/>
  <c r="K784" i="33"/>
  <c r="K606" i="25"/>
  <c r="X607" i="25"/>
  <c r="AB607" i="25"/>
  <c r="Y607" i="25"/>
  <c r="Z607" i="25"/>
  <c r="AC607" i="25"/>
  <c r="AA607" i="25"/>
  <c r="V607" i="25"/>
  <c r="U607" i="25"/>
  <c r="T607" i="25"/>
  <c r="AD607" i="25"/>
  <c r="W607" i="25"/>
  <c r="AE658" i="35" l="1"/>
  <c r="N658" i="35" s="1"/>
  <c r="Q658" i="35" s="1"/>
  <c r="AE785" i="33"/>
  <c r="N785" i="33" s="1"/>
  <c r="Q785" i="33" s="1"/>
  <c r="AE607" i="25"/>
  <c r="N607" i="25" s="1"/>
  <c r="Q607" i="25" s="1"/>
  <c r="S607" i="25" s="1"/>
  <c r="S658" i="35" l="1"/>
  <c r="E607" i="25"/>
  <c r="R785" i="33"/>
  <c r="L786" i="33" s="1"/>
  <c r="M786" i="33" s="1"/>
  <c r="I785" i="33"/>
  <c r="H786" i="33" s="1"/>
  <c r="E658" i="35" l="1"/>
  <c r="K785" i="33"/>
  <c r="AC786" i="33"/>
  <c r="V786" i="33"/>
  <c r="U786" i="33"/>
  <c r="AD786" i="33"/>
  <c r="Z786" i="33"/>
  <c r="W786" i="33"/>
  <c r="AB786" i="33"/>
  <c r="X786" i="33"/>
  <c r="T786" i="33"/>
  <c r="AA786" i="33"/>
  <c r="Y786" i="33"/>
  <c r="I658" i="35" l="1"/>
  <c r="H659" i="35" s="1"/>
  <c r="R658" i="35"/>
  <c r="L659" i="35" s="1"/>
  <c r="M659" i="35" s="1"/>
  <c r="AE786" i="33"/>
  <c r="N786" i="33" s="1"/>
  <c r="Q786" i="33" s="1"/>
  <c r="E786" i="33" s="1"/>
  <c r="I607" i="25"/>
  <c r="H608" i="25" s="1"/>
  <c r="R607" i="25"/>
  <c r="L608" i="25" s="1"/>
  <c r="M608" i="25" s="1"/>
  <c r="J658" i="35" l="1"/>
  <c r="K658" i="35" s="1"/>
  <c r="AA659" i="35"/>
  <c r="T659" i="35"/>
  <c r="AD659" i="35"/>
  <c r="AB659" i="35"/>
  <c r="X659" i="35"/>
  <c r="W659" i="35"/>
  <c r="Y659" i="35"/>
  <c r="V659" i="35"/>
  <c r="Z659" i="35"/>
  <c r="AC659" i="35"/>
  <c r="U659" i="35"/>
  <c r="R786" i="33"/>
  <c r="L787" i="33" s="1"/>
  <c r="M787" i="33" s="1"/>
  <c r="I786" i="33"/>
  <c r="H787" i="33" s="1"/>
  <c r="W608" i="25"/>
  <c r="X608" i="25"/>
  <c r="AA608" i="25"/>
  <c r="Z608" i="25"/>
  <c r="T608" i="25"/>
  <c r="U608" i="25"/>
  <c r="V608" i="25"/>
  <c r="AD608" i="25"/>
  <c r="AC608" i="25"/>
  <c r="AB608" i="25"/>
  <c r="Y608" i="25"/>
  <c r="K607" i="25"/>
  <c r="AE659" i="35" l="1"/>
  <c r="N659" i="35" s="1"/>
  <c r="Q659" i="35" s="1"/>
  <c r="V787" i="33"/>
  <c r="AB787" i="33"/>
  <c r="Y787" i="33"/>
  <c r="AC787" i="33"/>
  <c r="AD787" i="33"/>
  <c r="W787" i="33"/>
  <c r="U787" i="33"/>
  <c r="AA787" i="33"/>
  <c r="T787" i="33"/>
  <c r="X787" i="33"/>
  <c r="Z787" i="33"/>
  <c r="K786" i="33"/>
  <c r="AE608" i="25"/>
  <c r="N608" i="25" s="1"/>
  <c r="Q608" i="25" s="1"/>
  <c r="S659" i="35" l="1"/>
  <c r="S608" i="25"/>
  <c r="E608" i="25" s="1"/>
  <c r="AE787" i="33"/>
  <c r="N787" i="33" s="1"/>
  <c r="Q787" i="33" s="1"/>
  <c r="E659" i="35" l="1"/>
  <c r="E787" i="33"/>
  <c r="I608" i="25"/>
  <c r="H609" i="25" s="1"/>
  <c r="R608" i="25"/>
  <c r="L609" i="25" s="1"/>
  <c r="M609" i="25" s="1"/>
  <c r="I659" i="35" l="1"/>
  <c r="H660" i="35" s="1"/>
  <c r="R659" i="35"/>
  <c r="L660" i="35" s="1"/>
  <c r="M660" i="35" s="1"/>
  <c r="I787" i="33"/>
  <c r="H788" i="33" s="1"/>
  <c r="R787" i="33"/>
  <c r="L788" i="33" s="1"/>
  <c r="M788" i="33" s="1"/>
  <c r="K608" i="25"/>
  <c r="T609" i="25"/>
  <c r="AA609" i="25"/>
  <c r="AB609" i="25"/>
  <c r="X609" i="25"/>
  <c r="W609" i="25"/>
  <c r="AD609" i="25"/>
  <c r="Z609" i="25"/>
  <c r="V609" i="25"/>
  <c r="AC609" i="25"/>
  <c r="Y609" i="25"/>
  <c r="U609" i="25"/>
  <c r="J659" i="35" l="1"/>
  <c r="K659" i="35" s="1"/>
  <c r="AC660" i="35"/>
  <c r="AD660" i="35"/>
  <c r="Y660" i="35"/>
  <c r="V660" i="35"/>
  <c r="AB660" i="35"/>
  <c r="T660" i="35"/>
  <c r="W660" i="35"/>
  <c r="U660" i="35"/>
  <c r="Z660" i="35"/>
  <c r="AA660" i="35"/>
  <c r="X660" i="35"/>
  <c r="X788" i="33"/>
  <c r="T788" i="33"/>
  <c r="AC788" i="33"/>
  <c r="AD788" i="33"/>
  <c r="W788" i="33"/>
  <c r="AB788" i="33"/>
  <c r="Z788" i="33"/>
  <c r="Y788" i="33"/>
  <c r="U788" i="33"/>
  <c r="V788" i="33"/>
  <c r="AA788" i="33"/>
  <c r="K787" i="33"/>
  <c r="AE609" i="25"/>
  <c r="N609" i="25" s="1"/>
  <c r="Q609" i="25" s="1"/>
  <c r="AE660" i="35" l="1"/>
  <c r="N660" i="35" s="1"/>
  <c r="Q660" i="35" s="1"/>
  <c r="S609" i="25"/>
  <c r="E609" i="25" s="1"/>
  <c r="AE788" i="33"/>
  <c r="N788" i="33" s="1"/>
  <c r="Q788" i="33" s="1"/>
  <c r="E788" i="33" s="1"/>
  <c r="S660" i="35" l="1"/>
  <c r="R788" i="33"/>
  <c r="L789" i="33" s="1"/>
  <c r="M789" i="33" s="1"/>
  <c r="I788" i="33"/>
  <c r="H789" i="33" s="1"/>
  <c r="E660" i="35" l="1"/>
  <c r="K788" i="33"/>
  <c r="AC789" i="33"/>
  <c r="AD789" i="33"/>
  <c r="U789" i="33"/>
  <c r="AA789" i="33"/>
  <c r="W789" i="33"/>
  <c r="T789" i="33"/>
  <c r="V789" i="33"/>
  <c r="AB789" i="33"/>
  <c r="Z789" i="33"/>
  <c r="X789" i="33"/>
  <c r="Y789" i="33"/>
  <c r="I609" i="25"/>
  <c r="H610" i="25" s="1"/>
  <c r="R609" i="25"/>
  <c r="L610" i="25" s="1"/>
  <c r="M610" i="25" s="1"/>
  <c r="I660" i="35" l="1"/>
  <c r="H661" i="35" s="1"/>
  <c r="R660" i="35"/>
  <c r="L661" i="35" s="1"/>
  <c r="M661" i="35" s="1"/>
  <c r="AE789" i="33"/>
  <c r="N789" i="33" s="1"/>
  <c r="Q789" i="33" s="1"/>
  <c r="U610" i="25"/>
  <c r="AA610" i="25"/>
  <c r="V610" i="25"/>
  <c r="Y610" i="25"/>
  <c r="X610" i="25"/>
  <c r="W610" i="25"/>
  <c r="Z610" i="25"/>
  <c r="AB610" i="25"/>
  <c r="T610" i="25"/>
  <c r="AC610" i="25"/>
  <c r="AD610" i="25"/>
  <c r="K609" i="25"/>
  <c r="J660" i="35" l="1"/>
  <c r="K660" i="35" s="1"/>
  <c r="AB661" i="35"/>
  <c r="X661" i="35"/>
  <c r="AD661" i="35"/>
  <c r="W661" i="35"/>
  <c r="V661" i="35"/>
  <c r="T661" i="35"/>
  <c r="Z661" i="35"/>
  <c r="Y661" i="35"/>
  <c r="AA661" i="35"/>
  <c r="U661" i="35"/>
  <c r="AC661" i="35"/>
  <c r="R789" i="33"/>
  <c r="L790" i="33" s="1"/>
  <c r="M790" i="33" s="1"/>
  <c r="I789" i="33"/>
  <c r="H790" i="33" s="1"/>
  <c r="AE610" i="25"/>
  <c r="N610" i="25" s="1"/>
  <c r="Q610" i="25" s="1"/>
  <c r="S610" i="25" s="1"/>
  <c r="AE661" i="35" l="1"/>
  <c r="N661" i="35" s="1"/>
  <c r="Q661" i="35" s="1"/>
  <c r="E610" i="25"/>
  <c r="X790" i="33"/>
  <c r="Y790" i="33"/>
  <c r="V790" i="33"/>
  <c r="T790" i="33"/>
  <c r="Z790" i="33"/>
  <c r="W790" i="33"/>
  <c r="AB790" i="33"/>
  <c r="AC790" i="33"/>
  <c r="AA790" i="33"/>
  <c r="AD790" i="33"/>
  <c r="U790" i="33"/>
  <c r="K789" i="33"/>
  <c r="S661" i="35" l="1"/>
  <c r="AE790" i="33"/>
  <c r="N790" i="33" s="1"/>
  <c r="Q790" i="33" s="1"/>
  <c r="E661" i="35" l="1"/>
  <c r="E790" i="33"/>
  <c r="I610" i="25"/>
  <c r="H611" i="25" s="1"/>
  <c r="R610" i="25"/>
  <c r="L611" i="25" s="1"/>
  <c r="M611" i="25" s="1"/>
  <c r="I661" i="35" l="1"/>
  <c r="H662" i="35" s="1"/>
  <c r="R661" i="35"/>
  <c r="L662" i="35" s="1"/>
  <c r="M662" i="35" s="1"/>
  <c r="I790" i="33"/>
  <c r="H791" i="33" s="1"/>
  <c r="R790" i="33"/>
  <c r="L791" i="33" s="1"/>
  <c r="M791" i="33" s="1"/>
  <c r="V611" i="25"/>
  <c r="U611" i="25"/>
  <c r="AD611" i="25"/>
  <c r="Z611" i="25"/>
  <c r="AC611" i="25"/>
  <c r="Y611" i="25"/>
  <c r="W611" i="25"/>
  <c r="X611" i="25"/>
  <c r="AA611" i="25"/>
  <c r="T611" i="25"/>
  <c r="AB611" i="25"/>
  <c r="K610" i="25"/>
  <c r="J661" i="35" l="1"/>
  <c r="K661" i="35" s="1"/>
  <c r="Z662" i="35"/>
  <c r="T662" i="35"/>
  <c r="Y662" i="35"/>
  <c r="AD662" i="35"/>
  <c r="W662" i="35"/>
  <c r="AC662" i="35"/>
  <c r="AA662" i="35"/>
  <c r="U662" i="35"/>
  <c r="X662" i="35"/>
  <c r="AB662" i="35"/>
  <c r="V662" i="35"/>
  <c r="AB791" i="33"/>
  <c r="AA791" i="33"/>
  <c r="Z791" i="33"/>
  <c r="AC791" i="33"/>
  <c r="U791" i="33"/>
  <c r="W791" i="33"/>
  <c r="X791" i="33"/>
  <c r="T791" i="33"/>
  <c r="AD791" i="33"/>
  <c r="V791" i="33"/>
  <c r="Y791" i="33"/>
  <c r="K790" i="33"/>
  <c r="AE611" i="25"/>
  <c r="N611" i="25" s="1"/>
  <c r="Q611" i="25" s="1"/>
  <c r="AE662" i="35" l="1"/>
  <c r="N662" i="35" s="1"/>
  <c r="Q662" i="35" s="1"/>
  <c r="S611" i="25"/>
  <c r="E611" i="25" s="1"/>
  <c r="AE791" i="33"/>
  <c r="N791" i="33" s="1"/>
  <c r="Q791" i="33" s="1"/>
  <c r="S662" i="35" l="1"/>
  <c r="I791" i="33"/>
  <c r="H792" i="33" s="1"/>
  <c r="R791" i="33"/>
  <c r="L792" i="33" s="1"/>
  <c r="E662" i="35" l="1"/>
  <c r="M792" i="33"/>
  <c r="Z792" i="33" s="1"/>
  <c r="K791" i="33"/>
  <c r="I611" i="25"/>
  <c r="H612" i="25" s="1"/>
  <c r="R611" i="25"/>
  <c r="L612" i="25" s="1"/>
  <c r="M612" i="25" s="1"/>
  <c r="I662" i="35" l="1"/>
  <c r="H663" i="35" s="1"/>
  <c r="R662" i="35"/>
  <c r="L663" i="35" s="1"/>
  <c r="M663" i="35" s="1"/>
  <c r="AA792" i="33"/>
  <c r="T792" i="33"/>
  <c r="AD792" i="33"/>
  <c r="AB792" i="33"/>
  <c r="AC792" i="33"/>
  <c r="W792" i="33"/>
  <c r="X792" i="33"/>
  <c r="Y792" i="33"/>
  <c r="V792" i="33"/>
  <c r="U792" i="33"/>
  <c r="K611" i="25"/>
  <c r="W612" i="25"/>
  <c r="Z612" i="25"/>
  <c r="AA612" i="25"/>
  <c r="AC612" i="25"/>
  <c r="AB612" i="25"/>
  <c r="U612" i="25"/>
  <c r="X612" i="25"/>
  <c r="AD612" i="25"/>
  <c r="Y612" i="25"/>
  <c r="T612" i="25"/>
  <c r="V612" i="25"/>
  <c r="J662" i="35" l="1"/>
  <c r="K662" i="35" s="1"/>
  <c r="AB663" i="35"/>
  <c r="AD663" i="35"/>
  <c r="U663" i="35"/>
  <c r="AA663" i="35"/>
  <c r="T663" i="35"/>
  <c r="Z663" i="35"/>
  <c r="Y663" i="35"/>
  <c r="X663" i="35"/>
  <c r="W663" i="35"/>
  <c r="AC663" i="35"/>
  <c r="V663" i="35"/>
  <c r="AE792" i="33"/>
  <c r="N792" i="33" s="1"/>
  <c r="Q792" i="33" s="1"/>
  <c r="E792" i="33" s="1"/>
  <c r="I792" i="33"/>
  <c r="H793" i="33" s="1"/>
  <c r="R792" i="33"/>
  <c r="L793" i="33" s="1"/>
  <c r="AE612" i="25"/>
  <c r="N612" i="25" s="1"/>
  <c r="Q612" i="25" s="1"/>
  <c r="AE663" i="35" l="1"/>
  <c r="N663" i="35" s="1"/>
  <c r="Q663" i="35" s="1"/>
  <c r="S612" i="25"/>
  <c r="E612" i="25" s="1"/>
  <c r="M793" i="33"/>
  <c r="U793" i="33" s="1"/>
  <c r="K792" i="33"/>
  <c r="S663" i="35" l="1"/>
  <c r="E663" i="35" s="1"/>
  <c r="AA793" i="33"/>
  <c r="AB793" i="33"/>
  <c r="W793" i="33"/>
  <c r="AD793" i="33"/>
  <c r="Z793" i="33"/>
  <c r="X793" i="33"/>
  <c r="Y793" i="33"/>
  <c r="T793" i="33"/>
  <c r="AC793" i="33"/>
  <c r="V793" i="33"/>
  <c r="I663" i="35" l="1"/>
  <c r="H664" i="35" s="1"/>
  <c r="R663" i="35"/>
  <c r="L664" i="35" s="1"/>
  <c r="M664" i="35" s="1"/>
  <c r="AE793" i="33"/>
  <c r="N793" i="33" s="1"/>
  <c r="Q793" i="33" s="1"/>
  <c r="E793" i="33"/>
  <c r="I793" i="33" s="1"/>
  <c r="H794" i="33" s="1"/>
  <c r="I612" i="25"/>
  <c r="H613" i="25" s="1"/>
  <c r="R612" i="25"/>
  <c r="L613" i="25" s="1"/>
  <c r="M613" i="25" s="1"/>
  <c r="J663" i="35" l="1"/>
  <c r="K663" i="35" s="1"/>
  <c r="AB664" i="35"/>
  <c r="AD664" i="35"/>
  <c r="Y664" i="35"/>
  <c r="W664" i="35"/>
  <c r="V664" i="35"/>
  <c r="X664" i="35"/>
  <c r="Z664" i="35"/>
  <c r="T664" i="35"/>
  <c r="U664" i="35"/>
  <c r="AA664" i="35"/>
  <c r="AC664" i="35"/>
  <c r="R793" i="33"/>
  <c r="L794" i="33" s="1"/>
  <c r="M794" i="33" s="1"/>
  <c r="Z794" i="33" s="1"/>
  <c r="K793" i="33"/>
  <c r="T613" i="25"/>
  <c r="Y613" i="25"/>
  <c r="V613" i="25"/>
  <c r="AA613" i="25"/>
  <c r="AC613" i="25"/>
  <c r="AB613" i="25"/>
  <c r="X613" i="25"/>
  <c r="Z613" i="25"/>
  <c r="W613" i="25"/>
  <c r="U613" i="25"/>
  <c r="AD613" i="25"/>
  <c r="K612" i="25"/>
  <c r="AE664" i="35" l="1"/>
  <c r="N664" i="35" s="1"/>
  <c r="Q664" i="35" s="1"/>
  <c r="AD794" i="33"/>
  <c r="AA794" i="33"/>
  <c r="AC794" i="33"/>
  <c r="V794" i="33"/>
  <c r="T794" i="33"/>
  <c r="W794" i="33"/>
  <c r="AB794" i="33"/>
  <c r="Y794" i="33"/>
  <c r="U794" i="33"/>
  <c r="X794" i="33"/>
  <c r="AE613" i="25"/>
  <c r="N613" i="25" s="1"/>
  <c r="Q613" i="25" s="1"/>
  <c r="S613" i="25" s="1"/>
  <c r="S664" i="35" l="1"/>
  <c r="AE794" i="33"/>
  <c r="N794" i="33" s="1"/>
  <c r="Q794" i="33" s="1"/>
  <c r="E794" i="33" s="1"/>
  <c r="I794" i="33" s="1"/>
  <c r="H795" i="33" s="1"/>
  <c r="E613" i="25"/>
  <c r="E664" i="35" l="1"/>
  <c r="R794" i="33"/>
  <c r="L795" i="33" s="1"/>
  <c r="M795" i="33" s="1"/>
  <c r="V795" i="33" s="1"/>
  <c r="K794" i="33"/>
  <c r="I664" i="35" l="1"/>
  <c r="H665" i="35" s="1"/>
  <c r="R664" i="35"/>
  <c r="L665" i="35" s="1"/>
  <c r="M665" i="35" s="1"/>
  <c r="T795" i="33"/>
  <c r="AC795" i="33"/>
  <c r="AB795" i="33"/>
  <c r="W795" i="33"/>
  <c r="Y795" i="33"/>
  <c r="Z795" i="33"/>
  <c r="X795" i="33"/>
  <c r="AD795" i="33"/>
  <c r="AA795" i="33"/>
  <c r="U795" i="33"/>
  <c r="I613" i="25"/>
  <c r="H614" i="25" s="1"/>
  <c r="R613" i="25"/>
  <c r="L614" i="25" s="1"/>
  <c r="M614" i="25" s="1"/>
  <c r="J664" i="35" l="1"/>
  <c r="K664" i="35" s="1"/>
  <c r="X665" i="35"/>
  <c r="V665" i="35"/>
  <c r="AD665" i="35"/>
  <c r="AA665" i="35"/>
  <c r="AC665" i="35"/>
  <c r="Y665" i="35"/>
  <c r="T665" i="35"/>
  <c r="AB665" i="35"/>
  <c r="U665" i="35"/>
  <c r="W665" i="35"/>
  <c r="Z665" i="35"/>
  <c r="AE795" i="33"/>
  <c r="N795" i="33" s="1"/>
  <c r="Q795" i="33" s="1"/>
  <c r="I795" i="33"/>
  <c r="H796" i="33" s="1"/>
  <c r="R795" i="33"/>
  <c r="L796" i="33" s="1"/>
  <c r="V614" i="25"/>
  <c r="U614" i="25"/>
  <c r="T614" i="25"/>
  <c r="Z614" i="25"/>
  <c r="W614" i="25"/>
  <c r="AC614" i="25"/>
  <c r="Y614" i="25"/>
  <c r="AA614" i="25"/>
  <c r="AD614" i="25"/>
  <c r="AB614" i="25"/>
  <c r="X614" i="25"/>
  <c r="K613" i="25"/>
  <c r="AE665" i="35" l="1"/>
  <c r="N665" i="35" s="1"/>
  <c r="Q665" i="35" s="1"/>
  <c r="M796" i="33"/>
  <c r="W796" i="33" s="1"/>
  <c r="K795" i="33"/>
  <c r="AE614" i="25"/>
  <c r="N614" i="25" s="1"/>
  <c r="Q614" i="25" s="1"/>
  <c r="S665" i="35" l="1"/>
  <c r="S614" i="25"/>
  <c r="E614" i="25" s="1"/>
  <c r="U796" i="33"/>
  <c r="Z796" i="33"/>
  <c r="V796" i="33"/>
  <c r="AB796" i="33"/>
  <c r="AC796" i="33"/>
  <c r="T796" i="33"/>
  <c r="Y796" i="33"/>
  <c r="AA796" i="33"/>
  <c r="AD796" i="33"/>
  <c r="X796" i="33"/>
  <c r="E665" i="35" l="1"/>
  <c r="AE796" i="33"/>
  <c r="N796" i="33" s="1"/>
  <c r="Q796" i="33" s="1"/>
  <c r="I665" i="35" l="1"/>
  <c r="H666" i="35" s="1"/>
  <c r="R665" i="35"/>
  <c r="L666" i="35" s="1"/>
  <c r="M666" i="35" s="1"/>
  <c r="E796" i="33"/>
  <c r="I614" i="25"/>
  <c r="H615" i="25" s="1"/>
  <c r="R614" i="25"/>
  <c r="L615" i="25" s="1"/>
  <c r="M615" i="25" s="1"/>
  <c r="J665" i="35" l="1"/>
  <c r="K665" i="35" s="1"/>
  <c r="X666" i="35"/>
  <c r="Z666" i="35"/>
  <c r="W666" i="35"/>
  <c r="V666" i="35"/>
  <c r="AA666" i="35"/>
  <c r="AB666" i="35"/>
  <c r="AC666" i="35"/>
  <c r="Y666" i="35"/>
  <c r="U666" i="35"/>
  <c r="AD666" i="35"/>
  <c r="T666" i="35"/>
  <c r="R796" i="33"/>
  <c r="L797" i="33" s="1"/>
  <c r="M797" i="33" s="1"/>
  <c r="I796" i="33"/>
  <c r="W615" i="25"/>
  <c r="X615" i="25"/>
  <c r="Z615" i="25"/>
  <c r="AB615" i="25"/>
  <c r="U615" i="25"/>
  <c r="AA615" i="25"/>
  <c r="V615" i="25"/>
  <c r="T615" i="25"/>
  <c r="AC615" i="25"/>
  <c r="Y615" i="25"/>
  <c r="AD615" i="25"/>
  <c r="K614" i="25"/>
  <c r="AE666" i="35" l="1"/>
  <c r="N666" i="35" s="1"/>
  <c r="Q666" i="35" s="1"/>
  <c r="S666" i="35" s="1"/>
  <c r="H797" i="33"/>
  <c r="K796" i="33"/>
  <c r="X797" i="33"/>
  <c r="AC797" i="33"/>
  <c r="AD797" i="33"/>
  <c r="Y797" i="33"/>
  <c r="U797" i="33"/>
  <c r="AB797" i="33"/>
  <c r="T797" i="33"/>
  <c r="AA797" i="33"/>
  <c r="V797" i="33"/>
  <c r="Z797" i="33"/>
  <c r="W797" i="33"/>
  <c r="AE615" i="25"/>
  <c r="N615" i="25" s="1"/>
  <c r="Q615" i="25" s="1"/>
  <c r="E666" i="35" l="1"/>
  <c r="S615" i="25"/>
  <c r="E615" i="25" s="1"/>
  <c r="AE797" i="33"/>
  <c r="N797" i="33" s="1"/>
  <c r="Q797" i="33" s="1"/>
  <c r="R666" i="35" l="1"/>
  <c r="L667" i="35" s="1"/>
  <c r="M667" i="35" s="1"/>
  <c r="I666" i="35"/>
  <c r="H667" i="35" s="1"/>
  <c r="R797" i="33"/>
  <c r="L798" i="33" s="1"/>
  <c r="M798" i="33" s="1"/>
  <c r="AD798" i="33" s="1"/>
  <c r="I797" i="33"/>
  <c r="J666" i="35" l="1"/>
  <c r="K666" i="35" s="1"/>
  <c r="AB667" i="35"/>
  <c r="Y667" i="35"/>
  <c r="Z667" i="35"/>
  <c r="T667" i="35"/>
  <c r="AC667" i="35"/>
  <c r="X667" i="35"/>
  <c r="AD667" i="35"/>
  <c r="V667" i="35"/>
  <c r="AA667" i="35"/>
  <c r="U667" i="35"/>
  <c r="W667" i="35"/>
  <c r="W798" i="33"/>
  <c r="AB798" i="33"/>
  <c r="Y798" i="33"/>
  <c r="X798" i="33"/>
  <c r="H798" i="33"/>
  <c r="K797" i="33"/>
  <c r="V798" i="33"/>
  <c r="Z798" i="33"/>
  <c r="AC798" i="33"/>
  <c r="T798" i="33"/>
  <c r="U798" i="33"/>
  <c r="AA798" i="33"/>
  <c r="I615" i="25"/>
  <c r="H616" i="25" s="1"/>
  <c r="R615" i="25"/>
  <c r="L616" i="25" s="1"/>
  <c r="M616" i="25" s="1"/>
  <c r="AE667" i="35" l="1"/>
  <c r="N667" i="35" s="1"/>
  <c r="Q667" i="35" s="1"/>
  <c r="AE798" i="33"/>
  <c r="N798" i="33" s="1"/>
  <c r="Q798" i="33" s="1"/>
  <c r="AB616" i="25"/>
  <c r="Z616" i="25"/>
  <c r="AC616" i="25"/>
  <c r="U616" i="25"/>
  <c r="AA616" i="25"/>
  <c r="X616" i="25"/>
  <c r="Y616" i="25"/>
  <c r="V616" i="25"/>
  <c r="T616" i="25"/>
  <c r="AD616" i="25"/>
  <c r="W616" i="25"/>
  <c r="K615" i="25"/>
  <c r="S667" i="35" l="1"/>
  <c r="E798" i="33"/>
  <c r="R798" i="33" s="1"/>
  <c r="L799" i="33" s="1"/>
  <c r="M799" i="33" s="1"/>
  <c r="AD799" i="33" s="1"/>
  <c r="AE616" i="25"/>
  <c r="N616" i="25" s="1"/>
  <c r="Q616" i="25" s="1"/>
  <c r="S616" i="25" s="1"/>
  <c r="E667" i="35" l="1"/>
  <c r="I798" i="33"/>
  <c r="W799" i="33"/>
  <c r="U799" i="33"/>
  <c r="X799" i="33"/>
  <c r="Y799" i="33"/>
  <c r="AA799" i="33"/>
  <c r="AB799" i="33"/>
  <c r="Z799" i="33"/>
  <c r="T799" i="33"/>
  <c r="V799" i="33"/>
  <c r="AC799" i="33"/>
  <c r="H799" i="33"/>
  <c r="K798" i="33"/>
  <c r="E799" i="33"/>
  <c r="I667" i="35" l="1"/>
  <c r="H668" i="35" s="1"/>
  <c r="R667" i="35"/>
  <c r="L668" i="35" s="1"/>
  <c r="M668" i="35" s="1"/>
  <c r="AE799" i="33"/>
  <c r="N799" i="33" s="1"/>
  <c r="Q799" i="33" s="1"/>
  <c r="E616" i="25"/>
  <c r="R799" i="33"/>
  <c r="L800" i="33" s="1"/>
  <c r="M800" i="33" s="1"/>
  <c r="J667" i="35" l="1"/>
  <c r="K667" i="35" s="1"/>
  <c r="AC668" i="35"/>
  <c r="AD668" i="35"/>
  <c r="X668" i="35"/>
  <c r="V668" i="35"/>
  <c r="T668" i="35"/>
  <c r="Z668" i="35"/>
  <c r="AB668" i="35"/>
  <c r="Y668" i="35"/>
  <c r="AA668" i="35"/>
  <c r="W668" i="35"/>
  <c r="U668" i="35"/>
  <c r="I799" i="33"/>
  <c r="H800" i="33" s="1"/>
  <c r="K799" i="33"/>
  <c r="V800" i="33"/>
  <c r="X800" i="33"/>
  <c r="AA800" i="33"/>
  <c r="T800" i="33"/>
  <c r="Z800" i="33"/>
  <c r="AC800" i="33"/>
  <c r="U800" i="33"/>
  <c r="Y800" i="33"/>
  <c r="AD800" i="33"/>
  <c r="W800" i="33"/>
  <c r="AB800" i="33"/>
  <c r="I616" i="25"/>
  <c r="H617" i="25" s="1"/>
  <c r="R616" i="25"/>
  <c r="L617" i="25" s="1"/>
  <c r="M617" i="25" s="1"/>
  <c r="AE668" i="35" l="1"/>
  <c r="N668" i="35" s="1"/>
  <c r="Q668" i="35" s="1"/>
  <c r="AE800" i="33"/>
  <c r="N800" i="33" s="1"/>
  <c r="Q800" i="33" s="1"/>
  <c r="E800" i="33"/>
  <c r="I800" i="33" s="1"/>
  <c r="H801" i="33" s="1"/>
  <c r="R800" i="33"/>
  <c r="L801" i="33" s="1"/>
  <c r="U617" i="25"/>
  <c r="T617" i="25"/>
  <c r="AC617" i="25"/>
  <c r="Y617" i="25"/>
  <c r="AD617" i="25"/>
  <c r="AA617" i="25"/>
  <c r="V617" i="25"/>
  <c r="AB617" i="25"/>
  <c r="W617" i="25"/>
  <c r="X617" i="25"/>
  <c r="Z617" i="25"/>
  <c r="K616" i="25"/>
  <c r="S668" i="35" l="1"/>
  <c r="E668" i="35" s="1"/>
  <c r="K800" i="33"/>
  <c r="M801" i="33"/>
  <c r="Y801" i="33" s="1"/>
  <c r="AE617" i="25"/>
  <c r="N617" i="25" s="1"/>
  <c r="Q617" i="25" s="1"/>
  <c r="I668" i="35" l="1"/>
  <c r="H669" i="35" s="1"/>
  <c r="R668" i="35"/>
  <c r="L669" i="35" s="1"/>
  <c r="M669" i="35" s="1"/>
  <c r="S617" i="25"/>
  <c r="E617" i="25" s="1"/>
  <c r="W801" i="33"/>
  <c r="Z801" i="33"/>
  <c r="AD801" i="33"/>
  <c r="U801" i="33"/>
  <c r="AC801" i="33"/>
  <c r="AB801" i="33"/>
  <c r="AA801" i="33"/>
  <c r="V801" i="33"/>
  <c r="X801" i="33"/>
  <c r="T801" i="33"/>
  <c r="J668" i="35" l="1"/>
  <c r="K668" i="35" s="1"/>
  <c r="AD669" i="35"/>
  <c r="AA669" i="35"/>
  <c r="T669" i="35"/>
  <c r="W669" i="35"/>
  <c r="X669" i="35"/>
  <c r="V669" i="35"/>
  <c r="Z669" i="35"/>
  <c r="U669" i="35"/>
  <c r="Y669" i="35"/>
  <c r="AC669" i="35"/>
  <c r="AB669" i="35"/>
  <c r="AE801" i="33"/>
  <c r="N801" i="33" s="1"/>
  <c r="Q801" i="33" s="1"/>
  <c r="I801" i="33"/>
  <c r="H802" i="33" s="1"/>
  <c r="R801" i="33"/>
  <c r="L802" i="33" s="1"/>
  <c r="AE669" i="35" l="1"/>
  <c r="N669" i="35" s="1"/>
  <c r="Q669" i="35" s="1"/>
  <c r="S669" i="35" s="1"/>
  <c r="M802" i="33"/>
  <c r="AD802" i="33" s="1"/>
  <c r="K801" i="33"/>
  <c r="I617" i="25"/>
  <c r="H618" i="25" s="1"/>
  <c r="R617" i="25"/>
  <c r="L618" i="25" s="1"/>
  <c r="M618" i="25" s="1"/>
  <c r="E669" i="35" l="1"/>
  <c r="Z802" i="33"/>
  <c r="T802" i="33"/>
  <c r="AB802" i="33"/>
  <c r="W802" i="33"/>
  <c r="AC802" i="33"/>
  <c r="AA802" i="33"/>
  <c r="Y802" i="33"/>
  <c r="U802" i="33"/>
  <c r="X802" i="33"/>
  <c r="V802" i="33"/>
  <c r="V618" i="25"/>
  <c r="AC618" i="25"/>
  <c r="AD618" i="25"/>
  <c r="Z618" i="25"/>
  <c r="W618" i="25"/>
  <c r="Y618" i="25"/>
  <c r="AA618" i="25"/>
  <c r="U618" i="25"/>
  <c r="X618" i="25"/>
  <c r="T618" i="25"/>
  <c r="AB618" i="25"/>
  <c r="K617" i="25"/>
  <c r="R669" i="35" l="1"/>
  <c r="L670" i="35" s="1"/>
  <c r="M670" i="35" s="1"/>
  <c r="I669" i="35"/>
  <c r="H670" i="35" s="1"/>
  <c r="AE802" i="33"/>
  <c r="N802" i="33" s="1"/>
  <c r="Q802" i="33" s="1"/>
  <c r="E802" i="33"/>
  <c r="I802" i="33" s="1"/>
  <c r="AE618" i="25"/>
  <c r="N618" i="25" s="1"/>
  <c r="Q618" i="25" s="1"/>
  <c r="J669" i="35" l="1"/>
  <c r="K669" i="35" s="1"/>
  <c r="AA670" i="35"/>
  <c r="X670" i="35"/>
  <c r="W670" i="35"/>
  <c r="Y670" i="35"/>
  <c r="AC670" i="35"/>
  <c r="U670" i="35"/>
  <c r="AD670" i="35"/>
  <c r="V670" i="35"/>
  <c r="T670" i="35"/>
  <c r="AB670" i="35"/>
  <c r="Z670" i="35"/>
  <c r="S618" i="25"/>
  <c r="E618" i="25" s="1"/>
  <c r="R802" i="33"/>
  <c r="L803" i="33" s="1"/>
  <c r="H803" i="33"/>
  <c r="K802" i="33"/>
  <c r="M803" i="33"/>
  <c r="V803" i="33" s="1"/>
  <c r="AE670" i="35" l="1"/>
  <c r="N670" i="35" s="1"/>
  <c r="Q670" i="35" s="1"/>
  <c r="T803" i="33"/>
  <c r="AD803" i="33"/>
  <c r="Z803" i="33"/>
  <c r="U803" i="33"/>
  <c r="W803" i="33"/>
  <c r="AA803" i="33"/>
  <c r="Y803" i="33"/>
  <c r="AB803" i="33"/>
  <c r="AC803" i="33"/>
  <c r="X803" i="33"/>
  <c r="S670" i="35" l="1"/>
  <c r="AE803" i="33"/>
  <c r="N803" i="33" s="1"/>
  <c r="Q803" i="33" s="1"/>
  <c r="I803" i="33"/>
  <c r="H804" i="33" s="1"/>
  <c r="R803" i="33"/>
  <c r="L804" i="33" s="1"/>
  <c r="I618" i="25"/>
  <c r="H619" i="25" s="1"/>
  <c r="R618" i="25"/>
  <c r="L619" i="25" s="1"/>
  <c r="M619" i="25" s="1"/>
  <c r="E670" i="35" l="1"/>
  <c r="M804" i="33"/>
  <c r="X804" i="33" s="1"/>
  <c r="K803" i="33"/>
  <c r="AA619" i="25"/>
  <c r="Y619" i="25"/>
  <c r="U619" i="25"/>
  <c r="AB619" i="25"/>
  <c r="Z619" i="25"/>
  <c r="AC619" i="25"/>
  <c r="X619" i="25"/>
  <c r="T619" i="25"/>
  <c r="V619" i="25"/>
  <c r="AD619" i="25"/>
  <c r="W619" i="25"/>
  <c r="K618" i="25"/>
  <c r="I670" i="35" l="1"/>
  <c r="H671" i="35" s="1"/>
  <c r="R670" i="35"/>
  <c r="L671" i="35" s="1"/>
  <c r="M671" i="35" s="1"/>
  <c r="T804" i="33"/>
  <c r="AA804" i="33"/>
  <c r="W804" i="33"/>
  <c r="Y804" i="33"/>
  <c r="V804" i="33"/>
  <c r="Z804" i="33"/>
  <c r="AD804" i="33"/>
  <c r="U804" i="33"/>
  <c r="AC804" i="33"/>
  <c r="AB804" i="33"/>
  <c r="AE619" i="25"/>
  <c r="N619" i="25" s="1"/>
  <c r="Q619" i="25" s="1"/>
  <c r="S619" i="25" s="1"/>
  <c r="J670" i="35" l="1"/>
  <c r="K670" i="35" s="1"/>
  <c r="V671" i="35"/>
  <c r="AA671" i="35"/>
  <c r="AB671" i="35"/>
  <c r="U671" i="35"/>
  <c r="AC671" i="35"/>
  <c r="X671" i="35"/>
  <c r="AD671" i="35"/>
  <c r="W671" i="35"/>
  <c r="T671" i="35"/>
  <c r="Z671" i="35"/>
  <c r="Y671" i="35"/>
  <c r="AE804" i="33"/>
  <c r="N804" i="33" s="1"/>
  <c r="Q804" i="33" s="1"/>
  <c r="E804" i="33" s="1"/>
  <c r="I804" i="33" s="1"/>
  <c r="H805" i="33" s="1"/>
  <c r="E619" i="25"/>
  <c r="AE671" i="35" l="1"/>
  <c r="N671" i="35" s="1"/>
  <c r="Q671" i="35" s="1"/>
  <c r="R804" i="33"/>
  <c r="L805" i="33" s="1"/>
  <c r="M805" i="33"/>
  <c r="AC805" i="33" s="1"/>
  <c r="K804" i="33"/>
  <c r="I619" i="25"/>
  <c r="H620" i="25" s="1"/>
  <c r="R619" i="25"/>
  <c r="L620" i="25" s="1"/>
  <c r="M620" i="25" s="1"/>
  <c r="S671" i="35" l="1"/>
  <c r="V805" i="33"/>
  <c r="Y805" i="33"/>
  <c r="W805" i="33"/>
  <c r="Z805" i="33"/>
  <c r="AB805" i="33"/>
  <c r="AD805" i="33"/>
  <c r="U805" i="33"/>
  <c r="X805" i="33"/>
  <c r="AA805" i="33"/>
  <c r="T805" i="33"/>
  <c r="T620" i="25"/>
  <c r="Z620" i="25"/>
  <c r="W620" i="25"/>
  <c r="U620" i="25"/>
  <c r="X620" i="25"/>
  <c r="AB620" i="25"/>
  <c r="AC620" i="25"/>
  <c r="V620" i="25"/>
  <c r="AD620" i="25"/>
  <c r="Y620" i="25"/>
  <c r="AA620" i="25"/>
  <c r="K619" i="25"/>
  <c r="E671" i="35" l="1"/>
  <c r="AE805" i="33"/>
  <c r="N805" i="33" s="1"/>
  <c r="Q805" i="33" s="1"/>
  <c r="AE620" i="25"/>
  <c r="N620" i="25" s="1"/>
  <c r="Q620" i="25" s="1"/>
  <c r="I671" i="35" l="1"/>
  <c r="H672" i="35" s="1"/>
  <c r="R671" i="35"/>
  <c r="L672" i="35" s="1"/>
  <c r="M672" i="35" s="1"/>
  <c r="S620" i="25"/>
  <c r="E620" i="25" s="1"/>
  <c r="E805" i="33"/>
  <c r="J671" i="35" l="1"/>
  <c r="K671" i="35" s="1"/>
  <c r="Y672" i="35"/>
  <c r="AB672" i="35"/>
  <c r="AA672" i="35"/>
  <c r="AC672" i="35"/>
  <c r="AD672" i="35"/>
  <c r="T672" i="35"/>
  <c r="X672" i="35"/>
  <c r="Z672" i="35"/>
  <c r="U672" i="35"/>
  <c r="V672" i="35"/>
  <c r="W672" i="35"/>
  <c r="I805" i="33"/>
  <c r="R805" i="33"/>
  <c r="L806" i="33" s="1"/>
  <c r="M806" i="33" s="1"/>
  <c r="AE672" i="35" l="1"/>
  <c r="N672" i="35" s="1"/>
  <c r="Q672" i="35" s="1"/>
  <c r="S672" i="35" s="1"/>
  <c r="X806" i="33"/>
  <c r="Z806" i="33"/>
  <c r="V806" i="33"/>
  <c r="AC806" i="33"/>
  <c r="AA806" i="33"/>
  <c r="AB806" i="33"/>
  <c r="Y806" i="33"/>
  <c r="AD806" i="33"/>
  <c r="T806" i="33"/>
  <c r="U806" i="33"/>
  <c r="W806" i="33"/>
  <c r="H806" i="33"/>
  <c r="K805" i="33"/>
  <c r="I620" i="25"/>
  <c r="H621" i="25" s="1"/>
  <c r="R620" i="25"/>
  <c r="L621" i="25" s="1"/>
  <c r="M621" i="25" s="1"/>
  <c r="E672" i="35" l="1"/>
  <c r="AE806" i="33"/>
  <c r="N806" i="33" s="1"/>
  <c r="Q806" i="33" s="1"/>
  <c r="AA621" i="25"/>
  <c r="Z621" i="25"/>
  <c r="AD621" i="25"/>
  <c r="T621" i="25"/>
  <c r="U621" i="25"/>
  <c r="AC621" i="25"/>
  <c r="AB621" i="25"/>
  <c r="W621" i="25"/>
  <c r="V621" i="25"/>
  <c r="X621" i="25"/>
  <c r="Y621" i="25"/>
  <c r="K620" i="25"/>
  <c r="I672" i="35" l="1"/>
  <c r="H673" i="35" s="1"/>
  <c r="R672" i="35"/>
  <c r="L673" i="35" s="1"/>
  <c r="M673" i="35" s="1"/>
  <c r="E806" i="33"/>
  <c r="I806" i="33" s="1"/>
  <c r="AE621" i="25"/>
  <c r="N621" i="25" s="1"/>
  <c r="Q621" i="25" s="1"/>
  <c r="J672" i="35" l="1"/>
  <c r="K672" i="35" s="1"/>
  <c r="W673" i="35"/>
  <c r="AB673" i="35"/>
  <c r="X673" i="35"/>
  <c r="AA673" i="35"/>
  <c r="AC673" i="35"/>
  <c r="V673" i="35"/>
  <c r="Z673" i="35"/>
  <c r="T673" i="35"/>
  <c r="Y673" i="35"/>
  <c r="U673" i="35"/>
  <c r="AD673" i="35"/>
  <c r="S621" i="25"/>
  <c r="E621" i="25" s="1"/>
  <c r="R806" i="33"/>
  <c r="L807" i="33" s="1"/>
  <c r="M807" i="33" s="1"/>
  <c r="U807" i="33" s="1"/>
  <c r="H807" i="33"/>
  <c r="K806" i="33"/>
  <c r="AE673" i="35" l="1"/>
  <c r="N673" i="35" s="1"/>
  <c r="Q673" i="35" s="1"/>
  <c r="S673" i="35" s="1"/>
  <c r="T807" i="33"/>
  <c r="AA807" i="33"/>
  <c r="AB807" i="33"/>
  <c r="V807" i="33"/>
  <c r="Y807" i="33"/>
  <c r="X807" i="33"/>
  <c r="AD807" i="33"/>
  <c r="W807" i="33"/>
  <c r="Z807" i="33"/>
  <c r="AC807" i="33"/>
  <c r="E673" i="35" l="1"/>
  <c r="AE807" i="33"/>
  <c r="N807" i="33" s="1"/>
  <c r="Q807" i="33" s="1"/>
  <c r="I807" i="33"/>
  <c r="R807" i="33"/>
  <c r="L808" i="33" s="1"/>
  <c r="M808" i="33" s="1"/>
  <c r="U808" i="33" s="1"/>
  <c r="I621" i="25"/>
  <c r="H622" i="25" s="1"/>
  <c r="R621" i="25"/>
  <c r="L622" i="25" s="1"/>
  <c r="M622" i="25" s="1"/>
  <c r="I673" i="35" l="1"/>
  <c r="H674" i="35" s="1"/>
  <c r="R673" i="35"/>
  <c r="L674" i="35" s="1"/>
  <c r="M674" i="35" s="1"/>
  <c r="V808" i="33"/>
  <c r="W808" i="33"/>
  <c r="AD808" i="33"/>
  <c r="AA808" i="33"/>
  <c r="AC808" i="33"/>
  <c r="Z808" i="33"/>
  <c r="AB808" i="33"/>
  <c r="X808" i="33"/>
  <c r="T808" i="33"/>
  <c r="Y808" i="33"/>
  <c r="H808" i="33"/>
  <c r="K807" i="33"/>
  <c r="V622" i="25"/>
  <c r="W622" i="25"/>
  <c r="U622" i="25"/>
  <c r="AD622" i="25"/>
  <c r="T622" i="25"/>
  <c r="AC622" i="25"/>
  <c r="Z622" i="25"/>
  <c r="AB622" i="25"/>
  <c r="Y622" i="25"/>
  <c r="AA622" i="25"/>
  <c r="X622" i="25"/>
  <c r="K621" i="25"/>
  <c r="J673" i="35" l="1"/>
  <c r="K673" i="35" s="1"/>
  <c r="V674" i="35"/>
  <c r="Z674" i="35"/>
  <c r="W674" i="35"/>
  <c r="Y674" i="35"/>
  <c r="T674" i="35"/>
  <c r="AC674" i="35"/>
  <c r="AB674" i="35"/>
  <c r="X674" i="35"/>
  <c r="AD674" i="35"/>
  <c r="AA674" i="35"/>
  <c r="U674" i="35"/>
  <c r="AE808" i="33"/>
  <c r="N808" i="33" s="1"/>
  <c r="Q808" i="33" s="1"/>
  <c r="AE622" i="25"/>
  <c r="N622" i="25" s="1"/>
  <c r="Q622" i="25" s="1"/>
  <c r="S622" i="25" s="1"/>
  <c r="AE674" i="35" l="1"/>
  <c r="N674" i="35" s="1"/>
  <c r="Q674" i="35" s="1"/>
  <c r="E622" i="25"/>
  <c r="E808" i="33"/>
  <c r="S674" i="35" l="1"/>
  <c r="I808" i="33"/>
  <c r="H809" i="33" s="1"/>
  <c r="R808" i="33"/>
  <c r="L809" i="33" s="1"/>
  <c r="M809" i="33" s="1"/>
  <c r="K808" i="33"/>
  <c r="E674" i="35" l="1"/>
  <c r="Z809" i="33"/>
  <c r="AB809" i="33"/>
  <c r="W809" i="33"/>
  <c r="T809" i="33"/>
  <c r="Y809" i="33"/>
  <c r="U809" i="33"/>
  <c r="V809" i="33"/>
  <c r="AC809" i="33"/>
  <c r="X809" i="33"/>
  <c r="AD809" i="33"/>
  <c r="AA809" i="33"/>
  <c r="I622" i="25"/>
  <c r="H623" i="25" s="1"/>
  <c r="R622" i="25"/>
  <c r="L623" i="25" s="1"/>
  <c r="M623" i="25" s="1"/>
  <c r="I674" i="35" l="1"/>
  <c r="H675" i="35" s="1"/>
  <c r="R674" i="35"/>
  <c r="L675" i="35" s="1"/>
  <c r="M675" i="35" s="1"/>
  <c r="AE809" i="33"/>
  <c r="N809" i="33" s="1"/>
  <c r="Q809" i="33" s="1"/>
  <c r="K622" i="25"/>
  <c r="Y623" i="25"/>
  <c r="AC623" i="25"/>
  <c r="V623" i="25"/>
  <c r="Z623" i="25"/>
  <c r="AD623" i="25"/>
  <c r="U623" i="25"/>
  <c r="W623" i="25"/>
  <c r="T623" i="25"/>
  <c r="AB623" i="25"/>
  <c r="AA623" i="25"/>
  <c r="X623" i="25"/>
  <c r="J674" i="35" l="1"/>
  <c r="K674" i="35" s="1"/>
  <c r="V675" i="35"/>
  <c r="AA675" i="35"/>
  <c r="Y675" i="35"/>
  <c r="AD675" i="35"/>
  <c r="AC675" i="35"/>
  <c r="Z675" i="35"/>
  <c r="T675" i="35"/>
  <c r="X675" i="35"/>
  <c r="W675" i="35"/>
  <c r="U675" i="35"/>
  <c r="AB675" i="35"/>
  <c r="R809" i="33"/>
  <c r="L810" i="33" s="1"/>
  <c r="M810" i="33" s="1"/>
  <c r="I809" i="33"/>
  <c r="H810" i="33" s="1"/>
  <c r="AE623" i="25"/>
  <c r="N623" i="25" s="1"/>
  <c r="Q623" i="25" s="1"/>
  <c r="AE675" i="35" l="1"/>
  <c r="N675" i="35" s="1"/>
  <c r="Q675" i="35" s="1"/>
  <c r="S623" i="25"/>
  <c r="E623" i="25" s="1"/>
  <c r="K809" i="33"/>
  <c r="V810" i="33"/>
  <c r="W810" i="33"/>
  <c r="AC810" i="33"/>
  <c r="AB810" i="33"/>
  <c r="AA810" i="33"/>
  <c r="T810" i="33"/>
  <c r="U810" i="33"/>
  <c r="X810" i="33"/>
  <c r="Z810" i="33"/>
  <c r="AD810" i="33"/>
  <c r="Y810" i="33"/>
  <c r="S675" i="35" l="1"/>
  <c r="E675" i="35" s="1"/>
  <c r="AE810" i="33"/>
  <c r="N810" i="33" s="1"/>
  <c r="Q810" i="33" s="1"/>
  <c r="I623" i="25"/>
  <c r="H624" i="25" s="1"/>
  <c r="R623" i="25"/>
  <c r="L624" i="25" s="1"/>
  <c r="M624" i="25" s="1"/>
  <c r="I675" i="35" l="1"/>
  <c r="H676" i="35" s="1"/>
  <c r="R675" i="35"/>
  <c r="L676" i="35" s="1"/>
  <c r="M676" i="35" s="1"/>
  <c r="E810" i="33"/>
  <c r="R810" i="33" s="1"/>
  <c r="L811" i="33" s="1"/>
  <c r="M811" i="33" s="1"/>
  <c r="K623" i="25"/>
  <c r="V624" i="25"/>
  <c r="Z624" i="25"/>
  <c r="AD624" i="25"/>
  <c r="W624" i="25"/>
  <c r="AA624" i="25"/>
  <c r="Y624" i="25"/>
  <c r="T624" i="25"/>
  <c r="X624" i="25"/>
  <c r="AB624" i="25"/>
  <c r="U624" i="25"/>
  <c r="AC624" i="25"/>
  <c r="J675" i="35" l="1"/>
  <c r="K675" i="35" s="1"/>
  <c r="T676" i="35"/>
  <c r="AD676" i="35"/>
  <c r="AC676" i="35"/>
  <c r="AB676" i="35"/>
  <c r="Y676" i="35"/>
  <c r="AA676" i="35"/>
  <c r="X676" i="35"/>
  <c r="V676" i="35"/>
  <c r="U676" i="35"/>
  <c r="W676" i="35"/>
  <c r="Z676" i="35"/>
  <c r="I810" i="33"/>
  <c r="H811" i="33" s="1"/>
  <c r="K810" i="33"/>
  <c r="X811" i="33"/>
  <c r="U811" i="33"/>
  <c r="AC811" i="33"/>
  <c r="Y811" i="33"/>
  <c r="AD811" i="33"/>
  <c r="AB811" i="33"/>
  <c r="V811" i="33"/>
  <c r="T811" i="33"/>
  <c r="AA811" i="33"/>
  <c r="Z811" i="33"/>
  <c r="W811" i="33"/>
  <c r="AE624" i="25"/>
  <c r="N624" i="25" s="1"/>
  <c r="Q624" i="25" s="1"/>
  <c r="AE676" i="35" l="1"/>
  <c r="N676" i="35" s="1"/>
  <c r="Q676" i="35" s="1"/>
  <c r="S624" i="25"/>
  <c r="E624" i="25" s="1"/>
  <c r="AE811" i="33"/>
  <c r="N811" i="33" s="1"/>
  <c r="Q811" i="33" s="1"/>
  <c r="S676" i="35" l="1"/>
  <c r="E811" i="33"/>
  <c r="R811" i="33" s="1"/>
  <c r="L812" i="33" s="1"/>
  <c r="M812" i="33" s="1"/>
  <c r="E676" i="35" l="1"/>
  <c r="Y812" i="33"/>
  <c r="AB812" i="33"/>
  <c r="AC812" i="33"/>
  <c r="AA812" i="33"/>
  <c r="X812" i="33"/>
  <c r="V812" i="33"/>
  <c r="W812" i="33"/>
  <c r="U812" i="33"/>
  <c r="Z812" i="33"/>
  <c r="T812" i="33"/>
  <c r="AD812" i="33"/>
  <c r="I811" i="33"/>
  <c r="H812" i="33" s="1"/>
  <c r="I624" i="25"/>
  <c r="H625" i="25" s="1"/>
  <c r="R624" i="25"/>
  <c r="L625" i="25" s="1"/>
  <c r="M625" i="25" s="1"/>
  <c r="I676" i="35" l="1"/>
  <c r="H677" i="35" s="1"/>
  <c r="R676" i="35"/>
  <c r="L677" i="35" s="1"/>
  <c r="M677" i="35" s="1"/>
  <c r="K811" i="33"/>
  <c r="AE812" i="33"/>
  <c r="N812" i="33" s="1"/>
  <c r="Q812" i="33" s="1"/>
  <c r="K624" i="25"/>
  <c r="AD625" i="25"/>
  <c r="W625" i="25"/>
  <c r="AC625" i="25"/>
  <c r="Z625" i="25"/>
  <c r="AA625" i="25"/>
  <c r="AB625" i="25"/>
  <c r="Y625" i="25"/>
  <c r="T625" i="25"/>
  <c r="V625" i="25"/>
  <c r="U625" i="25"/>
  <c r="X625" i="25"/>
  <c r="J676" i="35" l="1"/>
  <c r="K676" i="35" s="1"/>
  <c r="W677" i="35"/>
  <c r="V677" i="35"/>
  <c r="AA677" i="35"/>
  <c r="AB677" i="35"/>
  <c r="AD677" i="35"/>
  <c r="U677" i="35"/>
  <c r="X677" i="35"/>
  <c r="Y677" i="35"/>
  <c r="Z677" i="35"/>
  <c r="AC677" i="35"/>
  <c r="T677" i="35"/>
  <c r="E812" i="33"/>
  <c r="I812" i="33" s="1"/>
  <c r="H813" i="33" s="1"/>
  <c r="AE625" i="25"/>
  <c r="N625" i="25" s="1"/>
  <c r="Q625" i="25" s="1"/>
  <c r="S625" i="25" s="1"/>
  <c r="AE677" i="35" l="1"/>
  <c r="N677" i="35" s="1"/>
  <c r="Q677" i="35" s="1"/>
  <c r="R812" i="33"/>
  <c r="L813" i="33" s="1"/>
  <c r="M813" i="33" s="1"/>
  <c r="AC813" i="33" s="1"/>
  <c r="E625" i="25"/>
  <c r="K812" i="33"/>
  <c r="S677" i="35" l="1"/>
  <c r="Y813" i="33"/>
  <c r="AA813" i="33"/>
  <c r="U813" i="33"/>
  <c r="AD813" i="33"/>
  <c r="V813" i="33"/>
  <c r="T813" i="33"/>
  <c r="Z813" i="33"/>
  <c r="X813" i="33"/>
  <c r="W813" i="33"/>
  <c r="AB813" i="33"/>
  <c r="E677" i="35" l="1"/>
  <c r="AE813" i="33"/>
  <c r="N813" i="33" s="1"/>
  <c r="Q813" i="33" s="1"/>
  <c r="R813" i="33"/>
  <c r="L814" i="33" s="1"/>
  <c r="M814" i="33" s="1"/>
  <c r="I813" i="33"/>
  <c r="I625" i="25"/>
  <c r="H626" i="25" s="1"/>
  <c r="R625" i="25"/>
  <c r="L626" i="25" s="1"/>
  <c r="M626" i="25" s="1"/>
  <c r="I677" i="35" l="1"/>
  <c r="H678" i="35" s="1"/>
  <c r="R677" i="35"/>
  <c r="L678" i="35" s="1"/>
  <c r="M678" i="35" s="1"/>
  <c r="H814" i="33"/>
  <c r="K813" i="33"/>
  <c r="T814" i="33"/>
  <c r="U814" i="33"/>
  <c r="W814" i="33"/>
  <c r="AD814" i="33"/>
  <c r="AA814" i="33"/>
  <c r="V814" i="33"/>
  <c r="X814" i="33"/>
  <c r="Y814" i="33"/>
  <c r="AC814" i="33"/>
  <c r="AB814" i="33"/>
  <c r="Z814" i="33"/>
  <c r="K625" i="25"/>
  <c r="AB626" i="25"/>
  <c r="U626" i="25"/>
  <c r="Y626" i="25"/>
  <c r="W626" i="25"/>
  <c r="X626" i="25"/>
  <c r="V626" i="25"/>
  <c r="AA626" i="25"/>
  <c r="Z626" i="25"/>
  <c r="AD626" i="25"/>
  <c r="T626" i="25"/>
  <c r="AC626" i="25"/>
  <c r="J677" i="35" l="1"/>
  <c r="K677" i="35" s="1"/>
  <c r="V678" i="35"/>
  <c r="T678" i="35"/>
  <c r="AC678" i="35"/>
  <c r="Z678" i="35"/>
  <c r="AD678" i="35"/>
  <c r="X678" i="35"/>
  <c r="AA678" i="35"/>
  <c r="U678" i="35"/>
  <c r="Y678" i="35"/>
  <c r="AB678" i="35"/>
  <c r="W678" i="35"/>
  <c r="AE814" i="33"/>
  <c r="N814" i="33" s="1"/>
  <c r="Q814" i="33" s="1"/>
  <c r="AE626" i="25"/>
  <c r="N626" i="25" s="1"/>
  <c r="Q626" i="25" s="1"/>
  <c r="AE678" i="35" l="1"/>
  <c r="N678" i="35" s="1"/>
  <c r="Q678" i="35" s="1"/>
  <c r="S626" i="25"/>
  <c r="E626" i="25" s="1"/>
  <c r="E814" i="33"/>
  <c r="S678" i="35" l="1"/>
  <c r="I814" i="33"/>
  <c r="H815" i="33" s="1"/>
  <c r="R814" i="33"/>
  <c r="L815" i="33" s="1"/>
  <c r="M815" i="33" s="1"/>
  <c r="K814" i="33"/>
  <c r="E678" i="35" l="1"/>
  <c r="X815" i="33"/>
  <c r="AB815" i="33"/>
  <c r="V815" i="33"/>
  <c r="AA815" i="33"/>
  <c r="Z815" i="33"/>
  <c r="U815" i="33"/>
  <c r="AC815" i="33"/>
  <c r="T815" i="33"/>
  <c r="Y815" i="33"/>
  <c r="W815" i="33"/>
  <c r="AD815" i="33"/>
  <c r="I626" i="25"/>
  <c r="H627" i="25" s="1"/>
  <c r="R626" i="25"/>
  <c r="L627" i="25" s="1"/>
  <c r="M627" i="25" s="1"/>
  <c r="I678" i="35" l="1"/>
  <c r="H679" i="35" s="1"/>
  <c r="R678" i="35"/>
  <c r="L679" i="35" s="1"/>
  <c r="M679" i="35" s="1"/>
  <c r="AE815" i="33"/>
  <c r="N815" i="33" s="1"/>
  <c r="Q815" i="33" s="1"/>
  <c r="K626" i="25"/>
  <c r="X627" i="25"/>
  <c r="AB627" i="25"/>
  <c r="Y627" i="25"/>
  <c r="W627" i="25"/>
  <c r="AA627" i="25"/>
  <c r="U627" i="25"/>
  <c r="AC627" i="25"/>
  <c r="V627" i="25"/>
  <c r="T627" i="25"/>
  <c r="AD627" i="25"/>
  <c r="Z627" i="25"/>
  <c r="J678" i="35" l="1"/>
  <c r="K678" i="35" s="1"/>
  <c r="AB679" i="35"/>
  <c r="Y679" i="35"/>
  <c r="T679" i="35"/>
  <c r="W679" i="35"/>
  <c r="X679" i="35"/>
  <c r="AA679" i="35"/>
  <c r="V679" i="35"/>
  <c r="Z679" i="35"/>
  <c r="U679" i="35"/>
  <c r="AD679" i="35"/>
  <c r="AC679" i="35"/>
  <c r="I815" i="33"/>
  <c r="R815" i="33"/>
  <c r="L816" i="33" s="1"/>
  <c r="M816" i="33" s="1"/>
  <c r="T816" i="33" s="1"/>
  <c r="AE627" i="25"/>
  <c r="N627" i="25" s="1"/>
  <c r="Q627" i="25" s="1"/>
  <c r="AE679" i="35" l="1"/>
  <c r="N679" i="35" s="1"/>
  <c r="Q679" i="35" s="1"/>
  <c r="S627" i="25"/>
  <c r="E627" i="25" s="1"/>
  <c r="AB816" i="33"/>
  <c r="Z816" i="33"/>
  <c r="AA816" i="33"/>
  <c r="U816" i="33"/>
  <c r="AD816" i="33"/>
  <c r="V816" i="33"/>
  <c r="Y816" i="33"/>
  <c r="AC816" i="33"/>
  <c r="X816" i="33"/>
  <c r="W816" i="33"/>
  <c r="H816" i="33"/>
  <c r="K815" i="33"/>
  <c r="S679" i="35" l="1"/>
  <c r="AE816" i="33"/>
  <c r="N816" i="33" s="1"/>
  <c r="Q816" i="33" s="1"/>
  <c r="E679" i="35" l="1"/>
  <c r="E816" i="33"/>
  <c r="I816" i="33" s="1"/>
  <c r="I627" i="25"/>
  <c r="H628" i="25" s="1"/>
  <c r="R627" i="25"/>
  <c r="L628" i="25" s="1"/>
  <c r="M628" i="25" s="1"/>
  <c r="I679" i="35" l="1"/>
  <c r="H680" i="35" s="1"/>
  <c r="R679" i="35"/>
  <c r="L680" i="35" s="1"/>
  <c r="M680" i="35" s="1"/>
  <c r="R816" i="33"/>
  <c r="L817" i="33" s="1"/>
  <c r="M817" i="33" s="1"/>
  <c r="V817" i="33" s="1"/>
  <c r="H817" i="33"/>
  <c r="K816" i="33"/>
  <c r="K627" i="25"/>
  <c r="AC628" i="25"/>
  <c r="V628" i="25"/>
  <c r="AA628" i="25"/>
  <c r="U628" i="25"/>
  <c r="Z628" i="25"/>
  <c r="AD628" i="25"/>
  <c r="X628" i="25"/>
  <c r="W628" i="25"/>
  <c r="Y628" i="25"/>
  <c r="T628" i="25"/>
  <c r="AB628" i="25"/>
  <c r="J679" i="35" l="1"/>
  <c r="K679" i="35" s="1"/>
  <c r="Y680" i="35"/>
  <c r="T680" i="35"/>
  <c r="AA680" i="35"/>
  <c r="Z680" i="35"/>
  <c r="AC680" i="35"/>
  <c r="X680" i="35"/>
  <c r="U680" i="35"/>
  <c r="W680" i="35"/>
  <c r="AB680" i="35"/>
  <c r="AD680" i="35"/>
  <c r="V680" i="35"/>
  <c r="Y817" i="33"/>
  <c r="AA817" i="33"/>
  <c r="Z817" i="33"/>
  <c r="T817" i="33"/>
  <c r="AD817" i="33"/>
  <c r="AB817" i="33"/>
  <c r="W817" i="33"/>
  <c r="U817" i="33"/>
  <c r="AC817" i="33"/>
  <c r="X817" i="33"/>
  <c r="AE628" i="25"/>
  <c r="N628" i="25" s="1"/>
  <c r="Q628" i="25" s="1"/>
  <c r="S628" i="25" s="1"/>
  <c r="AE680" i="35" l="1"/>
  <c r="N680" i="35" s="1"/>
  <c r="Q680" i="35" s="1"/>
  <c r="AE817" i="33"/>
  <c r="N817" i="33" s="1"/>
  <c r="Q817" i="33" s="1"/>
  <c r="E817" i="33"/>
  <c r="R817" i="33" s="1"/>
  <c r="L818" i="33" s="1"/>
  <c r="M818" i="33" s="1"/>
  <c r="S680" i="35" l="1"/>
  <c r="V818" i="33"/>
  <c r="T818" i="33"/>
  <c r="U818" i="33"/>
  <c r="X818" i="33"/>
  <c r="AD818" i="33"/>
  <c r="AC818" i="33"/>
  <c r="AB818" i="33"/>
  <c r="AA818" i="33"/>
  <c r="Z818" i="33"/>
  <c r="Y818" i="33"/>
  <c r="W818" i="33"/>
  <c r="I817" i="33"/>
  <c r="H818" i="33" s="1"/>
  <c r="E628" i="25"/>
  <c r="E680" i="35" l="1"/>
  <c r="K817" i="33"/>
  <c r="AE818" i="33"/>
  <c r="N818" i="33" s="1"/>
  <c r="Q818" i="33" s="1"/>
  <c r="I628" i="25"/>
  <c r="H629" i="25" s="1"/>
  <c r="R628" i="25"/>
  <c r="L629" i="25" s="1"/>
  <c r="M629" i="25" s="1"/>
  <c r="I680" i="35" l="1"/>
  <c r="H681" i="35" s="1"/>
  <c r="R680" i="35"/>
  <c r="L681" i="35" s="1"/>
  <c r="M681" i="35" s="1"/>
  <c r="E818" i="33"/>
  <c r="R818" i="33" s="1"/>
  <c r="L819" i="33" s="1"/>
  <c r="M819" i="33" s="1"/>
  <c r="K628" i="25"/>
  <c r="AA629" i="25"/>
  <c r="T629" i="25"/>
  <c r="X629" i="25"/>
  <c r="AB629" i="25"/>
  <c r="Z629" i="25"/>
  <c r="W629" i="25"/>
  <c r="U629" i="25"/>
  <c r="AC629" i="25"/>
  <c r="V629" i="25"/>
  <c r="AD629" i="25"/>
  <c r="Y629" i="25"/>
  <c r="J680" i="35" l="1"/>
  <c r="K680" i="35" s="1"/>
  <c r="AA681" i="35"/>
  <c r="X681" i="35"/>
  <c r="V681" i="35"/>
  <c r="AB681" i="35"/>
  <c r="T681" i="35"/>
  <c r="Z681" i="35"/>
  <c r="AD681" i="35"/>
  <c r="Y681" i="35"/>
  <c r="U681" i="35"/>
  <c r="W681" i="35"/>
  <c r="AC681" i="35"/>
  <c r="I818" i="33"/>
  <c r="U819" i="33"/>
  <c r="AD819" i="33"/>
  <c r="Z819" i="33"/>
  <c r="AA819" i="33"/>
  <c r="Y819" i="33"/>
  <c r="V819" i="33"/>
  <c r="X819" i="33"/>
  <c r="T819" i="33"/>
  <c r="AB819" i="33"/>
  <c r="AC819" i="33"/>
  <c r="W819" i="33"/>
  <c r="H819" i="33"/>
  <c r="K818" i="33"/>
  <c r="AE629" i="25"/>
  <c r="N629" i="25" s="1"/>
  <c r="Q629" i="25" s="1"/>
  <c r="AE681" i="35" l="1"/>
  <c r="N681" i="35" s="1"/>
  <c r="Q681" i="35" s="1"/>
  <c r="S629" i="25"/>
  <c r="E629" i="25" s="1"/>
  <c r="AE819" i="33"/>
  <c r="N819" i="33" s="1"/>
  <c r="Q819" i="33" s="1"/>
  <c r="S681" i="35" l="1"/>
  <c r="R819" i="33"/>
  <c r="L820" i="33" s="1"/>
  <c r="M820" i="33" s="1"/>
  <c r="V820" i="33" s="1"/>
  <c r="I819" i="33"/>
  <c r="H820" i="33" s="1"/>
  <c r="E681" i="35" l="1"/>
  <c r="Y820" i="33"/>
  <c r="AC820" i="33"/>
  <c r="K819" i="33"/>
  <c r="Z820" i="33"/>
  <c r="W820" i="33"/>
  <c r="AB820" i="33"/>
  <c r="T820" i="33"/>
  <c r="AA820" i="33"/>
  <c r="U820" i="33"/>
  <c r="X820" i="33"/>
  <c r="AD820" i="33"/>
  <c r="I629" i="25"/>
  <c r="H630" i="25" s="1"/>
  <c r="R629" i="25"/>
  <c r="L630" i="25" s="1"/>
  <c r="M630" i="25" s="1"/>
  <c r="I681" i="35" l="1"/>
  <c r="H682" i="35" s="1"/>
  <c r="R681" i="35"/>
  <c r="L682" i="35" s="1"/>
  <c r="M682" i="35" s="1"/>
  <c r="AE820" i="33"/>
  <c r="N820" i="33" s="1"/>
  <c r="Q820" i="33" s="1"/>
  <c r="W630" i="25"/>
  <c r="AB630" i="25"/>
  <c r="U630" i="25"/>
  <c r="AA630" i="25"/>
  <c r="Z630" i="25"/>
  <c r="AC630" i="25"/>
  <c r="T630" i="25"/>
  <c r="V630" i="25"/>
  <c r="Y630" i="25"/>
  <c r="X630" i="25"/>
  <c r="AD630" i="25"/>
  <c r="K629" i="25"/>
  <c r="J681" i="35" l="1"/>
  <c r="K681" i="35" s="1"/>
  <c r="AB682" i="35"/>
  <c r="X682" i="35"/>
  <c r="AD682" i="35"/>
  <c r="Y682" i="35"/>
  <c r="T682" i="35"/>
  <c r="U682" i="35"/>
  <c r="Z682" i="35"/>
  <c r="V682" i="35"/>
  <c r="AA682" i="35"/>
  <c r="AC682" i="35"/>
  <c r="W682" i="35"/>
  <c r="AE630" i="25"/>
  <c r="N630" i="25" s="1"/>
  <c r="Q630" i="25" s="1"/>
  <c r="AE682" i="35" l="1"/>
  <c r="N682" i="35" s="1"/>
  <c r="Q682" i="35" s="1"/>
  <c r="S630" i="25"/>
  <c r="E630" i="25" s="1"/>
  <c r="E820" i="33"/>
  <c r="S682" i="35" l="1"/>
  <c r="I820" i="33"/>
  <c r="H821" i="33" s="1"/>
  <c r="R820" i="33"/>
  <c r="L821" i="33" s="1"/>
  <c r="M821" i="33" s="1"/>
  <c r="E682" i="35" l="1"/>
  <c r="K820" i="33"/>
  <c r="Y821" i="33"/>
  <c r="Z821" i="33"/>
  <c r="W821" i="33"/>
  <c r="AC821" i="33"/>
  <c r="V821" i="33"/>
  <c r="AA821" i="33"/>
  <c r="U821" i="33"/>
  <c r="AB821" i="33"/>
  <c r="X821" i="33"/>
  <c r="T821" i="33"/>
  <c r="AD821" i="33"/>
  <c r="I630" i="25"/>
  <c r="H631" i="25" s="1"/>
  <c r="R630" i="25"/>
  <c r="L631" i="25" s="1"/>
  <c r="M631" i="25" s="1"/>
  <c r="I682" i="35" l="1"/>
  <c r="H683" i="35" s="1"/>
  <c r="R682" i="35"/>
  <c r="L683" i="35" s="1"/>
  <c r="M683" i="35" s="1"/>
  <c r="AE821" i="33"/>
  <c r="N821" i="33" s="1"/>
  <c r="Q821" i="33" s="1"/>
  <c r="K630" i="25"/>
  <c r="AC631" i="25"/>
  <c r="Z631" i="25"/>
  <c r="AD631" i="25"/>
  <c r="T631" i="25"/>
  <c r="X631" i="25"/>
  <c r="U631" i="25"/>
  <c r="W631" i="25"/>
  <c r="Y631" i="25"/>
  <c r="AA631" i="25"/>
  <c r="V631" i="25"/>
  <c r="AB631" i="25"/>
  <c r="J682" i="35" l="1"/>
  <c r="K682" i="35" s="1"/>
  <c r="W683" i="35"/>
  <c r="AA683" i="35"/>
  <c r="Y683" i="35"/>
  <c r="AB683" i="35"/>
  <c r="AC683" i="35"/>
  <c r="X683" i="35"/>
  <c r="AD683" i="35"/>
  <c r="T683" i="35"/>
  <c r="V683" i="35"/>
  <c r="Z683" i="35"/>
  <c r="U683" i="35"/>
  <c r="R821" i="33"/>
  <c r="L822" i="33" s="1"/>
  <c r="M822" i="33" s="1"/>
  <c r="I821" i="33"/>
  <c r="H822" i="33" s="1"/>
  <c r="AE631" i="25"/>
  <c r="N631" i="25" s="1"/>
  <c r="Q631" i="25" s="1"/>
  <c r="S631" i="25" s="1"/>
  <c r="AE683" i="35" l="1"/>
  <c r="N683" i="35" s="1"/>
  <c r="Q683" i="35" s="1"/>
  <c r="Z822" i="33"/>
  <c r="AB822" i="33"/>
  <c r="Y822" i="33"/>
  <c r="U822" i="33"/>
  <c r="X822" i="33"/>
  <c r="W822" i="33"/>
  <c r="AC822" i="33"/>
  <c r="T822" i="33"/>
  <c r="AA822" i="33"/>
  <c r="V822" i="33"/>
  <c r="AD822" i="33"/>
  <c r="K821" i="33"/>
  <c r="E631" i="25"/>
  <c r="S683" i="35" l="1"/>
  <c r="AE822" i="33"/>
  <c r="N822" i="33" s="1"/>
  <c r="Q822" i="33" s="1"/>
  <c r="E683" i="35" l="1"/>
  <c r="E822" i="33"/>
  <c r="R822" i="33" s="1"/>
  <c r="L823" i="33" s="1"/>
  <c r="M823" i="33" s="1"/>
  <c r="I631" i="25"/>
  <c r="H632" i="25" s="1"/>
  <c r="R631" i="25"/>
  <c r="L632" i="25" s="1"/>
  <c r="M632" i="25" s="1"/>
  <c r="I683" i="35" l="1"/>
  <c r="H684" i="35" s="1"/>
  <c r="R683" i="35"/>
  <c r="L684" i="35" s="1"/>
  <c r="M684" i="35" s="1"/>
  <c r="I822" i="33"/>
  <c r="H823" i="33" s="1"/>
  <c r="K822" i="33"/>
  <c r="Z823" i="33"/>
  <c r="V823" i="33"/>
  <c r="U823" i="33"/>
  <c r="Y823" i="33"/>
  <c r="AB823" i="33"/>
  <c r="T823" i="33"/>
  <c r="X823" i="33"/>
  <c r="AC823" i="33"/>
  <c r="AA823" i="33"/>
  <c r="W823" i="33"/>
  <c r="AD823" i="33"/>
  <c r="K631" i="25"/>
  <c r="Z632" i="25"/>
  <c r="AC632" i="25"/>
  <c r="T632" i="25"/>
  <c r="AD632" i="25"/>
  <c r="X632" i="25"/>
  <c r="AB632" i="25"/>
  <c r="AA632" i="25"/>
  <c r="Y632" i="25"/>
  <c r="V632" i="25"/>
  <c r="W632" i="25"/>
  <c r="U632" i="25"/>
  <c r="J683" i="35" l="1"/>
  <c r="K683" i="35" s="1"/>
  <c r="V684" i="35"/>
  <c r="AD684" i="35"/>
  <c r="Y684" i="35"/>
  <c r="AB684" i="35"/>
  <c r="AC684" i="35"/>
  <c r="W684" i="35"/>
  <c r="X684" i="35"/>
  <c r="Z684" i="35"/>
  <c r="T684" i="35"/>
  <c r="U684" i="35"/>
  <c r="AA684" i="35"/>
  <c r="AE823" i="33"/>
  <c r="N823" i="33" s="1"/>
  <c r="Q823" i="33" s="1"/>
  <c r="AE632" i="25"/>
  <c r="N632" i="25" s="1"/>
  <c r="Q632" i="25" s="1"/>
  <c r="AE684" i="35" l="1"/>
  <c r="N684" i="35" s="1"/>
  <c r="Q684" i="35" s="1"/>
  <c r="S632" i="25"/>
  <c r="E632" i="25" s="1"/>
  <c r="E823" i="33"/>
  <c r="I823" i="33" s="1"/>
  <c r="K823" i="33" s="1"/>
  <c r="D2" i="33" s="1"/>
  <c r="D3" i="33" s="1"/>
  <c r="O7" i="34" s="1"/>
  <c r="O9" i="34" s="1"/>
  <c r="AP6" i="18" s="1"/>
  <c r="R632" i="25" l="1"/>
  <c r="L633" i="25" s="1"/>
  <c r="M633" i="25" s="1"/>
  <c r="AD633" i="25" s="1"/>
  <c r="I632" i="25"/>
  <c r="H633" i="25" s="1"/>
  <c r="S684" i="35"/>
  <c r="R823" i="33"/>
  <c r="Y633" i="25" l="1"/>
  <c r="AB633" i="25"/>
  <c r="K632" i="25"/>
  <c r="T633" i="25"/>
  <c r="AC633" i="25"/>
  <c r="AA633" i="25"/>
  <c r="V633" i="25"/>
  <c r="Z633" i="25"/>
  <c r="X633" i="25"/>
  <c r="U633" i="25"/>
  <c r="W633" i="25"/>
  <c r="E684" i="35"/>
  <c r="AE633" i="25" l="1"/>
  <c r="N633" i="25" s="1"/>
  <c r="Q633" i="25" s="1"/>
  <c r="S633" i="25" s="1"/>
  <c r="E633" i="25" s="1"/>
  <c r="I684" i="35"/>
  <c r="H685" i="35" s="1"/>
  <c r="R684" i="35"/>
  <c r="L685" i="35" s="1"/>
  <c r="M685" i="35" s="1"/>
  <c r="J684" i="35" l="1"/>
  <c r="K684" i="35" s="1"/>
  <c r="I633" i="25"/>
  <c r="H634" i="25" s="1"/>
  <c r="R633" i="25"/>
  <c r="L634" i="25" s="1"/>
  <c r="M634" i="25" s="1"/>
  <c r="X634" i="25" s="1"/>
  <c r="AA685" i="35"/>
  <c r="AB685" i="35"/>
  <c r="AC685" i="35"/>
  <c r="AD685" i="35"/>
  <c r="Z685" i="35"/>
  <c r="U685" i="35"/>
  <c r="Y685" i="35"/>
  <c r="W685" i="35"/>
  <c r="V685" i="35"/>
  <c r="T685" i="35"/>
  <c r="X685" i="35"/>
  <c r="K633" i="25" l="1"/>
  <c r="T634" i="25"/>
  <c r="W634" i="25"/>
  <c r="AD634" i="25"/>
  <c r="AC634" i="25"/>
  <c r="Z634" i="25"/>
  <c r="AE685" i="35"/>
  <c r="N685" i="35" s="1"/>
  <c r="Q685" i="35" s="1"/>
  <c r="S685" i="35" s="1"/>
  <c r="U634" i="25"/>
  <c r="V634" i="25"/>
  <c r="AA634" i="25"/>
  <c r="Y634" i="25"/>
  <c r="AB634" i="25"/>
  <c r="AE634" i="25" l="1"/>
  <c r="N634" i="25" s="1"/>
  <c r="Q634" i="25" s="1"/>
  <c r="S634" i="25" s="1"/>
  <c r="E634" i="25" s="1"/>
  <c r="E685" i="35"/>
  <c r="I685" i="35" l="1"/>
  <c r="H686" i="35" s="1"/>
  <c r="R685" i="35"/>
  <c r="L686" i="35" s="1"/>
  <c r="M686" i="35" s="1"/>
  <c r="I634" i="25"/>
  <c r="H635" i="25" s="1"/>
  <c r="R634" i="25"/>
  <c r="L635" i="25" s="1"/>
  <c r="M635" i="25" s="1"/>
  <c r="Z635" i="25" s="1"/>
  <c r="J685" i="35" l="1"/>
  <c r="K685" i="35" s="1"/>
  <c r="V686" i="35"/>
  <c r="AA686" i="35"/>
  <c r="X686" i="35"/>
  <c r="AD686" i="35"/>
  <c r="AB686" i="35"/>
  <c r="W686" i="35"/>
  <c r="T686" i="35"/>
  <c r="AC686" i="35"/>
  <c r="Z686" i="35"/>
  <c r="U686" i="35"/>
  <c r="Y686" i="35"/>
  <c r="AB635" i="25"/>
  <c r="K634" i="25"/>
  <c r="AA635" i="25"/>
  <c r="W635" i="25"/>
  <c r="Y635" i="25"/>
  <c r="U635" i="25"/>
  <c r="T635" i="25"/>
  <c r="AD635" i="25"/>
  <c r="V635" i="25"/>
  <c r="AC635" i="25"/>
  <c r="X635" i="25"/>
  <c r="AE686" i="35" l="1"/>
  <c r="N686" i="35" s="1"/>
  <c r="Q686" i="35" s="1"/>
  <c r="AE635" i="25"/>
  <c r="N635" i="25" s="1"/>
  <c r="Q635" i="25" s="1"/>
  <c r="S686" i="35" l="1"/>
  <c r="S635" i="25"/>
  <c r="E635" i="25" s="1"/>
  <c r="I635" i="25" s="1"/>
  <c r="H636" i="25" s="1"/>
  <c r="E686" i="35" l="1"/>
  <c r="K635" i="25"/>
  <c r="R635" i="25"/>
  <c r="L636" i="25" s="1"/>
  <c r="M636" i="25" s="1"/>
  <c r="W636" i="25" s="1"/>
  <c r="V636" i="25" l="1"/>
  <c r="AB636" i="25"/>
  <c r="U636" i="25"/>
  <c r="Y636" i="25"/>
  <c r="I686" i="35"/>
  <c r="H687" i="35" s="1"/>
  <c r="R686" i="35"/>
  <c r="L687" i="35" s="1"/>
  <c r="M687" i="35" s="1"/>
  <c r="AD636" i="25"/>
  <c r="X636" i="25"/>
  <c r="AC636" i="25"/>
  <c r="T636" i="25"/>
  <c r="AA636" i="25"/>
  <c r="Z636" i="25"/>
  <c r="J686" i="35" l="1"/>
  <c r="K686" i="35" s="1"/>
  <c r="AE636" i="25"/>
  <c r="N636" i="25" s="1"/>
  <c r="Q636" i="25" s="1"/>
  <c r="S636" i="25" s="1"/>
  <c r="E636" i="25" s="1"/>
  <c r="AB687" i="35"/>
  <c r="Z687" i="35"/>
  <c r="X687" i="35"/>
  <c r="T687" i="35"/>
  <c r="AD687" i="35"/>
  <c r="AA687" i="35"/>
  <c r="Y687" i="35"/>
  <c r="AC687" i="35"/>
  <c r="W687" i="35"/>
  <c r="U687" i="35"/>
  <c r="V687" i="35"/>
  <c r="I636" i="25" l="1"/>
  <c r="H637" i="25" s="1"/>
  <c r="R636" i="25"/>
  <c r="L637" i="25" s="1"/>
  <c r="M637" i="25" s="1"/>
  <c r="W637" i="25" s="1"/>
  <c r="AE687" i="35"/>
  <c r="N687" i="35" s="1"/>
  <c r="Q687" i="35" s="1"/>
  <c r="Z637" i="25" l="1"/>
  <c r="AC637" i="25"/>
  <c r="AD637" i="25"/>
  <c r="U637" i="25"/>
  <c r="T637" i="25"/>
  <c r="AB637" i="25"/>
  <c r="Y637" i="25"/>
  <c r="V637" i="25"/>
  <c r="K636" i="25"/>
  <c r="S687" i="35"/>
  <c r="E687" i="35" s="1"/>
  <c r="AA637" i="25"/>
  <c r="X637" i="25"/>
  <c r="AE637" i="25" l="1"/>
  <c r="N637" i="25" s="1"/>
  <c r="Q637" i="25" s="1"/>
  <c r="S637" i="25" s="1"/>
  <c r="E637" i="25" s="1"/>
  <c r="I687" i="35"/>
  <c r="H688" i="35" s="1"/>
  <c r="R687" i="35"/>
  <c r="L688" i="35" s="1"/>
  <c r="M688" i="35" s="1"/>
  <c r="J687" i="35" l="1"/>
  <c r="K687" i="35" s="1"/>
  <c r="I637" i="25"/>
  <c r="H638" i="25" s="1"/>
  <c r="R637" i="25"/>
  <c r="L638" i="25" s="1"/>
  <c r="M638" i="25" s="1"/>
  <c r="X638" i="25" s="1"/>
  <c r="Y688" i="35"/>
  <c r="AC688" i="35"/>
  <c r="AA688" i="35"/>
  <c r="V688" i="35"/>
  <c r="X688" i="35"/>
  <c r="AB688" i="35"/>
  <c r="T688" i="35"/>
  <c r="AD688" i="35"/>
  <c r="Z688" i="35"/>
  <c r="U688" i="35"/>
  <c r="W688" i="35"/>
  <c r="K637" i="25" l="1"/>
  <c r="W638" i="25"/>
  <c r="AD638" i="25"/>
  <c r="V638" i="25"/>
  <c r="AB638" i="25"/>
  <c r="AC638" i="25"/>
  <c r="U638" i="25"/>
  <c r="Y638" i="25"/>
  <c r="AA638" i="25"/>
  <c r="T638" i="25"/>
  <c r="Z638" i="25"/>
  <c r="AE688" i="35"/>
  <c r="N688" i="35" s="1"/>
  <c r="Q688" i="35" s="1"/>
  <c r="AE638" i="25" l="1"/>
  <c r="N638" i="25" s="1"/>
  <c r="Q638" i="25" s="1"/>
  <c r="S638" i="25" s="1"/>
  <c r="E638" i="25" s="1"/>
  <c r="I638" i="25" s="1"/>
  <c r="H639" i="25" s="1"/>
  <c r="S688" i="35"/>
  <c r="R638" i="25" l="1"/>
  <c r="L639" i="25" s="1"/>
  <c r="M639" i="25" s="1"/>
  <c r="AA639" i="25" s="1"/>
  <c r="K638" i="25"/>
  <c r="E688" i="35"/>
  <c r="Y639" i="25" l="1"/>
  <c r="I688" i="35"/>
  <c r="H689" i="35" s="1"/>
  <c r="R688" i="35"/>
  <c r="L689" i="35" s="1"/>
  <c r="M689" i="35" s="1"/>
  <c r="U639" i="25"/>
  <c r="AB639" i="25"/>
  <c r="V639" i="25"/>
  <c r="AD639" i="25"/>
  <c r="AC639" i="25"/>
  <c r="Z639" i="25"/>
  <c r="T639" i="25"/>
  <c r="W639" i="25"/>
  <c r="X639" i="25"/>
  <c r="J688" i="35" l="1"/>
  <c r="K688" i="35" s="1"/>
  <c r="AE639" i="25"/>
  <c r="N639" i="25" s="1"/>
  <c r="Q639" i="25" s="1"/>
  <c r="S639" i="25" s="1"/>
  <c r="E639" i="25" s="1"/>
  <c r="T689" i="35"/>
  <c r="Z689" i="35"/>
  <c r="U689" i="35"/>
  <c r="V689" i="35"/>
  <c r="W689" i="35"/>
  <c r="AB689" i="35"/>
  <c r="X689" i="35"/>
  <c r="AD689" i="35"/>
  <c r="AA689" i="35"/>
  <c r="Y689" i="35"/>
  <c r="AC689" i="35"/>
  <c r="I639" i="25" l="1"/>
  <c r="H640" i="25" s="1"/>
  <c r="R639" i="25"/>
  <c r="L640" i="25" s="1"/>
  <c r="M640" i="25" s="1"/>
  <c r="AE689" i="35"/>
  <c r="N689" i="35" s="1"/>
  <c r="Q689" i="35" s="1"/>
  <c r="K639" i="25" l="1"/>
  <c r="S689" i="35"/>
  <c r="AC640" i="25"/>
  <c r="T640" i="25"/>
  <c r="W640" i="25"/>
  <c r="Y640" i="25"/>
  <c r="Z640" i="25"/>
  <c r="U640" i="25"/>
  <c r="AA640" i="25"/>
  <c r="AD640" i="25"/>
  <c r="X640" i="25"/>
  <c r="V640" i="25"/>
  <c r="AB640" i="25"/>
  <c r="AE640" i="25" l="1"/>
  <c r="N640" i="25" s="1"/>
  <c r="Q640" i="25" s="1"/>
  <c r="S640" i="25" s="1"/>
  <c r="E640" i="25" s="1"/>
  <c r="E689" i="35"/>
  <c r="I689" i="35" l="1"/>
  <c r="H690" i="35" s="1"/>
  <c r="R689" i="35"/>
  <c r="L690" i="35" s="1"/>
  <c r="M690" i="35" s="1"/>
  <c r="I640" i="25"/>
  <c r="R640" i="25"/>
  <c r="L641" i="25" s="1"/>
  <c r="M641" i="25" s="1"/>
  <c r="J689" i="35" l="1"/>
  <c r="K689" i="35" s="1"/>
  <c r="U690" i="35"/>
  <c r="AB690" i="35"/>
  <c r="AC690" i="35"/>
  <c r="AD690" i="35"/>
  <c r="V690" i="35"/>
  <c r="W690" i="35"/>
  <c r="Z690" i="35"/>
  <c r="T690" i="35"/>
  <c r="X690" i="35"/>
  <c r="AA690" i="35"/>
  <c r="Y690" i="35"/>
  <c r="V641" i="25"/>
  <c r="AB641" i="25"/>
  <c r="T641" i="25"/>
  <c r="X641" i="25"/>
  <c r="Z641" i="25"/>
  <c r="AC641" i="25"/>
  <c r="AD641" i="25"/>
  <c r="W641" i="25"/>
  <c r="U641" i="25"/>
  <c r="Y641" i="25"/>
  <c r="AA641" i="25"/>
  <c r="H641" i="25"/>
  <c r="K640" i="25"/>
  <c r="AE690" i="35" l="1"/>
  <c r="N690" i="35" s="1"/>
  <c r="Q690" i="35" s="1"/>
  <c r="AE641" i="25"/>
  <c r="N641" i="25" s="1"/>
  <c r="Q641" i="25" s="1"/>
  <c r="S641" i="25" s="1"/>
  <c r="S690" i="35" l="1"/>
  <c r="E641" i="25"/>
  <c r="R641" i="25" s="1"/>
  <c r="L642" i="25" s="1"/>
  <c r="M642" i="25" s="1"/>
  <c r="E690" i="35" l="1"/>
  <c r="I641" i="25"/>
  <c r="H642" i="25" s="1"/>
  <c r="T642" i="25"/>
  <c r="X642" i="25"/>
  <c r="V642" i="25"/>
  <c r="Z642" i="25"/>
  <c r="AC642" i="25"/>
  <c r="AD642" i="25"/>
  <c r="AB642" i="25"/>
  <c r="U642" i="25"/>
  <c r="Y642" i="25"/>
  <c r="W642" i="25"/>
  <c r="AA642" i="25"/>
  <c r="I690" i="35" l="1"/>
  <c r="H691" i="35" s="1"/>
  <c r="R690" i="35"/>
  <c r="L691" i="35" s="1"/>
  <c r="M691" i="35" s="1"/>
  <c r="K641" i="25"/>
  <c r="AE642" i="25"/>
  <c r="N642" i="25" s="1"/>
  <c r="Q642" i="25" s="1"/>
  <c r="S642" i="25" s="1"/>
  <c r="J690" i="35" l="1"/>
  <c r="K690" i="35" s="1"/>
  <c r="Y691" i="35"/>
  <c r="X691" i="35"/>
  <c r="T691" i="35"/>
  <c r="Z691" i="35"/>
  <c r="V691" i="35"/>
  <c r="AD691" i="35"/>
  <c r="AA691" i="35"/>
  <c r="W691" i="35"/>
  <c r="AB691" i="35"/>
  <c r="U691" i="35"/>
  <c r="AC691" i="35"/>
  <c r="E642" i="25"/>
  <c r="I642" i="25" s="1"/>
  <c r="AE691" i="35" l="1"/>
  <c r="N691" i="35" s="1"/>
  <c r="Q691" i="35" s="1"/>
  <c r="S691" i="35" s="1"/>
  <c r="R642" i="25"/>
  <c r="L643" i="25" s="1"/>
  <c r="M643" i="25" s="1"/>
  <c r="AC643" i="25" s="1"/>
  <c r="H643" i="25"/>
  <c r="K642" i="25"/>
  <c r="E691" i="35" l="1"/>
  <c r="T643" i="25"/>
  <c r="V643" i="25"/>
  <c r="AB643" i="25"/>
  <c r="AA643" i="25"/>
  <c r="Y643" i="25"/>
  <c r="X643" i="25"/>
  <c r="W643" i="25"/>
  <c r="U643" i="25"/>
  <c r="AD643" i="25"/>
  <c r="Z643" i="25"/>
  <c r="I691" i="35" l="1"/>
  <c r="H692" i="35" s="1"/>
  <c r="R691" i="35"/>
  <c r="L692" i="35" s="1"/>
  <c r="M692" i="35" s="1"/>
  <c r="AE643" i="25"/>
  <c r="N643" i="25" s="1"/>
  <c r="Q643" i="25" s="1"/>
  <c r="S643" i="25" s="1"/>
  <c r="J691" i="35" l="1"/>
  <c r="K691" i="35" s="1"/>
  <c r="V692" i="35"/>
  <c r="Z692" i="35"/>
  <c r="Y692" i="35"/>
  <c r="W692" i="35"/>
  <c r="U692" i="35"/>
  <c r="X692" i="35"/>
  <c r="AC692" i="35"/>
  <c r="AB692" i="35"/>
  <c r="T692" i="35"/>
  <c r="AD692" i="35"/>
  <c r="AA692" i="35"/>
  <c r="E643" i="25"/>
  <c r="I643" i="25" s="1"/>
  <c r="H644" i="25" s="1"/>
  <c r="AE692" i="35" l="1"/>
  <c r="N692" i="35" s="1"/>
  <c r="Q692" i="35" s="1"/>
  <c r="S692" i="35" s="1"/>
  <c r="R643" i="25"/>
  <c r="L644" i="25" s="1"/>
  <c r="M644" i="25" s="1"/>
  <c r="AA644" i="25" s="1"/>
  <c r="K643" i="25"/>
  <c r="E692" i="35" l="1"/>
  <c r="W644" i="25"/>
  <c r="AC644" i="25"/>
  <c r="Y644" i="25"/>
  <c r="AD644" i="25"/>
  <c r="V644" i="25"/>
  <c r="U644" i="25"/>
  <c r="Z644" i="25"/>
  <c r="T644" i="25"/>
  <c r="X644" i="25"/>
  <c r="AB644" i="25"/>
  <c r="I692" i="35" l="1"/>
  <c r="H693" i="35" s="1"/>
  <c r="R692" i="35"/>
  <c r="L693" i="35" s="1"/>
  <c r="M693" i="35" s="1"/>
  <c r="AE644" i="25"/>
  <c r="N644" i="25" s="1"/>
  <c r="Q644" i="25" s="1"/>
  <c r="J692" i="35" l="1"/>
  <c r="K692" i="35" s="1"/>
  <c r="T693" i="35"/>
  <c r="W693" i="35"/>
  <c r="Z693" i="35"/>
  <c r="AC693" i="35"/>
  <c r="V693" i="35"/>
  <c r="AB693" i="35"/>
  <c r="U693" i="35"/>
  <c r="AA693" i="35"/>
  <c r="AD693" i="35"/>
  <c r="Y693" i="35"/>
  <c r="X693" i="35"/>
  <c r="S644" i="25"/>
  <c r="E644" i="25" s="1"/>
  <c r="I644" i="25" l="1"/>
  <c r="H645" i="25" s="1"/>
  <c r="R644" i="25"/>
  <c r="L645" i="25" s="1"/>
  <c r="M645" i="25" s="1"/>
  <c r="AC645" i="25" s="1"/>
  <c r="AE693" i="35"/>
  <c r="N693" i="35" s="1"/>
  <c r="Q693" i="35" s="1"/>
  <c r="K644" i="25" l="1"/>
  <c r="T645" i="25"/>
  <c r="Y645" i="25"/>
  <c r="Z645" i="25"/>
  <c r="W645" i="25"/>
  <c r="X645" i="25"/>
  <c r="AB645" i="25"/>
  <c r="AA645" i="25"/>
  <c r="V645" i="25"/>
  <c r="U645" i="25"/>
  <c r="S693" i="35"/>
  <c r="AD645" i="25"/>
  <c r="AE645" i="25" l="1"/>
  <c r="N645" i="25" s="1"/>
  <c r="Q645" i="25" s="1"/>
  <c r="S645" i="25" s="1"/>
  <c r="E645" i="25" s="1"/>
  <c r="E693" i="35"/>
  <c r="R645" i="25" l="1"/>
  <c r="L646" i="25" s="1"/>
  <c r="M646" i="25" s="1"/>
  <c r="I645" i="25"/>
  <c r="H646" i="25" s="1"/>
  <c r="I693" i="35"/>
  <c r="H694" i="35" s="1"/>
  <c r="R693" i="35"/>
  <c r="L694" i="35" s="1"/>
  <c r="M694" i="35" s="1"/>
  <c r="J693" i="35" l="1"/>
  <c r="K693" i="35" s="1"/>
  <c r="K645" i="25"/>
  <c r="Z646" i="25"/>
  <c r="AD646" i="25"/>
  <c r="X646" i="25"/>
  <c r="T646" i="25"/>
  <c r="AB646" i="25"/>
  <c r="W646" i="25"/>
  <c r="Y646" i="25"/>
  <c r="AA646" i="25"/>
  <c r="AC646" i="25"/>
  <c r="V646" i="25"/>
  <c r="U646" i="25"/>
  <c r="AD694" i="35"/>
  <c r="Y694" i="35"/>
  <c r="AB694" i="35"/>
  <c r="X694" i="35"/>
  <c r="AC694" i="35"/>
  <c r="W694" i="35"/>
  <c r="T694" i="35"/>
  <c r="Z694" i="35"/>
  <c r="V694" i="35"/>
  <c r="AA694" i="35"/>
  <c r="U694" i="35"/>
  <c r="AE694" i="35" l="1"/>
  <c r="N694" i="35" s="1"/>
  <c r="Q694" i="35" s="1"/>
  <c r="AE646" i="25"/>
  <c r="N646" i="25" s="1"/>
  <c r="Q646" i="25" s="1"/>
  <c r="S646" i="25" s="1"/>
  <c r="E646" i="25" s="1"/>
  <c r="S694" i="35" l="1"/>
  <c r="I646" i="25"/>
  <c r="H647" i="25" s="1"/>
  <c r="R646" i="25"/>
  <c r="L647" i="25" s="1"/>
  <c r="M647" i="25" s="1"/>
  <c r="K646" i="25" l="1"/>
  <c r="E694" i="35"/>
  <c r="U647" i="25"/>
  <c r="AD647" i="25"/>
  <c r="Z647" i="25"/>
  <c r="AA647" i="25"/>
  <c r="X647" i="25"/>
  <c r="W647" i="25"/>
  <c r="T647" i="25"/>
  <c r="V647" i="25"/>
  <c r="Y647" i="25"/>
  <c r="AB647" i="25"/>
  <c r="AC647" i="25"/>
  <c r="I694" i="35" l="1"/>
  <c r="H695" i="35" s="1"/>
  <c r="R694" i="35"/>
  <c r="L695" i="35" s="1"/>
  <c r="M695" i="35" s="1"/>
  <c r="AE647" i="25"/>
  <c r="N647" i="25" s="1"/>
  <c r="Q647" i="25" s="1"/>
  <c r="J694" i="35" l="1"/>
  <c r="K694" i="35" s="1"/>
  <c r="Z695" i="35"/>
  <c r="AB695" i="35"/>
  <c r="AC695" i="35"/>
  <c r="Y695" i="35"/>
  <c r="AA695" i="35"/>
  <c r="W695" i="35"/>
  <c r="AD695" i="35"/>
  <c r="V695" i="35"/>
  <c r="X695" i="35"/>
  <c r="U695" i="35"/>
  <c r="T695" i="35"/>
  <c r="S647" i="25"/>
  <c r="E647" i="25" s="1"/>
  <c r="R647" i="25" s="1"/>
  <c r="L648" i="25" s="1"/>
  <c r="M648" i="25" s="1"/>
  <c r="AE695" i="35" l="1"/>
  <c r="N695" i="35" s="1"/>
  <c r="Q695" i="35" s="1"/>
  <c r="S695" i="35" s="1"/>
  <c r="U648" i="25"/>
  <c r="Z648" i="25"/>
  <c r="W648" i="25"/>
  <c r="AA648" i="25"/>
  <c r="AC648" i="25"/>
  <c r="V648" i="25"/>
  <c r="AB648" i="25"/>
  <c r="X648" i="25"/>
  <c r="T648" i="25"/>
  <c r="Y648" i="25"/>
  <c r="AD648" i="25"/>
  <c r="I647" i="25"/>
  <c r="H648" i="25" s="1"/>
  <c r="K647" i="25" l="1"/>
  <c r="AE648" i="25"/>
  <c r="N648" i="25" s="1"/>
  <c r="Q648" i="25" s="1"/>
  <c r="S648" i="25" s="1"/>
  <c r="E695" i="35"/>
  <c r="E648" i="25" l="1"/>
  <c r="I648" i="25" s="1"/>
  <c r="H649" i="25" s="1"/>
  <c r="I695" i="35"/>
  <c r="H696" i="35" s="1"/>
  <c r="R695" i="35"/>
  <c r="L696" i="35" s="1"/>
  <c r="M696" i="35" s="1"/>
  <c r="J695" i="35" l="1"/>
  <c r="K695" i="35" s="1"/>
  <c r="K648" i="25"/>
  <c r="R648" i="25"/>
  <c r="L649" i="25" s="1"/>
  <c r="M649" i="25" s="1"/>
  <c r="AA649" i="25" s="1"/>
  <c r="AC696" i="35"/>
  <c r="AA696" i="35"/>
  <c r="AD696" i="35"/>
  <c r="U696" i="35"/>
  <c r="X696" i="35"/>
  <c r="T696" i="35"/>
  <c r="W696" i="35"/>
  <c r="V696" i="35"/>
  <c r="AB696" i="35"/>
  <c r="Z696" i="35"/>
  <c r="Y696" i="35"/>
  <c r="X649" i="25" l="1"/>
  <c r="V649" i="25"/>
  <c r="W649" i="25"/>
  <c r="AB649" i="25"/>
  <c r="Y649" i="25"/>
  <c r="Z649" i="25"/>
  <c r="AD649" i="25"/>
  <c r="U649" i="25"/>
  <c r="T649" i="25"/>
  <c r="AC649" i="25"/>
  <c r="AE696" i="35"/>
  <c r="N696" i="35" s="1"/>
  <c r="Q696" i="35" s="1"/>
  <c r="AE649" i="25" l="1"/>
  <c r="N649" i="25" s="1"/>
  <c r="Q649" i="25" s="1"/>
  <c r="S649" i="25" s="1"/>
  <c r="E649" i="25" s="1"/>
  <c r="S696" i="35"/>
  <c r="I649" i="25" l="1"/>
  <c r="H650" i="25" s="1"/>
  <c r="R649" i="25"/>
  <c r="L650" i="25" s="1"/>
  <c r="M650" i="25" s="1"/>
  <c r="E696" i="35"/>
  <c r="K649" i="25" l="1"/>
  <c r="I696" i="35"/>
  <c r="H697" i="35" s="1"/>
  <c r="R696" i="35"/>
  <c r="L697" i="35" s="1"/>
  <c r="M697" i="35" s="1"/>
  <c r="V650" i="25"/>
  <c r="AD650" i="25"/>
  <c r="AA650" i="25"/>
  <c r="AB650" i="25"/>
  <c r="T650" i="25"/>
  <c r="Z650" i="25"/>
  <c r="W650" i="25"/>
  <c r="Y650" i="25"/>
  <c r="AC650" i="25"/>
  <c r="U650" i="25"/>
  <c r="X650" i="25"/>
  <c r="J696" i="35" l="1"/>
  <c r="K696" i="35" s="1"/>
  <c r="AE650" i="25"/>
  <c r="N650" i="25" s="1"/>
  <c r="Q650" i="25" s="1"/>
  <c r="S650" i="25" s="1"/>
  <c r="E650" i="25" s="1"/>
  <c r="U697" i="35"/>
  <c r="T697" i="35"/>
  <c r="AA697" i="35"/>
  <c r="V697" i="35"/>
  <c r="AB697" i="35"/>
  <c r="W697" i="35"/>
  <c r="X697" i="35"/>
  <c r="Z697" i="35"/>
  <c r="Y697" i="35"/>
  <c r="AD697" i="35"/>
  <c r="AC697" i="35"/>
  <c r="AE697" i="35" l="1"/>
  <c r="N697" i="35" s="1"/>
  <c r="Q697" i="35" s="1"/>
  <c r="R650" i="25"/>
  <c r="L651" i="25" s="1"/>
  <c r="M651" i="25" s="1"/>
  <c r="I650" i="25"/>
  <c r="H651" i="25" s="1"/>
  <c r="K650" i="25" l="1"/>
  <c r="AB651" i="25"/>
  <c r="AC651" i="25"/>
  <c r="V651" i="25"/>
  <c r="X651" i="25"/>
  <c r="W651" i="25"/>
  <c r="AD651" i="25"/>
  <c r="Z651" i="25"/>
  <c r="AA651" i="25"/>
  <c r="T651" i="25"/>
  <c r="Y651" i="25"/>
  <c r="U651" i="25"/>
  <c r="S697" i="35"/>
  <c r="AE651" i="25" l="1"/>
  <c r="N651" i="25" s="1"/>
  <c r="Q651" i="25" s="1"/>
  <c r="S651" i="25" s="1"/>
  <c r="E697" i="35"/>
  <c r="E651" i="25" l="1"/>
  <c r="R651" i="25" s="1"/>
  <c r="L652" i="25" s="1"/>
  <c r="M652" i="25" s="1"/>
  <c r="U652" i="25" s="1"/>
  <c r="I697" i="35"/>
  <c r="H698" i="35" s="1"/>
  <c r="R697" i="35"/>
  <c r="L698" i="35" s="1"/>
  <c r="M698" i="35" s="1"/>
  <c r="J697" i="35" l="1"/>
  <c r="K697" i="35" s="1"/>
  <c r="X652" i="25"/>
  <c r="Z652" i="25"/>
  <c r="Y652" i="25"/>
  <c r="V652" i="25"/>
  <c r="AB652" i="25"/>
  <c r="I651" i="25"/>
  <c r="H652" i="25" s="1"/>
  <c r="T652" i="25"/>
  <c r="AC652" i="25"/>
  <c r="AD652" i="25"/>
  <c r="W652" i="25"/>
  <c r="AA652" i="25"/>
  <c r="AA698" i="35"/>
  <c r="V698" i="35"/>
  <c r="W698" i="35"/>
  <c r="U698" i="35"/>
  <c r="AB698" i="35"/>
  <c r="Y698" i="35"/>
  <c r="X698" i="35"/>
  <c r="T698" i="35"/>
  <c r="Z698" i="35"/>
  <c r="AC698" i="35"/>
  <c r="AD698" i="35"/>
  <c r="AE652" i="25" l="1"/>
  <c r="N652" i="25" s="1"/>
  <c r="Q652" i="25" s="1"/>
  <c r="S652" i="25" s="1"/>
  <c r="E652" i="25" s="1"/>
  <c r="I652" i="25" s="1"/>
  <c r="H653" i="25" s="1"/>
  <c r="K651" i="25"/>
  <c r="AE698" i="35"/>
  <c r="N698" i="35" s="1"/>
  <c r="Q698" i="35" s="1"/>
  <c r="R652" i="25" l="1"/>
  <c r="L653" i="25" s="1"/>
  <c r="M653" i="25" s="1"/>
  <c r="V653" i="25" s="1"/>
  <c r="K652" i="25"/>
  <c r="T653" i="25"/>
  <c r="Y653" i="25"/>
  <c r="AA653" i="25"/>
  <c r="AB653" i="25"/>
  <c r="U653" i="25"/>
  <c r="AD653" i="25"/>
  <c r="W653" i="25"/>
  <c r="S698" i="35"/>
  <c r="Z653" i="25" l="1"/>
  <c r="X653" i="25"/>
  <c r="AC653" i="25"/>
  <c r="AE653" i="25" s="1"/>
  <c r="N653" i="25" s="1"/>
  <c r="Q653" i="25" s="1"/>
  <c r="S653" i="25" s="1"/>
  <c r="E653" i="25" s="1"/>
  <c r="I653" i="25" s="1"/>
  <c r="E698" i="35"/>
  <c r="R653" i="25" l="1"/>
  <c r="L654" i="25" s="1"/>
  <c r="M654" i="25" s="1"/>
  <c r="AA654" i="25" s="1"/>
  <c r="I698" i="35"/>
  <c r="H699" i="35" s="1"/>
  <c r="R698" i="35"/>
  <c r="L699" i="35" s="1"/>
  <c r="M699" i="35" s="1"/>
  <c r="H654" i="25"/>
  <c r="K653" i="25"/>
  <c r="J698" i="35" l="1"/>
  <c r="K698" i="35" s="1"/>
  <c r="AD654" i="25"/>
  <c r="AC654" i="25"/>
  <c r="U654" i="25"/>
  <c r="W654" i="25"/>
  <c r="Y654" i="25"/>
  <c r="V654" i="25"/>
  <c r="Z654" i="25"/>
  <c r="T654" i="25"/>
  <c r="AB654" i="25"/>
  <c r="X654" i="25"/>
  <c r="U699" i="35"/>
  <c r="X699" i="35"/>
  <c r="T699" i="35"/>
  <c r="W699" i="35"/>
  <c r="AA699" i="35"/>
  <c r="AD699" i="35"/>
  <c r="AC699" i="35"/>
  <c r="AB699" i="35"/>
  <c r="Y699" i="35"/>
  <c r="V699" i="35"/>
  <c r="Z699" i="35"/>
  <c r="AE654" i="25" l="1"/>
  <c r="N654" i="25" s="1"/>
  <c r="Q654" i="25" s="1"/>
  <c r="S654" i="25" s="1"/>
  <c r="E654" i="25" s="1"/>
  <c r="AE699" i="35"/>
  <c r="N699" i="35" s="1"/>
  <c r="Q699" i="35" s="1"/>
  <c r="I654" i="25" l="1"/>
  <c r="H655" i="25" s="1"/>
  <c r="R654" i="25"/>
  <c r="L655" i="25" s="1"/>
  <c r="M655" i="25" s="1"/>
  <c r="U655" i="25" s="1"/>
  <c r="K654" i="25"/>
  <c r="S699" i="35"/>
  <c r="E699" i="35" s="1"/>
  <c r="X655" i="25" l="1"/>
  <c r="T655" i="25"/>
  <c r="V655" i="25"/>
  <c r="W655" i="25"/>
  <c r="AD655" i="25"/>
  <c r="Z655" i="25"/>
  <c r="AC655" i="25"/>
  <c r="AA655" i="25"/>
  <c r="AB655" i="25"/>
  <c r="Y655" i="25"/>
  <c r="I699" i="35"/>
  <c r="H700" i="35" s="1"/>
  <c r="R699" i="35"/>
  <c r="L700" i="35" s="1"/>
  <c r="M700" i="35" s="1"/>
  <c r="J699" i="35" l="1"/>
  <c r="K699" i="35" s="1"/>
  <c r="AE655" i="25"/>
  <c r="N655" i="25" s="1"/>
  <c r="Q655" i="25" s="1"/>
  <c r="S655" i="25" s="1"/>
  <c r="E655" i="25" s="1"/>
  <c r="I655" i="25" s="1"/>
  <c r="H656" i="25" s="1"/>
  <c r="AA700" i="35"/>
  <c r="V700" i="35"/>
  <c r="W700" i="35"/>
  <c r="AB700" i="35"/>
  <c r="AC700" i="35"/>
  <c r="Z700" i="35"/>
  <c r="U700" i="35"/>
  <c r="X700" i="35"/>
  <c r="T700" i="35"/>
  <c r="Y700" i="35"/>
  <c r="AD700" i="35"/>
  <c r="R655" i="25" l="1"/>
  <c r="L656" i="25" s="1"/>
  <c r="M656" i="25" s="1"/>
  <c r="Z656" i="25" s="1"/>
  <c r="K655" i="25"/>
  <c r="AE700" i="35"/>
  <c r="N700" i="35" s="1"/>
  <c r="Q700" i="35" s="1"/>
  <c r="AB656" i="25" l="1"/>
  <c r="U656" i="25"/>
  <c r="T656" i="25"/>
  <c r="V656" i="25"/>
  <c r="Y656" i="25"/>
  <c r="AA656" i="25"/>
  <c r="W656" i="25"/>
  <c r="X656" i="25"/>
  <c r="AD656" i="25"/>
  <c r="AC656" i="25"/>
  <c r="S700" i="35"/>
  <c r="AE656" i="25" l="1"/>
  <c r="N656" i="25" s="1"/>
  <c r="Q656" i="25" s="1"/>
  <c r="S656" i="25" s="1"/>
  <c r="E656" i="25" s="1"/>
  <c r="R656" i="25"/>
  <c r="L657" i="25" s="1"/>
  <c r="M657" i="25" s="1"/>
  <c r="I656" i="25"/>
  <c r="H657" i="25" s="1"/>
  <c r="E700" i="35"/>
  <c r="K656" i="25" l="1"/>
  <c r="I700" i="35"/>
  <c r="H701" i="35" s="1"/>
  <c r="R700" i="35"/>
  <c r="L701" i="35" s="1"/>
  <c r="M701" i="35" s="1"/>
  <c r="AA657" i="25"/>
  <c r="AD657" i="25"/>
  <c r="U657" i="25"/>
  <c r="V657" i="25"/>
  <c r="Z657" i="25"/>
  <c r="W657" i="25"/>
  <c r="T657" i="25"/>
  <c r="AC657" i="25"/>
  <c r="AB657" i="25"/>
  <c r="X657" i="25"/>
  <c r="Y657" i="25"/>
  <c r="J700" i="35" l="1"/>
  <c r="K700" i="35" s="1"/>
  <c r="AE657" i="25"/>
  <c r="N657" i="25" s="1"/>
  <c r="Q657" i="25" s="1"/>
  <c r="S657" i="25" s="1"/>
  <c r="E657" i="25" s="1"/>
  <c r="I657" i="25" s="1"/>
  <c r="H658" i="25" s="1"/>
  <c r="AB701" i="35"/>
  <c r="AC701" i="35"/>
  <c r="AD701" i="35"/>
  <c r="AA701" i="35"/>
  <c r="W701" i="35"/>
  <c r="X701" i="35"/>
  <c r="Z701" i="35"/>
  <c r="Y701" i="35"/>
  <c r="T701" i="35"/>
  <c r="V701" i="35"/>
  <c r="U701" i="35"/>
  <c r="R657" i="25" l="1"/>
  <c r="L658" i="25" s="1"/>
  <c r="M658" i="25" s="1"/>
  <c r="T658" i="25" s="1"/>
  <c r="K657" i="25"/>
  <c r="AE701" i="35"/>
  <c r="N701" i="35" s="1"/>
  <c r="Q701" i="35" s="1"/>
  <c r="AA658" i="25" l="1"/>
  <c r="W658" i="25"/>
  <c r="Z658" i="25"/>
  <c r="AB658" i="25"/>
  <c r="U658" i="25"/>
  <c r="Y658" i="25"/>
  <c r="X658" i="25"/>
  <c r="AC658" i="25"/>
  <c r="AD658" i="25"/>
  <c r="V658" i="25"/>
  <c r="S701" i="35"/>
  <c r="AE658" i="25" l="1"/>
  <c r="N658" i="25" s="1"/>
  <c r="Q658" i="25" s="1"/>
  <c r="S658" i="25" s="1"/>
  <c r="E701" i="35"/>
  <c r="I701" i="35" l="1"/>
  <c r="H702" i="35" s="1"/>
  <c r="R701" i="35"/>
  <c r="L702" i="35" s="1"/>
  <c r="M702" i="35" s="1"/>
  <c r="E658" i="25"/>
  <c r="J701" i="35" l="1"/>
  <c r="K701" i="35" s="1"/>
  <c r="W702" i="35"/>
  <c r="T702" i="35"/>
  <c r="AB702" i="35"/>
  <c r="Z702" i="35"/>
  <c r="V702" i="35"/>
  <c r="AA702" i="35"/>
  <c r="U702" i="35"/>
  <c r="Y702" i="35"/>
  <c r="AD702" i="35"/>
  <c r="X702" i="35"/>
  <c r="AC702" i="35"/>
  <c r="R658" i="25"/>
  <c r="L659" i="25" s="1"/>
  <c r="M659" i="25" s="1"/>
  <c r="I658" i="25"/>
  <c r="AE702" i="35" l="1"/>
  <c r="N702" i="35" s="1"/>
  <c r="Q702" i="35" s="1"/>
  <c r="S702" i="35" s="1"/>
  <c r="H659" i="25"/>
  <c r="K658" i="25"/>
  <c r="AC659" i="25"/>
  <c r="X659" i="25"/>
  <c r="V659" i="25"/>
  <c r="T659" i="25"/>
  <c r="AD659" i="25"/>
  <c r="Z659" i="25"/>
  <c r="U659" i="25"/>
  <c r="AB659" i="25"/>
  <c r="W659" i="25"/>
  <c r="Y659" i="25"/>
  <c r="AA659" i="25"/>
  <c r="E702" i="35" l="1"/>
  <c r="AE659" i="25"/>
  <c r="N659" i="25" s="1"/>
  <c r="Q659" i="25" s="1"/>
  <c r="R702" i="35" l="1"/>
  <c r="L703" i="35" s="1"/>
  <c r="M703" i="35" s="1"/>
  <c r="I702" i="35"/>
  <c r="H703" i="35" s="1"/>
  <c r="S659" i="25"/>
  <c r="E659" i="25" s="1"/>
  <c r="I659" i="25" s="1"/>
  <c r="H660" i="25" s="1"/>
  <c r="J702" i="35" l="1"/>
  <c r="K702" i="35" s="1"/>
  <c r="R659" i="25"/>
  <c r="L660" i="25" s="1"/>
  <c r="M660" i="25" s="1"/>
  <c r="AC660" i="25" s="1"/>
  <c r="AB703" i="35"/>
  <c r="AD703" i="35"/>
  <c r="V703" i="35"/>
  <c r="Y703" i="35"/>
  <c r="AA703" i="35"/>
  <c r="Z703" i="35"/>
  <c r="U703" i="35"/>
  <c r="W703" i="35"/>
  <c r="T703" i="35"/>
  <c r="AC703" i="35"/>
  <c r="X703" i="35"/>
  <c r="K659" i="25"/>
  <c r="Y660" i="25" l="1"/>
  <c r="W660" i="25"/>
  <c r="V660" i="25"/>
  <c r="AB660" i="25"/>
  <c r="X660" i="25"/>
  <c r="T660" i="25"/>
  <c r="AD660" i="25"/>
  <c r="AA660" i="25"/>
  <c r="Z660" i="25"/>
  <c r="U660" i="25"/>
  <c r="AE703" i="35"/>
  <c r="N703" i="35" s="1"/>
  <c r="Q703" i="35" s="1"/>
  <c r="AE660" i="25" l="1"/>
  <c r="N660" i="25" s="1"/>
  <c r="Q660" i="25" s="1"/>
  <c r="S660" i="25" s="1"/>
  <c r="E660" i="25" s="1"/>
  <c r="I660" i="25" s="1"/>
  <c r="S703" i="35"/>
  <c r="R660" i="25" l="1"/>
  <c r="L661" i="25" s="1"/>
  <c r="M661" i="25" s="1"/>
  <c r="Z661" i="25" s="1"/>
  <c r="E703" i="35"/>
  <c r="H661" i="25"/>
  <c r="K660" i="25"/>
  <c r="AD661" i="25" l="1"/>
  <c r="V661" i="25"/>
  <c r="Y661" i="25"/>
  <c r="AC661" i="25"/>
  <c r="W661" i="25"/>
  <c r="T661" i="25"/>
  <c r="X661" i="25"/>
  <c r="AA661" i="25"/>
  <c r="AB661" i="25"/>
  <c r="U661" i="25"/>
  <c r="I703" i="35"/>
  <c r="H704" i="35" s="1"/>
  <c r="R703" i="35"/>
  <c r="L704" i="35" s="1"/>
  <c r="M704" i="35" s="1"/>
  <c r="J703" i="35" l="1"/>
  <c r="K703" i="35" s="1"/>
  <c r="AE661" i="25"/>
  <c r="N661" i="25" s="1"/>
  <c r="Q661" i="25" s="1"/>
  <c r="AB704" i="35"/>
  <c r="W704" i="35"/>
  <c r="AA704" i="35"/>
  <c r="T704" i="35"/>
  <c r="AC704" i="35"/>
  <c r="X704" i="35"/>
  <c r="Y704" i="35"/>
  <c r="Z704" i="35"/>
  <c r="AD704" i="35"/>
  <c r="U704" i="35"/>
  <c r="V704" i="35"/>
  <c r="S661" i="25"/>
  <c r="E661" i="25" s="1"/>
  <c r="I661" i="25" s="1"/>
  <c r="R661" i="25" l="1"/>
  <c r="L662" i="25" s="1"/>
  <c r="M662" i="25" s="1"/>
  <c r="AC662" i="25" s="1"/>
  <c r="AE704" i="35"/>
  <c r="N704" i="35" s="1"/>
  <c r="Q704" i="35" s="1"/>
  <c r="H662" i="25"/>
  <c r="K661" i="25"/>
  <c r="AA662" i="25" l="1"/>
  <c r="W662" i="25"/>
  <c r="Y662" i="25"/>
  <c r="AB662" i="25"/>
  <c r="Z662" i="25"/>
  <c r="T662" i="25"/>
  <c r="AD662" i="25"/>
  <c r="U662" i="25"/>
  <c r="V662" i="25"/>
  <c r="X662" i="25"/>
  <c r="S704" i="35"/>
  <c r="AE662" i="25" l="1"/>
  <c r="N662" i="25" s="1"/>
  <c r="Q662" i="25" s="1"/>
  <c r="S662" i="25" s="1"/>
  <c r="E662" i="25" s="1"/>
  <c r="E704" i="35"/>
  <c r="I662" i="25" l="1"/>
  <c r="H663" i="25" s="1"/>
  <c r="K662" i="25"/>
  <c r="R662" i="25"/>
  <c r="L663" i="25" s="1"/>
  <c r="M663" i="25" s="1"/>
  <c r="Y663" i="25" s="1"/>
  <c r="I704" i="35"/>
  <c r="H705" i="35" s="1"/>
  <c r="R704" i="35"/>
  <c r="L705" i="35" s="1"/>
  <c r="M705" i="35" s="1"/>
  <c r="J704" i="35" l="1"/>
  <c r="K704" i="35" s="1"/>
  <c r="U663" i="25"/>
  <c r="AA663" i="25"/>
  <c r="AC663" i="25"/>
  <c r="T663" i="25"/>
  <c r="W663" i="25"/>
  <c r="AB663" i="25"/>
  <c r="X663" i="25"/>
  <c r="V663" i="25"/>
  <c r="AD663" i="25"/>
  <c r="Z663" i="25"/>
  <c r="AC705" i="35"/>
  <c r="V705" i="35"/>
  <c r="AD705" i="35"/>
  <c r="W705" i="35"/>
  <c r="U705" i="35"/>
  <c r="Y705" i="35"/>
  <c r="AB705" i="35"/>
  <c r="Z705" i="35"/>
  <c r="AA705" i="35"/>
  <c r="T705" i="35"/>
  <c r="X705" i="35"/>
  <c r="AE663" i="25" l="1"/>
  <c r="N663" i="25" s="1"/>
  <c r="Q663" i="25" s="1"/>
  <c r="S663" i="25" s="1"/>
  <c r="E663" i="25" s="1"/>
  <c r="R663" i="25" s="1"/>
  <c r="L664" i="25" s="1"/>
  <c r="M664" i="25" s="1"/>
  <c r="AE705" i="35"/>
  <c r="N705" i="35" s="1"/>
  <c r="Q705" i="35" s="1"/>
  <c r="U664" i="25" l="1"/>
  <c r="X664" i="25"/>
  <c r="T664" i="25"/>
  <c r="AA664" i="25"/>
  <c r="W664" i="25"/>
  <c r="AB664" i="25"/>
  <c r="Z664" i="25"/>
  <c r="Y664" i="25"/>
  <c r="V664" i="25"/>
  <c r="AD664" i="25"/>
  <c r="AC664" i="25"/>
  <c r="S705" i="35"/>
  <c r="I663" i="25"/>
  <c r="H664" i="25" s="1"/>
  <c r="E705" i="35" l="1"/>
  <c r="AE664" i="25"/>
  <c r="N664" i="25" s="1"/>
  <c r="Q664" i="25" s="1"/>
  <c r="S664" i="25" s="1"/>
  <c r="E664" i="25" s="1"/>
  <c r="K663" i="25"/>
  <c r="I705" i="35" l="1"/>
  <c r="H706" i="35" s="1"/>
  <c r="R705" i="35"/>
  <c r="L706" i="35" s="1"/>
  <c r="M706" i="35" s="1"/>
  <c r="R664" i="25"/>
  <c r="L665" i="25" s="1"/>
  <c r="M665" i="25" s="1"/>
  <c r="I664" i="25"/>
  <c r="J705" i="35" l="1"/>
  <c r="K705" i="35" s="1"/>
  <c r="X706" i="35"/>
  <c r="Z706" i="35"/>
  <c r="T706" i="35"/>
  <c r="Y706" i="35"/>
  <c r="U706" i="35"/>
  <c r="V706" i="35"/>
  <c r="AD706" i="35"/>
  <c r="W706" i="35"/>
  <c r="AB706" i="35"/>
  <c r="AC706" i="35"/>
  <c r="AA706" i="35"/>
  <c r="H665" i="25"/>
  <c r="K664" i="25"/>
  <c r="U665" i="25"/>
  <c r="W665" i="25"/>
  <c r="AC665" i="25"/>
  <c r="V665" i="25"/>
  <c r="T665" i="25"/>
  <c r="AB665" i="25"/>
  <c r="Y665" i="25"/>
  <c r="X665" i="25"/>
  <c r="AD665" i="25"/>
  <c r="AA665" i="25"/>
  <c r="Z665" i="25"/>
  <c r="AE665" i="25" l="1"/>
  <c r="N665" i="25" s="1"/>
  <c r="Q665" i="25" s="1"/>
  <c r="S665" i="25" s="1"/>
  <c r="E665" i="25" s="1"/>
  <c r="I665" i="25" s="1"/>
  <c r="H666" i="25" s="1"/>
  <c r="AE706" i="35"/>
  <c r="N706" i="35" s="1"/>
  <c r="Q706" i="35" s="1"/>
  <c r="R665" i="25" l="1"/>
  <c r="L666" i="25" s="1"/>
  <c r="M666" i="25" s="1"/>
  <c r="U666" i="25" s="1"/>
  <c r="S706" i="35"/>
  <c r="K665" i="25"/>
  <c r="V666" i="25" l="1"/>
  <c r="AB666" i="25"/>
  <c r="AD666" i="25"/>
  <c r="W666" i="25"/>
  <c r="AA666" i="25"/>
  <c r="Y666" i="25"/>
  <c r="T666" i="25"/>
  <c r="AC666" i="25"/>
  <c r="Z666" i="25"/>
  <c r="X666" i="25"/>
  <c r="E706" i="35"/>
  <c r="AE666" i="25" l="1"/>
  <c r="N666" i="25" s="1"/>
  <c r="Q666" i="25" s="1"/>
  <c r="S666" i="25" s="1"/>
  <c r="E666" i="25" s="1"/>
  <c r="R666" i="25" s="1"/>
  <c r="L667" i="25" s="1"/>
  <c r="M667" i="25" s="1"/>
  <c r="I706" i="35"/>
  <c r="H707" i="35" s="1"/>
  <c r="R706" i="35"/>
  <c r="L707" i="35" s="1"/>
  <c r="M707" i="35" s="1"/>
  <c r="J706" i="35" l="1"/>
  <c r="K706" i="35" s="1"/>
  <c r="I666" i="25"/>
  <c r="X707" i="35"/>
  <c r="AA707" i="35"/>
  <c r="T707" i="35"/>
  <c r="V707" i="35"/>
  <c r="W707" i="35"/>
  <c r="Y707" i="35"/>
  <c r="U707" i="35"/>
  <c r="AD707" i="35"/>
  <c r="Z707" i="35"/>
  <c r="AB707" i="35"/>
  <c r="AC707" i="35"/>
  <c r="AC667" i="25"/>
  <c r="Z667" i="25"/>
  <c r="X667" i="25"/>
  <c r="T667" i="25"/>
  <c r="AD667" i="25"/>
  <c r="W667" i="25"/>
  <c r="U667" i="25"/>
  <c r="AA667" i="25"/>
  <c r="Y667" i="25"/>
  <c r="AB667" i="25"/>
  <c r="V667" i="25"/>
  <c r="H667" i="25" l="1"/>
  <c r="K666" i="25"/>
  <c r="AE707" i="35"/>
  <c r="N707" i="35" s="1"/>
  <c r="Q707" i="35" s="1"/>
  <c r="AE667" i="25"/>
  <c r="N667" i="25" s="1"/>
  <c r="Q667" i="25" s="1"/>
  <c r="S667" i="25" s="1"/>
  <c r="S707" i="35" l="1"/>
  <c r="E667" i="25"/>
  <c r="R667" i="25" s="1"/>
  <c r="L668" i="25" s="1"/>
  <c r="M668" i="25" s="1"/>
  <c r="E707" i="35" l="1"/>
  <c r="I667" i="25"/>
  <c r="H668" i="25" s="1"/>
  <c r="Y668" i="25"/>
  <c r="Z668" i="25"/>
  <c r="W668" i="25"/>
  <c r="V668" i="25"/>
  <c r="AA668" i="25"/>
  <c r="X668" i="25"/>
  <c r="U668" i="25"/>
  <c r="AD668" i="25"/>
  <c r="AC668" i="25"/>
  <c r="T668" i="25"/>
  <c r="AB668" i="25"/>
  <c r="I707" i="35" l="1"/>
  <c r="H708" i="35" s="1"/>
  <c r="R707" i="35"/>
  <c r="L708" i="35" s="1"/>
  <c r="M708" i="35" s="1"/>
  <c r="K667" i="25"/>
  <c r="AE668" i="25"/>
  <c r="N668" i="25" s="1"/>
  <c r="Q668" i="25" s="1"/>
  <c r="S668" i="25" s="1"/>
  <c r="J707" i="35" l="1"/>
  <c r="K707" i="35" s="1"/>
  <c r="T708" i="35"/>
  <c r="AD708" i="35"/>
  <c r="AC708" i="35"/>
  <c r="X708" i="35"/>
  <c r="AB708" i="35"/>
  <c r="W708" i="35"/>
  <c r="U708" i="35"/>
  <c r="AA708" i="35"/>
  <c r="Z708" i="35"/>
  <c r="V708" i="35"/>
  <c r="Y708" i="35"/>
  <c r="E668" i="25"/>
  <c r="R668" i="25" s="1"/>
  <c r="L669" i="25" s="1"/>
  <c r="M669" i="25" s="1"/>
  <c r="AE708" i="35" l="1"/>
  <c r="N708" i="35" s="1"/>
  <c r="Q708" i="35" s="1"/>
  <c r="W669" i="25"/>
  <c r="AB669" i="25"/>
  <c r="V669" i="25"/>
  <c r="U669" i="25"/>
  <c r="Z669" i="25"/>
  <c r="X669" i="25"/>
  <c r="AC669" i="25"/>
  <c r="AD669" i="25"/>
  <c r="Y669" i="25"/>
  <c r="AA669" i="25"/>
  <c r="T669" i="25"/>
  <c r="I668" i="25"/>
  <c r="H669" i="25" s="1"/>
  <c r="S708" i="35" l="1"/>
  <c r="AE669" i="25"/>
  <c r="N669" i="25" s="1"/>
  <c r="Q669" i="25" s="1"/>
  <c r="S669" i="25" s="1"/>
  <c r="K668" i="25"/>
  <c r="E708" i="35" l="1"/>
  <c r="E669" i="25"/>
  <c r="I669" i="25" s="1"/>
  <c r="H670" i="25" s="1"/>
  <c r="I708" i="35" l="1"/>
  <c r="H709" i="35" s="1"/>
  <c r="R708" i="35"/>
  <c r="L709" i="35" s="1"/>
  <c r="M709" i="35" s="1"/>
  <c r="K669" i="25"/>
  <c r="R669" i="25"/>
  <c r="L670" i="25" s="1"/>
  <c r="M670" i="25" s="1"/>
  <c r="AA670" i="25" s="1"/>
  <c r="J708" i="35" l="1"/>
  <c r="K708" i="35" s="1"/>
  <c r="T709" i="35"/>
  <c r="Y709" i="35"/>
  <c r="AD709" i="35"/>
  <c r="Z709" i="35"/>
  <c r="AA709" i="35"/>
  <c r="AB709" i="35"/>
  <c r="W709" i="35"/>
  <c r="U709" i="35"/>
  <c r="V709" i="35"/>
  <c r="AC709" i="35"/>
  <c r="X709" i="35"/>
  <c r="Y670" i="25"/>
  <c r="AB670" i="25"/>
  <c r="T670" i="25"/>
  <c r="Z670" i="25"/>
  <c r="X670" i="25"/>
  <c r="AC670" i="25"/>
  <c r="W670" i="25"/>
  <c r="AD670" i="25"/>
  <c r="U670" i="25"/>
  <c r="V670" i="25"/>
  <c r="AE709" i="35" l="1"/>
  <c r="N709" i="35" s="1"/>
  <c r="Q709" i="35" s="1"/>
  <c r="AE670" i="25"/>
  <c r="N670" i="25" s="1"/>
  <c r="Q670" i="25" s="1"/>
  <c r="S709" i="35" l="1"/>
  <c r="S670" i="25"/>
  <c r="E709" i="35" l="1"/>
  <c r="E670" i="25"/>
  <c r="I709" i="35" l="1"/>
  <c r="H710" i="35" s="1"/>
  <c r="R709" i="35"/>
  <c r="L710" i="35" s="1"/>
  <c r="M710" i="35" s="1"/>
  <c r="R670" i="25"/>
  <c r="L671" i="25" s="1"/>
  <c r="M671" i="25" s="1"/>
  <c r="I670" i="25"/>
  <c r="H671" i="25" s="1"/>
  <c r="J709" i="35" l="1"/>
  <c r="K709" i="35" s="1"/>
  <c r="U710" i="35"/>
  <c r="Y710" i="35"/>
  <c r="X710" i="35"/>
  <c r="T710" i="35"/>
  <c r="AC710" i="35"/>
  <c r="AA710" i="35"/>
  <c r="W710" i="35"/>
  <c r="Z710" i="35"/>
  <c r="AB710" i="35"/>
  <c r="V710" i="35"/>
  <c r="AD710" i="35"/>
  <c r="K670" i="25"/>
  <c r="T671" i="25"/>
  <c r="AB671" i="25"/>
  <c r="Y671" i="25"/>
  <c r="AC671" i="25"/>
  <c r="W671" i="25"/>
  <c r="V671" i="25"/>
  <c r="U671" i="25"/>
  <c r="AA671" i="25"/>
  <c r="X671" i="25"/>
  <c r="Z671" i="25"/>
  <c r="AD671" i="25"/>
  <c r="AE710" i="35" l="1"/>
  <c r="N710" i="35" s="1"/>
  <c r="Q710" i="35" s="1"/>
  <c r="AE671" i="25"/>
  <c r="N671" i="25" s="1"/>
  <c r="Q671" i="25" s="1"/>
  <c r="S710" i="35" l="1"/>
  <c r="S671" i="25"/>
  <c r="E671" i="25" s="1"/>
  <c r="E710" i="35" l="1"/>
  <c r="R671" i="25"/>
  <c r="L672" i="25" s="1"/>
  <c r="M672" i="25" s="1"/>
  <c r="I671" i="25"/>
  <c r="H672" i="25" s="1"/>
  <c r="K671" i="25" l="1"/>
  <c r="I710" i="35"/>
  <c r="H711" i="35" s="1"/>
  <c r="R710" i="35"/>
  <c r="L711" i="35" s="1"/>
  <c r="M711" i="35" s="1"/>
  <c r="AC672" i="25"/>
  <c r="W672" i="25"/>
  <c r="AA672" i="25"/>
  <c r="Y672" i="25"/>
  <c r="T672" i="25"/>
  <c r="AD672" i="25"/>
  <c r="AB672" i="25"/>
  <c r="U672" i="25"/>
  <c r="Z672" i="25"/>
  <c r="X672" i="25"/>
  <c r="V672" i="25"/>
  <c r="J710" i="35" l="1"/>
  <c r="K710" i="35" s="1"/>
  <c r="Z711" i="35"/>
  <c r="Y711" i="35"/>
  <c r="AA711" i="35"/>
  <c r="T711" i="35"/>
  <c r="V711" i="35"/>
  <c r="W711" i="35"/>
  <c r="X711" i="35"/>
  <c r="U711" i="35"/>
  <c r="AD711" i="35"/>
  <c r="AC711" i="35"/>
  <c r="AB711" i="35"/>
  <c r="AE672" i="25"/>
  <c r="N672" i="25" s="1"/>
  <c r="Q672" i="25" s="1"/>
  <c r="AE711" i="35" l="1"/>
  <c r="N711" i="35" s="1"/>
  <c r="Q711" i="35" s="1"/>
  <c r="S672" i="25"/>
  <c r="E672" i="25" s="1"/>
  <c r="R672" i="25" s="1"/>
  <c r="L673" i="25" s="1"/>
  <c r="M673" i="25" s="1"/>
  <c r="I672" i="25" l="1"/>
  <c r="H673" i="25" s="1"/>
  <c r="S711" i="35"/>
  <c r="E711" i="35" s="1"/>
  <c r="Z673" i="25"/>
  <c r="AB673" i="25"/>
  <c r="V673" i="25"/>
  <c r="U673" i="25"/>
  <c r="AA673" i="25"/>
  <c r="AC673" i="25"/>
  <c r="AD673" i="25"/>
  <c r="W673" i="25"/>
  <c r="X673" i="25"/>
  <c r="T673" i="25"/>
  <c r="Y673" i="25"/>
  <c r="K672" i="25" l="1"/>
  <c r="I711" i="35"/>
  <c r="H712" i="35" s="1"/>
  <c r="R711" i="35"/>
  <c r="L712" i="35" s="1"/>
  <c r="M712" i="35" s="1"/>
  <c r="AE673" i="25"/>
  <c r="N673" i="25" s="1"/>
  <c r="Q673" i="25" s="1"/>
  <c r="J711" i="35" l="1"/>
  <c r="K711" i="35" s="1"/>
  <c r="U712" i="35"/>
  <c r="AB712" i="35"/>
  <c r="X712" i="35"/>
  <c r="Y712" i="35"/>
  <c r="AC712" i="35"/>
  <c r="Z712" i="35"/>
  <c r="AD712" i="35"/>
  <c r="V712" i="35"/>
  <c r="W712" i="35"/>
  <c r="T712" i="35"/>
  <c r="AA712" i="35"/>
  <c r="S673" i="25"/>
  <c r="E673" i="25" s="1"/>
  <c r="R673" i="25" s="1"/>
  <c r="L674" i="25" s="1"/>
  <c r="M674" i="25" s="1"/>
  <c r="I673" i="25" l="1"/>
  <c r="H674" i="25" s="1"/>
  <c r="AE712" i="35"/>
  <c r="N712" i="35" s="1"/>
  <c r="Q712" i="35" s="1"/>
  <c r="AB674" i="25"/>
  <c r="AD674" i="25"/>
  <c r="T674" i="25"/>
  <c r="AA674" i="25"/>
  <c r="Z674" i="25"/>
  <c r="Y674" i="25"/>
  <c r="W674" i="25"/>
  <c r="V674" i="25"/>
  <c r="AC674" i="25"/>
  <c r="X674" i="25"/>
  <c r="U674" i="25"/>
  <c r="K673" i="25" l="1"/>
  <c r="S712" i="35"/>
  <c r="AE674" i="25"/>
  <c r="N674" i="25" s="1"/>
  <c r="Q674" i="25" s="1"/>
  <c r="E712" i="35" l="1"/>
  <c r="S674" i="25"/>
  <c r="E674" i="25" s="1"/>
  <c r="R674" i="25" s="1"/>
  <c r="L675" i="25" s="1"/>
  <c r="M675" i="25" s="1"/>
  <c r="I674" i="25" l="1"/>
  <c r="H675" i="25" s="1"/>
  <c r="I712" i="35"/>
  <c r="H713" i="35" s="1"/>
  <c r="R712" i="35"/>
  <c r="L713" i="35" s="1"/>
  <c r="M713" i="35" s="1"/>
  <c r="AA675" i="25"/>
  <c r="Z675" i="25"/>
  <c r="AB675" i="25"/>
  <c r="Y675" i="25"/>
  <c r="W675" i="25"/>
  <c r="U675" i="25"/>
  <c r="AD675" i="25"/>
  <c r="AC675" i="25"/>
  <c r="V675" i="25"/>
  <c r="T675" i="25"/>
  <c r="X675" i="25"/>
  <c r="J712" i="35" l="1"/>
  <c r="K712" i="35" s="1"/>
  <c r="K674" i="25"/>
  <c r="AB713" i="35"/>
  <c r="Y713" i="35"/>
  <c r="AC713" i="35"/>
  <c r="V713" i="35"/>
  <c r="U713" i="35"/>
  <c r="AD713" i="35"/>
  <c r="Z713" i="35"/>
  <c r="AA713" i="35"/>
  <c r="W713" i="35"/>
  <c r="T713" i="35"/>
  <c r="X713" i="35"/>
  <c r="AE675" i="25"/>
  <c r="N675" i="25" s="1"/>
  <c r="Q675" i="25" s="1"/>
  <c r="AE713" i="35" l="1"/>
  <c r="N713" i="35" s="1"/>
  <c r="Q713" i="35" s="1"/>
  <c r="S675" i="25"/>
  <c r="E675" i="25" s="1"/>
  <c r="R675" i="25" s="1"/>
  <c r="L676" i="25" s="1"/>
  <c r="M676" i="25" s="1"/>
  <c r="I675" i="25" l="1"/>
  <c r="H676" i="25" s="1"/>
  <c r="S713" i="35"/>
  <c r="AA676" i="25"/>
  <c r="Y676" i="25"/>
  <c r="AC676" i="25"/>
  <c r="W676" i="25"/>
  <c r="U676" i="25"/>
  <c r="T676" i="25"/>
  <c r="AD676" i="25"/>
  <c r="AB676" i="25"/>
  <c r="V676" i="25"/>
  <c r="Z676" i="25"/>
  <c r="X676" i="25"/>
  <c r="K675" i="25" l="1"/>
  <c r="E713" i="35"/>
  <c r="AE676" i="25"/>
  <c r="N676" i="25" s="1"/>
  <c r="Q676" i="25" s="1"/>
  <c r="I713" i="35" l="1"/>
  <c r="H714" i="35" s="1"/>
  <c r="R713" i="35"/>
  <c r="L714" i="35" s="1"/>
  <c r="M714" i="35" s="1"/>
  <c r="S676" i="25"/>
  <c r="J713" i="35" l="1"/>
  <c r="K713" i="35" s="1"/>
  <c r="U714" i="35"/>
  <c r="T714" i="35"/>
  <c r="AB714" i="35"/>
  <c r="V714" i="35"/>
  <c r="Z714" i="35"/>
  <c r="AD714" i="35"/>
  <c r="AA714" i="35"/>
  <c r="W714" i="35"/>
  <c r="AC714" i="35"/>
  <c r="Y714" i="35"/>
  <c r="X714" i="35"/>
  <c r="E676" i="25"/>
  <c r="AE714" i="35" l="1"/>
  <c r="N714" i="35" s="1"/>
  <c r="Q714" i="35" s="1"/>
  <c r="R676" i="25"/>
  <c r="L677" i="25" s="1"/>
  <c r="M677" i="25" s="1"/>
  <c r="I676" i="25"/>
  <c r="H677" i="25" s="1"/>
  <c r="K676" i="25" l="1"/>
  <c r="S714" i="35"/>
  <c r="V677" i="25"/>
  <c r="AB677" i="25"/>
  <c r="U677" i="25"/>
  <c r="X677" i="25"/>
  <c r="AA677" i="25"/>
  <c r="W677" i="25"/>
  <c r="AC677" i="25"/>
  <c r="AD677" i="25"/>
  <c r="Z677" i="25"/>
  <c r="Y677" i="25"/>
  <c r="T677" i="25"/>
  <c r="AE677" i="25" l="1"/>
  <c r="N677" i="25" s="1"/>
  <c r="Q677" i="25" s="1"/>
  <c r="S677" i="25" s="1"/>
  <c r="E714" i="35"/>
  <c r="E677" i="25" l="1"/>
  <c r="I677" i="25" s="1"/>
  <c r="H678" i="25" s="1"/>
  <c r="I714" i="35"/>
  <c r="H715" i="35" s="1"/>
  <c r="R714" i="35"/>
  <c r="L715" i="35" s="1"/>
  <c r="M715" i="35" s="1"/>
  <c r="J714" i="35" l="1"/>
  <c r="K714" i="35" s="1"/>
  <c r="R677" i="25"/>
  <c r="L678" i="25" s="1"/>
  <c r="M678" i="25" s="1"/>
  <c r="Y678" i="25" s="1"/>
  <c r="K677" i="25"/>
  <c r="AA715" i="35"/>
  <c r="AC715" i="35"/>
  <c r="U715" i="35"/>
  <c r="AD715" i="35"/>
  <c r="V715" i="35"/>
  <c r="Z715" i="35"/>
  <c r="W715" i="35"/>
  <c r="Y715" i="35"/>
  <c r="X715" i="35"/>
  <c r="T715" i="35"/>
  <c r="AB715" i="35"/>
  <c r="V678" i="25" l="1"/>
  <c r="X678" i="25"/>
  <c r="U678" i="25"/>
  <c r="T678" i="25"/>
  <c r="Z678" i="25"/>
  <c r="AA678" i="25"/>
  <c r="W678" i="25"/>
  <c r="AD678" i="25"/>
  <c r="AB678" i="25"/>
  <c r="AC678" i="25"/>
  <c r="AE715" i="35"/>
  <c r="N715" i="35" s="1"/>
  <c r="Q715" i="35" s="1"/>
  <c r="S715" i="35" s="1"/>
  <c r="AE678" i="25" l="1"/>
  <c r="N678" i="25" s="1"/>
  <c r="Q678" i="25" s="1"/>
  <c r="S678" i="25" s="1"/>
  <c r="E715" i="35"/>
  <c r="E678" i="25" l="1"/>
  <c r="R678" i="25" s="1"/>
  <c r="L679" i="25" s="1"/>
  <c r="M679" i="25" s="1"/>
  <c r="Y679" i="25" s="1"/>
  <c r="I715" i="35"/>
  <c r="H716" i="35" s="1"/>
  <c r="R715" i="35"/>
  <c r="L716" i="35" s="1"/>
  <c r="M716" i="35" s="1"/>
  <c r="J715" i="35" l="1"/>
  <c r="K715" i="35" s="1"/>
  <c r="W679" i="25"/>
  <c r="U679" i="25"/>
  <c r="Z679" i="25"/>
  <c r="AB679" i="25"/>
  <c r="T679" i="25"/>
  <c r="AD679" i="25"/>
  <c r="V679" i="25"/>
  <c r="AA679" i="25"/>
  <c r="X679" i="25"/>
  <c r="AC679" i="25"/>
  <c r="I678" i="25"/>
  <c r="T716" i="35"/>
  <c r="AD716" i="35"/>
  <c r="U716" i="35"/>
  <c r="W716" i="35"/>
  <c r="AB716" i="35"/>
  <c r="X716" i="35"/>
  <c r="Y716" i="35"/>
  <c r="AA716" i="35"/>
  <c r="V716" i="35"/>
  <c r="Z716" i="35"/>
  <c r="AC716" i="35"/>
  <c r="AE679" i="25" l="1"/>
  <c r="N679" i="25" s="1"/>
  <c r="Q679" i="25" s="1"/>
  <c r="H679" i="25"/>
  <c r="K678" i="25"/>
  <c r="AE716" i="35"/>
  <c r="N716" i="35" s="1"/>
  <c r="Q716" i="35" s="1"/>
  <c r="S679" i="25"/>
  <c r="E679" i="25" s="1"/>
  <c r="R679" i="25" s="1"/>
  <c r="L680" i="25" s="1"/>
  <c r="M680" i="25" s="1"/>
  <c r="S716" i="35" l="1"/>
  <c r="AD680" i="25"/>
  <c r="Z680" i="25"/>
  <c r="AA680" i="25"/>
  <c r="U680" i="25"/>
  <c r="W680" i="25"/>
  <c r="Y680" i="25"/>
  <c r="T680" i="25"/>
  <c r="X680" i="25"/>
  <c r="AB680" i="25"/>
  <c r="AC680" i="25"/>
  <c r="V680" i="25"/>
  <c r="I679" i="25"/>
  <c r="H680" i="25" s="1"/>
  <c r="E716" i="35" l="1"/>
  <c r="K679" i="25"/>
  <c r="AE680" i="25"/>
  <c r="N680" i="25" s="1"/>
  <c r="Q680" i="25" s="1"/>
  <c r="I716" i="35" l="1"/>
  <c r="H717" i="35" s="1"/>
  <c r="R716" i="35"/>
  <c r="L717" i="35" s="1"/>
  <c r="M717" i="35" s="1"/>
  <c r="S680" i="25"/>
  <c r="E680" i="25" s="1"/>
  <c r="J716" i="35" l="1"/>
  <c r="K716" i="35" s="1"/>
  <c r="W717" i="35"/>
  <c r="V717" i="35"/>
  <c r="AC717" i="35"/>
  <c r="X717" i="35"/>
  <c r="Z717" i="35"/>
  <c r="U717" i="35"/>
  <c r="AA717" i="35"/>
  <c r="AD717" i="35"/>
  <c r="Y717" i="35"/>
  <c r="T717" i="35"/>
  <c r="AB717" i="35"/>
  <c r="R680" i="25"/>
  <c r="L681" i="25" s="1"/>
  <c r="M681" i="25" s="1"/>
  <c r="I680" i="25"/>
  <c r="AE717" i="35" l="1"/>
  <c r="N717" i="35" s="1"/>
  <c r="Q717" i="35" s="1"/>
  <c r="K680" i="25"/>
  <c r="H681" i="25"/>
  <c r="V681" i="25"/>
  <c r="Z681" i="25"/>
  <c r="AA681" i="25"/>
  <c r="U681" i="25"/>
  <c r="T681" i="25"/>
  <c r="X681" i="25"/>
  <c r="W681" i="25"/>
  <c r="AC681" i="25"/>
  <c r="AB681" i="25"/>
  <c r="Y681" i="25"/>
  <c r="AD681" i="25"/>
  <c r="S717" i="35" l="1"/>
  <c r="AE681" i="25"/>
  <c r="N681" i="25" s="1"/>
  <c r="Q681" i="25" s="1"/>
  <c r="E717" i="35" l="1"/>
  <c r="S681" i="25"/>
  <c r="E681" i="25" s="1"/>
  <c r="I681" i="25" s="1"/>
  <c r="H682" i="25" s="1"/>
  <c r="K681" i="25" l="1"/>
  <c r="R681" i="25"/>
  <c r="L682" i="25" s="1"/>
  <c r="M682" i="25" s="1"/>
  <c r="U682" i="25" s="1"/>
  <c r="I717" i="35"/>
  <c r="H718" i="35" s="1"/>
  <c r="R717" i="35"/>
  <c r="L718" i="35" s="1"/>
  <c r="M718" i="35" s="1"/>
  <c r="J717" i="35" l="1"/>
  <c r="K717" i="35" s="1"/>
  <c r="W682" i="25"/>
  <c r="X682" i="25"/>
  <c r="AC682" i="25"/>
  <c r="AB682" i="25"/>
  <c r="AD682" i="25"/>
  <c r="V682" i="25"/>
  <c r="Z682" i="25"/>
  <c r="AA682" i="25"/>
  <c r="T682" i="25"/>
  <c r="Y682" i="25"/>
  <c r="T718" i="35"/>
  <c r="U718" i="35"/>
  <c r="AB718" i="35"/>
  <c r="V718" i="35"/>
  <c r="W718" i="35"/>
  <c r="Y718" i="35"/>
  <c r="AA718" i="35"/>
  <c r="AC718" i="35"/>
  <c r="AD718" i="35"/>
  <c r="Z718" i="35"/>
  <c r="X718" i="35"/>
  <c r="AE682" i="25" l="1"/>
  <c r="N682" i="25" s="1"/>
  <c r="Q682" i="25" s="1"/>
  <c r="S682" i="25" s="1"/>
  <c r="AE718" i="35"/>
  <c r="N718" i="35" s="1"/>
  <c r="Q718" i="35" s="1"/>
  <c r="S718" i="35" l="1"/>
  <c r="E682" i="25"/>
  <c r="E718" i="35" l="1"/>
  <c r="R682" i="25"/>
  <c r="L683" i="25" s="1"/>
  <c r="M683" i="25" s="1"/>
  <c r="I682" i="25"/>
  <c r="H683" i="25" s="1"/>
  <c r="K682" i="25" l="1"/>
  <c r="I718" i="35"/>
  <c r="H719" i="35" s="1"/>
  <c r="R718" i="35"/>
  <c r="L719" i="35" s="1"/>
  <c r="M719" i="35" s="1"/>
  <c r="AC683" i="25"/>
  <c r="AD683" i="25"/>
  <c r="AB683" i="25"/>
  <c r="W683" i="25"/>
  <c r="V683" i="25"/>
  <c r="Z683" i="25"/>
  <c r="U683" i="25"/>
  <c r="Y683" i="25"/>
  <c r="X683" i="25"/>
  <c r="AA683" i="25"/>
  <c r="T683" i="25"/>
  <c r="J718" i="35" l="1"/>
  <c r="K718" i="35" s="1"/>
  <c r="AE683" i="25"/>
  <c r="N683" i="25" s="1"/>
  <c r="Q683" i="25" s="1"/>
  <c r="S683" i="25" s="1"/>
  <c r="E683" i="25" s="1"/>
  <c r="I683" i="25" s="1"/>
  <c r="H684" i="25" s="1"/>
  <c r="Z719" i="35"/>
  <c r="V719" i="35"/>
  <c r="Y719" i="35"/>
  <c r="U719" i="35"/>
  <c r="AC719" i="35"/>
  <c r="AA719" i="35"/>
  <c r="T719" i="35"/>
  <c r="AB719" i="35"/>
  <c r="AD719" i="35"/>
  <c r="W719" i="35"/>
  <c r="X719" i="35"/>
  <c r="R683" i="25" l="1"/>
  <c r="L684" i="25" s="1"/>
  <c r="M684" i="25" s="1"/>
  <c r="Z684" i="25" s="1"/>
  <c r="AE719" i="35"/>
  <c r="N719" i="35" s="1"/>
  <c r="Q719" i="35" s="1"/>
  <c r="K683" i="25"/>
  <c r="AD684" i="25" l="1"/>
  <c r="V684" i="25"/>
  <c r="T684" i="25"/>
  <c r="AC684" i="25"/>
  <c r="AB684" i="25"/>
  <c r="Y684" i="25"/>
  <c r="AA684" i="25"/>
  <c r="U684" i="25"/>
  <c r="W684" i="25"/>
  <c r="X684" i="25"/>
  <c r="S719" i="35"/>
  <c r="AE684" i="25" l="1"/>
  <c r="N684" i="25" s="1"/>
  <c r="Q684" i="25" s="1"/>
  <c r="S684" i="25" s="1"/>
  <c r="E684" i="25" s="1"/>
  <c r="R684" i="25" s="1"/>
  <c r="L685" i="25" s="1"/>
  <c r="M685" i="25" s="1"/>
  <c r="E719" i="35"/>
  <c r="I684" i="25" l="1"/>
  <c r="H685" i="25" s="1"/>
  <c r="I719" i="35"/>
  <c r="H720" i="35" s="1"/>
  <c r="R719" i="35"/>
  <c r="L720" i="35" s="1"/>
  <c r="M720" i="35" s="1"/>
  <c r="V685" i="25"/>
  <c r="AA685" i="25"/>
  <c r="Z685" i="25"/>
  <c r="AC685" i="25"/>
  <c r="AB685" i="25"/>
  <c r="W685" i="25"/>
  <c r="AD685" i="25"/>
  <c r="T685" i="25"/>
  <c r="X685" i="25"/>
  <c r="Y685" i="25"/>
  <c r="U685" i="25"/>
  <c r="J719" i="35" l="1"/>
  <c r="K719" i="35" s="1"/>
  <c r="K684" i="25"/>
  <c r="AB720" i="35"/>
  <c r="U720" i="35"/>
  <c r="V720" i="35"/>
  <c r="X720" i="35"/>
  <c r="Z720" i="35"/>
  <c r="W720" i="35"/>
  <c r="T720" i="35"/>
  <c r="AA720" i="35"/>
  <c r="AC720" i="35"/>
  <c r="Y720" i="35"/>
  <c r="AD720" i="35"/>
  <c r="AE685" i="25"/>
  <c r="N685" i="25" s="1"/>
  <c r="Q685" i="25" s="1"/>
  <c r="AE720" i="35" l="1"/>
  <c r="N720" i="35" s="1"/>
  <c r="Q720" i="35" s="1"/>
  <c r="S685" i="25"/>
  <c r="E685" i="25" s="1"/>
  <c r="R685" i="25" s="1"/>
  <c r="L686" i="25" s="1"/>
  <c r="M686" i="25" s="1"/>
  <c r="S720" i="35" l="1"/>
  <c r="T686" i="25"/>
  <c r="Y686" i="25"/>
  <c r="V686" i="25"/>
  <c r="W686" i="25"/>
  <c r="U686" i="25"/>
  <c r="AB686" i="25"/>
  <c r="AA686" i="25"/>
  <c r="AD686" i="25"/>
  <c r="AC686" i="25"/>
  <c r="Z686" i="25"/>
  <c r="X686" i="25"/>
  <c r="I685" i="25"/>
  <c r="H686" i="25" s="1"/>
  <c r="E720" i="35" l="1"/>
  <c r="K685" i="25"/>
  <c r="AE686" i="25"/>
  <c r="N686" i="25" s="1"/>
  <c r="Q686" i="25" s="1"/>
  <c r="I720" i="35" l="1"/>
  <c r="H721" i="35" s="1"/>
  <c r="R720" i="35"/>
  <c r="L721" i="35" s="1"/>
  <c r="M721" i="35" s="1"/>
  <c r="S686" i="25"/>
  <c r="E686" i="25" s="1"/>
  <c r="J720" i="35" l="1"/>
  <c r="K720" i="35" s="1"/>
  <c r="Z721" i="35"/>
  <c r="AD721" i="35"/>
  <c r="W721" i="35"/>
  <c r="Y721" i="35"/>
  <c r="AB721" i="35"/>
  <c r="U721" i="35"/>
  <c r="V721" i="35"/>
  <c r="AC721" i="35"/>
  <c r="T721" i="35"/>
  <c r="AA721" i="35"/>
  <c r="X721" i="35"/>
  <c r="R686" i="25"/>
  <c r="L687" i="25" s="1"/>
  <c r="M687" i="25" s="1"/>
  <c r="I686" i="25"/>
  <c r="H687" i="25" s="1"/>
  <c r="K686" i="25" l="1"/>
  <c r="AE721" i="35"/>
  <c r="N721" i="35" s="1"/>
  <c r="Q721" i="35" s="1"/>
  <c r="W687" i="25"/>
  <c r="AD687" i="25"/>
  <c r="U687" i="25"/>
  <c r="V687" i="25"/>
  <c r="T687" i="25"/>
  <c r="Y687" i="25"/>
  <c r="AB687" i="25"/>
  <c r="AC687" i="25"/>
  <c r="Z687" i="25"/>
  <c r="X687" i="25"/>
  <c r="AA687" i="25"/>
  <c r="S721" i="35" l="1"/>
  <c r="AE687" i="25"/>
  <c r="N687" i="25" s="1"/>
  <c r="Q687" i="25" s="1"/>
  <c r="E721" i="35" l="1"/>
  <c r="S687" i="25"/>
  <c r="E687" i="25" s="1"/>
  <c r="R687" i="25" s="1"/>
  <c r="L688" i="25" s="1"/>
  <c r="M688" i="25" s="1"/>
  <c r="I687" i="25" l="1"/>
  <c r="H688" i="25" s="1"/>
  <c r="I721" i="35"/>
  <c r="H722" i="35" s="1"/>
  <c r="R721" i="35"/>
  <c r="L722" i="35" s="1"/>
  <c r="M722" i="35" s="1"/>
  <c r="Z688" i="25"/>
  <c r="X688" i="25"/>
  <c r="AC688" i="25"/>
  <c r="W688" i="25"/>
  <c r="AB688" i="25"/>
  <c r="T688" i="25"/>
  <c r="AA688" i="25"/>
  <c r="V688" i="25"/>
  <c r="U688" i="25"/>
  <c r="Y688" i="25"/>
  <c r="AD688" i="25"/>
  <c r="J721" i="35" l="1"/>
  <c r="K721" i="35" s="1"/>
  <c r="K687" i="25"/>
  <c r="AD722" i="35"/>
  <c r="V722" i="35"/>
  <c r="U722" i="35"/>
  <c r="AB722" i="35"/>
  <c r="T722" i="35"/>
  <c r="W722" i="35"/>
  <c r="X722" i="35"/>
  <c r="AC722" i="35"/>
  <c r="AA722" i="35"/>
  <c r="Y722" i="35"/>
  <c r="Z722" i="35"/>
  <c r="AE688" i="25"/>
  <c r="N688" i="25" s="1"/>
  <c r="Q688" i="25" s="1"/>
  <c r="S688" i="25" s="1"/>
  <c r="AE722" i="35" l="1"/>
  <c r="N722" i="35" s="1"/>
  <c r="Q722" i="35" s="1"/>
  <c r="E688" i="25"/>
  <c r="S722" i="35" l="1"/>
  <c r="I688" i="25"/>
  <c r="H689" i="25" s="1"/>
  <c r="R688" i="25"/>
  <c r="L689" i="25" s="1"/>
  <c r="M689" i="25" s="1"/>
  <c r="K688" i="25" l="1"/>
  <c r="E722" i="35"/>
  <c r="AA689" i="25"/>
  <c r="Y689" i="25"/>
  <c r="X689" i="25"/>
  <c r="Z689" i="25"/>
  <c r="AD689" i="25"/>
  <c r="U689" i="25"/>
  <c r="AB689" i="25"/>
  <c r="AC689" i="25"/>
  <c r="V689" i="25"/>
  <c r="W689" i="25"/>
  <c r="T689" i="25"/>
  <c r="AE689" i="25" l="1"/>
  <c r="N689" i="25" s="1"/>
  <c r="Q689" i="25" s="1"/>
  <c r="I722" i="35"/>
  <c r="H723" i="35" s="1"/>
  <c r="R722" i="35"/>
  <c r="L723" i="35" s="1"/>
  <c r="M723" i="35" s="1"/>
  <c r="J722" i="35" l="1"/>
  <c r="K722" i="35" s="1"/>
  <c r="S689" i="25"/>
  <c r="E689" i="25" s="1"/>
  <c r="R689" i="25" s="1"/>
  <c r="L690" i="25" s="1"/>
  <c r="M690" i="25" s="1"/>
  <c r="AA723" i="35"/>
  <c r="AD723" i="35"/>
  <c r="Z723" i="35"/>
  <c r="U723" i="35"/>
  <c r="X723" i="35"/>
  <c r="T723" i="35"/>
  <c r="V723" i="35"/>
  <c r="W723" i="35"/>
  <c r="Y723" i="35"/>
  <c r="AB723" i="35"/>
  <c r="AC723" i="35"/>
  <c r="I689" i="25" l="1"/>
  <c r="H690" i="25" s="1"/>
  <c r="AA690" i="25"/>
  <c r="Y690" i="25"/>
  <c r="W690" i="25"/>
  <c r="T690" i="25"/>
  <c r="AC690" i="25"/>
  <c r="V690" i="25"/>
  <c r="AD690" i="25"/>
  <c r="AB690" i="25"/>
  <c r="X690" i="25"/>
  <c r="U690" i="25"/>
  <c r="Z690" i="25"/>
  <c r="AE723" i="35"/>
  <c r="N723" i="35" s="1"/>
  <c r="Q723" i="35" s="1"/>
  <c r="K689" i="25" l="1"/>
  <c r="AE690" i="25"/>
  <c r="N690" i="25" s="1"/>
  <c r="Q690" i="25" s="1"/>
  <c r="S690" i="25" s="1"/>
  <c r="S723" i="35"/>
  <c r="E723" i="35" s="1"/>
  <c r="E690" i="25" l="1"/>
  <c r="R690" i="25" s="1"/>
  <c r="L691" i="25" s="1"/>
  <c r="M691" i="25" s="1"/>
  <c r="T691" i="25" s="1"/>
  <c r="I723" i="35"/>
  <c r="H724" i="35" s="1"/>
  <c r="R723" i="35"/>
  <c r="L724" i="35" s="1"/>
  <c r="M724" i="35" s="1"/>
  <c r="I690" i="25"/>
  <c r="H691" i="25" s="1"/>
  <c r="J723" i="35" l="1"/>
  <c r="K723" i="35" s="1"/>
  <c r="U691" i="25"/>
  <c r="AB691" i="25"/>
  <c r="AC691" i="25"/>
  <c r="Y691" i="25"/>
  <c r="AA691" i="25"/>
  <c r="AD691" i="25"/>
  <c r="W691" i="25"/>
  <c r="Z691" i="25"/>
  <c r="V691" i="25"/>
  <c r="X691" i="25"/>
  <c r="K690" i="25"/>
  <c r="AD724" i="35"/>
  <c r="W724" i="35"/>
  <c r="Z724" i="35"/>
  <c r="V724" i="35"/>
  <c r="AA724" i="35"/>
  <c r="T724" i="35"/>
  <c r="AC724" i="35"/>
  <c r="X724" i="35"/>
  <c r="AB724" i="35"/>
  <c r="U724" i="35"/>
  <c r="Y724" i="35"/>
  <c r="AE691" i="25" l="1"/>
  <c r="N691" i="25" s="1"/>
  <c r="Q691" i="25" s="1"/>
  <c r="S691" i="25" s="1"/>
  <c r="E691" i="25" s="1"/>
  <c r="R691" i="25" s="1"/>
  <c r="L692" i="25" s="1"/>
  <c r="M692" i="25" s="1"/>
  <c r="AE724" i="35"/>
  <c r="N724" i="35" s="1"/>
  <c r="Q724" i="35" s="1"/>
  <c r="I691" i="25" l="1"/>
  <c r="H692" i="25" s="1"/>
  <c r="S724" i="35"/>
  <c r="T692" i="25"/>
  <c r="AA692" i="25"/>
  <c r="W692" i="25"/>
  <c r="AC692" i="25"/>
  <c r="V692" i="25"/>
  <c r="AB692" i="25"/>
  <c r="X692" i="25"/>
  <c r="Z692" i="25"/>
  <c r="Y692" i="25"/>
  <c r="AD692" i="25"/>
  <c r="U692" i="25"/>
  <c r="K691" i="25" l="1"/>
  <c r="E724" i="35"/>
  <c r="AE692" i="25"/>
  <c r="N692" i="25" s="1"/>
  <c r="Q692" i="25" s="1"/>
  <c r="I724" i="35" l="1"/>
  <c r="H725" i="35" s="1"/>
  <c r="R724" i="35"/>
  <c r="L725" i="35" s="1"/>
  <c r="M725" i="35" s="1"/>
  <c r="S692" i="25"/>
  <c r="E692" i="25" s="1"/>
  <c r="J724" i="35" l="1"/>
  <c r="K724" i="35" s="1"/>
  <c r="AC725" i="35"/>
  <c r="AD725" i="35"/>
  <c r="W725" i="35"/>
  <c r="X725" i="35"/>
  <c r="Y725" i="35"/>
  <c r="AB725" i="35"/>
  <c r="T725" i="35"/>
  <c r="V725" i="35"/>
  <c r="Z725" i="35"/>
  <c r="U725" i="35"/>
  <c r="AA725" i="35"/>
  <c r="R692" i="25"/>
  <c r="L693" i="25" s="1"/>
  <c r="M693" i="25" s="1"/>
  <c r="I692" i="25"/>
  <c r="H693" i="25" s="1"/>
  <c r="K692" i="25" l="1"/>
  <c r="AE725" i="35"/>
  <c r="N725" i="35" s="1"/>
  <c r="Q725" i="35" s="1"/>
  <c r="X693" i="25"/>
  <c r="Z693" i="25"/>
  <c r="AD693" i="25"/>
  <c r="AC693" i="25"/>
  <c r="U693" i="25"/>
  <c r="AB693" i="25"/>
  <c r="T693" i="25"/>
  <c r="AA693" i="25"/>
  <c r="V693" i="25"/>
  <c r="Y693" i="25"/>
  <c r="W693" i="25"/>
  <c r="S725" i="35" l="1"/>
  <c r="AE693" i="25"/>
  <c r="N693" i="25" s="1"/>
  <c r="Q693" i="25" s="1"/>
  <c r="E725" i="35" l="1"/>
  <c r="S693" i="25"/>
  <c r="E693" i="25" s="1"/>
  <c r="R693" i="25" s="1"/>
  <c r="L694" i="25" s="1"/>
  <c r="M694" i="25" s="1"/>
  <c r="I693" i="25" l="1"/>
  <c r="H694" i="25" s="1"/>
  <c r="I725" i="35"/>
  <c r="H726" i="35" s="1"/>
  <c r="R725" i="35"/>
  <c r="L726" i="35" s="1"/>
  <c r="M726" i="35" s="1"/>
  <c r="T694" i="25"/>
  <c r="V694" i="25"/>
  <c r="AC694" i="25"/>
  <c r="AA694" i="25"/>
  <c r="AD694" i="25"/>
  <c r="X694" i="25"/>
  <c r="W694" i="25"/>
  <c r="Y694" i="25"/>
  <c r="U694" i="25"/>
  <c r="AB694" i="25"/>
  <c r="Z694" i="25"/>
  <c r="J725" i="35" l="1"/>
  <c r="K725" i="35" s="1"/>
  <c r="K693" i="25"/>
  <c r="AC726" i="35"/>
  <c r="U726" i="35"/>
  <c r="AA726" i="35"/>
  <c r="AD726" i="35"/>
  <c r="W726" i="35"/>
  <c r="Y726" i="35"/>
  <c r="V726" i="35"/>
  <c r="Z726" i="35"/>
  <c r="X726" i="35"/>
  <c r="T726" i="35"/>
  <c r="AB726" i="35"/>
  <c r="AE694" i="25"/>
  <c r="N694" i="25" s="1"/>
  <c r="Q694" i="25" s="1"/>
  <c r="AE726" i="35" l="1"/>
  <c r="N726" i="35" s="1"/>
  <c r="Q726" i="35" s="1"/>
  <c r="S694" i="25"/>
  <c r="S726" i="35" l="1"/>
  <c r="E694" i="25"/>
  <c r="E726" i="35" l="1"/>
  <c r="R694" i="25"/>
  <c r="L695" i="25" s="1"/>
  <c r="M695" i="25" s="1"/>
  <c r="I694" i="25"/>
  <c r="H695" i="25" s="1"/>
  <c r="K694" i="25" l="1"/>
  <c r="I726" i="35"/>
  <c r="H727" i="35" s="1"/>
  <c r="R726" i="35"/>
  <c r="L727" i="35" s="1"/>
  <c r="M727" i="35" s="1"/>
  <c r="Y695" i="25"/>
  <c r="X695" i="25"/>
  <c r="AC695" i="25"/>
  <c r="AD695" i="25"/>
  <c r="U695" i="25"/>
  <c r="W695" i="25"/>
  <c r="Z695" i="25"/>
  <c r="AB695" i="25"/>
  <c r="AA695" i="25"/>
  <c r="V695" i="25"/>
  <c r="T695" i="25"/>
  <c r="J726" i="35" l="1"/>
  <c r="K726" i="35" s="1"/>
  <c r="AE695" i="25"/>
  <c r="N695" i="25" s="1"/>
  <c r="Q695" i="25" s="1"/>
  <c r="S695" i="25" s="1"/>
  <c r="E695" i="25" s="1"/>
  <c r="AC727" i="35"/>
  <c r="X727" i="35"/>
  <c r="W727" i="35"/>
  <c r="AD727" i="35"/>
  <c r="AB727" i="35"/>
  <c r="V727" i="35"/>
  <c r="AA727" i="35"/>
  <c r="Y727" i="35"/>
  <c r="T727" i="35"/>
  <c r="Z727" i="35"/>
  <c r="U727" i="35"/>
  <c r="I695" i="25" l="1"/>
  <c r="H696" i="25" s="1"/>
  <c r="R695" i="25"/>
  <c r="L696" i="25" s="1"/>
  <c r="M696" i="25" s="1"/>
  <c r="T696" i="25" s="1"/>
  <c r="AE727" i="35"/>
  <c r="N727" i="35" s="1"/>
  <c r="Q727" i="35" s="1"/>
  <c r="Y696" i="25" l="1"/>
  <c r="AC696" i="25"/>
  <c r="X696" i="25"/>
  <c r="V696" i="25"/>
  <c r="AA696" i="25"/>
  <c r="AD696" i="25"/>
  <c r="W696" i="25"/>
  <c r="AB696" i="25"/>
  <c r="Z696" i="25"/>
  <c r="U696" i="25"/>
  <c r="K695" i="25"/>
  <c r="S727" i="35"/>
  <c r="AE696" i="25" l="1"/>
  <c r="N696" i="25" s="1"/>
  <c r="Q696" i="25" s="1"/>
  <c r="S696" i="25" s="1"/>
  <c r="E696" i="25" s="1"/>
  <c r="R696" i="25" s="1"/>
  <c r="L697" i="25" s="1"/>
  <c r="M697" i="25" s="1"/>
  <c r="E727" i="35"/>
  <c r="I696" i="25" l="1"/>
  <c r="H697" i="25" s="1"/>
  <c r="I727" i="35"/>
  <c r="H728" i="35" s="1"/>
  <c r="R727" i="35"/>
  <c r="L728" i="35" s="1"/>
  <c r="M728" i="35" s="1"/>
  <c r="Y697" i="25"/>
  <c r="AB697" i="25"/>
  <c r="AC697" i="25"/>
  <c r="AA697" i="25"/>
  <c r="Z697" i="25"/>
  <c r="V697" i="25"/>
  <c r="X697" i="25"/>
  <c r="W697" i="25"/>
  <c r="T697" i="25"/>
  <c r="U697" i="25"/>
  <c r="AD697" i="25"/>
  <c r="J727" i="35" l="1"/>
  <c r="K727" i="35" s="1"/>
  <c r="K696" i="25"/>
  <c r="Z728" i="35"/>
  <c r="AD728" i="35"/>
  <c r="AB728" i="35"/>
  <c r="AA728" i="35"/>
  <c r="X728" i="35"/>
  <c r="W728" i="35"/>
  <c r="V728" i="35"/>
  <c r="T728" i="35"/>
  <c r="U728" i="35"/>
  <c r="Y728" i="35"/>
  <c r="AC728" i="35"/>
  <c r="AE697" i="25"/>
  <c r="N697" i="25" s="1"/>
  <c r="Q697" i="25" s="1"/>
  <c r="AE728" i="35" l="1"/>
  <c r="N728" i="35" s="1"/>
  <c r="Q728" i="35" s="1"/>
  <c r="S697" i="25"/>
  <c r="E697" i="25" s="1"/>
  <c r="S728" i="35" l="1"/>
  <c r="R697" i="25"/>
  <c r="L698" i="25" s="1"/>
  <c r="M698" i="25" s="1"/>
  <c r="I697" i="25"/>
  <c r="H698" i="25" s="1"/>
  <c r="K697" i="25" l="1"/>
  <c r="E728" i="35"/>
  <c r="T698" i="25"/>
  <c r="X698" i="25"/>
  <c r="AC698" i="25"/>
  <c r="AA698" i="25"/>
  <c r="Z698" i="25"/>
  <c r="V698" i="25"/>
  <c r="W698" i="25"/>
  <c r="AB698" i="25"/>
  <c r="Y698" i="25"/>
  <c r="AD698" i="25"/>
  <c r="U698" i="25"/>
  <c r="I728" i="35" l="1"/>
  <c r="H729" i="35" s="1"/>
  <c r="R728" i="35"/>
  <c r="L729" i="35" s="1"/>
  <c r="M729" i="35" s="1"/>
  <c r="AE698" i="25"/>
  <c r="N698" i="25" s="1"/>
  <c r="Q698" i="25" s="1"/>
  <c r="J728" i="35" l="1"/>
  <c r="K728" i="35" s="1"/>
  <c r="AD729" i="35"/>
  <c r="T729" i="35"/>
  <c r="W729" i="35"/>
  <c r="Y729" i="35"/>
  <c r="Z729" i="35"/>
  <c r="AB729" i="35"/>
  <c r="V729" i="35"/>
  <c r="U729" i="35"/>
  <c r="AC729" i="35"/>
  <c r="X729" i="35"/>
  <c r="AA729" i="35"/>
  <c r="S698" i="25"/>
  <c r="E698" i="25" s="1"/>
  <c r="I698" i="25" s="1"/>
  <c r="H699" i="25" s="1"/>
  <c r="R698" i="25" l="1"/>
  <c r="L699" i="25" s="1"/>
  <c r="M699" i="25" s="1"/>
  <c r="AC699" i="25" s="1"/>
  <c r="AE729" i="35"/>
  <c r="N729" i="35" s="1"/>
  <c r="Q729" i="35" s="1"/>
  <c r="K698" i="25"/>
  <c r="AA699" i="25" l="1"/>
  <c r="U699" i="25"/>
  <c r="V699" i="25"/>
  <c r="Y699" i="25"/>
  <c r="AB699" i="25"/>
  <c r="Z699" i="25"/>
  <c r="AD699" i="25"/>
  <c r="W699" i="25"/>
  <c r="X699" i="25"/>
  <c r="T699" i="25"/>
  <c r="S729" i="35"/>
  <c r="AE699" i="25" l="1"/>
  <c r="N699" i="25" s="1"/>
  <c r="Q699" i="25" s="1"/>
  <c r="S699" i="25" s="1"/>
  <c r="E729" i="35"/>
  <c r="E699" i="25" l="1"/>
  <c r="R699" i="25" s="1"/>
  <c r="L700" i="25" s="1"/>
  <c r="M700" i="25" s="1"/>
  <c r="X700" i="25" s="1"/>
  <c r="I699" i="25"/>
  <c r="H700" i="25" s="1"/>
  <c r="I729" i="35"/>
  <c r="H730" i="35" s="1"/>
  <c r="R729" i="35"/>
  <c r="L730" i="35" s="1"/>
  <c r="M730" i="35" s="1"/>
  <c r="J729" i="35" l="1"/>
  <c r="K729" i="35" s="1"/>
  <c r="Y700" i="25"/>
  <c r="U700" i="25"/>
  <c r="AB700" i="25"/>
  <c r="AC700" i="25"/>
  <c r="W700" i="25"/>
  <c r="AD700" i="25"/>
  <c r="V700" i="25"/>
  <c r="AA700" i="25"/>
  <c r="T700" i="25"/>
  <c r="Z700" i="25"/>
  <c r="K699" i="25"/>
  <c r="AA730" i="35"/>
  <c r="Z730" i="35"/>
  <c r="AC730" i="35"/>
  <c r="U730" i="35"/>
  <c r="Y730" i="35"/>
  <c r="AD730" i="35"/>
  <c r="AB730" i="35"/>
  <c r="V730" i="35"/>
  <c r="T730" i="35"/>
  <c r="X730" i="35"/>
  <c r="W730" i="35"/>
  <c r="AE700" i="25" l="1"/>
  <c r="N700" i="25" s="1"/>
  <c r="Q700" i="25" s="1"/>
  <c r="AE730" i="35"/>
  <c r="N730" i="35" s="1"/>
  <c r="Q730" i="35" s="1"/>
  <c r="S700" i="25"/>
  <c r="S730" i="35" l="1"/>
  <c r="E700" i="25"/>
  <c r="E730" i="35" l="1"/>
  <c r="I700" i="25"/>
  <c r="H701" i="25" s="1"/>
  <c r="R700" i="25"/>
  <c r="L701" i="25" s="1"/>
  <c r="M701" i="25" s="1"/>
  <c r="K700" i="25" l="1"/>
  <c r="I730" i="35"/>
  <c r="H731" i="35" s="1"/>
  <c r="R730" i="35"/>
  <c r="L731" i="35" s="1"/>
  <c r="M731" i="35" s="1"/>
  <c r="AC701" i="25"/>
  <c r="U701" i="25"/>
  <c r="X701" i="25"/>
  <c r="Z701" i="25"/>
  <c r="W701" i="25"/>
  <c r="AB701" i="25"/>
  <c r="AA701" i="25"/>
  <c r="Y701" i="25"/>
  <c r="T701" i="25"/>
  <c r="V701" i="25"/>
  <c r="AD701" i="25"/>
  <c r="J730" i="35" l="1"/>
  <c r="K730" i="35" s="1"/>
  <c r="Z731" i="35"/>
  <c r="U731" i="35"/>
  <c r="AD731" i="35"/>
  <c r="T731" i="35"/>
  <c r="Y731" i="35"/>
  <c r="AA731" i="35"/>
  <c r="V731" i="35"/>
  <c r="AC731" i="35"/>
  <c r="AB731" i="35"/>
  <c r="W731" i="35"/>
  <c r="X731" i="35"/>
  <c r="AE701" i="25"/>
  <c r="N701" i="25" s="1"/>
  <c r="Q701" i="25" s="1"/>
  <c r="AE731" i="35" l="1"/>
  <c r="N731" i="35" s="1"/>
  <c r="Q731" i="35" s="1"/>
  <c r="S701" i="25"/>
  <c r="E701" i="25" s="1"/>
  <c r="R701" i="25" s="1"/>
  <c r="L702" i="25" s="1"/>
  <c r="M702" i="25" s="1"/>
  <c r="I701" i="25" l="1"/>
  <c r="H702" i="25" s="1"/>
  <c r="S731" i="35"/>
  <c r="W702" i="25"/>
  <c r="V702" i="25"/>
  <c r="Y702" i="25"/>
  <c r="T702" i="25"/>
  <c r="AD702" i="25"/>
  <c r="X702" i="25"/>
  <c r="AA702" i="25"/>
  <c r="AB702" i="25"/>
  <c r="AC702" i="25"/>
  <c r="Z702" i="25"/>
  <c r="U702" i="25"/>
  <c r="K701" i="25" l="1"/>
  <c r="E731" i="35"/>
  <c r="AE702" i="25"/>
  <c r="N702" i="25" s="1"/>
  <c r="Q702" i="25" s="1"/>
  <c r="I731" i="35" l="1"/>
  <c r="H732" i="35" s="1"/>
  <c r="R731" i="35"/>
  <c r="L732" i="35" s="1"/>
  <c r="M732" i="35" s="1"/>
  <c r="S702" i="25"/>
  <c r="E702" i="25" s="1"/>
  <c r="R702" i="25" s="1"/>
  <c r="L703" i="25" s="1"/>
  <c r="M703" i="25" s="1"/>
  <c r="J731" i="35" l="1"/>
  <c r="K731" i="35" s="1"/>
  <c r="I702" i="25"/>
  <c r="H703" i="25" s="1"/>
  <c r="V732" i="35"/>
  <c r="AD732" i="35"/>
  <c r="U732" i="35"/>
  <c r="Z732" i="35"/>
  <c r="AB732" i="35"/>
  <c r="X732" i="35"/>
  <c r="T732" i="35"/>
  <c r="Y732" i="35"/>
  <c r="W732" i="35"/>
  <c r="AA732" i="35"/>
  <c r="AC732" i="35"/>
  <c r="Y703" i="25"/>
  <c r="W703" i="25"/>
  <c r="AC703" i="25"/>
  <c r="AB703" i="25"/>
  <c r="AD703" i="25"/>
  <c r="Z703" i="25"/>
  <c r="U703" i="25"/>
  <c r="X703" i="25"/>
  <c r="T703" i="25"/>
  <c r="AA703" i="25"/>
  <c r="V703" i="25"/>
  <c r="K702" i="25" l="1"/>
  <c r="AE732" i="35"/>
  <c r="N732" i="35" s="1"/>
  <c r="Q732" i="35" s="1"/>
  <c r="S732" i="35" s="1"/>
  <c r="AE703" i="25"/>
  <c r="N703" i="25" s="1"/>
  <c r="Q703" i="25" s="1"/>
  <c r="E732" i="35" l="1"/>
  <c r="S703" i="25"/>
  <c r="E703" i="25" s="1"/>
  <c r="R703" i="25" s="1"/>
  <c r="L704" i="25" s="1"/>
  <c r="M704" i="25" s="1"/>
  <c r="I732" i="35" l="1"/>
  <c r="H733" i="35" s="1"/>
  <c r="R732" i="35"/>
  <c r="L733" i="35" s="1"/>
  <c r="M733" i="35" s="1"/>
  <c r="Z704" i="25"/>
  <c r="V704" i="25"/>
  <c r="X704" i="25"/>
  <c r="AC704" i="25"/>
  <c r="Y704" i="25"/>
  <c r="T704" i="25"/>
  <c r="AA704" i="25"/>
  <c r="AB704" i="25"/>
  <c r="W704" i="25"/>
  <c r="U704" i="25"/>
  <c r="AD704" i="25"/>
  <c r="I703" i="25"/>
  <c r="H704" i="25" s="1"/>
  <c r="J732" i="35" l="1"/>
  <c r="K732" i="35" s="1"/>
  <c r="X733" i="35"/>
  <c r="U733" i="35"/>
  <c r="Y733" i="35"/>
  <c r="V733" i="35"/>
  <c r="Z733" i="35"/>
  <c r="AD733" i="35"/>
  <c r="W733" i="35"/>
  <c r="AC733" i="35"/>
  <c r="AB733" i="35"/>
  <c r="AA733" i="35"/>
  <c r="T733" i="35"/>
  <c r="K703" i="25"/>
  <c r="AE704" i="25"/>
  <c r="N704" i="25" s="1"/>
  <c r="Q704" i="25" s="1"/>
  <c r="AE733" i="35" l="1"/>
  <c r="N733" i="35" s="1"/>
  <c r="Q733" i="35" s="1"/>
  <c r="S733" i="35" s="1"/>
  <c r="S704" i="25"/>
  <c r="E704" i="25" s="1"/>
  <c r="E733" i="35" l="1"/>
  <c r="R704" i="25"/>
  <c r="L705" i="25" s="1"/>
  <c r="M705" i="25" s="1"/>
  <c r="I704" i="25"/>
  <c r="I733" i="35" l="1"/>
  <c r="H734" i="35" s="1"/>
  <c r="R733" i="35"/>
  <c r="L734" i="35" s="1"/>
  <c r="M734" i="35" s="1"/>
  <c r="K704" i="25"/>
  <c r="H705" i="25"/>
  <c r="AB705" i="25"/>
  <c r="AD705" i="25"/>
  <c r="Y705" i="25"/>
  <c r="AC705" i="25"/>
  <c r="Z705" i="25"/>
  <c r="AA705" i="25"/>
  <c r="U705" i="25"/>
  <c r="T705" i="25"/>
  <c r="X705" i="25"/>
  <c r="W705" i="25"/>
  <c r="V705" i="25"/>
  <c r="J733" i="35" l="1"/>
  <c r="K733" i="35" s="1"/>
  <c r="X734" i="35"/>
  <c r="V734" i="35"/>
  <c r="U734" i="35"/>
  <c r="T734" i="35"/>
  <c r="AC734" i="35"/>
  <c r="Z734" i="35"/>
  <c r="W734" i="35"/>
  <c r="AB734" i="35"/>
  <c r="AA734" i="35"/>
  <c r="AD734" i="35"/>
  <c r="Y734" i="35"/>
  <c r="AE705" i="25"/>
  <c r="N705" i="25" s="1"/>
  <c r="Q705" i="25" s="1"/>
  <c r="AE734" i="35" l="1"/>
  <c r="N734" i="35" s="1"/>
  <c r="Q734" i="35" s="1"/>
  <c r="S705" i="25"/>
  <c r="E705" i="25" s="1"/>
  <c r="I705" i="25" s="1"/>
  <c r="H706" i="25" s="1"/>
  <c r="K705" i="25" l="1"/>
  <c r="R705" i="25"/>
  <c r="L706" i="25" s="1"/>
  <c r="M706" i="25" s="1"/>
  <c r="T706" i="25" s="1"/>
  <c r="S734" i="35"/>
  <c r="AC706" i="25" l="1"/>
  <c r="AA706" i="25"/>
  <c r="U706" i="25"/>
  <c r="AD706" i="25"/>
  <c r="W706" i="25"/>
  <c r="Z706" i="25"/>
  <c r="AB706" i="25"/>
  <c r="Y706" i="25"/>
  <c r="V706" i="25"/>
  <c r="X706" i="25"/>
  <c r="E734" i="35"/>
  <c r="AE706" i="25" l="1"/>
  <c r="N706" i="25" s="1"/>
  <c r="Q706" i="25" s="1"/>
  <c r="S706" i="25" s="1"/>
  <c r="E706" i="25" s="1"/>
  <c r="I734" i="35"/>
  <c r="H735" i="35" s="1"/>
  <c r="R734" i="35"/>
  <c r="L735" i="35" s="1"/>
  <c r="M735" i="35" s="1"/>
  <c r="J734" i="35" l="1"/>
  <c r="K734" i="35" s="1"/>
  <c r="W735" i="35"/>
  <c r="T735" i="35"/>
  <c r="AC735" i="35"/>
  <c r="Y735" i="35"/>
  <c r="AA735" i="35"/>
  <c r="X735" i="35"/>
  <c r="V735" i="35"/>
  <c r="U735" i="35"/>
  <c r="AD735" i="35"/>
  <c r="AB735" i="35"/>
  <c r="Z735" i="35"/>
  <c r="R706" i="25"/>
  <c r="L707" i="25" s="1"/>
  <c r="M707" i="25" s="1"/>
  <c r="I706" i="25"/>
  <c r="H707" i="25" s="1"/>
  <c r="K706" i="25" l="1"/>
  <c r="AE735" i="35"/>
  <c r="N735" i="35" s="1"/>
  <c r="Q735" i="35" s="1"/>
  <c r="W707" i="25"/>
  <c r="AC707" i="25"/>
  <c r="V707" i="25"/>
  <c r="Z707" i="25"/>
  <c r="X707" i="25"/>
  <c r="AA707" i="25"/>
  <c r="Y707" i="25"/>
  <c r="U707" i="25"/>
  <c r="AB707" i="25"/>
  <c r="T707" i="25"/>
  <c r="AD707" i="25"/>
  <c r="S735" i="35" l="1"/>
  <c r="E735" i="35" s="1"/>
  <c r="AE707" i="25"/>
  <c r="N707" i="25" s="1"/>
  <c r="Q707" i="25" s="1"/>
  <c r="I735" i="35" l="1"/>
  <c r="H736" i="35" s="1"/>
  <c r="R735" i="35"/>
  <c r="L736" i="35" s="1"/>
  <c r="M736" i="35" s="1"/>
  <c r="S707" i="25"/>
  <c r="E707" i="25" s="1"/>
  <c r="R707" i="25" s="1"/>
  <c r="L708" i="25" s="1"/>
  <c r="M708" i="25" s="1"/>
  <c r="J735" i="35" l="1"/>
  <c r="K735" i="35" s="1"/>
  <c r="I707" i="25"/>
  <c r="H708" i="25" s="1"/>
  <c r="Z736" i="35"/>
  <c r="T736" i="35"/>
  <c r="V736" i="35"/>
  <c r="AD736" i="35"/>
  <c r="Y736" i="35"/>
  <c r="X736" i="35"/>
  <c r="U736" i="35"/>
  <c r="W736" i="35"/>
  <c r="AB736" i="35"/>
  <c r="AC736" i="35"/>
  <c r="AA736" i="35"/>
  <c r="T708" i="25"/>
  <c r="Z708" i="25"/>
  <c r="Y708" i="25"/>
  <c r="W708" i="25"/>
  <c r="AA708" i="25"/>
  <c r="X708" i="25"/>
  <c r="V708" i="25"/>
  <c r="AC708" i="25"/>
  <c r="AD708" i="25"/>
  <c r="U708" i="25"/>
  <c r="AB708" i="25"/>
  <c r="K707" i="25" l="1"/>
  <c r="AE736" i="35"/>
  <c r="N736" i="35" s="1"/>
  <c r="Q736" i="35" s="1"/>
  <c r="AE708" i="25"/>
  <c r="N708" i="25" s="1"/>
  <c r="Q708" i="25" s="1"/>
  <c r="S736" i="35" l="1"/>
  <c r="S708" i="25"/>
  <c r="E708" i="25" s="1"/>
  <c r="R708" i="25" s="1"/>
  <c r="L709" i="25" s="1"/>
  <c r="M709" i="25" s="1"/>
  <c r="I708" i="25" l="1"/>
  <c r="H709" i="25" s="1"/>
  <c r="E736" i="35"/>
  <c r="X709" i="25"/>
  <c r="U709" i="25"/>
  <c r="T709" i="25"/>
  <c r="AD709" i="25"/>
  <c r="Z709" i="25"/>
  <c r="V709" i="25"/>
  <c r="W709" i="25"/>
  <c r="AB709" i="25"/>
  <c r="AA709" i="25"/>
  <c r="AC709" i="25"/>
  <c r="Y709" i="25"/>
  <c r="K708" i="25" l="1"/>
  <c r="I736" i="35"/>
  <c r="H737" i="35" s="1"/>
  <c r="R736" i="35"/>
  <c r="L737" i="35" s="1"/>
  <c r="M737" i="35" s="1"/>
  <c r="AE709" i="25"/>
  <c r="N709" i="25" s="1"/>
  <c r="Q709" i="25" s="1"/>
  <c r="J736" i="35" l="1"/>
  <c r="K736" i="35" s="1"/>
  <c r="AA737" i="35"/>
  <c r="U737" i="35"/>
  <c r="AC737" i="35"/>
  <c r="AB737" i="35"/>
  <c r="T737" i="35"/>
  <c r="AD737" i="35"/>
  <c r="W737" i="35"/>
  <c r="Y737" i="35"/>
  <c r="V737" i="35"/>
  <c r="X737" i="35"/>
  <c r="Z737" i="35"/>
  <c r="S709" i="25"/>
  <c r="E709" i="25" s="1"/>
  <c r="R709" i="25" s="1"/>
  <c r="L710" i="25" s="1"/>
  <c r="M710" i="25" s="1"/>
  <c r="AE737" i="35" l="1"/>
  <c r="N737" i="35" s="1"/>
  <c r="Q737" i="35" s="1"/>
  <c r="AC710" i="25"/>
  <c r="Z710" i="25"/>
  <c r="U710" i="25"/>
  <c r="W710" i="25"/>
  <c r="Y710" i="25"/>
  <c r="X710" i="25"/>
  <c r="AD710" i="25"/>
  <c r="AB710" i="25"/>
  <c r="T710" i="25"/>
  <c r="AA710" i="25"/>
  <c r="V710" i="25"/>
  <c r="I709" i="25"/>
  <c r="H710" i="25" s="1"/>
  <c r="S737" i="35" l="1"/>
  <c r="K709" i="25"/>
  <c r="AE710" i="25"/>
  <c r="N710" i="25" s="1"/>
  <c r="Q710" i="25" s="1"/>
  <c r="E737" i="35" l="1"/>
  <c r="S710" i="25"/>
  <c r="E710" i="25" s="1"/>
  <c r="I737" i="35" l="1"/>
  <c r="H738" i="35" s="1"/>
  <c r="R737" i="35"/>
  <c r="L738" i="35" s="1"/>
  <c r="M738" i="35" s="1"/>
  <c r="R710" i="25"/>
  <c r="L711" i="25" s="1"/>
  <c r="M711" i="25" s="1"/>
  <c r="I710" i="25"/>
  <c r="J737" i="35" l="1"/>
  <c r="K737" i="35" s="1"/>
  <c r="W738" i="35"/>
  <c r="V738" i="35"/>
  <c r="T738" i="35"/>
  <c r="AB738" i="35"/>
  <c r="X738" i="35"/>
  <c r="U738" i="35"/>
  <c r="AD738" i="35"/>
  <c r="AC738" i="35"/>
  <c r="Z738" i="35"/>
  <c r="Y738" i="35"/>
  <c r="AA738" i="35"/>
  <c r="K710" i="25"/>
  <c r="H711" i="25"/>
  <c r="Z711" i="25"/>
  <c r="T711" i="25"/>
  <c r="V711" i="25"/>
  <c r="X711" i="25"/>
  <c r="AC711" i="25"/>
  <c r="U711" i="25"/>
  <c r="Y711" i="25"/>
  <c r="AB711" i="25"/>
  <c r="AA711" i="25"/>
  <c r="W711" i="25"/>
  <c r="AD711" i="25"/>
  <c r="AE738" i="35" l="1"/>
  <c r="N738" i="35" s="1"/>
  <c r="Q738" i="35" s="1"/>
  <c r="AE711" i="25"/>
  <c r="N711" i="25" s="1"/>
  <c r="Q711" i="25" s="1"/>
  <c r="S738" i="35" l="1"/>
  <c r="S711" i="25"/>
  <c r="E711" i="25" s="1"/>
  <c r="I711" i="25" s="1"/>
  <c r="H712" i="25" s="1"/>
  <c r="K711" i="25" l="1"/>
  <c r="R711" i="25"/>
  <c r="L712" i="25" s="1"/>
  <c r="M712" i="25" s="1"/>
  <c r="AD712" i="25" s="1"/>
  <c r="E738" i="35"/>
  <c r="V712" i="25" l="1"/>
  <c r="AC712" i="25"/>
  <c r="AA712" i="25"/>
  <c r="U712" i="25"/>
  <c r="T712" i="25"/>
  <c r="AB712" i="25"/>
  <c r="X712" i="25"/>
  <c r="W712" i="25"/>
  <c r="Y712" i="25"/>
  <c r="Z712" i="25"/>
  <c r="I738" i="35"/>
  <c r="H739" i="35" s="1"/>
  <c r="R738" i="35"/>
  <c r="L739" i="35" s="1"/>
  <c r="M739" i="35" s="1"/>
  <c r="J738" i="35" l="1"/>
  <c r="K738" i="35" s="1"/>
  <c r="AE712" i="25"/>
  <c r="N712" i="25" s="1"/>
  <c r="Q712" i="25" s="1"/>
  <c r="S712" i="25" s="1"/>
  <c r="AD739" i="35"/>
  <c r="T739" i="35"/>
  <c r="AA739" i="35"/>
  <c r="Z739" i="35"/>
  <c r="W739" i="35"/>
  <c r="AB739" i="35"/>
  <c r="X739" i="35"/>
  <c r="AC739" i="35"/>
  <c r="Y739" i="35"/>
  <c r="U739" i="35"/>
  <c r="V739" i="35"/>
  <c r="AE739" i="35" l="1"/>
  <c r="N739" i="35" s="1"/>
  <c r="Q739" i="35" s="1"/>
  <c r="E712" i="25"/>
  <c r="S739" i="35" l="1"/>
  <c r="I712" i="25"/>
  <c r="H713" i="25" s="1"/>
  <c r="R712" i="25"/>
  <c r="L713" i="25" s="1"/>
  <c r="M713" i="25" s="1"/>
  <c r="K712" i="25" l="1"/>
  <c r="E739" i="35"/>
  <c r="T713" i="25"/>
  <c r="Y713" i="25"/>
  <c r="AC713" i="25"/>
  <c r="AD713" i="25"/>
  <c r="X713" i="25"/>
  <c r="AA713" i="25"/>
  <c r="W713" i="25"/>
  <c r="U713" i="25"/>
  <c r="AB713" i="25"/>
  <c r="V713" i="25"/>
  <c r="Z713" i="25"/>
  <c r="I739" i="35" l="1"/>
  <c r="H740" i="35" s="1"/>
  <c r="R739" i="35"/>
  <c r="L740" i="35" s="1"/>
  <c r="M740" i="35" s="1"/>
  <c r="AE713" i="25"/>
  <c r="N713" i="25" s="1"/>
  <c r="Q713" i="25" s="1"/>
  <c r="J739" i="35" l="1"/>
  <c r="K739" i="35" s="1"/>
  <c r="AD740" i="35"/>
  <c r="U740" i="35"/>
  <c r="AC740" i="35"/>
  <c r="V740" i="35"/>
  <c r="Y740" i="35"/>
  <c r="AA740" i="35"/>
  <c r="T740" i="35"/>
  <c r="AB740" i="35"/>
  <c r="W740" i="35"/>
  <c r="X740" i="35"/>
  <c r="Z740" i="35"/>
  <c r="S713" i="25"/>
  <c r="E713" i="25" s="1"/>
  <c r="R713" i="25" s="1"/>
  <c r="L714" i="25" s="1"/>
  <c r="M714" i="25" s="1"/>
  <c r="I713" i="25" l="1"/>
  <c r="H714" i="25" s="1"/>
  <c r="AE740" i="35"/>
  <c r="N740" i="35" s="1"/>
  <c r="Q740" i="35" s="1"/>
  <c r="AB714" i="25"/>
  <c r="AC714" i="25"/>
  <c r="Y714" i="25"/>
  <c r="W714" i="25"/>
  <c r="U714" i="25"/>
  <c r="X714" i="25"/>
  <c r="V714" i="25"/>
  <c r="AA714" i="25"/>
  <c r="Z714" i="25"/>
  <c r="T714" i="25"/>
  <c r="AD714" i="25"/>
  <c r="K713" i="25" l="1"/>
  <c r="S740" i="35"/>
  <c r="AE714" i="25"/>
  <c r="N714" i="25" s="1"/>
  <c r="Q714" i="25" s="1"/>
  <c r="E740" i="35" l="1"/>
  <c r="S714" i="25"/>
  <c r="E714" i="25" s="1"/>
  <c r="R714" i="25" s="1"/>
  <c r="L715" i="25" s="1"/>
  <c r="M715" i="25" s="1"/>
  <c r="I714" i="25" l="1"/>
  <c r="H715" i="25" s="1"/>
  <c r="I740" i="35"/>
  <c r="H741" i="35" s="1"/>
  <c r="R740" i="35"/>
  <c r="L741" i="35" s="1"/>
  <c r="M741" i="35" s="1"/>
  <c r="W715" i="25"/>
  <c r="AA715" i="25"/>
  <c r="AD715" i="25"/>
  <c r="T715" i="25"/>
  <c r="V715" i="25"/>
  <c r="Y715" i="25"/>
  <c r="U715" i="25"/>
  <c r="AB715" i="25"/>
  <c r="X715" i="25"/>
  <c r="AC715" i="25"/>
  <c r="Z715" i="25"/>
  <c r="J740" i="35" l="1"/>
  <c r="K740" i="35" s="1"/>
  <c r="K714" i="25"/>
  <c r="Z741" i="35"/>
  <c r="AA741" i="35"/>
  <c r="W741" i="35"/>
  <c r="AC741" i="35"/>
  <c r="AD741" i="35"/>
  <c r="U741" i="35"/>
  <c r="X741" i="35"/>
  <c r="AB741" i="35"/>
  <c r="T741" i="35"/>
  <c r="Y741" i="35"/>
  <c r="V741" i="35"/>
  <c r="AE715" i="25"/>
  <c r="N715" i="25" s="1"/>
  <c r="Q715" i="25" s="1"/>
  <c r="AE741" i="35" l="1"/>
  <c r="N741" i="35" s="1"/>
  <c r="Q741" i="35" s="1"/>
  <c r="S715" i="25"/>
  <c r="E715" i="25" s="1"/>
  <c r="R715" i="25" s="1"/>
  <c r="L716" i="25" s="1"/>
  <c r="M716" i="25" s="1"/>
  <c r="I715" i="25" l="1"/>
  <c r="H716" i="25" s="1"/>
  <c r="S741" i="35"/>
  <c r="AD716" i="25"/>
  <c r="U716" i="25"/>
  <c r="W716" i="25"/>
  <c r="T716" i="25"/>
  <c r="AA716" i="25"/>
  <c r="AB716" i="25"/>
  <c r="AC716" i="25"/>
  <c r="Y716" i="25"/>
  <c r="Z716" i="25"/>
  <c r="V716" i="25"/>
  <c r="X716" i="25"/>
  <c r="K715" i="25" l="1"/>
  <c r="E741" i="35"/>
  <c r="AE716" i="25"/>
  <c r="N716" i="25" s="1"/>
  <c r="Q716" i="25" s="1"/>
  <c r="I741" i="35" l="1"/>
  <c r="H742" i="35" s="1"/>
  <c r="R741" i="35"/>
  <c r="L742" i="35" s="1"/>
  <c r="M742" i="35" s="1"/>
  <c r="S716" i="25"/>
  <c r="E716" i="25" s="1"/>
  <c r="R716" i="25" s="1"/>
  <c r="L717" i="25" s="1"/>
  <c r="M717" i="25" s="1"/>
  <c r="J741" i="35" l="1"/>
  <c r="K741" i="35" s="1"/>
  <c r="I716" i="25"/>
  <c r="H717" i="25" s="1"/>
  <c r="AB742" i="35"/>
  <c r="V742" i="35"/>
  <c r="AC742" i="35"/>
  <c r="T742" i="35"/>
  <c r="U742" i="35"/>
  <c r="W742" i="35"/>
  <c r="X742" i="35"/>
  <c r="Z742" i="35"/>
  <c r="AA742" i="35"/>
  <c r="AD742" i="35"/>
  <c r="Y742" i="35"/>
  <c r="K716" i="25"/>
  <c r="T717" i="25"/>
  <c r="AB717" i="25"/>
  <c r="AD717" i="25"/>
  <c r="Z717" i="25"/>
  <c r="AA717" i="25"/>
  <c r="W717" i="25"/>
  <c r="AC717" i="25"/>
  <c r="Y717" i="25"/>
  <c r="U717" i="25"/>
  <c r="V717" i="25"/>
  <c r="X717" i="25"/>
  <c r="AE742" i="35" l="1"/>
  <c r="N742" i="35" s="1"/>
  <c r="Q742" i="35" s="1"/>
  <c r="AE717" i="25"/>
  <c r="N717" i="25" s="1"/>
  <c r="Q717" i="25" s="1"/>
  <c r="S742" i="35" l="1"/>
  <c r="S717" i="25"/>
  <c r="E717" i="25" s="1"/>
  <c r="R717" i="25" s="1"/>
  <c r="L718" i="25" s="1"/>
  <c r="M718" i="25" s="1"/>
  <c r="I717" i="25" l="1"/>
  <c r="H718" i="25" s="1"/>
  <c r="E742" i="35"/>
  <c r="AC718" i="25"/>
  <c r="AD718" i="25"/>
  <c r="U718" i="25"/>
  <c r="Z718" i="25"/>
  <c r="AB718" i="25"/>
  <c r="X718" i="25"/>
  <c r="Y718" i="25"/>
  <c r="AA718" i="25"/>
  <c r="V718" i="25"/>
  <c r="W718" i="25"/>
  <c r="T718" i="25"/>
  <c r="K717" i="25" l="1"/>
  <c r="I742" i="35"/>
  <c r="H743" i="35" s="1"/>
  <c r="R742" i="35"/>
  <c r="L743" i="35" s="1"/>
  <c r="M743" i="35" s="1"/>
  <c r="AE718" i="25"/>
  <c r="N718" i="25" s="1"/>
  <c r="Q718" i="25" s="1"/>
  <c r="S718" i="25" s="1"/>
  <c r="J742" i="35" l="1"/>
  <c r="K742" i="35" s="1"/>
  <c r="Z743" i="35"/>
  <c r="T743" i="35"/>
  <c r="AC743" i="35"/>
  <c r="U743" i="35"/>
  <c r="AB743" i="35"/>
  <c r="Y743" i="35"/>
  <c r="V743" i="35"/>
  <c r="W743" i="35"/>
  <c r="AD743" i="35"/>
  <c r="AA743" i="35"/>
  <c r="X743" i="35"/>
  <c r="E718" i="25"/>
  <c r="AE743" i="35" l="1"/>
  <c r="N743" i="35" s="1"/>
  <c r="Q743" i="35" s="1"/>
  <c r="R718" i="25"/>
  <c r="L719" i="25" s="1"/>
  <c r="M719" i="25" s="1"/>
  <c r="I718" i="25"/>
  <c r="H719" i="25" s="1"/>
  <c r="K718" i="25" l="1"/>
  <c r="S743" i="35"/>
  <c r="V719" i="25"/>
  <c r="T719" i="25"/>
  <c r="U719" i="25"/>
  <c r="AA719" i="25"/>
  <c r="W719" i="25"/>
  <c r="AB719" i="25"/>
  <c r="AD719" i="25"/>
  <c r="Z719" i="25"/>
  <c r="AC719" i="25"/>
  <c r="X719" i="25"/>
  <c r="Y719" i="25"/>
  <c r="E743" i="35" l="1"/>
  <c r="AE719" i="25"/>
  <c r="N719" i="25" s="1"/>
  <c r="Q719" i="25" s="1"/>
  <c r="I743" i="35" l="1"/>
  <c r="H744" i="35" s="1"/>
  <c r="R743" i="35"/>
  <c r="L744" i="35" s="1"/>
  <c r="M744" i="35" s="1"/>
  <c r="S719" i="25"/>
  <c r="E719" i="25" s="1"/>
  <c r="R719" i="25" s="1"/>
  <c r="L720" i="25" s="1"/>
  <c r="M720" i="25" s="1"/>
  <c r="J743" i="35" l="1"/>
  <c r="K743" i="35" s="1"/>
  <c r="I719" i="25"/>
  <c r="H720" i="25" s="1"/>
  <c r="W744" i="35"/>
  <c r="T744" i="35"/>
  <c r="Y744" i="35"/>
  <c r="AA744" i="35"/>
  <c r="V744" i="35"/>
  <c r="U744" i="35"/>
  <c r="Z744" i="35"/>
  <c r="AB744" i="35"/>
  <c r="AC744" i="35"/>
  <c r="AD744" i="35"/>
  <c r="X744" i="35"/>
  <c r="X720" i="25"/>
  <c r="Z720" i="25"/>
  <c r="AD720" i="25"/>
  <c r="U720" i="25"/>
  <c r="V720" i="25"/>
  <c r="T720" i="25"/>
  <c r="AB720" i="25"/>
  <c r="AA720" i="25"/>
  <c r="Y720" i="25"/>
  <c r="W720" i="25"/>
  <c r="AC720" i="25"/>
  <c r="K719" i="25" l="1"/>
  <c r="AE744" i="35"/>
  <c r="N744" i="35" s="1"/>
  <c r="Q744" i="35" s="1"/>
  <c r="AE720" i="25"/>
  <c r="N720" i="25" s="1"/>
  <c r="Q720" i="25" s="1"/>
  <c r="S744" i="35" l="1"/>
  <c r="S720" i="25"/>
  <c r="E720" i="25" s="1"/>
  <c r="R720" i="25" s="1"/>
  <c r="L721" i="25" s="1"/>
  <c r="M721" i="25" s="1"/>
  <c r="I720" i="25" l="1"/>
  <c r="H721" i="25" s="1"/>
  <c r="E744" i="35"/>
  <c r="AA721" i="25"/>
  <c r="W721" i="25"/>
  <c r="X721" i="25"/>
  <c r="Z721" i="25"/>
  <c r="AD721" i="25"/>
  <c r="U721" i="25"/>
  <c r="T721" i="25"/>
  <c r="AC721" i="25"/>
  <c r="Y721" i="25"/>
  <c r="AB721" i="25"/>
  <c r="V721" i="25"/>
  <c r="AE721" i="25" l="1"/>
  <c r="N721" i="25" s="1"/>
  <c r="Q721" i="25" s="1"/>
  <c r="S721" i="25" s="1"/>
  <c r="E721" i="25" s="1"/>
  <c r="R721" i="25" s="1"/>
  <c r="L722" i="25" s="1"/>
  <c r="M722" i="25" s="1"/>
  <c r="K720" i="25"/>
  <c r="I744" i="35"/>
  <c r="H745" i="35" s="1"/>
  <c r="R744" i="35"/>
  <c r="L745" i="35" s="1"/>
  <c r="M745" i="35" s="1"/>
  <c r="J744" i="35" l="1"/>
  <c r="K744" i="35" s="1"/>
  <c r="I721" i="25"/>
  <c r="H722" i="25" s="1"/>
  <c r="V745" i="35"/>
  <c r="AC745" i="35"/>
  <c r="W745" i="35"/>
  <c r="Y745" i="35"/>
  <c r="AD745" i="35"/>
  <c r="U745" i="35"/>
  <c r="X745" i="35"/>
  <c r="T745" i="35"/>
  <c r="AB745" i="35"/>
  <c r="Z745" i="35"/>
  <c r="AA745" i="35"/>
  <c r="K721" i="25"/>
  <c r="AA722" i="25"/>
  <c r="V722" i="25"/>
  <c r="U722" i="25"/>
  <c r="X722" i="25"/>
  <c r="T722" i="25"/>
  <c r="AD722" i="25"/>
  <c r="Y722" i="25"/>
  <c r="AC722" i="25"/>
  <c r="Z722" i="25"/>
  <c r="AB722" i="25"/>
  <c r="W722" i="25"/>
  <c r="AE745" i="35" l="1"/>
  <c r="N745" i="35" s="1"/>
  <c r="Q745" i="35" s="1"/>
  <c r="AE722" i="25"/>
  <c r="N722" i="25" s="1"/>
  <c r="Q722" i="25" s="1"/>
  <c r="S745" i="35" l="1"/>
  <c r="S722" i="25"/>
  <c r="E722" i="25" s="1"/>
  <c r="R722" i="25" s="1"/>
  <c r="L723" i="25" s="1"/>
  <c r="M723" i="25" s="1"/>
  <c r="I722" i="25" l="1"/>
  <c r="H723" i="25" s="1"/>
  <c r="E745" i="35"/>
  <c r="X723" i="25"/>
  <c r="AA723" i="25"/>
  <c r="Y723" i="25"/>
  <c r="T723" i="25"/>
  <c r="AC723" i="25"/>
  <c r="AD723" i="25"/>
  <c r="V723" i="25"/>
  <c r="W723" i="25"/>
  <c r="U723" i="25"/>
  <c r="AB723" i="25"/>
  <c r="Z723" i="25"/>
  <c r="K722" i="25" l="1"/>
  <c r="I745" i="35"/>
  <c r="H746" i="35" s="1"/>
  <c r="R745" i="35"/>
  <c r="L746" i="35" s="1"/>
  <c r="M746" i="35" s="1"/>
  <c r="AE723" i="25"/>
  <c r="N723" i="25" s="1"/>
  <c r="Q723" i="25" s="1"/>
  <c r="J745" i="35" l="1"/>
  <c r="K745" i="35" s="1"/>
  <c r="AA746" i="35"/>
  <c r="AC746" i="35"/>
  <c r="W746" i="35"/>
  <c r="Z746" i="35"/>
  <c r="X746" i="35"/>
  <c r="AB746" i="35"/>
  <c r="U746" i="35"/>
  <c r="Y746" i="35"/>
  <c r="AD746" i="35"/>
  <c r="T746" i="35"/>
  <c r="V746" i="35"/>
  <c r="S723" i="25"/>
  <c r="E723" i="25" s="1"/>
  <c r="R723" i="25" s="1"/>
  <c r="L724" i="25" s="1"/>
  <c r="M724" i="25" s="1"/>
  <c r="AE746" i="35" l="1"/>
  <c r="N746" i="35" s="1"/>
  <c r="Q746" i="35" s="1"/>
  <c r="S746" i="35" s="1"/>
  <c r="E746" i="35" s="1"/>
  <c r="I723" i="25"/>
  <c r="H724" i="25" s="1"/>
  <c r="X724" i="25"/>
  <c r="Z724" i="25"/>
  <c r="W724" i="25"/>
  <c r="V724" i="25"/>
  <c r="AD724" i="25"/>
  <c r="AA724" i="25"/>
  <c r="U724" i="25"/>
  <c r="AB724" i="25"/>
  <c r="T724" i="25"/>
  <c r="Y724" i="25"/>
  <c r="AC724" i="25"/>
  <c r="K723" i="25" l="1"/>
  <c r="I746" i="35"/>
  <c r="H747" i="35" s="1"/>
  <c r="R746" i="35"/>
  <c r="L747" i="35" s="1"/>
  <c r="M747" i="35" s="1"/>
  <c r="AE724" i="25"/>
  <c r="N724" i="25" s="1"/>
  <c r="Q724" i="25" s="1"/>
  <c r="J746" i="35" l="1"/>
  <c r="K746" i="35" s="1"/>
  <c r="AC747" i="35"/>
  <c r="T747" i="35"/>
  <c r="X747" i="35"/>
  <c r="V747" i="35"/>
  <c r="Y747" i="35"/>
  <c r="U747" i="35"/>
  <c r="Z747" i="35"/>
  <c r="AB747" i="35"/>
  <c r="AA747" i="35"/>
  <c r="W747" i="35"/>
  <c r="AD747" i="35"/>
  <c r="S724" i="25"/>
  <c r="AE747" i="35" l="1"/>
  <c r="N747" i="35" s="1"/>
  <c r="Q747" i="35" s="1"/>
  <c r="S747" i="35" s="1"/>
  <c r="E724" i="25"/>
  <c r="E747" i="35" l="1"/>
  <c r="I724" i="25"/>
  <c r="H725" i="25" s="1"/>
  <c r="R724" i="25"/>
  <c r="L725" i="25" s="1"/>
  <c r="M725" i="25" s="1"/>
  <c r="K724" i="25" l="1"/>
  <c r="R747" i="35"/>
  <c r="L748" i="35" s="1"/>
  <c r="M748" i="35" s="1"/>
  <c r="I747" i="35"/>
  <c r="H748" i="35" s="1"/>
  <c r="W725" i="25"/>
  <c r="AD725" i="25"/>
  <c r="AC725" i="25"/>
  <c r="AA725" i="25"/>
  <c r="X725" i="25"/>
  <c r="Z725" i="25"/>
  <c r="T725" i="25"/>
  <c r="V725" i="25"/>
  <c r="AB725" i="25"/>
  <c r="Y725" i="25"/>
  <c r="U725" i="25"/>
  <c r="J747" i="35" l="1"/>
  <c r="K747" i="35" s="1"/>
  <c r="AA748" i="35"/>
  <c r="Y748" i="35"/>
  <c r="Z748" i="35"/>
  <c r="AD748" i="35"/>
  <c r="AC748" i="35"/>
  <c r="AB748" i="35"/>
  <c r="W748" i="35"/>
  <c r="U748" i="35"/>
  <c r="V748" i="35"/>
  <c r="T748" i="35"/>
  <c r="X748" i="35"/>
  <c r="AE725" i="25"/>
  <c r="N725" i="25" s="1"/>
  <c r="Q725" i="25" s="1"/>
  <c r="AE748" i="35" l="1"/>
  <c r="N748" i="35" s="1"/>
  <c r="Q748" i="35" s="1"/>
  <c r="S748" i="35" s="1"/>
  <c r="S725" i="25"/>
  <c r="E725" i="25" s="1"/>
  <c r="R725" i="25" s="1"/>
  <c r="L726" i="25" s="1"/>
  <c r="M726" i="25" s="1"/>
  <c r="I725" i="25" l="1"/>
  <c r="H726" i="25" s="1"/>
  <c r="E748" i="35"/>
  <c r="Z726" i="25"/>
  <c r="AA726" i="25"/>
  <c r="W726" i="25"/>
  <c r="U726" i="25"/>
  <c r="Y726" i="25"/>
  <c r="AC726" i="25"/>
  <c r="V726" i="25"/>
  <c r="AD726" i="25"/>
  <c r="AB726" i="25"/>
  <c r="T726" i="25"/>
  <c r="X726" i="25"/>
  <c r="K725" i="25" l="1"/>
  <c r="I748" i="35"/>
  <c r="H749" i="35" s="1"/>
  <c r="R748" i="35"/>
  <c r="L749" i="35" s="1"/>
  <c r="M749" i="35" s="1"/>
  <c r="AE726" i="25"/>
  <c r="N726" i="25" s="1"/>
  <c r="Q726" i="25" s="1"/>
  <c r="J748" i="35" l="1"/>
  <c r="K748" i="35" s="1"/>
  <c r="T749" i="35"/>
  <c r="W749" i="35"/>
  <c r="Z749" i="35"/>
  <c r="U749" i="35"/>
  <c r="AA749" i="35"/>
  <c r="V749" i="35"/>
  <c r="AD749" i="35"/>
  <c r="AC749" i="35"/>
  <c r="X749" i="35"/>
  <c r="AB749" i="35"/>
  <c r="Y749" i="35"/>
  <c r="S726" i="25"/>
  <c r="E726" i="25" s="1"/>
  <c r="R726" i="25" s="1"/>
  <c r="L727" i="25" s="1"/>
  <c r="M727" i="25" s="1"/>
  <c r="I726" i="25" l="1"/>
  <c r="H727" i="25" s="1"/>
  <c r="AE749" i="35"/>
  <c r="N749" i="35" s="1"/>
  <c r="Q749" i="35" s="1"/>
  <c r="Z727" i="25"/>
  <c r="AB727" i="25"/>
  <c r="X727" i="25"/>
  <c r="W727" i="25"/>
  <c r="Y727" i="25"/>
  <c r="V727" i="25"/>
  <c r="T727" i="25"/>
  <c r="AA727" i="25"/>
  <c r="AC727" i="25"/>
  <c r="AD727" i="25"/>
  <c r="U727" i="25"/>
  <c r="K726" i="25" l="1"/>
  <c r="S749" i="35"/>
  <c r="AE727" i="25"/>
  <c r="N727" i="25" s="1"/>
  <c r="Q727" i="25" s="1"/>
  <c r="E749" i="35" l="1"/>
  <c r="S727" i="25"/>
  <c r="E727" i="25" s="1"/>
  <c r="R727" i="25" s="1"/>
  <c r="L728" i="25" s="1"/>
  <c r="M728" i="25" s="1"/>
  <c r="I727" i="25" l="1"/>
  <c r="H728" i="25" s="1"/>
  <c r="I749" i="35"/>
  <c r="H750" i="35" s="1"/>
  <c r="R749" i="35"/>
  <c r="L750" i="35" s="1"/>
  <c r="M750" i="35" s="1"/>
  <c r="Z728" i="25"/>
  <c r="AD728" i="25"/>
  <c r="W728" i="25"/>
  <c r="U728" i="25"/>
  <c r="AB728" i="25"/>
  <c r="T728" i="25"/>
  <c r="AA728" i="25"/>
  <c r="V728" i="25"/>
  <c r="AC728" i="25"/>
  <c r="X728" i="25"/>
  <c r="Y728" i="25"/>
  <c r="J749" i="35" l="1"/>
  <c r="K749" i="35" s="1"/>
  <c r="K727" i="25"/>
  <c r="V750" i="35"/>
  <c r="AA750" i="35"/>
  <c r="X750" i="35"/>
  <c r="U750" i="35"/>
  <c r="T750" i="35"/>
  <c r="W750" i="35"/>
  <c r="AB750" i="35"/>
  <c r="Z750" i="35"/>
  <c r="Y750" i="35"/>
  <c r="AD750" i="35"/>
  <c r="AC750" i="35"/>
  <c r="AE728" i="25"/>
  <c r="N728" i="25" s="1"/>
  <c r="Q728" i="25" s="1"/>
  <c r="AE750" i="35" l="1"/>
  <c r="N750" i="35" s="1"/>
  <c r="Q750" i="35" s="1"/>
  <c r="S750" i="35" s="1"/>
  <c r="S728" i="25"/>
  <c r="E728" i="25" s="1"/>
  <c r="R728" i="25" s="1"/>
  <c r="L729" i="25" s="1"/>
  <c r="M729" i="25" s="1"/>
  <c r="I728" i="25" l="1"/>
  <c r="H729" i="25" s="1"/>
  <c r="E750" i="35"/>
  <c r="T729" i="25"/>
  <c r="X729" i="25"/>
  <c r="V729" i="25"/>
  <c r="U729" i="25"/>
  <c r="Z729" i="25"/>
  <c r="W729" i="25"/>
  <c r="AB729" i="25"/>
  <c r="Y729" i="25"/>
  <c r="AC729" i="25"/>
  <c r="AD729" i="25"/>
  <c r="AA729" i="25"/>
  <c r="K728" i="25" l="1"/>
  <c r="I750" i="35"/>
  <c r="H751" i="35" s="1"/>
  <c r="R750" i="35"/>
  <c r="L751" i="35" s="1"/>
  <c r="M751" i="35" s="1"/>
  <c r="AE729" i="25"/>
  <c r="N729" i="25" s="1"/>
  <c r="Q729" i="25" s="1"/>
  <c r="J750" i="35" l="1"/>
  <c r="K750" i="35" s="1"/>
  <c r="T751" i="35"/>
  <c r="Y751" i="35"/>
  <c r="X751" i="35"/>
  <c r="AA751" i="35"/>
  <c r="V751" i="35"/>
  <c r="U751" i="35"/>
  <c r="AC751" i="35"/>
  <c r="AD751" i="35"/>
  <c r="AB751" i="35"/>
  <c r="Z751" i="35"/>
  <c r="W751" i="35"/>
  <c r="S729" i="25"/>
  <c r="E729" i="25" s="1"/>
  <c r="R729" i="25" s="1"/>
  <c r="L730" i="25" s="1"/>
  <c r="M730" i="25" s="1"/>
  <c r="I729" i="25" l="1"/>
  <c r="H730" i="25" s="1"/>
  <c r="AE751" i="35"/>
  <c r="N751" i="35" s="1"/>
  <c r="Q751" i="35" s="1"/>
  <c r="AB730" i="25"/>
  <c r="U730" i="25"/>
  <c r="Z730" i="25"/>
  <c r="AA730" i="25"/>
  <c r="Y730" i="25"/>
  <c r="V730" i="25"/>
  <c r="X730" i="25"/>
  <c r="AD730" i="25"/>
  <c r="W730" i="25"/>
  <c r="T730" i="25"/>
  <c r="AC730" i="25"/>
  <c r="K729" i="25" l="1"/>
  <c r="S751" i="35"/>
  <c r="AE730" i="25"/>
  <c r="N730" i="25" s="1"/>
  <c r="Q730" i="25" s="1"/>
  <c r="S730" i="25" s="1"/>
  <c r="E751" i="35" l="1"/>
  <c r="E730" i="25"/>
  <c r="I751" i="35" l="1"/>
  <c r="H752" i="35" s="1"/>
  <c r="R751" i="35"/>
  <c r="L752" i="35" s="1"/>
  <c r="M752" i="35" s="1"/>
  <c r="R730" i="25"/>
  <c r="L731" i="25" s="1"/>
  <c r="M731" i="25" s="1"/>
  <c r="I730" i="25"/>
  <c r="H731" i="25" s="1"/>
  <c r="J751" i="35" l="1"/>
  <c r="K751" i="35" s="1"/>
  <c r="K730" i="25"/>
  <c r="T752" i="35"/>
  <c r="AB752" i="35"/>
  <c r="AC752" i="35"/>
  <c r="X752" i="35"/>
  <c r="U752" i="35"/>
  <c r="W752" i="35"/>
  <c r="AA752" i="35"/>
  <c r="AD752" i="35"/>
  <c r="V752" i="35"/>
  <c r="Y752" i="35"/>
  <c r="Z752" i="35"/>
  <c r="V731" i="25"/>
  <c r="Z731" i="25"/>
  <c r="T731" i="25"/>
  <c r="AA731" i="25"/>
  <c r="AB731" i="25"/>
  <c r="W731" i="25"/>
  <c r="Y731" i="25"/>
  <c r="U731" i="25"/>
  <c r="AC731" i="25"/>
  <c r="X731" i="25"/>
  <c r="AD731" i="25"/>
  <c r="AE752" i="35" l="1"/>
  <c r="N752" i="35" s="1"/>
  <c r="Q752" i="35" s="1"/>
  <c r="AE731" i="25"/>
  <c r="N731" i="25" s="1"/>
  <c r="Q731" i="25" s="1"/>
  <c r="S752" i="35" l="1"/>
  <c r="S731" i="25"/>
  <c r="E731" i="25" s="1"/>
  <c r="R731" i="25" s="1"/>
  <c r="L732" i="25" s="1"/>
  <c r="M732" i="25" s="1"/>
  <c r="I731" i="25" l="1"/>
  <c r="H732" i="25" s="1"/>
  <c r="E752" i="35"/>
  <c r="W732" i="25"/>
  <c r="AA732" i="25"/>
  <c r="X732" i="25"/>
  <c r="AB732" i="25"/>
  <c r="Z732" i="25"/>
  <c r="AC732" i="25"/>
  <c r="V732" i="25"/>
  <c r="AD732" i="25"/>
  <c r="T732" i="25"/>
  <c r="U732" i="25"/>
  <c r="Y732" i="25"/>
  <c r="K731" i="25" l="1"/>
  <c r="AE732" i="25"/>
  <c r="N732" i="25" s="1"/>
  <c r="Q732" i="25" s="1"/>
  <c r="S732" i="25" s="1"/>
  <c r="E732" i="25" s="1"/>
  <c r="R732" i="25" s="1"/>
  <c r="L733" i="25" s="1"/>
  <c r="M733" i="25" s="1"/>
  <c r="I752" i="35"/>
  <c r="H753" i="35" s="1"/>
  <c r="R752" i="35"/>
  <c r="L753" i="35" s="1"/>
  <c r="M753" i="35" s="1"/>
  <c r="J752" i="35" l="1"/>
  <c r="K752" i="35" s="1"/>
  <c r="I732" i="25"/>
  <c r="H733" i="25" s="1"/>
  <c r="U753" i="35"/>
  <c r="AD753" i="35"/>
  <c r="AA753" i="35"/>
  <c r="X753" i="35"/>
  <c r="V753" i="35"/>
  <c r="AB753" i="35"/>
  <c r="Y753" i="35"/>
  <c r="T753" i="35"/>
  <c r="W753" i="35"/>
  <c r="Z753" i="35"/>
  <c r="AC753" i="35"/>
  <c r="AA733" i="25"/>
  <c r="T733" i="25"/>
  <c r="X733" i="25"/>
  <c r="AB733" i="25"/>
  <c r="Z733" i="25"/>
  <c r="AC733" i="25"/>
  <c r="AD733" i="25"/>
  <c r="W733" i="25"/>
  <c r="Y733" i="25"/>
  <c r="V733" i="25"/>
  <c r="U733" i="25"/>
  <c r="K732" i="25" l="1"/>
  <c r="AE753" i="35"/>
  <c r="N753" i="35" s="1"/>
  <c r="Q753" i="35" s="1"/>
  <c r="AE733" i="25"/>
  <c r="N733" i="25" s="1"/>
  <c r="Q733" i="25" s="1"/>
  <c r="S753" i="35" l="1"/>
  <c r="S733" i="25"/>
  <c r="E733" i="25" s="1"/>
  <c r="R733" i="25" s="1"/>
  <c r="L734" i="25" s="1"/>
  <c r="M734" i="25" s="1"/>
  <c r="I733" i="25" l="1"/>
  <c r="H734" i="25" s="1"/>
  <c r="E753" i="35"/>
  <c r="U734" i="25"/>
  <c r="Y734" i="25"/>
  <c r="AC734" i="25"/>
  <c r="W734" i="25"/>
  <c r="AD734" i="25"/>
  <c r="AA734" i="25"/>
  <c r="T734" i="25"/>
  <c r="AB734" i="25"/>
  <c r="V734" i="25"/>
  <c r="X734" i="25"/>
  <c r="Z734" i="25"/>
  <c r="K733" i="25" l="1"/>
  <c r="I753" i="35"/>
  <c r="H754" i="35" s="1"/>
  <c r="R753" i="35"/>
  <c r="L754" i="35" s="1"/>
  <c r="M754" i="35" s="1"/>
  <c r="AE734" i="25"/>
  <c r="N734" i="25" s="1"/>
  <c r="Q734" i="25" s="1"/>
  <c r="J753" i="35" l="1"/>
  <c r="K753" i="35" s="1"/>
  <c r="AD754" i="35"/>
  <c r="AB754" i="35"/>
  <c r="Y754" i="35"/>
  <c r="U754" i="35"/>
  <c r="W754" i="35"/>
  <c r="V754" i="35"/>
  <c r="AC754" i="35"/>
  <c r="AA754" i="35"/>
  <c r="T754" i="35"/>
  <c r="Z754" i="35"/>
  <c r="X754" i="35"/>
  <c r="S734" i="25"/>
  <c r="E734" i="25" s="1"/>
  <c r="I734" i="25" s="1"/>
  <c r="H735" i="25" s="1"/>
  <c r="R734" i="25" l="1"/>
  <c r="L735" i="25" s="1"/>
  <c r="M735" i="25" s="1"/>
  <c r="AC735" i="25" s="1"/>
  <c r="AE754" i="35"/>
  <c r="N754" i="35" s="1"/>
  <c r="Q754" i="35" s="1"/>
  <c r="K734" i="25"/>
  <c r="AB735" i="25" l="1"/>
  <c r="T735" i="25"/>
  <c r="Y735" i="25"/>
  <c r="X735" i="25"/>
  <c r="AD735" i="25"/>
  <c r="U735" i="25"/>
  <c r="AA735" i="25"/>
  <c r="V735" i="25"/>
  <c r="W735" i="25"/>
  <c r="Z735" i="25"/>
  <c r="S754" i="35"/>
  <c r="AE735" i="25" l="1"/>
  <c r="N735" i="25" s="1"/>
  <c r="Q735" i="25" s="1"/>
  <c r="S735" i="25" s="1"/>
  <c r="E735" i="25" s="1"/>
  <c r="R735" i="25" s="1"/>
  <c r="L736" i="25" s="1"/>
  <c r="M736" i="25" s="1"/>
  <c r="E754" i="35"/>
  <c r="I735" i="25" l="1"/>
  <c r="H736" i="25" s="1"/>
  <c r="I754" i="35"/>
  <c r="H755" i="35" s="1"/>
  <c r="R754" i="35"/>
  <c r="L755" i="35" s="1"/>
  <c r="M755" i="35" s="1"/>
  <c r="Z736" i="25"/>
  <c r="AD736" i="25"/>
  <c r="W736" i="25"/>
  <c r="AA736" i="25"/>
  <c r="X736" i="25"/>
  <c r="T736" i="25"/>
  <c r="V736" i="25"/>
  <c r="U736" i="25"/>
  <c r="AB736" i="25"/>
  <c r="AC736" i="25"/>
  <c r="Y736" i="25"/>
  <c r="J754" i="35" l="1"/>
  <c r="K754" i="35" s="1"/>
  <c r="K735" i="25"/>
  <c r="AB755" i="35"/>
  <c r="AC755" i="35"/>
  <c r="T755" i="35"/>
  <c r="AD755" i="35"/>
  <c r="W755" i="35"/>
  <c r="V755" i="35"/>
  <c r="U755" i="35"/>
  <c r="Y755" i="35"/>
  <c r="Z755" i="35"/>
  <c r="X755" i="35"/>
  <c r="AA755" i="35"/>
  <c r="AE736" i="25"/>
  <c r="N736" i="25" s="1"/>
  <c r="Q736" i="25" s="1"/>
  <c r="AE755" i="35" l="1"/>
  <c r="N755" i="35" s="1"/>
  <c r="Q755" i="35" s="1"/>
  <c r="S736" i="25"/>
  <c r="S755" i="35" l="1"/>
  <c r="E736" i="25"/>
  <c r="E755" i="35" l="1"/>
  <c r="I736" i="25"/>
  <c r="H737" i="25" s="1"/>
  <c r="R736" i="25"/>
  <c r="L737" i="25" s="1"/>
  <c r="M737" i="25" s="1"/>
  <c r="K736" i="25" l="1"/>
  <c r="I755" i="35"/>
  <c r="H756" i="35" s="1"/>
  <c r="R755" i="35"/>
  <c r="L756" i="35" s="1"/>
  <c r="M756" i="35" s="1"/>
  <c r="T737" i="25"/>
  <c r="X737" i="25"/>
  <c r="AB737" i="25"/>
  <c r="V737" i="25"/>
  <c r="AC737" i="25"/>
  <c r="Y737" i="25"/>
  <c r="W737" i="25"/>
  <c r="AD737" i="25"/>
  <c r="U737" i="25"/>
  <c r="AA737" i="25"/>
  <c r="Z737" i="25"/>
  <c r="J755" i="35" l="1"/>
  <c r="K755" i="35" s="1"/>
  <c r="AC756" i="35"/>
  <c r="X756" i="35"/>
  <c r="U756" i="35"/>
  <c r="AA756" i="35"/>
  <c r="AB756" i="35"/>
  <c r="Z756" i="35"/>
  <c r="T756" i="35"/>
  <c r="AD756" i="35"/>
  <c r="W756" i="35"/>
  <c r="V756" i="35"/>
  <c r="Y756" i="35"/>
  <c r="AE737" i="25"/>
  <c r="N737" i="25" s="1"/>
  <c r="Q737" i="25" s="1"/>
  <c r="AE756" i="35" l="1"/>
  <c r="N756" i="35" s="1"/>
  <c r="Q756" i="35" s="1"/>
  <c r="S737" i="25"/>
  <c r="E737" i="25" s="1"/>
  <c r="R737" i="25" s="1"/>
  <c r="L738" i="25" s="1"/>
  <c r="M738" i="25" s="1"/>
  <c r="I737" i="25" l="1"/>
  <c r="H738" i="25" s="1"/>
  <c r="S756" i="35"/>
  <c r="AB738" i="25"/>
  <c r="Z738" i="25"/>
  <c r="Y738" i="25"/>
  <c r="AD738" i="25"/>
  <c r="AC738" i="25"/>
  <c r="AA738" i="25"/>
  <c r="W738" i="25"/>
  <c r="U738" i="25"/>
  <c r="V738" i="25"/>
  <c r="T738" i="25"/>
  <c r="X738" i="25"/>
  <c r="K737" i="25" l="1"/>
  <c r="AE738" i="25"/>
  <c r="N738" i="25" s="1"/>
  <c r="Q738" i="25" s="1"/>
  <c r="S738" i="25" s="1"/>
  <c r="E738" i="25" s="1"/>
  <c r="R738" i="25" s="1"/>
  <c r="L739" i="25" s="1"/>
  <c r="M739" i="25" s="1"/>
  <c r="E756" i="35"/>
  <c r="I738" i="25" l="1"/>
  <c r="H739" i="25" s="1"/>
  <c r="I756" i="35"/>
  <c r="H757" i="35" s="1"/>
  <c r="R756" i="35"/>
  <c r="L757" i="35" s="1"/>
  <c r="M757" i="35" s="1"/>
  <c r="AA739" i="25"/>
  <c r="Y739" i="25"/>
  <c r="T739" i="25"/>
  <c r="Z739" i="25"/>
  <c r="X739" i="25"/>
  <c r="W739" i="25"/>
  <c r="U739" i="25"/>
  <c r="AC739" i="25"/>
  <c r="AB739" i="25"/>
  <c r="V739" i="25"/>
  <c r="AD739" i="25"/>
  <c r="J756" i="35" l="1"/>
  <c r="K756" i="35" s="1"/>
  <c r="K738" i="25"/>
  <c r="Y757" i="35"/>
  <c r="V757" i="35"/>
  <c r="AC757" i="35"/>
  <c r="U757" i="35"/>
  <c r="AD757" i="35"/>
  <c r="X757" i="35"/>
  <c r="AB757" i="35"/>
  <c r="AA757" i="35"/>
  <c r="T757" i="35"/>
  <c r="W757" i="35"/>
  <c r="Z757" i="35"/>
  <c r="AE739" i="25"/>
  <c r="N739" i="25" s="1"/>
  <c r="Q739" i="25" s="1"/>
  <c r="AE757" i="35" l="1"/>
  <c r="N757" i="35" s="1"/>
  <c r="Q757" i="35" s="1"/>
  <c r="S739" i="25"/>
  <c r="E739" i="25" s="1"/>
  <c r="R739" i="25" s="1"/>
  <c r="L740" i="25" s="1"/>
  <c r="M740" i="25" s="1"/>
  <c r="S757" i="35" l="1"/>
  <c r="AD740" i="25"/>
  <c r="AC740" i="25"/>
  <c r="V740" i="25"/>
  <c r="AA740" i="25"/>
  <c r="Z740" i="25"/>
  <c r="T740" i="25"/>
  <c r="X740" i="25"/>
  <c r="Y740" i="25"/>
  <c r="AB740" i="25"/>
  <c r="U740" i="25"/>
  <c r="W740" i="25"/>
  <c r="I739" i="25"/>
  <c r="H740" i="25" s="1"/>
  <c r="E757" i="35" l="1"/>
  <c r="AE740" i="25"/>
  <c r="N740" i="25" s="1"/>
  <c r="Q740" i="25" s="1"/>
  <c r="K739" i="25"/>
  <c r="I757" i="35" l="1"/>
  <c r="H758" i="35" s="1"/>
  <c r="R757" i="35"/>
  <c r="L758" i="35" s="1"/>
  <c r="M758" i="35" s="1"/>
  <c r="S740" i="25"/>
  <c r="E740" i="25" s="1"/>
  <c r="J757" i="35" l="1"/>
  <c r="K757" i="35" s="1"/>
  <c r="X758" i="35"/>
  <c r="V758" i="35"/>
  <c r="T758" i="35"/>
  <c r="Y758" i="35"/>
  <c r="AA758" i="35"/>
  <c r="W758" i="35"/>
  <c r="U758" i="35"/>
  <c r="AB758" i="35"/>
  <c r="Z758" i="35"/>
  <c r="AD758" i="35"/>
  <c r="AC758" i="35"/>
  <c r="R740" i="25"/>
  <c r="L741" i="25" s="1"/>
  <c r="M741" i="25" s="1"/>
  <c r="I740" i="25"/>
  <c r="H741" i="25" s="1"/>
  <c r="K740" i="25" l="1"/>
  <c r="AE758" i="35"/>
  <c r="N758" i="35" s="1"/>
  <c r="Q758" i="35" s="1"/>
  <c r="AA741" i="25"/>
  <c r="T741" i="25"/>
  <c r="V741" i="25"/>
  <c r="Z741" i="25"/>
  <c r="Y741" i="25"/>
  <c r="AD741" i="25"/>
  <c r="X741" i="25"/>
  <c r="W741" i="25"/>
  <c r="AC741" i="25"/>
  <c r="U741" i="25"/>
  <c r="AB741" i="25"/>
  <c r="S758" i="35" l="1"/>
  <c r="E758" i="35" s="1"/>
  <c r="AE741" i="25"/>
  <c r="N741" i="25" s="1"/>
  <c r="Q741" i="25" s="1"/>
  <c r="I758" i="35" l="1"/>
  <c r="H759" i="35" s="1"/>
  <c r="R758" i="35"/>
  <c r="L759" i="35" s="1"/>
  <c r="M759" i="35" s="1"/>
  <c r="S741" i="25"/>
  <c r="E741" i="25" s="1"/>
  <c r="R741" i="25" s="1"/>
  <c r="L742" i="25" s="1"/>
  <c r="M742" i="25" s="1"/>
  <c r="J758" i="35" l="1"/>
  <c r="K758" i="35" s="1"/>
  <c r="I741" i="25"/>
  <c r="H742" i="25" s="1"/>
  <c r="Y759" i="35"/>
  <c r="AB759" i="35"/>
  <c r="U759" i="35"/>
  <c r="V759" i="35"/>
  <c r="W759" i="35"/>
  <c r="Z759" i="35"/>
  <c r="T759" i="35"/>
  <c r="AD759" i="35"/>
  <c r="AA759" i="35"/>
  <c r="X759" i="35"/>
  <c r="AC759" i="35"/>
  <c r="K741" i="25"/>
  <c r="AB742" i="25"/>
  <c r="U742" i="25"/>
  <c r="Y742" i="25"/>
  <c r="AC742" i="25"/>
  <c r="V742" i="25"/>
  <c r="Z742" i="25"/>
  <c r="AD742" i="25"/>
  <c r="W742" i="25"/>
  <c r="X742" i="25"/>
  <c r="T742" i="25"/>
  <c r="AA742" i="25"/>
  <c r="AE759" i="35" l="1"/>
  <c r="N759" i="35" s="1"/>
  <c r="Q759" i="35" s="1"/>
  <c r="S759" i="35" s="1"/>
  <c r="AE742" i="25"/>
  <c r="N742" i="25" s="1"/>
  <c r="Q742" i="25" s="1"/>
  <c r="S742" i="25" s="1"/>
  <c r="E759" i="35" l="1"/>
  <c r="E742" i="25"/>
  <c r="R759" i="35" l="1"/>
  <c r="L760" i="35" s="1"/>
  <c r="M760" i="35" s="1"/>
  <c r="I759" i="35"/>
  <c r="H760" i="35" s="1"/>
  <c r="R742" i="25"/>
  <c r="L743" i="25" s="1"/>
  <c r="M743" i="25" s="1"/>
  <c r="I742" i="25"/>
  <c r="H743" i="25" s="1"/>
  <c r="J759" i="35" l="1"/>
  <c r="K759" i="35" s="1"/>
  <c r="AB760" i="35"/>
  <c r="T760" i="35"/>
  <c r="Y760" i="35"/>
  <c r="Z760" i="35"/>
  <c r="U760" i="35"/>
  <c r="W760" i="35"/>
  <c r="AC760" i="35"/>
  <c r="V760" i="35"/>
  <c r="AD760" i="35"/>
  <c r="X760" i="35"/>
  <c r="AA760" i="35"/>
  <c r="K742" i="25"/>
  <c r="AC743" i="25"/>
  <c r="Z743" i="25"/>
  <c r="T743" i="25"/>
  <c r="AA743" i="25"/>
  <c r="AB743" i="25"/>
  <c r="W743" i="25"/>
  <c r="Y743" i="25"/>
  <c r="V743" i="25"/>
  <c r="X743" i="25"/>
  <c r="AD743" i="25"/>
  <c r="U743" i="25"/>
  <c r="AE760" i="35" l="1"/>
  <c r="N760" i="35" s="1"/>
  <c r="Q760" i="35" s="1"/>
  <c r="AE743" i="25"/>
  <c r="N743" i="25" s="1"/>
  <c r="Q743" i="25" s="1"/>
  <c r="S760" i="35" l="1"/>
  <c r="S743" i="25"/>
  <c r="E743" i="25" s="1"/>
  <c r="R743" i="25" s="1"/>
  <c r="L744" i="25" s="1"/>
  <c r="M744" i="25" s="1"/>
  <c r="I743" i="25" l="1"/>
  <c r="H744" i="25" s="1"/>
  <c r="E760" i="35"/>
  <c r="T744" i="25"/>
  <c r="X744" i="25"/>
  <c r="AA744" i="25"/>
  <c r="AC744" i="25"/>
  <c r="AD744" i="25"/>
  <c r="U744" i="25"/>
  <c r="AB744" i="25"/>
  <c r="V744" i="25"/>
  <c r="Z744" i="25"/>
  <c r="W744" i="25"/>
  <c r="Y744" i="25"/>
  <c r="K743" i="25" l="1"/>
  <c r="I760" i="35"/>
  <c r="H761" i="35" s="1"/>
  <c r="R760" i="35"/>
  <c r="L761" i="35" s="1"/>
  <c r="M761" i="35" s="1"/>
  <c r="AE744" i="25"/>
  <c r="N744" i="25" s="1"/>
  <c r="Q744" i="25" s="1"/>
  <c r="J760" i="35" l="1"/>
  <c r="K760" i="35" s="1"/>
  <c r="T761" i="35"/>
  <c r="V761" i="35"/>
  <c r="AB761" i="35"/>
  <c r="W761" i="35"/>
  <c r="Y761" i="35"/>
  <c r="AC761" i="35"/>
  <c r="Z761" i="35"/>
  <c r="AA761" i="35"/>
  <c r="AD761" i="35"/>
  <c r="U761" i="35"/>
  <c r="X761" i="35"/>
  <c r="S744" i="25"/>
  <c r="E744" i="25" s="1"/>
  <c r="R744" i="25" s="1"/>
  <c r="L745" i="25" s="1"/>
  <c r="M745" i="25" s="1"/>
  <c r="I744" i="25" l="1"/>
  <c r="H745" i="25" s="1"/>
  <c r="AE761" i="35"/>
  <c r="N761" i="35" s="1"/>
  <c r="Q761" i="35" s="1"/>
  <c r="AD745" i="25"/>
  <c r="AA745" i="25"/>
  <c r="V745" i="25"/>
  <c r="U745" i="25"/>
  <c r="T745" i="25"/>
  <c r="X745" i="25"/>
  <c r="AB745" i="25"/>
  <c r="Y745" i="25"/>
  <c r="AC745" i="25"/>
  <c r="W745" i="25"/>
  <c r="Z745" i="25"/>
  <c r="K744" i="25" l="1"/>
  <c r="S761" i="35"/>
  <c r="E761" i="35" s="1"/>
  <c r="AE745" i="25"/>
  <c r="N745" i="25" s="1"/>
  <c r="Q745" i="25" s="1"/>
  <c r="I761" i="35" l="1"/>
  <c r="H762" i="35" s="1"/>
  <c r="R761" i="35"/>
  <c r="L762" i="35" s="1"/>
  <c r="M762" i="35" s="1"/>
  <c r="S745" i="25"/>
  <c r="E745" i="25" s="1"/>
  <c r="R745" i="25" s="1"/>
  <c r="L746" i="25" s="1"/>
  <c r="M746" i="25" s="1"/>
  <c r="J761" i="35" l="1"/>
  <c r="K761" i="35" s="1"/>
  <c r="I745" i="25"/>
  <c r="H746" i="25" s="1"/>
  <c r="U762" i="35"/>
  <c r="V762" i="35"/>
  <c r="AA762" i="35"/>
  <c r="Z762" i="35"/>
  <c r="AB762" i="35"/>
  <c r="Y762" i="35"/>
  <c r="AC762" i="35"/>
  <c r="T762" i="35"/>
  <c r="W762" i="35"/>
  <c r="X762" i="35"/>
  <c r="AD762" i="35"/>
  <c r="K745" i="25"/>
  <c r="X746" i="25"/>
  <c r="T746" i="25"/>
  <c r="AB746" i="25"/>
  <c r="AC746" i="25"/>
  <c r="Z746" i="25"/>
  <c r="W746" i="25"/>
  <c r="V746" i="25"/>
  <c r="Y746" i="25"/>
  <c r="AD746" i="25"/>
  <c r="U746" i="25"/>
  <c r="AA746" i="25"/>
  <c r="AE762" i="35" l="1"/>
  <c r="N762" i="35" s="1"/>
  <c r="Q762" i="35" s="1"/>
  <c r="S762" i="35" s="1"/>
  <c r="E762" i="35" s="1"/>
  <c r="AE746" i="25"/>
  <c r="N746" i="25" s="1"/>
  <c r="Q746" i="25" s="1"/>
  <c r="R762" i="35" l="1"/>
  <c r="L763" i="35" s="1"/>
  <c r="M763" i="35" s="1"/>
  <c r="I762" i="35"/>
  <c r="H763" i="35" s="1"/>
  <c r="S746" i="25"/>
  <c r="E746" i="25" s="1"/>
  <c r="R746" i="25" s="1"/>
  <c r="L747" i="25" s="1"/>
  <c r="M747" i="25" s="1"/>
  <c r="J762" i="35" l="1"/>
  <c r="K762" i="35" s="1"/>
  <c r="I746" i="25"/>
  <c r="H747" i="25" s="1"/>
  <c r="V763" i="35"/>
  <c r="T763" i="35"/>
  <c r="AC763" i="35"/>
  <c r="AD763" i="35"/>
  <c r="X763" i="35"/>
  <c r="AA763" i="35"/>
  <c r="U763" i="35"/>
  <c r="Y763" i="35"/>
  <c r="W763" i="35"/>
  <c r="Z763" i="35"/>
  <c r="AB763" i="35"/>
  <c r="Z747" i="25"/>
  <c r="AB747" i="25"/>
  <c r="Y747" i="25"/>
  <c r="W747" i="25"/>
  <c r="AC747" i="25"/>
  <c r="U747" i="25"/>
  <c r="AA747" i="25"/>
  <c r="V747" i="25"/>
  <c r="X747" i="25"/>
  <c r="T747" i="25"/>
  <c r="AD747" i="25"/>
  <c r="K746" i="25" l="1"/>
  <c r="AE763" i="35"/>
  <c r="N763" i="35" s="1"/>
  <c r="Q763" i="35" s="1"/>
  <c r="S763" i="35" s="1"/>
  <c r="E763" i="35" s="1"/>
  <c r="AE747" i="25"/>
  <c r="N747" i="25" s="1"/>
  <c r="Q747" i="25" s="1"/>
  <c r="R763" i="35" l="1"/>
  <c r="L764" i="35" s="1"/>
  <c r="M764" i="35" s="1"/>
  <c r="I763" i="35"/>
  <c r="H764" i="35" s="1"/>
  <c r="S747" i="25"/>
  <c r="E747" i="25" s="1"/>
  <c r="R747" i="25" s="1"/>
  <c r="L748" i="25" s="1"/>
  <c r="M748" i="25" s="1"/>
  <c r="J763" i="35" l="1"/>
  <c r="K763" i="35" s="1"/>
  <c r="I747" i="25"/>
  <c r="H748" i="25" s="1"/>
  <c r="AB764" i="35"/>
  <c r="X764" i="35"/>
  <c r="AC764" i="35"/>
  <c r="V764" i="35"/>
  <c r="Z764" i="35"/>
  <c r="T764" i="35"/>
  <c r="U764" i="35"/>
  <c r="W764" i="35"/>
  <c r="Y764" i="35"/>
  <c r="AD764" i="35"/>
  <c r="AA764" i="35"/>
  <c r="V748" i="25"/>
  <c r="AA748" i="25"/>
  <c r="Z748" i="25"/>
  <c r="AC748" i="25"/>
  <c r="AD748" i="25"/>
  <c r="W748" i="25"/>
  <c r="U748" i="25"/>
  <c r="T748" i="25"/>
  <c r="Y748" i="25"/>
  <c r="AB748" i="25"/>
  <c r="X748" i="25"/>
  <c r="K747" i="25" l="1"/>
  <c r="AE764" i="35"/>
  <c r="N764" i="35" s="1"/>
  <c r="Q764" i="35" s="1"/>
  <c r="S764" i="35" s="1"/>
  <c r="E764" i="35" s="1"/>
  <c r="AE748" i="25"/>
  <c r="N748" i="25" s="1"/>
  <c r="Q748" i="25" s="1"/>
  <c r="R764" i="35" l="1"/>
  <c r="L765" i="35" s="1"/>
  <c r="M765" i="35" s="1"/>
  <c r="I764" i="35"/>
  <c r="H765" i="35" s="1"/>
  <c r="S748" i="25"/>
  <c r="J764" i="35" l="1"/>
  <c r="K764" i="35" s="1"/>
  <c r="AD765" i="35"/>
  <c r="V765" i="35"/>
  <c r="AB765" i="35"/>
  <c r="AC765" i="35"/>
  <c r="AA765" i="35"/>
  <c r="Y765" i="35"/>
  <c r="U765" i="35"/>
  <c r="Z765" i="35"/>
  <c r="T765" i="35"/>
  <c r="X765" i="35"/>
  <c r="W765" i="35"/>
  <c r="E748" i="25"/>
  <c r="AE765" i="35" l="1"/>
  <c r="N765" i="35" s="1"/>
  <c r="Q765" i="35" s="1"/>
  <c r="S765" i="35" s="1"/>
  <c r="E765" i="35" s="1"/>
  <c r="I748" i="25"/>
  <c r="H749" i="25" s="1"/>
  <c r="R748" i="25"/>
  <c r="L749" i="25" s="1"/>
  <c r="M749" i="25" s="1"/>
  <c r="K748" i="25" l="1"/>
  <c r="R765" i="35"/>
  <c r="L766" i="35" s="1"/>
  <c r="M766" i="35" s="1"/>
  <c r="I765" i="35"/>
  <c r="H766" i="35" s="1"/>
  <c r="Y749" i="25"/>
  <c r="AA749" i="25"/>
  <c r="U749" i="25"/>
  <c r="AC749" i="25"/>
  <c r="X749" i="25"/>
  <c r="AB749" i="25"/>
  <c r="W749" i="25"/>
  <c r="Z749" i="25"/>
  <c r="AD749" i="25"/>
  <c r="T749" i="25"/>
  <c r="V749" i="25"/>
  <c r="J765" i="35" l="1"/>
  <c r="K765" i="35" s="1"/>
  <c r="V766" i="35"/>
  <c r="X766" i="35"/>
  <c r="Y766" i="35"/>
  <c r="T766" i="35"/>
  <c r="U766" i="35"/>
  <c r="AD766" i="35"/>
  <c r="Z766" i="35"/>
  <c r="AB766" i="35"/>
  <c r="AC766" i="35"/>
  <c r="W766" i="35"/>
  <c r="AA766" i="35"/>
  <c r="AE749" i="25"/>
  <c r="N749" i="25" s="1"/>
  <c r="Q749" i="25" s="1"/>
  <c r="AE766" i="35" l="1"/>
  <c r="N766" i="35" s="1"/>
  <c r="Q766" i="35" s="1"/>
  <c r="S766" i="35" s="1"/>
  <c r="E766" i="35" s="1"/>
  <c r="S749" i="25"/>
  <c r="E749" i="25" s="1"/>
  <c r="R749" i="25" s="1"/>
  <c r="L750" i="25" s="1"/>
  <c r="M750" i="25" s="1"/>
  <c r="I749" i="25" l="1"/>
  <c r="H750" i="25" s="1"/>
  <c r="R766" i="35"/>
  <c r="L767" i="35" s="1"/>
  <c r="M767" i="35" s="1"/>
  <c r="I766" i="35"/>
  <c r="H767" i="35" s="1"/>
  <c r="W750" i="25"/>
  <c r="Z750" i="25"/>
  <c r="AB750" i="25"/>
  <c r="U750" i="25"/>
  <c r="Y750" i="25"/>
  <c r="AC750" i="25"/>
  <c r="AD750" i="25"/>
  <c r="V750" i="25"/>
  <c r="X750" i="25"/>
  <c r="T750" i="25"/>
  <c r="AA750" i="25"/>
  <c r="J766" i="35" l="1"/>
  <c r="K766" i="35" s="1"/>
  <c r="K749" i="25"/>
  <c r="AC767" i="35"/>
  <c r="AA767" i="35"/>
  <c r="X767" i="35"/>
  <c r="W767" i="35"/>
  <c r="Y767" i="35"/>
  <c r="U767" i="35"/>
  <c r="AD767" i="35"/>
  <c r="Z767" i="35"/>
  <c r="AB767" i="35"/>
  <c r="V767" i="35"/>
  <c r="T767" i="35"/>
  <c r="AE750" i="25"/>
  <c r="N750" i="25" s="1"/>
  <c r="Q750" i="25" s="1"/>
  <c r="AE767" i="35" l="1"/>
  <c r="N767" i="35" s="1"/>
  <c r="Q767" i="35" s="1"/>
  <c r="S767" i="35" s="1"/>
  <c r="E767" i="35" s="1"/>
  <c r="S750" i="25"/>
  <c r="E750" i="25" s="1"/>
  <c r="R750" i="25" s="1"/>
  <c r="L751" i="25" s="1"/>
  <c r="M751" i="25" s="1"/>
  <c r="I767" i="35" l="1"/>
  <c r="H768" i="35" s="1"/>
  <c r="J767" i="35"/>
  <c r="K767" i="35" s="1"/>
  <c r="R767" i="35"/>
  <c r="L768" i="35" s="1"/>
  <c r="M768" i="35" s="1"/>
  <c r="W768" i="35" s="1"/>
  <c r="I750" i="25"/>
  <c r="H751" i="25" s="1"/>
  <c r="U751" i="25"/>
  <c r="Y751" i="25"/>
  <c r="AA751" i="25"/>
  <c r="X751" i="25"/>
  <c r="AC751" i="25"/>
  <c r="T751" i="25"/>
  <c r="AD751" i="25"/>
  <c r="W751" i="25"/>
  <c r="AB751" i="25"/>
  <c r="V751" i="25"/>
  <c r="Z751" i="25"/>
  <c r="K750" i="25" l="1"/>
  <c r="U768" i="35"/>
  <c r="T768" i="35"/>
  <c r="Z768" i="35"/>
  <c r="V768" i="35"/>
  <c r="AA768" i="35"/>
  <c r="AD768" i="35"/>
  <c r="AC768" i="35"/>
  <c r="X768" i="35"/>
  <c r="AB768" i="35"/>
  <c r="Y768" i="35"/>
  <c r="AE751" i="25"/>
  <c r="N751" i="25" s="1"/>
  <c r="Q751" i="25" s="1"/>
  <c r="AE768" i="35" l="1"/>
  <c r="N768" i="35" s="1"/>
  <c r="Q768" i="35" s="1"/>
  <c r="S768" i="35" s="1"/>
  <c r="E768" i="35" s="1"/>
  <c r="S751" i="25"/>
  <c r="E751" i="25" s="1"/>
  <c r="R751" i="25" s="1"/>
  <c r="L752" i="25" s="1"/>
  <c r="M752" i="25" s="1"/>
  <c r="R768" i="35" l="1"/>
  <c r="L769" i="35" s="1"/>
  <c r="M769" i="35" s="1"/>
  <c r="I768" i="35"/>
  <c r="H769" i="35" s="1"/>
  <c r="Z752" i="25"/>
  <c r="AB752" i="25"/>
  <c r="V752" i="25"/>
  <c r="AC752" i="25"/>
  <c r="X752" i="25"/>
  <c r="AA752" i="25"/>
  <c r="U752" i="25"/>
  <c r="W752" i="25"/>
  <c r="AD752" i="25"/>
  <c r="Y752" i="25"/>
  <c r="T752" i="25"/>
  <c r="I751" i="25"/>
  <c r="H752" i="25" s="1"/>
  <c r="J768" i="35" l="1"/>
  <c r="K768" i="35" s="1"/>
  <c r="K751" i="25"/>
  <c r="AE752" i="25"/>
  <c r="N752" i="25" s="1"/>
  <c r="Q752" i="25" s="1"/>
  <c r="S752" i="25" s="1"/>
  <c r="AA769" i="35"/>
  <c r="V769" i="35"/>
  <c r="Z769" i="35"/>
  <c r="U769" i="35"/>
  <c r="AD769" i="35"/>
  <c r="X769" i="35"/>
  <c r="Y769" i="35"/>
  <c r="AC769" i="35"/>
  <c r="W769" i="35"/>
  <c r="AB769" i="35"/>
  <c r="T769" i="35"/>
  <c r="AE769" i="35" l="1"/>
  <c r="N769" i="35" s="1"/>
  <c r="Q769" i="35" s="1"/>
  <c r="E752" i="25"/>
  <c r="R752" i="25" l="1"/>
  <c r="L753" i="25" s="1"/>
  <c r="M753" i="25" s="1"/>
  <c r="I752" i="25"/>
  <c r="H753" i="25" s="1"/>
  <c r="S769" i="35"/>
  <c r="E769" i="35" l="1"/>
  <c r="AC753" i="25"/>
  <c r="T753" i="25"/>
  <c r="X753" i="25"/>
  <c r="AB753" i="25"/>
  <c r="V753" i="25"/>
  <c r="Z753" i="25"/>
  <c r="AD753" i="25"/>
  <c r="U753" i="25"/>
  <c r="Y753" i="25"/>
  <c r="W753" i="25"/>
  <c r="AA753" i="25"/>
  <c r="K752" i="25"/>
  <c r="AE753" i="25" l="1"/>
  <c r="N753" i="25" s="1"/>
  <c r="Q753" i="25" s="1"/>
  <c r="S753" i="25" s="1"/>
  <c r="I769" i="35"/>
  <c r="H770" i="35" s="1"/>
  <c r="R769" i="35"/>
  <c r="L770" i="35" s="1"/>
  <c r="M770" i="35" s="1"/>
  <c r="J769" i="35" l="1"/>
  <c r="K769" i="35" s="1"/>
  <c r="E753" i="25"/>
  <c r="I753" i="25" s="1"/>
  <c r="H754" i="25" s="1"/>
  <c r="X770" i="35"/>
  <c r="AA770" i="35"/>
  <c r="AB770" i="35"/>
  <c r="V770" i="35"/>
  <c r="T770" i="35"/>
  <c r="Y770" i="35"/>
  <c r="AD770" i="35"/>
  <c r="W770" i="35"/>
  <c r="U770" i="35"/>
  <c r="AC770" i="35"/>
  <c r="Z770" i="35"/>
  <c r="R753" i="25" l="1"/>
  <c r="L754" i="25" s="1"/>
  <c r="M754" i="25" s="1"/>
  <c r="Z754" i="25" s="1"/>
  <c r="K753" i="25"/>
  <c r="AE770" i="35"/>
  <c r="N770" i="35" s="1"/>
  <c r="Q770" i="35" s="1"/>
  <c r="V754" i="25" l="1"/>
  <c r="W754" i="25"/>
  <c r="X754" i="25"/>
  <c r="T754" i="25"/>
  <c r="AD754" i="25"/>
  <c r="Y754" i="25"/>
  <c r="AA754" i="25"/>
  <c r="AB754" i="25"/>
  <c r="AC754" i="25"/>
  <c r="U754" i="25"/>
  <c r="S770" i="35"/>
  <c r="AE754" i="25" l="1"/>
  <c r="N754" i="25" s="1"/>
  <c r="Q754" i="25" s="1"/>
  <c r="S754" i="25" s="1"/>
  <c r="E754" i="25" s="1"/>
  <c r="R754" i="25" s="1"/>
  <c r="L755" i="25" s="1"/>
  <c r="M755" i="25" s="1"/>
  <c r="U755" i="25" s="1"/>
  <c r="I754" i="25"/>
  <c r="H755" i="25" s="1"/>
  <c r="E770" i="35"/>
  <c r="AB755" i="25" l="1"/>
  <c r="W755" i="25"/>
  <c r="AD755" i="25"/>
  <c r="Y755" i="25"/>
  <c r="AA755" i="25"/>
  <c r="X755" i="25"/>
  <c r="T755" i="25"/>
  <c r="Z755" i="25"/>
  <c r="V755" i="25"/>
  <c r="AC755" i="25"/>
  <c r="K754" i="25"/>
  <c r="I770" i="35"/>
  <c r="H771" i="35" s="1"/>
  <c r="R770" i="35"/>
  <c r="L771" i="35" s="1"/>
  <c r="M771" i="35" s="1"/>
  <c r="J770" i="35" l="1"/>
  <c r="K770" i="35" s="1"/>
  <c r="AE755" i="25"/>
  <c r="N755" i="25" s="1"/>
  <c r="Q755" i="25" s="1"/>
  <c r="T771" i="35"/>
  <c r="AD771" i="35"/>
  <c r="AB771" i="35"/>
  <c r="U771" i="35"/>
  <c r="W771" i="35"/>
  <c r="Y771" i="35"/>
  <c r="AC771" i="35"/>
  <c r="AA771" i="35"/>
  <c r="Z771" i="35"/>
  <c r="X771" i="35"/>
  <c r="V771" i="35"/>
  <c r="S755" i="25"/>
  <c r="E755" i="25" s="1"/>
  <c r="R755" i="25" s="1"/>
  <c r="L756" i="25" s="1"/>
  <c r="M756" i="25" s="1"/>
  <c r="I755" i="25" l="1"/>
  <c r="H756" i="25" s="1"/>
  <c r="AE771" i="35"/>
  <c r="N771" i="35" s="1"/>
  <c r="Q771" i="35" s="1"/>
  <c r="K755" i="25"/>
  <c r="AA756" i="25"/>
  <c r="AD756" i="25"/>
  <c r="W756" i="25"/>
  <c r="AB756" i="25"/>
  <c r="Y756" i="25"/>
  <c r="X756" i="25"/>
  <c r="AC756" i="25"/>
  <c r="T756" i="25"/>
  <c r="V756" i="25"/>
  <c r="Z756" i="25"/>
  <c r="U756" i="25"/>
  <c r="S771" i="35" l="1"/>
  <c r="AE756" i="25"/>
  <c r="N756" i="25" s="1"/>
  <c r="Q756" i="25" s="1"/>
  <c r="E771" i="35" l="1"/>
  <c r="S756" i="25"/>
  <c r="E756" i="25" s="1"/>
  <c r="R756" i="25" s="1"/>
  <c r="L757" i="25" s="1"/>
  <c r="M757" i="25" s="1"/>
  <c r="I756" i="25" l="1"/>
  <c r="H757" i="25" s="1"/>
  <c r="I771" i="35"/>
  <c r="H772" i="35" s="1"/>
  <c r="R771" i="35"/>
  <c r="L772" i="35" s="1"/>
  <c r="M772" i="35" s="1"/>
  <c r="AC757" i="25"/>
  <c r="Y757" i="25"/>
  <c r="AA757" i="25"/>
  <c r="V757" i="25"/>
  <c r="T757" i="25"/>
  <c r="Z757" i="25"/>
  <c r="X757" i="25"/>
  <c r="AB757" i="25"/>
  <c r="U757" i="25"/>
  <c r="AD757" i="25"/>
  <c r="W757" i="25"/>
  <c r="J771" i="35" l="1"/>
  <c r="K771" i="35" s="1"/>
  <c r="K756" i="25"/>
  <c r="AD772" i="35"/>
  <c r="AA772" i="35"/>
  <c r="X772" i="35"/>
  <c r="U772" i="35"/>
  <c r="Y772" i="35"/>
  <c r="V772" i="35"/>
  <c r="W772" i="35"/>
  <c r="AB772" i="35"/>
  <c r="AC772" i="35"/>
  <c r="T772" i="35"/>
  <c r="Z772" i="35"/>
  <c r="AE757" i="25"/>
  <c r="N757" i="25" s="1"/>
  <c r="Q757" i="25" s="1"/>
  <c r="AE772" i="35" l="1"/>
  <c r="N772" i="35" s="1"/>
  <c r="Q772" i="35" s="1"/>
  <c r="S757" i="25"/>
  <c r="E757" i="25" s="1"/>
  <c r="R757" i="25" s="1"/>
  <c r="L758" i="25" s="1"/>
  <c r="M758" i="25" s="1"/>
  <c r="I757" i="25" l="1"/>
  <c r="H758" i="25" s="1"/>
  <c r="S772" i="35"/>
  <c r="Y758" i="25"/>
  <c r="W758" i="25"/>
  <c r="X758" i="25"/>
  <c r="AC758" i="25"/>
  <c r="V758" i="25"/>
  <c r="AA758" i="25"/>
  <c r="Z758" i="25"/>
  <c r="AB758" i="25"/>
  <c r="U758" i="25"/>
  <c r="T758" i="25"/>
  <c r="AD758" i="25"/>
  <c r="K757" i="25" l="1"/>
  <c r="E772" i="35"/>
  <c r="AE758" i="25"/>
  <c r="N758" i="25" s="1"/>
  <c r="Q758" i="25" s="1"/>
  <c r="I772" i="35" l="1"/>
  <c r="H773" i="35" s="1"/>
  <c r="R772" i="35"/>
  <c r="L773" i="35" s="1"/>
  <c r="M773" i="35" s="1"/>
  <c r="S758" i="25"/>
  <c r="E758" i="25" s="1"/>
  <c r="R758" i="25" s="1"/>
  <c r="L759" i="25" s="1"/>
  <c r="M759" i="25" s="1"/>
  <c r="J772" i="35" l="1"/>
  <c r="K772" i="35" s="1"/>
  <c r="I758" i="25"/>
  <c r="H759" i="25" s="1"/>
  <c r="U773" i="35"/>
  <c r="T773" i="35"/>
  <c r="W773" i="35"/>
  <c r="AA773" i="35"/>
  <c r="AC773" i="35"/>
  <c r="AB773" i="35"/>
  <c r="X773" i="35"/>
  <c r="Y773" i="35"/>
  <c r="AD773" i="35"/>
  <c r="Z773" i="35"/>
  <c r="V773" i="35"/>
  <c r="K758" i="25"/>
  <c r="AA759" i="25"/>
  <c r="U759" i="25"/>
  <c r="Z759" i="25"/>
  <c r="AC759" i="25"/>
  <c r="X759" i="25"/>
  <c r="V759" i="25"/>
  <c r="AD759" i="25"/>
  <c r="AB759" i="25"/>
  <c r="W759" i="25"/>
  <c r="Y759" i="25"/>
  <c r="T759" i="25"/>
  <c r="AE773" i="35" l="1"/>
  <c r="N773" i="35" s="1"/>
  <c r="Q773" i="35" s="1"/>
  <c r="AE759" i="25"/>
  <c r="N759" i="25" s="1"/>
  <c r="Q759" i="25" s="1"/>
  <c r="S773" i="35" l="1"/>
  <c r="S759" i="25"/>
  <c r="E759" i="25" s="1"/>
  <c r="R759" i="25" s="1"/>
  <c r="L760" i="25" s="1"/>
  <c r="M760" i="25" s="1"/>
  <c r="I759" i="25" l="1"/>
  <c r="H760" i="25" s="1"/>
  <c r="E773" i="35"/>
  <c r="AC760" i="25"/>
  <c r="AD760" i="25"/>
  <c r="AB760" i="25"/>
  <c r="Z760" i="25"/>
  <c r="W760" i="25"/>
  <c r="U760" i="25"/>
  <c r="Y760" i="25"/>
  <c r="T760" i="25"/>
  <c r="V760" i="25"/>
  <c r="X760" i="25"/>
  <c r="AA760" i="25"/>
  <c r="K759" i="25" l="1"/>
  <c r="I773" i="35"/>
  <c r="H774" i="35" s="1"/>
  <c r="R773" i="35"/>
  <c r="L774" i="35" s="1"/>
  <c r="M774" i="35" s="1"/>
  <c r="AE760" i="25"/>
  <c r="N760" i="25" s="1"/>
  <c r="Q760" i="25" s="1"/>
  <c r="J773" i="35" l="1"/>
  <c r="K773" i="35" s="1"/>
  <c r="AD774" i="35"/>
  <c r="T774" i="35"/>
  <c r="W774" i="35"/>
  <c r="AA774" i="35"/>
  <c r="V774" i="35"/>
  <c r="U774" i="35"/>
  <c r="Z774" i="35"/>
  <c r="AB774" i="35"/>
  <c r="X774" i="35"/>
  <c r="AC774" i="35"/>
  <c r="Y774" i="35"/>
  <c r="S760" i="25"/>
  <c r="AE774" i="35" l="1"/>
  <c r="N774" i="35" s="1"/>
  <c r="Q774" i="35" s="1"/>
  <c r="E760" i="25"/>
  <c r="S774" i="35" l="1"/>
  <c r="E774" i="35" s="1"/>
  <c r="I760" i="25"/>
  <c r="H761" i="25" s="1"/>
  <c r="R760" i="25"/>
  <c r="L761" i="25" s="1"/>
  <c r="M761" i="25" s="1"/>
  <c r="K760" i="25" l="1"/>
  <c r="I774" i="35"/>
  <c r="H775" i="35" s="1"/>
  <c r="R774" i="35"/>
  <c r="L775" i="35" s="1"/>
  <c r="M775" i="35" s="1"/>
  <c r="W761" i="25"/>
  <c r="T761" i="25"/>
  <c r="X761" i="25"/>
  <c r="AB761" i="25"/>
  <c r="V761" i="25"/>
  <c r="U761" i="25"/>
  <c r="Y761" i="25"/>
  <c r="AC761" i="25"/>
  <c r="AA761" i="25"/>
  <c r="Z761" i="25"/>
  <c r="AD761" i="25"/>
  <c r="J774" i="35" l="1"/>
  <c r="K774" i="35" s="1"/>
  <c r="U775" i="35"/>
  <c r="Y775" i="35"/>
  <c r="W775" i="35"/>
  <c r="X775" i="35"/>
  <c r="Z775" i="35"/>
  <c r="AA775" i="35"/>
  <c r="T775" i="35"/>
  <c r="AD775" i="35"/>
  <c r="V775" i="35"/>
  <c r="AB775" i="35"/>
  <c r="AC775" i="35"/>
  <c r="AE761" i="25"/>
  <c r="N761" i="25" s="1"/>
  <c r="Q761" i="25" s="1"/>
  <c r="AE775" i="35" l="1"/>
  <c r="N775" i="35" s="1"/>
  <c r="Q775" i="35" s="1"/>
  <c r="S761" i="25"/>
  <c r="E761" i="25" s="1"/>
  <c r="R761" i="25" s="1"/>
  <c r="L762" i="25" s="1"/>
  <c r="M762" i="25" s="1"/>
  <c r="I761" i="25" l="1"/>
  <c r="H762" i="25" s="1"/>
  <c r="S775" i="35"/>
  <c r="X762" i="25"/>
  <c r="AB762" i="25"/>
  <c r="U762" i="25"/>
  <c r="Y762" i="25"/>
  <c r="AC762" i="25"/>
  <c r="W762" i="25"/>
  <c r="AA762" i="25"/>
  <c r="AD762" i="25"/>
  <c r="V762" i="25"/>
  <c r="Z762" i="25"/>
  <c r="T762" i="25"/>
  <c r="K761" i="25" l="1"/>
  <c r="E775" i="35"/>
  <c r="AE762" i="25"/>
  <c r="N762" i="25" s="1"/>
  <c r="Q762" i="25" s="1"/>
  <c r="I775" i="35" l="1"/>
  <c r="H776" i="35" s="1"/>
  <c r="R775" i="35"/>
  <c r="L776" i="35" s="1"/>
  <c r="M776" i="35" s="1"/>
  <c r="S762" i="25"/>
  <c r="E762" i="25" s="1"/>
  <c r="J775" i="35" l="1"/>
  <c r="K775" i="35" s="1"/>
  <c r="T776" i="35"/>
  <c r="AD776" i="35"/>
  <c r="AA776" i="35"/>
  <c r="U776" i="35"/>
  <c r="Z776" i="35"/>
  <c r="AC776" i="35"/>
  <c r="V776" i="35"/>
  <c r="Y776" i="35"/>
  <c r="AB776" i="35"/>
  <c r="X776" i="35"/>
  <c r="W776" i="35"/>
  <c r="R762" i="25"/>
  <c r="L763" i="25" s="1"/>
  <c r="M763" i="25" s="1"/>
  <c r="I762" i="25"/>
  <c r="H763" i="25" s="1"/>
  <c r="K762" i="25" l="1"/>
  <c r="AE776" i="35"/>
  <c r="N776" i="35" s="1"/>
  <c r="Q776" i="35" s="1"/>
  <c r="W763" i="25"/>
  <c r="AD763" i="25"/>
  <c r="V763" i="25"/>
  <c r="Z763" i="25"/>
  <c r="T763" i="25"/>
  <c r="X763" i="25"/>
  <c r="AA763" i="25"/>
  <c r="U763" i="25"/>
  <c r="AB763" i="25"/>
  <c r="Y763" i="25"/>
  <c r="AC763" i="25"/>
  <c r="S776" i="35" l="1"/>
  <c r="AE763" i="25"/>
  <c r="N763" i="25" s="1"/>
  <c r="Q763" i="25" s="1"/>
  <c r="E776" i="35" l="1"/>
  <c r="S763" i="25"/>
  <c r="E763" i="25" s="1"/>
  <c r="R763" i="25" s="1"/>
  <c r="L764" i="25" s="1"/>
  <c r="M764" i="25" s="1"/>
  <c r="I763" i="25" l="1"/>
  <c r="H764" i="25" s="1"/>
  <c r="I776" i="35"/>
  <c r="H777" i="35" s="1"/>
  <c r="R776" i="35"/>
  <c r="L777" i="35" s="1"/>
  <c r="M777" i="35" s="1"/>
  <c r="K763" i="25"/>
  <c r="T764" i="25"/>
  <c r="AA764" i="25"/>
  <c r="X764" i="25"/>
  <c r="AC764" i="25"/>
  <c r="V764" i="25"/>
  <c r="AD764" i="25"/>
  <c r="U764" i="25"/>
  <c r="AB764" i="25"/>
  <c r="Z764" i="25"/>
  <c r="W764" i="25"/>
  <c r="Y764" i="25"/>
  <c r="J776" i="35" l="1"/>
  <c r="K776" i="35" s="1"/>
  <c r="U777" i="35"/>
  <c r="AB777" i="35"/>
  <c r="V777" i="35"/>
  <c r="Z777" i="35"/>
  <c r="X777" i="35"/>
  <c r="AA777" i="35"/>
  <c r="Y777" i="35"/>
  <c r="W777" i="35"/>
  <c r="T777" i="35"/>
  <c r="AC777" i="35"/>
  <c r="AD777" i="35"/>
  <c r="AE764" i="25"/>
  <c r="N764" i="25" s="1"/>
  <c r="Q764" i="25" s="1"/>
  <c r="AE777" i="35" l="1"/>
  <c r="N777" i="35" s="1"/>
  <c r="Q777" i="35" s="1"/>
  <c r="S764" i="25"/>
  <c r="E764" i="25" s="1"/>
  <c r="R764" i="25" s="1"/>
  <c r="L765" i="25" s="1"/>
  <c r="M765" i="25" s="1"/>
  <c r="I764" i="25" l="1"/>
  <c r="H765" i="25" s="1"/>
  <c r="S777" i="35"/>
  <c r="E777" i="35" s="1"/>
  <c r="AD765" i="25"/>
  <c r="T765" i="25"/>
  <c r="Y765" i="25"/>
  <c r="AA765" i="25"/>
  <c r="AC765" i="25"/>
  <c r="W765" i="25"/>
  <c r="X765" i="25"/>
  <c r="V765" i="25"/>
  <c r="Z765" i="25"/>
  <c r="U765" i="25"/>
  <c r="AB765" i="25"/>
  <c r="K764" i="25" l="1"/>
  <c r="I777" i="35"/>
  <c r="H778" i="35" s="1"/>
  <c r="R777" i="35"/>
  <c r="L778" i="35" s="1"/>
  <c r="M778" i="35" s="1"/>
  <c r="AE765" i="25"/>
  <c r="N765" i="25" s="1"/>
  <c r="Q765" i="25" s="1"/>
  <c r="J777" i="35" l="1"/>
  <c r="K777" i="35" s="1"/>
  <c r="V778" i="35"/>
  <c r="Y778" i="35"/>
  <c r="AA778" i="35"/>
  <c r="W778" i="35"/>
  <c r="AC778" i="35"/>
  <c r="X778" i="35"/>
  <c r="U778" i="35"/>
  <c r="Z778" i="35"/>
  <c r="T778" i="35"/>
  <c r="AB778" i="35"/>
  <c r="AD778" i="35"/>
  <c r="S765" i="25"/>
  <c r="E765" i="25" s="1"/>
  <c r="R765" i="25" s="1"/>
  <c r="L766" i="25" s="1"/>
  <c r="M766" i="25" s="1"/>
  <c r="I765" i="25" l="1"/>
  <c r="H766" i="25" s="1"/>
  <c r="AE778" i="35"/>
  <c r="N778" i="35" s="1"/>
  <c r="Q778" i="35" s="1"/>
  <c r="T766" i="25"/>
  <c r="X766" i="25"/>
  <c r="AA766" i="25"/>
  <c r="U766" i="25"/>
  <c r="Y766" i="25"/>
  <c r="AC766" i="25"/>
  <c r="AD766" i="25"/>
  <c r="V766" i="25"/>
  <c r="Z766" i="25"/>
  <c r="AB766" i="25"/>
  <c r="W766" i="25"/>
  <c r="K765" i="25" l="1"/>
  <c r="S778" i="35"/>
  <c r="AE766" i="25"/>
  <c r="N766" i="25" s="1"/>
  <c r="Q766" i="25" s="1"/>
  <c r="S766" i="25" s="1"/>
  <c r="E778" i="35" l="1"/>
  <c r="E766" i="25"/>
  <c r="I778" i="35" l="1"/>
  <c r="H779" i="35" s="1"/>
  <c r="R778" i="35"/>
  <c r="L779" i="35" s="1"/>
  <c r="M779" i="35" s="1"/>
  <c r="R766" i="25"/>
  <c r="L767" i="25" s="1"/>
  <c r="M767" i="25" s="1"/>
  <c r="I766" i="25"/>
  <c r="H767" i="25" s="1"/>
  <c r="J778" i="35" l="1"/>
  <c r="K778" i="35" s="1"/>
  <c r="K766" i="25"/>
  <c r="X779" i="35"/>
  <c r="U779" i="35"/>
  <c r="V779" i="35"/>
  <c r="AD779" i="35"/>
  <c r="W779" i="35"/>
  <c r="T779" i="35"/>
  <c r="Z779" i="35"/>
  <c r="AB779" i="35"/>
  <c r="AC779" i="35"/>
  <c r="Y779" i="35"/>
  <c r="AA779" i="35"/>
  <c r="U767" i="25"/>
  <c r="Y767" i="25"/>
  <c r="W767" i="25"/>
  <c r="AB767" i="25"/>
  <c r="AC767" i="25"/>
  <c r="Z767" i="25"/>
  <c r="T767" i="25"/>
  <c r="AD767" i="25"/>
  <c r="X767" i="25"/>
  <c r="AA767" i="25"/>
  <c r="V767" i="25"/>
  <c r="AE779" i="35" l="1"/>
  <c r="N779" i="35" s="1"/>
  <c r="Q779" i="35" s="1"/>
  <c r="AE767" i="25"/>
  <c r="N767" i="25" s="1"/>
  <c r="Q767" i="25" s="1"/>
  <c r="S779" i="35" l="1"/>
  <c r="S767" i="25"/>
  <c r="E767" i="25" s="1"/>
  <c r="R767" i="25" s="1"/>
  <c r="L768" i="25" s="1"/>
  <c r="M768" i="25" s="1"/>
  <c r="I767" i="25" l="1"/>
  <c r="H768" i="25" s="1"/>
  <c r="E779" i="35"/>
  <c r="AC768" i="25"/>
  <c r="AB768" i="25"/>
  <c r="V768" i="25"/>
  <c r="Z768" i="25"/>
  <c r="AD768" i="25"/>
  <c r="W768" i="25"/>
  <c r="AA768" i="25"/>
  <c r="U768" i="25"/>
  <c r="X768" i="25"/>
  <c r="T768" i="25"/>
  <c r="Y768" i="25"/>
  <c r="K767" i="25" l="1"/>
  <c r="I779" i="35"/>
  <c r="H780" i="35" s="1"/>
  <c r="R779" i="35"/>
  <c r="L780" i="35" s="1"/>
  <c r="M780" i="35" s="1"/>
  <c r="AE768" i="25"/>
  <c r="N768" i="25" s="1"/>
  <c r="Q768" i="25" s="1"/>
  <c r="J779" i="35" l="1"/>
  <c r="K779" i="35" s="1"/>
  <c r="AB780" i="35"/>
  <c r="X780" i="35"/>
  <c r="Y780" i="35"/>
  <c r="AD780" i="35"/>
  <c r="W780" i="35"/>
  <c r="U780" i="35"/>
  <c r="AA780" i="35"/>
  <c r="AC780" i="35"/>
  <c r="Z780" i="35"/>
  <c r="V780" i="35"/>
  <c r="T780" i="35"/>
  <c r="S768" i="25"/>
  <c r="E768" i="25" s="1"/>
  <c r="R768" i="25" s="1"/>
  <c r="L769" i="25" s="1"/>
  <c r="M769" i="25" s="1"/>
  <c r="I768" i="25" l="1"/>
  <c r="H769" i="25" s="1"/>
  <c r="AE780" i="35"/>
  <c r="N780" i="35" s="1"/>
  <c r="Q780" i="35" s="1"/>
  <c r="AA769" i="25"/>
  <c r="W769" i="25"/>
  <c r="V769" i="25"/>
  <c r="Y769" i="25"/>
  <c r="Z769" i="25"/>
  <c r="AC769" i="25"/>
  <c r="T769" i="25"/>
  <c r="AD769" i="25"/>
  <c r="U769" i="25"/>
  <c r="X769" i="25"/>
  <c r="AB769" i="25"/>
  <c r="K768" i="25" l="1"/>
  <c r="S780" i="35"/>
  <c r="AE769" i="25"/>
  <c r="N769" i="25" s="1"/>
  <c r="Q769" i="25" s="1"/>
  <c r="E780" i="35" l="1"/>
  <c r="S769" i="25"/>
  <c r="E769" i="25" s="1"/>
  <c r="R769" i="25" s="1"/>
  <c r="L770" i="25" s="1"/>
  <c r="M770" i="25" s="1"/>
  <c r="I769" i="25" l="1"/>
  <c r="H770" i="25" s="1"/>
  <c r="I780" i="35"/>
  <c r="H781" i="35" s="1"/>
  <c r="R780" i="35"/>
  <c r="L781" i="35" s="1"/>
  <c r="M781" i="35" s="1"/>
  <c r="K769" i="25"/>
  <c r="X770" i="25"/>
  <c r="V770" i="25"/>
  <c r="Z770" i="25"/>
  <c r="AD770" i="25"/>
  <c r="AB770" i="25"/>
  <c r="AC770" i="25"/>
  <c r="AA770" i="25"/>
  <c r="Y770" i="25"/>
  <c r="T770" i="25"/>
  <c r="W770" i="25"/>
  <c r="U770" i="25"/>
  <c r="J780" i="35" l="1"/>
  <c r="K780" i="35" s="1"/>
  <c r="AD781" i="35"/>
  <c r="AC781" i="35"/>
  <c r="V781" i="35"/>
  <c r="Y781" i="35"/>
  <c r="T781" i="35"/>
  <c r="W781" i="35"/>
  <c r="AB781" i="35"/>
  <c r="AA781" i="35"/>
  <c r="U781" i="35"/>
  <c r="X781" i="35"/>
  <c r="Z781" i="35"/>
  <c r="AE770" i="25"/>
  <c r="N770" i="25" s="1"/>
  <c r="Q770" i="25" s="1"/>
  <c r="AE781" i="35" l="1"/>
  <c r="N781" i="35" s="1"/>
  <c r="Q781" i="35" s="1"/>
  <c r="S770" i="25"/>
  <c r="E770" i="25" s="1"/>
  <c r="R770" i="25" s="1"/>
  <c r="L771" i="25" s="1"/>
  <c r="M771" i="25" s="1"/>
  <c r="I770" i="25" l="1"/>
  <c r="H771" i="25" s="1"/>
  <c r="S781" i="35"/>
  <c r="AC771" i="25"/>
  <c r="Z771" i="25"/>
  <c r="AD771" i="25"/>
  <c r="X771" i="25"/>
  <c r="Y771" i="25"/>
  <c r="U771" i="25"/>
  <c r="AB771" i="25"/>
  <c r="V771" i="25"/>
  <c r="AA771" i="25"/>
  <c r="W771" i="25"/>
  <c r="T771" i="25"/>
  <c r="K770" i="25" l="1"/>
  <c r="E781" i="35"/>
  <c r="AE771" i="25"/>
  <c r="N771" i="25" s="1"/>
  <c r="Q771" i="25" s="1"/>
  <c r="S771" i="25" s="1"/>
  <c r="E771" i="25" s="1"/>
  <c r="R771" i="25" l="1"/>
  <c r="L772" i="25" s="1"/>
  <c r="M772" i="25" s="1"/>
  <c r="Z772" i="25" s="1"/>
  <c r="I781" i="35"/>
  <c r="H782" i="35" s="1"/>
  <c r="R781" i="35"/>
  <c r="L782" i="35" s="1"/>
  <c r="M782" i="35" s="1"/>
  <c r="I771" i="25"/>
  <c r="H772" i="25" s="1"/>
  <c r="J781" i="35" l="1"/>
  <c r="K781" i="35" s="1"/>
  <c r="AD772" i="25"/>
  <c r="V772" i="25"/>
  <c r="AC772" i="25"/>
  <c r="U772" i="25"/>
  <c r="X772" i="25"/>
  <c r="AA772" i="25"/>
  <c r="T772" i="25"/>
  <c r="W772" i="25"/>
  <c r="AB772" i="25"/>
  <c r="Y772" i="25"/>
  <c r="K771" i="25"/>
  <c r="AC782" i="35"/>
  <c r="AA782" i="35"/>
  <c r="Z782" i="35"/>
  <c r="T782" i="35"/>
  <c r="Y782" i="35"/>
  <c r="U782" i="35"/>
  <c r="AD782" i="35"/>
  <c r="W782" i="35"/>
  <c r="AB782" i="35"/>
  <c r="V782" i="35"/>
  <c r="X782" i="35"/>
  <c r="AE772" i="25" l="1"/>
  <c r="N772" i="25" s="1"/>
  <c r="Q772" i="25" s="1"/>
  <c r="S772" i="25" s="1"/>
  <c r="E772" i="25" s="1"/>
  <c r="AE782" i="35"/>
  <c r="N782" i="35" s="1"/>
  <c r="Q782" i="35" s="1"/>
  <c r="S782" i="35" l="1"/>
  <c r="I772" i="25"/>
  <c r="H773" i="25" s="1"/>
  <c r="R772" i="25"/>
  <c r="L773" i="25" s="1"/>
  <c r="M773" i="25" s="1"/>
  <c r="K772" i="25" l="1"/>
  <c r="E782" i="35"/>
  <c r="T773" i="25"/>
  <c r="X773" i="25"/>
  <c r="V773" i="25"/>
  <c r="U773" i="25"/>
  <c r="Z773" i="25"/>
  <c r="AC773" i="25"/>
  <c r="W773" i="25"/>
  <c r="AD773" i="25"/>
  <c r="AA773" i="25"/>
  <c r="Y773" i="25"/>
  <c r="AB773" i="25"/>
  <c r="I782" i="35" l="1"/>
  <c r="H783" i="35" s="1"/>
  <c r="R782" i="35"/>
  <c r="L783" i="35" s="1"/>
  <c r="M783" i="35" s="1"/>
  <c r="AE773" i="25"/>
  <c r="N773" i="25" s="1"/>
  <c r="Q773" i="25" s="1"/>
  <c r="J782" i="35" l="1"/>
  <c r="K782" i="35" s="1"/>
  <c r="AA783" i="35"/>
  <c r="X783" i="35"/>
  <c r="AD783" i="35"/>
  <c r="Z783" i="35"/>
  <c r="W783" i="35"/>
  <c r="Y783" i="35"/>
  <c r="U783" i="35"/>
  <c r="AB783" i="35"/>
  <c r="V783" i="35"/>
  <c r="AC783" i="35"/>
  <c r="T783" i="35"/>
  <c r="S773" i="25"/>
  <c r="E773" i="25" s="1"/>
  <c r="I773" i="25" s="1"/>
  <c r="H774" i="25" s="1"/>
  <c r="AE783" i="35" l="1"/>
  <c r="N783" i="35" s="1"/>
  <c r="Q783" i="35" s="1"/>
  <c r="S783" i="35" s="1"/>
  <c r="R773" i="25"/>
  <c r="L774" i="25" s="1"/>
  <c r="M774" i="25" s="1"/>
  <c r="AD774" i="25" s="1"/>
  <c r="K773" i="25"/>
  <c r="Y774" i="25" l="1"/>
  <c r="V774" i="25"/>
  <c r="T774" i="25"/>
  <c r="Z774" i="25"/>
  <c r="X774" i="25"/>
  <c r="AA774" i="25"/>
  <c r="W774" i="25"/>
  <c r="AC774" i="25"/>
  <c r="U774" i="25"/>
  <c r="AB774" i="25"/>
  <c r="E783" i="35"/>
  <c r="AE774" i="25" l="1"/>
  <c r="N774" i="25" s="1"/>
  <c r="Q774" i="25" s="1"/>
  <c r="S774" i="25" s="1"/>
  <c r="I783" i="35"/>
  <c r="H784" i="35" s="1"/>
  <c r="R783" i="35"/>
  <c r="L784" i="35" s="1"/>
  <c r="M784" i="35" s="1"/>
  <c r="J783" i="35" l="1"/>
  <c r="K783" i="35" s="1"/>
  <c r="E774" i="25"/>
  <c r="R774" i="25" s="1"/>
  <c r="L775" i="25" s="1"/>
  <c r="M775" i="25" s="1"/>
  <c r="Y775" i="25" s="1"/>
  <c r="AA784" i="35"/>
  <c r="Y784" i="35"/>
  <c r="AD784" i="35"/>
  <c r="W784" i="35"/>
  <c r="X784" i="35"/>
  <c r="AC784" i="35"/>
  <c r="T784" i="35"/>
  <c r="V784" i="35"/>
  <c r="U784" i="35"/>
  <c r="Z784" i="35"/>
  <c r="AB784" i="35"/>
  <c r="AC775" i="25" l="1"/>
  <c r="AA775" i="25"/>
  <c r="W775" i="25"/>
  <c r="AB775" i="25"/>
  <c r="V775" i="25"/>
  <c r="U775" i="25"/>
  <c r="X775" i="25"/>
  <c r="AD775" i="25"/>
  <c r="T775" i="25"/>
  <c r="Z775" i="25"/>
  <c r="I774" i="25"/>
  <c r="AE784" i="35"/>
  <c r="N784" i="35" s="1"/>
  <c r="Q784" i="35" s="1"/>
  <c r="AE775" i="25" l="1"/>
  <c r="N775" i="25" s="1"/>
  <c r="Q775" i="25" s="1"/>
  <c r="S775" i="25" s="1"/>
  <c r="E775" i="25" s="1"/>
  <c r="R775" i="25" s="1"/>
  <c r="L776" i="25" s="1"/>
  <c r="M776" i="25" s="1"/>
  <c r="H775" i="25"/>
  <c r="K774" i="25"/>
  <c r="S784" i="35"/>
  <c r="I775" i="25" l="1"/>
  <c r="H776" i="25" s="1"/>
  <c r="E784" i="35"/>
  <c r="AD776" i="25"/>
  <c r="W776" i="25"/>
  <c r="AA776" i="25"/>
  <c r="U776" i="25"/>
  <c r="Y776" i="25"/>
  <c r="T776" i="25"/>
  <c r="AB776" i="25"/>
  <c r="X776" i="25"/>
  <c r="Z776" i="25"/>
  <c r="AC776" i="25"/>
  <c r="V776" i="25"/>
  <c r="K775" i="25" l="1"/>
  <c r="I784" i="35"/>
  <c r="H785" i="35" s="1"/>
  <c r="R784" i="35"/>
  <c r="L785" i="35" s="1"/>
  <c r="M785" i="35" s="1"/>
  <c r="AE776" i="25"/>
  <c r="N776" i="25" s="1"/>
  <c r="Q776" i="25" s="1"/>
  <c r="J784" i="35" l="1"/>
  <c r="K784" i="35" s="1"/>
  <c r="AB785" i="35"/>
  <c r="Y785" i="35"/>
  <c r="Z785" i="35"/>
  <c r="V785" i="35"/>
  <c r="AC785" i="35"/>
  <c r="AD785" i="35"/>
  <c r="T785" i="35"/>
  <c r="W785" i="35"/>
  <c r="U785" i="35"/>
  <c r="AA785" i="35"/>
  <c r="X785" i="35"/>
  <c r="S776" i="25"/>
  <c r="E776" i="25" s="1"/>
  <c r="R776" i="25" s="1"/>
  <c r="L777" i="25" s="1"/>
  <c r="M777" i="25" s="1"/>
  <c r="I776" i="25" l="1"/>
  <c r="H777" i="25" s="1"/>
  <c r="AE785" i="35"/>
  <c r="N785" i="35" s="1"/>
  <c r="Q785" i="35" s="1"/>
  <c r="Y777" i="25"/>
  <c r="AA777" i="25"/>
  <c r="T777" i="25"/>
  <c r="AB777" i="25"/>
  <c r="AD777" i="25"/>
  <c r="W777" i="25"/>
  <c r="X777" i="25"/>
  <c r="V777" i="25"/>
  <c r="AC777" i="25"/>
  <c r="U777" i="25"/>
  <c r="Z777" i="25"/>
  <c r="K776" i="25" l="1"/>
  <c r="S785" i="35"/>
  <c r="AE777" i="25"/>
  <c r="N777" i="25" s="1"/>
  <c r="Q777" i="25" s="1"/>
  <c r="E785" i="35" l="1"/>
  <c r="S777" i="25"/>
  <c r="E777" i="25" s="1"/>
  <c r="R777" i="25" s="1"/>
  <c r="L778" i="25" s="1"/>
  <c r="M778" i="25" s="1"/>
  <c r="I777" i="25" l="1"/>
  <c r="H778" i="25" s="1"/>
  <c r="I785" i="35"/>
  <c r="H786" i="35" s="1"/>
  <c r="R785" i="35"/>
  <c r="L786" i="35" s="1"/>
  <c r="M786" i="35" s="1"/>
  <c r="W778" i="25"/>
  <c r="AD778" i="25"/>
  <c r="T778" i="25"/>
  <c r="AB778" i="25"/>
  <c r="U778" i="25"/>
  <c r="Y778" i="25"/>
  <c r="AC778" i="25"/>
  <c r="AA778" i="25"/>
  <c r="V778" i="25"/>
  <c r="X778" i="25"/>
  <c r="Z778" i="25"/>
  <c r="J785" i="35" l="1"/>
  <c r="K785" i="35" s="1"/>
  <c r="K777" i="25"/>
  <c r="AD786" i="35"/>
  <c r="V786" i="35"/>
  <c r="AA786" i="35"/>
  <c r="Z786" i="35"/>
  <c r="AB786" i="35"/>
  <c r="T786" i="35"/>
  <c r="X786" i="35"/>
  <c r="AC786" i="35"/>
  <c r="W786" i="35"/>
  <c r="Y786" i="35"/>
  <c r="U786" i="35"/>
  <c r="AE778" i="25"/>
  <c r="N778" i="25" s="1"/>
  <c r="Q778" i="25" s="1"/>
  <c r="AE786" i="35" l="1"/>
  <c r="N786" i="35" s="1"/>
  <c r="Q786" i="35" s="1"/>
  <c r="S778" i="25"/>
  <c r="S786" i="35" l="1"/>
  <c r="E778" i="25"/>
  <c r="E786" i="35" l="1"/>
  <c r="R778" i="25"/>
  <c r="L779" i="25" s="1"/>
  <c r="M779" i="25" s="1"/>
  <c r="I778" i="25"/>
  <c r="H779" i="25" s="1"/>
  <c r="K778" i="25" l="1"/>
  <c r="I786" i="35"/>
  <c r="H787" i="35" s="1"/>
  <c r="R786" i="35"/>
  <c r="L787" i="35" s="1"/>
  <c r="M787" i="35" s="1"/>
  <c r="AC779" i="25"/>
  <c r="V779" i="25"/>
  <c r="Z779" i="25"/>
  <c r="T779" i="25"/>
  <c r="AD779" i="25"/>
  <c r="AA779" i="25"/>
  <c r="AB779" i="25"/>
  <c r="W779" i="25"/>
  <c r="X779" i="25"/>
  <c r="U779" i="25"/>
  <c r="Y779" i="25"/>
  <c r="J786" i="35" l="1"/>
  <c r="K786" i="35" s="1"/>
  <c r="X787" i="35"/>
  <c r="AD787" i="35"/>
  <c r="Z787" i="35"/>
  <c r="AC787" i="35"/>
  <c r="AA787" i="35"/>
  <c r="W787" i="35"/>
  <c r="U787" i="35"/>
  <c r="Y787" i="35"/>
  <c r="T787" i="35"/>
  <c r="AB787" i="35"/>
  <c r="V787" i="35"/>
  <c r="AE779" i="25"/>
  <c r="N779" i="25" s="1"/>
  <c r="Q779" i="25" s="1"/>
  <c r="AE787" i="35" l="1"/>
  <c r="N787" i="35" s="1"/>
  <c r="Q787" i="35" s="1"/>
  <c r="S779" i="25"/>
  <c r="E779" i="25" s="1"/>
  <c r="R779" i="25" s="1"/>
  <c r="L780" i="25" s="1"/>
  <c r="M780" i="25" s="1"/>
  <c r="I779" i="25" l="1"/>
  <c r="H780" i="25" s="1"/>
  <c r="S787" i="35"/>
  <c r="Z780" i="25"/>
  <c r="AD780" i="25"/>
  <c r="W780" i="25"/>
  <c r="T780" i="25"/>
  <c r="X780" i="25"/>
  <c r="AA780" i="25"/>
  <c r="Y780" i="25"/>
  <c r="AB780" i="25"/>
  <c r="AC780" i="25"/>
  <c r="V780" i="25"/>
  <c r="U780" i="25"/>
  <c r="K779" i="25" l="1"/>
  <c r="E787" i="35"/>
  <c r="AE780" i="25"/>
  <c r="N780" i="25" s="1"/>
  <c r="Q780" i="25" s="1"/>
  <c r="I787" i="35" l="1"/>
  <c r="H788" i="35" s="1"/>
  <c r="R787" i="35"/>
  <c r="L788" i="35" s="1"/>
  <c r="M788" i="35" s="1"/>
  <c r="S780" i="25"/>
  <c r="E780" i="25" s="1"/>
  <c r="R780" i="25" s="1"/>
  <c r="L781" i="25" s="1"/>
  <c r="M781" i="25" s="1"/>
  <c r="J787" i="35" l="1"/>
  <c r="K787" i="35" s="1"/>
  <c r="I780" i="25"/>
  <c r="H781" i="25" s="1"/>
  <c r="AC788" i="35"/>
  <c r="Y788" i="35"/>
  <c r="AA788" i="35"/>
  <c r="X788" i="35"/>
  <c r="T788" i="35"/>
  <c r="Z788" i="35"/>
  <c r="U788" i="35"/>
  <c r="W788" i="35"/>
  <c r="AB788" i="35"/>
  <c r="AD788" i="35"/>
  <c r="V788" i="35"/>
  <c r="AC781" i="25"/>
  <c r="U781" i="25"/>
  <c r="X781" i="25"/>
  <c r="Z781" i="25"/>
  <c r="AD781" i="25"/>
  <c r="AA781" i="25"/>
  <c r="AB781" i="25"/>
  <c r="Y781" i="25"/>
  <c r="V781" i="25"/>
  <c r="T781" i="25"/>
  <c r="W781" i="25"/>
  <c r="K780" i="25" l="1"/>
  <c r="AE781" i="25"/>
  <c r="N781" i="25" s="1"/>
  <c r="Q781" i="25" s="1"/>
  <c r="S781" i="25" s="1"/>
  <c r="E781" i="25" s="1"/>
  <c r="R781" i="25" s="1"/>
  <c r="L782" i="25" s="1"/>
  <c r="M782" i="25" s="1"/>
  <c r="AE788" i="35"/>
  <c r="N788" i="35" s="1"/>
  <c r="Q788" i="35" s="1"/>
  <c r="I781" i="25" l="1"/>
  <c r="H782" i="25" s="1"/>
  <c r="S788" i="35"/>
  <c r="Y782" i="25"/>
  <c r="AD782" i="25"/>
  <c r="Z782" i="25"/>
  <c r="T782" i="25"/>
  <c r="X782" i="25"/>
  <c r="U782" i="25"/>
  <c r="AC782" i="25"/>
  <c r="W782" i="25"/>
  <c r="AA782" i="25"/>
  <c r="V782" i="25"/>
  <c r="AB782" i="25"/>
  <c r="K781" i="25" l="1"/>
  <c r="E788" i="35"/>
  <c r="AE782" i="25"/>
  <c r="N782" i="25" s="1"/>
  <c r="Q782" i="25" s="1"/>
  <c r="I788" i="35" l="1"/>
  <c r="H789" i="35" s="1"/>
  <c r="R788" i="35"/>
  <c r="L789" i="35" s="1"/>
  <c r="M789" i="35" s="1"/>
  <c r="S782" i="25"/>
  <c r="E782" i="25" s="1"/>
  <c r="R782" i="25" s="1"/>
  <c r="L783" i="25" s="1"/>
  <c r="M783" i="25" s="1"/>
  <c r="J788" i="35" l="1"/>
  <c r="K788" i="35" s="1"/>
  <c r="I782" i="25"/>
  <c r="H783" i="25" s="1"/>
  <c r="W789" i="35"/>
  <c r="X789" i="35"/>
  <c r="Y789" i="35"/>
  <c r="Z789" i="35"/>
  <c r="T789" i="35"/>
  <c r="AA789" i="35"/>
  <c r="V789" i="35"/>
  <c r="AB789" i="35"/>
  <c r="U789" i="35"/>
  <c r="AC789" i="35"/>
  <c r="AD789" i="35"/>
  <c r="K782" i="25"/>
  <c r="Y783" i="25"/>
  <c r="AC783" i="25"/>
  <c r="V783" i="25"/>
  <c r="T783" i="25"/>
  <c r="AD783" i="25"/>
  <c r="W783" i="25"/>
  <c r="U783" i="25"/>
  <c r="AA783" i="25"/>
  <c r="Z783" i="25"/>
  <c r="X783" i="25"/>
  <c r="AB783" i="25"/>
  <c r="AE789" i="35" l="1"/>
  <c r="N789" i="35" s="1"/>
  <c r="Q789" i="35" s="1"/>
  <c r="AE783" i="25"/>
  <c r="N783" i="25" s="1"/>
  <c r="Q783" i="25" s="1"/>
  <c r="S789" i="35" l="1"/>
  <c r="E789" i="35" s="1"/>
  <c r="S783" i="25"/>
  <c r="E783" i="25" s="1"/>
  <c r="R783" i="25" s="1"/>
  <c r="L784" i="25" s="1"/>
  <c r="M784" i="25" s="1"/>
  <c r="I783" i="25" l="1"/>
  <c r="H784" i="25" s="1"/>
  <c r="I789" i="35"/>
  <c r="H790" i="35" s="1"/>
  <c r="R789" i="35"/>
  <c r="L790" i="35" s="1"/>
  <c r="M790" i="35" s="1"/>
  <c r="K783" i="25"/>
  <c r="AD784" i="25"/>
  <c r="W784" i="25"/>
  <c r="AA784" i="25"/>
  <c r="U784" i="25"/>
  <c r="X784" i="25"/>
  <c r="Y784" i="25"/>
  <c r="AB784" i="25"/>
  <c r="AC784" i="25"/>
  <c r="Z784" i="25"/>
  <c r="T784" i="25"/>
  <c r="V784" i="25"/>
  <c r="J789" i="35" l="1"/>
  <c r="K789" i="35" s="1"/>
  <c r="V790" i="35"/>
  <c r="T790" i="35"/>
  <c r="AD790" i="35"/>
  <c r="AB790" i="35"/>
  <c r="Y790" i="35"/>
  <c r="AA790" i="35"/>
  <c r="W790" i="35"/>
  <c r="AC790" i="35"/>
  <c r="Z790" i="35"/>
  <c r="U790" i="35"/>
  <c r="X790" i="35"/>
  <c r="AE784" i="25"/>
  <c r="N784" i="25" s="1"/>
  <c r="Q784" i="25" s="1"/>
  <c r="AE790" i="35" l="1"/>
  <c r="N790" i="35" s="1"/>
  <c r="Q790" i="35" s="1"/>
  <c r="S784" i="25"/>
  <c r="S790" i="35" l="1"/>
  <c r="E784" i="25"/>
  <c r="E790" i="35" l="1"/>
  <c r="I784" i="25"/>
  <c r="H785" i="25" s="1"/>
  <c r="R784" i="25"/>
  <c r="L785" i="25" s="1"/>
  <c r="M785" i="25" s="1"/>
  <c r="K784" i="25" l="1"/>
  <c r="I790" i="35"/>
  <c r="H791" i="35" s="1"/>
  <c r="R790" i="35"/>
  <c r="L791" i="35" s="1"/>
  <c r="M791" i="35" s="1"/>
  <c r="V785" i="25"/>
  <c r="W785" i="25"/>
  <c r="AA785" i="25"/>
  <c r="T785" i="25"/>
  <c r="AB785" i="25"/>
  <c r="Z785" i="25"/>
  <c r="AC785" i="25"/>
  <c r="U785" i="25"/>
  <c r="Y785" i="25"/>
  <c r="AD785" i="25"/>
  <c r="X785" i="25"/>
  <c r="J790" i="35" l="1"/>
  <c r="K790" i="35" s="1"/>
  <c r="X791" i="35"/>
  <c r="U791" i="35"/>
  <c r="Y791" i="35"/>
  <c r="W791" i="35"/>
  <c r="V791" i="35"/>
  <c r="AD791" i="35"/>
  <c r="AB791" i="35"/>
  <c r="T791" i="35"/>
  <c r="AA791" i="35"/>
  <c r="Z791" i="35"/>
  <c r="AC791" i="35"/>
  <c r="AE785" i="25"/>
  <c r="N785" i="25" s="1"/>
  <c r="Q785" i="25" s="1"/>
  <c r="AE791" i="35" l="1"/>
  <c r="N791" i="35" s="1"/>
  <c r="Q791" i="35" s="1"/>
  <c r="S785" i="25"/>
  <c r="E785" i="25" s="1"/>
  <c r="R785" i="25" s="1"/>
  <c r="L786" i="25" s="1"/>
  <c r="M786" i="25" s="1"/>
  <c r="I785" i="25" l="1"/>
  <c r="H786" i="25" s="1"/>
  <c r="S791" i="35"/>
  <c r="K785" i="25"/>
  <c r="Z786" i="25"/>
  <c r="X786" i="25"/>
  <c r="T786" i="25"/>
  <c r="AB786" i="25"/>
  <c r="U786" i="25"/>
  <c r="Y786" i="25"/>
  <c r="AC786" i="25"/>
  <c r="AD786" i="25"/>
  <c r="AA786" i="25"/>
  <c r="W786" i="25"/>
  <c r="V786" i="25"/>
  <c r="E791" i="35" l="1"/>
  <c r="AE786" i="25"/>
  <c r="N786" i="25" s="1"/>
  <c r="Q786" i="25" s="1"/>
  <c r="I791" i="35" l="1"/>
  <c r="H792" i="35" s="1"/>
  <c r="R791" i="35"/>
  <c r="L792" i="35" s="1"/>
  <c r="M792" i="35" s="1"/>
  <c r="S786" i="25"/>
  <c r="E786" i="25" s="1"/>
  <c r="R786" i="25" s="1"/>
  <c r="L787" i="25" s="1"/>
  <c r="M787" i="25" s="1"/>
  <c r="J791" i="35" l="1"/>
  <c r="K791" i="35" s="1"/>
  <c r="I786" i="25"/>
  <c r="H787" i="25" s="1"/>
  <c r="Z792" i="35"/>
  <c r="U792" i="35"/>
  <c r="AC792" i="35"/>
  <c r="AA792" i="35"/>
  <c r="V792" i="35"/>
  <c r="AD792" i="35"/>
  <c r="AB792" i="35"/>
  <c r="T792" i="35"/>
  <c r="Y792" i="35"/>
  <c r="W792" i="35"/>
  <c r="X792" i="35"/>
  <c r="K786" i="25"/>
  <c r="T787" i="25"/>
  <c r="AB787" i="25"/>
  <c r="U787" i="25"/>
  <c r="Y787" i="25"/>
  <c r="AC787" i="25"/>
  <c r="V787" i="25"/>
  <c r="X787" i="25"/>
  <c r="Z787" i="25"/>
  <c r="AD787" i="25"/>
  <c r="W787" i="25"/>
  <c r="AA787" i="25"/>
  <c r="AE792" i="35" l="1"/>
  <c r="N792" i="35" s="1"/>
  <c r="Q792" i="35" s="1"/>
  <c r="AE787" i="25"/>
  <c r="N787" i="25" s="1"/>
  <c r="Q787" i="25" s="1"/>
  <c r="S792" i="35" l="1"/>
  <c r="S787" i="25"/>
  <c r="E787" i="25" s="1"/>
  <c r="R787" i="25" s="1"/>
  <c r="L788" i="25" s="1"/>
  <c r="M788" i="25" s="1"/>
  <c r="I787" i="25" l="1"/>
  <c r="H788" i="25" s="1"/>
  <c r="E792" i="35"/>
  <c r="AA788" i="25"/>
  <c r="AB788" i="25"/>
  <c r="Y788" i="25"/>
  <c r="AC788" i="25"/>
  <c r="V788" i="25"/>
  <c r="U788" i="25"/>
  <c r="Z788" i="25"/>
  <c r="W788" i="25"/>
  <c r="T788" i="25"/>
  <c r="X788" i="25"/>
  <c r="AD788" i="25"/>
  <c r="K787" i="25" l="1"/>
  <c r="I792" i="35"/>
  <c r="H793" i="35" s="1"/>
  <c r="R792" i="35"/>
  <c r="L793" i="35" s="1"/>
  <c r="M793" i="35" s="1"/>
  <c r="AE788" i="25"/>
  <c r="N788" i="25" s="1"/>
  <c r="Q788" i="25" s="1"/>
  <c r="J792" i="35" l="1"/>
  <c r="K792" i="35" s="1"/>
  <c r="AB793" i="35"/>
  <c r="V793" i="35"/>
  <c r="Y793" i="35"/>
  <c r="W793" i="35"/>
  <c r="AC793" i="35"/>
  <c r="AA793" i="35"/>
  <c r="T793" i="35"/>
  <c r="X793" i="35"/>
  <c r="AD793" i="35"/>
  <c r="Z793" i="35"/>
  <c r="U793" i="35"/>
  <c r="S788" i="25"/>
  <c r="E788" i="25" s="1"/>
  <c r="R788" i="25" s="1"/>
  <c r="L789" i="25" s="1"/>
  <c r="M789" i="25" s="1"/>
  <c r="I788" i="25" l="1"/>
  <c r="H789" i="25" s="1"/>
  <c r="AE793" i="35"/>
  <c r="N793" i="35" s="1"/>
  <c r="Q793" i="35" s="1"/>
  <c r="K788" i="25"/>
  <c r="AA789" i="25"/>
  <c r="W789" i="25"/>
  <c r="T789" i="25"/>
  <c r="X789" i="25"/>
  <c r="U789" i="25"/>
  <c r="Z789" i="25"/>
  <c r="AC789" i="25"/>
  <c r="AB789" i="25"/>
  <c r="Y789" i="25"/>
  <c r="V789" i="25"/>
  <c r="AD789" i="25"/>
  <c r="S793" i="35" l="1"/>
  <c r="AE789" i="25"/>
  <c r="N789" i="25" s="1"/>
  <c r="Q789" i="25" s="1"/>
  <c r="E793" i="35" l="1"/>
  <c r="S789" i="25"/>
  <c r="E789" i="25" s="1"/>
  <c r="R789" i="25" s="1"/>
  <c r="L790" i="25" s="1"/>
  <c r="M790" i="25" s="1"/>
  <c r="I789" i="25" l="1"/>
  <c r="H790" i="25" s="1"/>
  <c r="I793" i="35"/>
  <c r="H794" i="35" s="1"/>
  <c r="R793" i="35"/>
  <c r="L794" i="35" s="1"/>
  <c r="M794" i="35" s="1"/>
  <c r="Z790" i="25"/>
  <c r="AD790" i="25"/>
  <c r="AC790" i="25"/>
  <c r="V790" i="25"/>
  <c r="AA790" i="25"/>
  <c r="W790" i="25"/>
  <c r="AB790" i="25"/>
  <c r="Y790" i="25"/>
  <c r="X790" i="25"/>
  <c r="T790" i="25"/>
  <c r="U790" i="25"/>
  <c r="J793" i="35" l="1"/>
  <c r="K793" i="35" s="1"/>
  <c r="K789" i="25"/>
  <c r="AE790" i="25"/>
  <c r="N790" i="25" s="1"/>
  <c r="Q790" i="25" s="1"/>
  <c r="S790" i="25" s="1"/>
  <c r="E790" i="25" s="1"/>
  <c r="AD794" i="35"/>
  <c r="W794" i="35"/>
  <c r="Z794" i="35"/>
  <c r="AC794" i="35"/>
  <c r="V794" i="35"/>
  <c r="AA794" i="35"/>
  <c r="Y794" i="35"/>
  <c r="X794" i="35"/>
  <c r="T794" i="35"/>
  <c r="U794" i="35"/>
  <c r="AB794" i="35"/>
  <c r="AE794" i="35" l="1"/>
  <c r="N794" i="35" s="1"/>
  <c r="Q794" i="35" s="1"/>
  <c r="R790" i="25"/>
  <c r="L791" i="25" s="1"/>
  <c r="M791" i="25" s="1"/>
  <c r="I790" i="25"/>
  <c r="H791" i="25" s="1"/>
  <c r="K790" i="25" l="1"/>
  <c r="S794" i="35"/>
  <c r="V791" i="25"/>
  <c r="Z791" i="25"/>
  <c r="AD791" i="25"/>
  <c r="AA791" i="25"/>
  <c r="W791" i="25"/>
  <c r="Y791" i="25"/>
  <c r="U791" i="25"/>
  <c r="X791" i="25"/>
  <c r="T791" i="25"/>
  <c r="AB791" i="25"/>
  <c r="AC791" i="25"/>
  <c r="E794" i="35" l="1"/>
  <c r="AE791" i="25"/>
  <c r="N791" i="25" s="1"/>
  <c r="Q791" i="25" s="1"/>
  <c r="I794" i="35" l="1"/>
  <c r="H795" i="35" s="1"/>
  <c r="R794" i="35"/>
  <c r="L795" i="35" s="1"/>
  <c r="M795" i="35" s="1"/>
  <c r="S791" i="25"/>
  <c r="E791" i="25" s="1"/>
  <c r="R791" i="25" s="1"/>
  <c r="L792" i="25" s="1"/>
  <c r="M792" i="25" s="1"/>
  <c r="J794" i="35" l="1"/>
  <c r="K794" i="35" s="1"/>
  <c r="I791" i="25"/>
  <c r="H792" i="25" s="1"/>
  <c r="AA795" i="35"/>
  <c r="AC795" i="35"/>
  <c r="V795" i="35"/>
  <c r="X795" i="35"/>
  <c r="AB795" i="35"/>
  <c r="W795" i="35"/>
  <c r="T795" i="35"/>
  <c r="Z795" i="35"/>
  <c r="U795" i="35"/>
  <c r="AD795" i="35"/>
  <c r="Y795" i="35"/>
  <c r="K791" i="25"/>
  <c r="AD792" i="25"/>
  <c r="W792" i="25"/>
  <c r="V792" i="25"/>
  <c r="AA792" i="25"/>
  <c r="X792" i="25"/>
  <c r="U792" i="25"/>
  <c r="Y792" i="25"/>
  <c r="Z792" i="25"/>
  <c r="T792" i="25"/>
  <c r="AB792" i="25"/>
  <c r="AC792" i="25"/>
  <c r="AE795" i="35" l="1"/>
  <c r="N795" i="35" s="1"/>
  <c r="Q795" i="35" s="1"/>
  <c r="AE792" i="25"/>
  <c r="N792" i="25" s="1"/>
  <c r="Q792" i="25" s="1"/>
  <c r="S795" i="35" l="1"/>
  <c r="S792" i="25"/>
  <c r="E792" i="25" s="1"/>
  <c r="R792" i="25" s="1"/>
  <c r="L793" i="25" s="1"/>
  <c r="M793" i="25" s="1"/>
  <c r="I792" i="25" l="1"/>
  <c r="H793" i="25" s="1"/>
  <c r="E795" i="35"/>
  <c r="X793" i="25"/>
  <c r="W793" i="25"/>
  <c r="AB793" i="25"/>
  <c r="U793" i="25"/>
  <c r="AC793" i="25"/>
  <c r="AA793" i="25"/>
  <c r="V793" i="25"/>
  <c r="Y793" i="25"/>
  <c r="AD793" i="25"/>
  <c r="T793" i="25"/>
  <c r="Z793" i="25"/>
  <c r="K792" i="25" l="1"/>
  <c r="I795" i="35"/>
  <c r="H796" i="35" s="1"/>
  <c r="R795" i="35"/>
  <c r="L796" i="35" s="1"/>
  <c r="M796" i="35" s="1"/>
  <c r="AE793" i="25"/>
  <c r="N793" i="25" s="1"/>
  <c r="Q793" i="25" s="1"/>
  <c r="J795" i="35" l="1"/>
  <c r="K795" i="35" s="1"/>
  <c r="Y796" i="35"/>
  <c r="AA796" i="35"/>
  <c r="Z796" i="35"/>
  <c r="T796" i="35"/>
  <c r="W796" i="35"/>
  <c r="AB796" i="35"/>
  <c r="U796" i="35"/>
  <c r="AD796" i="35"/>
  <c r="X796" i="35"/>
  <c r="AC796" i="35"/>
  <c r="V796" i="35"/>
  <c r="S793" i="25"/>
  <c r="E793" i="25" s="1"/>
  <c r="R793" i="25" s="1"/>
  <c r="L794" i="25" s="1"/>
  <c r="M794" i="25" s="1"/>
  <c r="I793" i="25" l="1"/>
  <c r="H794" i="25" s="1"/>
  <c r="AE796" i="35"/>
  <c r="N796" i="35" s="1"/>
  <c r="Q796" i="35" s="1"/>
  <c r="Y794" i="25"/>
  <c r="AC794" i="25"/>
  <c r="Z794" i="25"/>
  <c r="AD794" i="25"/>
  <c r="T794" i="25"/>
  <c r="X794" i="25"/>
  <c r="W794" i="25"/>
  <c r="AA794" i="25"/>
  <c r="AB794" i="25"/>
  <c r="U794" i="25"/>
  <c r="V794" i="25"/>
  <c r="K793" i="25" l="1"/>
  <c r="S796" i="35"/>
  <c r="AE794" i="25"/>
  <c r="N794" i="25" s="1"/>
  <c r="Q794" i="25" s="1"/>
  <c r="E796" i="35" l="1"/>
  <c r="S794" i="25"/>
  <c r="E794" i="25" s="1"/>
  <c r="R794" i="25" s="1"/>
  <c r="L795" i="25" s="1"/>
  <c r="M795" i="25" s="1"/>
  <c r="I794" i="25" l="1"/>
  <c r="H795" i="25" s="1"/>
  <c r="I796" i="35"/>
  <c r="H797" i="35" s="1"/>
  <c r="R796" i="35"/>
  <c r="L797" i="35" s="1"/>
  <c r="M797" i="35" s="1"/>
  <c r="AD795" i="25"/>
  <c r="AB795" i="25"/>
  <c r="Y795" i="25"/>
  <c r="AC795" i="25"/>
  <c r="V795" i="25"/>
  <c r="T795" i="25"/>
  <c r="Z795" i="25"/>
  <c r="U795" i="25"/>
  <c r="AA795" i="25"/>
  <c r="W795" i="25"/>
  <c r="X795" i="25"/>
  <c r="J796" i="35" l="1"/>
  <c r="K796" i="35" s="1"/>
  <c r="K794" i="25"/>
  <c r="AC797" i="35"/>
  <c r="AD797" i="35"/>
  <c r="Z797" i="35"/>
  <c r="AB797" i="35"/>
  <c r="U797" i="35"/>
  <c r="W797" i="35"/>
  <c r="T797" i="35"/>
  <c r="V797" i="35"/>
  <c r="X797" i="35"/>
  <c r="Y797" i="35"/>
  <c r="AA797" i="35"/>
  <c r="AE795" i="25"/>
  <c r="N795" i="25" s="1"/>
  <c r="Q795" i="25" s="1"/>
  <c r="AE797" i="35" l="1"/>
  <c r="N797" i="35" s="1"/>
  <c r="Q797" i="35" s="1"/>
  <c r="S795" i="25"/>
  <c r="E795" i="25" s="1"/>
  <c r="R795" i="25" s="1"/>
  <c r="L796" i="25" s="1"/>
  <c r="M796" i="25" s="1"/>
  <c r="I795" i="25" l="1"/>
  <c r="H796" i="25" s="1"/>
  <c r="S797" i="35"/>
  <c r="AB796" i="25"/>
  <c r="Z796" i="25"/>
  <c r="AD796" i="25"/>
  <c r="W796" i="25"/>
  <c r="AA796" i="25"/>
  <c r="U796" i="25"/>
  <c r="Y796" i="25"/>
  <c r="AC796" i="25"/>
  <c r="V796" i="25"/>
  <c r="T796" i="25"/>
  <c r="X796" i="25"/>
  <c r="K795" i="25" l="1"/>
  <c r="E797" i="35"/>
  <c r="AE796" i="25"/>
  <c r="N796" i="25" s="1"/>
  <c r="Q796" i="25" s="1"/>
  <c r="I797" i="35" l="1"/>
  <c r="H798" i="35" s="1"/>
  <c r="R797" i="35"/>
  <c r="L798" i="35" s="1"/>
  <c r="M798" i="35" s="1"/>
  <c r="S796" i="25"/>
  <c r="J797" i="35" l="1"/>
  <c r="K797" i="35" s="1"/>
  <c r="AC798" i="35"/>
  <c r="Z798" i="35"/>
  <c r="X798" i="35"/>
  <c r="W798" i="35"/>
  <c r="T798" i="35"/>
  <c r="AB798" i="35"/>
  <c r="U798" i="35"/>
  <c r="AD798" i="35"/>
  <c r="V798" i="35"/>
  <c r="Y798" i="35"/>
  <c r="AA798" i="35"/>
  <c r="E796" i="25"/>
  <c r="AE798" i="35" l="1"/>
  <c r="N798" i="35" s="1"/>
  <c r="Q798" i="35" s="1"/>
  <c r="I796" i="25"/>
  <c r="H797" i="25" s="1"/>
  <c r="R796" i="25"/>
  <c r="L797" i="25" s="1"/>
  <c r="M797" i="25" s="1"/>
  <c r="K796" i="25" l="1"/>
  <c r="S798" i="35"/>
  <c r="AA797" i="25"/>
  <c r="T797" i="25"/>
  <c r="Z797" i="25"/>
  <c r="AD797" i="25"/>
  <c r="W797" i="25"/>
  <c r="X797" i="25"/>
  <c r="Y797" i="25"/>
  <c r="U797" i="25"/>
  <c r="AC797" i="25"/>
  <c r="V797" i="25"/>
  <c r="AB797" i="25"/>
  <c r="E798" i="35" l="1"/>
  <c r="AE797" i="25"/>
  <c r="N797" i="25" s="1"/>
  <c r="Q797" i="25" s="1"/>
  <c r="I798" i="35" l="1"/>
  <c r="H799" i="35" s="1"/>
  <c r="R798" i="35"/>
  <c r="L799" i="35" s="1"/>
  <c r="M799" i="35" s="1"/>
  <c r="S797" i="25"/>
  <c r="E797" i="25" s="1"/>
  <c r="R797" i="25" s="1"/>
  <c r="L798" i="25" s="1"/>
  <c r="M798" i="25" s="1"/>
  <c r="J798" i="35" l="1"/>
  <c r="K798" i="35" s="1"/>
  <c r="I797" i="25"/>
  <c r="H798" i="25" s="1"/>
  <c r="X799" i="35"/>
  <c r="AB799" i="35"/>
  <c r="Z799" i="35"/>
  <c r="Y799" i="35"/>
  <c r="AD799" i="35"/>
  <c r="T799" i="35"/>
  <c r="V799" i="35"/>
  <c r="W799" i="35"/>
  <c r="U799" i="35"/>
  <c r="AA799" i="35"/>
  <c r="AC799" i="35"/>
  <c r="AB798" i="25"/>
  <c r="U798" i="25"/>
  <c r="Y798" i="25"/>
  <c r="AC798" i="25"/>
  <c r="W798" i="25"/>
  <c r="AD798" i="25"/>
  <c r="X798" i="25"/>
  <c r="V798" i="25"/>
  <c r="AA798" i="25"/>
  <c r="T798" i="25"/>
  <c r="Z798" i="25"/>
  <c r="K797" i="25" l="1"/>
  <c r="AE799" i="35"/>
  <c r="N799" i="35" s="1"/>
  <c r="Q799" i="35" s="1"/>
  <c r="AE798" i="25"/>
  <c r="N798" i="25" s="1"/>
  <c r="Q798" i="25" s="1"/>
  <c r="S799" i="35" l="1"/>
  <c r="S798" i="25"/>
  <c r="E798" i="25" s="1"/>
  <c r="R798" i="25" s="1"/>
  <c r="L799" i="25" s="1"/>
  <c r="M799" i="25" s="1"/>
  <c r="I798" i="25" l="1"/>
  <c r="H799" i="25" s="1"/>
  <c r="E799" i="35"/>
  <c r="V799" i="25"/>
  <c r="Z799" i="25"/>
  <c r="AD799" i="25"/>
  <c r="W799" i="25"/>
  <c r="AC799" i="25"/>
  <c r="X799" i="25"/>
  <c r="AB799" i="25"/>
  <c r="U799" i="25"/>
  <c r="T799" i="25"/>
  <c r="AA799" i="25"/>
  <c r="Y799" i="25"/>
  <c r="K798" i="25" l="1"/>
  <c r="I799" i="35"/>
  <c r="H800" i="35" s="1"/>
  <c r="R799" i="35"/>
  <c r="L800" i="35" s="1"/>
  <c r="M800" i="35" s="1"/>
  <c r="AE799" i="25"/>
  <c r="N799" i="25" s="1"/>
  <c r="Q799" i="25" s="1"/>
  <c r="J799" i="35" l="1"/>
  <c r="K799" i="35" s="1"/>
  <c r="X800" i="35"/>
  <c r="T800" i="35"/>
  <c r="AC800" i="35"/>
  <c r="AD800" i="35"/>
  <c r="Y800" i="35"/>
  <c r="U800" i="35"/>
  <c r="W800" i="35"/>
  <c r="AA800" i="35"/>
  <c r="AB800" i="35"/>
  <c r="Z800" i="35"/>
  <c r="V800" i="35"/>
  <c r="S799" i="25"/>
  <c r="E799" i="25" s="1"/>
  <c r="R799" i="25" s="1"/>
  <c r="L800" i="25" s="1"/>
  <c r="M800" i="25" s="1"/>
  <c r="I799" i="25" l="1"/>
  <c r="H800" i="25" s="1"/>
  <c r="AE800" i="35"/>
  <c r="N800" i="35" s="1"/>
  <c r="Q800" i="35" s="1"/>
  <c r="AA800" i="25"/>
  <c r="X800" i="25"/>
  <c r="AC800" i="25"/>
  <c r="Z800" i="25"/>
  <c r="W800" i="25"/>
  <c r="U800" i="25"/>
  <c r="T800" i="25"/>
  <c r="V800" i="25"/>
  <c r="AD800" i="25"/>
  <c r="Y800" i="25"/>
  <c r="AB800" i="25"/>
  <c r="K799" i="25" l="1"/>
  <c r="S800" i="35"/>
  <c r="AE800" i="25"/>
  <c r="N800" i="25" s="1"/>
  <c r="Q800" i="25" s="1"/>
  <c r="E800" i="35" l="1"/>
  <c r="S800" i="25"/>
  <c r="E800" i="25" s="1"/>
  <c r="R800" i="25" s="1"/>
  <c r="L801" i="25" s="1"/>
  <c r="M801" i="25" s="1"/>
  <c r="I800" i="25" l="1"/>
  <c r="H801" i="25" s="1"/>
  <c r="I800" i="35"/>
  <c r="H801" i="35" s="1"/>
  <c r="R800" i="35"/>
  <c r="L801" i="35" s="1"/>
  <c r="M801" i="35" s="1"/>
  <c r="AA801" i="25"/>
  <c r="T801" i="25"/>
  <c r="X801" i="25"/>
  <c r="AB801" i="25"/>
  <c r="V801" i="25"/>
  <c r="AC801" i="25"/>
  <c r="Y801" i="25"/>
  <c r="U801" i="25"/>
  <c r="W801" i="25"/>
  <c r="AD801" i="25"/>
  <c r="Z801" i="25"/>
  <c r="J800" i="35" l="1"/>
  <c r="K800" i="35" s="1"/>
  <c r="K800" i="25"/>
  <c r="AD801" i="35"/>
  <c r="U801" i="35"/>
  <c r="V801" i="35"/>
  <c r="AB801" i="35"/>
  <c r="AA801" i="35"/>
  <c r="X801" i="35"/>
  <c r="T801" i="35"/>
  <c r="AC801" i="35"/>
  <c r="W801" i="35"/>
  <c r="Y801" i="35"/>
  <c r="Z801" i="35"/>
  <c r="AE801" i="25"/>
  <c r="N801" i="25" s="1"/>
  <c r="Q801" i="25" s="1"/>
  <c r="AE801" i="35" l="1"/>
  <c r="N801" i="35" s="1"/>
  <c r="Q801" i="35" s="1"/>
  <c r="S801" i="25"/>
  <c r="E801" i="25" s="1"/>
  <c r="R801" i="25" s="1"/>
  <c r="L802" i="25" s="1"/>
  <c r="M802" i="25" s="1"/>
  <c r="I801" i="25" l="1"/>
  <c r="H802" i="25" s="1"/>
  <c r="S801" i="35"/>
  <c r="E801" i="35" s="1"/>
  <c r="U802" i="25"/>
  <c r="Y802" i="25"/>
  <c r="AC802" i="25"/>
  <c r="W802" i="25"/>
  <c r="AA802" i="25"/>
  <c r="V802" i="25"/>
  <c r="T802" i="25"/>
  <c r="AB802" i="25"/>
  <c r="AD802" i="25"/>
  <c r="X802" i="25"/>
  <c r="Z802" i="25"/>
  <c r="K801" i="25" l="1"/>
  <c r="I801" i="35"/>
  <c r="H802" i="35" s="1"/>
  <c r="R801" i="35"/>
  <c r="L802" i="35" s="1"/>
  <c r="M802" i="35" s="1"/>
  <c r="AE802" i="25"/>
  <c r="N802" i="25" s="1"/>
  <c r="Q802" i="25" s="1"/>
  <c r="S802" i="25" s="1"/>
  <c r="J801" i="35" l="1"/>
  <c r="K801" i="35" s="1"/>
  <c r="AB802" i="35"/>
  <c r="T802" i="35"/>
  <c r="AC802" i="35"/>
  <c r="X802" i="35"/>
  <c r="Y802" i="35"/>
  <c r="V802" i="35"/>
  <c r="AD802" i="35"/>
  <c r="W802" i="35"/>
  <c r="U802" i="35"/>
  <c r="Z802" i="35"/>
  <c r="AA802" i="35"/>
  <c r="E802" i="25"/>
  <c r="AE802" i="35" l="1"/>
  <c r="N802" i="35" s="1"/>
  <c r="Q802" i="35" s="1"/>
  <c r="R802" i="25"/>
  <c r="L803" i="25" s="1"/>
  <c r="M803" i="25" s="1"/>
  <c r="I802" i="25"/>
  <c r="H803" i="25" s="1"/>
  <c r="K802" i="25" l="1"/>
  <c r="S802" i="35"/>
  <c r="U803" i="25"/>
  <c r="Y803" i="25"/>
  <c r="AC803" i="25"/>
  <c r="V803" i="25"/>
  <c r="Z803" i="25"/>
  <c r="AD803" i="25"/>
  <c r="W803" i="25"/>
  <c r="T803" i="25"/>
  <c r="X803" i="25"/>
  <c r="AA803" i="25"/>
  <c r="AB803" i="25"/>
  <c r="E802" i="35" l="1"/>
  <c r="AE803" i="25"/>
  <c r="N803" i="25" s="1"/>
  <c r="Q803" i="25" s="1"/>
  <c r="I802" i="35" l="1"/>
  <c r="H803" i="35" s="1"/>
  <c r="R802" i="35"/>
  <c r="L803" i="35" s="1"/>
  <c r="M803" i="35" s="1"/>
  <c r="S803" i="25"/>
  <c r="E803" i="25" s="1"/>
  <c r="R803" i="25" s="1"/>
  <c r="L804" i="25" s="1"/>
  <c r="M804" i="25" s="1"/>
  <c r="J802" i="35" l="1"/>
  <c r="K802" i="35" s="1"/>
  <c r="Z803" i="35"/>
  <c r="X803" i="35"/>
  <c r="V803" i="35"/>
  <c r="AC803" i="35"/>
  <c r="AB803" i="35"/>
  <c r="W803" i="35"/>
  <c r="Y803" i="35"/>
  <c r="AD803" i="35"/>
  <c r="T803" i="35"/>
  <c r="AA803" i="35"/>
  <c r="U803" i="35"/>
  <c r="I803" i="25"/>
  <c r="H804" i="25" s="1"/>
  <c r="Z804" i="25"/>
  <c r="AD804" i="25"/>
  <c r="W804" i="25"/>
  <c r="AA804" i="25"/>
  <c r="AB804" i="25"/>
  <c r="AC804" i="25"/>
  <c r="U804" i="25"/>
  <c r="Y804" i="25"/>
  <c r="X804" i="25"/>
  <c r="T804" i="25"/>
  <c r="V804" i="25"/>
  <c r="K803" i="25" l="1"/>
  <c r="AE803" i="35"/>
  <c r="N803" i="35" s="1"/>
  <c r="Q803" i="35" s="1"/>
  <c r="AE804" i="25"/>
  <c r="N804" i="25" s="1"/>
  <c r="Q804" i="25" s="1"/>
  <c r="S803" i="35" l="1"/>
  <c r="S804" i="25"/>
  <c r="E804" i="25" s="1"/>
  <c r="I804" i="25" s="1"/>
  <c r="H805" i="25" s="1"/>
  <c r="R804" i="25" l="1"/>
  <c r="L805" i="25" s="1"/>
  <c r="M805" i="25" s="1"/>
  <c r="AA805" i="25" s="1"/>
  <c r="E803" i="35"/>
  <c r="K804" i="25"/>
  <c r="W805" i="25" l="1"/>
  <c r="Z805" i="25"/>
  <c r="X805" i="25"/>
  <c r="Y805" i="25"/>
  <c r="U805" i="25"/>
  <c r="V805" i="25"/>
  <c r="AD805" i="25"/>
  <c r="AC805" i="25"/>
  <c r="AB805" i="25"/>
  <c r="T805" i="25"/>
  <c r="I803" i="35"/>
  <c r="H804" i="35" s="1"/>
  <c r="R803" i="35"/>
  <c r="L804" i="35" s="1"/>
  <c r="M804" i="35" s="1"/>
  <c r="J803" i="35" l="1"/>
  <c r="K803" i="35" s="1"/>
  <c r="AE805" i="25"/>
  <c r="N805" i="25" s="1"/>
  <c r="Q805" i="25" s="1"/>
  <c r="Y804" i="35"/>
  <c r="V804" i="35"/>
  <c r="T804" i="35"/>
  <c r="W804" i="35"/>
  <c r="Z804" i="35"/>
  <c r="X804" i="35"/>
  <c r="U804" i="35"/>
  <c r="AC804" i="35"/>
  <c r="AD804" i="35"/>
  <c r="AB804" i="35"/>
  <c r="AA804" i="35"/>
  <c r="S805" i="25"/>
  <c r="E805" i="25" s="1"/>
  <c r="R805" i="25" s="1"/>
  <c r="L806" i="25" s="1"/>
  <c r="M806" i="25" s="1"/>
  <c r="I805" i="25" l="1"/>
  <c r="H806" i="25" s="1"/>
  <c r="AE804" i="35"/>
  <c r="N804" i="35" s="1"/>
  <c r="Q804" i="35" s="1"/>
  <c r="X806" i="25"/>
  <c r="U806" i="25"/>
  <c r="Y806" i="25"/>
  <c r="AC806" i="25"/>
  <c r="AA806" i="25"/>
  <c r="T806" i="25"/>
  <c r="AB806" i="25"/>
  <c r="W806" i="25"/>
  <c r="Z806" i="25"/>
  <c r="V806" i="25"/>
  <c r="AD806" i="25"/>
  <c r="K805" i="25" l="1"/>
  <c r="S804" i="35"/>
  <c r="AE806" i="25"/>
  <c r="N806" i="25" s="1"/>
  <c r="Q806" i="25" s="1"/>
  <c r="E804" i="35" l="1"/>
  <c r="S806" i="25"/>
  <c r="E806" i="25" s="1"/>
  <c r="R806" i="25" s="1"/>
  <c r="L807" i="25" s="1"/>
  <c r="M807" i="25" s="1"/>
  <c r="I806" i="25" l="1"/>
  <c r="H807" i="25" s="1"/>
  <c r="I804" i="35"/>
  <c r="H805" i="35" s="1"/>
  <c r="R804" i="35"/>
  <c r="L805" i="35" s="1"/>
  <c r="M805" i="35" s="1"/>
  <c r="AA807" i="25"/>
  <c r="Z807" i="25"/>
  <c r="U807" i="25"/>
  <c r="W807" i="25"/>
  <c r="AD807" i="25"/>
  <c r="T807" i="25"/>
  <c r="AB807" i="25"/>
  <c r="Y807" i="25"/>
  <c r="AC807" i="25"/>
  <c r="V807" i="25"/>
  <c r="X807" i="25"/>
  <c r="J804" i="35" l="1"/>
  <c r="K804" i="35" s="1"/>
  <c r="K806" i="25"/>
  <c r="W805" i="35"/>
  <c r="AB805" i="35"/>
  <c r="X805" i="35"/>
  <c r="V805" i="35"/>
  <c r="AA805" i="35"/>
  <c r="T805" i="35"/>
  <c r="AC805" i="35"/>
  <c r="Y805" i="35"/>
  <c r="U805" i="35"/>
  <c r="AD805" i="35"/>
  <c r="Z805" i="35"/>
  <c r="AE807" i="25"/>
  <c r="N807" i="25" s="1"/>
  <c r="Q807" i="25" s="1"/>
  <c r="AE805" i="35" l="1"/>
  <c r="N805" i="35" s="1"/>
  <c r="Q805" i="35" s="1"/>
  <c r="S807" i="25"/>
  <c r="E807" i="25" s="1"/>
  <c r="R807" i="25" s="1"/>
  <c r="L808" i="25" s="1"/>
  <c r="M808" i="25" s="1"/>
  <c r="I807" i="25" l="1"/>
  <c r="H808" i="25" s="1"/>
  <c r="S805" i="35"/>
  <c r="V808" i="25"/>
  <c r="X808" i="25"/>
  <c r="Z808" i="25"/>
  <c r="U808" i="25"/>
  <c r="T808" i="25"/>
  <c r="AC808" i="25"/>
  <c r="AD808" i="25"/>
  <c r="Y808" i="25"/>
  <c r="W808" i="25"/>
  <c r="AA808" i="25"/>
  <c r="AB808" i="25"/>
  <c r="K807" i="25" l="1"/>
  <c r="E805" i="35"/>
  <c r="AE808" i="25"/>
  <c r="N808" i="25" s="1"/>
  <c r="Q808" i="25" s="1"/>
  <c r="I805" i="35" l="1"/>
  <c r="H806" i="35" s="1"/>
  <c r="R805" i="35"/>
  <c r="L806" i="35" s="1"/>
  <c r="M806" i="35" s="1"/>
  <c r="S808" i="25"/>
  <c r="J805" i="35" l="1"/>
  <c r="K805" i="35" s="1"/>
  <c r="X806" i="35"/>
  <c r="AD806" i="35"/>
  <c r="U806" i="35"/>
  <c r="W806" i="35"/>
  <c r="AC806" i="35"/>
  <c r="Z806" i="35"/>
  <c r="AB806" i="35"/>
  <c r="T806" i="35"/>
  <c r="AA806" i="35"/>
  <c r="V806" i="35"/>
  <c r="Y806" i="35"/>
  <c r="E808" i="25"/>
  <c r="AE806" i="35" l="1"/>
  <c r="N806" i="35" s="1"/>
  <c r="Q806" i="35" s="1"/>
  <c r="I808" i="25"/>
  <c r="H809" i="25" s="1"/>
  <c r="R808" i="25"/>
  <c r="L809" i="25" s="1"/>
  <c r="M809" i="25" s="1"/>
  <c r="K808" i="25" l="1"/>
  <c r="S806" i="35"/>
  <c r="AA809" i="25"/>
  <c r="Z809" i="25"/>
  <c r="X809" i="25"/>
  <c r="U809" i="25"/>
  <c r="AD809" i="25"/>
  <c r="W809" i="25"/>
  <c r="AB809" i="25"/>
  <c r="Y809" i="25"/>
  <c r="V809" i="25"/>
  <c r="T809" i="25"/>
  <c r="AC809" i="25"/>
  <c r="AE809" i="25" l="1"/>
  <c r="N809" i="25" s="1"/>
  <c r="Q809" i="25" s="1"/>
  <c r="S809" i="25" s="1"/>
  <c r="E806" i="35"/>
  <c r="E809" i="25" l="1"/>
  <c r="I809" i="25" s="1"/>
  <c r="H810" i="25" s="1"/>
  <c r="I806" i="35"/>
  <c r="H807" i="35" s="1"/>
  <c r="R806" i="35"/>
  <c r="L807" i="35" s="1"/>
  <c r="M807" i="35" s="1"/>
  <c r="J806" i="35" l="1"/>
  <c r="K806" i="35" s="1"/>
  <c r="R809" i="25"/>
  <c r="L810" i="25" s="1"/>
  <c r="M810" i="25" s="1"/>
  <c r="Y810" i="25" s="1"/>
  <c r="K809" i="25"/>
  <c r="AC807" i="35"/>
  <c r="W807" i="35"/>
  <c r="AA807" i="35"/>
  <c r="U807" i="35"/>
  <c r="AB807" i="35"/>
  <c r="AD807" i="35"/>
  <c r="Z807" i="35"/>
  <c r="Y807" i="35"/>
  <c r="V807" i="35"/>
  <c r="T807" i="35"/>
  <c r="X807" i="35"/>
  <c r="T810" i="25" l="1"/>
  <c r="AA810" i="25"/>
  <c r="W810" i="25"/>
  <c r="X810" i="25"/>
  <c r="AB810" i="25"/>
  <c r="AD810" i="25"/>
  <c r="U810" i="25"/>
  <c r="V810" i="25"/>
  <c r="AC810" i="25"/>
  <c r="Z810" i="25"/>
  <c r="AE807" i="35"/>
  <c r="N807" i="35" s="1"/>
  <c r="Q807" i="35" s="1"/>
  <c r="S807" i="35" s="1"/>
  <c r="AE810" i="25" l="1"/>
  <c r="N810" i="25" s="1"/>
  <c r="Q810" i="25" s="1"/>
  <c r="S810" i="25" s="1"/>
  <c r="E810" i="25" s="1"/>
  <c r="I810" i="25" s="1"/>
  <c r="H811" i="25" s="1"/>
  <c r="E807" i="35"/>
  <c r="R810" i="25" l="1"/>
  <c r="L811" i="25" s="1"/>
  <c r="M811" i="25" s="1"/>
  <c r="AC811" i="25" s="1"/>
  <c r="K810" i="25"/>
  <c r="I807" i="35"/>
  <c r="H808" i="35" s="1"/>
  <c r="R807" i="35"/>
  <c r="L808" i="35" s="1"/>
  <c r="M808" i="35" s="1"/>
  <c r="J807" i="35" l="1"/>
  <c r="K807" i="35" s="1"/>
  <c r="Z811" i="25"/>
  <c r="U811" i="25"/>
  <c r="T811" i="25"/>
  <c r="AB811" i="25"/>
  <c r="X811" i="25"/>
  <c r="AA811" i="25"/>
  <c r="AD811" i="25"/>
  <c r="V811" i="25"/>
  <c r="Y811" i="25"/>
  <c r="W811" i="25"/>
  <c r="V808" i="35"/>
  <c r="T808" i="35"/>
  <c r="W808" i="35"/>
  <c r="AC808" i="35"/>
  <c r="Z808" i="35"/>
  <c r="AD808" i="35"/>
  <c r="AB808" i="35"/>
  <c r="Y808" i="35"/>
  <c r="U808" i="35"/>
  <c r="X808" i="35"/>
  <c r="AA808" i="35"/>
  <c r="AE811" i="25" l="1"/>
  <c r="N811" i="25" s="1"/>
  <c r="Q811" i="25" s="1"/>
  <c r="S811" i="25" s="1"/>
  <c r="E811" i="25" s="1"/>
  <c r="R811" i="25" s="1"/>
  <c r="L812" i="25" s="1"/>
  <c r="M812" i="25" s="1"/>
  <c r="Z812" i="25" s="1"/>
  <c r="AE808" i="35"/>
  <c r="N808" i="35" s="1"/>
  <c r="Q808" i="35" s="1"/>
  <c r="W812" i="25" l="1"/>
  <c r="Y812" i="25"/>
  <c r="AB812" i="25"/>
  <c r="I811" i="25"/>
  <c r="H812" i="25" s="1"/>
  <c r="U812" i="25"/>
  <c r="AA812" i="25"/>
  <c r="V812" i="25"/>
  <c r="AD812" i="25"/>
  <c r="X812" i="25"/>
  <c r="T812" i="25"/>
  <c r="AC812" i="25"/>
  <c r="S808" i="35"/>
  <c r="K811" i="25" l="1"/>
  <c r="AE812" i="25"/>
  <c r="N812" i="25" s="1"/>
  <c r="Q812" i="25" s="1"/>
  <c r="S812" i="25" s="1"/>
  <c r="E812" i="25" s="1"/>
  <c r="R812" i="25" s="1"/>
  <c r="L813" i="25" s="1"/>
  <c r="M813" i="25" s="1"/>
  <c r="W813" i="25" s="1"/>
  <c r="E808" i="35"/>
  <c r="U813" i="25" l="1"/>
  <c r="T813" i="25"/>
  <c r="AC813" i="25"/>
  <c r="AA813" i="25"/>
  <c r="Y813" i="25"/>
  <c r="X813" i="25"/>
  <c r="AB813" i="25"/>
  <c r="Z813" i="25"/>
  <c r="V813" i="25"/>
  <c r="AD813" i="25"/>
  <c r="I812" i="25"/>
  <c r="H813" i="25" s="1"/>
  <c r="I808" i="35"/>
  <c r="H809" i="35" s="1"/>
  <c r="R808" i="35"/>
  <c r="L809" i="35" s="1"/>
  <c r="M809" i="35" s="1"/>
  <c r="J808" i="35" l="1"/>
  <c r="K808" i="35" s="1"/>
  <c r="AE813" i="25"/>
  <c r="N813" i="25" s="1"/>
  <c r="Q813" i="25" s="1"/>
  <c r="K812" i="25"/>
  <c r="W809" i="35"/>
  <c r="AA809" i="35"/>
  <c r="T809" i="35"/>
  <c r="AC809" i="35"/>
  <c r="AD809" i="35"/>
  <c r="V809" i="35"/>
  <c r="X809" i="35"/>
  <c r="Z809" i="35"/>
  <c r="AB809" i="35"/>
  <c r="Y809" i="35"/>
  <c r="U809" i="35"/>
  <c r="S813" i="25"/>
  <c r="E813" i="25" s="1"/>
  <c r="I813" i="25" s="1"/>
  <c r="H814" i="25" s="1"/>
  <c r="R813" i="25" l="1"/>
  <c r="L814" i="25" s="1"/>
  <c r="M814" i="25" s="1"/>
  <c r="Y814" i="25" s="1"/>
  <c r="AE809" i="35"/>
  <c r="N809" i="35" s="1"/>
  <c r="Q809" i="35" s="1"/>
  <c r="K813" i="25"/>
  <c r="AC814" i="25" l="1"/>
  <c r="V814" i="25"/>
  <c r="AB814" i="25"/>
  <c r="AA814" i="25"/>
  <c r="W814" i="25"/>
  <c r="U814" i="25"/>
  <c r="T814" i="25"/>
  <c r="AD814" i="25"/>
  <c r="Z814" i="25"/>
  <c r="X814" i="25"/>
  <c r="S809" i="35"/>
  <c r="AE814" i="25" l="1"/>
  <c r="N814" i="25" s="1"/>
  <c r="Q814" i="25" s="1"/>
  <c r="E809" i="35"/>
  <c r="S814" i="25"/>
  <c r="I809" i="35" l="1"/>
  <c r="H810" i="35" s="1"/>
  <c r="R809" i="35"/>
  <c r="L810" i="35" s="1"/>
  <c r="M810" i="35" s="1"/>
  <c r="E814" i="25"/>
  <c r="J809" i="35" l="1"/>
  <c r="K809" i="35" s="1"/>
  <c r="Z810" i="35"/>
  <c r="AD810" i="35"/>
  <c r="W810" i="35"/>
  <c r="Y810" i="35"/>
  <c r="AC810" i="35"/>
  <c r="AA810" i="35"/>
  <c r="U810" i="35"/>
  <c r="AB810" i="35"/>
  <c r="X810" i="35"/>
  <c r="V810" i="35"/>
  <c r="T810" i="35"/>
  <c r="R814" i="25"/>
  <c r="L815" i="25" s="1"/>
  <c r="M815" i="25" s="1"/>
  <c r="I814" i="25"/>
  <c r="H815" i="25" s="1"/>
  <c r="AE810" i="35" l="1"/>
  <c r="N810" i="35" s="1"/>
  <c r="Q810" i="35" s="1"/>
  <c r="S810" i="35" s="1"/>
  <c r="K814" i="25"/>
  <c r="AD815" i="25"/>
  <c r="AC815" i="25"/>
  <c r="V815" i="25"/>
  <c r="Z815" i="25"/>
  <c r="T815" i="25"/>
  <c r="X815" i="25"/>
  <c r="AB815" i="25"/>
  <c r="W815" i="25"/>
  <c r="U815" i="25"/>
  <c r="Y815" i="25"/>
  <c r="AA815" i="25"/>
  <c r="E810" i="35" l="1"/>
  <c r="AE815" i="25"/>
  <c r="N815" i="25" s="1"/>
  <c r="Q815" i="25" s="1"/>
  <c r="I810" i="35" l="1"/>
  <c r="H811" i="35" s="1"/>
  <c r="R810" i="35"/>
  <c r="L811" i="35" s="1"/>
  <c r="M811" i="35" s="1"/>
  <c r="S815" i="25"/>
  <c r="E815" i="25" s="1"/>
  <c r="R815" i="25" s="1"/>
  <c r="L816" i="25" s="1"/>
  <c r="M816" i="25" s="1"/>
  <c r="J810" i="35" l="1"/>
  <c r="K810" i="35" s="1"/>
  <c r="I815" i="25"/>
  <c r="H816" i="25" s="1"/>
  <c r="U811" i="35"/>
  <c r="Z811" i="35"/>
  <c r="AC811" i="35"/>
  <c r="Y811" i="35"/>
  <c r="AB811" i="35"/>
  <c r="AA811" i="35"/>
  <c r="W811" i="35"/>
  <c r="T811" i="35"/>
  <c r="AD811" i="35"/>
  <c r="X811" i="35"/>
  <c r="V811" i="35"/>
  <c r="K815" i="25"/>
  <c r="U816" i="25"/>
  <c r="V816" i="25"/>
  <c r="X816" i="25"/>
  <c r="Z816" i="25"/>
  <c r="AD816" i="25"/>
  <c r="W816" i="25"/>
  <c r="AB816" i="25"/>
  <c r="AA816" i="25"/>
  <c r="T816" i="25"/>
  <c r="Y816" i="25"/>
  <c r="AC816" i="25"/>
  <c r="R827" i="25"/>
  <c r="L828" i="25" s="1"/>
  <c r="M828" i="25" s="1"/>
  <c r="I827" i="25"/>
  <c r="H828" i="25" s="1"/>
  <c r="AE816" i="25" l="1"/>
  <c r="N816" i="25" s="1"/>
  <c r="Q816" i="25" s="1"/>
  <c r="S816" i="25" s="1"/>
  <c r="AE811" i="35"/>
  <c r="N811" i="35" s="1"/>
  <c r="Q811" i="35" s="1"/>
  <c r="K827" i="25"/>
  <c r="X828" i="25"/>
  <c r="AD828" i="25"/>
  <c r="W828" i="25"/>
  <c r="AA828" i="25"/>
  <c r="U828" i="25"/>
  <c r="T828" i="25"/>
  <c r="AC828" i="25"/>
  <c r="AB828" i="25"/>
  <c r="Z828" i="25"/>
  <c r="Y828" i="25"/>
  <c r="V828" i="25"/>
  <c r="E816" i="25" l="1"/>
  <c r="R816" i="25" s="1"/>
  <c r="L817" i="25" s="1"/>
  <c r="M817" i="25" s="1"/>
  <c r="W817" i="25" s="1"/>
  <c r="I816" i="25"/>
  <c r="H817" i="25" s="1"/>
  <c r="S811" i="35"/>
  <c r="AE828" i="25"/>
  <c r="N828" i="25" s="1"/>
  <c r="Q828" i="25" s="1"/>
  <c r="T817" i="25" l="1"/>
  <c r="AD817" i="25"/>
  <c r="V817" i="25"/>
  <c r="X817" i="25"/>
  <c r="AC817" i="25"/>
  <c r="Z817" i="25"/>
  <c r="AA817" i="25"/>
  <c r="Y817" i="25"/>
  <c r="U817" i="25"/>
  <c r="AB817" i="25"/>
  <c r="K816" i="25"/>
  <c r="E811" i="35"/>
  <c r="E828" i="25"/>
  <c r="R828" i="25" s="1"/>
  <c r="L829" i="25" s="1"/>
  <c r="M829" i="25" s="1"/>
  <c r="AE817" i="25" l="1"/>
  <c r="N817" i="25" s="1"/>
  <c r="Q817" i="25" s="1"/>
  <c r="I811" i="35"/>
  <c r="H812" i="35" s="1"/>
  <c r="R811" i="35"/>
  <c r="L812" i="35" s="1"/>
  <c r="M812" i="35" s="1"/>
  <c r="S817" i="25"/>
  <c r="E817" i="25" s="1"/>
  <c r="R817" i="25" s="1"/>
  <c r="L818" i="25" s="1"/>
  <c r="M818" i="25" s="1"/>
  <c r="I828" i="25"/>
  <c r="H829" i="25" s="1"/>
  <c r="K828" i="25"/>
  <c r="U829" i="25"/>
  <c r="AC829" i="25"/>
  <c r="W829" i="25"/>
  <c r="T829" i="25"/>
  <c r="V829" i="25"/>
  <c r="Y829" i="25"/>
  <c r="AD829" i="25"/>
  <c r="X829" i="25"/>
  <c r="AB829" i="25"/>
  <c r="Z829" i="25"/>
  <c r="AA829" i="25"/>
  <c r="J811" i="35" l="1"/>
  <c r="K811" i="35" s="1"/>
  <c r="I817" i="25"/>
  <c r="H818" i="25" s="1"/>
  <c r="AD812" i="35"/>
  <c r="U812" i="35"/>
  <c r="AA812" i="35"/>
  <c r="Y812" i="35"/>
  <c r="T812" i="35"/>
  <c r="W812" i="35"/>
  <c r="AB812" i="35"/>
  <c r="X812" i="35"/>
  <c r="AC812" i="35"/>
  <c r="V812" i="35"/>
  <c r="Z812" i="35"/>
  <c r="K817" i="25"/>
  <c r="AC818" i="25"/>
  <c r="V818" i="25"/>
  <c r="AD818" i="25"/>
  <c r="T818" i="25"/>
  <c r="X818" i="25"/>
  <c r="W818" i="25"/>
  <c r="AA818" i="25"/>
  <c r="Y818" i="25"/>
  <c r="U818" i="25"/>
  <c r="Z818" i="25"/>
  <c r="AB818" i="25"/>
  <c r="AE829" i="25"/>
  <c r="N829" i="25" s="1"/>
  <c r="Q829" i="25" s="1"/>
  <c r="R829" i="25"/>
  <c r="L830" i="25" s="1"/>
  <c r="M830" i="25" s="1"/>
  <c r="I829" i="25"/>
  <c r="H830" i="25" s="1"/>
  <c r="AE812" i="35" l="1"/>
  <c r="N812" i="35" s="1"/>
  <c r="Q812" i="35" s="1"/>
  <c r="AE818" i="25"/>
  <c r="N818" i="25" s="1"/>
  <c r="Q818" i="25" s="1"/>
  <c r="K829" i="25"/>
  <c r="X830" i="25"/>
  <c r="T830" i="25"/>
  <c r="AD830" i="25"/>
  <c r="U830" i="25"/>
  <c r="Y830" i="25"/>
  <c r="AC830" i="25"/>
  <c r="W830" i="25"/>
  <c r="AA830" i="25"/>
  <c r="V830" i="25"/>
  <c r="AB830" i="25"/>
  <c r="Z830" i="25"/>
  <c r="S812" i="35" l="1"/>
  <c r="S818" i="25"/>
  <c r="E818" i="25" s="1"/>
  <c r="R818" i="25" s="1"/>
  <c r="L819" i="25" s="1"/>
  <c r="M819" i="25" s="1"/>
  <c r="AE830" i="25"/>
  <c r="N830" i="25" s="1"/>
  <c r="Q830" i="25" s="1"/>
  <c r="I818" i="25" l="1"/>
  <c r="H819" i="25" s="1"/>
  <c r="E812" i="35"/>
  <c r="Y819" i="25"/>
  <c r="AC819" i="25"/>
  <c r="V819" i="25"/>
  <c r="T819" i="25"/>
  <c r="W819" i="25"/>
  <c r="Z819" i="25"/>
  <c r="U819" i="25"/>
  <c r="AA819" i="25"/>
  <c r="AD819" i="25"/>
  <c r="X819" i="25"/>
  <c r="AB819" i="25"/>
  <c r="E830" i="25"/>
  <c r="R830" i="25" s="1"/>
  <c r="L831" i="25" s="1"/>
  <c r="M831" i="25" s="1"/>
  <c r="I830" i="25"/>
  <c r="H831" i="25" s="1"/>
  <c r="K818" i="25" l="1"/>
  <c r="I812" i="35"/>
  <c r="H813" i="35" s="1"/>
  <c r="R812" i="35"/>
  <c r="L813" i="35" s="1"/>
  <c r="M813" i="35" s="1"/>
  <c r="AE819" i="25"/>
  <c r="N819" i="25" s="1"/>
  <c r="Q819" i="25" s="1"/>
  <c r="K830" i="25"/>
  <c r="Y831" i="25"/>
  <c r="AA831" i="25"/>
  <c r="AC831" i="25"/>
  <c r="V831" i="25"/>
  <c r="T831" i="25"/>
  <c r="AD831" i="25"/>
  <c r="X831" i="25"/>
  <c r="W831" i="25"/>
  <c r="AB831" i="25"/>
  <c r="U831" i="25"/>
  <c r="Z831" i="25"/>
  <c r="J812" i="35" l="1"/>
  <c r="K812" i="35" s="1"/>
  <c r="AA813" i="35"/>
  <c r="AB813" i="35"/>
  <c r="U813" i="35"/>
  <c r="AC813" i="35"/>
  <c r="V813" i="35"/>
  <c r="X813" i="35"/>
  <c r="AD813" i="35"/>
  <c r="Z813" i="35"/>
  <c r="W813" i="35"/>
  <c r="Y813" i="35"/>
  <c r="T813" i="35"/>
  <c r="S819" i="25"/>
  <c r="E819" i="25" s="1"/>
  <c r="I819" i="25" s="1"/>
  <c r="H820" i="25" s="1"/>
  <c r="AE831" i="25"/>
  <c r="N831" i="25" s="1"/>
  <c r="Q831" i="25" s="1"/>
  <c r="R831" i="25"/>
  <c r="L832" i="25" s="1"/>
  <c r="M832" i="25" s="1"/>
  <c r="I831" i="25"/>
  <c r="H832" i="25" s="1"/>
  <c r="R819" i="25" l="1"/>
  <c r="L820" i="25" s="1"/>
  <c r="M820" i="25" s="1"/>
  <c r="V820" i="25" s="1"/>
  <c r="AE813" i="35"/>
  <c r="N813" i="35" s="1"/>
  <c r="Q813" i="35" s="1"/>
  <c r="K819" i="25"/>
  <c r="AD820" i="25"/>
  <c r="W820" i="25"/>
  <c r="AA820" i="25"/>
  <c r="X820" i="25"/>
  <c r="U820" i="25"/>
  <c r="Y820" i="25"/>
  <c r="AB820" i="25"/>
  <c r="T820" i="25"/>
  <c r="AC820" i="25"/>
  <c r="K831" i="25"/>
  <c r="X832" i="25"/>
  <c r="AB832" i="25"/>
  <c r="AD832" i="25"/>
  <c r="W832" i="25"/>
  <c r="Y832" i="25"/>
  <c r="AA832" i="25"/>
  <c r="U832" i="25"/>
  <c r="AC832" i="25"/>
  <c r="V832" i="25"/>
  <c r="Z832" i="25"/>
  <c r="T832" i="25"/>
  <c r="Z820" i="25" l="1"/>
  <c r="S813" i="35"/>
  <c r="AE820" i="25"/>
  <c r="N820" i="25" s="1"/>
  <c r="Q820" i="25" s="1"/>
  <c r="AE832" i="25"/>
  <c r="N832" i="25" s="1"/>
  <c r="Q832" i="25" s="1"/>
  <c r="E813" i="35" l="1"/>
  <c r="S820" i="25"/>
  <c r="E832" i="25"/>
  <c r="I813" i="35" l="1"/>
  <c r="H814" i="35" s="1"/>
  <c r="R813" i="35"/>
  <c r="L814" i="35" s="1"/>
  <c r="M814" i="35" s="1"/>
  <c r="E820" i="25"/>
  <c r="I832" i="25"/>
  <c r="H833" i="25" s="1"/>
  <c r="K832" i="25"/>
  <c r="R832" i="25"/>
  <c r="L833" i="25" s="1"/>
  <c r="M833" i="25" s="1"/>
  <c r="J813" i="35" l="1"/>
  <c r="K813" i="35" s="1"/>
  <c r="AD814" i="35"/>
  <c r="X814" i="35"/>
  <c r="T814" i="35"/>
  <c r="AA814" i="35"/>
  <c r="AC814" i="35"/>
  <c r="V814" i="35"/>
  <c r="AB814" i="35"/>
  <c r="U814" i="35"/>
  <c r="Z814" i="35"/>
  <c r="W814" i="35"/>
  <c r="Y814" i="35"/>
  <c r="I820" i="25"/>
  <c r="H821" i="25" s="1"/>
  <c r="R820" i="25"/>
  <c r="L821" i="25" s="1"/>
  <c r="M821" i="25" s="1"/>
  <c r="V833" i="25"/>
  <c r="T833" i="25"/>
  <c r="AA833" i="25"/>
  <c r="X833" i="25"/>
  <c r="Z833" i="25"/>
  <c r="U833" i="25"/>
  <c r="Y833" i="25"/>
  <c r="AC833" i="25"/>
  <c r="AD833" i="25"/>
  <c r="W833" i="25"/>
  <c r="AB833" i="25"/>
  <c r="K820" i="25" l="1"/>
  <c r="AE814" i="35"/>
  <c r="N814" i="35" s="1"/>
  <c r="Q814" i="35" s="1"/>
  <c r="X821" i="25"/>
  <c r="Z821" i="25"/>
  <c r="T821" i="25"/>
  <c r="V821" i="25"/>
  <c r="U821" i="25"/>
  <c r="AD821" i="25"/>
  <c r="AA821" i="25"/>
  <c r="AC821" i="25"/>
  <c r="W821" i="25"/>
  <c r="AB821" i="25"/>
  <c r="Y821" i="25"/>
  <c r="AE833" i="25"/>
  <c r="N833" i="25" s="1"/>
  <c r="Q833" i="25" s="1"/>
  <c r="S814" i="35" l="1"/>
  <c r="AE821" i="25"/>
  <c r="N821" i="25" s="1"/>
  <c r="Q821" i="25" s="1"/>
  <c r="R833" i="25"/>
  <c r="L834" i="25" s="1"/>
  <c r="M834" i="25" s="1"/>
  <c r="I833" i="25"/>
  <c r="H834" i="25" s="1"/>
  <c r="E814" i="35" l="1"/>
  <c r="S821" i="25"/>
  <c r="E821" i="25" s="1"/>
  <c r="R821" i="25" s="1"/>
  <c r="L822" i="25" s="1"/>
  <c r="M822" i="25" s="1"/>
  <c r="K833" i="25"/>
  <c r="Y834" i="25"/>
  <c r="AC834" i="25"/>
  <c r="AD834" i="25"/>
  <c r="Z834" i="25"/>
  <c r="AB834" i="25"/>
  <c r="W834" i="25"/>
  <c r="V834" i="25"/>
  <c r="T834" i="25"/>
  <c r="X834" i="25"/>
  <c r="U834" i="25"/>
  <c r="AA834" i="25"/>
  <c r="I821" i="25" l="1"/>
  <c r="H822" i="25" s="1"/>
  <c r="I814" i="35"/>
  <c r="H815" i="35" s="1"/>
  <c r="R814" i="35"/>
  <c r="L815" i="35" s="1"/>
  <c r="M815" i="35" s="1"/>
  <c r="K821" i="25"/>
  <c r="U822" i="25"/>
  <c r="Y822" i="25"/>
  <c r="AC822" i="25"/>
  <c r="W822" i="25"/>
  <c r="V822" i="25"/>
  <c r="AA822" i="25"/>
  <c r="AD822" i="25"/>
  <c r="X822" i="25"/>
  <c r="Z822" i="25"/>
  <c r="T822" i="25"/>
  <c r="AB822" i="25"/>
  <c r="AE834" i="25"/>
  <c r="N834" i="25" s="1"/>
  <c r="Q834" i="25" s="1"/>
  <c r="J814" i="35" l="1"/>
  <c r="K814" i="35" s="1"/>
  <c r="X815" i="35"/>
  <c r="T815" i="35"/>
  <c r="AC815" i="35"/>
  <c r="W815" i="35"/>
  <c r="Y815" i="35"/>
  <c r="AB815" i="35"/>
  <c r="V815" i="35"/>
  <c r="AD815" i="35"/>
  <c r="Z815" i="35"/>
  <c r="AA815" i="35"/>
  <c r="U815" i="35"/>
  <c r="AE822" i="25"/>
  <c r="N822" i="25" s="1"/>
  <c r="Q822" i="25" s="1"/>
  <c r="E834" i="25"/>
  <c r="R834" i="25" s="1"/>
  <c r="L835" i="25" s="1"/>
  <c r="M835" i="25" s="1"/>
  <c r="AE815" i="35" l="1"/>
  <c r="N815" i="35" s="1"/>
  <c r="Q815" i="35" s="1"/>
  <c r="S822" i="25"/>
  <c r="E822" i="25" s="1"/>
  <c r="R822" i="25" s="1"/>
  <c r="L823" i="25" s="1"/>
  <c r="M823" i="25" s="1"/>
  <c r="I834" i="25"/>
  <c r="H835" i="25" s="1"/>
  <c r="K834" i="25"/>
  <c r="Y835" i="25"/>
  <c r="Z835" i="25"/>
  <c r="T835" i="25"/>
  <c r="AD835" i="25"/>
  <c r="X835" i="25"/>
  <c r="W835" i="25"/>
  <c r="AB835" i="25"/>
  <c r="V835" i="25"/>
  <c r="AC835" i="25"/>
  <c r="U835" i="25"/>
  <c r="AA835" i="25"/>
  <c r="I822" i="25" l="1"/>
  <c r="H823" i="25" s="1"/>
  <c r="S815" i="35"/>
  <c r="V823" i="25"/>
  <c r="AC823" i="25"/>
  <c r="X823" i="25"/>
  <c r="W823" i="25"/>
  <c r="T823" i="25"/>
  <c r="AD823" i="25"/>
  <c r="AA823" i="25"/>
  <c r="AB823" i="25"/>
  <c r="Z823" i="25"/>
  <c r="Y823" i="25"/>
  <c r="U823" i="25"/>
  <c r="AE835" i="25"/>
  <c r="N835" i="25" s="1"/>
  <c r="Q835" i="25" s="1"/>
  <c r="K822" i="25" l="1"/>
  <c r="E815" i="35"/>
  <c r="AE823" i="25"/>
  <c r="N823" i="25" s="1"/>
  <c r="Q823" i="25" s="1"/>
  <c r="R835" i="25"/>
  <c r="L836" i="25" s="1"/>
  <c r="M836" i="25" s="1"/>
  <c r="I835" i="25"/>
  <c r="H836" i="25" s="1"/>
  <c r="I815" i="35" l="1"/>
  <c r="H816" i="35" s="1"/>
  <c r="R815" i="35"/>
  <c r="L816" i="35" s="1"/>
  <c r="M816" i="35" s="1"/>
  <c r="S823" i="25"/>
  <c r="E823" i="25" s="1"/>
  <c r="R823" i="25" s="1"/>
  <c r="L824" i="25" s="1"/>
  <c r="M824" i="25" s="1"/>
  <c r="K835" i="25"/>
  <c r="AD836" i="25"/>
  <c r="W836" i="25"/>
  <c r="AA836" i="25"/>
  <c r="U836" i="25"/>
  <c r="AB836" i="25"/>
  <c r="Y836" i="25"/>
  <c r="X836" i="25"/>
  <c r="AC836" i="25"/>
  <c r="Z836" i="25"/>
  <c r="T836" i="25"/>
  <c r="V836" i="25"/>
  <c r="J815" i="35" l="1"/>
  <c r="K815" i="35" s="1"/>
  <c r="I823" i="25"/>
  <c r="H824" i="25" s="1"/>
  <c r="Y816" i="35"/>
  <c r="Z816" i="35"/>
  <c r="T816" i="35"/>
  <c r="X816" i="35"/>
  <c r="AB816" i="35"/>
  <c r="AC816" i="35"/>
  <c r="V816" i="35"/>
  <c r="AA816" i="35"/>
  <c r="U816" i="35"/>
  <c r="AD816" i="35"/>
  <c r="W816" i="35"/>
  <c r="X824" i="25"/>
  <c r="AC824" i="25"/>
  <c r="AD824" i="25"/>
  <c r="AA824" i="25"/>
  <c r="Y824" i="25"/>
  <c r="T824" i="25"/>
  <c r="U824" i="25"/>
  <c r="AB824" i="25"/>
  <c r="W824" i="25"/>
  <c r="V824" i="25"/>
  <c r="Z824" i="25"/>
  <c r="AE836" i="25"/>
  <c r="N836" i="25" s="1"/>
  <c r="Q836" i="25" s="1"/>
  <c r="K823" i="25" l="1"/>
  <c r="AE816" i="35"/>
  <c r="N816" i="35" s="1"/>
  <c r="Q816" i="35" s="1"/>
  <c r="AE824" i="25"/>
  <c r="N824" i="25" s="1"/>
  <c r="Q824" i="25" s="1"/>
  <c r="E836" i="25"/>
  <c r="R836" i="25" s="1"/>
  <c r="L837" i="25" s="1"/>
  <c r="M837" i="25" s="1"/>
  <c r="S816" i="35" l="1"/>
  <c r="S824" i="25"/>
  <c r="E824" i="25" s="1"/>
  <c r="R824" i="25" s="1"/>
  <c r="L825" i="25" s="1"/>
  <c r="M825" i="25" s="1"/>
  <c r="I836" i="25"/>
  <c r="H837" i="25" s="1"/>
  <c r="K836" i="25"/>
  <c r="W837" i="25"/>
  <c r="AA837" i="25"/>
  <c r="T837" i="25"/>
  <c r="X837" i="25"/>
  <c r="U837" i="25"/>
  <c r="Z837" i="25"/>
  <c r="AB837" i="25"/>
  <c r="V837" i="25"/>
  <c r="Y837" i="25"/>
  <c r="AC837" i="25"/>
  <c r="AD837" i="25"/>
  <c r="E816" i="35" l="1"/>
  <c r="T825" i="25"/>
  <c r="V825" i="25"/>
  <c r="AA825" i="25"/>
  <c r="Y825" i="25"/>
  <c r="Z825" i="25"/>
  <c r="AC825" i="25"/>
  <c r="AD825" i="25"/>
  <c r="AB825" i="25"/>
  <c r="W825" i="25"/>
  <c r="X825" i="25"/>
  <c r="U825" i="25"/>
  <c r="I824" i="25"/>
  <c r="H825" i="25" s="1"/>
  <c r="AE837" i="25"/>
  <c r="N837" i="25" s="1"/>
  <c r="Q837" i="25" s="1"/>
  <c r="I816" i="35" l="1"/>
  <c r="H817" i="35" s="1"/>
  <c r="R816" i="35"/>
  <c r="L817" i="35" s="1"/>
  <c r="M817" i="35" s="1"/>
  <c r="K824" i="25"/>
  <c r="AE825" i="25"/>
  <c r="N825" i="25" s="1"/>
  <c r="Q825" i="25" s="1"/>
  <c r="R837" i="25"/>
  <c r="L838" i="25" s="1"/>
  <c r="M838" i="25" s="1"/>
  <c r="I837" i="25"/>
  <c r="H838" i="25" s="1"/>
  <c r="J816" i="35" l="1"/>
  <c r="K816" i="35" s="1"/>
  <c r="X817" i="35"/>
  <c r="AD817" i="35"/>
  <c r="AC817" i="35"/>
  <c r="T817" i="35"/>
  <c r="Y817" i="35"/>
  <c r="V817" i="35"/>
  <c r="AA817" i="35"/>
  <c r="U817" i="35"/>
  <c r="W817" i="35"/>
  <c r="AB817" i="35"/>
  <c r="Z817" i="35"/>
  <c r="S825" i="25"/>
  <c r="E825" i="25" s="1"/>
  <c r="R825" i="25" s="1"/>
  <c r="L826" i="25" s="1"/>
  <c r="M826" i="25" s="1"/>
  <c r="K837" i="25"/>
  <c r="AB838" i="25"/>
  <c r="Z838" i="25"/>
  <c r="U838" i="25"/>
  <c r="Y838" i="25"/>
  <c r="AC838" i="25"/>
  <c r="W838" i="25"/>
  <c r="V838" i="25"/>
  <c r="T838" i="25"/>
  <c r="AA838" i="25"/>
  <c r="AD838" i="25"/>
  <c r="X838" i="25"/>
  <c r="AE817" i="35" l="1"/>
  <c r="N817" i="35" s="1"/>
  <c r="Q817" i="35" s="1"/>
  <c r="V826" i="25"/>
  <c r="AA826" i="25"/>
  <c r="Y826" i="25"/>
  <c r="U826" i="25"/>
  <c r="AD826" i="25"/>
  <c r="T826" i="25"/>
  <c r="X826" i="25"/>
  <c r="W826" i="25"/>
  <c r="AB826" i="25"/>
  <c r="AC826" i="25"/>
  <c r="Z826" i="25"/>
  <c r="I825" i="25"/>
  <c r="H826" i="25" s="1"/>
  <c r="AE838" i="25"/>
  <c r="N838" i="25" s="1"/>
  <c r="Q838" i="25" s="1"/>
  <c r="K825" i="25" l="1"/>
  <c r="S817" i="35"/>
  <c r="AE826" i="25"/>
  <c r="N826" i="25" s="1"/>
  <c r="Q826" i="25" s="1"/>
  <c r="E838" i="25"/>
  <c r="R838" i="25" s="1"/>
  <c r="L839" i="25" s="1"/>
  <c r="M839" i="25" s="1"/>
  <c r="E817" i="35" l="1"/>
  <c r="S826" i="25"/>
  <c r="E826" i="25" s="1"/>
  <c r="I838" i="25"/>
  <c r="H839" i="25" s="1"/>
  <c r="K838" i="25"/>
  <c r="X839" i="25"/>
  <c r="Z839" i="25"/>
  <c r="AD839" i="25"/>
  <c r="V839" i="25"/>
  <c r="W839" i="25"/>
  <c r="AB839" i="25"/>
  <c r="U839" i="25"/>
  <c r="AC839" i="25"/>
  <c r="T839" i="25"/>
  <c r="AA839" i="25"/>
  <c r="Y839" i="25"/>
  <c r="I817" i="35" l="1"/>
  <c r="H818" i="35" s="1"/>
  <c r="R817" i="35"/>
  <c r="L818" i="35" s="1"/>
  <c r="M818" i="35" s="1"/>
  <c r="R826" i="25"/>
  <c r="L827" i="25" s="1"/>
  <c r="M827" i="25" s="1"/>
  <c r="I826" i="25"/>
  <c r="H827" i="25" s="1"/>
  <c r="AE839" i="25"/>
  <c r="N839" i="25" s="1"/>
  <c r="Q839" i="25" s="1"/>
  <c r="R839" i="25" s="1"/>
  <c r="L840" i="25" s="1"/>
  <c r="M840" i="25" s="1"/>
  <c r="J817" i="35" l="1"/>
  <c r="K817" i="35" s="1"/>
  <c r="K826" i="25"/>
  <c r="AB818" i="35"/>
  <c r="U818" i="35"/>
  <c r="AA818" i="35"/>
  <c r="Z818" i="35"/>
  <c r="T818" i="35"/>
  <c r="AC818" i="35"/>
  <c r="Y818" i="35"/>
  <c r="X818" i="35"/>
  <c r="V818" i="35"/>
  <c r="AD818" i="35"/>
  <c r="W818" i="35"/>
  <c r="X827" i="25"/>
  <c r="T827" i="25"/>
  <c r="AD827" i="25"/>
  <c r="AA827" i="25"/>
  <c r="U827" i="25"/>
  <c r="Z827" i="25"/>
  <c r="AC827" i="25"/>
  <c r="AB827" i="25"/>
  <c r="Y827" i="25"/>
  <c r="V827" i="25"/>
  <c r="W827" i="25"/>
  <c r="I839" i="25"/>
  <c r="H840" i="25" s="1"/>
  <c r="U840" i="25"/>
  <c r="V840" i="25"/>
  <c r="Z840" i="25"/>
  <c r="AD840" i="25"/>
  <c r="W840" i="25"/>
  <c r="AA840" i="25"/>
  <c r="AB840" i="25"/>
  <c r="Y840" i="25"/>
  <c r="T840" i="25"/>
  <c r="X840" i="25"/>
  <c r="AC840" i="25"/>
  <c r="AE818" i="35" l="1"/>
  <c r="N818" i="35" s="1"/>
  <c r="Q818" i="35" s="1"/>
  <c r="AE827" i="25"/>
  <c r="N827" i="25" s="1"/>
  <c r="Q827" i="25" s="1"/>
  <c r="K839" i="25"/>
  <c r="AE840" i="25"/>
  <c r="N840" i="25" s="1"/>
  <c r="Q840" i="25" s="1"/>
  <c r="S818" i="35" l="1"/>
  <c r="E840" i="25"/>
  <c r="R840" i="25" s="1"/>
  <c r="L841" i="25" s="1"/>
  <c r="M841" i="25" s="1"/>
  <c r="I840" i="25"/>
  <c r="H841" i="25" s="1"/>
  <c r="E818" i="35" l="1"/>
  <c r="K840" i="25"/>
  <c r="AA841" i="25"/>
  <c r="W841" i="25"/>
  <c r="X841" i="25"/>
  <c r="AB841" i="25"/>
  <c r="V841" i="25"/>
  <c r="U841" i="25"/>
  <c r="Z841" i="25"/>
  <c r="Y841" i="25"/>
  <c r="AC841" i="25"/>
  <c r="AD841" i="25"/>
  <c r="T841" i="25"/>
  <c r="I818" i="35" l="1"/>
  <c r="H819" i="35" s="1"/>
  <c r="R818" i="35"/>
  <c r="L819" i="35" s="1"/>
  <c r="M819" i="35" s="1"/>
  <c r="AE841" i="25"/>
  <c r="N841" i="25" s="1"/>
  <c r="Q841" i="25" s="1"/>
  <c r="J818" i="35" l="1"/>
  <c r="K818" i="35" s="1"/>
  <c r="AA819" i="35"/>
  <c r="T819" i="35"/>
  <c r="AD819" i="35"/>
  <c r="W819" i="35"/>
  <c r="AC819" i="35"/>
  <c r="X819" i="35"/>
  <c r="U819" i="35"/>
  <c r="Y819" i="35"/>
  <c r="AB819" i="35"/>
  <c r="V819" i="35"/>
  <c r="Z819" i="35"/>
  <c r="R841" i="25"/>
  <c r="L842" i="25" s="1"/>
  <c r="M842" i="25" s="1"/>
  <c r="I841" i="25"/>
  <c r="H842" i="25" s="1"/>
  <c r="AE819" i="35" l="1"/>
  <c r="N819" i="35" s="1"/>
  <c r="Q819" i="35" s="1"/>
  <c r="K841" i="25"/>
  <c r="W842" i="25"/>
  <c r="X842" i="25"/>
  <c r="AB842" i="25"/>
  <c r="U842" i="25"/>
  <c r="AA842" i="25"/>
  <c r="V842" i="25"/>
  <c r="AC842" i="25"/>
  <c r="T842" i="25"/>
  <c r="Z842" i="25"/>
  <c r="AD842" i="25"/>
  <c r="Y842" i="25"/>
  <c r="S819" i="35" l="1"/>
  <c r="AE842" i="25"/>
  <c r="N842" i="25" s="1"/>
  <c r="Q842" i="25" s="1"/>
  <c r="E819" i="35" l="1"/>
  <c r="E842" i="25"/>
  <c r="R842" i="25" s="1"/>
  <c r="L843" i="25" s="1"/>
  <c r="M843" i="25" s="1"/>
  <c r="I842" i="25"/>
  <c r="H843" i="25" s="1"/>
  <c r="I819" i="35" l="1"/>
  <c r="H820" i="35" s="1"/>
  <c r="R819" i="35"/>
  <c r="L820" i="35" s="1"/>
  <c r="M820" i="35" s="1"/>
  <c r="K842" i="25"/>
  <c r="W843" i="25"/>
  <c r="U843" i="25"/>
  <c r="V843" i="25"/>
  <c r="Z843" i="25"/>
  <c r="AC843" i="25"/>
  <c r="T843" i="25"/>
  <c r="AD843" i="25"/>
  <c r="AA843" i="25"/>
  <c r="AB843" i="25"/>
  <c r="Y843" i="25"/>
  <c r="X843" i="25"/>
  <c r="J819" i="35" l="1"/>
  <c r="K819" i="35" s="1"/>
  <c r="AC820" i="35"/>
  <c r="AB820" i="35"/>
  <c r="X820" i="35"/>
  <c r="AA820" i="35"/>
  <c r="Z820" i="35"/>
  <c r="W820" i="35"/>
  <c r="Y820" i="35"/>
  <c r="V820" i="35"/>
  <c r="T820" i="35"/>
  <c r="AD820" i="35"/>
  <c r="U820" i="35"/>
  <c r="AE843" i="25"/>
  <c r="N843" i="25" s="1"/>
  <c r="Q843" i="25" s="1"/>
  <c r="AE820" i="35" l="1"/>
  <c r="N820" i="35" s="1"/>
  <c r="Q820" i="35" s="1"/>
  <c r="R843" i="25"/>
  <c r="L844" i="25" s="1"/>
  <c r="M844" i="25" s="1"/>
  <c r="I843" i="25"/>
  <c r="H844" i="25" s="1"/>
  <c r="S820" i="35" l="1"/>
  <c r="K843" i="25"/>
  <c r="AD844" i="25"/>
  <c r="W844" i="25"/>
  <c r="AA844" i="25"/>
  <c r="U844" i="25"/>
  <c r="T844" i="25"/>
  <c r="X844" i="25"/>
  <c r="AC844" i="25"/>
  <c r="Z844" i="25"/>
  <c r="V844" i="25"/>
  <c r="Y844" i="25"/>
  <c r="AB844" i="25"/>
  <c r="E820" i="35" l="1"/>
  <c r="AE844" i="25"/>
  <c r="N844" i="25" s="1"/>
  <c r="Q844" i="25" s="1"/>
  <c r="I820" i="35" l="1"/>
  <c r="H821" i="35" s="1"/>
  <c r="R820" i="35"/>
  <c r="L821" i="35" s="1"/>
  <c r="M821" i="35" s="1"/>
  <c r="E844" i="25"/>
  <c r="J820" i="35" l="1"/>
  <c r="K820" i="35" s="1"/>
  <c r="X821" i="35"/>
  <c r="W821" i="35"/>
  <c r="T821" i="35"/>
  <c r="AC821" i="35"/>
  <c r="AD821" i="35"/>
  <c r="AB821" i="35"/>
  <c r="V821" i="35"/>
  <c r="Z821" i="35"/>
  <c r="U821" i="35"/>
  <c r="Y821" i="35"/>
  <c r="AA821" i="35"/>
  <c r="I844" i="25"/>
  <c r="H845" i="25" s="1"/>
  <c r="K844" i="25"/>
  <c r="R844" i="25"/>
  <c r="L845" i="25" s="1"/>
  <c r="M845" i="25" s="1"/>
  <c r="AE821" i="35" l="1"/>
  <c r="N821" i="35" s="1"/>
  <c r="Q821" i="35" s="1"/>
  <c r="AA845" i="25"/>
  <c r="T845" i="25"/>
  <c r="X845" i="25"/>
  <c r="V845" i="25"/>
  <c r="W845" i="25"/>
  <c r="AB845" i="25"/>
  <c r="U845" i="25"/>
  <c r="AC845" i="25"/>
  <c r="Y845" i="25"/>
  <c r="AD845" i="25"/>
  <c r="Z845" i="25"/>
  <c r="S821" i="35" l="1"/>
  <c r="AE845" i="25"/>
  <c r="N845" i="25" s="1"/>
  <c r="Q845" i="25" s="1"/>
  <c r="E821" i="35" l="1"/>
  <c r="R845" i="25"/>
  <c r="L846" i="25" s="1"/>
  <c r="M846" i="25" s="1"/>
  <c r="I845" i="25"/>
  <c r="H846" i="25" s="1"/>
  <c r="I821" i="35" l="1"/>
  <c r="H822" i="35" s="1"/>
  <c r="R821" i="35"/>
  <c r="L822" i="35" s="1"/>
  <c r="M822" i="35" s="1"/>
  <c r="K845" i="25"/>
  <c r="Y846" i="25"/>
  <c r="AC846" i="25"/>
  <c r="W846" i="25"/>
  <c r="AD846" i="25"/>
  <c r="T846" i="25"/>
  <c r="X846" i="25"/>
  <c r="U846" i="25"/>
  <c r="AA846" i="25"/>
  <c r="V846" i="25"/>
  <c r="Z846" i="25"/>
  <c r="AB846" i="25"/>
  <c r="J821" i="35" l="1"/>
  <c r="K821" i="35" s="1"/>
  <c r="X822" i="35"/>
  <c r="AA822" i="35"/>
  <c r="Y822" i="35"/>
  <c r="W822" i="35"/>
  <c r="AD822" i="35"/>
  <c r="T822" i="35"/>
  <c r="Z822" i="35"/>
  <c r="AB822" i="35"/>
  <c r="V822" i="35"/>
  <c r="AC822" i="35"/>
  <c r="U822" i="35"/>
  <c r="AE846" i="25"/>
  <c r="N846" i="25" s="1"/>
  <c r="Q846" i="25" s="1"/>
  <c r="E846" i="25"/>
  <c r="R846" i="25" s="1"/>
  <c r="L847" i="25" s="1"/>
  <c r="M847" i="25" s="1"/>
  <c r="AE822" i="35" l="1"/>
  <c r="N822" i="35" s="1"/>
  <c r="Q822" i="35" s="1"/>
  <c r="I846" i="25"/>
  <c r="H847" i="25" s="1"/>
  <c r="K846" i="25"/>
  <c r="V847" i="25"/>
  <c r="Z847" i="25"/>
  <c r="AD847" i="25"/>
  <c r="W847" i="25"/>
  <c r="AA847" i="25"/>
  <c r="Y847" i="25"/>
  <c r="AB847" i="25"/>
  <c r="U847" i="25"/>
  <c r="AC847" i="25"/>
  <c r="T847" i="25"/>
  <c r="X847" i="25"/>
  <c r="S822" i="35" l="1"/>
  <c r="AE847" i="25"/>
  <c r="N847" i="25" s="1"/>
  <c r="Q847" i="25" s="1"/>
  <c r="R847" i="25"/>
  <c r="L848" i="25" s="1"/>
  <c r="M848" i="25" s="1"/>
  <c r="I847" i="25"/>
  <c r="H848" i="25" s="1"/>
  <c r="E822" i="35" l="1"/>
  <c r="K847" i="25"/>
  <c r="Z848" i="25"/>
  <c r="AD848" i="25"/>
  <c r="W848" i="25"/>
  <c r="AA848" i="25"/>
  <c r="X848" i="25"/>
  <c r="AC848" i="25"/>
  <c r="Y848" i="25"/>
  <c r="V848" i="25"/>
  <c r="U848" i="25"/>
  <c r="T848" i="25"/>
  <c r="AB848" i="25"/>
  <c r="I822" i="35" l="1"/>
  <c r="H823" i="35" s="1"/>
  <c r="R822" i="35"/>
  <c r="L823" i="35" s="1"/>
  <c r="M823" i="35" s="1"/>
  <c r="AE848" i="25"/>
  <c r="N848" i="25" s="1"/>
  <c r="Q848" i="25" s="1"/>
  <c r="E848" i="25"/>
  <c r="R848" i="25" s="1"/>
  <c r="L849" i="25" s="1"/>
  <c r="M849" i="25" s="1"/>
  <c r="I848" i="25"/>
  <c r="H849" i="25" s="1"/>
  <c r="J822" i="35" l="1"/>
  <c r="K822" i="35" s="1"/>
  <c r="X823" i="35"/>
  <c r="AD823" i="35"/>
  <c r="AC823" i="35"/>
  <c r="W823" i="35"/>
  <c r="T823" i="35"/>
  <c r="Y823" i="35"/>
  <c r="V823" i="35"/>
  <c r="U823" i="35"/>
  <c r="Z823" i="35"/>
  <c r="AB823" i="35"/>
  <c r="AA823" i="35"/>
  <c r="K848" i="25"/>
  <c r="T849" i="25"/>
  <c r="X849" i="25"/>
  <c r="AB849" i="25"/>
  <c r="AC849" i="25"/>
  <c r="U849" i="25"/>
  <c r="Y849" i="25"/>
  <c r="AA849" i="25"/>
  <c r="Z849" i="25"/>
  <c r="AD849" i="25"/>
  <c r="W849" i="25"/>
  <c r="V849" i="25"/>
  <c r="AE823" i="35" l="1"/>
  <c r="N823" i="35" s="1"/>
  <c r="Q823" i="35" s="1"/>
  <c r="AE849" i="25"/>
  <c r="N849" i="25" s="1"/>
  <c r="Q849" i="25" s="1"/>
  <c r="S823" i="35" l="1"/>
  <c r="E823" i="35" s="1"/>
  <c r="R849" i="25"/>
  <c r="L850" i="25" s="1"/>
  <c r="M850" i="25" s="1"/>
  <c r="I849" i="25"/>
  <c r="H850" i="25" s="1"/>
  <c r="I823" i="35" l="1"/>
  <c r="J823" i="35" s="1"/>
  <c r="V16" i="18"/>
  <c r="V17" i="18"/>
  <c r="R823" i="35"/>
  <c r="K849" i="25"/>
  <c r="X850" i="25"/>
  <c r="AB850" i="25"/>
  <c r="U850" i="25"/>
  <c r="Y850" i="25"/>
  <c r="W850" i="25"/>
  <c r="V850" i="25"/>
  <c r="AD850" i="25"/>
  <c r="Z850" i="25"/>
  <c r="AA850" i="25"/>
  <c r="AC850" i="25"/>
  <c r="T850" i="25"/>
  <c r="K823" i="35" l="1"/>
  <c r="D2" i="35" s="1"/>
  <c r="D3" i="35" s="1"/>
  <c r="O7" i="36" s="1"/>
  <c r="O9" i="36" s="1"/>
  <c r="AP7" i="18" s="1"/>
  <c r="AE850" i="25"/>
  <c r="N850" i="25" s="1"/>
  <c r="Q850" i="25" s="1"/>
  <c r="E850" i="25" l="1"/>
  <c r="R850" i="25" s="1"/>
  <c r="L851" i="25" s="1"/>
  <c r="M851" i="25" s="1"/>
  <c r="I850" i="25" l="1"/>
  <c r="H851" i="25" s="1"/>
  <c r="K850" i="25"/>
  <c r="T851" i="25"/>
  <c r="U851" i="25"/>
  <c r="AC851" i="25"/>
  <c r="V851" i="25"/>
  <c r="Z851" i="25"/>
  <c r="AD851" i="25"/>
  <c r="W851" i="25"/>
  <c r="AB851" i="25"/>
  <c r="Y851" i="25"/>
  <c r="X851" i="25"/>
  <c r="AA851" i="25"/>
  <c r="AE851" i="25" l="1"/>
  <c r="N851" i="25" s="1"/>
  <c r="Q851" i="25" s="1"/>
  <c r="R851" i="25" l="1"/>
  <c r="L852" i="25" s="1"/>
  <c r="M852" i="25" s="1"/>
  <c r="I851" i="25"/>
  <c r="H852" i="25" s="1"/>
  <c r="K851" i="25" l="1"/>
  <c r="AA852" i="25"/>
  <c r="AC852" i="25"/>
  <c r="V852" i="25"/>
  <c r="AD852" i="25"/>
  <c r="U852" i="25"/>
  <c r="AB852" i="25"/>
  <c r="T852" i="25"/>
  <c r="W852" i="25"/>
  <c r="X852" i="25"/>
  <c r="Y852" i="25"/>
  <c r="Z852" i="25"/>
  <c r="AE852" i="25" l="1"/>
  <c r="N852" i="25" s="1"/>
  <c r="Q852" i="25" s="1"/>
  <c r="E852" i="25" l="1"/>
  <c r="R852" i="25" s="1"/>
  <c r="L853" i="25" s="1"/>
  <c r="M853" i="25" s="1"/>
  <c r="I852" i="25"/>
  <c r="H853" i="25" s="1"/>
  <c r="K852" i="25" l="1"/>
  <c r="AA853" i="25"/>
  <c r="AC853" i="25"/>
  <c r="T853" i="25"/>
  <c r="X853" i="25"/>
  <c r="AB853" i="25"/>
  <c r="U853" i="25"/>
  <c r="Z853" i="25"/>
  <c r="AD853" i="25"/>
  <c r="W853" i="25"/>
  <c r="Y853" i="25"/>
  <c r="V853" i="25"/>
  <c r="AE853" i="25" l="1"/>
  <c r="N853" i="25" s="1"/>
  <c r="Q853" i="25" s="1"/>
  <c r="R853" i="25" l="1"/>
  <c r="L854" i="25" s="1"/>
  <c r="M854" i="25" s="1"/>
  <c r="I853" i="25"/>
  <c r="H854" i="25" s="1"/>
  <c r="K853" i="25" l="1"/>
  <c r="U854" i="25"/>
  <c r="Y854" i="25"/>
  <c r="AC854" i="25"/>
  <c r="W854" i="25"/>
  <c r="V854" i="25"/>
  <c r="Z854" i="25"/>
  <c r="AD854" i="25"/>
  <c r="AA854" i="25"/>
  <c r="T854" i="25"/>
  <c r="X854" i="25"/>
  <c r="AB854" i="25"/>
  <c r="AE854" i="25" l="1"/>
  <c r="N854" i="25" s="1"/>
  <c r="Q854" i="25" s="1"/>
  <c r="E854" i="25" l="1"/>
  <c r="R854" i="25" s="1"/>
  <c r="L855" i="25" s="1"/>
  <c r="M855" i="25" s="1"/>
  <c r="I854" i="25"/>
  <c r="H855" i="25" s="1"/>
  <c r="K854" i="25" l="1"/>
  <c r="U855" i="25"/>
  <c r="V855" i="25"/>
  <c r="T855" i="25"/>
  <c r="AD855" i="25"/>
  <c r="X855" i="25"/>
  <c r="W855" i="25"/>
  <c r="Y855" i="25"/>
  <c r="AC855" i="25"/>
  <c r="Z855" i="25"/>
  <c r="AA855" i="25"/>
  <c r="AB855" i="25"/>
  <c r="AE855" i="25" l="1"/>
  <c r="N855" i="25" s="1"/>
  <c r="Q855" i="25" s="1"/>
  <c r="R855" i="25" l="1"/>
  <c r="L856" i="25" s="1"/>
  <c r="M856" i="25" s="1"/>
  <c r="I855" i="25"/>
  <c r="H856" i="25" s="1"/>
  <c r="K855" i="25" l="1"/>
  <c r="W856" i="25"/>
  <c r="AA856" i="25"/>
  <c r="U856" i="25"/>
  <c r="Y856" i="25"/>
  <c r="AB856" i="25"/>
  <c r="AC856" i="25"/>
  <c r="V856" i="25"/>
  <c r="AD856" i="25"/>
  <c r="Z856" i="25"/>
  <c r="T856" i="25"/>
  <c r="X856" i="25"/>
  <c r="AE856" i="25" l="1"/>
  <c r="N856" i="25" s="1"/>
  <c r="Q856" i="25" s="1"/>
  <c r="E856" i="25" l="1"/>
  <c r="I856" i="25" l="1"/>
  <c r="H857" i="25" s="1"/>
  <c r="K856" i="25"/>
  <c r="R856" i="25"/>
  <c r="L857" i="25" s="1"/>
  <c r="M857" i="25" s="1"/>
  <c r="X857" i="25" l="1"/>
  <c r="AB857" i="25"/>
  <c r="T857" i="25"/>
  <c r="V857" i="25"/>
  <c r="U857" i="25"/>
  <c r="Y857" i="25"/>
  <c r="AD857" i="25"/>
  <c r="AC857" i="25"/>
  <c r="W857" i="25"/>
  <c r="Z857" i="25"/>
  <c r="AA857" i="25"/>
  <c r="AE857" i="25" l="1"/>
  <c r="N857" i="25" s="1"/>
  <c r="Q857" i="25" s="1"/>
  <c r="R857" i="25" l="1"/>
  <c r="L858" i="25" s="1"/>
  <c r="M858" i="25" s="1"/>
  <c r="I857" i="25"/>
  <c r="H858" i="25" s="1"/>
  <c r="K857" i="25" l="1"/>
  <c r="AB858" i="25"/>
  <c r="U858" i="25"/>
  <c r="Y858" i="25"/>
  <c r="AC858" i="25"/>
  <c r="W858" i="25"/>
  <c r="AA858" i="25"/>
  <c r="AD858" i="25"/>
  <c r="T858" i="25"/>
  <c r="Z858" i="25"/>
  <c r="V858" i="25"/>
  <c r="X858" i="25"/>
  <c r="AE858" i="25" l="1"/>
  <c r="N858" i="25" s="1"/>
  <c r="Q858" i="25" s="1"/>
  <c r="E858" i="25" l="1"/>
  <c r="R858" i="25" s="1"/>
  <c r="L859" i="25" s="1"/>
  <c r="M859" i="25" s="1"/>
  <c r="I858" i="25" l="1"/>
  <c r="H859" i="25" s="1"/>
  <c r="K858" i="25"/>
  <c r="AC859" i="25"/>
  <c r="V859" i="25"/>
  <c r="Z859" i="25"/>
  <c r="T859" i="25"/>
  <c r="X859" i="25"/>
  <c r="AB859" i="25"/>
  <c r="U859" i="25"/>
  <c r="AA859" i="25"/>
  <c r="W859" i="25"/>
  <c r="Y859" i="25"/>
  <c r="AD859" i="25"/>
  <c r="AE859" i="25" l="1"/>
  <c r="N859" i="25" s="1"/>
  <c r="Q859" i="25" s="1"/>
  <c r="R859" i="25"/>
  <c r="L860" i="25" s="1"/>
  <c r="M860" i="25" s="1"/>
  <c r="I859" i="25"/>
  <c r="H860" i="25" s="1"/>
  <c r="K859" i="25" l="1"/>
  <c r="V860" i="25"/>
  <c r="Z860" i="25"/>
  <c r="AA860" i="25"/>
  <c r="U860" i="25"/>
  <c r="AD860" i="25"/>
  <c r="W860" i="25"/>
  <c r="X860" i="25"/>
  <c r="AB860" i="25"/>
  <c r="Y860" i="25"/>
  <c r="AC860" i="25"/>
  <c r="T860" i="25"/>
  <c r="AE860" i="25" l="1"/>
  <c r="N860" i="25" s="1"/>
  <c r="Q860" i="25" s="1"/>
  <c r="E860" i="25" l="1"/>
  <c r="R860" i="25" s="1"/>
  <c r="L861" i="25" s="1"/>
  <c r="M861" i="25" s="1"/>
  <c r="I860" i="25"/>
  <c r="H861" i="25" s="1"/>
  <c r="K860" i="25" l="1"/>
  <c r="Y861" i="25"/>
  <c r="X861" i="25"/>
  <c r="AB861" i="25"/>
  <c r="V861" i="25"/>
  <c r="AC861" i="25"/>
  <c r="U861" i="25"/>
  <c r="W861" i="25"/>
  <c r="T861" i="25"/>
  <c r="AD861" i="25"/>
  <c r="AA861" i="25"/>
  <c r="Z861" i="25"/>
  <c r="AE861" i="25" l="1"/>
  <c r="N861" i="25" s="1"/>
  <c r="Q861" i="25" s="1"/>
  <c r="R861" i="25" l="1"/>
  <c r="L862" i="25" s="1"/>
  <c r="M862" i="25" s="1"/>
  <c r="I861" i="25"/>
  <c r="H862" i="25" s="1"/>
  <c r="K861" i="25" l="1"/>
  <c r="AA862" i="25"/>
  <c r="AC862" i="25"/>
  <c r="Z862" i="25"/>
  <c r="V862" i="25"/>
  <c r="AB862" i="25"/>
  <c r="Y862" i="25"/>
  <c r="W862" i="25"/>
  <c r="AD862" i="25"/>
  <c r="T862" i="25"/>
  <c r="X862" i="25"/>
  <c r="U862" i="25"/>
  <c r="AE862" i="25" l="1"/>
  <c r="N862" i="25" s="1"/>
  <c r="Q862" i="25" s="1"/>
  <c r="E862" i="25" l="1"/>
  <c r="R862" i="25" s="1"/>
  <c r="L863" i="25" s="1"/>
  <c r="M863" i="25" s="1"/>
  <c r="I862" i="25"/>
  <c r="H863" i="25" s="1"/>
  <c r="K862" i="25" l="1"/>
  <c r="AA863" i="25"/>
  <c r="T863" i="25"/>
  <c r="Y863" i="25"/>
  <c r="AC863" i="25"/>
  <c r="V863" i="25"/>
  <c r="Z863" i="25"/>
  <c r="AD863" i="25"/>
  <c r="W863" i="25"/>
  <c r="U863" i="25"/>
  <c r="AB863" i="25"/>
  <c r="X863" i="25"/>
  <c r="AE863" i="25" l="1"/>
  <c r="N863" i="25" s="1"/>
  <c r="Q863" i="25" s="1"/>
  <c r="R863" i="25"/>
  <c r="L864" i="25" s="1"/>
  <c r="M864" i="25" s="1"/>
  <c r="I863" i="25"/>
  <c r="H864" i="25" s="1"/>
  <c r="K863" i="25" l="1"/>
  <c r="AD864" i="25"/>
  <c r="W864" i="25"/>
  <c r="X864" i="25"/>
  <c r="AA864" i="25"/>
  <c r="Y864" i="25"/>
  <c r="AC864" i="25"/>
  <c r="V864" i="25"/>
  <c r="U864" i="25"/>
  <c r="T864" i="25"/>
  <c r="AB864" i="25"/>
  <c r="Z864" i="25"/>
  <c r="AE864" i="25" l="1"/>
  <c r="N864" i="25" s="1"/>
  <c r="Q864" i="25" s="1"/>
  <c r="E864" i="25"/>
  <c r="R864" i="25" s="1"/>
  <c r="L865" i="25" s="1"/>
  <c r="M865" i="25" s="1"/>
  <c r="I864" i="25" l="1"/>
  <c r="H865" i="25" s="1"/>
  <c r="K864" i="25"/>
  <c r="AB865" i="25"/>
  <c r="U865" i="25"/>
  <c r="Y865" i="25"/>
  <c r="AA865" i="25"/>
  <c r="X865" i="25"/>
  <c r="V865" i="25"/>
  <c r="AC865" i="25"/>
  <c r="AD865" i="25"/>
  <c r="W865" i="25"/>
  <c r="T865" i="25"/>
  <c r="Z865" i="25"/>
  <c r="AE865" i="25" l="1"/>
  <c r="N865" i="25" s="1"/>
  <c r="Q865" i="25" s="1"/>
  <c r="R865" i="25" l="1"/>
  <c r="L866" i="25" s="1"/>
  <c r="M866" i="25" s="1"/>
  <c r="I865" i="25"/>
  <c r="H866" i="25" s="1"/>
  <c r="K865" i="25" l="1"/>
  <c r="AB866" i="25"/>
  <c r="U866" i="25"/>
  <c r="Y866" i="25"/>
  <c r="AC866" i="25"/>
  <c r="AA866" i="25"/>
  <c r="T866" i="25"/>
  <c r="X866" i="25"/>
  <c r="V866" i="25"/>
  <c r="AD866" i="25"/>
  <c r="Z866" i="25"/>
  <c r="W866" i="25"/>
  <c r="AE866" i="25" l="1"/>
  <c r="N866" i="25" s="1"/>
  <c r="Q866" i="25" s="1"/>
  <c r="E866" i="25" l="1"/>
  <c r="R866" i="25" s="1"/>
  <c r="L867" i="25" s="1"/>
  <c r="M867" i="25" s="1"/>
  <c r="I866" i="25"/>
  <c r="H867" i="25" s="1"/>
  <c r="K866" i="25" l="1"/>
  <c r="AC867" i="25"/>
  <c r="V867" i="25"/>
  <c r="Z867" i="25"/>
  <c r="T867" i="25"/>
  <c r="AD867" i="25"/>
  <c r="X867" i="25"/>
  <c r="W867" i="25"/>
  <c r="U867" i="25"/>
  <c r="Y867" i="25"/>
  <c r="AB867" i="25"/>
  <c r="AA867" i="25"/>
  <c r="AE867" i="25" l="1"/>
  <c r="N867" i="25" s="1"/>
  <c r="Q867" i="25" s="1"/>
  <c r="R867" i="25" l="1"/>
  <c r="L868" i="25" s="1"/>
  <c r="M868" i="25" s="1"/>
  <c r="I867" i="25"/>
  <c r="H868" i="25" s="1"/>
  <c r="K867" i="25" l="1"/>
  <c r="T868" i="25"/>
  <c r="AD868" i="25"/>
  <c r="AA868" i="25"/>
  <c r="U868" i="25"/>
  <c r="AB868" i="25"/>
  <c r="Y868" i="25"/>
  <c r="AC868" i="25"/>
  <c r="V868" i="25"/>
  <c r="W868" i="25"/>
  <c r="X868" i="25"/>
  <c r="Z868" i="25"/>
  <c r="AE868" i="25" l="1"/>
  <c r="N868" i="25" s="1"/>
  <c r="Q868" i="25" s="1"/>
  <c r="E868" i="25" l="1"/>
  <c r="I868" i="25" l="1"/>
  <c r="H869" i="25" s="1"/>
  <c r="K868" i="25"/>
  <c r="R868" i="25"/>
  <c r="L869" i="25" s="1"/>
  <c r="M869" i="25" s="1"/>
  <c r="W869" i="25" l="1"/>
  <c r="AA869" i="25"/>
  <c r="T869" i="25"/>
  <c r="X869" i="25"/>
  <c r="AB869" i="25"/>
  <c r="Y869" i="25"/>
  <c r="AD869" i="25"/>
  <c r="U869" i="25"/>
  <c r="V869" i="25"/>
  <c r="Z869" i="25"/>
  <c r="AC869" i="25"/>
  <c r="AE869" i="25" l="1"/>
  <c r="N869" i="25" s="1"/>
  <c r="Q869" i="25" s="1"/>
  <c r="R869" i="25" l="1"/>
  <c r="L870" i="25" s="1"/>
  <c r="M870" i="25" s="1"/>
  <c r="I869" i="25"/>
  <c r="H870" i="25" s="1"/>
  <c r="K869" i="25" l="1"/>
  <c r="X870" i="25"/>
  <c r="V870" i="25"/>
  <c r="U870" i="25"/>
  <c r="Y870" i="25"/>
  <c r="Z870" i="25"/>
  <c r="AD870" i="25"/>
  <c r="AB870" i="25"/>
  <c r="AC870" i="25"/>
  <c r="AA870" i="25"/>
  <c r="T870" i="25"/>
  <c r="W870" i="25"/>
  <c r="AE870" i="25" l="1"/>
  <c r="N870" i="25" s="1"/>
  <c r="Q870" i="25" s="1"/>
  <c r="E870" i="25"/>
  <c r="R870" i="25" s="1"/>
  <c r="L871" i="25" s="1"/>
  <c r="M871" i="25" s="1"/>
  <c r="I870" i="25" l="1"/>
  <c r="H871" i="25" s="1"/>
  <c r="K870" i="25"/>
  <c r="AB871" i="25"/>
  <c r="W871" i="25"/>
  <c r="Y871" i="25"/>
  <c r="Z871" i="25"/>
  <c r="T871" i="25"/>
  <c r="X871" i="25"/>
  <c r="U871" i="25"/>
  <c r="AD871" i="25"/>
  <c r="AA871" i="25"/>
  <c r="AC871" i="25"/>
  <c r="V871" i="25"/>
  <c r="AE871" i="25" l="1"/>
  <c r="N871" i="25" s="1"/>
  <c r="Q871" i="25" s="1"/>
  <c r="R871" i="25" l="1"/>
  <c r="L872" i="25" s="1"/>
  <c r="M872" i="25" s="1"/>
  <c r="I871" i="25"/>
  <c r="H872" i="25" s="1"/>
  <c r="K871" i="25" l="1"/>
  <c r="W872" i="25"/>
  <c r="AA872" i="25"/>
  <c r="T872" i="25"/>
  <c r="Y872" i="25"/>
  <c r="AB872" i="25"/>
  <c r="X872" i="25"/>
  <c r="Z872" i="25"/>
  <c r="AC872" i="25"/>
  <c r="V872" i="25"/>
  <c r="U872" i="25"/>
  <c r="AD872" i="25"/>
  <c r="AE872" i="25" l="1"/>
  <c r="N872" i="25" s="1"/>
  <c r="Q872" i="25" s="1"/>
  <c r="E872" i="25" l="1"/>
  <c r="R872" i="25" s="1"/>
  <c r="L873" i="25" s="1"/>
  <c r="M873" i="25" s="1"/>
  <c r="I872" i="25" l="1"/>
  <c r="H873" i="25" s="1"/>
  <c r="K872" i="25"/>
  <c r="AB873" i="25"/>
  <c r="U873" i="25"/>
  <c r="Z873" i="25"/>
  <c r="Y873" i="25"/>
  <c r="AC873" i="25"/>
  <c r="AA873" i="25"/>
  <c r="X873" i="25"/>
  <c r="V873" i="25"/>
  <c r="W873" i="25"/>
  <c r="T873" i="25"/>
  <c r="AD873" i="25"/>
  <c r="AE873" i="25" l="1"/>
  <c r="N873" i="25" s="1"/>
  <c r="Q873" i="25" s="1"/>
  <c r="R873" i="25"/>
  <c r="L874" i="25" s="1"/>
  <c r="M874" i="25" s="1"/>
  <c r="I873" i="25"/>
  <c r="H874" i="25" s="1"/>
  <c r="K873" i="25" l="1"/>
  <c r="AB874" i="25"/>
  <c r="AD874" i="25"/>
  <c r="V874" i="25"/>
  <c r="U874" i="25"/>
  <c r="Y874" i="25"/>
  <c r="AC874" i="25"/>
  <c r="W874" i="25"/>
  <c r="Z874" i="25"/>
  <c r="AA874" i="25"/>
  <c r="X874" i="25"/>
  <c r="T874" i="25"/>
  <c r="AE874" i="25" l="1"/>
  <c r="N874" i="25" s="1"/>
  <c r="Q874" i="25" s="1"/>
  <c r="E874" i="25" l="1"/>
  <c r="R874" i="25" s="1"/>
  <c r="L875" i="25" s="1"/>
  <c r="M875" i="25" s="1"/>
  <c r="I874" i="25"/>
  <c r="H875" i="25" s="1"/>
  <c r="K874" i="25" l="1"/>
  <c r="AC875" i="25"/>
  <c r="V875" i="25"/>
  <c r="T875" i="25"/>
  <c r="AD875" i="25"/>
  <c r="AA875" i="25"/>
  <c r="AB875" i="25"/>
  <c r="U875" i="25"/>
  <c r="Z875" i="25"/>
  <c r="Y875" i="25"/>
  <c r="X875" i="25"/>
  <c r="W875" i="25"/>
  <c r="AE875" i="25" l="1"/>
  <c r="N875" i="25" s="1"/>
  <c r="Q875" i="25" s="1"/>
  <c r="R875" i="25" l="1"/>
  <c r="L876" i="25" s="1"/>
  <c r="M876" i="25" s="1"/>
  <c r="I875" i="25"/>
  <c r="H876" i="25" s="1"/>
  <c r="K875" i="25" l="1"/>
  <c r="AD876" i="25"/>
  <c r="W876" i="25"/>
  <c r="Y876" i="25"/>
  <c r="V876" i="25"/>
  <c r="AA876" i="25"/>
  <c r="T876" i="25"/>
  <c r="AC876" i="25"/>
  <c r="Z876" i="25"/>
  <c r="X876" i="25"/>
  <c r="AB876" i="25"/>
  <c r="U876" i="25"/>
  <c r="AE876" i="25" l="1"/>
  <c r="N876" i="25" s="1"/>
  <c r="Q876" i="25" s="1"/>
  <c r="E876" i="25" l="1"/>
  <c r="R876" i="25" s="1"/>
  <c r="L877" i="25" s="1"/>
  <c r="M877" i="25" s="1"/>
  <c r="I876" i="25"/>
  <c r="H877" i="25" s="1"/>
  <c r="K876" i="25" l="1"/>
  <c r="W877" i="25"/>
  <c r="Y877" i="25"/>
  <c r="AA877" i="25"/>
  <c r="AC877" i="25"/>
  <c r="U877" i="25"/>
  <c r="X877" i="25"/>
  <c r="V877" i="25"/>
  <c r="AD877" i="25"/>
  <c r="Z877" i="25"/>
  <c r="T877" i="25"/>
  <c r="AB877" i="25"/>
  <c r="AE877" i="25" l="1"/>
  <c r="N877" i="25" s="1"/>
  <c r="Q877" i="25" s="1"/>
  <c r="R877" i="25" l="1"/>
  <c r="L878" i="25" s="1"/>
  <c r="M878" i="25" s="1"/>
  <c r="I877" i="25"/>
  <c r="H878" i="25" s="1"/>
  <c r="K877" i="25" l="1"/>
  <c r="AB878" i="25"/>
  <c r="Z878" i="25"/>
  <c r="U878" i="25"/>
  <c r="Y878" i="25"/>
  <c r="W878" i="25"/>
  <c r="AD878" i="25"/>
  <c r="T878" i="25"/>
  <c r="AA878" i="25"/>
  <c r="AC878" i="25"/>
  <c r="V878" i="25"/>
  <c r="X878" i="25"/>
  <c r="AE878" i="25" l="1"/>
  <c r="N878" i="25" s="1"/>
  <c r="Q878" i="25" s="1"/>
  <c r="E878" i="25"/>
  <c r="R878" i="25" s="1"/>
  <c r="L879" i="25" s="1"/>
  <c r="M879" i="25" s="1"/>
  <c r="I878" i="25" l="1"/>
  <c r="H879" i="25" s="1"/>
  <c r="K878" i="25"/>
  <c r="AB879" i="25"/>
  <c r="U879" i="25"/>
  <c r="Y879" i="25"/>
  <c r="Z879" i="25"/>
  <c r="W879" i="25"/>
  <c r="AA879" i="25"/>
  <c r="AC879" i="25"/>
  <c r="T879" i="25"/>
  <c r="V879" i="25"/>
  <c r="AD879" i="25"/>
  <c r="X879" i="25"/>
  <c r="AE879" i="25" l="1"/>
  <c r="N879" i="25" s="1"/>
  <c r="Q879" i="25" s="1"/>
  <c r="R879" i="25" l="1"/>
  <c r="L880" i="25" s="1"/>
  <c r="M880" i="25" s="1"/>
  <c r="I879" i="25"/>
  <c r="H880" i="25" s="1"/>
  <c r="K879" i="25" l="1"/>
  <c r="AB880" i="25"/>
  <c r="V880" i="25"/>
  <c r="AD880" i="25"/>
  <c r="AA880" i="25"/>
  <c r="U880" i="25"/>
  <c r="X880" i="25"/>
  <c r="Y880" i="25"/>
  <c r="T880" i="25"/>
  <c r="AC880" i="25"/>
  <c r="Z880" i="25"/>
  <c r="W880" i="25"/>
  <c r="AE880" i="25" l="1"/>
  <c r="N880" i="25" s="1"/>
  <c r="Q880" i="25" s="1"/>
  <c r="E880" i="25" l="1"/>
  <c r="I880" i="25" l="1"/>
  <c r="H881" i="25" s="1"/>
  <c r="K880" i="25"/>
  <c r="R880" i="25"/>
  <c r="L881" i="25" s="1"/>
  <c r="M881" i="25" s="1"/>
  <c r="AC881" i="25" l="1"/>
  <c r="AD881" i="25"/>
  <c r="W881" i="25"/>
  <c r="AB881" i="25"/>
  <c r="V881" i="25"/>
  <c r="Y881" i="25"/>
  <c r="AA881" i="25"/>
  <c r="T881" i="25"/>
  <c r="X881" i="25"/>
  <c r="Z881" i="25"/>
  <c r="U881" i="25"/>
  <c r="AE881" i="25" l="1"/>
  <c r="N881" i="25" s="1"/>
  <c r="Q881" i="25" s="1"/>
  <c r="R881" i="25" l="1"/>
  <c r="L882" i="25" s="1"/>
  <c r="M882" i="25" s="1"/>
  <c r="I881" i="25"/>
  <c r="H882" i="25" s="1"/>
  <c r="K881" i="25" l="1"/>
  <c r="U882" i="25"/>
  <c r="Y882" i="25"/>
  <c r="AC882" i="25"/>
  <c r="W882" i="25"/>
  <c r="T882" i="25"/>
  <c r="AB882" i="25"/>
  <c r="Z882" i="25"/>
  <c r="AD882" i="25"/>
  <c r="AA882" i="25"/>
  <c r="V882" i="25"/>
  <c r="X882" i="25"/>
  <c r="AE882" i="25" l="1"/>
  <c r="N882" i="25" s="1"/>
  <c r="Q882" i="25" s="1"/>
  <c r="E882" i="25" l="1"/>
  <c r="R882" i="25" s="1"/>
  <c r="L883" i="25" s="1"/>
  <c r="M883" i="25" s="1"/>
  <c r="I882" i="25" l="1"/>
  <c r="H883" i="25" s="1"/>
  <c r="K882" i="25"/>
  <c r="U883" i="25"/>
  <c r="T883" i="25"/>
  <c r="Y883" i="25"/>
  <c r="AC883" i="25"/>
  <c r="V883" i="25"/>
  <c r="Z883" i="25"/>
  <c r="W883" i="25"/>
  <c r="X883" i="25"/>
  <c r="AD883" i="25"/>
  <c r="AB883" i="25"/>
  <c r="AA883" i="25"/>
  <c r="AE883" i="25" l="1"/>
  <c r="N883" i="25" s="1"/>
  <c r="Q883" i="25" s="1"/>
  <c r="R883" i="25" l="1"/>
  <c r="L884" i="25" s="1"/>
  <c r="M884" i="25" s="1"/>
  <c r="I883" i="25"/>
  <c r="H884" i="25" s="1"/>
  <c r="K883" i="25" l="1"/>
  <c r="W884" i="25"/>
  <c r="AA884" i="25"/>
  <c r="Y884" i="25"/>
  <c r="X884" i="25"/>
  <c r="T884" i="25"/>
  <c r="Z884" i="25"/>
  <c r="AB884" i="25"/>
  <c r="AC884" i="25"/>
  <c r="V884" i="25"/>
  <c r="AD884" i="25"/>
  <c r="U884" i="25"/>
  <c r="AE884" i="25" l="1"/>
  <c r="N884" i="25" s="1"/>
  <c r="Q884" i="25" s="1"/>
  <c r="E884" i="25" l="1"/>
  <c r="R884" i="25" s="1"/>
  <c r="L885" i="25" s="1"/>
  <c r="M885" i="25" s="1"/>
  <c r="I884" i="25" l="1"/>
  <c r="H885" i="25" s="1"/>
  <c r="K884" i="25"/>
  <c r="AB885" i="25"/>
  <c r="AD885" i="25"/>
  <c r="W885" i="25"/>
  <c r="X885" i="25"/>
  <c r="V885" i="25"/>
  <c r="U885" i="25"/>
  <c r="Y885" i="25"/>
  <c r="AC885" i="25"/>
  <c r="AA885" i="25"/>
  <c r="T885" i="25"/>
  <c r="Z885" i="25"/>
  <c r="AE885" i="25" l="1"/>
  <c r="N885" i="25" s="1"/>
  <c r="Q885" i="25" s="1"/>
  <c r="R885" i="25" l="1"/>
  <c r="L886" i="25" s="1"/>
  <c r="M886" i="25" s="1"/>
  <c r="I885" i="25"/>
  <c r="H886" i="25" s="1"/>
  <c r="K885" i="25" l="1"/>
  <c r="AB886" i="25"/>
  <c r="U886" i="25"/>
  <c r="Y886" i="25"/>
  <c r="AC886" i="25"/>
  <c r="V886" i="25"/>
  <c r="AA886" i="25"/>
  <c r="Z886" i="25"/>
  <c r="X886" i="25"/>
  <c r="T886" i="25"/>
  <c r="W886" i="25"/>
  <c r="AD886" i="25"/>
  <c r="AE886" i="25" l="1"/>
  <c r="N886" i="25" s="1"/>
  <c r="Q886" i="25" s="1"/>
  <c r="E886" i="25" l="1"/>
  <c r="R886" i="25" s="1"/>
  <c r="L887" i="25" s="1"/>
  <c r="M887" i="25" s="1"/>
  <c r="I886" i="25" l="1"/>
  <c r="H887" i="25" s="1"/>
  <c r="K886" i="25"/>
  <c r="V887" i="25"/>
  <c r="Z887" i="25"/>
  <c r="T887" i="25"/>
  <c r="AD887" i="25"/>
  <c r="X887" i="25"/>
  <c r="W887" i="25"/>
  <c r="Y887" i="25"/>
  <c r="AC887" i="25"/>
  <c r="AB887" i="25"/>
  <c r="U887" i="25"/>
  <c r="AA887" i="25"/>
  <c r="AE887" i="25" l="1"/>
  <c r="N887" i="25" s="1"/>
  <c r="Q887" i="25" s="1"/>
  <c r="R887" i="25" l="1"/>
  <c r="L888" i="25" s="1"/>
  <c r="M888" i="25" s="1"/>
  <c r="I887" i="25"/>
  <c r="H888" i="25" s="1"/>
  <c r="K887" i="25" l="1"/>
  <c r="W888" i="25"/>
  <c r="AA888" i="25"/>
  <c r="AB888" i="25"/>
  <c r="Y888" i="25"/>
  <c r="T888" i="25"/>
  <c r="AC888" i="25"/>
  <c r="AD888" i="25"/>
  <c r="U888" i="25"/>
  <c r="V888" i="25"/>
  <c r="Z888" i="25"/>
  <c r="X888" i="25"/>
  <c r="AE888" i="25" l="1"/>
  <c r="N888" i="25" s="1"/>
  <c r="Q888" i="25" s="1"/>
  <c r="E888" i="25" l="1"/>
  <c r="R888" i="25" s="1"/>
  <c r="L889" i="25" s="1"/>
  <c r="M889" i="25" s="1"/>
  <c r="I888" i="25" l="1"/>
  <c r="H889" i="25" s="1"/>
  <c r="K888" i="25"/>
  <c r="AA889" i="25"/>
  <c r="Y889" i="25"/>
  <c r="W889" i="25"/>
  <c r="T889" i="25"/>
  <c r="X889" i="25"/>
  <c r="AB889" i="25"/>
  <c r="U889" i="25"/>
  <c r="Z889" i="25"/>
  <c r="AD889" i="25"/>
  <c r="AC889" i="25"/>
  <c r="V889" i="25"/>
  <c r="AE889" i="25" l="1"/>
  <c r="N889" i="25" s="1"/>
  <c r="Q889" i="25" s="1"/>
  <c r="R889" i="25" l="1"/>
  <c r="L890" i="25" s="1"/>
  <c r="M890" i="25" s="1"/>
  <c r="I889" i="25"/>
  <c r="H890" i="25" s="1"/>
  <c r="K889" i="25" l="1"/>
  <c r="U890" i="25"/>
  <c r="Y890" i="25"/>
  <c r="AC890" i="25"/>
  <c r="W890" i="25"/>
  <c r="AA890" i="25"/>
  <c r="T890" i="25"/>
  <c r="AB890" i="25"/>
  <c r="AD890" i="25"/>
  <c r="V890" i="25"/>
  <c r="Z890" i="25"/>
  <c r="X890" i="25"/>
  <c r="AE890" i="25" l="1"/>
  <c r="N890" i="25" s="1"/>
  <c r="Q890" i="25" s="1"/>
  <c r="E890" i="25" l="1"/>
  <c r="R890" i="25" s="1"/>
  <c r="L891" i="25" s="1"/>
  <c r="M891" i="25" s="1"/>
  <c r="I890" i="25" l="1"/>
  <c r="H891" i="25" s="1"/>
  <c r="K890" i="25"/>
  <c r="U891" i="25"/>
  <c r="Y891" i="25"/>
  <c r="AC891" i="25"/>
  <c r="V891" i="25"/>
  <c r="Z891" i="25"/>
  <c r="T891" i="25"/>
  <c r="AA891" i="25"/>
  <c r="AB891" i="25"/>
  <c r="AD891" i="25"/>
  <c r="W891" i="25"/>
  <c r="X891" i="25"/>
  <c r="AE891" i="25" l="1"/>
  <c r="N891" i="25" s="1"/>
  <c r="Q891" i="25" s="1"/>
  <c r="R891" i="25" l="1"/>
  <c r="L892" i="25" s="1"/>
  <c r="M892" i="25" s="1"/>
  <c r="I891" i="25"/>
  <c r="H892" i="25" s="1"/>
  <c r="K891" i="25" l="1"/>
  <c r="AD892" i="25"/>
  <c r="V892" i="25"/>
  <c r="AA892" i="25"/>
  <c r="T892" i="25"/>
  <c r="X892" i="25"/>
  <c r="AC892" i="25"/>
  <c r="AB892" i="25"/>
  <c r="Z892" i="25"/>
  <c r="Y892" i="25"/>
  <c r="W892" i="25"/>
  <c r="U892" i="25"/>
  <c r="AE892" i="25" l="1"/>
  <c r="N892" i="25" s="1"/>
  <c r="Q892" i="25" s="1"/>
  <c r="E892" i="25" l="1"/>
  <c r="I892" i="25" l="1"/>
  <c r="H893" i="25" s="1"/>
  <c r="K892" i="25"/>
  <c r="R892" i="25"/>
  <c r="L893" i="25" s="1"/>
  <c r="M893" i="25" s="1"/>
  <c r="X893" i="25" l="1"/>
  <c r="AB893" i="25"/>
  <c r="Y893" i="25"/>
  <c r="AC893" i="25"/>
  <c r="U893" i="25"/>
  <c r="T893" i="25"/>
  <c r="V893" i="25"/>
  <c r="Z893" i="25"/>
  <c r="AD893" i="25"/>
  <c r="AA893" i="25"/>
  <c r="W893" i="25"/>
  <c r="AE893" i="25" l="1"/>
  <c r="N893" i="25" s="1"/>
  <c r="Q893" i="25" s="1"/>
  <c r="R893" i="25" l="1"/>
  <c r="L894" i="25" s="1"/>
  <c r="M894" i="25" s="1"/>
  <c r="I893" i="25"/>
  <c r="H894" i="25" s="1"/>
  <c r="K893" i="25" l="1"/>
  <c r="AB894" i="25"/>
  <c r="AA894" i="25"/>
  <c r="AC894" i="25"/>
  <c r="AD894" i="25"/>
  <c r="U894" i="25"/>
  <c r="T894" i="25"/>
  <c r="X894" i="25"/>
  <c r="V894" i="25"/>
  <c r="Y894" i="25"/>
  <c r="W894" i="25"/>
  <c r="Z894" i="25"/>
  <c r="AE894" i="25" l="1"/>
  <c r="N894" i="25" s="1"/>
  <c r="Q894" i="25" s="1"/>
  <c r="E894" i="25" l="1"/>
  <c r="R894" i="25" s="1"/>
  <c r="L895" i="25" s="1"/>
  <c r="M895" i="25" s="1"/>
  <c r="I894" i="25" l="1"/>
  <c r="H895" i="25" s="1"/>
  <c r="K894" i="25"/>
  <c r="AA895" i="25"/>
  <c r="T895" i="25"/>
  <c r="AD895" i="25"/>
  <c r="AB895" i="25"/>
  <c r="AC895" i="25"/>
  <c r="X895" i="25"/>
  <c r="W895" i="25"/>
  <c r="V895" i="25"/>
  <c r="Y895" i="25"/>
  <c r="Z895" i="25"/>
  <c r="U895" i="25"/>
  <c r="AE895" i="25" l="1"/>
  <c r="N895" i="25" s="1"/>
  <c r="Q895" i="25" s="1"/>
  <c r="R895" i="25" l="1"/>
  <c r="L896" i="25" s="1"/>
  <c r="M896" i="25" s="1"/>
  <c r="I895" i="25"/>
  <c r="H896" i="25" s="1"/>
  <c r="K895" i="25" l="1"/>
  <c r="AA896" i="25"/>
  <c r="W896" i="25"/>
  <c r="Y896" i="25"/>
  <c r="V896" i="25"/>
  <c r="U896" i="25"/>
  <c r="AB896" i="25"/>
  <c r="Z896" i="25"/>
  <c r="T896" i="25"/>
  <c r="X896" i="25"/>
  <c r="AD896" i="25"/>
  <c r="AC896" i="25"/>
  <c r="AE896" i="25" l="1"/>
  <c r="N896" i="25" s="1"/>
  <c r="Q896" i="25" s="1"/>
  <c r="E896" i="25" l="1"/>
  <c r="R896" i="25" s="1"/>
  <c r="L897" i="25" s="1"/>
  <c r="M897" i="25" s="1"/>
  <c r="AA901" i="25"/>
  <c r="X901" i="25"/>
  <c r="Y901" i="25"/>
  <c r="W901" i="25"/>
  <c r="T901" i="25"/>
  <c r="AB901" i="25"/>
  <c r="V901" i="25"/>
  <c r="Z901" i="25"/>
  <c r="AC901" i="25"/>
  <c r="AD901" i="25"/>
  <c r="U901" i="25"/>
  <c r="I896" i="25" l="1"/>
  <c r="H897" i="25" s="1"/>
  <c r="K896" i="25"/>
  <c r="AD897" i="25"/>
  <c r="Z897" i="25"/>
  <c r="W897" i="25"/>
  <c r="AA897" i="25"/>
  <c r="V897" i="25"/>
  <c r="AC897" i="25"/>
  <c r="Y897" i="25"/>
  <c r="U897" i="25"/>
  <c r="X897" i="25"/>
  <c r="T897" i="25"/>
  <c r="AB897" i="25"/>
  <c r="AE901" i="25"/>
  <c r="N901" i="25" s="1"/>
  <c r="Q901" i="25" s="1"/>
  <c r="AE897" i="25" l="1"/>
  <c r="N897" i="25" s="1"/>
  <c r="Q897" i="25" s="1"/>
  <c r="I901" i="25"/>
  <c r="R901" i="25"/>
  <c r="L902" i="25" s="1"/>
  <c r="R897" i="25" l="1"/>
  <c r="L898" i="25" s="1"/>
  <c r="M898" i="25" s="1"/>
  <c r="I897" i="25"/>
  <c r="H898" i="25" s="1"/>
  <c r="K901" i="25"/>
  <c r="AB902" i="25"/>
  <c r="U902" i="25"/>
  <c r="Y902" i="25"/>
  <c r="AC902" i="25"/>
  <c r="W902" i="25"/>
  <c r="V902" i="25"/>
  <c r="AA902" i="25"/>
  <c r="T902" i="25"/>
  <c r="AD902" i="25"/>
  <c r="X902" i="25"/>
  <c r="Z902" i="25"/>
  <c r="K897" i="25" l="1"/>
  <c r="AB898" i="25"/>
  <c r="AA898" i="25"/>
  <c r="X898" i="25"/>
  <c r="U898" i="25"/>
  <c r="V898" i="25"/>
  <c r="Z898" i="25"/>
  <c r="Y898" i="25"/>
  <c r="W898" i="25"/>
  <c r="AC898" i="25"/>
  <c r="T898" i="25"/>
  <c r="AD898" i="25"/>
  <c r="AE902" i="25"/>
  <c r="N902" i="25" s="1"/>
  <c r="Q902" i="25" s="1"/>
  <c r="AE898" i="25" l="1"/>
  <c r="N898" i="25" s="1"/>
  <c r="Q898" i="25" s="1"/>
  <c r="I902" i="25"/>
  <c r="R902" i="25"/>
  <c r="L903" i="25" s="1"/>
  <c r="E898" i="25" l="1"/>
  <c r="R898" i="25" s="1"/>
  <c r="L899" i="25" s="1"/>
  <c r="M899" i="25" s="1"/>
  <c r="K902" i="25"/>
  <c r="V903" i="25"/>
  <c r="Z903" i="25"/>
  <c r="AD903" i="25"/>
  <c r="AA903" i="25"/>
  <c r="W903" i="25"/>
  <c r="Y903" i="25"/>
  <c r="X903" i="25"/>
  <c r="AB903" i="25"/>
  <c r="AC903" i="25"/>
  <c r="T903" i="25"/>
  <c r="U903" i="25"/>
  <c r="I898" i="25" l="1"/>
  <c r="H899" i="25" s="1"/>
  <c r="K898" i="25"/>
  <c r="AA899" i="25"/>
  <c r="AD899" i="25"/>
  <c r="T899" i="25"/>
  <c r="U899" i="25"/>
  <c r="AC899" i="25"/>
  <c r="AB899" i="25"/>
  <c r="Z899" i="25"/>
  <c r="Y899" i="25"/>
  <c r="X899" i="25"/>
  <c r="V899" i="25"/>
  <c r="W899" i="25"/>
  <c r="AE903" i="25"/>
  <c r="N903" i="25" s="1"/>
  <c r="Q903" i="25" s="1"/>
  <c r="AE899" i="25" l="1"/>
  <c r="N899" i="25" s="1"/>
  <c r="Q899" i="25" s="1"/>
  <c r="I903" i="25"/>
  <c r="R903" i="25"/>
  <c r="L904" i="25" s="1"/>
  <c r="R899" i="25" l="1"/>
  <c r="L900" i="25" s="1"/>
  <c r="M900" i="25" s="1"/>
  <c r="I899" i="25"/>
  <c r="H900" i="25" s="1"/>
  <c r="AA904" i="25"/>
  <c r="T904" i="25"/>
  <c r="Y904" i="25"/>
  <c r="X904" i="25"/>
  <c r="AC904" i="25"/>
  <c r="AB904" i="25"/>
  <c r="AD904" i="25"/>
  <c r="U904" i="25"/>
  <c r="Z904" i="25"/>
  <c r="W904" i="25"/>
  <c r="V904" i="25"/>
  <c r="K903" i="25"/>
  <c r="K899" i="25" l="1"/>
  <c r="V900" i="25"/>
  <c r="AC900" i="25"/>
  <c r="AD900" i="25"/>
  <c r="W900" i="25"/>
  <c r="AA900" i="25"/>
  <c r="U900" i="25"/>
  <c r="Y900" i="25"/>
  <c r="Z900" i="25"/>
  <c r="AB900" i="25"/>
  <c r="X900" i="25"/>
  <c r="T900" i="25"/>
  <c r="AE904" i="25"/>
  <c r="N904" i="25" s="1"/>
  <c r="Q904" i="25" s="1"/>
  <c r="AE900" i="25" l="1"/>
  <c r="N900" i="25" s="1"/>
  <c r="Q900" i="25" s="1"/>
  <c r="I904" i="25"/>
  <c r="R904" i="25"/>
  <c r="L905" i="25" s="1"/>
  <c r="E900" i="25" l="1"/>
  <c r="R900" i="25" s="1"/>
  <c r="L901" i="25" s="1"/>
  <c r="K904" i="25"/>
  <c r="AA905" i="25"/>
  <c r="T905" i="25"/>
  <c r="X905" i="25"/>
  <c r="AB905" i="25"/>
  <c r="U905" i="25"/>
  <c r="AC905" i="25"/>
  <c r="Y905" i="25"/>
  <c r="Z905" i="25"/>
  <c r="W905" i="25"/>
  <c r="V905" i="25"/>
  <c r="AD905" i="25"/>
  <c r="I900" i="25" l="1"/>
  <c r="K900" i="25" s="1"/>
  <c r="AE905" i="25"/>
  <c r="N905" i="25" s="1"/>
  <c r="Q905" i="25" s="1"/>
  <c r="I905" i="25" l="1"/>
  <c r="R905" i="25"/>
  <c r="L906" i="25" s="1"/>
  <c r="K905" i="25" l="1"/>
  <c r="U906" i="25"/>
  <c r="Y906" i="25"/>
  <c r="AC906" i="25"/>
  <c r="W906" i="25"/>
  <c r="Z906" i="25"/>
  <c r="V906" i="25"/>
  <c r="T906" i="25"/>
  <c r="X906" i="25"/>
  <c r="AD906" i="25"/>
  <c r="AA906" i="25"/>
  <c r="AB906" i="25"/>
  <c r="AE906" i="25" l="1"/>
  <c r="N906" i="25" s="1"/>
  <c r="Q906" i="25" s="1"/>
  <c r="I906" i="25" l="1"/>
  <c r="R906" i="25"/>
  <c r="L907" i="25" s="1"/>
  <c r="K906" i="25" l="1"/>
  <c r="Y907" i="25"/>
  <c r="AC907" i="25"/>
  <c r="V907" i="25"/>
  <c r="T907" i="25"/>
  <c r="AD907" i="25"/>
  <c r="W907" i="25"/>
  <c r="Z907" i="25"/>
  <c r="AA907" i="25"/>
  <c r="AB907" i="25"/>
  <c r="U907" i="25"/>
  <c r="X907" i="25"/>
  <c r="AE907" i="25" l="1"/>
  <c r="N907" i="25" s="1"/>
  <c r="Q907" i="25" s="1"/>
  <c r="I907" i="25" l="1"/>
  <c r="R907" i="25"/>
  <c r="L908" i="25" s="1"/>
  <c r="K907" i="25" l="1"/>
  <c r="W908" i="25"/>
  <c r="T908" i="25"/>
  <c r="AC908" i="25"/>
  <c r="Z908" i="25"/>
  <c r="AA908" i="25"/>
  <c r="AB908" i="25"/>
  <c r="AD908" i="25"/>
  <c r="U908" i="25"/>
  <c r="X908" i="25"/>
  <c r="V908" i="25"/>
  <c r="Y908" i="25"/>
  <c r="AE908" i="25" l="1"/>
  <c r="N908" i="25" s="1"/>
  <c r="Q908" i="25" s="1"/>
  <c r="I908" i="25" l="1"/>
  <c r="R908" i="25"/>
  <c r="L909" i="25" s="1"/>
  <c r="K908" i="25" l="1"/>
  <c r="T909" i="25"/>
  <c r="X909" i="25"/>
  <c r="V909" i="25"/>
  <c r="Y909" i="25"/>
  <c r="Z909" i="25"/>
  <c r="AD909" i="25"/>
  <c r="U909" i="25"/>
  <c r="W909" i="25"/>
  <c r="AA909" i="25"/>
  <c r="AB909" i="25"/>
  <c r="AC909" i="25"/>
  <c r="AE909" i="25" l="1"/>
  <c r="N909" i="25" s="1"/>
  <c r="Q909" i="25" s="1"/>
  <c r="I909" i="25" l="1"/>
  <c r="R909" i="25"/>
  <c r="L910" i="25" s="1"/>
  <c r="K909" i="25" l="1"/>
  <c r="X910" i="25"/>
  <c r="Y910" i="25"/>
  <c r="AD910" i="25"/>
  <c r="AA910" i="25"/>
  <c r="AB910" i="25"/>
  <c r="U910" i="25"/>
  <c r="W910" i="25"/>
  <c r="Z910" i="25"/>
  <c r="AC910" i="25"/>
  <c r="T910" i="25"/>
  <c r="V910" i="25"/>
  <c r="AE910" i="25" l="1"/>
  <c r="N910" i="25" s="1"/>
  <c r="Q910" i="25" s="1"/>
  <c r="I910" i="25" l="1"/>
  <c r="R910" i="25"/>
  <c r="L911" i="25" s="1"/>
  <c r="K910" i="25" l="1"/>
  <c r="Y911" i="25"/>
  <c r="AA911" i="25"/>
  <c r="AC911" i="25"/>
  <c r="V911" i="25"/>
  <c r="Z911" i="25"/>
  <c r="T911" i="25"/>
  <c r="AD911" i="25"/>
  <c r="X911" i="25"/>
  <c r="AB911" i="25"/>
  <c r="U911" i="25"/>
  <c r="W911" i="25"/>
  <c r="AE911" i="25" l="1"/>
  <c r="N911" i="25" s="1"/>
  <c r="Q911" i="25" s="1"/>
  <c r="I911" i="25" l="1"/>
  <c r="R911" i="25"/>
  <c r="L912" i="25" s="1"/>
  <c r="K911" i="25" l="1"/>
  <c r="AD912" i="25"/>
  <c r="W912" i="25"/>
  <c r="AA912" i="25"/>
  <c r="U912" i="25"/>
  <c r="X912" i="25"/>
  <c r="Y912" i="25"/>
  <c r="AB912" i="25"/>
  <c r="T912" i="25"/>
  <c r="Z912" i="25"/>
  <c r="V912" i="25"/>
  <c r="AC912" i="25"/>
  <c r="AE912" i="25" l="1"/>
  <c r="N912" i="25" s="1"/>
  <c r="Q912" i="25" s="1"/>
  <c r="I912" i="25" l="1"/>
  <c r="R912" i="25"/>
  <c r="L913" i="25" s="1"/>
  <c r="AA913" i="25" l="1"/>
  <c r="T913" i="25"/>
  <c r="AC913" i="25"/>
  <c r="U913" i="25"/>
  <c r="X913" i="25"/>
  <c r="AB913" i="25"/>
  <c r="V913" i="25"/>
  <c r="Z913" i="25"/>
  <c r="AD913" i="25"/>
  <c r="W913" i="25"/>
  <c r="Y913" i="25"/>
  <c r="K912" i="25"/>
  <c r="AE913" i="25" l="1"/>
  <c r="N913" i="25" s="1"/>
  <c r="Q913" i="25" s="1"/>
  <c r="I913" i="25" l="1"/>
  <c r="R913" i="25"/>
  <c r="L914" i="25" s="1"/>
  <c r="K913" i="25" l="1"/>
  <c r="Y914" i="25"/>
  <c r="AC914" i="25"/>
  <c r="W914" i="25"/>
  <c r="AA914" i="25"/>
  <c r="V914" i="25"/>
  <c r="Z914" i="25"/>
  <c r="AB914" i="25"/>
  <c r="T914" i="25"/>
  <c r="X914" i="25"/>
  <c r="U914" i="25"/>
  <c r="AD914" i="25"/>
  <c r="AE914" i="25" l="1"/>
  <c r="N914" i="25" s="1"/>
  <c r="Q914" i="25" s="1"/>
  <c r="I914" i="25" l="1"/>
  <c r="R914" i="25"/>
  <c r="L915" i="25" s="1"/>
  <c r="K914" i="25" l="1"/>
  <c r="V915" i="25"/>
  <c r="Z915" i="25"/>
  <c r="T915" i="25"/>
  <c r="AD915" i="25"/>
  <c r="X915" i="25"/>
  <c r="AB915" i="25"/>
  <c r="U915" i="25"/>
  <c r="Y915" i="25"/>
  <c r="AC915" i="25"/>
  <c r="W915" i="25"/>
  <c r="AA915" i="25"/>
  <c r="AE915" i="25" l="1"/>
  <c r="N915" i="25" s="1"/>
  <c r="Q915" i="25" s="1"/>
  <c r="I915" i="25" l="1"/>
  <c r="R915" i="25"/>
  <c r="L916" i="25" s="1"/>
  <c r="K915" i="25" l="1"/>
  <c r="Z916" i="25"/>
  <c r="AD916" i="25"/>
  <c r="W916" i="25"/>
  <c r="AA916" i="25"/>
  <c r="U916" i="25"/>
  <c r="AB916" i="25"/>
  <c r="Y916" i="25"/>
  <c r="T916" i="25"/>
  <c r="AC916" i="25"/>
  <c r="V916" i="25"/>
  <c r="X916" i="25"/>
  <c r="AE916" i="25" l="1"/>
  <c r="N916" i="25" s="1"/>
  <c r="Q916" i="25" s="1"/>
  <c r="I916" i="25" l="1"/>
  <c r="R916" i="25"/>
  <c r="L917" i="25" s="1"/>
  <c r="K916" i="25" l="1"/>
  <c r="T917" i="25"/>
  <c r="X917" i="25"/>
  <c r="AB917" i="25"/>
  <c r="V917" i="25"/>
  <c r="U917" i="25"/>
  <c r="Z917" i="25"/>
  <c r="AD917" i="25"/>
  <c r="Y917" i="25"/>
  <c r="AA917" i="25"/>
  <c r="W917" i="25"/>
  <c r="AC917" i="25"/>
  <c r="AE917" i="25" l="1"/>
  <c r="N917" i="25" s="1"/>
  <c r="Q917" i="25" s="1"/>
  <c r="I917" i="25" l="1"/>
  <c r="R917" i="25"/>
  <c r="L918" i="25" s="1"/>
  <c r="K917" i="25" l="1"/>
  <c r="AB918" i="25"/>
  <c r="U918" i="25"/>
  <c r="AA918" i="25"/>
  <c r="T918" i="25"/>
  <c r="AD918" i="25"/>
  <c r="X918" i="25"/>
  <c r="Y918" i="25"/>
  <c r="W918" i="25"/>
  <c r="V918" i="25"/>
  <c r="AC918" i="25"/>
  <c r="Z918" i="25"/>
  <c r="AE918" i="25" l="1"/>
  <c r="N918" i="25" s="1"/>
  <c r="Q918" i="25" s="1"/>
  <c r="I918" i="25" l="1"/>
  <c r="R918" i="25"/>
  <c r="L919" i="25" s="1"/>
  <c r="K918" i="25" l="1"/>
  <c r="Y919" i="25"/>
  <c r="X919" i="25"/>
  <c r="AB919" i="25"/>
  <c r="AC919" i="25"/>
  <c r="V919" i="25"/>
  <c r="Z919" i="25"/>
  <c r="T919" i="25"/>
  <c r="AD919" i="25"/>
  <c r="AA919" i="25"/>
  <c r="W919" i="25"/>
  <c r="U919" i="25"/>
  <c r="AE919" i="25" l="1"/>
  <c r="N919" i="25" s="1"/>
  <c r="Q919" i="25" s="1"/>
  <c r="I919" i="25" l="1"/>
  <c r="R919" i="25"/>
  <c r="L920" i="25" s="1"/>
  <c r="K919" i="25" l="1"/>
  <c r="AD920" i="25"/>
  <c r="W920" i="25"/>
  <c r="AA920" i="25"/>
  <c r="U920" i="25"/>
  <c r="T920" i="25"/>
  <c r="Y920" i="25"/>
  <c r="X920" i="25"/>
  <c r="AC920" i="25"/>
  <c r="V920" i="25"/>
  <c r="AB920" i="25"/>
  <c r="Z920" i="25"/>
  <c r="AE920" i="25" l="1"/>
  <c r="N920" i="25" s="1"/>
  <c r="Q920" i="25" s="1"/>
  <c r="I920" i="25" l="1"/>
  <c r="R920" i="25"/>
  <c r="L921" i="25" s="1"/>
  <c r="W921" i="25" l="1"/>
  <c r="T921" i="25"/>
  <c r="X921" i="25"/>
  <c r="V921" i="25"/>
  <c r="AA921" i="25"/>
  <c r="Y921" i="25"/>
  <c r="U921" i="25"/>
  <c r="AD921" i="25"/>
  <c r="AB921" i="25"/>
  <c r="Z921" i="25"/>
  <c r="AC921" i="25"/>
  <c r="K920" i="25"/>
  <c r="AE921" i="25" l="1"/>
  <c r="N921" i="25" s="1"/>
  <c r="Q921" i="25" s="1"/>
  <c r="I921" i="25" l="1"/>
  <c r="R921" i="25"/>
  <c r="L922" i="25" s="1"/>
  <c r="K921" i="25" l="1"/>
  <c r="Y922" i="25"/>
  <c r="AC922" i="25"/>
  <c r="W922" i="25"/>
  <c r="Z922" i="25"/>
  <c r="AA922" i="25"/>
  <c r="T922" i="25"/>
  <c r="X922" i="25"/>
  <c r="U922" i="25"/>
  <c r="V922" i="25"/>
  <c r="AB922" i="25"/>
  <c r="AD922" i="25"/>
  <c r="AE922" i="25" l="1"/>
  <c r="N922" i="25" s="1"/>
  <c r="Q922" i="25" s="1"/>
  <c r="I922" i="25" l="1"/>
  <c r="R922" i="25"/>
  <c r="L923" i="25" s="1"/>
  <c r="T923" i="25" l="1"/>
  <c r="X923" i="25"/>
  <c r="Z923" i="25"/>
  <c r="AB923" i="25"/>
  <c r="AC923" i="25"/>
  <c r="Y923" i="25"/>
  <c r="AA923" i="25"/>
  <c r="V923" i="25"/>
  <c r="W923" i="25"/>
  <c r="U923" i="25"/>
  <c r="AD923" i="25"/>
  <c r="K922" i="25"/>
  <c r="AE923" i="25" l="1"/>
  <c r="N923" i="25" s="1"/>
  <c r="Q923" i="25" s="1"/>
  <c r="I923" i="25" l="1"/>
  <c r="R923" i="25"/>
  <c r="L924" i="25" s="1"/>
  <c r="X924" i="25" l="1"/>
  <c r="AB924" i="25"/>
  <c r="V924" i="25"/>
  <c r="U924" i="25"/>
  <c r="W924" i="25"/>
  <c r="Y924" i="25"/>
  <c r="Z924" i="25"/>
  <c r="AD924" i="25"/>
  <c r="T924" i="25"/>
  <c r="AA924" i="25"/>
  <c r="AC924" i="25"/>
  <c r="K923" i="25"/>
  <c r="AE924" i="25" l="1"/>
  <c r="N924" i="25" s="1"/>
  <c r="Q924" i="25" s="1"/>
  <c r="I924" i="25" l="1"/>
  <c r="R924" i="25"/>
  <c r="L925" i="25" s="1"/>
  <c r="Y925" i="25" l="1"/>
  <c r="AC925" i="25"/>
  <c r="W925" i="25"/>
  <c r="V925" i="25"/>
  <c r="Z925" i="25"/>
  <c r="AB925" i="25"/>
  <c r="U925" i="25"/>
  <c r="AA925" i="25"/>
  <c r="T925" i="25"/>
  <c r="AD925" i="25"/>
  <c r="X925" i="25"/>
  <c r="K924" i="25"/>
  <c r="AE925" i="25" l="1"/>
  <c r="N925" i="25" s="1"/>
  <c r="Q925" i="25" s="1"/>
  <c r="I925" i="25" l="1"/>
  <c r="R925" i="25"/>
  <c r="L926" i="25" s="1"/>
  <c r="Z926" i="25" l="1"/>
  <c r="AD926" i="25"/>
  <c r="X926" i="25"/>
  <c r="U926" i="25"/>
  <c r="W926" i="25"/>
  <c r="Y926" i="25"/>
  <c r="AA926" i="25"/>
  <c r="AB926" i="25"/>
  <c r="T926" i="25"/>
  <c r="V926" i="25"/>
  <c r="AC926" i="25"/>
  <c r="K925" i="25"/>
  <c r="AE926" i="25" l="1"/>
  <c r="N926" i="25" s="1"/>
  <c r="Q926" i="25" s="1"/>
  <c r="I926" i="25" l="1"/>
  <c r="R926" i="25"/>
  <c r="L927" i="25" s="1"/>
  <c r="W927" i="25" l="1"/>
  <c r="AA927" i="25"/>
  <c r="T927" i="25"/>
  <c r="X927" i="25"/>
  <c r="AB927" i="25"/>
  <c r="AD927" i="25"/>
  <c r="AC927" i="25"/>
  <c r="V927" i="25"/>
  <c r="Z927" i="25"/>
  <c r="U927" i="25"/>
  <c r="Y927" i="25"/>
  <c r="K926" i="25"/>
  <c r="AE927" i="25" l="1"/>
  <c r="N927" i="25" s="1"/>
  <c r="Q927" i="25" s="1"/>
  <c r="I927" i="25" l="1"/>
  <c r="R927" i="25"/>
  <c r="L928" i="25" s="1"/>
  <c r="K927" i="25" l="1"/>
  <c r="Z928" i="25"/>
  <c r="Y928" i="25"/>
  <c r="AC928" i="25"/>
  <c r="V928" i="25"/>
  <c r="AB928" i="25"/>
  <c r="U928" i="25"/>
  <c r="AA928" i="25"/>
  <c r="AD928" i="25"/>
  <c r="T928" i="25"/>
  <c r="W928" i="25"/>
  <c r="X928" i="25"/>
  <c r="AE928" i="25" l="1"/>
  <c r="N928" i="25" s="1"/>
  <c r="Q928" i="25" s="1"/>
  <c r="I928" i="25" l="1"/>
  <c r="R928" i="25"/>
  <c r="L929" i="25" s="1"/>
  <c r="K928" i="25" l="1"/>
  <c r="AC929" i="25"/>
  <c r="V929" i="25"/>
  <c r="AD929" i="25"/>
  <c r="AA929" i="25"/>
  <c r="Y929" i="25"/>
  <c r="T929" i="25"/>
  <c r="Z929" i="25"/>
  <c r="X929" i="25"/>
  <c r="W929" i="25"/>
  <c r="U929" i="25"/>
  <c r="AB929" i="25"/>
  <c r="AE929" i="25" l="1"/>
  <c r="N929" i="25" s="1"/>
  <c r="Q929" i="25" s="1"/>
  <c r="I929" i="25" l="1"/>
  <c r="R929" i="25"/>
  <c r="L930" i="25" s="1"/>
  <c r="V930" i="25" l="1"/>
  <c r="Z930" i="25"/>
  <c r="T930" i="25"/>
  <c r="W930" i="25"/>
  <c r="Y930" i="25"/>
  <c r="AD930" i="25"/>
  <c r="AA930" i="25"/>
  <c r="AB930" i="25"/>
  <c r="U930" i="25"/>
  <c r="X930" i="25"/>
  <c r="AC930" i="25"/>
  <c r="K929" i="25"/>
  <c r="AE930" i="25" l="1"/>
  <c r="N930" i="25" s="1"/>
  <c r="Q930" i="25" s="1"/>
  <c r="I930" i="25" l="1"/>
  <c r="R930" i="25"/>
  <c r="L931" i="25" s="1"/>
  <c r="K930" i="25" l="1"/>
  <c r="AA931" i="25"/>
  <c r="U931" i="25"/>
  <c r="V931" i="25"/>
  <c r="X931" i="25"/>
  <c r="AB931" i="25"/>
  <c r="AD931" i="25"/>
  <c r="Y931" i="25"/>
  <c r="AC931" i="25"/>
  <c r="T931" i="25"/>
  <c r="Z931" i="25"/>
  <c r="W931" i="25"/>
  <c r="AE931" i="25" l="1"/>
  <c r="N931" i="25" s="1"/>
  <c r="Q931" i="25" s="1"/>
  <c r="I931" i="25" l="1"/>
  <c r="R931" i="25"/>
  <c r="L932" i="25" s="1"/>
  <c r="K931" i="25" l="1"/>
  <c r="X932" i="25"/>
  <c r="AB932" i="25"/>
  <c r="V932" i="25"/>
  <c r="W932" i="25"/>
  <c r="Y932" i="25"/>
  <c r="AC932" i="25"/>
  <c r="AD932" i="25"/>
  <c r="T932" i="25"/>
  <c r="U932" i="25"/>
  <c r="AA932" i="25"/>
  <c r="Z932" i="25"/>
  <c r="AE932" i="25" l="1"/>
  <c r="N932" i="25" s="1"/>
  <c r="Q932" i="25" s="1"/>
  <c r="I932" i="25" l="1"/>
  <c r="R932" i="25"/>
  <c r="L933" i="25" s="1"/>
  <c r="K932" i="25" l="1"/>
  <c r="AC933" i="25"/>
  <c r="Z933" i="25"/>
  <c r="X933" i="25"/>
  <c r="W933" i="25"/>
  <c r="Y933" i="25"/>
  <c r="V933" i="25"/>
  <c r="AD933" i="25"/>
  <c r="AA933" i="25"/>
  <c r="U933" i="25"/>
  <c r="T933" i="25"/>
  <c r="AB933" i="25"/>
  <c r="AE933" i="25" l="1"/>
  <c r="N933" i="25" s="1"/>
  <c r="Q933" i="25" s="1"/>
  <c r="I933" i="25" l="1"/>
  <c r="R933" i="25"/>
  <c r="L934" i="25" s="1"/>
  <c r="K933" i="25" l="1"/>
  <c r="X934" i="25"/>
  <c r="AC934" i="25"/>
  <c r="V934" i="25"/>
  <c r="T934" i="25"/>
  <c r="U934" i="25"/>
  <c r="W934" i="25"/>
  <c r="Y934" i="25"/>
  <c r="AB934" i="25"/>
  <c r="Z934" i="25"/>
  <c r="AD934" i="25"/>
  <c r="AA934" i="25"/>
  <c r="AE934" i="25" l="1"/>
  <c r="N934" i="25" s="1"/>
  <c r="Q934" i="25" s="1"/>
  <c r="I934" i="25" l="1"/>
  <c r="R934" i="25"/>
  <c r="L935" i="25" s="1"/>
  <c r="K934" i="25" l="1"/>
  <c r="W935" i="25"/>
  <c r="AA935" i="25"/>
  <c r="Y935" i="25"/>
  <c r="T935" i="25"/>
  <c r="X935" i="25"/>
  <c r="AB935" i="25"/>
  <c r="AD935" i="25"/>
  <c r="U935" i="25"/>
  <c r="AC935" i="25"/>
  <c r="Z935" i="25"/>
  <c r="V935" i="25"/>
  <c r="AE935" i="25" l="1"/>
  <c r="N935" i="25" s="1"/>
  <c r="Q935" i="25" s="1"/>
  <c r="I935" i="25" l="1"/>
  <c r="R935" i="25"/>
  <c r="L936" i="25" s="1"/>
  <c r="K935" i="25" l="1"/>
  <c r="AB936" i="25"/>
  <c r="AD936" i="25"/>
  <c r="U936" i="25"/>
  <c r="W936" i="25"/>
  <c r="Y936" i="25"/>
  <c r="AA936" i="25"/>
  <c r="AC936" i="25"/>
  <c r="V936" i="25"/>
  <c r="Z936" i="25"/>
  <c r="X936" i="25"/>
  <c r="T936" i="25"/>
  <c r="AE936" i="25" l="1"/>
  <c r="N936" i="25" s="1"/>
  <c r="Q936" i="25" s="1"/>
  <c r="I936" i="25" l="1"/>
  <c r="R936" i="25"/>
  <c r="L937" i="25" s="1"/>
  <c r="AA937" i="25" l="1"/>
  <c r="Y937" i="25"/>
  <c r="U937" i="25"/>
  <c r="AC937" i="25"/>
  <c r="W937" i="25"/>
  <c r="T937" i="25"/>
  <c r="V937" i="25"/>
  <c r="X937" i="25"/>
  <c r="AD937" i="25"/>
  <c r="Z937" i="25"/>
  <c r="AB937" i="25"/>
  <c r="K936" i="25"/>
  <c r="AE937" i="25" l="1"/>
  <c r="N937" i="25" s="1"/>
  <c r="Q937" i="25" s="1"/>
  <c r="I937" i="25" l="1"/>
  <c r="R937" i="25"/>
  <c r="L938" i="25" s="1"/>
  <c r="K937" i="25" l="1"/>
  <c r="AD938" i="25"/>
  <c r="X938" i="25"/>
  <c r="W938" i="25"/>
  <c r="Y938" i="25"/>
  <c r="AC938" i="25"/>
  <c r="V938" i="25"/>
  <c r="T938" i="25"/>
  <c r="U938" i="25"/>
  <c r="AB938" i="25"/>
  <c r="Z938" i="25"/>
  <c r="AA938" i="25"/>
  <c r="AE938" i="25" l="1"/>
  <c r="N938" i="25" s="1"/>
  <c r="Q938" i="25" s="1"/>
  <c r="I938" i="25" l="1"/>
  <c r="R938" i="25"/>
  <c r="L939" i="25" s="1"/>
  <c r="K938" i="25" l="1"/>
  <c r="T939" i="25"/>
  <c r="X939" i="25"/>
  <c r="AB939" i="25"/>
  <c r="AD939" i="25"/>
  <c r="U939" i="25"/>
  <c r="W939" i="25"/>
  <c r="V939" i="25"/>
  <c r="AC939" i="25"/>
  <c r="Z939" i="25"/>
  <c r="AA939" i="25"/>
  <c r="Y939" i="25"/>
  <c r="AE939" i="25" l="1"/>
  <c r="N939" i="25" s="1"/>
  <c r="Q939" i="25" s="1"/>
  <c r="I939" i="25" l="1"/>
  <c r="R939" i="25"/>
  <c r="L940" i="25" s="1"/>
  <c r="X940" i="25" l="1"/>
  <c r="AB940" i="25"/>
  <c r="AD940" i="25"/>
  <c r="U940" i="25"/>
  <c r="W940" i="25"/>
  <c r="Y940" i="25"/>
  <c r="AA940" i="25"/>
  <c r="AC940" i="25"/>
  <c r="Z940" i="25"/>
  <c r="V940" i="25"/>
  <c r="T940" i="25"/>
  <c r="K939" i="25"/>
  <c r="AE940" i="25" l="1"/>
  <c r="N940" i="25" s="1"/>
  <c r="Q940" i="25" s="1"/>
  <c r="I940" i="25" l="1"/>
  <c r="R940" i="25"/>
  <c r="L941" i="25" s="1"/>
  <c r="K940" i="25" l="1"/>
  <c r="Y941" i="25"/>
  <c r="AC941" i="25"/>
  <c r="W941" i="25"/>
  <c r="T941" i="25"/>
  <c r="X941" i="25"/>
  <c r="Z941" i="25"/>
  <c r="AD941" i="25"/>
  <c r="U941" i="25"/>
  <c r="AB941" i="25"/>
  <c r="AA941" i="25"/>
  <c r="V941" i="25"/>
  <c r="AE941" i="25" l="1"/>
  <c r="N941" i="25" s="1"/>
  <c r="Q941" i="25" s="1"/>
  <c r="I941" i="25" l="1"/>
  <c r="R941" i="25"/>
  <c r="L942" i="25" s="1"/>
  <c r="V942" i="25" l="1"/>
  <c r="Z942" i="25"/>
  <c r="AA942" i="25"/>
  <c r="Y942" i="25"/>
  <c r="T942" i="25"/>
  <c r="AD942" i="25"/>
  <c r="X942" i="25"/>
  <c r="W942" i="25"/>
  <c r="AB942" i="25"/>
  <c r="U942" i="25"/>
  <c r="AC942" i="25"/>
  <c r="K941" i="25"/>
  <c r="AE942" i="25" l="1"/>
  <c r="N942" i="25" s="1"/>
  <c r="Q942" i="25" s="1"/>
  <c r="I942" i="25" l="1"/>
  <c r="R942" i="25"/>
  <c r="L943" i="25" s="1"/>
  <c r="K942" i="25" l="1"/>
  <c r="AC943" i="25"/>
  <c r="T943" i="25"/>
  <c r="X943" i="25"/>
  <c r="AD943" i="25"/>
  <c r="U943" i="25"/>
  <c r="AA943" i="25"/>
  <c r="Z943" i="25"/>
  <c r="V943" i="25"/>
  <c r="Y943" i="25"/>
  <c r="W943" i="25"/>
  <c r="AB943" i="25"/>
  <c r="AE943" i="25" l="1"/>
  <c r="N943" i="25" s="1"/>
  <c r="Q943" i="25" s="1"/>
  <c r="I943" i="25" l="1"/>
  <c r="R943" i="25"/>
  <c r="L944" i="25" s="1"/>
  <c r="K943" i="25" l="1"/>
  <c r="U944" i="25"/>
  <c r="Y944" i="25"/>
  <c r="AA944" i="25"/>
  <c r="AC944" i="25"/>
  <c r="Z944" i="25"/>
  <c r="X944" i="25"/>
  <c r="AD944" i="25"/>
  <c r="W944" i="25"/>
  <c r="T944" i="25"/>
  <c r="AB944" i="25"/>
  <c r="V944" i="25"/>
  <c r="AE944" i="25" l="1"/>
  <c r="N944" i="25" s="1"/>
  <c r="Q944" i="25" s="1"/>
  <c r="I944" i="25" l="1"/>
  <c r="R944" i="25"/>
  <c r="L945" i="25" s="1"/>
  <c r="K944" i="25" l="1"/>
  <c r="U945" i="25"/>
  <c r="Y945" i="25"/>
  <c r="AC945" i="25"/>
  <c r="V945" i="25"/>
  <c r="T945" i="25"/>
  <c r="Z945" i="25"/>
  <c r="X945" i="25"/>
  <c r="AB945" i="25"/>
  <c r="W945" i="25"/>
  <c r="AD945" i="25"/>
  <c r="AA945" i="25"/>
  <c r="AE945" i="25" l="1"/>
  <c r="N945" i="25" s="1"/>
  <c r="Q945" i="25" s="1"/>
  <c r="I945" i="25" l="1"/>
  <c r="R945" i="25"/>
  <c r="L946" i="25" s="1"/>
  <c r="K945" i="25" l="1"/>
  <c r="Z946" i="25"/>
  <c r="AD946" i="25"/>
  <c r="T946" i="25"/>
  <c r="U946" i="25"/>
  <c r="W946" i="25"/>
  <c r="AA946" i="25"/>
  <c r="X946" i="25"/>
  <c r="Y946" i="25"/>
  <c r="AC946" i="25"/>
  <c r="V946" i="25"/>
  <c r="AB946" i="25"/>
  <c r="AE946" i="25" l="1"/>
  <c r="N946" i="25" s="1"/>
  <c r="Q946" i="25" s="1"/>
  <c r="I946" i="25" l="1"/>
  <c r="R946" i="25"/>
  <c r="L947" i="25" s="1"/>
  <c r="K946" i="25" l="1"/>
  <c r="W947" i="25"/>
  <c r="X947" i="25"/>
  <c r="Z947" i="25"/>
  <c r="AA947" i="25"/>
  <c r="U947" i="25"/>
  <c r="T947" i="25"/>
  <c r="V947" i="25"/>
  <c r="AB947" i="25"/>
  <c r="AD947" i="25"/>
  <c r="AC947" i="25"/>
  <c r="Y947" i="25"/>
  <c r="AE947" i="25" l="1"/>
  <c r="N947" i="25" s="1"/>
  <c r="Q947" i="25" s="1"/>
  <c r="I947" i="25" l="1"/>
  <c r="R947" i="25"/>
  <c r="L948" i="25" s="1"/>
  <c r="K947" i="25" l="1"/>
  <c r="AD948" i="25"/>
  <c r="W948" i="25"/>
  <c r="AA948" i="25"/>
  <c r="Z948" i="25"/>
  <c r="T948" i="25"/>
  <c r="AB948" i="25"/>
  <c r="U948" i="25"/>
  <c r="AC948" i="25"/>
  <c r="V948" i="25"/>
  <c r="X948" i="25"/>
  <c r="Y948" i="25"/>
  <c r="AE948" i="25" l="1"/>
  <c r="N948" i="25" s="1"/>
  <c r="Q948" i="25" s="1"/>
  <c r="I948" i="25" l="1"/>
  <c r="R948" i="25"/>
  <c r="L949" i="25" s="1"/>
  <c r="K948" i="25" l="1"/>
  <c r="V949" i="25"/>
  <c r="Z949" i="25"/>
  <c r="X949" i="25"/>
  <c r="AA949" i="25"/>
  <c r="U949" i="25"/>
  <c r="AC949" i="25"/>
  <c r="T949" i="25"/>
  <c r="AD949" i="25"/>
  <c r="W949" i="25"/>
  <c r="Y949" i="25"/>
  <c r="AB949" i="25"/>
  <c r="AE949" i="25" l="1"/>
  <c r="N949" i="25" s="1"/>
  <c r="Q949" i="25" s="1"/>
  <c r="I949" i="25" l="1"/>
  <c r="R949" i="25"/>
  <c r="L950" i="25" s="1"/>
  <c r="K949" i="25" l="1"/>
  <c r="V950" i="25"/>
  <c r="Z950" i="25"/>
  <c r="AD950" i="25"/>
  <c r="T950" i="25"/>
  <c r="U950" i="25"/>
  <c r="Y950" i="25"/>
  <c r="X950" i="25"/>
  <c r="AB950" i="25"/>
  <c r="AA950" i="25"/>
  <c r="AC950" i="25"/>
  <c r="W950" i="25"/>
  <c r="AE950" i="25" l="1"/>
  <c r="N950" i="25" s="1"/>
  <c r="Q950" i="25" s="1"/>
  <c r="I950" i="25" l="1"/>
  <c r="R950" i="25"/>
  <c r="L951" i="25" s="1"/>
  <c r="K950" i="25" l="1"/>
  <c r="U951" i="25"/>
  <c r="T951" i="25"/>
  <c r="X951" i="25"/>
  <c r="AB951" i="25"/>
  <c r="Y951" i="25"/>
  <c r="AA951" i="25"/>
  <c r="Z951" i="25"/>
  <c r="AC951" i="25"/>
  <c r="W951" i="25"/>
  <c r="V951" i="25"/>
  <c r="AD951" i="25"/>
  <c r="AE951" i="25" l="1"/>
  <c r="N951" i="25" s="1"/>
  <c r="Q951" i="25" s="1"/>
  <c r="I951" i="25" l="1"/>
  <c r="R951" i="25"/>
  <c r="L952" i="25" s="1"/>
  <c r="K951" i="25" l="1"/>
  <c r="V952" i="25"/>
  <c r="W952" i="25"/>
  <c r="AB952" i="25"/>
  <c r="U952" i="25"/>
  <c r="Y952" i="25"/>
  <c r="X952" i="25"/>
  <c r="Z952" i="25"/>
  <c r="AA952" i="25"/>
  <c r="AC952" i="25"/>
  <c r="AD952" i="25"/>
  <c r="T952" i="25"/>
  <c r="AE952" i="25" l="1"/>
  <c r="N952" i="25" s="1"/>
  <c r="Q952" i="25" s="1"/>
  <c r="I952" i="25" l="1"/>
  <c r="R952" i="25"/>
  <c r="L953" i="25" s="1"/>
  <c r="K952" i="25" l="1"/>
  <c r="U953" i="25"/>
  <c r="Y953" i="25"/>
  <c r="AC953" i="25"/>
  <c r="W953" i="25"/>
  <c r="V953" i="25"/>
  <c r="X953" i="25"/>
  <c r="Z953" i="25"/>
  <c r="AD953" i="25"/>
  <c r="AA953" i="25"/>
  <c r="AB953" i="25"/>
  <c r="T953" i="25"/>
  <c r="AE953" i="25" l="1"/>
  <c r="N953" i="25" s="1"/>
  <c r="Q953" i="25" s="1"/>
  <c r="I953" i="25" l="1"/>
  <c r="R953" i="25"/>
  <c r="L954" i="25" s="1"/>
  <c r="Z954" i="25" l="1"/>
  <c r="AD954" i="25"/>
  <c r="X954" i="25"/>
  <c r="U954" i="25"/>
  <c r="W954" i="25"/>
  <c r="Y954" i="25"/>
  <c r="AA954" i="25"/>
  <c r="AC954" i="25"/>
  <c r="V954" i="25"/>
  <c r="T954" i="25"/>
  <c r="AB954" i="25"/>
  <c r="K953" i="25"/>
  <c r="AE954" i="25" l="1"/>
  <c r="N954" i="25" s="1"/>
  <c r="Q954" i="25" s="1"/>
  <c r="I954" i="25" l="1"/>
  <c r="R954" i="25"/>
  <c r="L955" i="25" s="1"/>
  <c r="K954" i="25" l="1"/>
  <c r="Y955" i="25"/>
  <c r="W955" i="25"/>
  <c r="AA955" i="25"/>
  <c r="V955" i="25"/>
  <c r="U955" i="25"/>
  <c r="AD955" i="25"/>
  <c r="AC955" i="25"/>
  <c r="X955" i="25"/>
  <c r="Z955" i="25"/>
  <c r="T955" i="25"/>
  <c r="AB955" i="25"/>
  <c r="AE955" i="25" l="1"/>
  <c r="N955" i="25" s="1"/>
  <c r="Q955" i="25" s="1"/>
  <c r="I955" i="25" l="1"/>
  <c r="R955" i="25"/>
  <c r="L956" i="25" s="1"/>
  <c r="K955" i="25" l="1"/>
  <c r="AD956" i="25"/>
  <c r="AA956" i="25"/>
  <c r="Z956" i="25"/>
  <c r="T956" i="25"/>
  <c r="U956" i="25"/>
  <c r="Y956" i="25"/>
  <c r="AC956" i="25"/>
  <c r="V956" i="25"/>
  <c r="X956" i="25"/>
  <c r="W956" i="25"/>
  <c r="AB956" i="25"/>
  <c r="AE956" i="25" l="1"/>
  <c r="N956" i="25" s="1"/>
  <c r="Q956" i="25" s="1"/>
  <c r="I956" i="25" l="1"/>
  <c r="R956" i="25"/>
  <c r="L957" i="25" s="1"/>
  <c r="K956" i="25" l="1"/>
  <c r="Y957" i="25"/>
  <c r="AC957" i="25"/>
  <c r="V957" i="25"/>
  <c r="T957" i="25"/>
  <c r="Z957" i="25"/>
  <c r="AD957" i="25"/>
  <c r="AA957" i="25"/>
  <c r="X957" i="25"/>
  <c r="AB957" i="25"/>
  <c r="U957" i="25"/>
  <c r="W957" i="25"/>
  <c r="AE957" i="25" l="1"/>
  <c r="N957" i="25" s="1"/>
  <c r="Q957" i="25" s="1"/>
  <c r="I957" i="25" l="1"/>
  <c r="R957" i="25"/>
  <c r="L958" i="25" s="1"/>
  <c r="AB958" i="25" l="1"/>
  <c r="V958" i="25"/>
  <c r="AD958" i="25"/>
  <c r="T958" i="25"/>
  <c r="Y958" i="25"/>
  <c r="AA958" i="25"/>
  <c r="Z958" i="25"/>
  <c r="U958" i="25"/>
  <c r="X958" i="25"/>
  <c r="AC958" i="25"/>
  <c r="W958" i="25"/>
  <c r="K957" i="25"/>
  <c r="AE958" i="25" l="1"/>
  <c r="N958" i="25" s="1"/>
  <c r="Q958" i="25" s="1"/>
  <c r="I958" i="25" l="1"/>
  <c r="R958" i="25"/>
  <c r="L959" i="25" s="1"/>
  <c r="K958" i="25" l="1"/>
  <c r="W959" i="25"/>
  <c r="AA959" i="25"/>
  <c r="U959" i="25"/>
  <c r="T959" i="25"/>
  <c r="V959" i="25"/>
  <c r="X959" i="25"/>
  <c r="Z959" i="25"/>
  <c r="AD959" i="25"/>
  <c r="Y959" i="25"/>
  <c r="AC959" i="25"/>
  <c r="AB959" i="25"/>
  <c r="AE959" i="25" l="1"/>
  <c r="N959" i="25" s="1"/>
  <c r="Q959" i="25" s="1"/>
  <c r="I959" i="25" l="1"/>
  <c r="R959" i="25"/>
  <c r="L960" i="25" s="1"/>
  <c r="K959" i="25" l="1"/>
  <c r="AB960" i="25"/>
  <c r="V960" i="25"/>
  <c r="U960" i="25"/>
  <c r="W960" i="25"/>
  <c r="Y960" i="25"/>
  <c r="AC960" i="25"/>
  <c r="AD960" i="25"/>
  <c r="Z960" i="25"/>
  <c r="X960" i="25"/>
  <c r="T960" i="25"/>
  <c r="AA960" i="25"/>
  <c r="AE960" i="25" l="1"/>
  <c r="N960" i="25" s="1"/>
  <c r="Q960" i="25" s="1"/>
  <c r="I960" i="25" l="1"/>
  <c r="R960" i="25"/>
  <c r="L961" i="25" s="1"/>
  <c r="Y961" i="25" l="1"/>
  <c r="W961" i="25"/>
  <c r="V961" i="25"/>
  <c r="T961" i="25"/>
  <c r="AA961" i="25"/>
  <c r="AC961" i="25"/>
  <c r="X961" i="25"/>
  <c r="Z961" i="25"/>
  <c r="AD961" i="25"/>
  <c r="AB961" i="25"/>
  <c r="U961" i="25"/>
  <c r="K960" i="25"/>
  <c r="AE961" i="25" l="1"/>
  <c r="N961" i="25" s="1"/>
  <c r="Q961" i="25" s="1"/>
  <c r="I961" i="25" l="1"/>
  <c r="R961" i="25"/>
  <c r="L962" i="25" s="1"/>
  <c r="K961" i="25" l="1"/>
  <c r="AD962" i="25"/>
  <c r="AB962" i="25"/>
  <c r="U962" i="25"/>
  <c r="Y962" i="25"/>
  <c r="AC962" i="25"/>
  <c r="T962" i="25"/>
  <c r="Z962" i="25"/>
  <c r="AA962" i="25"/>
  <c r="X962" i="25"/>
  <c r="W962" i="25"/>
  <c r="V962" i="25"/>
  <c r="AE962" i="25" l="1"/>
  <c r="N962" i="25" s="1"/>
  <c r="Q962" i="25" s="1"/>
  <c r="I962" i="25" l="1"/>
  <c r="R962" i="25"/>
  <c r="L963" i="25" s="1"/>
  <c r="K962" i="25" l="1"/>
  <c r="AA963" i="25"/>
  <c r="T963" i="25"/>
  <c r="X963" i="25"/>
  <c r="Z963" i="25"/>
  <c r="AB963" i="25"/>
  <c r="U963" i="25"/>
  <c r="W963" i="25"/>
  <c r="V963" i="25"/>
  <c r="Y963" i="25"/>
  <c r="AC963" i="25"/>
  <c r="AD963" i="25"/>
  <c r="AE963" i="25" l="1"/>
  <c r="N963" i="25" s="1"/>
  <c r="Q963" i="25" s="1"/>
  <c r="I963" i="25" l="1"/>
  <c r="R963" i="25"/>
  <c r="L964" i="25" s="1"/>
  <c r="K963" i="25" l="1"/>
  <c r="X964" i="25"/>
  <c r="AB964" i="25"/>
  <c r="V964" i="25"/>
  <c r="U964" i="25"/>
  <c r="W964" i="25"/>
  <c r="Y964" i="25"/>
  <c r="AA964" i="25"/>
  <c r="AD964" i="25"/>
  <c r="Z964" i="25"/>
  <c r="T964" i="25"/>
  <c r="AC964" i="25"/>
  <c r="AE964" i="25" l="1"/>
  <c r="N964" i="25" s="1"/>
  <c r="Q964" i="25" s="1"/>
  <c r="I964" i="25" l="1"/>
  <c r="R964" i="25"/>
  <c r="L965" i="25" s="1"/>
  <c r="K964" i="25" l="1"/>
  <c r="AC965" i="25"/>
  <c r="W965" i="25"/>
  <c r="V965" i="25"/>
  <c r="T965" i="25"/>
  <c r="AD965" i="25"/>
  <c r="AA965" i="25"/>
  <c r="Y965" i="25"/>
  <c r="Z965" i="25"/>
  <c r="AB965" i="25"/>
  <c r="U965" i="25"/>
  <c r="X965" i="25"/>
  <c r="AE965" i="25" l="1"/>
  <c r="N965" i="25" s="1"/>
  <c r="Q965" i="25" s="1"/>
  <c r="I965" i="25" l="1"/>
  <c r="R965" i="25"/>
  <c r="L966" i="25" s="1"/>
  <c r="K965" i="25" l="1"/>
  <c r="V966" i="25"/>
  <c r="Z966" i="25"/>
  <c r="AD966" i="25"/>
  <c r="AB966" i="25"/>
  <c r="U966" i="25"/>
  <c r="W966" i="25"/>
  <c r="AA966" i="25"/>
  <c r="X966" i="25"/>
  <c r="T966" i="25"/>
  <c r="Y966" i="25"/>
  <c r="AC966" i="25"/>
  <c r="AE966" i="25" l="1"/>
  <c r="N966" i="25" s="1"/>
  <c r="Q966" i="25" s="1"/>
  <c r="I966" i="25" l="1"/>
  <c r="R966" i="25"/>
  <c r="L967" i="25" s="1"/>
  <c r="K966" i="25" l="1"/>
  <c r="AA967" i="25"/>
  <c r="T967" i="25"/>
  <c r="Z967" i="25"/>
  <c r="AD967" i="25"/>
  <c r="Y967" i="25"/>
  <c r="AC967" i="25"/>
  <c r="V967" i="25"/>
  <c r="AB967" i="25"/>
  <c r="U967" i="25"/>
  <c r="W967" i="25"/>
  <c r="X967" i="25"/>
  <c r="AE967" i="25" l="1"/>
  <c r="N967" i="25" s="1"/>
  <c r="Q967" i="25" s="1"/>
  <c r="I967" i="25" l="1"/>
  <c r="R967" i="25"/>
  <c r="L968" i="25" s="1"/>
  <c r="U968" i="25" l="1"/>
  <c r="AD968" i="25"/>
  <c r="T968" i="25"/>
  <c r="AB968" i="25"/>
  <c r="W968" i="25"/>
  <c r="Y968" i="25"/>
  <c r="AC968" i="25"/>
  <c r="Z968" i="25"/>
  <c r="X968" i="25"/>
  <c r="V968" i="25"/>
  <c r="AA968" i="25"/>
  <c r="K967" i="25"/>
  <c r="AE968" i="25" l="1"/>
  <c r="N968" i="25" s="1"/>
  <c r="Q968" i="25" s="1"/>
  <c r="I968" i="25" l="1"/>
  <c r="R968" i="25"/>
  <c r="L969" i="25" s="1"/>
  <c r="K968" i="25" l="1"/>
  <c r="Y969" i="25"/>
  <c r="AC969" i="25"/>
  <c r="W969" i="25"/>
  <c r="V969" i="25"/>
  <c r="T969" i="25"/>
  <c r="Z969" i="25"/>
  <c r="X969" i="25"/>
  <c r="U969" i="25"/>
  <c r="AD969" i="25"/>
  <c r="AB969" i="25"/>
  <c r="AA969" i="25"/>
  <c r="AE969" i="25" l="1"/>
  <c r="N969" i="25" s="1"/>
  <c r="Q969" i="25" s="1"/>
  <c r="I969" i="25" l="1"/>
  <c r="R969" i="25"/>
  <c r="L970" i="25" s="1"/>
  <c r="K969" i="25" l="1"/>
  <c r="AD970" i="25"/>
  <c r="X970" i="25"/>
  <c r="U970" i="25"/>
  <c r="AC970" i="25"/>
  <c r="T970" i="25"/>
  <c r="Z970" i="25"/>
  <c r="W970" i="25"/>
  <c r="Y970" i="25"/>
  <c r="AA970" i="25"/>
  <c r="AB970" i="25"/>
  <c r="V970" i="25"/>
  <c r="AE970" i="25" l="1"/>
  <c r="N970" i="25" s="1"/>
  <c r="Q970" i="25" s="1"/>
  <c r="I970" i="25" l="1"/>
  <c r="R970" i="25"/>
  <c r="L971" i="25" s="1"/>
  <c r="K970" i="25" l="1"/>
  <c r="T971" i="25"/>
  <c r="X971" i="25"/>
  <c r="Z971" i="25"/>
  <c r="AD971" i="25"/>
  <c r="U971" i="25"/>
  <c r="AA971" i="25"/>
  <c r="V971" i="25"/>
  <c r="Y971" i="25"/>
  <c r="W971" i="25"/>
  <c r="AC971" i="25"/>
  <c r="AB971" i="25"/>
  <c r="AE971" i="25" l="1"/>
  <c r="N971" i="25" s="1"/>
  <c r="Q971" i="25" s="1"/>
  <c r="I971" i="25" l="1"/>
  <c r="R971" i="25"/>
  <c r="L972" i="25" s="1"/>
  <c r="X972" i="25" l="1"/>
  <c r="AB972" i="25"/>
  <c r="AD972" i="25"/>
  <c r="U972" i="25"/>
  <c r="W972" i="25"/>
  <c r="AA972" i="25"/>
  <c r="AC972" i="25"/>
  <c r="V972" i="25"/>
  <c r="Z972" i="25"/>
  <c r="T972" i="25"/>
  <c r="Y972" i="25"/>
  <c r="K971" i="25"/>
  <c r="AE972" i="25" l="1"/>
  <c r="N972" i="25" s="1"/>
  <c r="Q972" i="25" s="1"/>
  <c r="I972" i="25" l="1"/>
  <c r="R972" i="25"/>
  <c r="L973" i="25" s="1"/>
  <c r="K972" i="25" l="1"/>
  <c r="U973" i="25"/>
  <c r="Y973" i="25"/>
  <c r="T973" i="25"/>
  <c r="Z973" i="25"/>
  <c r="X973" i="25"/>
  <c r="AD973" i="25"/>
  <c r="W973" i="25"/>
  <c r="AC973" i="25"/>
  <c r="AA973" i="25"/>
  <c r="V973" i="25"/>
  <c r="AB973" i="25"/>
  <c r="AE973" i="25" l="1"/>
  <c r="N973" i="25" s="1"/>
  <c r="Q973" i="25" s="1"/>
  <c r="I973" i="25" l="1"/>
  <c r="R973" i="25"/>
  <c r="L974" i="25" s="1"/>
  <c r="K973" i="25" l="1"/>
  <c r="AB974" i="25"/>
  <c r="U974" i="25"/>
  <c r="AC974" i="25"/>
  <c r="V974" i="25"/>
  <c r="Z974" i="25"/>
  <c r="AD974" i="25"/>
  <c r="T974" i="25"/>
  <c r="W974" i="25"/>
  <c r="Y974" i="25"/>
  <c r="AA974" i="25"/>
  <c r="X974" i="25"/>
  <c r="AE974" i="25" l="1"/>
  <c r="N974" i="25" s="1"/>
  <c r="Q974" i="25" s="1"/>
  <c r="I974" i="25" l="1"/>
  <c r="R974" i="25"/>
  <c r="L975" i="25" s="1"/>
  <c r="K974" i="25" l="1"/>
  <c r="U975" i="25"/>
  <c r="T975" i="25"/>
  <c r="V975" i="25"/>
  <c r="AB975" i="25"/>
  <c r="AD975" i="25"/>
  <c r="Y975" i="25"/>
  <c r="AA975" i="25"/>
  <c r="Z975" i="25"/>
  <c r="AC975" i="25"/>
  <c r="W975" i="25"/>
  <c r="X975" i="25"/>
  <c r="AE975" i="25" l="1"/>
  <c r="N975" i="25" s="1"/>
  <c r="Q975" i="25" s="1"/>
  <c r="I975" i="25" l="1"/>
  <c r="R975" i="25"/>
  <c r="L976" i="25" s="1"/>
  <c r="K975" i="25" l="1"/>
  <c r="U976" i="25"/>
  <c r="AC976" i="25"/>
  <c r="Z976" i="25"/>
  <c r="X976" i="25"/>
  <c r="V976" i="25"/>
  <c r="W976" i="25"/>
  <c r="Y976" i="25"/>
  <c r="AD976" i="25"/>
  <c r="T976" i="25"/>
  <c r="AB976" i="25"/>
  <c r="AA976" i="25"/>
  <c r="AE976" i="25" l="1"/>
  <c r="N976" i="25" s="1"/>
  <c r="Q976" i="25" s="1"/>
  <c r="I976" i="25" l="1"/>
  <c r="R976" i="25"/>
  <c r="L977" i="25" s="1"/>
  <c r="K976" i="25" l="1"/>
  <c r="U977" i="25"/>
  <c r="Y977" i="25"/>
  <c r="AC977" i="25"/>
  <c r="T977" i="25"/>
  <c r="Z977" i="25"/>
  <c r="AD977" i="25"/>
  <c r="AB977" i="25"/>
  <c r="X977" i="25"/>
  <c r="AA977" i="25"/>
  <c r="V977" i="25"/>
  <c r="W977" i="25"/>
  <c r="AE977" i="25" l="1"/>
  <c r="N977" i="25" s="1"/>
  <c r="Q977" i="25" s="1"/>
  <c r="I977" i="25" l="1"/>
  <c r="R977" i="25"/>
  <c r="L978" i="25" s="1"/>
  <c r="Z978" i="25" l="1"/>
  <c r="T978" i="25"/>
  <c r="W978" i="25"/>
  <c r="AA978" i="25"/>
  <c r="AB978" i="25"/>
  <c r="V978" i="25"/>
  <c r="AD978" i="25"/>
  <c r="U978" i="25"/>
  <c r="Y978" i="25"/>
  <c r="AC978" i="25"/>
  <c r="X978" i="25"/>
  <c r="K977" i="25"/>
  <c r="AE978" i="25" l="1"/>
  <c r="N978" i="25" s="1"/>
  <c r="Q978" i="25" s="1"/>
  <c r="I978" i="25" l="1"/>
  <c r="R978" i="25"/>
  <c r="L979" i="25" s="1"/>
  <c r="K978" i="25" l="1"/>
  <c r="AC979" i="25"/>
  <c r="W979" i="25"/>
  <c r="AA979" i="25"/>
  <c r="U979" i="25"/>
  <c r="T979" i="25"/>
  <c r="AD979" i="25"/>
  <c r="Y979" i="25"/>
  <c r="V979" i="25"/>
  <c r="X979" i="25"/>
  <c r="Z979" i="25"/>
  <c r="AB979" i="25"/>
  <c r="AE979" i="25" l="1"/>
  <c r="N979" i="25" s="1"/>
  <c r="Q979" i="25" s="1"/>
  <c r="I979" i="25" l="1"/>
  <c r="R979" i="25" l="1"/>
  <c r="L980" i="25" s="1"/>
  <c r="AB980" i="25" s="1"/>
  <c r="K979" i="25"/>
  <c r="X980" i="25" l="1"/>
  <c r="AC980" i="25"/>
  <c r="U980" i="25"/>
  <c r="Y980" i="25"/>
  <c r="Z980" i="25"/>
  <c r="V980" i="25"/>
  <c r="AA980" i="25"/>
  <c r="W980" i="25"/>
  <c r="T980" i="25"/>
  <c r="AD980" i="25"/>
  <c r="AE980" i="25" l="1"/>
  <c r="N980" i="25" s="1"/>
  <c r="Q980" i="25" s="1"/>
  <c r="I980" i="25" l="1"/>
  <c r="R980" i="25"/>
  <c r="L981" i="25" s="1"/>
  <c r="K980" i="25" l="1"/>
  <c r="AC981" i="25"/>
  <c r="W981" i="25"/>
  <c r="AB981" i="25"/>
  <c r="U981" i="25"/>
  <c r="T981" i="25"/>
  <c r="V981" i="25"/>
  <c r="X981" i="25"/>
  <c r="Z981" i="25"/>
  <c r="AA981" i="25"/>
  <c r="Y981" i="25"/>
  <c r="AD981" i="25"/>
  <c r="AE981" i="25" l="1"/>
  <c r="N981" i="25" s="1"/>
  <c r="Q981" i="25" s="1"/>
  <c r="I981" i="25" l="1"/>
  <c r="R981" i="25"/>
  <c r="L982" i="25" s="1"/>
  <c r="K981" i="25" l="1"/>
  <c r="Z982" i="25"/>
  <c r="AB982" i="25"/>
  <c r="Y982" i="25"/>
  <c r="AC982" i="25"/>
  <c r="V982" i="25"/>
  <c r="AD982" i="25"/>
  <c r="X982" i="25"/>
  <c r="U982" i="25"/>
  <c r="T982" i="25"/>
  <c r="W982" i="25"/>
  <c r="AA982" i="25"/>
  <c r="AE982" i="25" l="1"/>
  <c r="N982" i="25" s="1"/>
  <c r="Q982" i="25" s="1"/>
  <c r="I982" i="25" l="1"/>
  <c r="R982" i="25"/>
  <c r="L983" i="25" s="1"/>
  <c r="K982" i="25" l="1"/>
  <c r="X983" i="25"/>
  <c r="AB983" i="25"/>
  <c r="Z983" i="25"/>
  <c r="U983" i="25"/>
  <c r="AD983" i="25"/>
  <c r="Y983" i="25"/>
  <c r="T983" i="25"/>
  <c r="V983" i="25"/>
  <c r="AC983" i="25"/>
  <c r="W983" i="25"/>
  <c r="AA983" i="25"/>
  <c r="AE983" i="25" l="1"/>
  <c r="N983" i="25" s="1"/>
  <c r="Q983" i="25" s="1"/>
  <c r="I983" i="25" l="1"/>
  <c r="R983" i="25"/>
  <c r="L984" i="25" s="1"/>
  <c r="K983" i="25" l="1"/>
  <c r="T984" i="25"/>
  <c r="AB984" i="25"/>
  <c r="X984" i="25"/>
  <c r="U984" i="25"/>
  <c r="AA984" i="25"/>
  <c r="Z984" i="25"/>
  <c r="Y984" i="25"/>
  <c r="V984" i="25"/>
  <c r="AC984" i="25"/>
  <c r="AD984" i="25"/>
  <c r="W984" i="25"/>
  <c r="AE984" i="25" l="1"/>
  <c r="N984" i="25" s="1"/>
  <c r="Q984" i="25" s="1"/>
  <c r="I984" i="25" l="1"/>
  <c r="R984" i="25"/>
  <c r="L985" i="25" s="1"/>
  <c r="K984" i="25" l="1"/>
  <c r="V985" i="25"/>
  <c r="X985" i="25"/>
  <c r="AB985" i="25"/>
  <c r="U985" i="25"/>
  <c r="AC985" i="25"/>
  <c r="T985" i="25"/>
  <c r="Z985" i="25"/>
  <c r="AD985" i="25"/>
  <c r="AA985" i="25"/>
  <c r="Y985" i="25"/>
  <c r="W985" i="25"/>
  <c r="AE985" i="25" l="1"/>
  <c r="N985" i="25" s="1"/>
  <c r="Q985" i="25" s="1"/>
  <c r="I985" i="25" l="1"/>
  <c r="R985" i="25"/>
  <c r="L986" i="25" s="1"/>
  <c r="X986" i="25" l="1"/>
  <c r="W986" i="25"/>
  <c r="Y986" i="25"/>
  <c r="AA986" i="25"/>
  <c r="AB986" i="25"/>
  <c r="T986" i="25"/>
  <c r="AD986" i="25"/>
  <c r="U986" i="25"/>
  <c r="AC986" i="25"/>
  <c r="V986" i="25"/>
  <c r="Z986" i="25"/>
  <c r="K985" i="25"/>
  <c r="AE986" i="25" l="1"/>
  <c r="N986" i="25" s="1"/>
  <c r="Q986" i="25" s="1"/>
  <c r="I986" i="25" l="1"/>
  <c r="R986" i="25"/>
  <c r="L987" i="25" s="1"/>
  <c r="K986" i="25" l="1"/>
  <c r="W987" i="25"/>
  <c r="AA987" i="25"/>
  <c r="X987" i="25"/>
  <c r="AC987" i="25"/>
  <c r="Y987" i="25"/>
  <c r="T987" i="25"/>
  <c r="Z987" i="25"/>
  <c r="AD987" i="25"/>
  <c r="AB987" i="25"/>
  <c r="V987" i="25"/>
  <c r="U987" i="25"/>
  <c r="AE987" i="25" l="1"/>
  <c r="N987" i="25" s="1"/>
  <c r="Q987" i="25" s="1"/>
  <c r="I987" i="25" l="1"/>
  <c r="R987" i="25"/>
  <c r="L988" i="25" s="1"/>
  <c r="K987" i="25" l="1"/>
  <c r="U988" i="25"/>
  <c r="Y988" i="25"/>
  <c r="AC988" i="25"/>
  <c r="V988" i="25"/>
  <c r="X988" i="25"/>
  <c r="AB988" i="25"/>
  <c r="W988" i="25"/>
  <c r="T988" i="25"/>
  <c r="Z988" i="25"/>
  <c r="AA988" i="25"/>
  <c r="AD988" i="25"/>
  <c r="AE988" i="25" l="1"/>
  <c r="N988" i="25" s="1"/>
  <c r="Q988" i="25" s="1"/>
  <c r="I988" i="25" l="1"/>
  <c r="R988" i="25"/>
  <c r="L989" i="25" s="1"/>
  <c r="V989" i="25" l="1"/>
  <c r="Z989" i="25"/>
  <c r="X989" i="25"/>
  <c r="AD989" i="25"/>
  <c r="AB989" i="25"/>
  <c r="AA989" i="25"/>
  <c r="U989" i="25"/>
  <c r="Y989" i="25"/>
  <c r="T989" i="25"/>
  <c r="W989" i="25"/>
  <c r="AC989" i="25"/>
  <c r="K988" i="25"/>
  <c r="AE989" i="25" l="1"/>
  <c r="N989" i="25" s="1"/>
  <c r="Q989" i="25" s="1"/>
  <c r="I989" i="25" l="1"/>
  <c r="R989" i="25"/>
  <c r="L990" i="25" s="1"/>
  <c r="X990" i="25" l="1"/>
  <c r="V990" i="25"/>
  <c r="Z990" i="25"/>
  <c r="AD990" i="25"/>
  <c r="T990" i="25"/>
  <c r="U990" i="25"/>
  <c r="Y990" i="25"/>
  <c r="AC990" i="25"/>
  <c r="AB990" i="25"/>
  <c r="W990" i="25"/>
  <c r="AA990" i="25"/>
  <c r="K989" i="25"/>
  <c r="AE990" i="25" l="1"/>
  <c r="N990" i="25" s="1"/>
  <c r="Q990" i="25" s="1"/>
  <c r="I990" i="25" l="1"/>
  <c r="R990" i="25"/>
  <c r="L991" i="25" s="1"/>
  <c r="K990" i="25" l="1"/>
  <c r="T991" i="25"/>
  <c r="Z991" i="25"/>
  <c r="AB991" i="25"/>
  <c r="U991" i="25"/>
  <c r="AA991" i="25"/>
  <c r="V991" i="25"/>
  <c r="X991" i="25"/>
  <c r="AD991" i="25"/>
  <c r="W991" i="25"/>
  <c r="AC991" i="25"/>
  <c r="Y991" i="25"/>
  <c r="AE991" i="25" l="1"/>
  <c r="N991" i="25" s="1"/>
  <c r="Q991" i="25" s="1"/>
  <c r="I991" i="25" l="1"/>
  <c r="R991" i="25"/>
  <c r="L992" i="25" s="1"/>
  <c r="U992" i="25" l="1"/>
  <c r="AA992" i="25"/>
  <c r="Z992" i="25"/>
  <c r="T992" i="25"/>
  <c r="AD992" i="25"/>
  <c r="W992" i="25"/>
  <c r="Y992" i="25"/>
  <c r="AC992" i="25"/>
  <c r="V992" i="25"/>
  <c r="X992" i="25"/>
  <c r="AB992" i="25"/>
  <c r="K991" i="25"/>
  <c r="AE992" i="25" l="1"/>
  <c r="N992" i="25" s="1"/>
  <c r="Q992" i="25" s="1"/>
  <c r="I992" i="25" l="1"/>
  <c r="R992" i="25"/>
  <c r="L993" i="25" s="1"/>
  <c r="K992" i="25" l="1"/>
  <c r="U993" i="25"/>
  <c r="Y993" i="25"/>
  <c r="AC993" i="25"/>
  <c r="V993" i="25"/>
  <c r="X993" i="25"/>
  <c r="AA993" i="25"/>
  <c r="AD993" i="25"/>
  <c r="Z993" i="25"/>
  <c r="T993" i="25"/>
  <c r="W993" i="25"/>
  <c r="AB993" i="25"/>
  <c r="AE993" i="25" l="1"/>
  <c r="N993" i="25" s="1"/>
  <c r="Q993" i="25" s="1"/>
  <c r="I993" i="25" l="1"/>
  <c r="R993" i="25"/>
  <c r="L994" i="25" s="1"/>
  <c r="K993" i="25" l="1"/>
  <c r="T994" i="25"/>
  <c r="AA994" i="25"/>
  <c r="X994" i="25"/>
  <c r="V994" i="25"/>
  <c r="U994" i="25"/>
  <c r="W994" i="25"/>
  <c r="Y994" i="25"/>
  <c r="AC994" i="25"/>
  <c r="Z994" i="25"/>
  <c r="AB994" i="25"/>
  <c r="AD994" i="25"/>
  <c r="AE994" i="25" l="1"/>
  <c r="N994" i="25" s="1"/>
  <c r="Q994" i="25" s="1"/>
  <c r="I994" i="25" l="1"/>
  <c r="R994" i="25"/>
  <c r="L995" i="25" s="1"/>
  <c r="K994" i="25" l="1"/>
  <c r="Y995" i="25"/>
  <c r="T995" i="25"/>
  <c r="V995" i="25"/>
  <c r="W995" i="25"/>
  <c r="U995" i="25"/>
  <c r="Z995" i="25"/>
  <c r="AC995" i="25"/>
  <c r="AA995" i="25"/>
  <c r="AD995" i="25"/>
  <c r="AB995" i="25"/>
  <c r="X995" i="25"/>
  <c r="AE995" i="25" l="1"/>
  <c r="N995" i="25" s="1"/>
  <c r="Q995" i="25" s="1"/>
  <c r="I995" i="25" l="1"/>
  <c r="R995" i="25"/>
  <c r="L996" i="25" s="1"/>
  <c r="K995" i="25" l="1"/>
  <c r="X996" i="25"/>
  <c r="W996" i="25"/>
  <c r="Y996" i="25"/>
  <c r="AC996" i="25"/>
  <c r="AB996" i="25"/>
  <c r="AA996" i="25"/>
  <c r="Z996" i="25"/>
  <c r="V996" i="25"/>
  <c r="AD996" i="25"/>
  <c r="U996" i="25"/>
  <c r="T996" i="25"/>
  <c r="AE996" i="25" l="1"/>
  <c r="N996" i="25" s="1"/>
  <c r="Q996" i="25" s="1"/>
  <c r="I996" i="25" l="1"/>
  <c r="R996" i="25"/>
  <c r="L997" i="25" s="1"/>
  <c r="V997" i="25" l="1"/>
  <c r="Z997" i="25"/>
  <c r="AD997" i="25"/>
  <c r="AA997" i="25"/>
  <c r="Y997" i="25"/>
  <c r="W997" i="25"/>
  <c r="T997" i="25"/>
  <c r="X997" i="25"/>
  <c r="AB997" i="25"/>
  <c r="U997" i="25"/>
  <c r="AC997" i="25"/>
  <c r="K996" i="25"/>
  <c r="AE997" i="25" l="1"/>
  <c r="N997" i="25" s="1"/>
  <c r="Q997" i="25" s="1"/>
  <c r="I997" i="25" l="1"/>
  <c r="R997" i="25"/>
  <c r="L998" i="25" s="1"/>
  <c r="K997" i="25" l="1"/>
  <c r="AB998" i="25"/>
  <c r="V998" i="25"/>
  <c r="X998" i="25"/>
  <c r="W998" i="25"/>
  <c r="AC998" i="25"/>
  <c r="Y998" i="25"/>
  <c r="Z998" i="25"/>
  <c r="AD998" i="25"/>
  <c r="U998" i="25"/>
  <c r="T998" i="25"/>
  <c r="AA998" i="25"/>
  <c r="AE998" i="25" l="1"/>
  <c r="N998" i="25" s="1"/>
  <c r="Q998" i="25" s="1"/>
  <c r="I998" i="25" l="1"/>
  <c r="R998" i="25"/>
  <c r="L999" i="25" s="1"/>
  <c r="Y999" i="25" l="1"/>
  <c r="T999" i="25"/>
  <c r="X999" i="25"/>
  <c r="Z999" i="25"/>
  <c r="AD999" i="25"/>
  <c r="W999" i="25"/>
  <c r="V999" i="25"/>
  <c r="AB999" i="25"/>
  <c r="U999" i="25"/>
  <c r="AC999" i="25"/>
  <c r="AA999" i="25"/>
  <c r="K998" i="25"/>
  <c r="AE999" i="25" l="1"/>
  <c r="N999" i="25" s="1"/>
  <c r="Q999" i="25" s="1"/>
  <c r="I999" i="25" l="1"/>
  <c r="R999" i="25"/>
  <c r="L1000" i="25" s="1"/>
  <c r="Z1000" i="25" l="1"/>
  <c r="U1000" i="25"/>
  <c r="Y1000" i="25"/>
  <c r="AA1000" i="25"/>
  <c r="AC1000" i="25"/>
  <c r="V1000" i="25"/>
  <c r="T1000" i="25"/>
  <c r="X1000" i="25"/>
  <c r="AB1000" i="25"/>
  <c r="W1000" i="25"/>
  <c r="AD1000" i="25"/>
  <c r="K999" i="25"/>
  <c r="AE1000" i="25" l="1"/>
  <c r="N1000" i="25" s="1"/>
  <c r="Q1000" i="25" s="1"/>
  <c r="I1000" i="25" l="1"/>
  <c r="R1000" i="25"/>
  <c r="L1001" i="25" s="1"/>
  <c r="U1001" i="25" l="1"/>
  <c r="W1001" i="25"/>
  <c r="Y1001" i="25"/>
  <c r="AC1001" i="25"/>
  <c r="V1001" i="25"/>
  <c r="Z1001" i="25"/>
  <c r="AB1001" i="25"/>
  <c r="AA1001" i="25"/>
  <c r="AD1001" i="25"/>
  <c r="X1001" i="25"/>
  <c r="T1001" i="25"/>
  <c r="K1000" i="25"/>
  <c r="AE1001" i="25" l="1"/>
  <c r="N1001" i="25" s="1"/>
  <c r="Q1001" i="25" s="1"/>
  <c r="I1001" i="25" l="1"/>
  <c r="R1001" i="25"/>
  <c r="L1002" i="25" s="1"/>
  <c r="AB1002" i="25" l="1"/>
  <c r="Y1002" i="25"/>
  <c r="AC1002" i="25"/>
  <c r="AD1002" i="25"/>
  <c r="U1002" i="25"/>
  <c r="W1002" i="25"/>
  <c r="AA1002" i="25"/>
  <c r="X1002" i="25"/>
  <c r="T1002" i="25"/>
  <c r="V1002" i="25"/>
  <c r="Z1002" i="25"/>
  <c r="K1001" i="25"/>
  <c r="AE1002" i="25" l="1"/>
  <c r="N1002" i="25" s="1"/>
  <c r="Q1002" i="25" s="1"/>
  <c r="I1002" i="25" l="1"/>
  <c r="R1002" i="25"/>
  <c r="L1003" i="25" s="1"/>
  <c r="K1002" i="25" l="1"/>
  <c r="U1003" i="25"/>
  <c r="W1003" i="25"/>
  <c r="T1003" i="25"/>
  <c r="V1003" i="25"/>
  <c r="AB1003" i="25"/>
  <c r="AA1003" i="25"/>
  <c r="AC1003" i="25"/>
  <c r="X1003" i="25"/>
  <c r="Z1003" i="25"/>
  <c r="Y1003" i="25"/>
  <c r="AD1003" i="25"/>
  <c r="AE1003" i="25" l="1"/>
  <c r="N1003" i="25" s="1"/>
  <c r="Q1003" i="25" s="1"/>
  <c r="I1003" i="25" l="1"/>
  <c r="R1003" i="25"/>
  <c r="L1004" i="25" s="1"/>
  <c r="U1004" i="25" l="1"/>
  <c r="Y1004" i="25"/>
  <c r="AA1004" i="25"/>
  <c r="AC1004" i="25"/>
  <c r="Z1004" i="25"/>
  <c r="T1004" i="25"/>
  <c r="AD1004" i="25"/>
  <c r="W1004" i="25"/>
  <c r="V1004" i="25"/>
  <c r="X1004" i="25"/>
  <c r="AB1004" i="25"/>
  <c r="K1003" i="25"/>
  <c r="AE1004" i="25" l="1"/>
  <c r="N1004" i="25" s="1"/>
  <c r="Q1004" i="25" s="1"/>
  <c r="I1004" i="25" l="1"/>
  <c r="K1004" i="25" s="1"/>
  <c r="D2" i="25" s="1"/>
  <c r="D3" i="25" s="1"/>
  <c r="O7" i="24" s="1"/>
  <c r="O9" i="24" s="1"/>
  <c r="R1004" i="25"/>
  <c r="AP8" i="18" l="1"/>
  <c r="V18" i="18" l="1"/>
  <c r="V19" i="18"/>
  <c r="F48" i="18" l="1"/>
  <c r="F47" i="18"/>
  <c r="D48" i="18"/>
  <c r="D47" i="18"/>
  <c r="V21" i="18"/>
  <c r="D49" i="18" s="1"/>
  <c r="D29" i="31"/>
  <c r="V22" i="18"/>
  <c r="F49" i="18" s="1"/>
  <c r="D30" i="31"/>
  <c r="E29" i="31" l="1"/>
  <c r="E30"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tc={5248C123-D920-4644-B904-3AA2EEC3880E}</author>
    <author>Lucy Pratt</author>
  </authors>
  <commentList>
    <comment ref="D3" authorId="0" shapeId="0" xr:uid="{5248C123-D920-4644-B904-3AA2EEC3880E}">
      <text>
        <t>[Threaded comment]
Your version of Excel allows you to read this threaded comment; however, any edits to it will get removed if the file is opened in a newer version of Excel. Learn more: https://go.microsoft.com/fwlink/?linkid=870924
Comment:
    this is the annuity formula for (frequency) in arrears payments</t>
      </text>
    </comment>
    <comment ref="I6" authorId="1" shapeId="0" xr:uid="{00000000-0006-0000-0100-000001000000}">
      <text>
        <r>
          <rPr>
            <sz val="8"/>
            <color indexed="81"/>
            <rFont val="Tahoma"/>
            <family val="2"/>
          </rPr>
          <t xml:space="preserve">This is the no of months between payments displayed as :
1 for monthly cases
12 for annual cases
3 for quarterly cases
6 for half yearly cases.
</t>
        </r>
      </text>
    </comment>
    <comment ref="H16" authorId="1" shapeId="0" xr:uid="{00000000-0006-0000-0100-000005000000}">
      <text>
        <r>
          <rPr>
            <sz val="8"/>
            <color indexed="81"/>
            <rFont val="Tahoma"/>
            <family val="2"/>
          </rPr>
          <t>Tax free allowance is 5% of the premium pa.</t>
        </r>
      </text>
    </comment>
    <comment ref="J16" authorId="1" shapeId="0" xr:uid="{00000000-0006-0000-0100-000006000000}">
      <text>
        <r>
          <rPr>
            <sz val="8"/>
            <color indexed="81"/>
            <rFont val="Tahoma"/>
            <family val="2"/>
          </rPr>
          <t>Tax rate is held in the 'Charges'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Lucy Pratt</author>
    <author>Wilson, Thomas</author>
  </authors>
  <commentList>
    <comment ref="O2" authorId="0" shapeId="0" xr:uid="{00000000-0006-0000-0200-000001000000}">
      <text>
        <r>
          <rPr>
            <sz val="8"/>
            <color indexed="81"/>
            <rFont val="Tahoma"/>
            <family val="2"/>
          </rPr>
          <t xml:space="preserve">Sum assured is taken to be half bond value, to ensure the premium is reasonable calculated.
</t>
        </r>
      </text>
    </comment>
    <comment ref="O8" authorId="1" shapeId="0" xr:uid="{00000000-0006-0000-0200-000003000000}">
      <text>
        <r>
          <rPr>
            <b/>
            <sz val="9"/>
            <color indexed="81"/>
            <rFont val="Tahoma"/>
            <family val="2"/>
          </rPr>
          <t>Wilson, Thomas:</t>
        </r>
        <r>
          <rPr>
            <sz val="9"/>
            <color indexed="81"/>
            <rFont val="Tahoma"/>
            <family val="2"/>
          </rPr>
          <t xml:space="preserve">
Updated from a 3% deduction to a £1000 flat deduction. 18.12.2013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Geoffrey Bernstein</author>
  </authors>
  <commentList>
    <comment ref="D20" authorId="0" shapeId="0" xr:uid="{00000000-0006-0000-0000-000006000000}">
      <text>
        <r>
          <rPr>
            <b/>
            <sz val="8"/>
            <color indexed="81"/>
            <rFont val="Tahoma"/>
            <family val="2"/>
          </rPr>
          <t>Do not alter this parameter in normal circumstances. 
Updated 1 May 2023 from 4.5% to 6.75% in line with this HMRC update  https://www.gov.uk/government/publications/revenue-and-customs-brief-4-2023-change-to-the-valuation-rate-of-interest-used-for-discounted-gift-schemes
Since 2013 HMRC update, https://www.gov.uk/government/publications/revenue-and-customs-brief-22-2013-discounted-gift-schemes
the interest rate is set at 4.5%.
Previously, Value should be (gilt yield plus 3%) all netted down at (normally) highest rate of income tax (40%)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tc={51A2D343-9574-45EC-9862-D8FBC55C39CA}</author>
    <author>Lucy Pratt</author>
  </authors>
  <commentList>
    <comment ref="D3" authorId="0" shapeId="0" xr:uid="{51A2D343-9574-45EC-9862-D8FBC55C39CA}">
      <text>
        <t>[Threaded comment]
Your version of Excel allows you to read this threaded comment; however, any edits to it will get removed if the file is opened in a newer version of Excel. Learn more: https://go.microsoft.com/fwlink/?linkid=870924
Comment:
    this is the annuity formula for (frequency) in arrears payments</t>
      </text>
    </comment>
    <comment ref="H16" authorId="1" shapeId="0" xr:uid="{ECC1241C-0A3D-4730-9AE4-4B8C5DA0B9A1}">
      <text>
        <r>
          <rPr>
            <sz val="8"/>
            <color indexed="81"/>
            <rFont val="Tahoma"/>
            <family val="2"/>
          </rPr>
          <t>Tax free allowance is 5% of the premium pa.</t>
        </r>
      </text>
    </comment>
    <comment ref="J16" authorId="1" shapeId="0" xr:uid="{A30B78B9-34D6-4E68-9734-97A7C1D9FA2A}">
      <text>
        <r>
          <rPr>
            <sz val="8"/>
            <color indexed="81"/>
            <rFont val="Tahoma"/>
            <family val="2"/>
          </rPr>
          <t>Tax rate is held in the 'Charges'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Lucy Pratt</author>
    <author>Wilson, Thomas</author>
  </authors>
  <commentList>
    <comment ref="O2" authorId="0" shapeId="0" xr:uid="{E0E3ACD5-E194-4332-B3DC-6ACB94BF8F80}">
      <text>
        <r>
          <rPr>
            <sz val="8"/>
            <color indexed="81"/>
            <rFont val="Tahoma"/>
            <family val="2"/>
          </rPr>
          <t xml:space="preserve">Sum assured is taken to be half bond value, to ensure the premium is reasonable calculated.
</t>
        </r>
      </text>
    </comment>
    <comment ref="O8" authorId="1" shapeId="0" xr:uid="{76353317-9756-4354-BB62-9C9329C68028}">
      <text>
        <r>
          <rPr>
            <b/>
            <sz val="9"/>
            <color indexed="81"/>
            <rFont val="Tahoma"/>
            <family val="2"/>
          </rPr>
          <t>Wilson, Thomas:</t>
        </r>
        <r>
          <rPr>
            <sz val="9"/>
            <color indexed="81"/>
            <rFont val="Tahoma"/>
            <family val="2"/>
          </rPr>
          <t xml:space="preserve">
Updated from a 3% deduction to a £1000 flat deduction. 18.12.2013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tc={F04249ED-B9AD-426F-97BF-3CD0ECC68787}</author>
    <author>Lucy Pratt</author>
  </authors>
  <commentList>
    <comment ref="D3" authorId="0" shapeId="0" xr:uid="{F04249ED-B9AD-426F-97BF-3CD0ECC68787}">
      <text>
        <t>[Threaded comment]
Your version of Excel allows you to read this threaded comment; however, any edits to it will get removed if the file is opened in a newer version of Excel. Learn more: https://go.microsoft.com/fwlink/?linkid=870924
Comment:
    this is the annuity formula for (frequency) in arrears payments</t>
      </text>
    </comment>
    <comment ref="H16" authorId="1" shapeId="0" xr:uid="{99D1D3D4-9709-4BF3-A7E3-6D43811AE1D4}">
      <text>
        <r>
          <rPr>
            <sz val="8"/>
            <color indexed="81"/>
            <rFont val="Tahoma"/>
            <family val="2"/>
          </rPr>
          <t>Tax free allowance is 5% of the premium pa.</t>
        </r>
      </text>
    </comment>
    <comment ref="J16" authorId="1" shapeId="0" xr:uid="{FAAA3091-EA3A-449E-BABC-F9D92D3DB017}">
      <text>
        <r>
          <rPr>
            <sz val="8"/>
            <color indexed="81"/>
            <rFont val="Tahoma"/>
            <family val="2"/>
          </rPr>
          <t>Tax rate is held in the 'Charges'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Lucy Pratt</author>
    <author>Wilson, Thomas</author>
  </authors>
  <commentList>
    <comment ref="O2" authorId="0" shapeId="0" xr:uid="{AC319D77-45E6-4130-9B97-14B22C7937B0}">
      <text>
        <r>
          <rPr>
            <sz val="8"/>
            <color indexed="81"/>
            <rFont val="Tahoma"/>
            <family val="2"/>
          </rPr>
          <t xml:space="preserve">Sum assured is taken to be half bond value, to ensure the premium is reasonable calculated.
</t>
        </r>
      </text>
    </comment>
    <comment ref="O8" authorId="1" shapeId="0" xr:uid="{3B27E057-603E-4F72-A135-E7858CE377CE}">
      <text>
        <r>
          <rPr>
            <b/>
            <sz val="9"/>
            <color indexed="81"/>
            <rFont val="Tahoma"/>
            <family val="2"/>
          </rPr>
          <t>Wilson, Thomas:</t>
        </r>
        <r>
          <rPr>
            <sz val="9"/>
            <color indexed="81"/>
            <rFont val="Tahoma"/>
            <family val="2"/>
          </rPr>
          <t xml:space="preserve">
Updated from a 3% deduction to a £1000 flat deduction. 18.12.2013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grizoe</author>
  </authors>
  <commentList>
    <comment ref="X7" authorId="0" shapeId="0" xr:uid="{00000000-0006-0000-0400-000001000000}">
      <text>
        <r>
          <rPr>
            <b/>
            <sz val="9"/>
            <color indexed="81"/>
            <rFont val="Tahoma"/>
            <family val="2"/>
          </rPr>
          <t>grizoe:</t>
        </r>
        <r>
          <rPr>
            <sz val="9"/>
            <color indexed="81"/>
            <rFont val="Tahoma"/>
            <family val="2"/>
          </rPr>
          <t xml:space="preserve">
These arrays are referenced by the macro and used to populate cells D6 and D7 of the Projection tab</t>
        </r>
      </text>
    </comment>
    <comment ref="Y9" authorId="0" shapeId="0" xr:uid="{00000000-0006-0000-0400-000002000000}">
      <text>
        <r>
          <rPr>
            <b/>
            <sz val="9"/>
            <color indexed="81"/>
            <rFont val="Tahoma"/>
            <family val="2"/>
          </rPr>
          <t>grizoe:</t>
        </r>
        <r>
          <rPr>
            <sz val="9"/>
            <color indexed="81"/>
            <rFont val="Tahoma"/>
            <family val="2"/>
          </rPr>
          <t xml:space="preserve">
Change these to reference the tables (formula) - figures changed after rounddown moved to round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<sst xmlns="http://schemas.openxmlformats.org/spreadsheetml/2006/main" count="1057" uniqueCount="575">
  <si>
    <t>Annual risk premium rates per £1,000 of death benefit</t>
  </si>
  <si>
    <t>Age next birthday</t>
  </si>
  <si>
    <t>q[x]</t>
  </si>
  <si>
    <t>q[x]+1</t>
  </si>
  <si>
    <t>qx+2</t>
  </si>
  <si>
    <t xml:space="preserve">i </t>
  </si>
  <si>
    <t>Life 1</t>
  </si>
  <si>
    <t>Life 2</t>
  </si>
  <si>
    <t>JLLS</t>
  </si>
  <si>
    <t>N</t>
  </si>
  <si>
    <t>F</t>
  </si>
  <si>
    <t>Description</t>
  </si>
  <si>
    <t>Transfer across</t>
  </si>
  <si>
    <t>Single Life Case</t>
  </si>
  <si>
    <t>Single</t>
  </si>
  <si>
    <t>Non-smoker</t>
  </si>
  <si>
    <t>Smoker</t>
  </si>
  <si>
    <t>Y</t>
  </si>
  <si>
    <t>M</t>
  </si>
  <si>
    <t>%age of original investment</t>
  </si>
  <si>
    <t>%age of bond value</t>
  </si>
  <si>
    <t>Monthly in arrears</t>
  </si>
  <si>
    <t>Smoker/non-smoker:</t>
  </si>
  <si>
    <t>Annually in arrears</t>
  </si>
  <si>
    <t>Valuation parameter - normally leave unchanged</t>
  </si>
  <si>
    <t>Market discount rate</t>
  </si>
  <si>
    <t>p=</t>
  </si>
  <si>
    <t>i=</t>
  </si>
  <si>
    <t>Basic formula =</t>
  </si>
  <si>
    <t>Value of income =</t>
  </si>
  <si>
    <t>Life expectancy of first life</t>
  </si>
  <si>
    <t>Last survivor life expectancy</t>
  </si>
  <si>
    <t>NOTES</t>
  </si>
  <si>
    <t>Value of income retained by settlor</t>
  </si>
  <si>
    <t>Beard &amp; Prevett Basic formula is (1-p)/(i+p)</t>
  </si>
  <si>
    <t>Quarterly in arrears</t>
  </si>
  <si>
    <t>Half-yearly in arrears</t>
  </si>
  <si>
    <t>Premium</t>
  </si>
  <si>
    <t>Value of interest retained</t>
  </si>
  <si>
    <t>Px</t>
  </si>
  <si>
    <t>Px=</t>
  </si>
  <si>
    <t>A1x+t;y+t</t>
  </si>
  <si>
    <t>v</t>
  </si>
  <si>
    <t>Calculation Type</t>
  </si>
  <si>
    <t>Select</t>
  </si>
  <si>
    <t>Single Life</t>
  </si>
  <si>
    <t>Joint Life</t>
  </si>
  <si>
    <t>Assumptions:</t>
  </si>
  <si>
    <t>Sum Assured</t>
  </si>
  <si>
    <t>lxy</t>
  </si>
  <si>
    <t>dxy</t>
  </si>
  <si>
    <t>Dxy(i)</t>
  </si>
  <si>
    <t>Cxy</t>
  </si>
  <si>
    <t>a(i)x+t;y+t</t>
  </si>
  <si>
    <t>Pxy</t>
  </si>
  <si>
    <t>Pxy=</t>
  </si>
  <si>
    <t>Level</t>
  </si>
  <si>
    <t>Escalating</t>
  </si>
  <si>
    <t>Yes</t>
  </si>
  <si>
    <t>No</t>
  </si>
  <si>
    <t>Month</t>
  </si>
  <si>
    <t>Date income starts</t>
  </si>
  <si>
    <t>Annual tax free allowance</t>
  </si>
  <si>
    <t>Value of income stream</t>
  </si>
  <si>
    <t>Months Elapsed</t>
  </si>
  <si>
    <t>Year</t>
  </si>
  <si>
    <t>Cumulative Tax free allowance</t>
  </si>
  <si>
    <t>Date</t>
  </si>
  <si>
    <t>Tax free income</t>
  </si>
  <si>
    <t>FUND PROJECTION</t>
  </si>
  <si>
    <t>Fund BOM</t>
  </si>
  <si>
    <t>Fund after growth</t>
  </si>
  <si>
    <t>Fund after charges</t>
  </si>
  <si>
    <t>Proportional Discounts</t>
  </si>
  <si>
    <t>Life 2 Single Discount</t>
  </si>
  <si>
    <t>Life 1 Single Discount</t>
  </si>
  <si>
    <t>Joint Life Discount</t>
  </si>
  <si>
    <t>Lapse</t>
  </si>
  <si>
    <t>Calculation of Term</t>
  </si>
  <si>
    <t>Months thereafter</t>
  </si>
  <si>
    <t>Whole years in term</t>
  </si>
  <si>
    <t>Term in months</t>
  </si>
  <si>
    <t>Variables</t>
  </si>
  <si>
    <t>Mths between payments</t>
  </si>
  <si>
    <t>Discounted Value of Income</t>
  </si>
  <si>
    <t>Net Income</t>
  </si>
  <si>
    <t>Withdrawal  Amount</t>
  </si>
  <si>
    <t>Growth Rate</t>
  </si>
  <si>
    <t>Net Growth</t>
  </si>
  <si>
    <t>Discount Rate</t>
  </si>
  <si>
    <t>Input Data Validation</t>
  </si>
  <si>
    <t>Max Permitted Withdrawal</t>
  </si>
  <si>
    <t>Term in result</t>
  </si>
  <si>
    <t>Temp stored data for JL macro</t>
  </si>
  <si>
    <t>The formula used to determine the level of discount is Beard and Prevett's formula, which is defined as :</t>
  </si>
  <si>
    <t>(1 - p)</t>
  </si>
  <si>
    <t>x Annual Income</t>
  </si>
  <si>
    <t>(i + p)</t>
  </si>
  <si>
    <t>where</t>
  </si>
  <si>
    <t>The recommended value for i is the UK Bonds - FTSE Actuaries Government Securities 15 year yield index, adding 4.5% for additional risk and reducing the total for tax at 40%. This should then be rounded to the nearest 0.25%.  This approach currently gives a figure of 5.50%.</t>
  </si>
  <si>
    <t>This basis should be reconsidered if the final interest rate went above 6.5%, as its use in the premium rate becomes less justifiable.</t>
  </si>
  <si>
    <t>The Beard and Prevett's formula described above is only suitable for use with level withdrawal rates.</t>
  </si>
  <si>
    <t>For any situation where the withdrawal amount is not expected to be constant throughout the lifetime of the recipient(s) of the income an equivalent level income amount needs to be estimated for use in the formula.  We have determined this by projecting the actual net income expected, discounting it at i (as defined above) and converting the discounted value into the equivalent level income payable for life.  The projection is performed on a monthly basis and the actual net income in each month is determined allowing for the all of features described below.</t>
  </si>
  <si>
    <t>The expected period over which the income will be paid, ie the expected future lifetime of the recipient(s) of the income, is determined using the AM80 and AF80 mortality tables. The actual net income will be subject to the sustainability conditions described below.</t>
  </si>
  <si>
    <t>The income projection will allow for the following features:</t>
  </si>
  <si>
    <t>The recipient(s) of the income can select to defer the income start date for up to 5 years.</t>
  </si>
  <si>
    <t>For younger lives where the expected lifetime is high, the fund could run out prior to the death of the live(s). In this instance no further income will be valued once the fund has been exhausted.</t>
  </si>
  <si>
    <t>For offshore bonds the charging structure and assumptions are:</t>
  </si>
  <si>
    <t>o</t>
  </si>
  <si>
    <t>The assumed growth rate is 7%pa</t>
  </si>
  <si>
    <t>The growth rate is reduced in the projection to allow for a 1%pa fund AMC</t>
  </si>
  <si>
    <t>100% allocation</t>
  </si>
  <si>
    <t>Establishment fee of 1%pa taken quarterly during the first year (based on the higher of premium and fund value)</t>
  </si>
  <si>
    <t>AMC of 1.6%pa taken quarterly during the first five years (based on the higher of premium and fund value)</t>
  </si>
  <si>
    <t>Admin fee payable quarterly for the life of the policy. Initially this is £90pq but this is increased at a rate of inflation equal to the assumed growth rate less 4.5%</t>
  </si>
  <si>
    <t>For onshore bonds the charging structure and assumptions are:</t>
  </si>
  <si>
    <t>The assumed growth rate is 6%pa</t>
  </si>
  <si>
    <t>The growth rate is reduced further to take account of the 0.75% Skandia AMC which is implicit in the unit prices.</t>
  </si>
  <si>
    <t>95% allocation</t>
  </si>
  <si>
    <t>For example, for a £100,000 case the joint life discount is calculated as £30,000. Running each life through individually gives a discount of £36,000 for life 1 and £24,000 for life 2. In this case £36,000/(£36,000+£24,000) = 60% of the total discount is attributable to life 1 and the remaining 40% to life 2.  This splits the joint life discount into £18,000 for life 1 and £12,000 for life 2.</t>
  </si>
  <si>
    <t>- p is the net premium for a whole of life policy, which is calculated based on a sum assured of half the initial investment amount using 70% of AM80 / AF80 mortality for non smokers and 100% of AM80 / AF80 mortality for smokers and an interest rate equal to i.</t>
  </si>
  <si>
    <t xml:space="preserve">- i is the required market rate of return on the investment </t>
  </si>
  <si>
    <t>This is an estimator. Individual cases need to be discussed with the Capital Taxes Office of the Inland Revenue.</t>
  </si>
  <si>
    <t>The whole methodology should be agreed with the Revenue.</t>
  </si>
  <si>
    <t>Limitations of the Method:</t>
  </si>
  <si>
    <t>- Tax:</t>
  </si>
  <si>
    <t>The income is subject to a tax free allowance of 5%pa (for a maximum of 20 years) applied to each income payment in turn until the allowance is exhausted.  Any unused tax free allowance is carried forward to the next year.</t>
  </si>
  <si>
    <t>If deferred income is selected then the tax free allowance is rolled forward until the income starts.</t>
  </si>
  <si>
    <t>- Deferred income:</t>
  </si>
  <si>
    <t>Escalation is on a compound basis and subject to a maximum income of 15% of the premium. The permitted annual escalation rate is subject to limits based on the initial income rate selected, as below:</t>
  </si>
  <si>
    <t>Initial rate of 1% to 5 % - increase up to 10% pa of previous year's level</t>
  </si>
  <si>
    <t>Initial rate of 5.5% to 10% - increase up to 5% of previous year's level</t>
  </si>
  <si>
    <t>Initial rate of 10.5% to 15% - no increase.</t>
  </si>
  <si>
    <t>- Sustainability:</t>
  </si>
  <si>
    <t xml:space="preserve">For the purpose of projecting the fund value a standard CIB basis B charging structure is assumed for offshore bonds and a SIB charging structure is used for onshore bonds.  </t>
  </si>
  <si>
    <t>The growth rate is reduced further to allow for a 1%pa fund AMC</t>
  </si>
  <si>
    <t>1)</t>
  </si>
  <si>
    <t>2)</t>
  </si>
  <si>
    <t>3)</t>
  </si>
  <si>
    <t>4)</t>
  </si>
  <si>
    <t>Calculation of Joint Life Discounts:</t>
  </si>
  <si>
    <t>5)</t>
  </si>
  <si>
    <t>Update since version 200407: Growth rate assumption for onshore bonds reduced to 5.6% to allow for 20% tax.</t>
  </si>
  <si>
    <t>6)</t>
  </si>
  <si>
    <t>Update since version 200407: The 0.5% interval restriction on the retained percentage has been removed.</t>
  </si>
  <si>
    <t>Any percentage between the 0% and 15% can now be input.</t>
  </si>
  <si>
    <t>7)</t>
  </si>
  <si>
    <t>The annuity calculation has been corrected to allow for the smoker status of life 2 correctly as it previously used that of life 1</t>
  </si>
  <si>
    <t>Update since version 200408: The age allowable has been restricted to 89.</t>
  </si>
  <si>
    <t>8)</t>
  </si>
  <si>
    <t>Update since version 200410: The escalation rate error handling has been updated to work for all initial income rates, not just those to 0.5%</t>
  </si>
  <si>
    <t>9)</t>
  </si>
  <si>
    <t>determining the life expectancy has been updated to reflect smoker/ non smoker status for each life; a bug in the net premium calculation,</t>
  </si>
  <si>
    <t>that largely affected very old lives, has been fixed.</t>
  </si>
  <si>
    <t>The discount calculated for a joint life policy is broken down further to the discount applicable to each life. This has been done by calculating what the discount would have been for each life if they'd taken out the policy on a single life basis and using the relative proportions of the actual discount as being attributable to each life.</t>
  </si>
  <si>
    <t>10)</t>
  </si>
  <si>
    <t xml:space="preserve">Update since version 200502: The error in determining the number of months of outstanding term has been corrected; the tables used in </t>
  </si>
  <si>
    <t>Each life is deemed to be gifting 50% of the total value and each life's discount deducted from their share of the bond separately to give their individual discounted PET.  The two discounted PETs will therefore sum to the discounted value of gift.</t>
  </si>
  <si>
    <t>Update since version 200510: All references to SSJO have been removed from the notes, and validations added to prevent SSJO combination on the main page.</t>
  </si>
  <si>
    <t>Annual Withdrawal Rate</t>
  </si>
  <si>
    <t xml:space="preserve"> </t>
  </si>
  <si>
    <t>The treatment of escalation rates on the projection sheet is now being correctly handled, so that a fixed %pa is being applied.</t>
  </si>
  <si>
    <t>Equivalent level net income</t>
  </si>
  <si>
    <t>have been made had the case not been deferred.</t>
  </si>
  <si>
    <r>
      <t xml:space="preserve">For deferred cases, validations have been added so that the first income payment can now only occur </t>
    </r>
    <r>
      <rPr>
        <i/>
        <sz val="10"/>
        <rFont val="Arial"/>
        <family val="2"/>
      </rPr>
      <t>after</t>
    </r>
    <r>
      <rPr>
        <sz val="10"/>
        <rFont val="Arial"/>
        <family val="2"/>
      </rPr>
      <t xml:space="preserve"> the date that the first payment would normally</t>
    </r>
  </si>
  <si>
    <t>The admin charge has been changed from £90pq to £96pq increasing at 2.5%pa.</t>
  </si>
  <si>
    <t>11)</t>
  </si>
  <si>
    <t>Update since version 200610: The market discount rate has been changed from 5.5% to 6% as per correspondence with HMRC.</t>
  </si>
  <si>
    <t>12)  Update since version 200703: The market discount rate has been changed from 6% to 6.75% as per correspondence with HMRC.</t>
  </si>
  <si>
    <t>A tweak was made to the formula for deferred escalating withdrawals, so that an input date for the "date income starts" field of 01/01/xxxx now works correctly.</t>
  </si>
  <si>
    <t>13)</t>
  </si>
  <si>
    <t>Update since version 200707: The market discount rate has been changed from 6.75% to 5.25% as per correspondence with HMRC.</t>
  </si>
  <si>
    <t>14) Update since version 200902 : The expirty date has been extended to 01/01/2012.</t>
  </si>
  <si>
    <t>15) Update from version 201012. The expiry date has been extended to 01/01/2013</t>
  </si>
  <si>
    <t>16) Updating from version 201112. The expiry date is being extended to 01/01/2014</t>
  </si>
  <si>
    <t xml:space="preserve">17) </t>
  </si>
  <si>
    <t>Every two months in arrears</t>
  </si>
  <si>
    <t>Every four months in arrears</t>
  </si>
  <si>
    <t>Updating from version 201212. The expiry date remains to 01/01/2014.  The calcs have been extended to include bimonthly and 4 monthly income frequencies</t>
  </si>
  <si>
    <t xml:space="preserve">Currently the spread-sheet calculates the discounted gift value using gender specific mortality tables.  This is in line with HMRC, see our latest updated online: </t>
  </si>
  <si>
    <t>http://www.skandiainternationalknowledgedirect.com/Tax---Trusts/Offshore-bonds/ECJ-judgement-and-the-effect-on-Discounted-Gift-Tr.html</t>
  </si>
  <si>
    <t xml:space="preserve">Note that this website will need updating at the end of the year and the spread-sheet may potentially need to adopt gender neutral tables. </t>
  </si>
  <si>
    <t>AFC00 table:</t>
  </si>
  <si>
    <t>AFS00 table:</t>
  </si>
  <si>
    <t>q[x]+2</t>
  </si>
  <si>
    <t>AFC00</t>
  </si>
  <si>
    <t>AFS00</t>
  </si>
  <si>
    <t>Arrays:</t>
  </si>
  <si>
    <t>AFC00 80%</t>
  </si>
  <si>
    <t>AFS 80%</t>
  </si>
  <si>
    <t>n/a</t>
  </si>
  <si>
    <t>Smokers</t>
  </si>
  <si>
    <t>Non-smokers</t>
  </si>
  <si>
    <t>N/A</t>
  </si>
  <si>
    <t>18) Updated from version 201306.  The expiry date has been extended to 01/01/2015</t>
  </si>
  <si>
    <t>This follows the publication of an HMRC guidance note.</t>
  </si>
  <si>
    <t>brief2213 (2).pdf</t>
  </si>
  <si>
    <t>Reformated</t>
  </si>
  <si>
    <t>AFC00 table: (original)</t>
  </si>
  <si>
    <t>Age x</t>
  </si>
  <si>
    <t>Duration 0</t>
  </si>
  <si>
    <t>Duration 1</t>
  </si>
  <si>
    <t>Durations 2+</t>
  </si>
  <si>
    <t xml:space="preserve">Permanent Assurances, females, combined </t>
  </si>
  <si>
    <t>- AFC00 two years select: values of q[x-t]+t</t>
  </si>
  <si>
    <t>AFS00 table: (original)</t>
  </si>
  <si>
    <t xml:space="preserve">Permanent Assurances, females, smokers </t>
  </si>
  <si>
    <t>- AFS00 two years select: values of q[x-t]+t</t>
  </si>
  <si>
    <t>Formula</t>
  </si>
  <si>
    <t>Hard-coded</t>
  </si>
  <si>
    <t>Source: Institute and Faculty Actuarial Tables</t>
  </si>
  <si>
    <t>The calcs have been adjusted to reflect gender neutral mortality tables AFC00 and AFS00 for non-smokers and smokers respectively.  The interest rate has also been updated from 5.25% to 4.5%</t>
  </si>
  <si>
    <t>19) Updated from version 201310.  The allowance for expenses has been changed from a 3% deduction to a flat £1000 on the value of income.</t>
  </si>
  <si>
    <t>(update from version 201311 not documented)</t>
  </si>
  <si>
    <t>20) Updated from version 201312. The title has been changed for the rebranding from Skandia to Old Mutual Wealth.</t>
  </si>
  <si>
    <t>21) Updated from version 201313. The expiry date has been extended to 01/01/2016</t>
  </si>
  <si>
    <t>10 Year Anniversary Charge</t>
  </si>
  <si>
    <t>22) Update from version 201412.  There is now the option to change the calculation type.  This just changes the wording on the page and has no effect on the calculation.  Added a min function in to prevent discounted value from being greater than the premium.</t>
  </si>
  <si>
    <t>23) Updated from version 201602. The expiry date has been extended to 01/01/2017</t>
  </si>
  <si>
    <t>25)  Updated from version 201611:  Changed formulae in cells "MAIN PAGE!I14" and "MAIN PAGE!I15" to be max of the previous value and half the bond value.</t>
  </si>
  <si>
    <t>24)  Updated from version 201610:  Changed formula in cell "Calcs!E21" so the maximum value of interest retained by settlor = bond value.</t>
  </si>
  <si>
    <t>26)</t>
  </si>
  <si>
    <t>*MAIN PAGE:</t>
  </si>
  <si>
    <t>- Updated drop-down list for smoker status to not have blank spaces</t>
  </si>
  <si>
    <t>- Added page with International bond matrix structures</t>
  </si>
  <si>
    <t>- Added page with UK Platform charges</t>
  </si>
  <si>
    <t>*Structure</t>
  </si>
  <si>
    <t>*Projection</t>
  </si>
  <si>
    <t>- Changed cell L16 (allocation of funds) to look up allocation rate from the InternationalCharges sheet, and to use 100% allocation for UK Platform</t>
  </si>
  <si>
    <t>Start (£)</t>
  </si>
  <si>
    <t>End (£)</t>
  </si>
  <si>
    <t>UK AMC</t>
  </si>
  <si>
    <t>- Removed Establishment Fees</t>
  </si>
  <si>
    <r>
      <t>i</t>
    </r>
    <r>
      <rPr>
        <vertAlign val="superscript"/>
        <sz val="9"/>
        <rFont val="Calibri"/>
        <family val="2"/>
      </rPr>
      <t>(p)</t>
    </r>
  </si>
  <si>
    <t>- Updated input cells to be a slightly different colour to the background</t>
  </si>
  <si>
    <t>- Changed formulae in cells I32 and I33 to use "International" rather than "RSLAL"</t>
  </si>
  <si>
    <t>- Changed tax free income (column I) to not be greater than the fund value after charges.</t>
  </si>
  <si>
    <t>- Changed International AMC calculation to use input charging structure.  Int'l charges taken quarterly while fund value allows.</t>
  </si>
  <si>
    <t>- Changed International admin charge calculations to look up the administration charge from the InternationalCharges sheet.  Admin charge taken quarterly while fund value allows.</t>
  </si>
  <si>
    <t>- Cell G39:  Added warning that the start day of deferred income must be the same calendar day as the quote.</t>
  </si>
  <si>
    <t>- Cell G37:  Added note to add or choose a matrix structure in the case of International bonds</t>
  </si>
  <si>
    <t>- Cell E37:  Added drop-down list of matrix structures when an International bond is chosen</t>
  </si>
  <si>
    <t>- Changed growth rates used to be 4.5% for UK projections and 5% for International projections</t>
  </si>
  <si>
    <t>- Changed max permitted withdrawal (I3) to be bond value if not a new business quote.</t>
  </si>
  <si>
    <t>*InternationalCharges</t>
  </si>
  <si>
    <t>- Updated drop-down list for bond type to be "International", "UK Heritage" and "UK platform" and  rather than "SLAC" and "RSLAL"</t>
  </si>
  <si>
    <t>- Added UK AMC calculation for UK Platform bonds, based on fund size.  UK charges taken monthly.</t>
  </si>
  <si>
    <t>- Calculation of net growth rate changed to include 1% amc for International legacy plans, and to include 1% amc and 0.75% amc for UK Heritage plans.</t>
  </si>
  <si>
    <t>- Corrected lapse column to show "Y" if fund value after charges =0 as well as if &lt;0 so will show as lapsed when no funds available.</t>
  </si>
  <si>
    <t>- Changed net income (column J) to use a max of fund value after charges in calculation.</t>
  </si>
  <si>
    <t>- Added "Legacy" structure for use in 10-year reviews.  As the assumed legacy structure had a 5-year amc and establishment charge, these are not included, and the only applicable charge is therefore the admin charge.</t>
  </si>
  <si>
    <t>- Cell E27:  Removed limitation of 15%, but added a note when the cell is selected that it should be max 15% for New Business quotes (still limit of 15% in Projection sheet for New Business quotes!)</t>
  </si>
  <si>
    <t>Version No.</t>
  </si>
  <si>
    <t>Change Description</t>
  </si>
  <si>
    <t>Requested By</t>
  </si>
  <si>
    <t>Nature of Testing</t>
  </si>
  <si>
    <t>Testing Carried Out By</t>
  </si>
  <si>
    <t>Pass/ Fail</t>
  </si>
  <si>
    <t>Date Change Implemented</t>
  </si>
  <si>
    <t>Version Control Best Practice</t>
  </si>
  <si>
    <t>A Different Version of an EUC application should be saved every time a change is made to the application.  So that if something goes wrong with the change the user can always go back to using the previous version.</t>
  </si>
  <si>
    <t>Different versions are also saved with different data sets, for example, daily, monthly or quarterly.</t>
  </si>
  <si>
    <t>Proper naming conventions should be used when saving different versions.</t>
  </si>
  <si>
    <t>A logical folder structure should be used when saving the versions.</t>
  </si>
  <si>
    <t>Historic version should be saved as Read Only.</t>
  </si>
  <si>
    <t>Access Control Checklist</t>
  </si>
  <si>
    <t>Notes</t>
  </si>
  <si>
    <t xml:space="preserve">Folder Restricted   </t>
  </si>
  <si>
    <t xml:space="preserve">File Password Protected   </t>
  </si>
  <si>
    <t xml:space="preserve">Non-input Cells Locked   </t>
  </si>
  <si>
    <t xml:space="preserve">Complex Macros/ Formulae protected   </t>
  </si>
  <si>
    <t>The EUC should have all of the above Access Controls checked, unless the function of the EUC is affected by implementing one of these.  In which case, use the Notes section to explain the reasoning behind omitting this control.</t>
  </si>
  <si>
    <t>System Documentation Template</t>
  </si>
  <si>
    <t>The Purpose of this Spreadsheet is:</t>
  </si>
  <si>
    <t>User Guide (aimed at people with subject matter knowledge):</t>
  </si>
  <si>
    <t>Complex Macros/ Formulae Listed and Purpose Described:</t>
  </si>
  <si>
    <t>Name of Macro/ Formulae</t>
  </si>
  <si>
    <t>Description of what it does</t>
  </si>
  <si>
    <t>The Team Name which uses this EUC:</t>
  </si>
  <si>
    <t>The Name of the users of this EUC:</t>
  </si>
  <si>
    <t>*10</t>
  </si>
  <si>
    <t>* If there are more than ten users of this EUC, it may be worth considering if everyone on your list needs access to this EUC?</t>
  </si>
  <si>
    <t>Distributed to teams</t>
  </si>
  <si>
    <t>2.0</t>
  </si>
  <si>
    <t>Updated By</t>
  </si>
  <si>
    <t xml:space="preserve">*Structure 
- Added page with International bond matrix structures 
- Added page with UK Platform charges 
*MAIN PAGE: 
- Updated drop-down list for smoker status to not have blank spaces 
- Updated drop-down list for bond type to be "International", "UK Heritage" and "UK platform" and  rather than "SLAC" and "RSLAL" 
- Updated input cells to be a slightly different colour to the background 
- Changed formulae in cells I32 and I33 to use "International" rather than "RSLAL" 
- Cell G39:  Added warning that the start day of deferred income must be the same calendar day as the quote. 
- Cell E37:  Added drop-down list of matrix structures when an International bond is chosen 
- Cell G37:  Added note to add or choose a matrix structure in the case of International bonds 
- Cell E27:  Removed limitation of 15%, but added a note when the cell is selected that it should be max 15% for New Business quotes (still limit of 15% in Projection sheet for New Business quotes!)
*Projection 
- Changed growth rates used to be 4.5% for UK projections and 5% for International projections 
- Changed cell L16 (allocation of funds) to look up allocation rate from the InternationalCharges sheet, and to use 100% allocation for UK Platform 
- Removed Establishment Fees 
- Changed International admin charge calculations to look up the administration charge from the InternationalCharges sheet.  Admin charge taken quarterly while fund value allows. 
- Changed International AMC calculation to use input charging structure.  Int'l charges taken quarterly while fund value allows. 
- Added UK AMC calculation for UK Platform bonds, based on fund size.  UK charges taken monthly.
- Calculation of net growth rate changed to include 1% amc for International legacy plans, and to include 1% amc and 0.75% amc for UK Heritage plans. 
- Changed tax free income (column I) to not be greater than the fund value after charges. 
- Changed net income (column J) to use a max of fund value after charges in calculation. 
- Corrected lapse column to show "Y" if fund value after charges =0 as well as if &lt;0 so will show as lapsed when no funds available. 
- Changed max permitted withdrawal (I3) to be bond value if not a new business quote. 
*InternationalCharges 
- Added "Legacy" structure for use in 10-year reviews.  As the assumed legacy structure had a 5-year amc and establishment charge, these are not included, and the only applicable charge is therefore the admin charge.
</t>
  </si>
  <si>
    <r>
      <t xml:space="preserve">Version </t>
    </r>
    <r>
      <rPr>
        <sz val="10"/>
        <color indexed="10"/>
        <rFont val="Arial"/>
        <family val="2"/>
      </rPr>
      <t>2.0</t>
    </r>
  </si>
  <si>
    <t>Joanne Brown</t>
  </si>
  <si>
    <t>Kristina Gaarde-Widdowson</t>
  </si>
  <si>
    <t>Please use "Change Control" sheet to document further updates!</t>
  </si>
  <si>
    <t>To calculate the discount obtained via set-up of a Discounted Gift Trust.</t>
  </si>
  <si>
    <t>- Type of Case</t>
  </si>
  <si>
    <t>Input the relevant details into the sections on the MAIN PAGE:</t>
  </si>
  <si>
    <t>- Client details</t>
  </si>
  <si>
    <t>- Details of the bond</t>
  </si>
  <si>
    <t>In the case of a single life, the results can be read immediately</t>
  </si>
  <si>
    <t>In the case of joint lives assured, press the "Joint Lives Discount" button so the macro can populate the required fields</t>
  </si>
  <si>
    <t>The fields required for the quote letter can be found in row 50</t>
  </si>
  <si>
    <t>Joint Life Discounts</t>
  </si>
  <si>
    <t>Calculates the discounts attributed to each individual life in a JLLD scenario</t>
  </si>
  <si>
    <t>UK FM OMW DGT</t>
  </si>
  <si>
    <t>UK FM Estates, Trusts and Assignments</t>
  </si>
  <si>
    <t>Sales Support (UK)</t>
  </si>
  <si>
    <t>All changes sense checked.
For 10 year review cases on legacy international/heritage UK business, checked that sheet matches back to previous version with corresponding amendements made.</t>
  </si>
  <si>
    <t>Stephen Renshaw</t>
  </si>
  <si>
    <t>Pass</t>
  </si>
  <si>
    <t>Amanda Scott</t>
  </si>
  <si>
    <t>Greg Jackson</t>
  </si>
  <si>
    <t>Added UnHideSheets macro to unhide and unlock all worksheets.
Added HideSheets macro to hide and protect all worksheets.
Extended the Sell-By Date to 01/01/2019 on the "Sell-By Date" worksheet</t>
  </si>
  <si>
    <t>Checked macros work (with pasword for unhide) and date correctly extended</t>
  </si>
  <si>
    <t>Ongoing</t>
  </si>
  <si>
    <t>One-Off</t>
  </si>
  <si>
    <t>SELECT</t>
  </si>
  <si>
    <t>Result</t>
  </si>
  <si>
    <t>MAIN PAGE
 -Updated Cell E1 to give the latest version.
 -Cell E55 - Changed wording.
 -Removed Cell G37 Asking to choose Legacy Fee Package.
 -Adjusted row height to 13 for all rows on Worksheet.
 -Added and "User editable range" so when locked only certain cells are accessible.
 -Deleted the odd drop-down menu in cell E36 as it was seemingly not being used.
 -Changed wording from "Fee Package" to "Charging Structure"
Projection
 -Inserted an extra space above the calculation table.
 -Changed formula in "International AMC" column to now check cell E7 on the "MAIN PAGE" worksheet rather than checking whether the package selected is "Legacy".
 -Updated forumla in Cell L17.
 -Added new columns for SELECT tiered quarterly AMC charging structure. The sum is added to the charges already being subtracted from the fund after growth.
 -Modified the method of calculaing yearly growth in the admin charge (column P). Rather than looking at 12 cells above it now searches through month (so inserting rows will no longer affect calculations) 
 -Cell I9 now looks for CaseType&lt;&gt;"10 year anniversary" rather than FeePackage&lt;&gt;"Legacy"
 -Cell I10 is now hardcoded to 2.5%, following COBS13, Section 2.5 recommendations
InternationalCharges
 -Deleted all but two fee packages and added an additional "Name" column (12). This ways users choose a name (E.g. Ongoing) rather than a Fee Package Number.
 -Introduced the SELECT tiered charging structure platform.
 -Increased Admin Charges from 100 to 102.
 -Removed the Legacy FeePackage. When selecting "10 Year Anniversary" all charges are removed (excpet admin charge), allocation is set to 100% and choice of FeePackage is removed.
General changes to the workbook
 -When protected all cells but input fields &amp; drop-downs are locked for selecting. Formulas are also hidden.</t>
  </si>
  <si>
    <t>General changes to the workbook
 -Changed worksheet and workbook protection so that all cells are now selectable
 -Introduced SuperUser quick unlock
 -Changed file format from .xls to .xlsm to avoid the "double workbook opening" bug</t>
  </si>
  <si>
    <t>Thomas Archer</t>
  </si>
  <si>
    <t>Checked that relevant cells unprotected and calculations still work</t>
  </si>
  <si>
    <t>2.3b</t>
  </si>
  <si>
    <t>MAIN PAGE
 - There was an additional duplicate drop-down in cell E6. Removed.</t>
  </si>
  <si>
    <t>Removed all fee packages except for "ongoing". This fee package is now always used, even for 10 year anniversary.</t>
  </si>
  <si>
    <t>Fund after withdrawal</t>
  </si>
  <si>
    <t>Income:</t>
  </si>
  <si>
    <t>Calculation age:</t>
  </si>
  <si>
    <t>Life 1:</t>
  </si>
  <si>
    <t>Life 1 Discount:</t>
  </si>
  <si>
    <t>Life 2 Discount:</t>
  </si>
  <si>
    <t>Life 1 Discounted PET:</t>
  </si>
  <si>
    <t>Life 2 Discounted PET:</t>
  </si>
  <si>
    <t>MACROS
-Renamed the macro modules
-Joined the protect and unprotect code into one module
-Added 2 modules for illustration generation.
-General editing done to indentation and spacing to improve legibility
-Removed legacy code that was no longer used
MAIN PAGE
-Renamed various variable names for the format "Life2XXX" and also introduced a couple extra.
-General rearrangement of the layout.
NET PREMIUM
-Removed a couple of "middle" variables. They now refer directly to the original variable.
TEMPLATES
-Introduced two new Word templates. One for single life, the other for joint lives. These need to be in the same directory as this workbook.</t>
  </si>
  <si>
    <t>Client Details</t>
  </si>
  <si>
    <t>Details of the Bond</t>
  </si>
  <si>
    <t>Nil Discount</t>
  </si>
  <si>
    <t>Underwriter's years to age rating:</t>
  </si>
  <si>
    <t>A factor</t>
  </si>
  <si>
    <t>Annuity</t>
  </si>
  <si>
    <t>Life1ANB</t>
  </si>
  <si>
    <t>Life2ANB</t>
  </si>
  <si>
    <t>Policy Year</t>
  </si>
  <si>
    <t>Py</t>
  </si>
  <si>
    <t>Allowance for expenses</t>
  </si>
  <si>
    <r>
      <t>A</t>
    </r>
    <r>
      <rPr>
        <vertAlign val="superscript"/>
        <sz val="11"/>
        <rFont val="Calibri"/>
        <family val="2"/>
      </rPr>
      <t>1</t>
    </r>
    <r>
      <rPr>
        <vertAlign val="subscript"/>
        <sz val="11"/>
        <rFont val="Calibri"/>
        <family val="2"/>
      </rPr>
      <t xml:space="preserve">x  </t>
    </r>
    <r>
      <rPr>
        <sz val="11"/>
        <color indexed="8"/>
        <rFont val="Calibri"/>
        <family val="2"/>
      </rPr>
      <t>=</t>
    </r>
  </si>
  <si>
    <r>
      <t>A</t>
    </r>
    <r>
      <rPr>
        <vertAlign val="superscript"/>
        <sz val="11"/>
        <rFont val="Calibri"/>
        <family val="2"/>
      </rPr>
      <t>1</t>
    </r>
    <r>
      <rPr>
        <vertAlign val="subscript"/>
        <sz val="11"/>
        <rFont val="Calibri"/>
        <family val="2"/>
      </rPr>
      <t xml:space="preserve">xy  </t>
    </r>
    <r>
      <rPr>
        <sz val="11"/>
        <color indexed="8"/>
        <rFont val="Calibri"/>
        <family val="2"/>
      </rPr>
      <t>=</t>
    </r>
  </si>
  <si>
    <r>
      <t>a</t>
    </r>
    <r>
      <rPr>
        <vertAlign val="superscript"/>
        <sz val="11"/>
        <rFont val="Calibri"/>
        <family val="2"/>
      </rPr>
      <t>(i)</t>
    </r>
    <r>
      <rPr>
        <vertAlign val="subscript"/>
        <sz val="11"/>
        <rFont val="Calibri"/>
        <family val="2"/>
      </rPr>
      <t>x</t>
    </r>
    <r>
      <rPr>
        <vertAlign val="superscript"/>
        <sz val="11"/>
        <rFont val="Calibri"/>
        <family val="2"/>
      </rPr>
      <t xml:space="preserve"> </t>
    </r>
    <r>
      <rPr>
        <vertAlign val="subscript"/>
        <sz val="11"/>
        <rFont val="Calibri"/>
        <family val="2"/>
      </rPr>
      <t xml:space="preserve">   </t>
    </r>
    <r>
      <rPr>
        <sz val="11"/>
        <color indexed="8"/>
        <rFont val="Calibri"/>
        <family val="2"/>
      </rPr>
      <t>=</t>
    </r>
  </si>
  <si>
    <r>
      <t>q</t>
    </r>
    <r>
      <rPr>
        <b/>
        <vertAlign val="subscript"/>
        <sz val="11"/>
        <color indexed="9"/>
        <rFont val="Calibri"/>
        <family val="2"/>
      </rPr>
      <t>x</t>
    </r>
  </si>
  <si>
    <r>
      <t>l</t>
    </r>
    <r>
      <rPr>
        <b/>
        <vertAlign val="subscript"/>
        <sz val="11"/>
        <color indexed="9"/>
        <rFont val="Calibri"/>
        <family val="2"/>
      </rPr>
      <t>x</t>
    </r>
  </si>
  <si>
    <r>
      <t>d</t>
    </r>
    <r>
      <rPr>
        <b/>
        <vertAlign val="subscript"/>
        <sz val="11"/>
        <color indexed="9"/>
        <rFont val="Calibri"/>
        <family val="2"/>
      </rPr>
      <t>x</t>
    </r>
  </si>
  <si>
    <r>
      <t>D</t>
    </r>
    <r>
      <rPr>
        <b/>
        <vertAlign val="subscript"/>
        <sz val="11"/>
        <color indexed="9"/>
        <rFont val="Calibri"/>
        <family val="2"/>
      </rPr>
      <t>x</t>
    </r>
    <r>
      <rPr>
        <b/>
        <vertAlign val="superscript"/>
        <sz val="11"/>
        <color indexed="9"/>
        <rFont val="Calibri"/>
        <family val="2"/>
      </rPr>
      <t>(i)</t>
    </r>
  </si>
  <si>
    <r>
      <t>C</t>
    </r>
    <r>
      <rPr>
        <b/>
        <vertAlign val="subscript"/>
        <sz val="11"/>
        <color indexed="9"/>
        <rFont val="Calibri"/>
        <family val="2"/>
      </rPr>
      <t>x</t>
    </r>
  </si>
  <si>
    <r>
      <t>A</t>
    </r>
    <r>
      <rPr>
        <b/>
        <vertAlign val="superscript"/>
        <sz val="11"/>
        <color indexed="9"/>
        <rFont val="Calibri"/>
        <family val="2"/>
      </rPr>
      <t>1</t>
    </r>
    <r>
      <rPr>
        <b/>
        <vertAlign val="subscript"/>
        <sz val="11"/>
        <color indexed="9"/>
        <rFont val="Calibri"/>
        <family val="2"/>
      </rPr>
      <t>x+t</t>
    </r>
  </si>
  <si>
    <r>
      <t>a</t>
    </r>
    <r>
      <rPr>
        <b/>
        <vertAlign val="superscript"/>
        <sz val="11"/>
        <color indexed="9"/>
        <rFont val="Calibri"/>
        <family val="2"/>
      </rPr>
      <t>(i)</t>
    </r>
    <r>
      <rPr>
        <b/>
        <vertAlign val="subscript"/>
        <sz val="11"/>
        <color indexed="9"/>
        <rFont val="Calibri"/>
        <family val="2"/>
      </rPr>
      <t>x+t</t>
    </r>
  </si>
  <si>
    <r>
      <t>q</t>
    </r>
    <r>
      <rPr>
        <b/>
        <vertAlign val="subscript"/>
        <sz val="11"/>
        <color indexed="9"/>
        <rFont val="Calibri"/>
        <family val="2"/>
      </rPr>
      <t>y</t>
    </r>
  </si>
  <si>
    <r>
      <t>l</t>
    </r>
    <r>
      <rPr>
        <b/>
        <vertAlign val="subscript"/>
        <sz val="11"/>
        <color indexed="9"/>
        <rFont val="Calibri"/>
        <family val="2"/>
      </rPr>
      <t>y</t>
    </r>
  </si>
  <si>
    <r>
      <t>d</t>
    </r>
    <r>
      <rPr>
        <b/>
        <vertAlign val="subscript"/>
        <sz val="11"/>
        <color indexed="9"/>
        <rFont val="Calibri"/>
        <family val="2"/>
      </rPr>
      <t>y</t>
    </r>
  </si>
  <si>
    <r>
      <t>D</t>
    </r>
    <r>
      <rPr>
        <b/>
        <vertAlign val="subscript"/>
        <sz val="11"/>
        <color indexed="9"/>
        <rFont val="Calibri"/>
        <family val="2"/>
      </rPr>
      <t>y</t>
    </r>
    <r>
      <rPr>
        <b/>
        <vertAlign val="superscript"/>
        <sz val="11"/>
        <color indexed="9"/>
        <rFont val="Calibri"/>
        <family val="2"/>
      </rPr>
      <t>(i)</t>
    </r>
  </si>
  <si>
    <r>
      <t>C</t>
    </r>
    <r>
      <rPr>
        <b/>
        <vertAlign val="subscript"/>
        <sz val="11"/>
        <color indexed="9"/>
        <rFont val="Calibri"/>
        <family val="2"/>
      </rPr>
      <t>y</t>
    </r>
  </si>
  <si>
    <r>
      <t>A</t>
    </r>
    <r>
      <rPr>
        <b/>
        <vertAlign val="superscript"/>
        <sz val="11"/>
        <color indexed="9"/>
        <rFont val="Calibri"/>
        <family val="2"/>
      </rPr>
      <t>1</t>
    </r>
    <r>
      <rPr>
        <b/>
        <vertAlign val="subscript"/>
        <sz val="11"/>
        <color indexed="9"/>
        <rFont val="Calibri"/>
        <family val="2"/>
      </rPr>
      <t>y+t</t>
    </r>
  </si>
  <si>
    <r>
      <t>a</t>
    </r>
    <r>
      <rPr>
        <b/>
        <vertAlign val="superscript"/>
        <sz val="11"/>
        <color indexed="9"/>
        <rFont val="Calibri"/>
        <family val="2"/>
      </rPr>
      <t>(i)</t>
    </r>
    <r>
      <rPr>
        <b/>
        <vertAlign val="subscript"/>
        <sz val="11"/>
        <color indexed="9"/>
        <rFont val="Calibri"/>
        <family val="2"/>
      </rPr>
      <t>y+t</t>
    </r>
  </si>
  <si>
    <t>Mortality column</t>
  </si>
  <si>
    <t>General changes:
-Tidied up visual look of document and improved legibility
MACROS
-Simplified "annuity0" macro and also updated to include underwriting.
NET PREMIUM
-Updated formula in cell B2 to display "Single" if there are joint lives with at least one "Nil Discount" underwriting selected.
-Updated the formulas for both Single and Joint Annuity- and A- factors to now factor in "Nil Discount"
MAIN PAGE
-Added in underwriting dropdown for each life. Values are "Nil Discount" and 0 to 30.
-Removed life1 and life2 Sex
MORTALITY:
-Adjusted "AFC00_80_L" and "AFS00_80_L" to match the actual length of the table
InternationalCharges &amp; UKPlatformCharges
-Merged both sheets into one sheet called "Charges"
CALCS
-Merged the calcs calculations into the "Net Premium" worksheet as the formulas are related</t>
  </si>
  <si>
    <t>New Business - Pre Underwriting</t>
  </si>
  <si>
    <t>New Business - Post Underwriting</t>
  </si>
  <si>
    <t>2.6.1</t>
  </si>
  <si>
    <t>Age next birthday:</t>
  </si>
  <si>
    <t>Jessica Chen</t>
  </si>
  <si>
    <t>Joint Life bond value:</t>
  </si>
  <si>
    <t xml:space="preserve">MAIN PAGE
-Updated expiry date to 01/01/2021
-Tidied up layout/comments
-Removed redundant settlor row and references to it
-Fixed first settlor calculation age formula
-For 10 year anniversary review, displays inputs for policy number and policyholder name to be incorporated into the document.
CHARGES
-Updated to 2020 admin charge
MACROS
-Added initial step that means calculation is blocked if it has exceeded the expiry date
-Amended name of word files in 'DocumentWrite module as these documents have been re-labelled. </t>
  </si>
  <si>
    <t>Settlor Name:</t>
  </si>
  <si>
    <t xml:space="preserve">MAIN PAGE
- Expanded column G so large premiums are displayed correctly
</t>
  </si>
  <si>
    <t>MAIN PAGE &amp; MACROS
-Updated expiry date to 01/01/2022
CHARGES
-Updated to 2021 admin and dealing charges</t>
  </si>
  <si>
    <t>2.6.2</t>
  </si>
  <si>
    <t>2.6.3</t>
  </si>
  <si>
    <t>Updated references from Old Mutual Wealth (UK) to Quilter. Also updated UK charge from tiered charge to 0.5% flat AMC, and updated column N in the projection tab accordingly.</t>
  </si>
  <si>
    <t xml:space="preserve">MAIN PAGE &amp; MACROS
-Updated expiry date to 01/06/2022 </t>
  </si>
  <si>
    <t>2.6.4</t>
  </si>
  <si>
    <t>Matthew Evans</t>
  </si>
  <si>
    <t>Phil Button</t>
  </si>
  <si>
    <t>2.6.5</t>
  </si>
  <si>
    <t>Quilter</t>
  </si>
  <si>
    <t>Life 2:</t>
  </si>
  <si>
    <t>Initial income amount</t>
  </si>
  <si>
    <t>- Escalating income:    (not applicable for UK platform bonds)</t>
  </si>
  <si>
    <t>Below bases are no longer for the correct product. These are historic Royal Skandia &amp; Skandia products, both now with other companies.</t>
  </si>
  <si>
    <t>They have an online document :</t>
  </si>
  <si>
    <t>https://www.gov.uk/hmrc-internal-manuals/inheritance-tax-manual/ihtm20656</t>
  </si>
  <si>
    <t>A deduction of 3% of this value is taken for expenses and the resulting value is the discount.  The HMRC doc sates : "The open market value (OMV) is 97% of that present value (rounded to the nearest £50) to reflect the OMP’s costs of say 3%."</t>
  </si>
  <si>
    <t>which is summarised by Note 2. The interest rate changes in Notes 11-13 are also mentioned.</t>
  </si>
  <si>
    <t>https://www.gov.uk/government/publications/revenue-and-customs-brief-22-2013-discounted-gift-schemes</t>
  </si>
  <si>
    <t>In Note 18, the mortality &amp; interest rate assumptions were updated to reflect a HMRC update.</t>
  </si>
  <si>
    <t>This change to £1000 reflects the example calculations used by HMRC in the brief-22-2013 link.</t>
  </si>
  <si>
    <t>Tables and percentage follow the guidance in :</t>
  </si>
  <si>
    <t xml:space="preserve">MAIN PAGE 
'removed rows 41:42  Bond Type  as must now be UK Platform only
removed rows 35-38 Withdrawal type &amp; escalation rate as can now only be Level  (&amp; escalation rate 0)
-Updated expiry date to 01/01/2023 </t>
  </si>
  <si>
    <t>Allowance for expenses:</t>
  </si>
  <si>
    <t>This change to £1000 reflects the example calculations used by HMRC in the brief-22-2013 link:</t>
  </si>
  <si>
    <t>https://www.gov.uk/hmrc-internal-manuals/inheritance-tax-manual/ihtm20657</t>
  </si>
  <si>
    <t>The calculation method seems to follow a HMRC document :</t>
  </si>
  <si>
    <t>anb</t>
  </si>
  <si>
    <t>u/w</t>
  </si>
  <si>
    <t>skr sts</t>
  </si>
  <si>
    <t>STANDARD TERMS %</t>
  </si>
  <si>
    <t>2.6.6</t>
  </si>
  <si>
    <t>Product Charges - Standard rates assumed</t>
  </si>
  <si>
    <t>Previously, both Header &amp; Footer had the address contained within a picture that could not be changed.</t>
  </si>
  <si>
    <t>Header had:</t>
  </si>
  <si>
    <t>This is easily changed to just the Quilter logo with the address typed underneath</t>
  </si>
  <si>
    <t>Footer had:</t>
  </si>
  <si>
    <t>This is not so easily replaced. Instead, a snip of the "Please be aware…" text is used, the address is typed to the right, &amp; the green band below that.</t>
  </si>
  <si>
    <t>Then the bit below is all snipped &amp; copied to the word doc.</t>
  </si>
  <si>
    <t>PO Box 10994</t>
  </si>
  <si>
    <t>Wigston LE18 9JE</t>
  </si>
  <si>
    <t>platform.quilter.com</t>
  </si>
  <si>
    <t>- updated platform charge from fixed 0.5% to standard terms
- changed Net Income column to use variable for BRT rather than hard-coded in formula
on 10/10/2022 new tab added that contains the Header &amp; Footer for the Word doc templates</t>
  </si>
  <si>
    <t>2.6.7</t>
  </si>
  <si>
    <t xml:space="preserve">Remove expiry date validation  </t>
  </si>
  <si>
    <t>2.6.8</t>
  </si>
  <si>
    <t>Updated interest rate from 4.5% to 6.75%</t>
  </si>
  <si>
    <t>2.6.9</t>
  </si>
  <si>
    <t>Updated standard platform charge rates to new rates launched 5 June 2023</t>
  </si>
  <si>
    <t>The postal address changed from Quliter House to Paragon, thus the old address needed to be changed.</t>
  </si>
  <si>
    <t>on 21/8/2023 at the earliest, the Wigston address was replaced with a Sunderland address  (due to fire forcing a relocation)</t>
  </si>
  <si>
    <t>Sunderland</t>
  </si>
  <si>
    <t>SR43 4JP</t>
  </si>
  <si>
    <t>2.6.10</t>
  </si>
  <si>
    <t>Tom Archer</t>
  </si>
  <si>
    <t>Bond amount invested:</t>
  </si>
  <si>
    <t>Bond valuation:</t>
  </si>
  <si>
    <t>Bond more than 3 months old - Pre UW</t>
  </si>
  <si>
    <t>Bond more than 3 months old - Post UW</t>
  </si>
  <si>
    <t>the calcs on this page seem to be purely to work out the value of "p" in (1-p)/(i+p)</t>
  </si>
  <si>
    <t>this is (1-p)/(i+p) * equivalent net income in D3 of projection tab</t>
  </si>
  <si>
    <t>the equivalent net income is income rate * premium when income rate is &lt; 5% sufficiently so that there is no tax in expected term</t>
  </si>
  <si>
    <t>if some tax is expected, the equivalent net income is the sum of discounted net income / life expected term</t>
  </si>
  <si>
    <t>this expected term is what the macro "annuity0" is  used for</t>
  </si>
  <si>
    <t>Term (rounded to 1 dp)</t>
  </si>
  <si>
    <r>
      <t xml:space="preserve">For 10yr anniv, income percentage is a % of premium, new input field for "Premium" so that calcs use % of premium  (previously the % had to be manually calculated so the the spreadsheet formula { % of valuation } gives the correct result each month.
A further change was that for NB quotes where the bond is less than 3 months old, the investment amount is used as the starting point. Previously it was using the current bond valuation.  The input field for the withdrawal rate was renamed  &amp; calcs changed slightly so the wdwls are now always % * investment amount  (previously was using bond valuation and the % adjusted to give correct withdrawal)
If single life, or both joint life, are NIL discount,  the retained Interest should be 0.  this is in line with </t>
    </r>
    <r>
      <rPr>
        <sz val="9"/>
        <color theme="3" tint="0.39997558519241921"/>
        <rFont val="Calibri"/>
        <family val="2"/>
        <scheme val="minor"/>
      </rPr>
      <t>https://www.gov.uk/hmrc-internal-manuals/inheritance-tax-manual/ihtm20653</t>
    </r>
    <r>
      <rPr>
        <sz val="9"/>
        <rFont val="Calibri"/>
        <family val="2"/>
        <scheme val="minor"/>
      </rPr>
      <t xml:space="preserve"> which states "If the settlor was uninsurable, for any reason, as at the gift date the OMV of the retained rights would be nominal and the gift would be close to the whole amount invested by the settlor. "</t>
    </r>
  </si>
  <si>
    <t xml:space="preserve">Discounted Gift Trust </t>
  </si>
  <si>
    <t xml:space="preserve">This document has been prepared for you as an estimate of the discount which may apply if you choose to proceed with placing a new or existing Collective Investment Bond (CIB) into a Discounted Gift Trust. </t>
  </si>
  <si>
    <t xml:space="preserve">Placing a CIB into trust is treated as a gift for inheritance tax purposes. The value of the gift to a trust is usually the ‘market value’ (see ‘understanding your discount’) of the CIB when the trust is declared. However, if you choose to use a Discounted Gift Trust you will ‘carve out’ a right to receive withdrawals from the trust during your lifetime. As a result, the market value of that gift may be ‘discounted’. </t>
  </si>
  <si>
    <t>The discount has been calculated for you based upon the amount and frequency of withdrawals proposed as well as your age, and smoking status as provided by your financial adviser. If you choose to proceed, we will also complete an assessment of your health which may alter the discount – a process known as underwriting. You will be provided with an underwritten discount estimation before you proceed.</t>
  </si>
  <si>
    <t>Your discount</t>
  </si>
  <si>
    <t>Based on the information provided to Quilter, we estimate the discount as follows:</t>
  </si>
  <si>
    <t>Discounted value of the gift</t>
  </si>
  <si>
    <t>Our calculation is based on the following information:</t>
  </si>
  <si>
    <t>About you</t>
  </si>
  <si>
    <t>Age (at next birthday):</t>
  </si>
  <si>
    <t>Smoker status:</t>
  </si>
  <si>
    <t>The CIB</t>
  </si>
  <si>
    <t>Premiums</t>
  </si>
  <si>
    <t>Market value</t>
  </si>
  <si>
    <t>Settlor’s withdrawals</t>
  </si>
  <si>
    <t>Understanding your discount</t>
  </si>
  <si>
    <t>The amount paid into your Collective Investment Bond (or will be paid before declaration of trust) after the deduction of any initial fee agreed between you and your financial adviser.</t>
  </si>
  <si>
    <t>Market Value</t>
  </si>
  <si>
    <t>If your bond has not yet started, or if your Collective Investment Bond is under 3 months old, this will be the same as the premium. Else, this is the surrender value of your bond at the time of calculating your discount.</t>
  </si>
  <si>
    <t>This is given as % of premiums paid (or will be paid) to the Collective Investment Bond.</t>
  </si>
  <si>
    <t xml:space="preserve">Value of interest retained </t>
  </si>
  <si>
    <t>This is the estimated value of your right to receive regular withdrawals from the trust during your lifetime. The value of your gift to trust is reduced by this amount.</t>
  </si>
  <si>
    <t>This amount is deemed to have fallen outside your estate on the declaration date of the trust and is therefore not liable for IHT on your death, even if you were to die within the first 7 years.</t>
  </si>
  <si>
    <t>This is the estimated value of your gift into trust after deducting the value of interest retained. This is the amount of the Chargeable Lifetime Transfer (if you use a discretionary trust) or Potentially Exempt Transfer (if you use a bare trust), and will fall outside your estate if you survive a period of 7 years from the trust’s declaration date.</t>
  </si>
  <si>
    <t>Should you have any queries, please contact your financial adviser.</t>
  </si>
  <si>
    <t>Yours sincerely</t>
  </si>
  <si>
    <t>Our ref:</t>
  </si>
  <si>
    <t>Age</t>
  </si>
  <si>
    <t>Lx</t>
  </si>
  <si>
    <t>life exp L1</t>
  </si>
  <si>
    <t>life exp L2</t>
  </si>
  <si>
    <r>
      <t>l</t>
    </r>
    <r>
      <rPr>
        <b/>
        <vertAlign val="subscript"/>
        <sz val="11"/>
        <color indexed="9"/>
        <rFont val="Calibri"/>
        <family val="2"/>
      </rPr>
      <t>xy</t>
    </r>
  </si>
  <si>
    <t>life exp jlfd</t>
  </si>
  <si>
    <t>Life expectancy of second life</t>
  </si>
  <si>
    <t>You have chosen to place your new or existing Collective Investment Bond (CIB) subject to a Discounted Gift Trust (DGT). Under the terms of this trust, you will retain a right to withdrawals from the CIB.</t>
  </si>
  <si>
    <t>Please retain this document for future reference.</t>
  </si>
  <si>
    <t>As requested, we have calculated the discounted trust fund value which the trustees can use to calculate the trust’s periodic charge.</t>
  </si>
  <si>
    <r>
      <t>All discretionary trusts are assessable for inheritance tax (IHT) at 10 yearly intervals. This charge usually applies to the full value of the trust fund (the surrender value of the bond held by the trust) at a maximum rate of 6%.</t>
    </r>
    <r>
      <rPr>
        <sz val="11"/>
        <color theme="1"/>
        <rFont val="Calibri"/>
        <family val="2"/>
        <scheme val="minor"/>
      </rPr>
      <t xml:space="preserve"> </t>
    </r>
    <r>
      <rPr>
        <sz val="10"/>
        <color rgb="FF262626"/>
        <rFont val="Arial"/>
        <family val="2"/>
      </rPr>
      <t>However, your Discounted Gift Trust entitles you to a regular withdrawal for your lifetime. This is referred to as a ‘carve out’ and means the value of the trust fund may be discounted when calculating the periodic charge.</t>
    </r>
  </si>
  <si>
    <t>The discount has been calculated for you based upon your health and smoker status disclosed to us at the time of your original application as well as the current value of your bond, amount and frequency of your withdrawals and age.</t>
  </si>
  <si>
    <t>The amount paid into your bond after the deduction of any initial fee agreed between you and your financial adviser.</t>
  </si>
  <si>
    <t>This amount is deemed this is the amount excluded from the value of the trust fund for the purpose of the periodic charge.</t>
  </si>
  <si>
    <t>This is the estimated value of the trust fund which should be used by the trustees to calculate the periodic charge.</t>
  </si>
  <si>
    <t>it also has 2 rows, one for each settler</t>
  </si>
  <si>
    <t>joint life has third column, for the second life.</t>
  </si>
  <si>
    <t>this text is only on the preUW word docs</t>
  </si>
  <si>
    <t>postUW has a different paragraph than the preUW word docs</t>
  </si>
  <si>
    <t>for postUW , this  paragraph has effectively been included in the paragraph above.</t>
  </si>
  <si>
    <t>postUW docs have an extra row here for the Underwriter's rating.</t>
  </si>
  <si>
    <t>post UW text has a short sentence before this one.</t>
  </si>
  <si>
    <t>Single life postUW has asterix's against all 3 row headers, with the associated comments underneath the table.</t>
  </si>
  <si>
    <t>the first 3 points here: Premiums, Market Value &amp; Settlor's withdrawals are the 3 asterix's in the single life post UW docs</t>
  </si>
  <si>
    <t>missing from single life pre UW</t>
  </si>
  <si>
    <t>joint life word doc has the names of the settlers to the left of this table, single doesn't</t>
  </si>
  <si>
    <t>pre UW text</t>
  </si>
  <si>
    <t>post UW text</t>
  </si>
  <si>
    <t xml:space="preserve">Placing your CIB into trust is treated as a gift for inheritance tax purposes. The value of the gift to a trust is usually the value of the premiums paid into the CIB (for new bonds up to 3 months old) or the surrender value of the CIB when the trust is declared. However, as you have chosen to use a Discounted Gift Trust which will ‘carve out’ the right to receive withdrawals from the trust during your lifetime, the value of that gift is ‘discounted’. </t>
  </si>
  <si>
    <t>The discount has been calculated for you based upon the amount and frequency of withdrawals you have chosen, your age, state of health and smoking status.</t>
  </si>
  <si>
    <t>10 year text</t>
  </si>
  <si>
    <t>10yr review says "trust fund" ,  all others say "gift"</t>
  </si>
  <si>
    <t>for some reason the joint life pre UW word docs (New Bus &amp; More than 3 months old) do not have this paragraph
annual review excl the "if you die within 7 years" bit.    And says "Your trustees" not  "In….your legal ….."</t>
  </si>
  <si>
    <t>This is the surrender value of the Collective Investment Bond on the date before the periodic charge.</t>
  </si>
  <si>
    <t>This is given as % of premiums paid to the Collective Investment Bond.</t>
  </si>
  <si>
    <t>Non-10 year review text</t>
  </si>
  <si>
    <t>10yr review has very different text to non-review text</t>
  </si>
  <si>
    <t>review text is slightly different to non-review text</t>
  </si>
  <si>
    <t>slightly different wording between pre &amp; post UW docs,   review text  different to both</t>
  </si>
  <si>
    <t>review text actually says Bond Value, but I've not used that.</t>
  </si>
  <si>
    <r>
      <t>T:</t>
    </r>
    <r>
      <rPr>
        <sz val="8"/>
        <color rgb="FFA6A6A6"/>
        <rFont val="Open Sans"/>
        <family val="2"/>
      </rPr>
      <t xml:space="preserve"> +44 (0)23 8033 4411</t>
    </r>
  </si>
  <si>
    <r>
      <t>F:</t>
    </r>
    <r>
      <rPr>
        <sz val="8"/>
        <color rgb="FFA6A6A6"/>
        <rFont val="Open Sans"/>
        <family val="2"/>
      </rPr>
      <t xml:space="preserve"> +44 (0)23 8022 0464</t>
    </r>
  </si>
  <si>
    <r>
      <t>W:</t>
    </r>
    <r>
      <rPr>
        <sz val="8"/>
        <color rgb="FFA6A6A6"/>
        <rFont val="Open Sans"/>
        <family val="2"/>
      </rPr>
      <t xml:space="preserve"> platform.quilter.com</t>
    </r>
  </si>
  <si>
    <r>
      <rPr>
        <b/>
        <sz val="11"/>
        <color theme="1"/>
        <rFont val="Open Sans"/>
        <family val="2"/>
      </rPr>
      <t>To Print</t>
    </r>
    <r>
      <rPr>
        <sz val="11"/>
        <color theme="1"/>
        <rFont val="Open Sans"/>
        <family val="2"/>
      </rPr>
      <t xml:space="preserve"> : Select "File/Print"</t>
    </r>
  </si>
  <si>
    <t>Input details for letter</t>
  </si>
  <si>
    <t>Recipient's name</t>
  </si>
  <si>
    <t>Recipient's address</t>
  </si>
  <si>
    <t>line 2</t>
  </si>
  <si>
    <t>line 3</t>
  </si>
  <si>
    <t>line 4</t>
  </si>
  <si>
    <t>line 5</t>
  </si>
  <si>
    <t>Salutation</t>
  </si>
  <si>
    <t>who knows</t>
  </si>
  <si>
    <t>house number and road</t>
  </si>
  <si>
    <t>area</t>
  </si>
  <si>
    <t>city</t>
  </si>
  <si>
    <t>county</t>
  </si>
  <si>
    <t>postcode</t>
  </si>
  <si>
    <t>Report Author's Name</t>
  </si>
  <si>
    <t>Report Author's Title</t>
  </si>
  <si>
    <t>DGT team</t>
  </si>
  <si>
    <t>DGT staff</t>
  </si>
  <si>
    <t>Mr X</t>
  </si>
  <si>
    <t>Quote type</t>
  </si>
  <si>
    <t>Pre UW</t>
  </si>
  <si>
    <t>Post UW</t>
  </si>
  <si>
    <t>Review</t>
  </si>
  <si>
    <t>New or Existing Bond</t>
  </si>
  <si>
    <t>New bond</t>
  </si>
  <si>
    <t>Existing bond</t>
  </si>
  <si>
    <t>Projection Growth rate</t>
  </si>
  <si>
    <t>Maximum permitted % withdrawal for new bonds</t>
  </si>
  <si>
    <t>(existing bonds the maximum is the full value of the bond)</t>
  </si>
  <si>
    <t>Frequency</t>
  </si>
  <si>
    <t>Months between payments</t>
  </si>
  <si>
    <t>input frequency</t>
  </si>
  <si>
    <t>Variables (these all come from the Projection tab)</t>
  </si>
  <si>
    <t>internal quote types:</t>
  </si>
  <si>
    <t>external quote types</t>
  </si>
  <si>
    <t>Type:</t>
  </si>
  <si>
    <t>Single or joint settlor:</t>
  </si>
  <si>
    <t>Frequency of withdrawals:</t>
  </si>
  <si>
    <t>Important information about this calculator</t>
  </si>
  <si>
    <t>Type of Calculation</t>
  </si>
  <si>
    <t>Wdwl in month</t>
  </si>
  <si>
    <t>Withdrawal frequency</t>
  </si>
  <si>
    <t>1st wdwl mth</t>
  </si>
  <si>
    <t>Max tax free term</t>
  </si>
  <si>
    <t>amount of projected fund in each band for the platform charge calculation</t>
  </si>
  <si>
    <t>platform charge calculation</t>
  </si>
  <si>
    <t>these are the 2 figures that annuity0 calculated</t>
  </si>
  <si>
    <t>Joint</t>
  </si>
  <si>
    <t>mrs testcase</t>
  </si>
  <si>
    <r>
      <t xml:space="preserve">Discounted Gift Trust </t>
    </r>
    <r>
      <rPr>
        <b/>
        <sz val="24"/>
        <color theme="1"/>
        <rFont val="Calibri"/>
        <family val="2"/>
      </rPr>
      <t>- Discount Calculator</t>
    </r>
  </si>
  <si>
    <t>Discount results</t>
  </si>
  <si>
    <t>First settlor</t>
  </si>
  <si>
    <t>Estimated discount</t>
  </si>
  <si>
    <t>Bond Contribution:</t>
  </si>
  <si>
    <t>Adviser Initial Fee:</t>
  </si>
  <si>
    <t>checks withdrawal date is valid, that is,  in the future, &amp;, for NB not more than 5 years away  or less than 12/Freq months,  for EB not more than 12/Freq months away</t>
  </si>
  <si>
    <t>Bond account number:</t>
  </si>
  <si>
    <t>Bond holder's name:</t>
  </si>
  <si>
    <t>Withdrawal % (of bond amount invested):</t>
  </si>
  <si>
    <t>Second settlor</t>
  </si>
  <si>
    <t>Matthew Evans/Rachel Griffin</t>
  </si>
  <si>
    <t>Altered to remove all macros so that external users can use it.
There were 2 main macros, one that created the Word doc output (by selecting the appropriate template, either NB preUW, NB postUW or 10 year anniversary,  for single or joint life, so 6 options),  and one macro that worked out the split of the Discounted value for each life on joint life cases. 
The print macro is now replaced by having one sheet that produces the output. Most of the text is the same for the 3 quote template types, but where different the separate text is held in different columns and a formula selects the appropriate one.  The single/joint differences are dealt with by conditional formatting.
The Joint Life macro is now replaced by having separate sheets that perform the different stages that the macro did, namely a single life calc for the first life, a single life calc for the second life, and a joint life calc.
Marketing requested a few changes to the wording on the input screen.
Technical made a few more requests, some to make the input screen more related to the Trust Deed questions.  this included adding Initial Fee &amp; Contribution, to then arrived at the starting point of bond amount invested (= Cont * (1 - Fee%) )             and also removed the Defreed wdwl Yes/No question to just have the months to first withdrawal (as per Trust Deed).
External version only has the 1 screen, with results on the input screen.      There is also an internal version where the output page can be viewed.</t>
  </si>
  <si>
    <t>tax rate on chargeable bonds</t>
  </si>
  <si>
    <t>before change date</t>
  </si>
  <si>
    <t>change date</t>
  </si>
  <si>
    <t>after change date</t>
  </si>
  <si>
    <t>Matthew Evans/Shaun Moore</t>
  </si>
  <si>
    <t>tax rate on income in excess of the 5% allowance is changing from 20% to 22% on 6/4/2027.
to cater for this, the previous 'Net income' formula in the 'Projection' sheets is changed, removing the old reference to BRT (now removed) and replaced with a 'chargeable gain tax rate' instead.
Parameters sheet holds the tax rate pre 6/4/2027 and post 6/4/2027 as separate fields, and also the date of change, 6/4/2027.
the 'projection' sheets use one or the other depending on  the date of each projection month</t>
  </si>
  <si>
    <r>
      <t xml:space="preserve">The Discounted Gift Trust (DGT) discount calculator is designed to provide an estimate of the discount which may apply in two scenarios:  
</t>
    </r>
    <r>
      <rPr>
        <b/>
        <sz val="9"/>
        <rFont val="Open Sans"/>
        <family val="2"/>
      </rPr>
      <t>1.     New business –</t>
    </r>
    <r>
      <rPr>
        <sz val="9"/>
        <rFont val="Open Sans"/>
        <family val="2"/>
      </rPr>
      <t xml:space="preserve"> The calculator provides an estimate of the ‘discount’ to a proposed gift into trust. The discount represents the interest retained by your client(s) and is based on your client’s age along with the amount and frequency of their chosen withdrawals from the trust. This calculation does not consider your client’s health. </t>
    </r>
    <r>
      <rPr>
        <b/>
        <sz val="9"/>
        <rFont val="Open Sans"/>
        <family val="2"/>
      </rPr>
      <t>The discount figures may change once medical underwriting is completed.</t>
    </r>
    <r>
      <rPr>
        <sz val="9"/>
        <rFont val="Open Sans"/>
        <family val="2"/>
      </rPr>
      <t xml:space="preserve">
</t>
    </r>
    <r>
      <rPr>
        <b/>
        <sz val="9"/>
        <rFont val="Open Sans"/>
        <family val="2"/>
      </rPr>
      <t>2.     10 yearly periodic charge –</t>
    </r>
    <r>
      <rPr>
        <sz val="9"/>
        <rFont val="Open Sans"/>
        <family val="2"/>
      </rPr>
      <t xml:space="preserve"> The calculator provides the discounted value of the trust fund to be used by the trustees when calculating the periodic charge which applies to relevant property trusts (such as discretionary trusts). The discount is based on the age, amount and frequency of withdrawals and the underwriter’s rating at the time the trust began. 
The information provided is based on our understanding of the law relating to UK inheritance tax and HM Revenue &amp; Customs (HMRC) practice as at September 2026. We cannot guarantee that our understanding is correct and we cannot accept responsibility for any tax consequences that may arise from any guidance that may turn out to be incorrect. Quilter accepts no responsibility for actions taken or refrained from being taken following use of this calculator.
We cannot guarantee that any estimated discount shown will be accepted by HMRC – they may consider an alternative discount at their discretion.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</si>
</sst>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quot;* #,##0.00_-;\-&quot;£&quot;* #,##0.00_-;_-&quot;£&quot;* &quot;-&quot;??_-;_-@_-"/>
    <numFmt numFmtId="43" formatCode="_-* #,##0.00_-;\-* #,##0.00_-;_-* &quot;-&quot;??_-;_-@_-"/>
    <numFmt numFmtId="164" formatCode="0.00000000"/>
    <numFmt numFmtId="165" formatCode="0.000000"/>
    <numFmt numFmtId="166" formatCode="0.00000"/>
    <numFmt numFmtId="167" formatCode="0.0000"/>
    <numFmt numFmtId="168" formatCode="0.000"/>
    <numFmt numFmtId="169" formatCode="0.0%"/>
    <numFmt numFmtId="170" formatCode="0.000%"/>
    <numFmt numFmtId="171" formatCode="#,##0.000"/>
    <numFmt numFmtId="172" formatCode="#,##0.000000"/>
    <numFmt numFmtId="173" formatCode="#,##0.0000"/>
    <numFmt numFmtId="174" formatCode="#,##0.00000"/>
    <numFmt numFmtId="175" formatCode="#,##0.0000000"/>
    <numFmt numFmtId="176" formatCode="0.0000%"/>
    <numFmt numFmtId="177" formatCode="_-&quot;£&quot;\ #,##0_-;\-&quot;£&quot;* #,##0_-;_-&quot;£&quot;* &quot;-&quot;??_-;_-@_-"/>
    <numFmt numFmtId="178" formatCode="&quot;£&quot;#,##0"/>
    <numFmt numFmtId="179" formatCode="_(* #,##0.00_);_(* \(#,##0.00\);_(* &quot;-&quot;??_);_(@_)"/>
    <numFmt numFmtId="180" formatCode="#,##0.00_ ;\-#,##0.00\ "/>
    <numFmt numFmtId="181" formatCode="&quot;£&quot;#,##0.00"/>
    <numFmt numFmtId="182" formatCode="#,##0_ ;\-#,##0\ "/>
    <numFmt numFmtId="183" formatCode="0.0"/>
  </numFmts>
  <fonts count="123">
    <font>
      <sz val="11"/>
      <color theme="1"/>
      <name val="Calibri"/>
      <family val="2"/>
      <scheme val="minor"/>
    </font>
    <font>
      <sz val="10"/>
      <name val="Garamond"/>
      <family val="1"/>
    </font>
    <font>
      <sz val="10"/>
      <name val="Arial"/>
      <family val="2"/>
    </font>
    <font>
      <b/>
      <sz val="10"/>
      <name val="Arial"/>
      <family val="2"/>
    </font>
    <font>
      <sz val="10"/>
      <color indexed="12"/>
      <name val="Arial"/>
      <family val="2"/>
    </font>
    <font>
      <sz val="10"/>
      <name val="Arial"/>
      <family val="2"/>
    </font>
    <font>
      <b/>
      <sz val="8"/>
      <color indexed="81"/>
      <name val="Tahoma"/>
      <family val="2"/>
    </font>
    <font>
      <sz val="8"/>
      <color indexed="81"/>
      <name val="Tahoma"/>
      <family val="2"/>
    </font>
    <font>
      <sz val="8"/>
      <name val="Times New Roman"/>
      <family val="1"/>
    </font>
    <font>
      <sz val="10"/>
      <color indexed="12"/>
      <name val="Arial"/>
      <family val="2"/>
    </font>
    <font>
      <b/>
      <sz val="10"/>
      <color indexed="17"/>
      <name val="Arial"/>
      <family val="2"/>
    </font>
    <font>
      <u/>
      <sz val="10"/>
      <name val="Arial"/>
      <family val="2"/>
    </font>
    <font>
      <i/>
      <sz val="10"/>
      <name val="Arial"/>
      <family val="2"/>
    </font>
    <font>
      <sz val="9"/>
      <color indexed="81"/>
      <name val="Tahoma"/>
      <family val="2"/>
    </font>
    <font>
      <b/>
      <sz val="9"/>
      <color indexed="81"/>
      <name val="Tahoma"/>
      <family val="2"/>
    </font>
    <font>
      <sz val="10"/>
      <color indexed="10"/>
      <name val="Arial"/>
      <family val="2"/>
    </font>
    <font>
      <vertAlign val="superscript"/>
      <sz val="9"/>
      <name val="Calibri"/>
      <family val="2"/>
    </font>
    <font>
      <sz val="11"/>
      <name val="Times New Roman"/>
      <family val="1"/>
    </font>
    <font>
      <sz val="11"/>
      <color indexed="8"/>
      <name val="Calibri"/>
      <family val="2"/>
    </font>
    <font>
      <u/>
      <sz val="10"/>
      <color indexed="12"/>
      <name val="Calibri"/>
      <family val="2"/>
    </font>
    <font>
      <vertAlign val="superscript"/>
      <sz val="11"/>
      <name val="Calibri"/>
      <family val="2"/>
    </font>
    <font>
      <vertAlign val="subscript"/>
      <sz val="11"/>
      <name val="Calibri"/>
      <family val="2"/>
    </font>
    <font>
      <b/>
      <vertAlign val="subscript"/>
      <sz val="11"/>
      <color indexed="9"/>
      <name val="Calibri"/>
      <family val="2"/>
    </font>
    <font>
      <b/>
      <vertAlign val="superscript"/>
      <sz val="11"/>
      <color indexed="9"/>
      <name val="Calibri"/>
      <family val="2"/>
    </font>
    <font>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
      <sz val="10"/>
      <color rgb="FF3333FF"/>
      <name val="Calibri"/>
      <family val="2"/>
      <scheme val="minor"/>
    </font>
    <font>
      <b/>
      <sz val="11"/>
      <color theme="0"/>
      <name val="Calibri"/>
      <family val="2"/>
      <scheme val="minor"/>
    </font>
    <font>
      <b/>
      <sz val="10"/>
      <color theme="1"/>
      <name val="Calibri"/>
      <family val="2"/>
      <scheme val="minor"/>
    </font>
    <font>
      <u/>
      <sz val="11"/>
      <color theme="10"/>
      <name val="Calibri"/>
      <family val="2"/>
      <scheme val="minor"/>
    </font>
    <font>
      <sz val="11"/>
      <color rgb="FF9C6500"/>
      <name val="Calibri"/>
      <family val="2"/>
      <scheme val="minor"/>
    </font>
    <font>
      <sz val="11"/>
      <color theme="1"/>
      <name val="Helvetica"/>
      <family val="2"/>
    </font>
    <font>
      <sz val="10"/>
      <color rgb="FF00B050"/>
      <name val="Calibri"/>
      <family val="2"/>
      <scheme val="minor"/>
    </font>
    <font>
      <sz val="10"/>
      <color rgb="FFFF0000"/>
      <name val="Calibri"/>
      <family val="2"/>
      <scheme val="minor"/>
    </font>
    <font>
      <sz val="9"/>
      <name val="Calibri"/>
      <family val="2"/>
      <scheme val="minor"/>
    </font>
    <font>
      <b/>
      <sz val="9"/>
      <color indexed="17"/>
      <name val="Calibri"/>
      <family val="2"/>
      <scheme val="minor"/>
    </font>
    <font>
      <b/>
      <sz val="12"/>
      <name val="Calibri"/>
      <family val="2"/>
      <scheme val="minor"/>
    </font>
    <font>
      <sz val="11"/>
      <name val="Calibri"/>
      <family val="2"/>
      <scheme val="minor"/>
    </font>
    <font>
      <b/>
      <sz val="11"/>
      <name val="Calibri"/>
      <family val="2"/>
      <scheme val="minor"/>
    </font>
    <font>
      <b/>
      <i/>
      <sz val="11"/>
      <name val="Calibri"/>
      <family val="2"/>
      <scheme val="minor"/>
    </font>
    <font>
      <b/>
      <sz val="11"/>
      <color indexed="9"/>
      <name val="Calibri"/>
      <family val="2"/>
      <scheme val="minor"/>
    </font>
    <font>
      <i/>
      <sz val="11"/>
      <name val="Calibri"/>
      <family val="2"/>
      <scheme val="minor"/>
    </font>
    <font>
      <b/>
      <sz val="10"/>
      <name val="Calibri"/>
      <family val="2"/>
      <scheme val="minor"/>
    </font>
    <font>
      <sz val="9"/>
      <color indexed="9"/>
      <name val="Calibri"/>
      <family val="2"/>
      <scheme val="minor"/>
    </font>
    <font>
      <b/>
      <sz val="9"/>
      <name val="Calibri"/>
      <family val="2"/>
      <scheme val="minor"/>
    </font>
    <font>
      <sz val="11"/>
      <color indexed="9"/>
      <name val="Calibri"/>
      <family val="2"/>
      <scheme val="minor"/>
    </font>
    <font>
      <b/>
      <sz val="9"/>
      <color indexed="9"/>
      <name val="Calibri"/>
      <family val="2"/>
      <scheme val="minor"/>
    </font>
    <font>
      <sz val="10"/>
      <color rgb="FFFF0000"/>
      <name val="Arial"/>
      <family val="2"/>
    </font>
    <font>
      <sz val="9"/>
      <color theme="1"/>
      <name val="Calibri"/>
      <family val="2"/>
      <scheme val="minor"/>
    </font>
    <font>
      <sz val="9"/>
      <color rgb="FF3333FF"/>
      <name val="Calibri"/>
      <family val="2"/>
      <scheme val="minor"/>
    </font>
    <font>
      <u/>
      <sz val="10"/>
      <name val="Calibri"/>
      <family val="2"/>
      <scheme val="minor"/>
    </font>
    <font>
      <b/>
      <u/>
      <sz val="10"/>
      <name val="Calibri"/>
      <family val="2"/>
      <scheme val="minor"/>
    </font>
    <font>
      <sz val="10"/>
      <color indexed="9"/>
      <name val="Calibri"/>
      <family val="2"/>
      <scheme val="minor"/>
    </font>
    <font>
      <sz val="10"/>
      <color indexed="62"/>
      <name val="Calibri"/>
      <family val="2"/>
      <scheme val="minor"/>
    </font>
    <font>
      <b/>
      <sz val="9"/>
      <color rgb="FF9C6500"/>
      <name val="Calibri"/>
      <family val="2"/>
      <scheme val="minor"/>
    </font>
    <font>
      <b/>
      <sz val="21"/>
      <color rgb="FF0F7B3F"/>
      <name val="Open Sans SemiBold"/>
      <family val="2"/>
    </font>
    <font>
      <b/>
      <sz val="10"/>
      <color rgb="FF0F7B3F"/>
      <name val="Calibri"/>
      <family val="2"/>
      <scheme val="minor"/>
    </font>
    <font>
      <b/>
      <sz val="11"/>
      <color rgb="FF0F7B3F"/>
      <name val="Calibri"/>
      <family val="2"/>
      <scheme val="minor"/>
    </font>
    <font>
      <b/>
      <sz val="11"/>
      <color theme="1"/>
      <name val="Calibri"/>
      <family val="2"/>
      <scheme val="minor"/>
    </font>
    <font>
      <sz val="8"/>
      <color theme="1"/>
      <name val="Calibri"/>
      <family val="2"/>
      <scheme val="minor"/>
    </font>
    <font>
      <sz val="8"/>
      <color theme="1"/>
      <name val="Open Sans"/>
      <family val="2"/>
    </font>
    <font>
      <b/>
      <sz val="8"/>
      <color theme="1"/>
      <name val="Open Sans"/>
      <family val="2"/>
    </font>
    <font>
      <sz val="10"/>
      <color theme="0"/>
      <name val="Calibri"/>
      <family val="2"/>
      <scheme val="minor"/>
    </font>
    <font>
      <sz val="9"/>
      <color theme="0" tint="-0.34998626667073579"/>
      <name val="Calibri"/>
      <family val="2"/>
      <scheme val="minor"/>
    </font>
    <font>
      <sz val="9"/>
      <color theme="3" tint="0.39997558519241921"/>
      <name val="Calibri"/>
      <family val="2"/>
      <scheme val="minor"/>
    </font>
    <font>
      <sz val="8"/>
      <name val="Calibri"/>
      <family val="2"/>
      <scheme val="minor"/>
    </font>
    <font>
      <b/>
      <sz val="11"/>
      <color rgb="FF262626"/>
      <name val="Arial"/>
      <family val="2"/>
    </font>
    <font>
      <sz val="10"/>
      <color rgb="FF262626"/>
      <name val="Arial"/>
      <family val="2"/>
    </font>
    <font>
      <sz val="10"/>
      <color rgb="FF262626"/>
      <name val="Open Sans"/>
      <family val="2"/>
    </font>
    <font>
      <sz val="10"/>
      <color rgb="FFFFFFFF"/>
      <name val="Open Sans SemiBold"/>
      <family val="2"/>
    </font>
    <font>
      <sz val="10"/>
      <color rgb="FF424242"/>
      <name val="Arial"/>
      <family val="2"/>
    </font>
    <font>
      <b/>
      <sz val="9"/>
      <color rgb="FFFF0000"/>
      <name val="Calibri"/>
      <family val="2"/>
      <scheme val="minor"/>
    </font>
    <font>
      <sz val="10"/>
      <color theme="1"/>
      <name val="Open Sans SemiBold"/>
      <family val="2"/>
    </font>
    <font>
      <sz val="11"/>
      <color rgb="FFFF0000"/>
      <name val="Calibri"/>
      <family val="2"/>
      <scheme val="minor"/>
    </font>
    <font>
      <sz val="10"/>
      <color theme="1"/>
      <name val="Arial"/>
      <family val="2"/>
    </font>
    <font>
      <sz val="12"/>
      <color rgb="FF262626"/>
      <name val="Arial"/>
      <family val="2"/>
    </font>
    <font>
      <sz val="22"/>
      <color rgb="FF0F7B3F"/>
      <name val="Arial"/>
      <family val="2"/>
    </font>
    <font>
      <b/>
      <sz val="12"/>
      <color rgb="FF262626"/>
      <name val="Arial"/>
      <family val="2"/>
    </font>
    <font>
      <sz val="12"/>
      <color rgb="FF262626"/>
      <name val="Open Sans"/>
      <family val="2"/>
    </font>
    <font>
      <b/>
      <sz val="12"/>
      <color rgb="FF262626"/>
      <name val="Open Sans"/>
      <family val="2"/>
    </font>
    <font>
      <sz val="12"/>
      <color rgb="FF404040"/>
      <name val="Open Sans"/>
      <family val="2"/>
    </font>
    <font>
      <sz val="12"/>
      <color rgb="FFFFFFFF"/>
      <name val="Open Sans SemiBold"/>
      <family val="2"/>
    </font>
    <font>
      <sz val="12"/>
      <color theme="1"/>
      <name val="Open Sans"/>
      <family val="2"/>
    </font>
    <font>
      <sz val="12"/>
      <color rgb="FF262626"/>
      <name val="Open Sans SemiBold"/>
      <family val="2"/>
    </font>
    <font>
      <sz val="12"/>
      <color theme="1"/>
      <name val="Calibri"/>
      <family val="2"/>
      <scheme val="minor"/>
    </font>
    <font>
      <b/>
      <sz val="12"/>
      <color rgb="FF424242"/>
      <name val="Arial"/>
      <family val="2"/>
    </font>
    <font>
      <sz val="12"/>
      <color rgb="FF424242"/>
      <name val="Arial"/>
      <family val="2"/>
    </font>
    <font>
      <sz val="8"/>
      <color rgb="FFA6A6A6"/>
      <name val="Open Sans"/>
      <family val="2"/>
    </font>
    <font>
      <b/>
      <sz val="8"/>
      <color rgb="FFA6A6A6"/>
      <name val="Open Sans"/>
      <family val="2"/>
    </font>
    <font>
      <sz val="11"/>
      <color theme="1"/>
      <name val="Open Sans"/>
      <family val="2"/>
    </font>
    <font>
      <b/>
      <sz val="11"/>
      <color theme="1"/>
      <name val="Open Sans"/>
      <family val="2"/>
    </font>
    <font>
      <sz val="10"/>
      <color theme="0" tint="-0.249977111117893"/>
      <name val="Calibri"/>
      <family val="2"/>
      <scheme val="minor"/>
    </font>
    <font>
      <sz val="12"/>
      <color theme="1"/>
      <name val="Arial"/>
      <family val="2"/>
    </font>
    <font>
      <b/>
      <sz val="28"/>
      <color rgb="FF0F7B3F"/>
      <name val="Calibri"/>
      <family val="2"/>
    </font>
    <font>
      <sz val="11.5"/>
      <color rgb="FF262626"/>
      <name val="Arial"/>
      <family val="2"/>
    </font>
    <font>
      <b/>
      <sz val="24"/>
      <color theme="1"/>
      <name val="Calibri"/>
      <family val="2"/>
    </font>
    <font>
      <sz val="12"/>
      <color theme="0"/>
      <name val="Calibri"/>
      <family val="2"/>
      <scheme val="minor"/>
    </font>
    <font>
      <sz val="9"/>
      <color rgb="FFFF0000"/>
      <name val="Calibri"/>
      <family val="2"/>
      <scheme val="minor"/>
    </font>
    <font>
      <b/>
      <sz val="11"/>
      <color rgb="FF0F7B3F"/>
      <name val="Open Sans"/>
      <family val="2"/>
    </font>
    <font>
      <sz val="10"/>
      <name val="Open Sans"/>
      <family val="2"/>
    </font>
    <font>
      <u/>
      <sz val="10"/>
      <name val="Open Sans"/>
      <family val="2"/>
    </font>
    <font>
      <b/>
      <sz val="11"/>
      <name val="Open Sans"/>
      <family val="2"/>
    </font>
    <font>
      <b/>
      <u/>
      <sz val="11"/>
      <name val="Open Sans"/>
      <family val="2"/>
    </font>
    <font>
      <sz val="10"/>
      <color theme="0" tint="-0.249977111117893"/>
      <name val="Open Sans"/>
      <family val="2"/>
    </font>
    <font>
      <b/>
      <sz val="11"/>
      <color theme="0" tint="-0.249977111117893"/>
      <name val="Open Sans"/>
      <family val="2"/>
    </font>
    <font>
      <b/>
      <sz val="10"/>
      <color indexed="17"/>
      <name val="Open Sans"/>
      <family val="2"/>
    </font>
    <font>
      <sz val="10"/>
      <color theme="0"/>
      <name val="Open Sans"/>
      <family val="2"/>
    </font>
    <font>
      <b/>
      <sz val="10"/>
      <color theme="0"/>
      <name val="Open Sans"/>
      <family val="2"/>
    </font>
    <font>
      <b/>
      <sz val="11"/>
      <color theme="0"/>
      <name val="Open Sans"/>
      <family val="2"/>
    </font>
    <font>
      <b/>
      <u/>
      <sz val="10"/>
      <color theme="0"/>
      <name val="Open Sans"/>
      <family val="2"/>
    </font>
    <font>
      <i/>
      <u/>
      <sz val="10"/>
      <name val="Open Sans"/>
      <family val="2"/>
    </font>
    <font>
      <b/>
      <i/>
      <u/>
      <sz val="10"/>
      <name val="Open Sans"/>
      <family val="2"/>
    </font>
    <font>
      <b/>
      <i/>
      <u/>
      <sz val="10"/>
      <color theme="0"/>
      <name val="Open Sans"/>
      <family val="2"/>
    </font>
    <font>
      <b/>
      <i/>
      <sz val="10"/>
      <color theme="0"/>
      <name val="Open Sans"/>
      <family val="2"/>
    </font>
    <font>
      <sz val="14"/>
      <color theme="0"/>
      <name val="Open Sans"/>
      <family val="2"/>
    </font>
    <font>
      <sz val="9"/>
      <name val="Open Sans"/>
      <family val="2"/>
    </font>
    <font>
      <b/>
      <sz val="10"/>
      <color rgb="FF0F7B3F"/>
      <name val="Open Sans"/>
      <family val="2"/>
    </font>
    <font>
      <b/>
      <sz val="8"/>
      <name val="Open Sans"/>
      <family val="2"/>
    </font>
    <font>
      <b/>
      <u/>
      <sz val="11"/>
      <color theme="0"/>
      <name val="Open Sans"/>
      <family val="2"/>
    </font>
    <font>
      <b/>
      <sz val="9"/>
      <color theme="0"/>
      <name val="Open Sans"/>
      <family val="2"/>
    </font>
    <font>
      <b/>
      <sz val="9"/>
      <name val="Open Sans"/>
      <family val="2"/>
    </font>
  </fonts>
  <fills count="3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17"/>
        <bgColor indexed="64"/>
      </patternFill>
    </fill>
    <fill>
      <patternFill patternType="solid">
        <fgColor indexed="44"/>
        <bgColor indexed="64"/>
      </patternFill>
    </fill>
    <fill>
      <patternFill patternType="solid">
        <fgColor theme="4"/>
      </patternFill>
    </fill>
    <fill>
      <patternFill patternType="solid">
        <fgColor rgb="FFFFC000"/>
        <bgColor indexed="64"/>
      </patternFill>
    </fill>
    <fill>
      <patternFill patternType="solid">
        <fgColor theme="0"/>
        <bgColor indexed="64"/>
      </patternFill>
    </fill>
    <fill>
      <patternFill patternType="solid">
        <fgColor theme="0" tint="-0.14996795556505021"/>
        <bgColor indexed="64"/>
      </patternFill>
    </fill>
    <fill>
      <patternFill patternType="solid">
        <fgColor rgb="FFFF91C8"/>
        <bgColor indexed="64"/>
      </patternFill>
    </fill>
    <fill>
      <patternFill patternType="solid">
        <fgColor rgb="FFCCFFCC"/>
        <bgColor indexed="64"/>
      </patternFill>
    </fill>
    <fill>
      <patternFill patternType="solid">
        <fgColor theme="3" tint="0.79998168889431442"/>
        <bgColor indexed="64"/>
      </patternFill>
    </fill>
    <fill>
      <patternFill patternType="solid">
        <fgColor rgb="FFFFEB9C"/>
      </patternFill>
    </fill>
    <fill>
      <patternFill patternType="solid">
        <fgColor rgb="FFFFFF99"/>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99CAFF"/>
        <bgColor indexed="64"/>
      </patternFill>
    </fill>
    <fill>
      <patternFill patternType="solid">
        <fgColor theme="3" tint="0.39997558519241921"/>
        <bgColor indexed="64"/>
      </patternFill>
    </fill>
    <fill>
      <patternFill patternType="solid">
        <fgColor rgb="FFC5D9F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7B3F"/>
        <bgColor indexed="64"/>
      </patternFill>
    </fill>
    <fill>
      <patternFill patternType="solid">
        <fgColor rgb="FFECECEC"/>
        <bgColor indexed="64"/>
      </patternFill>
    </fill>
    <fill>
      <patternFill patternType="solid">
        <fgColor rgb="FFFF0000"/>
        <bgColor indexed="64"/>
      </patternFill>
    </fill>
    <fill>
      <patternFill patternType="solid">
        <fgColor theme="6" tint="0.79998168889431442"/>
        <bgColor indexed="64"/>
      </patternFill>
    </fill>
    <fill>
      <patternFill patternType="solid">
        <fgColor rgb="FFEABC63"/>
        <bgColor indexed="64"/>
      </patternFill>
    </fill>
    <fill>
      <patternFill patternType="solid">
        <fgColor theme="0" tint="-0.249977111117893"/>
        <bgColor indexed="64"/>
      </patternFill>
    </fill>
    <fill>
      <patternFill patternType="solid">
        <fgColor theme="1"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F7B3F"/>
      </left>
      <right style="medium">
        <color rgb="FF0F7B3F"/>
      </right>
      <top style="medium">
        <color rgb="FF0F7B3F"/>
      </top>
      <bottom style="medium">
        <color rgb="FF0F7B3F"/>
      </bottom>
      <diagonal/>
    </border>
    <border>
      <left/>
      <right/>
      <top style="medium">
        <color rgb="FF0F7B3F"/>
      </top>
      <bottom style="medium">
        <color rgb="FF0F7B3F"/>
      </bottom>
      <diagonal/>
    </border>
    <border>
      <left/>
      <right/>
      <top style="medium">
        <color rgb="FF0F7B3F"/>
      </top>
      <bottom/>
      <diagonal/>
    </border>
    <border>
      <left style="thin">
        <color indexed="64"/>
      </left>
      <right style="medium">
        <color rgb="FF0F7B3F"/>
      </right>
      <top/>
      <bottom/>
      <diagonal/>
    </border>
    <border>
      <left/>
      <right/>
      <top/>
      <bottom style="medium">
        <color rgb="FF0F7B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FFFFFF"/>
      </left>
      <right style="medium">
        <color indexed="64"/>
      </right>
      <top style="medium">
        <color rgb="FFFFFFFF"/>
      </top>
      <bottom style="medium">
        <color indexed="64"/>
      </bottom>
      <diagonal/>
    </border>
    <border>
      <left style="medium">
        <color rgb="FF0F7B3F"/>
      </left>
      <right style="medium">
        <color rgb="FF0F7B3F"/>
      </right>
      <top/>
      <bottom/>
      <diagonal/>
    </border>
    <border>
      <left style="medium">
        <color rgb="FF0F7B3F"/>
      </left>
      <right style="medium">
        <color rgb="FF0F7B3F"/>
      </right>
      <top style="medium">
        <color rgb="FF0F7B3F"/>
      </top>
      <bottom/>
      <diagonal/>
    </border>
    <border>
      <left style="medium">
        <color rgb="FF0F7B3F"/>
      </left>
      <right style="medium">
        <color rgb="FF0F7B3F"/>
      </right>
      <top/>
      <bottom style="medium">
        <color rgb="FF0F7B3F"/>
      </bottom>
      <diagonal/>
    </border>
    <border>
      <left/>
      <right/>
      <top style="medium">
        <color rgb="FF0F7B3F"/>
      </top>
      <bottom style="thin">
        <color indexed="64"/>
      </bottom>
      <diagonal/>
    </border>
    <border>
      <left style="medium">
        <color rgb="FF0F7B3F"/>
      </left>
      <right/>
      <top style="medium">
        <color rgb="FF0F7B3F"/>
      </top>
      <bottom/>
      <diagonal/>
    </border>
    <border>
      <left/>
      <right style="medium">
        <color rgb="FF0F7B3F"/>
      </right>
      <top style="medium">
        <color rgb="FF0F7B3F"/>
      </top>
      <bottom/>
      <diagonal/>
    </border>
    <border>
      <left style="medium">
        <color rgb="FF0F7B3F"/>
      </left>
      <right/>
      <top/>
      <bottom/>
      <diagonal/>
    </border>
    <border>
      <left/>
      <right style="medium">
        <color rgb="FF0F7B3F"/>
      </right>
      <top/>
      <bottom/>
      <diagonal/>
    </border>
    <border>
      <left style="medium">
        <color rgb="FF0F7B3F"/>
      </left>
      <right/>
      <top/>
      <bottom style="medium">
        <color rgb="FF0F7B3F"/>
      </bottom>
      <diagonal/>
    </border>
    <border>
      <left/>
      <right style="medium">
        <color rgb="FF0F7B3F"/>
      </right>
      <top/>
      <bottom style="medium">
        <color rgb="FF0F7B3F"/>
      </bottom>
      <diagonal/>
    </border>
  </borders>
  <cellStyleXfs count="39">
    <xf numFmtId="0" fontId="0" fillId="0" borderId="0"/>
    <xf numFmtId="0" fontId="25" fillId="7" borderId="0" applyNumberFormat="0" applyBorder="0" applyAlignment="0" applyProtection="0"/>
    <xf numFmtId="40" fontId="26" fillId="8" borderId="1" applyNumberFormat="0" applyBorder="0" applyAlignment="0" applyProtection="0">
      <alignment horizontal="center"/>
    </xf>
    <xf numFmtId="0" fontId="27" fillId="9" borderId="0" applyNumberFormat="0" applyFill="0" applyAlignment="0" applyProtection="0"/>
    <xf numFmtId="0" fontId="28" fillId="9" borderId="0" applyNumberFormat="0" applyBorder="0" applyAlignment="0" applyProtection="0">
      <alignment horizontal="center"/>
    </xf>
    <xf numFmtId="43" fontId="1" fillId="0" borderId="0" applyFont="0" applyFill="0" applyBorder="0" applyAlignment="0" applyProtection="0"/>
    <xf numFmtId="179" fontId="24" fillId="0" borderId="0" applyFont="0" applyFill="0" applyBorder="0" applyAlignment="0" applyProtection="0"/>
    <xf numFmtId="44" fontId="1" fillId="0" borderId="0" applyFont="0" applyFill="0" applyBorder="0" applyAlignment="0" applyProtection="0"/>
    <xf numFmtId="0" fontId="27" fillId="9" borderId="0" applyNumberFormat="0" applyFill="0" applyBorder="0" applyAlignment="0" applyProtection="0"/>
    <xf numFmtId="0" fontId="30" fillId="10" borderId="1" applyNumberFormat="0" applyBorder="0" applyAlignment="0" applyProtection="0">
      <alignment horizontal="center" wrapText="1"/>
    </xf>
    <xf numFmtId="0" fontId="19" fillId="0" borderId="0" applyNumberFormat="0" applyBorder="0" applyAlignment="0" applyProtection="0">
      <alignment vertical="top"/>
      <protection locked="0"/>
    </xf>
    <xf numFmtId="0" fontId="31" fillId="0" borderId="0" applyNumberFormat="0" applyFill="0" applyBorder="0" applyAlignment="0" applyProtection="0"/>
    <xf numFmtId="0" fontId="19" fillId="0" borderId="0" applyNumberFormat="0" applyBorder="0" applyAlignment="0" applyProtection="0">
      <alignment vertical="top"/>
      <protection locked="0"/>
    </xf>
    <xf numFmtId="40" fontId="26" fillId="11" borderId="0" applyNumberFormat="0" applyBorder="0" applyAlignment="0" applyProtection="0">
      <alignment horizontal="center"/>
    </xf>
    <xf numFmtId="0" fontId="26" fillId="12" borderId="0" applyNumberFormat="0" applyBorder="0" applyAlignment="0" applyProtection="0">
      <alignment horizontal="center"/>
    </xf>
    <xf numFmtId="0" fontId="27" fillId="13" borderId="0" applyNumberFormat="0" applyBorder="0" applyAlignment="0" applyProtection="0">
      <alignment horizontal="center"/>
    </xf>
    <xf numFmtId="0" fontId="32" fillId="14" borderId="0" applyNumberFormat="0" applyBorder="0" applyAlignment="0" applyProtection="0"/>
    <xf numFmtId="0" fontId="26" fillId="9" borderId="0" applyNumberFormat="0" applyBorder="0" applyAlignment="0" applyProtection="0"/>
    <xf numFmtId="0" fontId="24" fillId="0" borderId="0"/>
    <xf numFmtId="0" fontId="17" fillId="0" borderId="0"/>
    <xf numFmtId="0" fontId="17" fillId="0" borderId="0"/>
    <xf numFmtId="0" fontId="24" fillId="0" borderId="0"/>
    <xf numFmtId="0" fontId="33" fillId="0" borderId="0"/>
    <xf numFmtId="0" fontId="24" fillId="0" borderId="0"/>
    <xf numFmtId="0" fontId="17" fillId="0" borderId="0"/>
    <xf numFmtId="0" fontId="17" fillId="0" borderId="0"/>
    <xf numFmtId="0" fontId="2" fillId="0" borderId="0"/>
    <xf numFmtId="0" fontId="2" fillId="0" borderId="0"/>
    <xf numFmtId="0" fontId="28" fillId="13" borderId="0" applyNumberFormat="0" applyBorder="0" applyAlignment="0" applyProtection="0">
      <alignment horizontal="center"/>
    </xf>
    <xf numFmtId="40" fontId="26" fillId="15" borderId="0" applyNumberFormat="0" applyBorder="0" applyAlignment="0" applyProtection="0">
      <alignment horizontal="center"/>
    </xf>
    <xf numFmtId="9" fontId="1" fillId="0" borderId="0" applyFont="0" applyFill="0" applyBorder="0" applyAlignment="0" applyProtection="0"/>
    <xf numFmtId="9" fontId="17" fillId="0" borderId="0" applyFont="0" applyFill="0" applyBorder="0" applyAlignment="0" applyProtection="0"/>
    <xf numFmtId="9" fontId="24" fillId="0" borderId="0" applyFont="0" applyFill="0" applyBorder="0" applyAlignment="0" applyProtection="0"/>
    <xf numFmtId="9" fontId="17" fillId="0" borderId="0" applyFont="0" applyFill="0" applyBorder="0" applyAlignment="0" applyProtection="0"/>
    <xf numFmtId="40" fontId="34" fillId="9" borderId="0" applyNumberFormat="0" applyBorder="0" applyAlignment="0" applyProtection="0">
      <alignment horizontal="center" vertical="top"/>
    </xf>
    <xf numFmtId="0" fontId="18" fillId="0" borderId="0"/>
    <xf numFmtId="0" fontId="18" fillId="0" borderId="0"/>
    <xf numFmtId="0" fontId="27" fillId="13" borderId="1">
      <alignment horizontal="center"/>
    </xf>
    <xf numFmtId="0" fontId="35" fillId="9" borderId="0" applyNumberFormat="0" applyBorder="0" applyAlignment="0" applyProtection="0"/>
  </cellStyleXfs>
  <cellXfs count="581">
    <xf numFmtId="0" fontId="0" fillId="0" borderId="0" xfId="0"/>
    <xf numFmtId="0" fontId="3" fillId="0" borderId="0" xfId="26" applyFont="1"/>
    <xf numFmtId="0" fontId="2" fillId="0" borderId="0" xfId="26"/>
    <xf numFmtId="169" fontId="2" fillId="0" borderId="0" xfId="26" applyNumberFormat="1"/>
    <xf numFmtId="0" fontId="3" fillId="0" borderId="0" xfId="0" applyFont="1"/>
    <xf numFmtId="0" fontId="5" fillId="0" borderId="0" xfId="0" applyFont="1"/>
    <xf numFmtId="0" fontId="5" fillId="0" borderId="0" xfId="26" applyFont="1"/>
    <xf numFmtId="1" fontId="5" fillId="0" borderId="0" xfId="0" applyNumberFormat="1" applyFont="1"/>
    <xf numFmtId="0" fontId="2" fillId="0" borderId="0" xfId="27"/>
    <xf numFmtId="1" fontId="5" fillId="0" borderId="0" xfId="26" applyNumberFormat="1" applyFont="1" applyAlignment="1">
      <alignment horizontal="center"/>
    </xf>
    <xf numFmtId="168" fontId="9" fillId="0" borderId="0" xfId="26" applyNumberFormat="1" applyFont="1"/>
    <xf numFmtId="168" fontId="4" fillId="0" borderId="0" xfId="26" applyNumberFormat="1" applyFont="1" applyAlignment="1">
      <alignment horizontal="center"/>
    </xf>
    <xf numFmtId="0" fontId="10" fillId="0" borderId="0" xfId="27" applyFont="1"/>
    <xf numFmtId="0" fontId="2" fillId="0" borderId="0" xfId="27" applyAlignment="1">
      <alignment wrapText="1"/>
    </xf>
    <xf numFmtId="0" fontId="2" fillId="0" borderId="0" xfId="27" quotePrefix="1"/>
    <xf numFmtId="0" fontId="2" fillId="0" borderId="0" xfId="0" applyFont="1" applyAlignment="1">
      <alignment horizontal="center"/>
    </xf>
    <xf numFmtId="0" fontId="2" fillId="0" borderId="0" xfId="26" applyAlignment="1">
      <alignment horizontal="center"/>
    </xf>
    <xf numFmtId="0" fontId="2" fillId="0" borderId="2" xfId="26" applyBorder="1"/>
    <xf numFmtId="0" fontId="2" fillId="0" borderId="3" xfId="26" applyBorder="1"/>
    <xf numFmtId="0" fontId="3" fillId="0" borderId="4" xfId="26" applyFont="1" applyBorder="1"/>
    <xf numFmtId="0" fontId="2" fillId="0" borderId="5" xfId="26" applyBorder="1"/>
    <xf numFmtId="0" fontId="2" fillId="0" borderId="6" xfId="26" applyBorder="1"/>
    <xf numFmtId="0" fontId="2" fillId="0" borderId="7" xfId="26" applyBorder="1"/>
    <xf numFmtId="0" fontId="2" fillId="0" borderId="4" xfId="26" applyBorder="1"/>
    <xf numFmtId="0" fontId="2" fillId="12" borderId="0" xfId="26" applyFill="1"/>
    <xf numFmtId="0" fontId="5" fillId="12" borderId="0" xfId="26" applyFont="1" applyFill="1"/>
    <xf numFmtId="0" fontId="2" fillId="12" borderId="7" xfId="26" applyFill="1" applyBorder="1"/>
    <xf numFmtId="0" fontId="5" fillId="12" borderId="7" xfId="26" applyFont="1" applyFill="1" applyBorder="1"/>
    <xf numFmtId="0" fontId="3" fillId="0" borderId="5" xfId="26" applyFont="1" applyBorder="1"/>
    <xf numFmtId="0" fontId="27" fillId="0" borderId="0" xfId="0" applyFont="1"/>
    <xf numFmtId="0" fontId="36" fillId="0" borderId="0" xfId="0" applyFont="1"/>
    <xf numFmtId="0" fontId="37" fillId="0" borderId="0" xfId="0" applyFont="1"/>
    <xf numFmtId="170" fontId="36" fillId="0" borderId="0" xfId="0" applyNumberFormat="1" applyFont="1"/>
    <xf numFmtId="2" fontId="36" fillId="0" borderId="0" xfId="0" applyNumberFormat="1" applyFont="1"/>
    <xf numFmtId="0" fontId="36" fillId="0" borderId="0" xfId="0" applyFont="1" applyAlignment="1">
      <alignment vertical="center" wrapText="1"/>
    </xf>
    <xf numFmtId="0" fontId="36" fillId="0" borderId="0" xfId="0" applyFont="1" applyAlignment="1">
      <alignment vertical="center"/>
    </xf>
    <xf numFmtId="0" fontId="38" fillId="2" borderId="0" xfId="0" applyFont="1" applyFill="1" applyAlignment="1">
      <alignment horizontal="center"/>
    </xf>
    <xf numFmtId="0" fontId="39" fillId="2" borderId="0" xfId="0" applyFont="1" applyFill="1"/>
    <xf numFmtId="0" fontId="40" fillId="2" borderId="0" xfId="0" applyFont="1" applyFill="1"/>
    <xf numFmtId="0" fontId="41" fillId="2" borderId="0" xfId="0" applyFont="1" applyFill="1"/>
    <xf numFmtId="0" fontId="42" fillId="5" borderId="0" xfId="0" applyFont="1" applyFill="1"/>
    <xf numFmtId="0" fontId="43" fillId="2" borderId="1" xfId="0" applyFont="1" applyFill="1" applyBorder="1"/>
    <xf numFmtId="0" fontId="39" fillId="2" borderId="1" xfId="0" applyFont="1" applyFill="1" applyBorder="1"/>
    <xf numFmtId="0" fontId="43" fillId="2" borderId="0" xfId="0" applyFont="1" applyFill="1"/>
    <xf numFmtId="0" fontId="27" fillId="0" borderId="0" xfId="0" applyFont="1" applyAlignment="1">
      <alignment vertical="center"/>
    </xf>
    <xf numFmtId="0" fontId="36" fillId="0" borderId="0" xfId="0" applyFont="1" applyAlignment="1">
      <alignment horizontal="center"/>
    </xf>
    <xf numFmtId="0" fontId="44" fillId="0" borderId="0" xfId="0" applyFont="1" applyAlignment="1">
      <alignment horizontal="center" vertical="center" wrapText="1"/>
    </xf>
    <xf numFmtId="0" fontId="27" fillId="0" borderId="0" xfId="0" applyFont="1" applyAlignment="1">
      <alignment horizontal="center"/>
    </xf>
    <xf numFmtId="0" fontId="36" fillId="2" borderId="0" xfId="0" applyFont="1" applyFill="1" applyAlignment="1">
      <alignment vertical="center"/>
    </xf>
    <xf numFmtId="0" fontId="36" fillId="2" borderId="0" xfId="0" applyFont="1" applyFill="1" applyAlignment="1">
      <alignment vertical="center" wrapText="1"/>
    </xf>
    <xf numFmtId="0" fontId="36" fillId="2" borderId="1" xfId="0" quotePrefix="1" applyFont="1" applyFill="1" applyBorder="1" applyAlignment="1">
      <alignment vertical="center" wrapText="1"/>
    </xf>
    <xf numFmtId="0" fontId="36" fillId="2" borderId="1" xfId="0" applyFont="1" applyFill="1" applyBorder="1" applyAlignment="1">
      <alignment vertical="center" wrapText="1"/>
    </xf>
    <xf numFmtId="0" fontId="36" fillId="2" borderId="0" xfId="0" applyFont="1" applyFill="1"/>
    <xf numFmtId="0" fontId="36" fillId="2" borderId="1" xfId="0" applyFont="1" applyFill="1" applyBorder="1" applyAlignment="1">
      <alignment horizontal="center" vertical="center" wrapText="1"/>
    </xf>
    <xf numFmtId="0" fontId="36" fillId="2" borderId="0" xfId="0" applyFont="1" applyFill="1" applyAlignment="1">
      <alignment horizontal="center" vertical="center"/>
    </xf>
    <xf numFmtId="0" fontId="45" fillId="5" borderId="0" xfId="0" applyFont="1" applyFill="1"/>
    <xf numFmtId="0" fontId="0" fillId="0" borderId="0" xfId="0" applyProtection="1">
      <protection hidden="1"/>
    </xf>
    <xf numFmtId="0" fontId="3" fillId="0" borderId="4" xfId="26" applyFont="1" applyBorder="1" applyProtection="1">
      <protection hidden="1"/>
    </xf>
    <xf numFmtId="168" fontId="9" fillId="16" borderId="0" xfId="26" applyNumberFormat="1" applyFont="1" applyFill="1" applyProtection="1">
      <protection hidden="1"/>
    </xf>
    <xf numFmtId="168" fontId="9" fillId="16" borderId="7" xfId="26" applyNumberFormat="1" applyFont="1" applyFill="1" applyBorder="1" applyProtection="1">
      <protection hidden="1"/>
    </xf>
    <xf numFmtId="168" fontId="4" fillId="16" borderId="0" xfId="26" applyNumberFormat="1" applyFont="1" applyFill="1" applyAlignment="1" applyProtection="1">
      <alignment horizontal="center"/>
      <protection hidden="1"/>
    </xf>
    <xf numFmtId="168" fontId="4" fillId="16" borderId="7" xfId="26" applyNumberFormat="1" applyFont="1" applyFill="1" applyBorder="1" applyAlignment="1" applyProtection="1">
      <alignment horizontal="center"/>
      <protection hidden="1"/>
    </xf>
    <xf numFmtId="0" fontId="2" fillId="16" borderId="0" xfId="26" applyFill="1" applyProtection="1">
      <protection hidden="1"/>
    </xf>
    <xf numFmtId="0" fontId="5" fillId="16" borderId="0" xfId="26" applyFont="1" applyFill="1" applyProtection="1">
      <protection hidden="1"/>
    </xf>
    <xf numFmtId="0" fontId="5" fillId="16" borderId="5" xfId="26" applyFont="1" applyFill="1" applyBorder="1" applyProtection="1">
      <protection hidden="1"/>
    </xf>
    <xf numFmtId="0" fontId="5" fillId="16" borderId="7" xfId="26" applyFont="1" applyFill="1" applyBorder="1" applyProtection="1">
      <protection hidden="1"/>
    </xf>
    <xf numFmtId="0" fontId="5" fillId="16" borderId="10" xfId="26" applyFont="1" applyFill="1" applyBorder="1" applyProtection="1">
      <protection hidden="1"/>
    </xf>
    <xf numFmtId="0" fontId="2" fillId="16" borderId="5" xfId="26" applyFill="1" applyBorder="1" applyProtection="1">
      <protection hidden="1"/>
    </xf>
    <xf numFmtId="0" fontId="2" fillId="16" borderId="10" xfId="26" applyFill="1" applyBorder="1" applyProtection="1">
      <protection hidden="1"/>
    </xf>
    <xf numFmtId="0" fontId="46" fillId="6" borderId="11" xfId="0" applyFont="1" applyFill="1" applyBorder="1" applyAlignment="1" applyProtection="1">
      <alignment horizontal="center" vertical="center" wrapText="1"/>
      <protection hidden="1"/>
    </xf>
    <xf numFmtId="0" fontId="46" fillId="6" borderId="12" xfId="0" applyFont="1" applyFill="1" applyBorder="1" applyAlignment="1" applyProtection="1">
      <alignment horizontal="center" vertical="center" wrapText="1"/>
      <protection hidden="1"/>
    </xf>
    <xf numFmtId="0" fontId="46" fillId="6" borderId="13" xfId="0" applyFont="1" applyFill="1" applyBorder="1" applyAlignment="1" applyProtection="1">
      <alignment horizontal="center" vertical="center" wrapText="1"/>
      <protection hidden="1"/>
    </xf>
    <xf numFmtId="0" fontId="2" fillId="0" borderId="0" xfId="27" applyProtection="1">
      <protection hidden="1"/>
    </xf>
    <xf numFmtId="0" fontId="2" fillId="0" borderId="0" xfId="26" applyProtection="1">
      <protection hidden="1"/>
    </xf>
    <xf numFmtId="0" fontId="2" fillId="12" borderId="0" xfId="26" applyFill="1" applyProtection="1">
      <protection hidden="1"/>
    </xf>
    <xf numFmtId="0" fontId="3" fillId="0" borderId="6" xfId="26" applyFont="1" applyBorder="1" applyProtection="1">
      <protection hidden="1"/>
    </xf>
    <xf numFmtId="0" fontId="3" fillId="0" borderId="0" xfId="26" applyFont="1" applyProtection="1">
      <protection hidden="1"/>
    </xf>
    <xf numFmtId="0" fontId="2" fillId="0" borderId="4" xfId="26" applyBorder="1" applyProtection="1">
      <protection hidden="1"/>
    </xf>
    <xf numFmtId="0" fontId="3" fillId="0" borderId="0" xfId="26" applyFont="1" applyAlignment="1" applyProtection="1">
      <alignment horizontal="center"/>
      <protection hidden="1"/>
    </xf>
    <xf numFmtId="0" fontId="2" fillId="16" borderId="0" xfId="26" applyFill="1" applyAlignment="1" applyProtection="1">
      <alignment horizontal="center"/>
      <protection hidden="1"/>
    </xf>
    <xf numFmtId="0" fontId="3" fillId="0" borderId="5" xfId="26" applyFont="1" applyBorder="1" applyProtection="1">
      <protection hidden="1"/>
    </xf>
    <xf numFmtId="0" fontId="2" fillId="12" borderId="0" xfId="26" applyFill="1" applyAlignment="1" applyProtection="1">
      <alignment horizontal="center"/>
      <protection hidden="1"/>
    </xf>
    <xf numFmtId="0" fontId="2" fillId="12" borderId="5" xfId="26" applyFill="1" applyBorder="1" applyAlignment="1" applyProtection="1">
      <alignment horizontal="center"/>
      <protection hidden="1"/>
    </xf>
    <xf numFmtId="0" fontId="3" fillId="0" borderId="5" xfId="0" applyFont="1" applyBorder="1" applyAlignment="1" applyProtection="1">
      <alignment horizontal="center"/>
      <protection hidden="1"/>
    </xf>
    <xf numFmtId="0" fontId="5" fillId="12" borderId="0" xfId="26" applyFont="1" applyFill="1" applyProtection="1">
      <protection hidden="1"/>
    </xf>
    <xf numFmtId="0" fontId="5" fillId="12" borderId="5" xfId="26" applyFont="1" applyFill="1" applyBorder="1" applyProtection="1">
      <protection hidden="1"/>
    </xf>
    <xf numFmtId="0" fontId="2" fillId="12" borderId="4" xfId="26" applyFill="1" applyBorder="1" applyProtection="1">
      <protection hidden="1"/>
    </xf>
    <xf numFmtId="0" fontId="2" fillId="12" borderId="14" xfId="26" applyFill="1" applyBorder="1" applyProtection="1">
      <protection hidden="1"/>
    </xf>
    <xf numFmtId="0" fontId="2" fillId="12" borderId="5" xfId="26" applyFill="1" applyBorder="1" applyProtection="1">
      <protection hidden="1"/>
    </xf>
    <xf numFmtId="4" fontId="0" fillId="12" borderId="5" xfId="0" applyNumberFormat="1" applyFill="1" applyBorder="1" applyProtection="1">
      <protection hidden="1"/>
    </xf>
    <xf numFmtId="0" fontId="5" fillId="12" borderId="10" xfId="26" applyFont="1" applyFill="1" applyBorder="1" applyProtection="1">
      <protection hidden="1"/>
    </xf>
    <xf numFmtId="0" fontId="5" fillId="12" borderId="4" xfId="26" applyFont="1" applyFill="1" applyBorder="1" applyProtection="1">
      <protection hidden="1"/>
    </xf>
    <xf numFmtId="0" fontId="5" fillId="12" borderId="14" xfId="26" applyFont="1" applyFill="1" applyBorder="1" applyProtection="1">
      <protection hidden="1"/>
    </xf>
    <xf numFmtId="0" fontId="3" fillId="0" borderId="4" xfId="26" applyFont="1" applyBorder="1" applyAlignment="1" applyProtection="1">
      <alignment horizontal="center" wrapText="1"/>
      <protection hidden="1"/>
    </xf>
    <xf numFmtId="0" fontId="2" fillId="0" borderId="14" xfId="26" applyBorder="1" applyProtection="1">
      <protection hidden="1"/>
    </xf>
    <xf numFmtId="0" fontId="3" fillId="0" borderId="5" xfId="26" applyFont="1" applyBorder="1" applyAlignment="1" applyProtection="1">
      <alignment horizontal="center" wrapText="1"/>
      <protection hidden="1"/>
    </xf>
    <xf numFmtId="0" fontId="3" fillId="0" borderId="4" xfId="26" applyFont="1" applyBorder="1" applyAlignment="1" applyProtection="1">
      <alignment wrapText="1"/>
      <protection hidden="1"/>
    </xf>
    <xf numFmtId="0" fontId="38" fillId="2" borderId="0" xfId="0" applyFont="1" applyFill="1" applyAlignment="1" applyProtection="1">
      <alignment horizontal="center"/>
      <protection hidden="1"/>
    </xf>
    <xf numFmtId="0" fontId="39" fillId="2" borderId="0" xfId="0" applyFont="1" applyFill="1" applyProtection="1">
      <protection hidden="1"/>
    </xf>
    <xf numFmtId="0" fontId="42" fillId="5" borderId="0" xfId="0" applyFont="1" applyFill="1" applyAlignment="1" applyProtection="1">
      <alignment horizontal="right"/>
      <protection hidden="1"/>
    </xf>
    <xf numFmtId="0" fontId="42" fillId="5" borderId="0" xfId="0" applyFont="1" applyFill="1" applyProtection="1">
      <protection hidden="1"/>
    </xf>
    <xf numFmtId="0" fontId="47" fillId="5" borderId="1" xfId="0" applyFont="1" applyFill="1" applyBorder="1" applyProtection="1">
      <protection hidden="1"/>
    </xf>
    <xf numFmtId="0" fontId="39" fillId="2" borderId="1" xfId="0" applyFont="1" applyFill="1" applyBorder="1" applyAlignment="1" applyProtection="1">
      <alignment vertical="center"/>
      <protection hidden="1"/>
    </xf>
    <xf numFmtId="0" fontId="39" fillId="2" borderId="0" xfId="0" applyFont="1" applyFill="1" applyAlignment="1" applyProtection="1">
      <alignment wrapText="1"/>
      <protection hidden="1"/>
    </xf>
    <xf numFmtId="0" fontId="48" fillId="5" borderId="1" xfId="0" applyFont="1" applyFill="1" applyBorder="1" applyAlignment="1" applyProtection="1">
      <alignment horizontal="center" vertical="center" wrapText="1"/>
      <protection hidden="1"/>
    </xf>
    <xf numFmtId="0" fontId="36" fillId="2" borderId="1" xfId="0" quotePrefix="1" applyFont="1" applyFill="1" applyBorder="1" applyAlignment="1" applyProtection="1">
      <alignment horizontal="center" vertical="center" wrapText="1"/>
      <protection hidden="1"/>
    </xf>
    <xf numFmtId="0" fontId="36" fillId="2" borderId="1" xfId="0" quotePrefix="1" applyFont="1" applyFill="1" applyBorder="1" applyAlignment="1" applyProtection="1">
      <alignment vertical="center" wrapText="1"/>
      <protection hidden="1"/>
    </xf>
    <xf numFmtId="0" fontId="36" fillId="2" borderId="1" xfId="0" applyFont="1" applyFill="1" applyBorder="1" applyAlignment="1" applyProtection="1">
      <alignment vertical="center" wrapText="1"/>
      <protection hidden="1"/>
    </xf>
    <xf numFmtId="0" fontId="36" fillId="2" borderId="1" xfId="0" applyFont="1" applyFill="1" applyBorder="1" applyAlignment="1" applyProtection="1">
      <alignment horizontal="center" vertical="center" wrapText="1"/>
      <protection hidden="1"/>
    </xf>
    <xf numFmtId="0" fontId="48" fillId="5" borderId="0" xfId="0" applyFont="1" applyFill="1" applyProtection="1">
      <protection hidden="1"/>
    </xf>
    <xf numFmtId="0" fontId="36" fillId="2" borderId="0" xfId="0" applyFont="1" applyFill="1" applyAlignment="1" applyProtection="1">
      <alignment horizontal="center" vertical="center"/>
      <protection hidden="1"/>
    </xf>
    <xf numFmtId="0" fontId="36" fillId="2" borderId="0" xfId="0" applyFont="1" applyFill="1" applyProtection="1">
      <protection hidden="1"/>
    </xf>
    <xf numFmtId="0" fontId="11" fillId="0" borderId="0" xfId="27" applyFont="1" applyProtection="1">
      <protection hidden="1"/>
    </xf>
    <xf numFmtId="0" fontId="2" fillId="0" borderId="0" xfId="27" quotePrefix="1" applyProtection="1">
      <protection hidden="1"/>
    </xf>
    <xf numFmtId="0" fontId="5" fillId="0" borderId="0" xfId="27" applyFont="1" applyProtection="1">
      <protection hidden="1"/>
    </xf>
    <xf numFmtId="0" fontId="19" fillId="0" borderId="0" xfId="10" applyAlignment="1" applyProtection="1">
      <protection hidden="1"/>
    </xf>
    <xf numFmtId="0" fontId="36" fillId="0" borderId="0" xfId="0" applyFont="1" applyAlignment="1">
      <alignment horizontal="left" vertical="center"/>
    </xf>
    <xf numFmtId="0" fontId="46" fillId="0" borderId="0" xfId="0" applyFont="1"/>
    <xf numFmtId="0" fontId="36" fillId="0" borderId="0" xfId="0" applyFont="1" applyAlignment="1">
      <alignment horizontal="center" vertical="center" wrapText="1"/>
    </xf>
    <xf numFmtId="0" fontId="36" fillId="17" borderId="16" xfId="0" applyFont="1" applyFill="1" applyBorder="1" applyProtection="1">
      <protection hidden="1"/>
    </xf>
    <xf numFmtId="0" fontId="36" fillId="17" borderId="0" xfId="0" applyFont="1" applyFill="1"/>
    <xf numFmtId="0" fontId="36" fillId="17" borderId="9" xfId="0" applyFont="1" applyFill="1" applyBorder="1" applyProtection="1">
      <protection hidden="1"/>
    </xf>
    <xf numFmtId="14" fontId="36" fillId="17" borderId="9" xfId="0" applyNumberFormat="1" applyFont="1" applyFill="1" applyBorder="1" applyProtection="1">
      <protection hidden="1"/>
    </xf>
    <xf numFmtId="0" fontId="36" fillId="17" borderId="17" xfId="0" applyFont="1" applyFill="1" applyBorder="1" applyProtection="1">
      <protection hidden="1"/>
    </xf>
    <xf numFmtId="0" fontId="36" fillId="17" borderId="18" xfId="0" applyFont="1" applyFill="1" applyBorder="1"/>
    <xf numFmtId="43" fontId="36" fillId="17" borderId="9" xfId="5" applyFont="1" applyFill="1" applyBorder="1" applyProtection="1">
      <protection hidden="1"/>
    </xf>
    <xf numFmtId="10" fontId="36" fillId="17" borderId="9" xfId="0" applyNumberFormat="1" applyFont="1" applyFill="1" applyBorder="1" applyProtection="1">
      <protection hidden="1"/>
    </xf>
    <xf numFmtId="167" fontId="36" fillId="17" borderId="9" xfId="30" applyNumberFormat="1" applyFont="1" applyFill="1" applyBorder="1" applyProtection="1">
      <protection hidden="1"/>
    </xf>
    <xf numFmtId="10" fontId="36" fillId="17" borderId="9" xfId="30" applyNumberFormat="1" applyFont="1" applyFill="1" applyBorder="1" applyProtection="1">
      <protection hidden="1"/>
    </xf>
    <xf numFmtId="170" fontId="36" fillId="17" borderId="19" xfId="0" applyNumberFormat="1" applyFont="1" applyFill="1" applyBorder="1" applyProtection="1">
      <protection hidden="1"/>
    </xf>
    <xf numFmtId="0" fontId="50" fillId="11" borderId="20" xfId="13" applyNumberFormat="1" applyFont="1" applyBorder="1" applyAlignment="1" applyProtection="1">
      <alignment horizontal="center" vertical="center"/>
      <protection hidden="1"/>
    </xf>
    <xf numFmtId="0" fontId="50" fillId="11" borderId="21" xfId="13" applyNumberFormat="1" applyFont="1" applyBorder="1" applyAlignment="1" applyProtection="1">
      <alignment horizontal="center" vertical="center"/>
      <protection hidden="1"/>
    </xf>
    <xf numFmtId="14" fontId="51" fillId="9" borderId="21" xfId="4" applyNumberFormat="1" applyFont="1" applyBorder="1" applyAlignment="1" applyProtection="1">
      <alignment horizontal="center" vertical="center"/>
      <protection hidden="1"/>
    </xf>
    <xf numFmtId="0" fontId="51" fillId="9" borderId="16" xfId="4" applyFont="1" applyBorder="1" applyAlignment="1" applyProtection="1">
      <alignment horizontal="center" vertical="center"/>
      <protection hidden="1"/>
    </xf>
    <xf numFmtId="0" fontId="51" fillId="9" borderId="0" xfId="4" applyFont="1" applyBorder="1" applyAlignment="1" applyProtection="1">
      <alignment horizontal="center" vertical="center"/>
      <protection hidden="1"/>
    </xf>
    <xf numFmtId="14" fontId="51" fillId="9" borderId="0" xfId="4" applyNumberFormat="1" applyFont="1" applyBorder="1" applyAlignment="1" applyProtection="1">
      <alignment horizontal="center" vertical="center"/>
      <protection hidden="1"/>
    </xf>
    <xf numFmtId="176" fontId="51" fillId="9" borderId="0" xfId="4" applyNumberFormat="1" applyFont="1" applyBorder="1" applyAlignment="1" applyProtection="1">
      <alignment horizontal="center" vertical="center"/>
      <protection hidden="1"/>
    </xf>
    <xf numFmtId="0" fontId="51" fillId="9" borderId="9" xfId="4" applyFont="1" applyBorder="1" applyAlignment="1" applyProtection="1">
      <alignment horizontal="center" vertical="center"/>
      <protection hidden="1"/>
    </xf>
    <xf numFmtId="0" fontId="51" fillId="9" borderId="17" xfId="4" applyFont="1" applyBorder="1" applyAlignment="1" applyProtection="1">
      <alignment horizontal="center" vertical="center"/>
      <protection hidden="1"/>
    </xf>
    <xf numFmtId="0" fontId="51" fillId="9" borderId="18" xfId="4" applyFont="1" applyBorder="1" applyAlignment="1" applyProtection="1">
      <alignment horizontal="center" vertical="center"/>
      <protection hidden="1"/>
    </xf>
    <xf numFmtId="14" fontId="51" fillId="9" borderId="18" xfId="4" applyNumberFormat="1" applyFont="1" applyBorder="1" applyAlignment="1" applyProtection="1">
      <alignment horizontal="center" vertical="center"/>
      <protection hidden="1"/>
    </xf>
    <xf numFmtId="0" fontId="46" fillId="18" borderId="12" xfId="0" applyFont="1" applyFill="1" applyBorder="1" applyAlignment="1" applyProtection="1">
      <alignment horizontal="center" vertical="center" wrapText="1"/>
      <protection hidden="1"/>
    </xf>
    <xf numFmtId="0" fontId="46" fillId="18" borderId="21" xfId="0" applyFont="1" applyFill="1" applyBorder="1" applyAlignment="1" applyProtection="1">
      <alignment horizontal="center" vertical="center" wrapText="1"/>
      <protection hidden="1"/>
    </xf>
    <xf numFmtId="0" fontId="46" fillId="4" borderId="11" xfId="0" applyFont="1" applyFill="1" applyBorder="1" applyAlignment="1" applyProtection="1">
      <alignment horizontal="center"/>
      <protection hidden="1"/>
    </xf>
    <xf numFmtId="0" fontId="46" fillId="4" borderId="12" xfId="0" applyFont="1" applyFill="1" applyBorder="1" applyAlignment="1" applyProtection="1">
      <alignment horizontal="center"/>
      <protection hidden="1"/>
    </xf>
    <xf numFmtId="0" fontId="46" fillId="4" borderId="13" xfId="0" applyFont="1" applyFill="1" applyBorder="1" applyAlignment="1" applyProtection="1">
      <alignment horizontal="center"/>
      <protection hidden="1"/>
    </xf>
    <xf numFmtId="180" fontId="50" fillId="11" borderId="21" xfId="13" applyNumberFormat="1" applyFont="1" applyBorder="1" applyAlignment="1" applyProtection="1">
      <alignment horizontal="center" vertical="center"/>
      <protection hidden="1"/>
    </xf>
    <xf numFmtId="180" fontId="51" fillId="9" borderId="21" xfId="4" applyNumberFormat="1" applyFont="1" applyBorder="1" applyAlignment="1" applyProtection="1">
      <alignment horizontal="center" vertical="center"/>
      <protection hidden="1"/>
    </xf>
    <xf numFmtId="180" fontId="51" fillId="9" borderId="0" xfId="4" applyNumberFormat="1" applyFont="1" applyBorder="1" applyAlignment="1" applyProtection="1">
      <alignment horizontal="center" vertical="center"/>
      <protection hidden="1"/>
    </xf>
    <xf numFmtId="180" fontId="51" fillId="9" borderId="18" xfId="4" applyNumberFormat="1" applyFont="1" applyBorder="1" applyAlignment="1" applyProtection="1">
      <alignment horizontal="center" vertical="center"/>
      <protection hidden="1"/>
    </xf>
    <xf numFmtId="39" fontId="51" fillId="9" borderId="0" xfId="4" quotePrefix="1" applyNumberFormat="1" applyFont="1" applyBorder="1" applyAlignment="1" applyProtection="1">
      <alignment horizontal="center" vertical="center"/>
      <protection hidden="1"/>
    </xf>
    <xf numFmtId="0" fontId="27" fillId="0" borderId="0" xfId="27" applyFont="1" applyAlignment="1">
      <alignment vertical="center"/>
    </xf>
    <xf numFmtId="0" fontId="27" fillId="0" borderId="0" xfId="27" applyFont="1" applyAlignment="1">
      <alignment horizontal="center" vertical="center"/>
    </xf>
    <xf numFmtId="0" fontId="27" fillId="0" borderId="0" xfId="27" applyFont="1" applyAlignment="1" applyProtection="1">
      <alignment vertical="center"/>
      <protection hidden="1"/>
    </xf>
    <xf numFmtId="0" fontId="52" fillId="0" borderId="0" xfId="27" applyFont="1" applyAlignment="1" applyProtection="1">
      <alignment vertical="center"/>
      <protection hidden="1"/>
    </xf>
    <xf numFmtId="0" fontId="27" fillId="0" borderId="0" xfId="27" applyFont="1" applyAlignment="1" applyProtection="1">
      <alignment horizontal="center" vertical="center"/>
      <protection hidden="1"/>
    </xf>
    <xf numFmtId="1" fontId="27" fillId="0" borderId="0" xfId="27" applyNumberFormat="1" applyFont="1" applyAlignment="1" applyProtection="1">
      <alignment horizontal="center" vertical="center"/>
      <protection hidden="1"/>
    </xf>
    <xf numFmtId="0" fontId="52" fillId="0" borderId="0" xfId="27" applyFont="1" applyAlignment="1">
      <alignment vertical="center"/>
    </xf>
    <xf numFmtId="0" fontId="27" fillId="0" borderId="0" xfId="27" applyFont="1" applyAlignment="1" applyProtection="1">
      <alignment vertical="center"/>
      <protection locked="0"/>
    </xf>
    <xf numFmtId="0" fontId="27" fillId="0" borderId="0" xfId="27" applyFont="1" applyAlignment="1" applyProtection="1">
      <alignment vertical="center"/>
      <protection locked="0" hidden="1"/>
    </xf>
    <xf numFmtId="10" fontId="27" fillId="0" borderId="0" xfId="30" applyNumberFormat="1" applyFont="1" applyAlignment="1" applyProtection="1">
      <alignment vertical="center"/>
      <protection hidden="1"/>
    </xf>
    <xf numFmtId="10" fontId="27" fillId="0" borderId="0" xfId="30" applyNumberFormat="1" applyFont="1" applyAlignment="1">
      <alignment vertical="center"/>
    </xf>
    <xf numFmtId="9" fontId="27" fillId="0" borderId="0" xfId="30" applyFont="1" applyAlignment="1" applyProtection="1">
      <alignment vertical="center"/>
      <protection hidden="1"/>
    </xf>
    <xf numFmtId="9" fontId="27" fillId="0" borderId="0" xfId="30" applyFont="1" applyAlignment="1">
      <alignment vertical="center"/>
    </xf>
    <xf numFmtId="0" fontId="54" fillId="0" borderId="0" xfId="27" applyFont="1" applyAlignment="1">
      <alignment vertical="center"/>
    </xf>
    <xf numFmtId="0" fontId="54" fillId="0" borderId="0" xfId="27" applyFont="1" applyAlignment="1">
      <alignment horizontal="right" vertical="center"/>
    </xf>
    <xf numFmtId="0" fontId="27" fillId="0" borderId="16" xfId="27" applyFont="1" applyBorder="1" applyAlignment="1">
      <alignment vertical="center"/>
    </xf>
    <xf numFmtId="0" fontId="27" fillId="0" borderId="9" xfId="27" applyFont="1" applyBorder="1" applyAlignment="1">
      <alignment vertical="center"/>
    </xf>
    <xf numFmtId="0" fontId="27" fillId="0" borderId="16" xfId="27" applyFont="1" applyBorder="1" applyAlignment="1" applyProtection="1">
      <alignment vertical="center"/>
      <protection hidden="1"/>
    </xf>
    <xf numFmtId="0" fontId="29" fillId="19" borderId="0" xfId="0" applyFont="1" applyFill="1" applyAlignment="1" applyProtection="1">
      <alignment horizontal="center" vertical="center"/>
      <protection hidden="1"/>
    </xf>
    <xf numFmtId="0" fontId="29" fillId="19" borderId="0" xfId="0" applyFont="1" applyFill="1" applyAlignment="1">
      <alignment horizontal="center" vertical="center"/>
    </xf>
    <xf numFmtId="0" fontId="0" fillId="0" borderId="0" xfId="0" applyAlignment="1">
      <alignment vertical="center"/>
    </xf>
    <xf numFmtId="0" fontId="0" fillId="6" borderId="0" xfId="0" applyFill="1" applyAlignment="1">
      <alignment vertical="center"/>
    </xf>
    <xf numFmtId="0" fontId="0" fillId="6" borderId="0" xfId="0" applyFill="1" applyAlignment="1" applyProtection="1">
      <alignment vertical="center"/>
      <protection hidden="1"/>
    </xf>
    <xf numFmtId="4" fontId="0" fillId="0" borderId="0" xfId="0" applyNumberFormat="1" applyAlignment="1" applyProtection="1">
      <alignment horizontal="center" vertical="center"/>
      <protection hidden="1"/>
    </xf>
    <xf numFmtId="1" fontId="0" fillId="0" borderId="0" xfId="0" applyNumberFormat="1" applyAlignment="1">
      <alignment vertical="center"/>
    </xf>
    <xf numFmtId="0" fontId="0" fillId="3" borderId="16" xfId="0" applyFill="1" applyBorder="1" applyAlignment="1" applyProtection="1">
      <alignment vertical="center"/>
      <protection hidden="1"/>
    </xf>
    <xf numFmtId="0" fontId="0" fillId="3" borderId="0" xfId="0" applyFill="1" applyAlignment="1" applyProtection="1">
      <alignment vertical="center"/>
      <protection hidden="1"/>
    </xf>
    <xf numFmtId="0" fontId="0" fillId="3" borderId="9" xfId="0" applyFill="1" applyBorder="1" applyAlignment="1" applyProtection="1">
      <alignment horizontal="center" vertical="center"/>
      <protection hidden="1"/>
    </xf>
    <xf numFmtId="0" fontId="0" fillId="3" borderId="17" xfId="0" applyFill="1" applyBorder="1" applyAlignment="1">
      <alignment vertical="center"/>
    </xf>
    <xf numFmtId="0" fontId="0" fillId="3" borderId="18" xfId="0" applyFill="1" applyBorder="1" applyAlignment="1" applyProtection="1">
      <alignment vertical="center"/>
      <protection hidden="1"/>
    </xf>
    <xf numFmtId="0" fontId="0" fillId="3" borderId="19" xfId="0" applyFill="1" applyBorder="1" applyAlignment="1" applyProtection="1">
      <alignment horizontal="center" vertical="center"/>
      <protection hidden="1"/>
    </xf>
    <xf numFmtId="0" fontId="0" fillId="3" borderId="18" xfId="0" applyFill="1" applyBorder="1" applyAlignment="1">
      <alignment vertical="center"/>
    </xf>
    <xf numFmtId="0" fontId="0" fillId="0" borderId="0" xfId="0" applyAlignment="1" applyProtection="1">
      <alignment horizontal="center" vertical="center"/>
      <protection hidden="1"/>
    </xf>
    <xf numFmtId="171" fontId="0" fillId="0" borderId="0" xfId="0" applyNumberFormat="1" applyAlignment="1" applyProtection="1">
      <alignment horizontal="center" vertical="center"/>
      <protection hidden="1"/>
    </xf>
    <xf numFmtId="172" fontId="0" fillId="0" borderId="0" xfId="0" applyNumberFormat="1" applyAlignment="1" applyProtection="1">
      <alignment horizontal="center" vertical="center"/>
      <protection hidden="1"/>
    </xf>
    <xf numFmtId="166" fontId="0" fillId="0" borderId="0" xfId="0" applyNumberFormat="1" applyAlignment="1" applyProtection="1">
      <alignment horizontal="center" vertical="center"/>
      <protection hidden="1"/>
    </xf>
    <xf numFmtId="0" fontId="0" fillId="0" borderId="0" xfId="0" applyAlignment="1">
      <alignment horizontal="center" vertical="center"/>
    </xf>
    <xf numFmtId="173" fontId="0" fillId="0" borderId="0" xfId="0" applyNumberFormat="1" applyAlignment="1" applyProtection="1">
      <alignment horizontal="center" vertical="center"/>
      <protection hidden="1"/>
    </xf>
    <xf numFmtId="0" fontId="40" fillId="0" borderId="0" xfId="0" applyFont="1" applyAlignment="1" applyProtection="1">
      <alignment vertical="center"/>
      <protection hidden="1"/>
    </xf>
    <xf numFmtId="0" fontId="40" fillId="0" borderId="0" xfId="0" applyFont="1" applyAlignment="1">
      <alignment vertical="center"/>
    </xf>
    <xf numFmtId="0" fontId="39" fillId="0" borderId="0" xfId="0" applyFont="1" applyAlignment="1">
      <alignment vertical="center"/>
    </xf>
    <xf numFmtId="0" fontId="39" fillId="6" borderId="0" xfId="0" applyFont="1" applyFill="1" applyAlignment="1" applyProtection="1">
      <alignment vertical="center"/>
      <protection hidden="1"/>
    </xf>
    <xf numFmtId="0" fontId="40" fillId="6" borderId="0" xfId="0" applyFont="1" applyFill="1" applyAlignment="1" applyProtection="1">
      <alignment vertical="center"/>
      <protection hidden="1"/>
    </xf>
    <xf numFmtId="164" fontId="39" fillId="0" borderId="0" xfId="5" applyNumberFormat="1" applyFont="1" applyAlignment="1" applyProtection="1">
      <alignment horizontal="center" vertical="center"/>
      <protection hidden="1"/>
    </xf>
    <xf numFmtId="0" fontId="36" fillId="4" borderId="20" xfId="0" applyFont="1" applyFill="1" applyBorder="1" applyProtection="1">
      <protection hidden="1"/>
    </xf>
    <xf numFmtId="0" fontId="36" fillId="4" borderId="21" xfId="0" applyFont="1" applyFill="1" applyBorder="1"/>
    <xf numFmtId="43" fontId="36" fillId="4" borderId="8" xfId="5" applyFont="1" applyFill="1" applyBorder="1" applyProtection="1">
      <protection hidden="1"/>
    </xf>
    <xf numFmtId="0" fontId="36" fillId="4" borderId="17" xfId="0" applyFont="1" applyFill="1" applyBorder="1" applyProtection="1">
      <protection hidden="1"/>
    </xf>
    <xf numFmtId="0" fontId="36" fillId="4" borderId="18" xfId="0" applyFont="1" applyFill="1" applyBorder="1"/>
    <xf numFmtId="43" fontId="36" fillId="4" borderId="19" xfId="5" applyFont="1" applyFill="1" applyBorder="1" applyProtection="1">
      <protection hidden="1"/>
    </xf>
    <xf numFmtId="175" fontId="0" fillId="0" borderId="0" xfId="0" applyNumberFormat="1" applyAlignment="1" applyProtection="1">
      <alignment horizontal="center" vertical="center"/>
      <protection hidden="1"/>
    </xf>
    <xf numFmtId="14" fontId="36" fillId="2" borderId="1" xfId="0" applyNumberFormat="1" applyFont="1" applyFill="1" applyBorder="1" applyAlignment="1" applyProtection="1">
      <alignment horizontal="center" vertical="center" wrapText="1"/>
      <protection hidden="1"/>
    </xf>
    <xf numFmtId="14" fontId="36" fillId="2" borderId="1" xfId="0" applyNumberFormat="1" applyFont="1" applyFill="1" applyBorder="1" applyAlignment="1">
      <alignment horizontal="center" vertical="center" wrapText="1"/>
    </xf>
    <xf numFmtId="0" fontId="36" fillId="2" borderId="0" xfId="0" applyFont="1" applyFill="1" applyAlignment="1">
      <alignment horizontal="center"/>
    </xf>
    <xf numFmtId="165" fontId="0" fillId="0" borderId="0" xfId="0" applyNumberFormat="1" applyAlignment="1" applyProtection="1">
      <alignment horizontal="center" vertical="center"/>
      <protection hidden="1"/>
    </xf>
    <xf numFmtId="174" fontId="0" fillId="0" borderId="0" xfId="0" applyNumberFormat="1" applyAlignment="1" applyProtection="1">
      <alignment horizontal="center" vertical="center"/>
      <protection hidden="1"/>
    </xf>
    <xf numFmtId="14" fontId="27" fillId="0" borderId="0" xfId="27" applyNumberFormat="1" applyFont="1" applyAlignment="1">
      <alignment vertical="center"/>
    </xf>
    <xf numFmtId="0" fontId="27" fillId="0" borderId="8" xfId="0" applyFont="1" applyBorder="1" applyAlignment="1">
      <alignment vertical="center"/>
    </xf>
    <xf numFmtId="0" fontId="27" fillId="0" borderId="21" xfId="0" applyFont="1" applyBorder="1" applyAlignment="1">
      <alignment horizontal="center" vertical="center"/>
    </xf>
    <xf numFmtId="0" fontId="27" fillId="0" borderId="0" xfId="0" applyFont="1" applyAlignment="1">
      <alignment horizontal="center" vertical="center"/>
    </xf>
    <xf numFmtId="0" fontId="39" fillId="0" borderId="0" xfId="27" applyFont="1" applyAlignment="1">
      <alignment vertical="center"/>
    </xf>
    <xf numFmtId="10" fontId="39" fillId="6" borderId="0" xfId="30" applyNumberFormat="1" applyFont="1" applyFill="1" applyAlignment="1" applyProtection="1">
      <alignment vertical="center"/>
      <protection hidden="1"/>
    </xf>
    <xf numFmtId="0" fontId="0" fillId="6" borderId="0" xfId="0" applyFill="1" applyAlignment="1" applyProtection="1">
      <alignment horizontal="center" vertical="center"/>
      <protection hidden="1"/>
    </xf>
    <xf numFmtId="164" fontId="0" fillId="3" borderId="9" xfId="0" applyNumberFormat="1" applyFill="1" applyBorder="1" applyAlignment="1" applyProtection="1">
      <alignment horizontal="center" vertical="center"/>
      <protection hidden="1"/>
    </xf>
    <xf numFmtId="164" fontId="0" fillId="3" borderId="19" xfId="0" applyNumberFormat="1" applyFill="1" applyBorder="1" applyAlignment="1" applyProtection="1">
      <alignment horizontal="center" vertical="center"/>
      <protection hidden="1"/>
    </xf>
    <xf numFmtId="0" fontId="24" fillId="12" borderId="20" xfId="14" applyFont="1" applyBorder="1" applyAlignment="1" applyProtection="1">
      <alignment vertical="center"/>
      <protection hidden="1"/>
    </xf>
    <xf numFmtId="0" fontId="24" fillId="12" borderId="21" xfId="14" applyFont="1" applyBorder="1" applyAlignment="1">
      <alignment vertical="center"/>
    </xf>
    <xf numFmtId="0" fontId="24" fillId="12" borderId="8" xfId="14" applyFont="1" applyBorder="1" applyAlignment="1">
      <alignment vertical="center"/>
    </xf>
    <xf numFmtId="4" fontId="24" fillId="12" borderId="15" xfId="14" applyNumberFormat="1" applyFont="1" applyBorder="1" applyAlignment="1" applyProtection="1">
      <alignment horizontal="center" vertical="center"/>
      <protection hidden="1"/>
    </xf>
    <xf numFmtId="0" fontId="24" fillId="12" borderId="16" xfId="14" applyFont="1" applyBorder="1" applyAlignment="1" applyProtection="1">
      <alignment vertical="center"/>
      <protection hidden="1"/>
    </xf>
    <xf numFmtId="0" fontId="24" fillId="12" borderId="0" xfId="14" applyFont="1" applyBorder="1" applyAlignment="1">
      <alignment vertical="center"/>
    </xf>
    <xf numFmtId="0" fontId="24" fillId="12" borderId="9" xfId="14" applyFont="1" applyBorder="1" applyAlignment="1">
      <alignment vertical="center"/>
    </xf>
    <xf numFmtId="4" fontId="24" fillId="12" borderId="22" xfId="14" applyNumberFormat="1" applyFont="1" applyBorder="1" applyAlignment="1" applyProtection="1">
      <alignment horizontal="center" vertical="center"/>
      <protection hidden="1"/>
    </xf>
    <xf numFmtId="10" fontId="24" fillId="12" borderId="22" xfId="14" applyNumberFormat="1" applyFont="1" applyBorder="1" applyAlignment="1" applyProtection="1">
      <alignment horizontal="center" vertical="center"/>
      <protection hidden="1"/>
    </xf>
    <xf numFmtId="0" fontId="24" fillId="12" borderId="17" xfId="14" applyFont="1" applyBorder="1" applyAlignment="1" applyProtection="1">
      <alignment vertical="center"/>
      <protection hidden="1"/>
    </xf>
    <xf numFmtId="0" fontId="24" fillId="12" borderId="18" xfId="14" applyFont="1" applyBorder="1" applyAlignment="1">
      <alignment vertical="center"/>
    </xf>
    <xf numFmtId="0" fontId="24" fillId="12" borderId="19" xfId="14" applyFont="1" applyBorder="1" applyAlignment="1">
      <alignment vertical="center"/>
    </xf>
    <xf numFmtId="0" fontId="24" fillId="12" borderId="11" xfId="14" applyFont="1" applyBorder="1" applyAlignment="1" applyProtection="1">
      <alignment vertical="center"/>
      <protection hidden="1"/>
    </xf>
    <xf numFmtId="0" fontId="24" fillId="12" borderId="12" xfId="14" applyFont="1" applyBorder="1" applyAlignment="1">
      <alignment vertical="center"/>
    </xf>
    <xf numFmtId="9" fontId="55" fillId="0" borderId="0" xfId="30" applyFont="1" applyAlignment="1" applyProtection="1">
      <alignment vertical="center"/>
      <protection hidden="1"/>
    </xf>
    <xf numFmtId="0" fontId="27" fillId="0" borderId="17" xfId="27" applyFont="1" applyBorder="1" applyAlignment="1" applyProtection="1">
      <alignment vertical="center"/>
      <protection hidden="1"/>
    </xf>
    <xf numFmtId="10" fontId="27" fillId="0" borderId="22" xfId="30" applyNumberFormat="1" applyFont="1" applyBorder="1" applyAlignment="1" applyProtection="1">
      <alignment horizontal="center" vertical="center"/>
      <protection hidden="1"/>
    </xf>
    <xf numFmtId="10" fontId="27" fillId="0" borderId="22" xfId="30" applyNumberFormat="1" applyFont="1" applyFill="1" applyBorder="1" applyAlignment="1" applyProtection="1">
      <alignment horizontal="center" vertical="center"/>
      <protection hidden="1"/>
    </xf>
    <xf numFmtId="178" fontId="27" fillId="0" borderId="22" xfId="27" applyNumberFormat="1" applyFont="1" applyBorder="1" applyAlignment="1" applyProtection="1">
      <alignment horizontal="center" vertical="center"/>
      <protection hidden="1"/>
    </xf>
    <xf numFmtId="0" fontId="27" fillId="0" borderId="22" xfId="27" applyFont="1" applyBorder="1" applyAlignment="1" applyProtection="1">
      <alignment horizontal="center" vertical="center"/>
      <protection hidden="1"/>
    </xf>
    <xf numFmtId="178" fontId="27" fillId="0" borderId="23" xfId="27" applyNumberFormat="1" applyFont="1" applyBorder="1" applyAlignment="1" applyProtection="1">
      <alignment horizontal="center" vertical="center"/>
      <protection hidden="1"/>
    </xf>
    <xf numFmtId="0" fontId="27" fillId="0" borderId="23" xfId="27" applyFont="1" applyBorder="1" applyAlignment="1" applyProtection="1">
      <alignment horizontal="center" vertical="center"/>
      <protection hidden="1"/>
    </xf>
    <xf numFmtId="0" fontId="54" fillId="0" borderId="0" xfId="27" applyFont="1" applyAlignment="1" applyProtection="1">
      <alignment vertical="center"/>
      <protection hidden="1"/>
    </xf>
    <xf numFmtId="2" fontId="54" fillId="0" borderId="0" xfId="27" applyNumberFormat="1" applyFont="1" applyAlignment="1" applyProtection="1">
      <alignment vertical="center"/>
      <protection locked="0" hidden="1"/>
    </xf>
    <xf numFmtId="0" fontId="27" fillId="0" borderId="20" xfId="27" applyFont="1" applyBorder="1" applyAlignment="1">
      <alignment vertical="center"/>
    </xf>
    <xf numFmtId="0" fontId="27" fillId="0" borderId="8" xfId="27" applyFont="1" applyBorder="1" applyAlignment="1">
      <alignment vertical="center"/>
    </xf>
    <xf numFmtId="0" fontId="27" fillId="0" borderId="22" xfId="27" applyFont="1" applyBorder="1" applyAlignment="1">
      <alignment vertical="center"/>
    </xf>
    <xf numFmtId="0" fontId="27" fillId="0" borderId="21" xfId="27" applyFont="1" applyBorder="1" applyAlignment="1">
      <alignment vertical="center"/>
    </xf>
    <xf numFmtId="177" fontId="27" fillId="0" borderId="0" xfId="7" applyNumberFormat="1" applyFont="1" applyFill="1" applyBorder="1" applyAlignment="1" applyProtection="1">
      <alignment horizontal="center" vertical="center"/>
      <protection locked="0"/>
    </xf>
    <xf numFmtId="0" fontId="27" fillId="20" borderId="24" xfId="27" applyFont="1" applyFill="1" applyBorder="1" applyAlignment="1" applyProtection="1">
      <alignment horizontal="center" vertical="center"/>
      <protection locked="0"/>
    </xf>
    <xf numFmtId="0" fontId="27" fillId="0" borderId="17" xfId="27" applyFont="1" applyBorder="1" applyAlignment="1">
      <alignment vertical="center"/>
    </xf>
    <xf numFmtId="0" fontId="27" fillId="0" borderId="18" xfId="27" applyFont="1" applyBorder="1" applyAlignment="1">
      <alignment vertical="center"/>
    </xf>
    <xf numFmtId="0" fontId="27" fillId="0" borderId="19" xfId="27" applyFont="1" applyBorder="1" applyAlignment="1">
      <alignment vertical="center"/>
    </xf>
    <xf numFmtId="0" fontId="27" fillId="0" borderId="26" xfId="27" applyFont="1" applyBorder="1" applyAlignment="1">
      <alignment vertical="center"/>
    </xf>
    <xf numFmtId="0" fontId="27" fillId="0" borderId="28" xfId="27" applyFont="1" applyBorder="1" applyAlignment="1">
      <alignment vertical="center"/>
    </xf>
    <xf numFmtId="0" fontId="27" fillId="0" borderId="16" xfId="27" applyFont="1" applyBorder="1" applyAlignment="1">
      <alignment horizontal="left" vertical="center" indent="1"/>
    </xf>
    <xf numFmtId="0" fontId="58" fillId="0" borderId="0" xfId="27" applyFont="1" applyAlignment="1" applyProtection="1">
      <alignment vertical="center"/>
      <protection hidden="1"/>
    </xf>
    <xf numFmtId="0" fontId="27" fillId="0" borderId="0" xfId="27" applyFont="1" applyAlignment="1">
      <alignment horizontal="right" vertical="center"/>
    </xf>
    <xf numFmtId="0" fontId="2" fillId="22" borderId="0" xfId="27" quotePrefix="1" applyFill="1"/>
    <xf numFmtId="0" fontId="2" fillId="22" borderId="0" xfId="27" applyFill="1"/>
    <xf numFmtId="0" fontId="2" fillId="22" borderId="0" xfId="27" applyFill="1" applyProtection="1">
      <protection hidden="1"/>
    </xf>
    <xf numFmtId="0" fontId="2" fillId="22" borderId="0" xfId="27" applyFill="1" applyAlignment="1" applyProtection="1">
      <alignment vertical="top"/>
      <protection hidden="1"/>
    </xf>
    <xf numFmtId="0" fontId="49" fillId="22" borderId="0" xfId="27" applyFont="1" applyFill="1"/>
    <xf numFmtId="9" fontId="2" fillId="12" borderId="0" xfId="30" applyFont="1" applyFill="1" applyProtection="1">
      <protection hidden="1"/>
    </xf>
    <xf numFmtId="0" fontId="19" fillId="0" borderId="0" xfId="10" applyAlignment="1" applyProtection="1"/>
    <xf numFmtId="0" fontId="19" fillId="0" borderId="0" xfId="10" applyAlignment="1" applyProtection="1">
      <alignment vertical="center"/>
    </xf>
    <xf numFmtId="0" fontId="0" fillId="21" borderId="6" xfId="0" applyFill="1" applyBorder="1" applyAlignment="1">
      <alignment vertical="center"/>
    </xf>
    <xf numFmtId="0" fontId="0" fillId="21" borderId="2" xfId="0" applyFill="1" applyBorder="1" applyAlignment="1">
      <alignment vertical="center"/>
    </xf>
    <xf numFmtId="0" fontId="0" fillId="21" borderId="3" xfId="0" applyFill="1" applyBorder="1" applyAlignment="1">
      <alignment vertical="center"/>
    </xf>
    <xf numFmtId="0" fontId="19" fillId="21" borderId="14" xfId="10" applyFill="1" applyBorder="1" applyAlignment="1" applyProtection="1">
      <alignment vertical="center"/>
    </xf>
    <xf numFmtId="0" fontId="0" fillId="21" borderId="7" xfId="0" applyFill="1" applyBorder="1" applyAlignment="1">
      <alignment vertical="center"/>
    </xf>
    <xf numFmtId="0" fontId="0" fillId="21" borderId="10" xfId="0" applyFill="1" applyBorder="1" applyAlignment="1">
      <alignment vertical="center"/>
    </xf>
    <xf numFmtId="0" fontId="24" fillId="9" borderId="1" xfId="17" applyFont="1" applyBorder="1" applyAlignment="1">
      <alignment horizontal="center"/>
    </xf>
    <xf numFmtId="0" fontId="24" fillId="0" borderId="1" xfId="0" applyFont="1" applyBorder="1" applyAlignment="1">
      <alignment horizontal="center"/>
    </xf>
    <xf numFmtId="0" fontId="24" fillId="9" borderId="0" xfId="17" applyFont="1" applyBorder="1" applyAlignment="1">
      <alignment horizontal="center"/>
    </xf>
    <xf numFmtId="4" fontId="60" fillId="0" borderId="0" xfId="17" applyNumberFormat="1" applyFont="1" applyFill="1" applyBorder="1" applyAlignment="1">
      <alignment horizontal="center"/>
    </xf>
    <xf numFmtId="0" fontId="60" fillId="0" borderId="1" xfId="17" applyFont="1" applyFill="1" applyBorder="1" applyAlignment="1">
      <alignment horizontal="center" wrapText="1"/>
    </xf>
    <xf numFmtId="2" fontId="60" fillId="0" borderId="1" xfId="17" applyNumberFormat="1" applyFont="1" applyFill="1" applyBorder="1" applyAlignment="1">
      <alignment horizontal="center"/>
    </xf>
    <xf numFmtId="3" fontId="61" fillId="0" borderId="1" xfId="17" applyNumberFormat="1" applyFont="1" applyFill="1" applyBorder="1" applyAlignment="1">
      <alignment horizontal="center"/>
    </xf>
    <xf numFmtId="182" fontId="36" fillId="0" borderId="0" xfId="0" applyNumberFormat="1" applyFont="1" applyAlignment="1">
      <alignment horizontal="center"/>
    </xf>
    <xf numFmtId="2" fontId="36" fillId="0" borderId="0" xfId="0" applyNumberFormat="1" applyFont="1" applyAlignment="1">
      <alignment horizontal="center"/>
    </xf>
    <xf numFmtId="0" fontId="27" fillId="0" borderId="20" xfId="0" applyFont="1" applyBorder="1" applyAlignment="1">
      <alignment horizontal="left" vertical="center"/>
    </xf>
    <xf numFmtId="0" fontId="27" fillId="0" borderId="0" xfId="27" applyFont="1" applyAlignment="1" applyProtection="1">
      <alignment horizontal="center" vertical="center"/>
      <protection locked="0" hidden="1"/>
    </xf>
    <xf numFmtId="0" fontId="27" fillId="0" borderId="16" xfId="27" applyFont="1" applyBorder="1" applyAlignment="1" applyProtection="1">
      <alignment horizontal="right" vertical="center"/>
      <protection hidden="1"/>
    </xf>
    <xf numFmtId="0" fontId="0" fillId="0" borderId="20" xfId="0" applyBorder="1"/>
    <xf numFmtId="0" fontId="0" fillId="0" borderId="21" xfId="0" applyBorder="1"/>
    <xf numFmtId="0" fontId="0" fillId="0" borderId="8" xfId="0" applyBorder="1"/>
    <xf numFmtId="0" fontId="0" fillId="0" borderId="16" xfId="0" applyBorder="1"/>
    <xf numFmtId="0" fontId="0" fillId="0" borderId="9" xfId="0" applyBorder="1"/>
    <xf numFmtId="0" fontId="62" fillId="0" borderId="0" xfId="0" applyFont="1"/>
    <xf numFmtId="0" fontId="63" fillId="0" borderId="0" xfId="0" applyFont="1"/>
    <xf numFmtId="0" fontId="0" fillId="0" borderId="17" xfId="0" applyBorder="1"/>
    <xf numFmtId="0" fontId="0" fillId="0" borderId="18" xfId="0" applyBorder="1"/>
    <xf numFmtId="0" fontId="0" fillId="0" borderId="19" xfId="0" applyBorder="1"/>
    <xf numFmtId="0" fontId="64" fillId="0" borderId="0" xfId="27" applyFont="1" applyAlignment="1">
      <alignment vertical="center"/>
    </xf>
    <xf numFmtId="178" fontId="64" fillId="0" borderId="0" xfId="27" applyNumberFormat="1" applyFont="1" applyAlignment="1" applyProtection="1">
      <alignment horizontal="center" vertical="center"/>
      <protection hidden="1"/>
    </xf>
    <xf numFmtId="0" fontId="65" fillId="0" borderId="0" xfId="0" applyFont="1" applyAlignment="1">
      <alignment horizontal="right"/>
    </xf>
    <xf numFmtId="0" fontId="3" fillId="0" borderId="0" xfId="27" applyFont="1" applyAlignment="1" applyProtection="1">
      <alignment horizontal="left" indent="1"/>
      <protection hidden="1"/>
    </xf>
    <xf numFmtId="0" fontId="2" fillId="0" borderId="0" xfId="27" applyAlignment="1" applyProtection="1">
      <alignment horizontal="left" indent="1"/>
      <protection hidden="1"/>
    </xf>
    <xf numFmtId="0" fontId="2" fillId="0" borderId="0" xfId="27" applyAlignment="1">
      <alignment horizontal="left" indent="1"/>
    </xf>
    <xf numFmtId="0" fontId="49" fillId="0" borderId="0" xfId="27" applyFont="1" applyAlignment="1" applyProtection="1">
      <alignment horizontal="left" indent="1"/>
      <protection hidden="1"/>
    </xf>
    <xf numFmtId="0" fontId="39" fillId="21" borderId="0" xfId="27" applyFont="1" applyFill="1" applyAlignment="1">
      <alignment vertical="center"/>
    </xf>
    <xf numFmtId="0" fontId="0" fillId="21" borderId="29" xfId="0" applyFill="1" applyBorder="1" applyAlignment="1">
      <alignment vertical="center"/>
    </xf>
    <xf numFmtId="0" fontId="0" fillId="21" borderId="30" xfId="0" applyFill="1" applyBorder="1" applyAlignment="1">
      <alignment vertical="center"/>
    </xf>
    <xf numFmtId="0" fontId="0" fillId="21" borderId="31" xfId="0" applyFill="1" applyBorder="1" applyAlignment="1">
      <alignment vertical="center"/>
    </xf>
    <xf numFmtId="4" fontId="24" fillId="12" borderId="16" xfId="14" applyNumberFormat="1" applyFont="1" applyBorder="1" applyAlignment="1" applyProtection="1">
      <alignment horizontal="center" vertical="center"/>
      <protection hidden="1"/>
    </xf>
    <xf numFmtId="1" fontId="24" fillId="12" borderId="17" xfId="14" applyNumberFormat="1" applyFont="1" applyBorder="1" applyAlignment="1" applyProtection="1">
      <alignment horizontal="center" vertical="center"/>
      <protection hidden="1"/>
    </xf>
    <xf numFmtId="4" fontId="24" fillId="12" borderId="11" xfId="14" applyNumberFormat="1" applyFont="1" applyBorder="1" applyAlignment="1" applyProtection="1">
      <alignment horizontal="center" vertical="center"/>
      <protection hidden="1"/>
    </xf>
    <xf numFmtId="0" fontId="39" fillId="21" borderId="6" xfId="27" applyFont="1" applyFill="1" applyBorder="1" applyAlignment="1" applyProtection="1">
      <alignment vertical="center"/>
      <protection hidden="1"/>
    </xf>
    <xf numFmtId="0" fontId="39" fillId="21" borderId="2" xfId="27" applyFont="1" applyFill="1" applyBorder="1" applyAlignment="1">
      <alignment vertical="center"/>
    </xf>
    <xf numFmtId="0" fontId="39" fillId="21" borderId="2" xfId="0" applyFont="1" applyFill="1" applyBorder="1" applyAlignment="1">
      <alignment vertical="center"/>
    </xf>
    <xf numFmtId="0" fontId="67" fillId="21" borderId="4" xfId="27" applyFont="1" applyFill="1" applyBorder="1" applyAlignment="1">
      <alignment vertical="center"/>
    </xf>
    <xf numFmtId="0" fontId="0" fillId="21" borderId="0" xfId="0" applyFill="1" applyAlignment="1">
      <alignment vertical="center"/>
    </xf>
    <xf numFmtId="0" fontId="39" fillId="21" borderId="0" xfId="0" applyFont="1" applyFill="1" applyAlignment="1">
      <alignment vertical="center"/>
    </xf>
    <xf numFmtId="0" fontId="0" fillId="21" borderId="5" xfId="0" applyFill="1" applyBorder="1" applyAlignment="1">
      <alignment vertical="center"/>
    </xf>
    <xf numFmtId="0" fontId="27" fillId="21" borderId="4" xfId="27" applyFont="1" applyFill="1" applyBorder="1" applyAlignment="1">
      <alignment vertical="center"/>
    </xf>
    <xf numFmtId="0" fontId="27" fillId="21" borderId="14" xfId="27" applyFont="1" applyFill="1" applyBorder="1" applyAlignment="1">
      <alignment vertical="center"/>
    </xf>
    <xf numFmtId="0" fontId="39" fillId="21" borderId="7" xfId="27" applyFont="1" applyFill="1" applyBorder="1" applyAlignment="1">
      <alignment vertical="center"/>
    </xf>
    <xf numFmtId="0" fontId="39" fillId="21" borderId="7" xfId="0" applyFont="1" applyFill="1" applyBorder="1" applyAlignment="1">
      <alignment vertical="center"/>
    </xf>
    <xf numFmtId="183" fontId="36" fillId="17" borderId="9" xfId="0" applyNumberFormat="1" applyFont="1" applyFill="1" applyBorder="1" applyProtection="1">
      <protection hidden="1"/>
    </xf>
    <xf numFmtId="0" fontId="68" fillId="0" borderId="0" xfId="0" applyFont="1" applyAlignment="1">
      <alignment vertical="center"/>
    </xf>
    <xf numFmtId="0" fontId="69" fillId="0" borderId="0" xfId="0" applyFont="1" applyAlignment="1">
      <alignment vertical="center"/>
    </xf>
    <xf numFmtId="0" fontId="69" fillId="0" borderId="0" xfId="0" applyFont="1" applyAlignment="1">
      <alignment horizontal="justify" vertical="center"/>
    </xf>
    <xf numFmtId="0" fontId="70" fillId="0" borderId="0" xfId="0" applyFont="1" applyAlignment="1">
      <alignment horizontal="justify" vertical="center"/>
    </xf>
    <xf numFmtId="0" fontId="72" fillId="0" borderId="0" xfId="0" applyFont="1" applyAlignment="1">
      <alignment vertical="center"/>
    </xf>
    <xf numFmtId="49" fontId="69" fillId="0" borderId="0" xfId="0" applyNumberFormat="1" applyFont="1" applyAlignment="1">
      <alignment vertical="center"/>
    </xf>
    <xf numFmtId="0" fontId="36" fillId="25" borderId="9" xfId="0" applyFont="1" applyFill="1" applyBorder="1" applyProtection="1">
      <protection hidden="1"/>
    </xf>
    <xf numFmtId="164" fontId="0" fillId="0" borderId="0" xfId="0" applyNumberFormat="1" applyAlignment="1">
      <alignment vertical="center"/>
    </xf>
    <xf numFmtId="0" fontId="3" fillId="22" borderId="2" xfId="26" applyFont="1" applyFill="1" applyBorder="1" applyAlignment="1">
      <alignment horizontal="right"/>
    </xf>
    <xf numFmtId="0" fontId="3" fillId="22" borderId="3" xfId="26" applyFont="1" applyFill="1" applyBorder="1" applyAlignment="1">
      <alignment horizontal="right"/>
    </xf>
    <xf numFmtId="1" fontId="39" fillId="0" borderId="0" xfId="5" applyNumberFormat="1" applyFont="1" applyAlignment="1" applyProtection="1">
      <alignment horizontal="center" vertical="center"/>
      <protection hidden="1"/>
    </xf>
    <xf numFmtId="166" fontId="39" fillId="22" borderId="0" xfId="5" applyNumberFormat="1" applyFont="1" applyFill="1" applyAlignment="1" applyProtection="1">
      <alignment horizontal="center" vertical="center"/>
      <protection hidden="1"/>
    </xf>
    <xf numFmtId="166" fontId="0" fillId="0" borderId="0" xfId="0" applyNumberFormat="1" applyAlignment="1">
      <alignment vertical="center"/>
    </xf>
    <xf numFmtId="166" fontId="36" fillId="17" borderId="0" xfId="0" applyNumberFormat="1" applyFont="1" applyFill="1"/>
    <xf numFmtId="2" fontId="27" fillId="0" borderId="22" xfId="27" applyNumberFormat="1" applyFont="1" applyBorder="1" applyAlignment="1" applyProtection="1">
      <alignment vertical="center"/>
      <protection locked="0" hidden="1"/>
    </xf>
    <xf numFmtId="174" fontId="24" fillId="12" borderId="22" xfId="14" applyNumberFormat="1" applyFont="1" applyBorder="1" applyAlignment="1" applyProtection="1">
      <alignment horizontal="center" vertical="center"/>
      <protection hidden="1"/>
    </xf>
    <xf numFmtId="0" fontId="71" fillId="0" borderId="34" xfId="0" applyFont="1" applyBorder="1" applyAlignment="1">
      <alignment vertical="center" wrapText="1"/>
    </xf>
    <xf numFmtId="0" fontId="74" fillId="0" borderId="33" xfId="0" applyFont="1" applyBorder="1" applyAlignment="1">
      <alignment vertical="center" wrapText="1"/>
    </xf>
    <xf numFmtId="0" fontId="75" fillId="0" borderId="0" xfId="0" applyFont="1"/>
    <xf numFmtId="0" fontId="75" fillId="0" borderId="0" xfId="0" applyFont="1" applyAlignment="1">
      <alignment vertical="top"/>
    </xf>
    <xf numFmtId="0" fontId="79" fillId="0" borderId="0" xfId="0" applyFont="1" applyAlignment="1">
      <alignment vertical="center"/>
    </xf>
    <xf numFmtId="0" fontId="80" fillId="0" borderId="0" xfId="0" applyFont="1" applyAlignment="1">
      <alignment vertical="center"/>
    </xf>
    <xf numFmtId="49" fontId="77" fillId="0" borderId="0" xfId="0" applyNumberFormat="1" applyFont="1" applyAlignment="1">
      <alignment vertical="center" readingOrder="1"/>
    </xf>
    <xf numFmtId="178" fontId="82" fillId="0" borderId="10" xfId="0" applyNumberFormat="1" applyFont="1" applyBorder="1" applyAlignment="1">
      <alignment horizontal="center" vertical="center" wrapText="1"/>
    </xf>
    <xf numFmtId="49" fontId="77" fillId="0" borderId="0" xfId="0" applyNumberFormat="1" applyFont="1" applyAlignment="1">
      <alignment vertical="center"/>
    </xf>
    <xf numFmtId="0" fontId="83" fillId="23" borderId="32" xfId="0" applyFont="1" applyFill="1" applyBorder="1" applyAlignment="1">
      <alignment vertical="center" wrapText="1"/>
    </xf>
    <xf numFmtId="0" fontId="80" fillId="0" borderId="31" xfId="0" applyFont="1" applyBorder="1" applyAlignment="1">
      <alignment horizontal="center" vertical="center" wrapText="1"/>
    </xf>
    <xf numFmtId="0" fontId="84" fillId="0" borderId="31" xfId="0" applyFont="1" applyBorder="1" applyAlignment="1">
      <alignment horizontal="center" vertical="center" wrapText="1"/>
    </xf>
    <xf numFmtId="0" fontId="85" fillId="0" borderId="33" xfId="0" applyFont="1" applyBorder="1" applyAlignment="1">
      <alignment vertical="center" wrapText="1"/>
    </xf>
    <xf numFmtId="0" fontId="80" fillId="0" borderId="10" xfId="0" applyFont="1" applyBorder="1" applyAlignment="1">
      <alignment horizontal="center" vertical="center" wrapText="1"/>
    </xf>
    <xf numFmtId="0" fontId="82" fillId="0" borderId="10" xfId="0" applyFont="1" applyBorder="1" applyAlignment="1">
      <alignment horizontal="center" vertical="center" wrapText="1"/>
    </xf>
    <xf numFmtId="0" fontId="85" fillId="24" borderId="33" xfId="0" applyFont="1" applyFill="1" applyBorder="1" applyAlignment="1">
      <alignment vertical="center" wrapText="1"/>
    </xf>
    <xf numFmtId="0" fontId="80" fillId="24" borderId="10" xfId="0" applyFont="1" applyFill="1" applyBorder="1" applyAlignment="1">
      <alignment horizontal="center" vertical="center" wrapText="1"/>
    </xf>
    <xf numFmtId="0" fontId="82" fillId="24" borderId="10" xfId="0" applyFont="1" applyFill="1" applyBorder="1" applyAlignment="1">
      <alignment horizontal="center" vertical="center" wrapText="1"/>
    </xf>
    <xf numFmtId="0" fontId="83" fillId="23" borderId="32" xfId="0" applyFont="1" applyFill="1" applyBorder="1" applyAlignment="1">
      <alignment horizontal="justify" vertical="center" wrapText="1"/>
    </xf>
    <xf numFmtId="0" fontId="86" fillId="0" borderId="7" xfId="0" applyFont="1" applyBorder="1" applyAlignment="1">
      <alignment vertical="center" wrapText="1"/>
    </xf>
    <xf numFmtId="0" fontId="86" fillId="0" borderId="0" xfId="0" applyFont="1"/>
    <xf numFmtId="0" fontId="85" fillId="0" borderId="33" xfId="0" applyFont="1" applyBorder="1" applyAlignment="1">
      <alignment horizontal="justify" vertical="center" wrapText="1"/>
    </xf>
    <xf numFmtId="181" fontId="80" fillId="0" borderId="10" xfId="0" applyNumberFormat="1" applyFont="1" applyBorder="1" applyAlignment="1">
      <alignment horizontal="center" vertical="center" wrapText="1"/>
    </xf>
    <xf numFmtId="0" fontId="85" fillId="24" borderId="33" xfId="0" applyFont="1" applyFill="1" applyBorder="1" applyAlignment="1">
      <alignment horizontal="justify" vertical="center" wrapText="1"/>
    </xf>
    <xf numFmtId="181" fontId="80" fillId="24" borderId="5" xfId="0" applyNumberFormat="1" applyFont="1" applyFill="1" applyBorder="1" applyAlignment="1">
      <alignment horizontal="center" vertical="center" wrapText="1"/>
    </xf>
    <xf numFmtId="0" fontId="87" fillId="0" borderId="0" xfId="0" applyFont="1" applyAlignment="1">
      <alignment vertical="center"/>
    </xf>
    <xf numFmtId="0" fontId="88" fillId="0" borderId="0" xfId="0" applyFont="1" applyAlignment="1">
      <alignment vertical="center"/>
    </xf>
    <xf numFmtId="0" fontId="77" fillId="0" borderId="0" xfId="0" applyFont="1" applyAlignment="1">
      <alignment vertical="center"/>
    </xf>
    <xf numFmtId="0" fontId="81" fillId="0" borderId="0" xfId="0" applyFont="1" applyAlignment="1">
      <alignment vertical="center"/>
    </xf>
    <xf numFmtId="0" fontId="83" fillId="23" borderId="31" xfId="0" applyFont="1" applyFill="1" applyBorder="1" applyAlignment="1">
      <alignment horizontal="center" vertical="center" wrapText="1"/>
    </xf>
    <xf numFmtId="0" fontId="69" fillId="0" borderId="0" xfId="0" applyFont="1" applyAlignment="1">
      <alignment vertical="top"/>
    </xf>
    <xf numFmtId="0" fontId="76" fillId="0" borderId="0" xfId="0" applyFont="1"/>
    <xf numFmtId="0" fontId="76" fillId="0" borderId="0" xfId="0" applyFont="1" applyAlignment="1">
      <alignment vertical="top"/>
    </xf>
    <xf numFmtId="0" fontId="89" fillId="0" borderId="0" xfId="0" applyFont="1" applyAlignment="1">
      <alignment horizontal="right" vertical="center"/>
    </xf>
    <xf numFmtId="0" fontId="90" fillId="0" borderId="0" xfId="0" applyFont="1" applyAlignment="1">
      <alignment horizontal="right" vertical="center"/>
    </xf>
    <xf numFmtId="0" fontId="0" fillId="26" borderId="0" xfId="0" applyFill="1"/>
    <xf numFmtId="0" fontId="91" fillId="27" borderId="0" xfId="0" applyFont="1" applyFill="1" applyAlignment="1" applyProtection="1">
      <alignment horizontal="center" vertical="center"/>
      <protection hidden="1"/>
    </xf>
    <xf numFmtId="0" fontId="57" fillId="2" borderId="0" xfId="0" applyFont="1" applyFill="1"/>
    <xf numFmtId="0" fontId="27" fillId="20" borderId="36" xfId="27" applyFont="1" applyFill="1" applyBorder="1" applyAlignment="1" applyProtection="1">
      <alignment horizontal="center" vertical="center"/>
      <protection locked="0"/>
    </xf>
    <xf numFmtId="0" fontId="27" fillId="20" borderId="37" xfId="27" applyFont="1" applyFill="1" applyBorder="1" applyAlignment="1" applyProtection="1">
      <alignment horizontal="center" vertical="center"/>
      <protection locked="0"/>
    </xf>
    <xf numFmtId="0" fontId="27" fillId="20" borderId="35" xfId="27" applyFont="1" applyFill="1" applyBorder="1" applyAlignment="1" applyProtection="1">
      <alignment horizontal="center" vertical="center"/>
      <protection locked="0"/>
    </xf>
    <xf numFmtId="0" fontId="94" fillId="0" borderId="0" xfId="0" applyFont="1"/>
    <xf numFmtId="0" fontId="93" fillId="0" borderId="16" xfId="27" applyFont="1" applyBorder="1" applyAlignment="1">
      <alignment horizontal="right" vertical="center"/>
    </xf>
    <xf numFmtId="0" fontId="78" fillId="0" borderId="0" xfId="0" applyFont="1" applyAlignment="1">
      <alignment horizontal="left" vertical="center"/>
    </xf>
    <xf numFmtId="168" fontId="36" fillId="17" borderId="19" xfId="0" applyNumberFormat="1" applyFont="1" applyFill="1" applyBorder="1" applyProtection="1">
      <protection hidden="1"/>
    </xf>
    <xf numFmtId="168" fontId="36" fillId="17" borderId="9" xfId="0" applyNumberFormat="1" applyFont="1" applyFill="1" applyBorder="1" applyProtection="1">
      <protection hidden="1"/>
    </xf>
    <xf numFmtId="0" fontId="24" fillId="28" borderId="1" xfId="17" applyFont="1" applyFill="1" applyBorder="1" applyAlignment="1">
      <alignment horizontal="center"/>
    </xf>
    <xf numFmtId="0" fontId="24" fillId="28" borderId="1" xfId="0" applyFont="1" applyFill="1" applyBorder="1" applyAlignment="1">
      <alignment horizontal="center"/>
    </xf>
    <xf numFmtId="3" fontId="61" fillId="28" borderId="1" xfId="17" applyNumberFormat="1" applyFont="1" applyFill="1" applyBorder="1" applyAlignment="1">
      <alignment horizontal="center"/>
    </xf>
    <xf numFmtId="0" fontId="24" fillId="28" borderId="0" xfId="17" applyFont="1" applyFill="1" applyBorder="1" applyAlignment="1">
      <alignment horizontal="center"/>
    </xf>
    <xf numFmtId="4" fontId="60" fillId="28" borderId="0" xfId="17" applyNumberFormat="1" applyFont="1" applyFill="1" applyBorder="1" applyAlignment="1">
      <alignment horizontal="center"/>
    </xf>
    <xf numFmtId="0" fontId="60" fillId="28" borderId="1" xfId="17" applyFont="1" applyFill="1" applyBorder="1" applyAlignment="1">
      <alignment horizontal="center" wrapText="1"/>
    </xf>
    <xf numFmtId="2" fontId="60" fillId="28" borderId="1" xfId="17" applyNumberFormat="1" applyFont="1" applyFill="1" applyBorder="1" applyAlignment="1">
      <alignment horizontal="center"/>
    </xf>
    <xf numFmtId="0" fontId="98" fillId="29" borderId="0" xfId="27" applyFont="1" applyFill="1" applyAlignment="1">
      <alignment vertical="center"/>
    </xf>
    <xf numFmtId="0" fontId="27" fillId="0" borderId="39" xfId="27" applyFont="1" applyBorder="1" applyAlignment="1">
      <alignment vertical="center"/>
    </xf>
    <xf numFmtId="0" fontId="57" fillId="2" borderId="26" xfId="0" applyFont="1" applyFill="1" applyBorder="1"/>
    <xf numFmtId="0" fontId="27" fillId="0" borderId="40" xfId="27" applyFont="1" applyBorder="1" applyAlignment="1">
      <alignment vertical="center"/>
    </xf>
    <xf numFmtId="0" fontId="53" fillId="0" borderId="41" xfId="27" applyFont="1" applyBorder="1" applyAlignment="1">
      <alignment vertical="center"/>
    </xf>
    <xf numFmtId="0" fontId="27" fillId="0" borderId="42" xfId="27" applyFont="1" applyBorder="1" applyAlignment="1">
      <alignment vertical="center"/>
    </xf>
    <xf numFmtId="0" fontId="27" fillId="0" borderId="41" xfId="27" applyFont="1" applyBorder="1" applyAlignment="1">
      <alignment vertical="center"/>
    </xf>
    <xf numFmtId="0" fontId="27" fillId="0" borderId="43" xfId="27" applyFont="1" applyBorder="1" applyAlignment="1">
      <alignment vertical="center"/>
    </xf>
    <xf numFmtId="0" fontId="27" fillId="0" borderId="44" xfId="27" applyFont="1" applyBorder="1" applyAlignment="1">
      <alignment vertical="center"/>
    </xf>
    <xf numFmtId="1" fontId="65" fillId="0" borderId="0" xfId="0" applyNumberFormat="1" applyFont="1" applyProtection="1">
      <protection hidden="1"/>
    </xf>
    <xf numFmtId="0" fontId="36" fillId="0" borderId="1" xfId="0" applyFont="1" applyBorder="1" applyAlignment="1">
      <alignment horizontal="center" vertical="center" wrapText="1"/>
    </xf>
    <xf numFmtId="0" fontId="36" fillId="21" borderId="0" xfId="0" applyFont="1" applyFill="1"/>
    <xf numFmtId="0" fontId="100" fillId="0" borderId="8" xfId="27" applyFont="1" applyBorder="1" applyAlignment="1" applyProtection="1">
      <alignment horizontal="center" vertical="center"/>
      <protection hidden="1"/>
    </xf>
    <xf numFmtId="0" fontId="101" fillId="0" borderId="16" xfId="27" applyFont="1" applyBorder="1" applyAlignment="1">
      <alignment horizontal="right" vertical="center"/>
    </xf>
    <xf numFmtId="0" fontId="101" fillId="0" borderId="0" xfId="27" applyFont="1" applyAlignment="1">
      <alignment vertical="center"/>
    </xf>
    <xf numFmtId="0" fontId="102" fillId="0" borderId="16" xfId="27" applyFont="1" applyBorder="1" applyAlignment="1">
      <alignment vertical="center"/>
    </xf>
    <xf numFmtId="0" fontId="101" fillId="0" borderId="9" xfId="27" applyFont="1" applyBorder="1" applyAlignment="1">
      <alignment vertical="center"/>
    </xf>
    <xf numFmtId="0" fontId="101" fillId="0" borderId="16" xfId="27" applyFont="1" applyBorder="1" applyAlignment="1" applyProtection="1">
      <alignment horizontal="left" vertical="center" indent="1"/>
      <protection hidden="1"/>
    </xf>
    <xf numFmtId="0" fontId="101" fillId="20" borderId="24" xfId="27" applyFont="1" applyFill="1" applyBorder="1" applyAlignment="1" applyProtection="1">
      <alignment horizontal="center" vertical="center"/>
      <protection locked="0"/>
    </xf>
    <xf numFmtId="0" fontId="102" fillId="0" borderId="16" xfId="27" applyFont="1" applyBorder="1" applyAlignment="1">
      <alignment horizontal="left" vertical="center" indent="1"/>
    </xf>
    <xf numFmtId="0" fontId="101" fillId="0" borderId="25" xfId="27" applyFont="1" applyBorder="1" applyAlignment="1">
      <alignment horizontal="center" vertical="center"/>
    </xf>
    <xf numFmtId="0" fontId="101" fillId="0" borderId="26" xfId="27" applyFont="1" applyBorder="1" applyAlignment="1">
      <alignment vertical="center"/>
    </xf>
    <xf numFmtId="0" fontId="101" fillId="13" borderId="24" xfId="27" applyFont="1" applyFill="1" applyBorder="1" applyAlignment="1" applyProtection="1">
      <alignment horizontal="center" vertical="center"/>
      <protection locked="0"/>
    </xf>
    <xf numFmtId="0" fontId="101" fillId="0" borderId="25" xfId="27" applyFont="1" applyBorder="1" applyAlignment="1">
      <alignment vertical="center"/>
    </xf>
    <xf numFmtId="0" fontId="101" fillId="0" borderId="17" xfId="27" applyFont="1" applyBorder="1" applyAlignment="1">
      <alignment vertical="center"/>
    </xf>
    <xf numFmtId="0" fontId="101" fillId="0" borderId="18" xfId="27" applyFont="1" applyBorder="1" applyAlignment="1">
      <alignment vertical="center"/>
    </xf>
    <xf numFmtId="0" fontId="101" fillId="0" borderId="19" xfId="27" applyFont="1" applyBorder="1" applyAlignment="1">
      <alignment vertical="center"/>
    </xf>
    <xf numFmtId="0" fontId="101" fillId="0" borderId="8" xfId="27" applyFont="1" applyBorder="1" applyAlignment="1">
      <alignment vertical="center"/>
    </xf>
    <xf numFmtId="0" fontId="103" fillId="0" borderId="16" xfId="27" applyFont="1" applyBorder="1" applyAlignment="1" applyProtection="1">
      <alignment horizontal="center" vertical="center"/>
      <protection hidden="1"/>
    </xf>
    <xf numFmtId="0" fontId="103" fillId="0" borderId="0" xfId="27" applyFont="1" applyAlignment="1" applyProtection="1">
      <alignment horizontal="center" vertical="center"/>
      <protection hidden="1"/>
    </xf>
    <xf numFmtId="0" fontId="104" fillId="0" borderId="28" xfId="27" applyFont="1" applyBorder="1" applyAlignment="1" applyProtection="1">
      <alignment horizontal="center" vertical="center"/>
      <protection hidden="1"/>
    </xf>
    <xf numFmtId="0" fontId="101" fillId="0" borderId="16" xfId="27" applyFont="1" applyBorder="1" applyAlignment="1">
      <alignment horizontal="left" vertical="center" indent="1"/>
    </xf>
    <xf numFmtId="0" fontId="101" fillId="0" borderId="28" xfId="27" applyFont="1" applyBorder="1" applyAlignment="1">
      <alignment vertical="center"/>
    </xf>
    <xf numFmtId="0" fontId="101" fillId="0" borderId="0" xfId="27" applyFont="1" applyAlignment="1">
      <alignment horizontal="center" vertical="center"/>
    </xf>
    <xf numFmtId="0" fontId="101" fillId="0" borderId="28" xfId="27" applyFont="1" applyBorder="1" applyAlignment="1">
      <alignment horizontal="center" vertical="center"/>
    </xf>
    <xf numFmtId="0" fontId="105" fillId="0" borderId="16" xfId="27" applyFont="1" applyBorder="1" applyAlignment="1" applyProtection="1">
      <alignment horizontal="left" vertical="center" indent="1"/>
      <protection hidden="1"/>
    </xf>
    <xf numFmtId="0" fontId="105" fillId="0" borderId="0" xfId="27" applyFont="1" applyAlignment="1" applyProtection="1">
      <alignment horizontal="center" vertical="center"/>
      <protection hidden="1"/>
    </xf>
    <xf numFmtId="0" fontId="106" fillId="0" borderId="0" xfId="27" applyFont="1" applyAlignment="1" applyProtection="1">
      <alignment horizontal="center" vertical="center"/>
      <protection hidden="1"/>
    </xf>
    <xf numFmtId="0" fontId="101" fillId="0" borderId="27" xfId="27" applyFont="1" applyBorder="1" applyAlignment="1" applyProtection="1">
      <alignment horizontal="left" vertical="center" indent="1"/>
      <protection hidden="1"/>
    </xf>
    <xf numFmtId="0" fontId="101" fillId="0" borderId="17" xfId="27" applyFont="1" applyBorder="1" applyAlignment="1" applyProtection="1">
      <alignment vertical="center"/>
      <protection hidden="1"/>
    </xf>
    <xf numFmtId="0" fontId="101" fillId="0" borderId="18" xfId="27" applyFont="1" applyBorder="1" applyAlignment="1" applyProtection="1">
      <alignment vertical="center"/>
      <protection hidden="1"/>
    </xf>
    <xf numFmtId="0" fontId="101" fillId="0" borderId="20" xfId="27" applyFont="1" applyBorder="1" applyAlignment="1">
      <alignment vertical="center"/>
    </xf>
    <xf numFmtId="0" fontId="101" fillId="0" borderId="16" xfId="27" applyFont="1" applyBorder="1" applyAlignment="1">
      <alignment vertical="center"/>
    </xf>
    <xf numFmtId="177" fontId="101" fillId="13" borderId="24" xfId="7" applyNumberFormat="1" applyFont="1" applyFill="1" applyBorder="1" applyAlignment="1" applyProtection="1">
      <alignment horizontal="center" vertical="center"/>
      <protection locked="0"/>
    </xf>
    <xf numFmtId="0" fontId="107" fillId="0" borderId="9" xfId="27" applyFont="1" applyBorder="1" applyAlignment="1">
      <alignment vertical="center"/>
    </xf>
    <xf numFmtId="0" fontId="107" fillId="0" borderId="0" xfId="27" applyFont="1" applyAlignment="1">
      <alignment vertical="center"/>
    </xf>
    <xf numFmtId="0" fontId="101" fillId="0" borderId="26" xfId="27" applyFont="1" applyBorder="1" applyAlignment="1">
      <alignment horizontal="center" vertical="center"/>
    </xf>
    <xf numFmtId="10" fontId="101" fillId="13" borderId="24" xfId="30" applyNumberFormat="1" applyFont="1" applyFill="1" applyBorder="1" applyAlignment="1" applyProtection="1">
      <alignment horizontal="center" vertical="center"/>
      <protection locked="0"/>
    </xf>
    <xf numFmtId="14" fontId="101" fillId="13" borderId="24" xfId="27" applyNumberFormat="1" applyFont="1" applyFill="1" applyBorder="1" applyAlignment="1" applyProtection="1">
      <alignment horizontal="center" vertical="center"/>
      <protection locked="0" hidden="1"/>
    </xf>
    <xf numFmtId="0" fontId="102" fillId="0" borderId="17" xfId="27" applyFont="1" applyBorder="1" applyAlignment="1" applyProtection="1">
      <alignment vertical="center"/>
      <protection hidden="1"/>
    </xf>
    <xf numFmtId="0" fontId="101" fillId="0" borderId="38" xfId="27" applyFont="1" applyBorder="1" applyAlignment="1">
      <alignment horizontal="center" vertical="center"/>
    </xf>
    <xf numFmtId="0" fontId="108" fillId="23" borderId="21" xfId="27" applyFont="1" applyFill="1" applyBorder="1" applyAlignment="1">
      <alignment horizontal="center" vertical="center"/>
    </xf>
    <xf numFmtId="0" fontId="108" fillId="23" borderId="8" xfId="27" applyFont="1" applyFill="1" applyBorder="1" applyAlignment="1">
      <alignment horizontal="center" vertical="center"/>
    </xf>
    <xf numFmtId="0" fontId="109" fillId="23" borderId="16" xfId="27" applyFont="1" applyFill="1" applyBorder="1" applyAlignment="1" applyProtection="1">
      <alignment vertical="center"/>
      <protection hidden="1"/>
    </xf>
    <xf numFmtId="177" fontId="110" fillId="23" borderId="0" xfId="7" applyNumberFormat="1" applyFont="1" applyFill="1" applyBorder="1" applyAlignment="1" applyProtection="1">
      <alignment horizontal="center" vertical="center"/>
      <protection hidden="1"/>
    </xf>
    <xf numFmtId="177" fontId="110" fillId="23" borderId="16" xfId="7" applyNumberFormat="1" applyFont="1" applyFill="1" applyBorder="1" applyAlignment="1" applyProtection="1">
      <alignment horizontal="center" vertical="center"/>
      <protection hidden="1"/>
    </xf>
    <xf numFmtId="177" fontId="110" fillId="23" borderId="9" xfId="7" applyNumberFormat="1" applyFont="1" applyFill="1" applyBorder="1" applyAlignment="1" applyProtection="1">
      <alignment horizontal="center" vertical="center"/>
      <protection hidden="1"/>
    </xf>
    <xf numFmtId="10" fontId="110" fillId="23" borderId="0" xfId="30" applyNumberFormat="1" applyFont="1" applyFill="1" applyBorder="1" applyAlignment="1" applyProtection="1">
      <alignment horizontal="center" vertical="center"/>
      <protection hidden="1"/>
    </xf>
    <xf numFmtId="0" fontId="108" fillId="23" borderId="0" xfId="27" applyFont="1" applyFill="1" applyAlignment="1">
      <alignment vertical="center"/>
    </xf>
    <xf numFmtId="10" fontId="110" fillId="23" borderId="16" xfId="30" applyNumberFormat="1" applyFont="1" applyFill="1" applyBorder="1" applyAlignment="1" applyProtection="1">
      <alignment horizontal="center" vertical="center"/>
      <protection hidden="1"/>
    </xf>
    <xf numFmtId="0" fontId="108" fillId="23" borderId="9" xfId="27" applyFont="1" applyFill="1" applyBorder="1" applyAlignment="1">
      <alignment vertical="center"/>
    </xf>
    <xf numFmtId="178" fontId="110" fillId="23" borderId="0" xfId="30" applyNumberFormat="1" applyFont="1" applyFill="1" applyBorder="1" applyAlignment="1" applyProtection="1">
      <alignment horizontal="center" vertical="center"/>
      <protection hidden="1"/>
    </xf>
    <xf numFmtId="178" fontId="110" fillId="23" borderId="16" xfId="30" applyNumberFormat="1" applyFont="1" applyFill="1" applyBorder="1" applyAlignment="1" applyProtection="1">
      <alignment horizontal="center" vertical="center"/>
      <protection hidden="1"/>
    </xf>
    <xf numFmtId="0" fontId="111" fillId="23" borderId="17" xfId="27" applyFont="1" applyFill="1" applyBorder="1" applyAlignment="1">
      <alignment vertical="center"/>
    </xf>
    <xf numFmtId="0" fontId="108" fillId="23" borderId="18" xfId="27" applyFont="1" applyFill="1" applyBorder="1" applyAlignment="1">
      <alignment vertical="center"/>
    </xf>
    <xf numFmtId="0" fontId="108" fillId="23" borderId="17" xfId="27" applyFont="1" applyFill="1" applyBorder="1" applyAlignment="1">
      <alignment vertical="center"/>
    </xf>
    <xf numFmtId="0" fontId="108" fillId="23" borderId="19" xfId="27" applyFont="1" applyFill="1" applyBorder="1" applyAlignment="1">
      <alignment vertical="center"/>
    </xf>
    <xf numFmtId="0" fontId="112" fillId="0" borderId="0" xfId="27" applyFont="1" applyAlignment="1">
      <alignment vertical="center"/>
    </xf>
    <xf numFmtId="0" fontId="113" fillId="0" borderId="0" xfId="27" applyFont="1" applyAlignment="1" applyProtection="1">
      <alignment vertical="center"/>
      <protection hidden="1"/>
    </xf>
    <xf numFmtId="0" fontId="114" fillId="0" borderId="0" xfId="27" applyFont="1" applyAlignment="1" applyProtection="1">
      <alignment vertical="center"/>
      <protection hidden="1"/>
    </xf>
    <xf numFmtId="14" fontId="115" fillId="0" borderId="0" xfId="27" applyNumberFormat="1" applyFont="1" applyAlignment="1">
      <alignment horizontal="left" vertical="center"/>
    </xf>
    <xf numFmtId="0" fontId="116" fillId="29" borderId="0" xfId="27" applyFont="1" applyFill="1" applyAlignment="1">
      <alignment vertical="center"/>
    </xf>
    <xf numFmtId="0" fontId="118" fillId="0" borderId="20" xfId="27" applyFont="1" applyBorder="1" applyAlignment="1" applyProtection="1">
      <alignment horizontal="center" vertical="center"/>
      <protection hidden="1"/>
    </xf>
    <xf numFmtId="0" fontId="118" fillId="0" borderId="21" xfId="27" applyFont="1" applyBorder="1" applyAlignment="1" applyProtection="1">
      <alignment horizontal="center" vertical="center"/>
      <protection hidden="1"/>
    </xf>
    <xf numFmtId="0" fontId="119" fillId="0" borderId="16" xfId="27" applyFont="1" applyBorder="1" applyAlignment="1" applyProtection="1">
      <alignment horizontal="left" vertical="center" indent="1"/>
      <protection hidden="1"/>
    </xf>
    <xf numFmtId="14" fontId="119" fillId="0" borderId="16" xfId="27" applyNumberFormat="1" applyFont="1" applyBorder="1" applyAlignment="1" applyProtection="1">
      <alignment horizontal="left" vertical="center" indent="1"/>
      <protection hidden="1"/>
    </xf>
    <xf numFmtId="0" fontId="120" fillId="23" borderId="20" xfId="27" applyFont="1" applyFill="1" applyBorder="1" applyAlignment="1">
      <alignment vertical="center"/>
    </xf>
    <xf numFmtId="0" fontId="111" fillId="23" borderId="21" xfId="27" applyFont="1" applyFill="1" applyBorder="1" applyAlignment="1">
      <alignment horizontal="center" vertical="center"/>
    </xf>
    <xf numFmtId="0" fontId="111" fillId="23" borderId="20" xfId="27" applyFont="1" applyFill="1" applyBorder="1" applyAlignment="1">
      <alignment horizontal="center" vertical="center"/>
    </xf>
    <xf numFmtId="177" fontId="105" fillId="0" borderId="0" xfId="7" applyNumberFormat="1" applyFont="1" applyFill="1" applyBorder="1" applyAlignment="1" applyProtection="1">
      <alignment horizontal="center" vertical="center"/>
    </xf>
    <xf numFmtId="1" fontId="101" fillId="13" borderId="24" xfId="30" applyNumberFormat="1" applyFont="1" applyFill="1" applyBorder="1" applyAlignment="1" applyProtection="1">
      <alignment horizontal="center" vertical="center"/>
      <protection locked="0"/>
    </xf>
    <xf numFmtId="0" fontId="99" fillId="0" borderId="0" xfId="0" applyFont="1"/>
    <xf numFmtId="170" fontId="99" fillId="0" borderId="0" xfId="0" applyNumberFormat="1" applyFont="1"/>
    <xf numFmtId="180" fontId="36" fillId="0" borderId="0" xfId="0" applyNumberFormat="1" applyFont="1"/>
    <xf numFmtId="0" fontId="35" fillId="0" borderId="16" xfId="27" applyFont="1" applyBorder="1" applyAlignment="1">
      <alignment horizontal="left" vertical="center" indent="1"/>
    </xf>
    <xf numFmtId="0" fontId="121" fillId="23" borderId="16" xfId="27" applyFont="1" applyFill="1" applyBorder="1" applyAlignment="1" applyProtection="1">
      <alignment vertical="center"/>
      <protection hidden="1"/>
    </xf>
    <xf numFmtId="0" fontId="46" fillId="6" borderId="21" xfId="0" applyFont="1" applyFill="1" applyBorder="1" applyAlignment="1" applyProtection="1">
      <alignment horizontal="center" vertical="center" wrapText="1"/>
      <protection hidden="1"/>
    </xf>
    <xf numFmtId="0" fontId="44" fillId="0" borderId="17" xfId="27" applyFont="1" applyBorder="1" applyAlignment="1" applyProtection="1">
      <alignment vertical="center"/>
      <protection hidden="1"/>
    </xf>
    <xf numFmtId="0" fontId="44" fillId="0" borderId="20" xfId="0" applyFont="1" applyBorder="1" applyAlignment="1">
      <alignment vertical="center"/>
    </xf>
    <xf numFmtId="0" fontId="27" fillId="0" borderId="16" xfId="0" applyFont="1" applyBorder="1" applyAlignment="1">
      <alignment vertical="center"/>
    </xf>
    <xf numFmtId="0" fontId="27" fillId="0" borderId="17" xfId="0" applyFont="1" applyBorder="1" applyAlignment="1">
      <alignment vertical="center"/>
    </xf>
    <xf numFmtId="0" fontId="27" fillId="0" borderId="8" xfId="27" applyFont="1" applyBorder="1" applyAlignment="1">
      <alignment horizontal="center" vertical="center"/>
    </xf>
    <xf numFmtId="10" fontId="27" fillId="21" borderId="19" xfId="30" applyNumberFormat="1" applyFont="1" applyFill="1" applyBorder="1" applyAlignment="1" applyProtection="1">
      <alignment horizontal="center" vertical="center"/>
      <protection locked="0"/>
    </xf>
    <xf numFmtId="0" fontId="44" fillId="0" borderId="17" xfId="0" applyFont="1" applyBorder="1" applyAlignment="1">
      <alignment vertical="center"/>
    </xf>
    <xf numFmtId="0" fontId="27" fillId="0" borderId="21" xfId="0"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horizontal="right" vertical="center"/>
    </xf>
    <xf numFmtId="0" fontId="27" fillId="0" borderId="21" xfId="27" applyFont="1" applyBorder="1" applyAlignment="1" applyProtection="1">
      <alignment horizontal="right" vertical="center"/>
      <protection hidden="1"/>
    </xf>
    <xf numFmtId="0" fontId="27" fillId="0" borderId="9" xfId="27" applyFont="1" applyBorder="1" applyAlignment="1" applyProtection="1">
      <alignment vertical="center"/>
      <protection hidden="1"/>
    </xf>
    <xf numFmtId="0" fontId="27" fillId="0" borderId="17" xfId="27" applyFont="1" applyBorder="1" applyAlignment="1" applyProtection="1">
      <alignment horizontal="right" vertical="center"/>
      <protection hidden="1"/>
    </xf>
    <xf numFmtId="0" fontId="27" fillId="0" borderId="18" xfId="27" applyFont="1" applyBorder="1" applyAlignment="1" applyProtection="1">
      <alignment vertical="center"/>
      <protection hidden="1"/>
    </xf>
    <xf numFmtId="0" fontId="27" fillId="0" borderId="19" xfId="27" applyFont="1" applyBorder="1" applyAlignment="1" applyProtection="1">
      <alignment vertical="center"/>
      <protection hidden="1"/>
    </xf>
    <xf numFmtId="0" fontId="27" fillId="0" borderId="8" xfId="27" applyFont="1" applyBorder="1" applyAlignment="1">
      <alignment horizontal="right" vertical="center"/>
    </xf>
    <xf numFmtId="0" fontId="44" fillId="0" borderId="11" xfId="0" applyFont="1" applyBorder="1" applyAlignment="1">
      <alignment vertical="center"/>
    </xf>
    <xf numFmtId="181" fontId="27" fillId="21" borderId="13" xfId="0" applyNumberFormat="1" applyFont="1" applyFill="1" applyBorder="1" applyAlignment="1" applyProtection="1">
      <alignment vertical="center"/>
      <protection locked="0"/>
    </xf>
    <xf numFmtId="10" fontId="27" fillId="21" borderId="8" xfId="0" applyNumberFormat="1" applyFont="1" applyFill="1" applyBorder="1" applyAlignment="1" applyProtection="1">
      <alignment horizontal="center" vertical="center"/>
      <protection locked="0"/>
    </xf>
    <xf numFmtId="0" fontId="27" fillId="21" borderId="19" xfId="0" applyFont="1" applyFill="1" applyBorder="1" applyAlignment="1" applyProtection="1">
      <alignment horizontal="center" vertical="center"/>
      <protection locked="0"/>
    </xf>
    <xf numFmtId="9" fontId="27" fillId="21" borderId="9" xfId="30" applyFont="1" applyFill="1" applyBorder="1" applyAlignment="1" applyProtection="1">
      <alignment horizontal="center" vertical="center"/>
      <protection locked="0"/>
    </xf>
    <xf numFmtId="14" fontId="27" fillId="21" borderId="9" xfId="0" applyNumberFormat="1" applyFont="1" applyFill="1" applyBorder="1" applyAlignment="1" applyProtection="1">
      <alignment horizontal="center" vertical="center"/>
      <protection locked="0"/>
    </xf>
    <xf numFmtId="9" fontId="27" fillId="21" borderId="19" xfId="30" applyFont="1" applyFill="1" applyBorder="1" applyAlignment="1" applyProtection="1">
      <alignment horizontal="center" vertical="center"/>
      <protection locked="0"/>
    </xf>
    <xf numFmtId="10" fontId="27" fillId="21" borderId="13" xfId="0" applyNumberFormat="1" applyFont="1" applyFill="1" applyBorder="1" applyAlignment="1" applyProtection="1">
      <alignment horizontal="center" vertical="center"/>
      <protection locked="0"/>
    </xf>
    <xf numFmtId="0" fontId="27" fillId="0" borderId="0" xfId="27" applyFont="1" applyAlignment="1">
      <alignment horizontal="left" vertical="center" wrapText="1"/>
    </xf>
    <xf numFmtId="0" fontId="117" fillId="0" borderId="0" xfId="27" applyFont="1" applyAlignment="1">
      <alignment horizontal="left" vertical="top" wrapText="1"/>
    </xf>
    <xf numFmtId="0" fontId="57" fillId="2" borderId="0" xfId="0" applyFont="1" applyFill="1"/>
    <xf numFmtId="0" fontId="59" fillId="0" borderId="11" xfId="27" applyFont="1" applyBorder="1" applyAlignment="1" applyProtection="1">
      <alignment horizontal="center" vertical="center"/>
      <protection hidden="1"/>
    </xf>
    <xf numFmtId="0" fontId="59" fillId="0" borderId="13" xfId="27" applyFont="1" applyBorder="1" applyAlignment="1" applyProtection="1">
      <alignment horizontal="center" vertical="center"/>
      <protection hidden="1"/>
    </xf>
    <xf numFmtId="0" fontId="118" fillId="0" borderId="20" xfId="27" applyFont="1" applyBorder="1" applyAlignment="1" applyProtection="1">
      <alignment horizontal="center" vertical="center"/>
      <protection hidden="1"/>
    </xf>
    <xf numFmtId="0" fontId="118" fillId="0" borderId="21" xfId="27" applyFont="1" applyBorder="1" applyAlignment="1" applyProtection="1">
      <alignment horizontal="center" vertical="center"/>
      <protection hidden="1"/>
    </xf>
    <xf numFmtId="0" fontId="95" fillId="2" borderId="26" xfId="0" applyFont="1" applyFill="1" applyBorder="1" applyAlignment="1">
      <alignment horizontal="left"/>
    </xf>
    <xf numFmtId="0" fontId="58" fillId="0" borderId="0" xfId="27" applyFont="1" applyAlignment="1" applyProtection="1">
      <alignment horizontal="center" vertical="center"/>
      <protection hidden="1"/>
    </xf>
    <xf numFmtId="0" fontId="59" fillId="0" borderId="20" xfId="27" applyFont="1" applyBorder="1" applyAlignment="1" applyProtection="1">
      <alignment horizontal="center" vertical="center"/>
      <protection hidden="1"/>
    </xf>
    <xf numFmtId="0" fontId="59" fillId="0" borderId="21" xfId="27" applyFont="1" applyBorder="1" applyAlignment="1" applyProtection="1">
      <alignment horizontal="center" vertical="center"/>
      <protection hidden="1"/>
    </xf>
    <xf numFmtId="0" fontId="77" fillId="0" borderId="0" xfId="0" applyFont="1" applyAlignment="1">
      <alignment horizontal="left" vertical="top" wrapText="1"/>
    </xf>
    <xf numFmtId="0" fontId="96" fillId="0" borderId="0" xfId="0" applyFont="1" applyAlignment="1">
      <alignment horizontal="left" vertical="center" wrapText="1"/>
    </xf>
    <xf numFmtId="0" fontId="69" fillId="0" borderId="0" xfId="0" applyFont="1" applyAlignment="1">
      <alignment horizontal="left" vertical="top" wrapText="1"/>
    </xf>
    <xf numFmtId="0" fontId="75" fillId="0" borderId="0" xfId="0" applyFont="1" applyAlignment="1">
      <alignment horizontal="left" vertical="top" wrapText="1"/>
    </xf>
    <xf numFmtId="0" fontId="76" fillId="0" borderId="0" xfId="0" applyFont="1" applyAlignment="1">
      <alignment horizontal="left" vertical="top" wrapText="1"/>
    </xf>
    <xf numFmtId="0" fontId="0" fillId="0" borderId="0" xfId="0" applyAlignment="1">
      <alignment horizontal="left" vertical="top" wrapText="1"/>
    </xf>
    <xf numFmtId="0" fontId="77" fillId="0" borderId="0" xfId="0" applyFont="1" applyAlignment="1">
      <alignment horizontal="left" vertical="center" wrapText="1"/>
    </xf>
    <xf numFmtId="0" fontId="88" fillId="0" borderId="0" xfId="0" applyFont="1" applyAlignment="1">
      <alignment horizontal="left" vertical="top" wrapText="1"/>
    </xf>
    <xf numFmtId="0" fontId="88" fillId="0" borderId="0" xfId="0" applyFont="1" applyAlignment="1">
      <alignment horizontal="left" vertical="center" wrapText="1"/>
    </xf>
    <xf numFmtId="0" fontId="80" fillId="0" borderId="29" xfId="0" applyFont="1" applyBorder="1" applyAlignment="1">
      <alignment horizontal="center" vertical="center" wrapText="1"/>
    </xf>
    <xf numFmtId="0" fontId="80" fillId="0" borderId="30" xfId="0" applyFont="1" applyBorder="1" applyAlignment="1">
      <alignment horizontal="center" vertical="center" wrapText="1"/>
    </xf>
    <xf numFmtId="0" fontId="80" fillId="0" borderId="31" xfId="0" applyFont="1" applyBorder="1" applyAlignment="1">
      <alignment horizontal="center" vertical="center" wrapText="1"/>
    </xf>
    <xf numFmtId="0" fontId="46" fillId="0" borderId="11" xfId="0" applyFont="1" applyBorder="1" applyAlignment="1" applyProtection="1">
      <alignment horizontal="center"/>
      <protection hidden="1"/>
    </xf>
    <xf numFmtId="0" fontId="46" fillId="0" borderId="12" xfId="0" applyFont="1" applyBorder="1" applyAlignment="1" applyProtection="1">
      <alignment horizontal="center"/>
      <protection hidden="1"/>
    </xf>
    <xf numFmtId="0" fontId="46" fillId="0" borderId="13" xfId="0" applyFont="1" applyBorder="1" applyAlignment="1" applyProtection="1">
      <alignment horizontal="center"/>
      <protection hidden="1"/>
    </xf>
    <xf numFmtId="0" fontId="56" fillId="14" borderId="11" xfId="16" applyFont="1" applyBorder="1" applyAlignment="1" applyProtection="1">
      <alignment horizontal="center"/>
      <protection hidden="1"/>
    </xf>
    <xf numFmtId="0" fontId="56" fillId="14" borderId="12" xfId="16" applyFont="1" applyBorder="1" applyAlignment="1" applyProtection="1">
      <alignment horizontal="center"/>
      <protection hidden="1"/>
    </xf>
    <xf numFmtId="0" fontId="56" fillId="14" borderId="13" xfId="16" applyFont="1" applyBorder="1" applyAlignment="1" applyProtection="1">
      <alignment horizontal="center"/>
      <protection hidden="1"/>
    </xf>
    <xf numFmtId="0" fontId="73" fillId="0" borderId="16" xfId="0" applyFont="1" applyBorder="1" applyAlignment="1">
      <alignment horizontal="center" wrapText="1"/>
    </xf>
    <xf numFmtId="0" fontId="36" fillId="0" borderId="11" xfId="0" applyFont="1" applyBorder="1" applyAlignment="1">
      <alignment horizontal="center" vertical="center"/>
    </xf>
    <xf numFmtId="0" fontId="36" fillId="0" borderId="12" xfId="0" applyFont="1" applyBorder="1" applyAlignment="1">
      <alignment horizontal="center" vertical="center"/>
    </xf>
    <xf numFmtId="0" fontId="36" fillId="0" borderId="13" xfId="0" applyFont="1" applyBorder="1" applyAlignment="1">
      <alignment horizontal="center" vertical="center"/>
    </xf>
    <xf numFmtId="0" fontId="29" fillId="7" borderId="11" xfId="1" applyFont="1" applyBorder="1" applyAlignment="1" applyProtection="1">
      <alignment horizontal="center" vertical="center"/>
      <protection hidden="1"/>
    </xf>
    <xf numFmtId="0" fontId="29" fillId="7" borderId="12" xfId="1" applyFont="1" applyBorder="1" applyAlignment="1" applyProtection="1">
      <alignment horizontal="center" vertical="center"/>
      <protection hidden="1"/>
    </xf>
    <xf numFmtId="0" fontId="29" fillId="7" borderId="13" xfId="1" applyFont="1" applyBorder="1" applyAlignment="1" applyProtection="1">
      <alignment horizontal="center" vertical="center"/>
      <protection hidden="1"/>
    </xf>
    <xf numFmtId="0" fontId="39" fillId="2" borderId="11" xfId="0" applyFont="1" applyFill="1" applyBorder="1" applyProtection="1">
      <protection hidden="1"/>
    </xf>
    <xf numFmtId="0" fontId="39" fillId="2" borderId="12" xfId="0" applyFont="1" applyFill="1" applyBorder="1" applyProtection="1">
      <protection hidden="1"/>
    </xf>
    <xf numFmtId="0" fontId="39" fillId="2" borderId="13" xfId="0" applyFont="1" applyFill="1" applyBorder="1" applyProtection="1">
      <protection hidden="1"/>
    </xf>
    <xf numFmtId="0" fontId="39" fillId="2" borderId="11" xfId="0" applyFont="1" applyFill="1" applyBorder="1"/>
    <xf numFmtId="0" fontId="39" fillId="2" borderId="12" xfId="0" applyFont="1" applyFill="1" applyBorder="1"/>
    <xf numFmtId="0" fontId="39" fillId="2" borderId="13" xfId="0" applyFont="1" applyFill="1" applyBorder="1"/>
    <xf numFmtId="0" fontId="27" fillId="2" borderId="0" xfId="0" applyFont="1" applyFill="1" applyAlignment="1" applyProtection="1">
      <alignment vertical="center" wrapText="1"/>
      <protection hidden="1"/>
    </xf>
    <xf numFmtId="0" fontId="39" fillId="2" borderId="20" xfId="0" applyFont="1" applyFill="1" applyBorder="1" applyAlignment="1" applyProtection="1">
      <alignment vertical="top" wrapText="1"/>
      <protection hidden="1"/>
    </xf>
    <xf numFmtId="0" fontId="27" fillId="0" borderId="21" xfId="0" applyFont="1" applyBorder="1" applyAlignment="1" applyProtection="1">
      <alignment vertical="top" wrapText="1"/>
      <protection hidden="1"/>
    </xf>
    <xf numFmtId="0" fontId="27" fillId="0" borderId="8" xfId="0" applyFont="1" applyBorder="1" applyAlignment="1" applyProtection="1">
      <alignment vertical="top" wrapText="1"/>
      <protection hidden="1"/>
    </xf>
    <xf numFmtId="0" fontId="27" fillId="0" borderId="16" xfId="0" applyFont="1" applyBorder="1" applyAlignment="1" applyProtection="1">
      <alignment vertical="top" wrapText="1"/>
      <protection hidden="1"/>
    </xf>
    <xf numFmtId="0" fontId="27" fillId="0" borderId="0" xfId="0" applyFont="1" applyAlignment="1" applyProtection="1">
      <alignment vertical="top" wrapText="1"/>
      <protection hidden="1"/>
    </xf>
    <xf numFmtId="0" fontId="27" fillId="0" borderId="9" xfId="0" applyFont="1" applyBorder="1" applyAlignment="1" applyProtection="1">
      <alignment vertical="top" wrapText="1"/>
      <protection hidden="1"/>
    </xf>
    <xf numFmtId="0" fontId="27" fillId="0" borderId="17" xfId="0" applyFont="1" applyBorder="1" applyAlignment="1" applyProtection="1">
      <alignment vertical="top" wrapText="1"/>
      <protection hidden="1"/>
    </xf>
    <xf numFmtId="0" fontId="27" fillId="0" borderId="18" xfId="0" applyFont="1" applyBorder="1" applyAlignment="1" applyProtection="1">
      <alignment vertical="top" wrapText="1"/>
      <protection hidden="1"/>
    </xf>
    <xf numFmtId="0" fontId="27" fillId="0" borderId="19" xfId="0" applyFont="1" applyBorder="1" applyAlignment="1" applyProtection="1">
      <alignment vertical="top" wrapText="1"/>
      <protection hidden="1"/>
    </xf>
    <xf numFmtId="0" fontId="39" fillId="2" borderId="20" xfId="0" quotePrefix="1" applyFont="1" applyFill="1" applyBorder="1" applyAlignment="1" applyProtection="1">
      <alignment vertical="top" wrapText="1"/>
      <protection hidden="1"/>
    </xf>
    <xf numFmtId="0" fontId="27" fillId="2" borderId="21" xfId="0" applyFont="1" applyFill="1" applyBorder="1" applyAlignment="1" applyProtection="1">
      <alignment wrapText="1"/>
      <protection hidden="1"/>
    </xf>
    <xf numFmtId="0" fontId="27" fillId="2" borderId="8" xfId="0" applyFont="1" applyFill="1" applyBorder="1" applyAlignment="1" applyProtection="1">
      <alignment wrapText="1"/>
      <protection hidden="1"/>
    </xf>
    <xf numFmtId="0" fontId="39" fillId="2" borderId="16" xfId="0" quotePrefix="1" applyFont="1" applyFill="1" applyBorder="1" applyAlignment="1" applyProtection="1">
      <alignment vertical="top" wrapText="1"/>
      <protection hidden="1"/>
    </xf>
    <xf numFmtId="0" fontId="27" fillId="2" borderId="0" xfId="0" applyFont="1" applyFill="1" applyAlignment="1" applyProtection="1">
      <alignment wrapText="1"/>
      <protection hidden="1"/>
    </xf>
    <xf numFmtId="0" fontId="27" fillId="2" borderId="9" xfId="0" applyFont="1" applyFill="1" applyBorder="1" applyAlignment="1" applyProtection="1">
      <alignment wrapText="1"/>
      <protection hidden="1"/>
    </xf>
    <xf numFmtId="0" fontId="39" fillId="2" borderId="16" xfId="0" quotePrefix="1" applyFont="1" applyFill="1" applyBorder="1" applyAlignment="1">
      <alignment vertical="top" wrapText="1"/>
    </xf>
    <xf numFmtId="0" fontId="27" fillId="2" borderId="0" xfId="0" applyFont="1" applyFill="1" applyAlignment="1">
      <alignment wrapText="1"/>
    </xf>
    <xf numFmtId="0" fontId="27" fillId="2" borderId="9" xfId="0" applyFont="1" applyFill="1" applyBorder="1" applyAlignment="1">
      <alignment wrapText="1"/>
    </xf>
    <xf numFmtId="0" fontId="27" fillId="2" borderId="16" xfId="0" applyFont="1" applyFill="1" applyBorder="1"/>
    <xf numFmtId="0" fontId="27" fillId="2" borderId="0" xfId="0" applyFont="1" applyFill="1"/>
    <xf numFmtId="0" fontId="27" fillId="2" borderId="9" xfId="0" applyFont="1" applyFill="1" applyBorder="1"/>
    <xf numFmtId="0" fontId="27" fillId="2" borderId="17" xfId="0" applyFont="1" applyFill="1" applyBorder="1"/>
    <xf numFmtId="0" fontId="27" fillId="2" borderId="18" xfId="0" applyFont="1" applyFill="1" applyBorder="1"/>
    <xf numFmtId="0" fontId="27" fillId="2" borderId="19" xfId="0" applyFont="1" applyFill="1" applyBorder="1"/>
    <xf numFmtId="0" fontId="47" fillId="5" borderId="1" xfId="0" applyFont="1" applyFill="1" applyBorder="1" applyProtection="1">
      <protection hidden="1"/>
    </xf>
    <xf numFmtId="0" fontId="43" fillId="2" borderId="11" xfId="0" applyFont="1" applyFill="1" applyBorder="1" applyAlignment="1" applyProtection="1">
      <alignment wrapText="1"/>
      <protection hidden="1"/>
    </xf>
    <xf numFmtId="0" fontId="27" fillId="0" borderId="12" xfId="0" applyFont="1" applyBorder="1" applyAlignment="1" applyProtection="1">
      <alignment wrapText="1"/>
      <protection hidden="1"/>
    </xf>
    <xf numFmtId="0" fontId="27" fillId="0" borderId="13" xfId="0" applyFont="1" applyBorder="1" applyAlignment="1" applyProtection="1">
      <alignment wrapText="1"/>
      <protection hidden="1"/>
    </xf>
    <xf numFmtId="0" fontId="43" fillId="2" borderId="1" xfId="0" applyFont="1" applyFill="1" applyBorder="1"/>
    <xf numFmtId="0" fontId="27" fillId="0" borderId="1" xfId="0" applyFont="1" applyBorder="1"/>
    <xf numFmtId="0" fontId="39" fillId="2" borderId="1" xfId="0" applyFont="1" applyFill="1" applyBorder="1"/>
    <xf numFmtId="0" fontId="39" fillId="2" borderId="11" xfId="0" applyFont="1" applyFill="1" applyBorder="1" applyAlignment="1" applyProtection="1">
      <alignment horizontal="left"/>
      <protection hidden="1"/>
    </xf>
    <xf numFmtId="0" fontId="39" fillId="2" borderId="12" xfId="0" applyFont="1" applyFill="1" applyBorder="1" applyAlignment="1" applyProtection="1">
      <alignment horizontal="left"/>
      <protection hidden="1"/>
    </xf>
    <xf numFmtId="0" fontId="39" fillId="2" borderId="13" xfId="0" applyFont="1" applyFill="1" applyBorder="1" applyAlignment="1" applyProtection="1">
      <alignment horizontal="left"/>
      <protection hidden="1"/>
    </xf>
    <xf numFmtId="0" fontId="19" fillId="0" borderId="0" xfId="10" applyAlignment="1" applyProtection="1">
      <alignment horizontal="center"/>
    </xf>
    <xf numFmtId="0" fontId="2" fillId="0" borderId="0" xfId="27" quotePrefix="1" applyAlignment="1" applyProtection="1">
      <alignment wrapText="1"/>
      <protection hidden="1"/>
    </xf>
    <xf numFmtId="0" fontId="2" fillId="21" borderId="0" xfId="27" quotePrefix="1" applyFill="1" applyAlignment="1" applyProtection="1">
      <alignment wrapText="1"/>
      <protection hidden="1"/>
    </xf>
    <xf numFmtId="0" fontId="3" fillId="21" borderId="0" xfId="27" applyFont="1" applyFill="1" applyAlignment="1" applyProtection="1">
      <alignment wrapText="1"/>
      <protection hidden="1"/>
    </xf>
    <xf numFmtId="0" fontId="2" fillId="0" borderId="0" xfId="27" applyAlignment="1" applyProtection="1">
      <alignment wrapText="1"/>
      <protection hidden="1"/>
    </xf>
    <xf numFmtId="0" fontId="2" fillId="22" borderId="0" xfId="27" applyFill="1" applyAlignment="1" applyProtection="1">
      <alignment wrapText="1"/>
      <protection hidden="1"/>
    </xf>
    <xf numFmtId="0" fontId="36" fillId="2" borderId="0" xfId="0" applyFont="1" applyFill="1" applyAlignment="1" applyProtection="1">
      <alignment wrapText="1"/>
      <protection hidden="1"/>
    </xf>
  </cellXfs>
  <cellStyles count="39">
    <cellStyle name="Accent1" xfId="1" builtinId="29"/>
    <cellStyle name="Amended" xfId="2" xr:uid="{00000000-0005-0000-0000-000001000000}"/>
    <cellStyle name="Blank" xfId="3" xr:uid="{00000000-0005-0000-0000-000002000000}"/>
    <cellStyle name="Calculation 2" xfId="4" xr:uid="{00000000-0005-0000-0000-000003000000}"/>
    <cellStyle name="Comma" xfId="5" builtinId="3"/>
    <cellStyle name="Comma 2" xfId="6" xr:uid="{00000000-0005-0000-0000-000005000000}"/>
    <cellStyle name="Currency" xfId="7" builtinId="4"/>
    <cellStyle name="Explanatory Text 2" xfId="8" xr:uid="{00000000-0005-0000-0000-000008000000}"/>
    <cellStyle name="Heading" xfId="9" xr:uid="{00000000-0005-0000-0000-000009000000}"/>
    <cellStyle name="Hyperlink" xfId="10" builtinId="8" customBuiltin="1"/>
    <cellStyle name="Hyperlink 2" xfId="11" xr:uid="{00000000-0005-0000-0000-00000B000000}"/>
    <cellStyle name="Hyperlink 3" xfId="12" xr:uid="{00000000-0005-0000-0000-00000C000000}"/>
    <cellStyle name="Inconsistent" xfId="13" xr:uid="{00000000-0005-0000-0000-00000D000000}"/>
    <cellStyle name="Input 2" xfId="14" xr:uid="{00000000-0005-0000-0000-00000E000000}"/>
    <cellStyle name="Macro Output" xfId="15" xr:uid="{00000000-0005-0000-0000-00000F000000}"/>
    <cellStyle name="Neutral" xfId="16" builtinId="28"/>
    <cellStyle name="Normal" xfId="0" builtinId="0" customBuiltin="1"/>
    <cellStyle name="Normal 2" xfId="17" xr:uid="{00000000-0005-0000-0000-000012000000}"/>
    <cellStyle name="Normal 3" xfId="18" xr:uid="{00000000-0005-0000-0000-000013000000}"/>
    <cellStyle name="Normal 335" xfId="19" xr:uid="{00000000-0005-0000-0000-000014000000}"/>
    <cellStyle name="Normal 338" xfId="20" xr:uid="{00000000-0005-0000-0000-000015000000}"/>
    <cellStyle name="Normal 39" xfId="21" xr:uid="{00000000-0005-0000-0000-000016000000}"/>
    <cellStyle name="Normal 4" xfId="22" xr:uid="{00000000-0005-0000-0000-000017000000}"/>
    <cellStyle name="Normal 5" xfId="23" xr:uid="{00000000-0005-0000-0000-000018000000}"/>
    <cellStyle name="Normal 7" xfId="24" xr:uid="{00000000-0005-0000-0000-000019000000}"/>
    <cellStyle name="Normal 7 2" xfId="25" xr:uid="{00000000-0005-0000-0000-00001A000000}"/>
    <cellStyle name="Normal_Gerling Rates 030699" xfId="26" xr:uid="{00000000-0005-0000-0000-00001B000000}"/>
    <cellStyle name="Normal_Skandia Bond IHT Estimator" xfId="27" xr:uid="{00000000-0005-0000-0000-00001C000000}"/>
    <cellStyle name="Output 2" xfId="28" xr:uid="{00000000-0005-0000-0000-00001D000000}"/>
    <cellStyle name="Parameter" xfId="29" xr:uid="{00000000-0005-0000-0000-00001E000000}"/>
    <cellStyle name="Per cent" xfId="30" builtinId="5"/>
    <cellStyle name="Percent 2" xfId="31" xr:uid="{00000000-0005-0000-0000-000020000000}"/>
    <cellStyle name="Percent 3" xfId="32" xr:uid="{00000000-0005-0000-0000-000021000000}"/>
    <cellStyle name="Percent 3 2" xfId="33" xr:uid="{00000000-0005-0000-0000-000022000000}"/>
    <cellStyle name="Prophet formula" xfId="34" xr:uid="{00000000-0005-0000-0000-000023000000}"/>
    <cellStyle name="Standard 2" xfId="35" xr:uid="{00000000-0005-0000-0000-000024000000}"/>
    <cellStyle name="Standard 2 2" xfId="36" xr:uid="{00000000-0005-0000-0000-000025000000}"/>
    <cellStyle name="Style 1" xfId="37" xr:uid="{00000000-0005-0000-0000-000026000000}"/>
    <cellStyle name="Warning Text 2" xfId="38" xr:uid="{00000000-0005-0000-0000-000027000000}"/>
  </cellStyles>
  <dxfs count="3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theme="0"/>
        </patternFill>
      </fill>
      <border>
        <right/>
        <top/>
        <bottom/>
        <vertical/>
        <horizontal/>
      </border>
    </dxf>
    <dxf>
      <border>
        <left/>
        <right/>
        <bottom/>
      </border>
    </dxf>
    <dxf>
      <border>
        <left/>
        <right/>
        <bottom/>
        <vertical/>
        <horizontal/>
      </border>
    </dxf>
    <dxf>
      <fill>
        <patternFill>
          <bgColor indexed="10"/>
        </patternFill>
      </fill>
    </dxf>
    <dxf>
      <font>
        <color rgb="FF00B050"/>
      </font>
      <fill>
        <patternFill>
          <bgColor theme="0"/>
        </patternFill>
      </fill>
    </dxf>
    <dxf>
      <border>
        <right style="thin">
          <color auto="1"/>
        </right>
        <vertical/>
        <horizontal/>
      </border>
    </dxf>
    <dxf>
      <border>
        <left/>
        <right/>
        <top/>
        <bottom/>
        <vertical/>
        <horizontal/>
      </border>
    </dxf>
    <dxf>
      <fill>
        <patternFill>
          <bgColor theme="0"/>
        </patternFill>
      </fill>
    </dxf>
    <dxf>
      <border>
        <right/>
        <top/>
        <bottom/>
        <vertical/>
        <horizontal/>
      </border>
    </dxf>
    <dxf>
      <fill>
        <patternFill>
          <bgColor indexed="10"/>
        </patternFill>
      </fill>
    </dxf>
    <dxf>
      <font>
        <color theme="0"/>
      </font>
      <fill>
        <patternFill patternType="none">
          <bgColor indexed="65"/>
        </patternFill>
      </fill>
      <border>
        <left style="thin">
          <color indexed="64"/>
        </left>
        <right/>
        <top/>
        <bottom/>
      </border>
    </dxf>
    <dxf>
      <font>
        <color theme="0"/>
      </font>
      <fill>
        <patternFill patternType="none">
          <bgColor auto="1"/>
        </patternFill>
      </fill>
    </dxf>
    <dxf>
      <border>
        <left/>
        <right/>
        <top/>
        <bottom/>
        <vertical/>
        <horizontal/>
      </border>
    </dxf>
    <dxf>
      <font>
        <color theme="0"/>
      </font>
      <fill>
        <patternFill>
          <bgColor theme="0"/>
        </patternFill>
      </fill>
      <border>
        <left style="thin">
          <color auto="1"/>
        </left>
      </border>
    </dxf>
    <dxf>
      <border>
        <right style="thin">
          <color auto="1"/>
        </right>
        <vertical/>
        <horizontal/>
      </border>
    </dxf>
    <dxf>
      <border>
        <right/>
        <vertical/>
        <horizontal/>
      </border>
    </dxf>
    <dxf>
      <fill>
        <patternFill>
          <bgColor indexed="10"/>
        </patternFill>
      </fill>
    </dxf>
    <dxf>
      <fill>
        <patternFill>
          <bgColor indexed="10"/>
        </patternFill>
      </fill>
    </dxf>
    <dxf>
      <fill>
        <patternFill>
          <bgColor indexed="10"/>
        </patternFill>
      </fill>
    </dxf>
    <dxf>
      <border>
        <left/>
        <right/>
        <top/>
        <bottom/>
        <vertical/>
        <horizontal/>
      </border>
    </dxf>
    <dxf>
      <font>
        <color theme="0"/>
      </font>
      <border>
        <left/>
        <right/>
        <top/>
        <bottom/>
        <vertical/>
        <horizontal/>
      </border>
    </dxf>
    <dxf>
      <border>
        <left/>
        <right/>
        <top/>
        <bottom/>
        <vertical/>
        <horizontal/>
      </border>
    </dxf>
    <dxf>
      <font>
        <color theme="0"/>
      </font>
      <border>
        <left/>
        <right/>
        <top/>
        <bottom/>
        <vertical/>
        <horizontal/>
      </border>
    </dxf>
    <dxf>
      <font>
        <color theme="0"/>
      </font>
      <fill>
        <patternFill patternType="none">
          <bgColor auto="1"/>
        </patternFill>
      </fill>
    </dxf>
    <dxf>
      <font>
        <color theme="0"/>
      </font>
      <fill>
        <patternFill patternType="none">
          <bgColor auto="1"/>
        </patternFill>
      </fill>
    </dxf>
    <dxf>
      <font>
        <color theme="0"/>
      </font>
      <fill>
        <patternFill>
          <bgColor theme="0"/>
        </patternFill>
      </fill>
    </dxf>
    <dxf>
      <font>
        <color theme="0"/>
      </font>
      <fill>
        <patternFill patternType="solid">
          <bgColor theme="0"/>
        </patternFill>
      </fill>
    </dxf>
  </dxfs>
  <tableStyles count="0" defaultTableStyle="TableStyleMedium9" defaultPivotStyle="PivotStyleLight16"/>
  <colors>
    <mruColors>
      <color rgb="FF0F7B3F"/>
      <color rgb="FFE2EFBF"/>
      <color rgb="FFDDE8C6"/>
      <color rgb="FFDAE6C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CheckBox" checked="Checked" lockText="1"/>
</file>

<file path=xl/ctrlProps/ctrlProp4.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MAIN PAGE'!C7"/><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absolute">
    <xdr:from>
      <xdr:col>5</xdr:col>
      <xdr:colOff>1780752</xdr:colOff>
      <xdr:row>1</xdr:row>
      <xdr:rowOff>26458</xdr:rowOff>
    </xdr:from>
    <xdr:to>
      <xdr:col>13</xdr:col>
      <xdr:colOff>1041</xdr:colOff>
      <xdr:row>3</xdr:row>
      <xdr:rowOff>67118</xdr:rowOff>
    </xdr:to>
    <xdr:pic>
      <xdr:nvPicPr>
        <xdr:cNvPr id="2" name="Picture 1">
          <a:extLst>
            <a:ext uri="{FF2B5EF4-FFF2-40B4-BE49-F238E27FC236}">
              <a16:creationId xmlns:a16="http://schemas.microsoft.com/office/drawing/2014/main" id="{A98403A7-BE3C-4076-9AC0-1A3DE836FD32}"/>
            </a:ext>
          </a:extLst>
        </xdr:cNvPr>
        <xdr:cNvPicPr>
          <a:picLocks noChangeAspect="1"/>
        </xdr:cNvPicPr>
      </xdr:nvPicPr>
      <xdr:blipFill>
        <a:blip xmlns:r="http://schemas.openxmlformats.org/officeDocument/2006/relationships" r:embed="rId1"/>
        <a:stretch/>
      </xdr:blipFill>
      <xdr:spPr>
        <a:xfrm>
          <a:off x="8294159" y="391583"/>
          <a:ext cx="1749618" cy="817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806450</xdr:colOff>
      <xdr:row>2</xdr:row>
      <xdr:rowOff>9525</xdr:rowOff>
    </xdr:from>
    <xdr:to>
      <xdr:col>6</xdr:col>
      <xdr:colOff>156960</xdr:colOff>
      <xdr:row>5</xdr:row>
      <xdr:rowOff>131445</xdr:rowOff>
    </xdr:to>
    <xdr:pic>
      <xdr:nvPicPr>
        <xdr:cNvPr id="3" name="Picture 2">
          <a:extLst>
            <a:ext uri="{FF2B5EF4-FFF2-40B4-BE49-F238E27FC236}">
              <a16:creationId xmlns:a16="http://schemas.microsoft.com/office/drawing/2014/main" id="{E57557CA-7B99-897B-FEED-5FF767C702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5225" y="400050"/>
          <a:ext cx="1870075" cy="739775"/>
        </a:xfrm>
        <a:prstGeom prst="rect">
          <a:avLst/>
        </a:prstGeom>
        <a:noFill/>
      </xdr:spPr>
    </xdr:pic>
    <xdr:clientData/>
  </xdr:twoCellAnchor>
  <xdr:twoCellAnchor editAs="oneCell">
    <xdr:from>
      <xdr:col>2</xdr:col>
      <xdr:colOff>949325</xdr:colOff>
      <xdr:row>78</xdr:row>
      <xdr:rowOff>95250</xdr:rowOff>
    </xdr:from>
    <xdr:to>
      <xdr:col>6</xdr:col>
      <xdr:colOff>158865</xdr:colOff>
      <xdr:row>86</xdr:row>
      <xdr:rowOff>78740</xdr:rowOff>
    </xdr:to>
    <xdr:pic>
      <xdr:nvPicPr>
        <xdr:cNvPr id="4" name="Picture 3">
          <a:extLst>
            <a:ext uri="{FF2B5EF4-FFF2-40B4-BE49-F238E27FC236}">
              <a16:creationId xmlns:a16="http://schemas.microsoft.com/office/drawing/2014/main" id="{DA30F46B-FEB7-E6E8-0469-ABF910B6579B}"/>
            </a:ext>
          </a:extLst>
        </xdr:cNvPr>
        <xdr:cNvPicPr>
          <a:picLocks noChangeAspect="1"/>
        </xdr:cNvPicPr>
      </xdr:nvPicPr>
      <xdr:blipFill>
        <a:blip xmlns:r="http://schemas.openxmlformats.org/officeDocument/2006/relationships" r:embed="rId2"/>
        <a:stretch>
          <a:fillRect/>
        </a:stretch>
      </xdr:blipFill>
      <xdr:spPr>
        <a:xfrm>
          <a:off x="2159000" y="19431000"/>
          <a:ext cx="5946775" cy="1431290"/>
        </a:xfrm>
        <a:prstGeom prst="rect">
          <a:avLst/>
        </a:prstGeom>
      </xdr:spPr>
    </xdr:pic>
    <xdr:clientData/>
  </xdr:twoCellAnchor>
  <xdr:twoCellAnchor>
    <xdr:from>
      <xdr:col>4</xdr:col>
      <xdr:colOff>144780</xdr:colOff>
      <xdr:row>0</xdr:row>
      <xdr:rowOff>30480</xdr:rowOff>
    </xdr:from>
    <xdr:to>
      <xdr:col>4</xdr:col>
      <xdr:colOff>2087880</xdr:colOff>
      <xdr:row>0</xdr:row>
      <xdr:rowOff>434340</xdr:rowOff>
    </xdr:to>
    <xdr:sp macro="" textlink="">
      <xdr:nvSpPr>
        <xdr:cNvPr id="2" name="Rectangle: Rounded Corners 1">
          <a:hlinkClick xmlns:r="http://schemas.openxmlformats.org/officeDocument/2006/relationships" r:id="rId3"/>
          <a:extLst>
            <a:ext uri="{FF2B5EF4-FFF2-40B4-BE49-F238E27FC236}">
              <a16:creationId xmlns:a16="http://schemas.microsoft.com/office/drawing/2014/main" id="{ADA9DBF7-CDBA-0638-1FC4-4B589B984C0E}"/>
            </a:ext>
          </a:extLst>
        </xdr:cNvPr>
        <xdr:cNvSpPr/>
      </xdr:nvSpPr>
      <xdr:spPr bwMode="auto">
        <a:xfrm>
          <a:off x="5570220" y="30480"/>
          <a:ext cx="1943100" cy="403860"/>
        </a:xfrm>
        <a:prstGeom prst="roundRect">
          <a:avLst/>
        </a:prstGeom>
        <a:solidFill>
          <a:srgbClr val="FFFFFF"/>
        </a:solidFill>
        <a:ln w="25400" cap="flat" cmpd="sng" algn="ctr">
          <a:solidFill>
            <a:srgbClr val="0F7B3F"/>
          </a:solidFill>
          <a:prstDash val="solid"/>
          <a:round/>
          <a:headEnd type="none" w="med" len="med"/>
          <a:tailEnd type="none" w="med" len="med"/>
        </a:ln>
        <a:effectLst/>
      </xdr:spPr>
      <xdr:txBody>
        <a:bodyPr vertOverflow="clip" wrap="square" lIns="18288" tIns="0" rIns="0" bIns="0" rtlCol="0" anchor="ctr" upright="1"/>
        <a:lstStyle/>
        <a:p>
          <a:pPr algn="ctr"/>
          <a:r>
            <a:rPr lang="en-GB" sz="1600" b="1">
              <a:solidFill>
                <a:srgbClr val="0F7B3F"/>
              </a:solidFill>
              <a:latin typeface="Arial" panose="020B0604020202020204" pitchFamily="34" charset="0"/>
              <a:cs typeface="Arial" panose="020B0604020202020204" pitchFamily="34" charset="0"/>
            </a:rPr>
            <a:t>Back to Inputs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539115</xdr:colOff>
      <xdr:row>4</xdr:row>
      <xdr:rowOff>0</xdr:rowOff>
    </xdr:from>
    <xdr:to>
      <xdr:col>17</xdr:col>
      <xdr:colOff>809626</xdr:colOff>
      <xdr:row>8</xdr:row>
      <xdr:rowOff>358140</xdr:rowOff>
    </xdr:to>
    <xdr:sp macro="" textlink="">
      <xdr:nvSpPr>
        <xdr:cNvPr id="18850" name="Text Box 1442">
          <a:extLst>
            <a:ext uri="{FF2B5EF4-FFF2-40B4-BE49-F238E27FC236}">
              <a16:creationId xmlns:a16="http://schemas.microsoft.com/office/drawing/2014/main" id="{00000000-0008-0000-0100-0000A2490000}"/>
            </a:ext>
          </a:extLst>
        </xdr:cNvPr>
        <xdr:cNvSpPr txBox="1">
          <a:spLocks noChangeArrowheads="1"/>
        </xdr:cNvSpPr>
      </xdr:nvSpPr>
      <xdr:spPr bwMode="auto">
        <a:xfrm>
          <a:off x="9549765" y="647700"/>
          <a:ext cx="2956561" cy="108204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Times New Roman"/>
              <a:cs typeface="Times New Roman"/>
            </a:rPr>
            <a:t>UK Platform standard charges are used.  </a:t>
          </a:r>
        </a:p>
        <a:p>
          <a:pPr algn="l" rtl="0">
            <a:defRPr sz="1000"/>
          </a:pPr>
          <a:r>
            <a:rPr lang="en-GB" sz="1000" b="0" i="0" u="none" strike="noStrike" baseline="0">
              <a:solidFill>
                <a:srgbClr val="000000"/>
              </a:solidFill>
              <a:latin typeface="Times New Roman"/>
              <a:cs typeface="Times New Roman"/>
            </a:rPr>
            <a:t> </a:t>
          </a:r>
        </a:p>
        <a:p>
          <a:pPr algn="l" rtl="0">
            <a:defRPr sz="1000"/>
          </a:pPr>
          <a:r>
            <a:rPr lang="en-GB" sz="1000" b="0" i="0" u="none" strike="noStrike" baseline="0">
              <a:solidFill>
                <a:srgbClr val="000000"/>
              </a:solidFill>
              <a:latin typeface="Times New Roman"/>
              <a:cs typeface="Times New Roman"/>
            </a:rPr>
            <a:t>This table should be updated via the Parametrs tab,  not directly on this page.                                                                              			   In this instance withdrawals are assumed to be at the end of the month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539115</xdr:colOff>
      <xdr:row>4</xdr:row>
      <xdr:rowOff>0</xdr:rowOff>
    </xdr:from>
    <xdr:to>
      <xdr:col>17</xdr:col>
      <xdr:colOff>809626</xdr:colOff>
      <xdr:row>8</xdr:row>
      <xdr:rowOff>358140</xdr:rowOff>
    </xdr:to>
    <xdr:sp macro="" textlink="">
      <xdr:nvSpPr>
        <xdr:cNvPr id="3" name="Text Box 1442">
          <a:extLst>
            <a:ext uri="{FF2B5EF4-FFF2-40B4-BE49-F238E27FC236}">
              <a16:creationId xmlns:a16="http://schemas.microsoft.com/office/drawing/2014/main" id="{2169B6F8-C08C-4C70-9C2C-9622AE39D6AF}"/>
            </a:ext>
          </a:extLst>
        </xdr:cNvPr>
        <xdr:cNvSpPr txBox="1">
          <a:spLocks noChangeArrowheads="1"/>
        </xdr:cNvSpPr>
      </xdr:nvSpPr>
      <xdr:spPr bwMode="auto">
        <a:xfrm>
          <a:off x="9551670" y="647700"/>
          <a:ext cx="2956561" cy="10858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Times New Roman"/>
              <a:cs typeface="Times New Roman"/>
            </a:rPr>
            <a:t>UK Platform standard charges are used.  </a:t>
          </a:r>
        </a:p>
        <a:p>
          <a:pPr algn="l" rtl="0">
            <a:defRPr sz="1000"/>
          </a:pPr>
          <a:r>
            <a:rPr lang="en-GB" sz="1000" b="0" i="0" u="none" strike="noStrike" baseline="0">
              <a:solidFill>
                <a:srgbClr val="000000"/>
              </a:solidFill>
              <a:latin typeface="Times New Roman"/>
              <a:cs typeface="Times New Roman"/>
            </a:rPr>
            <a:t> </a:t>
          </a:r>
        </a:p>
        <a:p>
          <a:pPr algn="l" rtl="0">
            <a:defRPr sz="1000"/>
          </a:pPr>
          <a:r>
            <a:rPr lang="en-GB" sz="1000" b="0" i="0" u="none" strike="noStrike" baseline="0">
              <a:solidFill>
                <a:srgbClr val="000000"/>
              </a:solidFill>
              <a:latin typeface="Times New Roman"/>
              <a:cs typeface="Times New Roman"/>
            </a:rPr>
            <a:t>This table should be updated via the Parametrs tab,  not directly on this page.                                                                              			   In this instance withdrawals are assumed to be at the end of the month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539115</xdr:colOff>
      <xdr:row>4</xdr:row>
      <xdr:rowOff>0</xdr:rowOff>
    </xdr:from>
    <xdr:to>
      <xdr:col>17</xdr:col>
      <xdr:colOff>809626</xdr:colOff>
      <xdr:row>8</xdr:row>
      <xdr:rowOff>358140</xdr:rowOff>
    </xdr:to>
    <xdr:sp macro="" textlink="">
      <xdr:nvSpPr>
        <xdr:cNvPr id="3" name="Text Box 1442">
          <a:extLst>
            <a:ext uri="{FF2B5EF4-FFF2-40B4-BE49-F238E27FC236}">
              <a16:creationId xmlns:a16="http://schemas.microsoft.com/office/drawing/2014/main" id="{CF4303F1-C07D-4F74-B576-01E5EF187CCE}"/>
            </a:ext>
          </a:extLst>
        </xdr:cNvPr>
        <xdr:cNvSpPr txBox="1">
          <a:spLocks noChangeArrowheads="1"/>
        </xdr:cNvSpPr>
      </xdr:nvSpPr>
      <xdr:spPr bwMode="auto">
        <a:xfrm>
          <a:off x="9551670" y="647700"/>
          <a:ext cx="2956561" cy="10858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Times New Roman"/>
              <a:cs typeface="Times New Roman"/>
            </a:rPr>
            <a:t>UK Platform standard charges are used.  </a:t>
          </a:r>
        </a:p>
        <a:p>
          <a:pPr algn="l" rtl="0">
            <a:defRPr sz="1000"/>
          </a:pPr>
          <a:r>
            <a:rPr lang="en-GB" sz="1000" b="0" i="0" u="none" strike="noStrike" baseline="0">
              <a:solidFill>
                <a:srgbClr val="000000"/>
              </a:solidFill>
              <a:latin typeface="Times New Roman"/>
              <a:cs typeface="Times New Roman"/>
            </a:rPr>
            <a:t> </a:t>
          </a:r>
        </a:p>
        <a:p>
          <a:pPr algn="l" rtl="0">
            <a:defRPr sz="1000"/>
          </a:pPr>
          <a:r>
            <a:rPr lang="en-GB" sz="1000" b="0" i="0" u="none" strike="noStrike" baseline="0">
              <a:solidFill>
                <a:srgbClr val="000000"/>
              </a:solidFill>
              <a:latin typeface="Times New Roman"/>
              <a:cs typeface="Times New Roman"/>
            </a:rPr>
            <a:t>This table should be updated via the Parametrs tab,  not directly on this page.                                                                              			   In this instance withdrawals are assumed to be at the end of the month  </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xdr:row>
          <xdr:rowOff>9525</xdr:rowOff>
        </xdr:from>
        <xdr:to>
          <xdr:col>2</xdr:col>
          <xdr:colOff>323850</xdr:colOff>
          <xdr:row>8</xdr:row>
          <xdr:rowOff>104775</xdr:rowOff>
        </xdr:to>
        <xdr:grpSp>
          <xdr:nvGrpSpPr>
            <xdr:cNvPr id="48217" name="Group 1">
              <a:extLst>
                <a:ext uri="{FF2B5EF4-FFF2-40B4-BE49-F238E27FC236}">
                  <a16:creationId xmlns:a16="http://schemas.microsoft.com/office/drawing/2014/main" id="{00000000-0008-0000-0500-000059BC0000}"/>
                </a:ext>
              </a:extLst>
            </xdr:cNvPr>
            <xdr:cNvGrpSpPr>
              <a:grpSpLocks/>
            </xdr:cNvGrpSpPr>
          </xdr:nvGrpSpPr>
          <xdr:grpSpPr bwMode="auto">
            <a:xfrm>
              <a:off x="4471147" y="745938"/>
              <a:ext cx="323850" cy="812427"/>
              <a:chOff x="394" y="78"/>
              <a:chExt cx="23" cy="111"/>
            </a:xfrm>
          </xdr:grpSpPr>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B00-000001A80000}"/>
                  </a:ext>
                </a:extLst>
              </xdr:cNvPr>
              <xdr:cNvSpPr/>
            </xdr:nvSpPr>
            <xdr:spPr bwMode="auto">
              <a:xfrm>
                <a:off x="394" y="78"/>
                <a:ext cx="23" cy="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B00-000002A80000}"/>
                  </a:ext>
                </a:extLst>
              </xdr:cNvPr>
              <xdr:cNvSpPr/>
            </xdr:nvSpPr>
            <xdr:spPr bwMode="auto">
              <a:xfrm>
                <a:off x="394" y="102"/>
                <a:ext cx="22" cy="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B00-000003A80000}"/>
                  </a:ext>
                </a:extLst>
              </xdr:cNvPr>
              <xdr:cNvSpPr/>
            </xdr:nvSpPr>
            <xdr:spPr bwMode="auto">
              <a:xfrm>
                <a:off x="394" y="128"/>
                <a:ext cx="22" cy="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B00-000004A80000}"/>
                  </a:ext>
                </a:extLst>
              </xdr:cNvPr>
              <xdr:cNvSpPr/>
            </xdr:nvSpPr>
            <xdr:spPr bwMode="auto">
              <a:xfrm>
                <a:off x="394" y="157"/>
                <a:ext cx="22" cy="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16</xdr:col>
      <xdr:colOff>171450</xdr:colOff>
      <xdr:row>1</xdr:row>
      <xdr:rowOff>47625</xdr:rowOff>
    </xdr:from>
    <xdr:to>
      <xdr:col>23</xdr:col>
      <xdr:colOff>572782</xdr:colOff>
      <xdr:row>16</xdr:row>
      <xdr:rowOff>251760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2096750" y="209550"/>
          <a:ext cx="5335282" cy="2794935"/>
        </a:xfrm>
        <a:prstGeom prst="rect">
          <a:avLst/>
        </a:prstGeom>
      </xdr:spPr>
    </xdr:pic>
    <xdr:clientData/>
  </xdr:twoCellAnchor>
  <xdr:twoCellAnchor editAs="oneCell">
    <xdr:from>
      <xdr:col>16</xdr:col>
      <xdr:colOff>103375</xdr:colOff>
      <xdr:row>17</xdr:row>
      <xdr:rowOff>28575</xdr:rowOff>
    </xdr:from>
    <xdr:to>
      <xdr:col>21</xdr:col>
      <xdr:colOff>878</xdr:colOff>
      <xdr:row>26</xdr:row>
      <xdr:rowOff>76200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2028675" y="3114675"/>
          <a:ext cx="3421753" cy="1666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18</xdr:row>
      <xdr:rowOff>171450</xdr:rowOff>
    </xdr:from>
    <xdr:to>
      <xdr:col>11</xdr:col>
      <xdr:colOff>361950</xdr:colOff>
      <xdr:row>26</xdr:row>
      <xdr:rowOff>67310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3600450"/>
          <a:ext cx="6438900" cy="1419860"/>
        </a:xfrm>
        <a:prstGeom prst="rect">
          <a:avLst/>
        </a:prstGeom>
        <a:noFill/>
      </xdr:spPr>
    </xdr:pic>
    <xdr:clientData/>
  </xdr:twoCellAnchor>
  <xdr:twoCellAnchor editAs="oneCell">
    <xdr:from>
      <xdr:col>1</xdr:col>
      <xdr:colOff>0</xdr:colOff>
      <xdr:row>7</xdr:row>
      <xdr:rowOff>0</xdr:rowOff>
    </xdr:from>
    <xdr:to>
      <xdr:col>4</xdr:col>
      <xdr:colOff>181610</xdr:colOff>
      <xdr:row>15</xdr:row>
      <xdr:rowOff>158115</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609600" y="1333500"/>
          <a:ext cx="2010410" cy="1682115"/>
        </a:xfrm>
        <a:prstGeom prst="rect">
          <a:avLst/>
        </a:prstGeom>
      </xdr:spPr>
    </xdr:pic>
    <xdr:clientData/>
  </xdr:twoCellAnchor>
  <xdr:twoCellAnchor editAs="oneCell">
    <xdr:from>
      <xdr:col>1</xdr:col>
      <xdr:colOff>133350</xdr:colOff>
      <xdr:row>30</xdr:row>
      <xdr:rowOff>28575</xdr:rowOff>
    </xdr:from>
    <xdr:to>
      <xdr:col>7</xdr:col>
      <xdr:colOff>351940</xdr:colOff>
      <xdr:row>36</xdr:row>
      <xdr:rowOff>123688</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742950" y="6124575"/>
          <a:ext cx="3876190" cy="1095238"/>
        </a:xfrm>
        <a:prstGeom prst="rect">
          <a:avLst/>
        </a:prstGeom>
      </xdr:spPr>
    </xdr:pic>
    <xdr:clientData/>
  </xdr:twoCellAnchor>
  <xdr:twoCellAnchor editAs="oneCell">
    <xdr:from>
      <xdr:col>8</xdr:col>
      <xdr:colOff>9523</xdr:colOff>
      <xdr:row>37</xdr:row>
      <xdr:rowOff>28574</xdr:rowOff>
    </xdr:from>
    <xdr:to>
      <xdr:col>10</xdr:col>
      <xdr:colOff>590549</xdr:colOff>
      <xdr:row>38</xdr:row>
      <xdr:rowOff>28573</xdr:rowOff>
    </xdr:to>
    <xdr:pic>
      <xdr:nvPicPr>
        <xdr:cNvPr id="5" name="Picture 4" descr="Background pattern&#10;&#10;Description automatically generated">
          <a:extLst>
            <a:ext uri="{FF2B5EF4-FFF2-40B4-BE49-F238E27FC236}">
              <a16:creationId xmlns:a16="http://schemas.microsoft.com/office/drawing/2014/main" id="{00000000-0008-0000-0800-000005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0800000">
          <a:off x="4886323" y="6886574"/>
          <a:ext cx="1800226" cy="190499"/>
        </a:xfrm>
        <a:prstGeom prst="rect">
          <a:avLst/>
        </a:prstGeom>
      </xdr:spPr>
    </xdr:pic>
    <xdr:clientData/>
  </xdr:twoCellAnchor>
  <xdr:oneCellAnchor>
    <xdr:from>
      <xdr:col>8</xdr:col>
      <xdr:colOff>9523</xdr:colOff>
      <xdr:row>50</xdr:row>
      <xdr:rowOff>28574</xdr:rowOff>
    </xdr:from>
    <xdr:ext cx="1800226" cy="190499"/>
    <xdr:pic>
      <xdr:nvPicPr>
        <xdr:cNvPr id="7" name="Picture 6" descr="Background pattern&#10;&#10;Description automatically generated">
          <a:extLst>
            <a:ext uri="{FF2B5EF4-FFF2-40B4-BE49-F238E27FC236}">
              <a16:creationId xmlns:a16="http://schemas.microsoft.com/office/drawing/2014/main" id="{00000000-0008-0000-0800-000007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0800000">
          <a:off x="4886323" y="6886574"/>
          <a:ext cx="1800226" cy="190499"/>
        </a:xfrm>
        <a:prstGeom prst="rect">
          <a:avLst/>
        </a:prstGeom>
      </xdr:spPr>
    </xdr:pic>
    <xdr:clientData/>
  </xdr:oneCellAnchor>
  <xdr:twoCellAnchor editAs="oneCell">
    <xdr:from>
      <xdr:col>1</xdr:col>
      <xdr:colOff>190500</xdr:colOff>
      <xdr:row>43</xdr:row>
      <xdr:rowOff>47625</xdr:rowOff>
    </xdr:from>
    <xdr:to>
      <xdr:col>7</xdr:col>
      <xdr:colOff>410116</xdr:colOff>
      <xdr:row>50</xdr:row>
      <xdr:rowOff>19206</xdr:rowOff>
    </xdr:to>
    <xdr:pic>
      <xdr:nvPicPr>
        <xdr:cNvPr id="8" name="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5"/>
        <a:stretch>
          <a:fillRect/>
        </a:stretch>
      </xdr:blipFill>
      <xdr:spPr>
        <a:xfrm>
          <a:off x="800100" y="8048625"/>
          <a:ext cx="3877216" cy="111458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utton, Phil" id="{003D4AC4-A877-4FC1-ADAA-4D543A05E2C8}" userId="S::Phil.Button@quilter.com::6af54374-9d61-46ad-a025-a976aced230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3" dT="2022-02-23T16:29:14.92" personId="{003D4AC4-A877-4FC1-ADAA-4D543A05E2C8}" id="{5248C123-D920-4644-B904-3AA2EEC3880E}">
    <text>this is the annuity formula for (frequency) in arrears payments</text>
  </threadedComment>
</ThreadedComments>
</file>

<file path=xl/threadedComments/threadedComment2.xml><?xml version="1.0" encoding="utf-8"?>
<ThreadedComments xmlns="http://schemas.microsoft.com/office/spreadsheetml/2018/threadedcomments" xmlns:x="http://schemas.openxmlformats.org/spreadsheetml/2006/main">
  <threadedComment ref="D3" dT="2022-02-23T16:29:14.92" personId="{003D4AC4-A877-4FC1-ADAA-4D543A05E2C8}" id="{51A2D343-9574-45EC-9862-D8FBC55C39CA}">
    <text>this is the annuity formula for (frequency) in arrears payments</text>
  </threadedComment>
</ThreadedComments>
</file>

<file path=xl/threadedComments/threadedComment3.xml><?xml version="1.0" encoding="utf-8"?>
<ThreadedComments xmlns="http://schemas.microsoft.com/office/spreadsheetml/2018/threadedcomments" xmlns:x="http://schemas.openxmlformats.org/spreadsheetml/2006/main">
  <threadedComment ref="D3" dT="2022-02-23T16:29:14.92" personId="{003D4AC4-A877-4FC1-ADAA-4D543A05E2C8}" id="{F04249ED-B9AD-426F-97BF-3CD0ECC68787}">
    <text>this is the annuity formula for (frequency) in arrears payments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hyperlink" Target="https://www.gov.uk/hmrc-internal-manuals/inheritance-tax-manual/ihtm20657"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6.bin"/><Relationship Id="rId1" Type="http://schemas.openxmlformats.org/officeDocument/2006/relationships/hyperlink" Target="https://www.gov.uk/government/publications/revenue-and-customs-brief-22-2013-discounted-gift-schemes" TargetMode="External"/><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publications/revenue-and-customs-brief-22-2013-discounted-gift-schemes" TargetMode="External"/><Relationship Id="rId2" Type="http://schemas.openxmlformats.org/officeDocument/2006/relationships/hyperlink" Target="https://www.gov.uk/hmrc-internal-manuals/inheritance-tax-manual/ihtm20656" TargetMode="External"/><Relationship Id="rId1" Type="http://schemas.openxmlformats.org/officeDocument/2006/relationships/hyperlink" Target="file:///C:\Users\butphi\AppData\wiltho\AppData\Local\Microsoft\Windows\Temporary%20Internet%20Files\Content.Outlook\0NWME6QH\brief2213%20(2).pdf" TargetMode="External"/><Relationship Id="rId5" Type="http://schemas.openxmlformats.org/officeDocument/2006/relationships/drawing" Target="../drawings/drawing7.xml"/><Relationship Id="rId4"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s://www.gov.uk/hmrc-internal-manuals/inheritance-tax-manual/ihtm20657"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www.gov.uk/government/publications/revenue-and-customs-brief-22-2013-discounted-gift-schemes" TargetMode="Externa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hyperlink" Target="https://www.gov.uk/hmrc-internal-manuals/inheritance-tax-manual/ihtm20657"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autoPageBreaks="0" fitToPage="1"/>
  </sheetPr>
  <dimension ref="A1:XFC78"/>
  <sheetViews>
    <sheetView showGridLines="0" showRowColHeaders="0" tabSelected="1" zoomScale="90" zoomScaleNormal="90" workbookViewId="0">
      <selection activeCell="D7" sqref="D7"/>
    </sheetView>
  </sheetViews>
  <sheetFormatPr defaultColWidth="0" defaultRowHeight="0" customHeight="1" zeroHeight="1"/>
  <cols>
    <col min="1" max="1" width="6.1796875" style="151" customWidth="1"/>
    <col min="2" max="2" width="10.54296875" style="151" customWidth="1"/>
    <col min="3" max="3" width="38.7265625" style="151" customWidth="1"/>
    <col min="4" max="4" width="35.26953125" style="151" customWidth="1"/>
    <col min="5" max="5" width="2.7265625" style="151" customWidth="1"/>
    <col min="6" max="6" width="31.7265625" style="151" customWidth="1"/>
    <col min="7" max="7" width="2.7265625" style="151" customWidth="1"/>
    <col min="8" max="9" width="5.54296875" style="151" customWidth="1"/>
    <col min="10" max="10" width="22.26953125" style="151" hidden="1" customWidth="1"/>
    <col min="11" max="11" width="34.7265625" style="151" hidden="1" customWidth="1"/>
    <col min="12" max="12" width="2.26953125" style="151" hidden="1" customWidth="1"/>
    <col min="13" max="13" width="4.54296875" style="151" customWidth="1"/>
    <col min="14" max="14" width="11.26953125" style="151" customWidth="1"/>
    <col min="15" max="36" width="10.54296875" style="151" hidden="1"/>
    <col min="37" max="39" width="10.54296875" style="152" hidden="1"/>
    <col min="40" max="16383" width="10.54296875" style="151" hidden="1"/>
    <col min="16384" max="16384" width="2.90625" style="151" hidden="1"/>
  </cols>
  <sheetData>
    <row r="1" spans="2:52" ht="30" customHeight="1" thickBot="1">
      <c r="AE1" s="154" t="s">
        <v>11</v>
      </c>
      <c r="AH1" s="154" t="s">
        <v>12</v>
      </c>
      <c r="AJ1" s="151" t="s">
        <v>332</v>
      </c>
      <c r="AK1" s="155">
        <v>19</v>
      </c>
      <c r="AL1" s="156" t="s">
        <v>310</v>
      </c>
      <c r="AM1" s="156"/>
      <c r="AP1" s="154" t="s">
        <v>93</v>
      </c>
      <c r="AR1" s="151">
        <v>20</v>
      </c>
      <c r="AS1" s="151">
        <v>55</v>
      </c>
      <c r="AU1" s="230">
        <f>IF(D40=AU3,AW3,IF(AND(D40&gt;AU4,D40&lt;=AV4),AW4,IF(AND(D40&gt;AU5,D40&lt;=AV5),AW5,AW6)))</f>
        <v>0</v>
      </c>
      <c r="AV1" s="230"/>
      <c r="AW1" s="230"/>
      <c r="AY1" s="157" t="s">
        <v>539</v>
      </c>
    </row>
    <row r="2" spans="2:52" ht="47.5" customHeight="1">
      <c r="B2" s="386"/>
      <c r="C2" s="504" t="s">
        <v>555</v>
      </c>
      <c r="D2" s="504"/>
      <c r="E2" s="504"/>
      <c r="F2" s="504"/>
      <c r="G2" s="504"/>
      <c r="H2" s="387"/>
      <c r="I2" s="249"/>
      <c r="J2" s="249"/>
      <c r="K2" s="249"/>
      <c r="L2" s="249"/>
      <c r="M2" s="388"/>
      <c r="O2" s="369"/>
      <c r="P2" s="369"/>
      <c r="Q2" s="499"/>
      <c r="R2" s="499"/>
      <c r="S2" s="499"/>
      <c r="Y2" s="153" t="s">
        <v>13</v>
      </c>
      <c r="Z2" s="153" t="b">
        <f>IF(D9="",TRUE,Type=Single_Life)</f>
        <v>1</v>
      </c>
      <c r="AE2" s="153" t="s">
        <v>14</v>
      </c>
      <c r="AH2" s="153" t="s">
        <v>14</v>
      </c>
      <c r="AJ2" s="151">
        <v>0</v>
      </c>
      <c r="AK2" s="155">
        <v>20</v>
      </c>
      <c r="AL2" s="156" t="s">
        <v>311</v>
      </c>
      <c r="AM2" s="156"/>
      <c r="AO2" s="253" t="s">
        <v>396</v>
      </c>
      <c r="AP2" s="278">
        <v>51</v>
      </c>
      <c r="AQ2" s="158"/>
      <c r="AR2" s="159">
        <v>2</v>
      </c>
      <c r="AU2" s="230"/>
      <c r="AV2" s="230"/>
      <c r="AW2" s="230"/>
      <c r="AY2" s="151" t="s">
        <v>360</v>
      </c>
    </row>
    <row r="3" spans="2:52" ht="13.15" customHeight="1">
      <c r="B3" s="389"/>
      <c r="C3" s="505"/>
      <c r="D3" s="505"/>
      <c r="E3" s="505"/>
      <c r="F3" s="505"/>
      <c r="G3" s="252"/>
      <c r="H3" s="252"/>
      <c r="M3" s="390"/>
      <c r="O3" s="252"/>
      <c r="P3" s="252"/>
      <c r="Q3" s="252"/>
      <c r="R3" s="252"/>
      <c r="S3" s="252"/>
      <c r="Y3" s="153"/>
      <c r="Z3" s="153"/>
      <c r="AE3" s="153" t="s">
        <v>553</v>
      </c>
      <c r="AH3" s="153" t="s">
        <v>8</v>
      </c>
      <c r="AJ3" s="151">
        <v>1</v>
      </c>
      <c r="AK3" s="155">
        <v>21</v>
      </c>
      <c r="AL3" s="156" t="s">
        <v>312</v>
      </c>
      <c r="AM3" s="156"/>
      <c r="AO3" s="253" t="s">
        <v>397</v>
      </c>
      <c r="AP3" s="278" t="s">
        <v>332</v>
      </c>
      <c r="AR3" s="159" t="s">
        <v>15</v>
      </c>
      <c r="AS3" s="151" t="s">
        <v>15</v>
      </c>
      <c r="AU3" s="160">
        <v>0</v>
      </c>
      <c r="AV3" s="161"/>
      <c r="AW3" s="162">
        <v>0</v>
      </c>
      <c r="AY3" s="151" t="s">
        <v>361</v>
      </c>
    </row>
    <row r="4" spans="2:52" ht="13.15" customHeight="1">
      <c r="B4" s="391"/>
      <c r="C4" s="153"/>
      <c r="M4" s="390"/>
      <c r="Y4" s="153"/>
      <c r="Z4" s="153"/>
      <c r="AJ4" s="151">
        <v>2</v>
      </c>
      <c r="AK4" s="155">
        <v>22</v>
      </c>
      <c r="AO4" s="253" t="s">
        <v>398</v>
      </c>
      <c r="AP4" s="278" t="s">
        <v>15</v>
      </c>
      <c r="AR4" s="159"/>
      <c r="AU4" s="160">
        <v>0</v>
      </c>
      <c r="AV4" s="160">
        <v>0.05</v>
      </c>
      <c r="AW4" s="162">
        <v>0.1</v>
      </c>
      <c r="AY4" s="151" t="s">
        <v>426</v>
      </c>
    </row>
    <row r="5" spans="2:52" ht="13.15" customHeight="1">
      <c r="B5" s="391"/>
      <c r="C5" s="502" t="s">
        <v>545</v>
      </c>
      <c r="D5" s="503"/>
      <c r="E5" s="397"/>
      <c r="F5" s="398"/>
      <c r="G5" s="399"/>
      <c r="H5" s="399"/>
      <c r="M5" s="390"/>
      <c r="Y5" s="153"/>
      <c r="Z5" s="153"/>
      <c r="AE5" s="153" t="s">
        <v>15</v>
      </c>
      <c r="AH5" s="153" t="s">
        <v>9</v>
      </c>
      <c r="AJ5" s="151">
        <v>3</v>
      </c>
      <c r="AK5" s="155">
        <v>23</v>
      </c>
      <c r="AU5" s="160">
        <v>0.05</v>
      </c>
      <c r="AV5" s="160">
        <v>0.1</v>
      </c>
      <c r="AW5" s="162">
        <v>0.05</v>
      </c>
      <c r="AY5" s="151" t="s">
        <v>427</v>
      </c>
    </row>
    <row r="6" spans="2:52" ht="13.15" customHeight="1" thickBot="1">
      <c r="B6" s="391"/>
      <c r="C6" s="400"/>
      <c r="D6" s="399"/>
      <c r="E6" s="401"/>
      <c r="F6" s="398"/>
      <c r="G6" s="399"/>
      <c r="H6" s="399"/>
      <c r="M6" s="390"/>
      <c r="AE6" s="153" t="s">
        <v>16</v>
      </c>
      <c r="AH6" s="153" t="s">
        <v>17</v>
      </c>
      <c r="AJ6" s="151">
        <v>4</v>
      </c>
      <c r="AK6" s="155">
        <v>24</v>
      </c>
      <c r="AO6" s="279" t="s">
        <v>75</v>
      </c>
      <c r="AP6" s="330">
        <f ca="1">'jt life NP1'!O9</f>
        <v>0</v>
      </c>
      <c r="AU6" s="160">
        <v>0.1</v>
      </c>
      <c r="AV6" s="161"/>
      <c r="AW6" s="162">
        <v>0</v>
      </c>
      <c r="AY6" s="151" t="s">
        <v>216</v>
      </c>
    </row>
    <row r="7" spans="2:52" ht="13.15" customHeight="1" thickBot="1">
      <c r="B7" s="391"/>
      <c r="C7" s="402" t="s">
        <v>541</v>
      </c>
      <c r="D7" s="403" t="s">
        <v>360</v>
      </c>
      <c r="E7" s="401"/>
      <c r="F7" s="399"/>
      <c r="G7" s="399"/>
      <c r="H7" s="399"/>
      <c r="M7" s="390"/>
      <c r="R7" s="290" t="s">
        <v>365</v>
      </c>
      <c r="AJ7" s="151">
        <v>5</v>
      </c>
      <c r="AK7" s="155">
        <v>25</v>
      </c>
      <c r="AO7" s="279" t="s">
        <v>74</v>
      </c>
      <c r="AP7" s="330">
        <f ca="1">'jt life NP2'!O9</f>
        <v>0</v>
      </c>
      <c r="AU7" s="161"/>
      <c r="AV7" s="161"/>
      <c r="AW7" s="163"/>
    </row>
    <row r="8" spans="2:52" ht="13.15" customHeight="1" thickBot="1">
      <c r="B8" s="391"/>
      <c r="C8" s="404"/>
      <c r="D8" s="405"/>
      <c r="E8" s="401"/>
      <c r="F8" s="399"/>
      <c r="G8" s="399"/>
      <c r="H8" s="399"/>
      <c r="M8" s="390"/>
      <c r="R8" s="291">
        <f>BondAmount/2</f>
        <v>0</v>
      </c>
      <c r="AJ8" s="151">
        <v>6</v>
      </c>
      <c r="AK8" s="155">
        <v>26</v>
      </c>
      <c r="AO8" s="279" t="s">
        <v>76</v>
      </c>
      <c r="AP8" s="330">
        <f ca="1">'Net Premium'!O9</f>
        <v>0</v>
      </c>
      <c r="AY8" s="157" t="s">
        <v>540</v>
      </c>
    </row>
    <row r="9" spans="2:52" ht="13.15" customHeight="1" thickBot="1">
      <c r="B9" s="391"/>
      <c r="C9" s="402" t="s">
        <v>542</v>
      </c>
      <c r="D9" s="403" t="s">
        <v>14</v>
      </c>
      <c r="E9" s="401"/>
      <c r="F9" s="399"/>
      <c r="G9" s="399"/>
      <c r="H9" s="399"/>
      <c r="M9" s="390"/>
      <c r="R9" s="291">
        <f>BondAmount/2</f>
        <v>0</v>
      </c>
      <c r="AJ9" s="151">
        <v>7</v>
      </c>
      <c r="AK9" s="155">
        <v>27</v>
      </c>
      <c r="AY9" s="151" t="s">
        <v>360</v>
      </c>
    </row>
    <row r="10" spans="2:52" ht="13.15" customHeight="1" thickBot="1">
      <c r="B10" s="391"/>
      <c r="C10" s="404"/>
      <c r="D10" s="406"/>
      <c r="E10" s="401"/>
      <c r="F10" s="399"/>
      <c r="G10" s="399"/>
      <c r="H10" s="399"/>
      <c r="M10" s="390"/>
      <c r="AE10" s="153" t="s">
        <v>193</v>
      </c>
      <c r="AH10" s="153" t="s">
        <v>18</v>
      </c>
      <c r="AJ10" s="151">
        <v>8</v>
      </c>
      <c r="AK10" s="155">
        <v>28</v>
      </c>
      <c r="AY10" s="151" t="s">
        <v>216</v>
      </c>
    </row>
    <row r="11" spans="2:52" ht="12.75" customHeight="1" thickBot="1">
      <c r="B11" s="391"/>
      <c r="C11" s="402" t="s">
        <v>562</v>
      </c>
      <c r="D11" s="407"/>
      <c r="E11" s="401"/>
      <c r="F11" s="399"/>
      <c r="G11" s="399"/>
      <c r="H11" s="399"/>
      <c r="M11" s="390"/>
      <c r="AE11" s="153"/>
      <c r="AH11" s="153" t="s">
        <v>10</v>
      </c>
      <c r="AJ11" s="151">
        <v>9</v>
      </c>
      <c r="AK11" s="155">
        <v>29</v>
      </c>
    </row>
    <row r="12" spans="2:52" ht="12.75" customHeight="1" thickBot="1">
      <c r="B12" s="391"/>
      <c r="C12" s="402"/>
      <c r="D12" s="408"/>
      <c r="E12" s="401"/>
      <c r="F12" s="399"/>
      <c r="G12" s="399"/>
      <c r="H12" s="399"/>
      <c r="M12" s="390"/>
      <c r="U12" s="153"/>
      <c r="V12" s="153"/>
      <c r="Y12" s="238"/>
      <c r="Z12" s="239"/>
      <c r="AE12" s="153"/>
      <c r="AH12" s="153"/>
      <c r="AJ12" s="151">
        <v>10</v>
      </c>
      <c r="AK12" s="155">
        <v>30</v>
      </c>
    </row>
    <row r="13" spans="2:52" ht="12.75" customHeight="1" thickBot="1">
      <c r="B13" s="391"/>
      <c r="C13" s="402" t="s">
        <v>563</v>
      </c>
      <c r="D13" s="407"/>
      <c r="E13" s="401"/>
      <c r="F13" s="399"/>
      <c r="G13" s="399"/>
      <c r="H13" s="399"/>
      <c r="M13" s="390"/>
      <c r="U13" s="153"/>
      <c r="V13" s="153"/>
      <c r="Y13" s="238"/>
      <c r="Z13" s="239"/>
      <c r="AE13" s="153"/>
      <c r="AH13" s="153"/>
      <c r="AJ13" s="151">
        <v>11</v>
      </c>
      <c r="AK13" s="155">
        <v>31</v>
      </c>
    </row>
    <row r="14" spans="2:52" ht="6" customHeight="1">
      <c r="B14" s="391"/>
      <c r="C14" s="409"/>
      <c r="D14" s="410"/>
      <c r="E14" s="411"/>
      <c r="F14" s="399"/>
      <c r="G14" s="399"/>
      <c r="H14" s="399"/>
      <c r="M14" s="390"/>
      <c r="U14" s="153"/>
      <c r="V14" s="153"/>
      <c r="Y14" s="238"/>
      <c r="Z14" s="239"/>
      <c r="AH14" s="153"/>
      <c r="AJ14" s="151">
        <v>12</v>
      </c>
      <c r="AK14" s="155">
        <v>32</v>
      </c>
      <c r="AY14" s="157"/>
    </row>
    <row r="15" spans="2:52" ht="13.15" customHeight="1">
      <c r="B15" s="391"/>
      <c r="C15" s="399"/>
      <c r="D15" s="399"/>
      <c r="E15" s="399"/>
      <c r="F15" s="399"/>
      <c r="G15" s="399"/>
      <c r="H15" s="399"/>
      <c r="M15" s="390"/>
      <c r="U15" s="500" t="s">
        <v>73</v>
      </c>
      <c r="V15" s="501"/>
      <c r="AJ15" s="151">
        <v>13</v>
      </c>
      <c r="AK15" s="155">
        <v>33</v>
      </c>
      <c r="AY15" s="157" t="s">
        <v>525</v>
      </c>
    </row>
    <row r="16" spans="2:52" ht="13.15" customHeight="1">
      <c r="B16" s="391"/>
      <c r="C16" s="457" t="s">
        <v>330</v>
      </c>
      <c r="D16" s="458" t="s">
        <v>557</v>
      </c>
      <c r="E16" s="458"/>
      <c r="F16" s="458" t="s">
        <v>565</v>
      </c>
      <c r="G16" s="412"/>
      <c r="H16" s="399"/>
      <c r="J16" s="506" t="s">
        <v>506</v>
      </c>
      <c r="K16" s="507"/>
      <c r="L16" s="241"/>
      <c r="M16" s="390"/>
      <c r="U16" s="168" t="s">
        <v>324</v>
      </c>
      <c r="V16" s="232">
        <f>IF(Type=Single_Life,1,IF(QuoteType=Pre_UW,Life1Disc/(Life1Disc+Life2Disc),IF(Life1Underwriting="Nil Discount",0,IF(Life2Underwriting="Nil Discount",1,IF(Life1Disc+Life2Disc=0,0,Life1Disc/(Life1Disc+Life2Disc))))))</f>
        <v>1</v>
      </c>
      <c r="AE16" s="153" t="s">
        <v>19</v>
      </c>
      <c r="AJ16" s="151">
        <v>14</v>
      </c>
      <c r="AK16" s="155">
        <v>34</v>
      </c>
      <c r="AY16" s="151" t="str">
        <f>IF(OR(CaseType=NB_PreUW,CaseType=ExistingBond_PreUW),Pre_UW,IF(CaseType=TenYear_anniversary,Review,Post_UW))</f>
        <v>Pre UW</v>
      </c>
      <c r="AZ16" s="151" t="s">
        <v>526</v>
      </c>
    </row>
    <row r="17" spans="2:52" ht="13.15" customHeight="1" thickBot="1">
      <c r="B17" s="391"/>
      <c r="C17" s="413"/>
      <c r="D17" s="414"/>
      <c r="E17" s="414"/>
      <c r="F17" s="415"/>
      <c r="G17" s="401"/>
      <c r="H17" s="399"/>
      <c r="J17" s="166"/>
      <c r="L17" s="167"/>
      <c r="M17" s="390"/>
      <c r="U17" s="168" t="s">
        <v>379</v>
      </c>
      <c r="V17" s="233">
        <f>IF(Type=Single_Life,0,IF(QuoteType=Pre_UW,Life2Disc/(Life1Disc+Life2Disc),IF(Life2Underwriting="Nil Discount",0,IF(Life1Underwriting="Nil Discount",1,IF(Life1Disc+Life2Disc=0,0,Life2Disc/(Life1Disc+Life2Disc))))))</f>
        <v>0</v>
      </c>
      <c r="Y17" s="207"/>
      <c r="AE17" s="153" t="s">
        <v>20</v>
      </c>
      <c r="AJ17" s="151">
        <v>15</v>
      </c>
      <c r="AK17" s="155">
        <v>35</v>
      </c>
      <c r="AZ17" s="151" t="s">
        <v>527</v>
      </c>
    </row>
    <row r="18" spans="2:52" ht="13.15" customHeight="1" thickBot="1">
      <c r="B18" s="391"/>
      <c r="C18" s="416" t="s">
        <v>367</v>
      </c>
      <c r="D18" s="403"/>
      <c r="E18" s="414"/>
      <c r="F18" s="407" t="s">
        <v>554</v>
      </c>
      <c r="G18" s="401"/>
      <c r="H18" s="399"/>
      <c r="J18" s="251" t="s">
        <v>507</v>
      </c>
      <c r="K18" s="245" t="s">
        <v>514</v>
      </c>
      <c r="L18" s="167"/>
      <c r="M18" s="390"/>
      <c r="U18" s="168" t="s">
        <v>325</v>
      </c>
      <c r="V18" s="234">
        <f ca="1">MIN(BondAmountInvested*IF(Type=Single_Life,1,0.5), Life_1_discount_percentage*JLDisc)</f>
        <v>0</v>
      </c>
      <c r="AJ18" s="151">
        <v>16</v>
      </c>
      <c r="AK18" s="155">
        <v>36</v>
      </c>
      <c r="AZ18" s="151" t="s">
        <v>528</v>
      </c>
    </row>
    <row r="19" spans="2:52" ht="13.15" customHeight="1" thickBot="1">
      <c r="B19" s="391"/>
      <c r="C19" s="416"/>
      <c r="D19" s="399"/>
      <c r="E19" s="414"/>
      <c r="F19" s="417"/>
      <c r="G19" s="401"/>
      <c r="H19" s="399"/>
      <c r="J19" s="251" t="s">
        <v>513</v>
      </c>
      <c r="K19" s="245" t="s">
        <v>524</v>
      </c>
      <c r="L19" s="167"/>
      <c r="M19" s="390"/>
      <c r="U19" s="168" t="s">
        <v>326</v>
      </c>
      <c r="V19" s="234">
        <f>IF(Type=Single_Life,0,MIN(BondAmountInvested*0.5, Life_2_discount_percentage*JLDisc))</f>
        <v>0</v>
      </c>
      <c r="AE19" s="153" t="s">
        <v>21</v>
      </c>
      <c r="AJ19" s="151">
        <v>17</v>
      </c>
      <c r="AK19" s="155">
        <v>37</v>
      </c>
    </row>
    <row r="20" spans="2:52" ht="13.15" customHeight="1" thickBot="1">
      <c r="B20" s="391"/>
      <c r="C20" s="416" t="s">
        <v>363</v>
      </c>
      <c r="D20" s="403"/>
      <c r="E20" s="414"/>
      <c r="F20" s="403">
        <v>19</v>
      </c>
      <c r="G20" s="401"/>
      <c r="H20" s="399"/>
      <c r="J20" s="251" t="s">
        <v>508</v>
      </c>
      <c r="K20" s="370" t="s">
        <v>515</v>
      </c>
      <c r="L20" s="167"/>
      <c r="M20" s="390"/>
      <c r="U20" s="242"/>
      <c r="V20" s="235"/>
      <c r="AE20" s="153" t="s">
        <v>176</v>
      </c>
      <c r="AJ20" s="151">
        <v>18</v>
      </c>
      <c r="AK20" s="155">
        <v>38</v>
      </c>
      <c r="AY20" s="157" t="s">
        <v>529</v>
      </c>
    </row>
    <row r="21" spans="2:52" ht="13.15" customHeight="1" thickBot="1">
      <c r="B21" s="391"/>
      <c r="C21" s="416"/>
      <c r="D21" s="418"/>
      <c r="E21" s="414"/>
      <c r="F21" s="419"/>
      <c r="G21" s="401"/>
      <c r="H21" s="399"/>
      <c r="J21" s="374" t="s">
        <v>509</v>
      </c>
      <c r="K21" s="372" t="s">
        <v>516</v>
      </c>
      <c r="L21" s="167"/>
      <c r="M21" s="390"/>
      <c r="U21" s="168" t="s">
        <v>327</v>
      </c>
      <c r="V21" s="234">
        <f ca="1">MAX(IF(New_or_Existing=New_bond,BondAmountInvested,BondAmount)/IF(Type=Single_Life,1,2)-Life1Discount, 0)</f>
        <v>0</v>
      </c>
      <c r="AE21" s="153" t="s">
        <v>35</v>
      </c>
      <c r="AJ21" s="151">
        <v>19</v>
      </c>
      <c r="AK21" s="155">
        <v>39</v>
      </c>
      <c r="AY21" s="151" t="str">
        <f>IF(OR(CaseType=NB_PreUW,CaseType=NB_PostUW),New_bond,Existing_bond)</f>
        <v>New bond</v>
      </c>
      <c r="AZ21" s="151" t="s">
        <v>530</v>
      </c>
    </row>
    <row r="22" spans="2:52" ht="13.15" customHeight="1" thickBot="1">
      <c r="B22" s="391"/>
      <c r="C22" s="416" t="s">
        <v>333</v>
      </c>
      <c r="D22" s="403"/>
      <c r="E22" s="414"/>
      <c r="F22" s="403">
        <v>0</v>
      </c>
      <c r="G22" s="401"/>
      <c r="H22" s="399"/>
      <c r="J22" s="374" t="s">
        <v>510</v>
      </c>
      <c r="K22" s="372" t="s">
        <v>517</v>
      </c>
      <c r="L22" s="167"/>
      <c r="M22" s="390"/>
      <c r="U22" s="231" t="s">
        <v>328</v>
      </c>
      <c r="V22" s="236">
        <f>IF(Type=Single_Life, 0,MAX(IF(New_or_Existing=New_bond,BondAmountInvested,BondAmount)/2-Life2Discount, 0))</f>
        <v>0</v>
      </c>
      <c r="AE22" s="153" t="s">
        <v>177</v>
      </c>
      <c r="AJ22" s="151">
        <v>20</v>
      </c>
      <c r="AK22" s="155">
        <v>40</v>
      </c>
      <c r="AZ22" s="151" t="s">
        <v>531</v>
      </c>
    </row>
    <row r="23" spans="2:52" ht="16.5" customHeight="1">
      <c r="B23" s="391"/>
      <c r="C23" s="420" t="s">
        <v>323</v>
      </c>
      <c r="D23" s="421" t="str">
        <f>IF(OR(AND(Life1Underwriting="Nil Discount",QuoteType&lt;&gt;Pre_UW), Life1ANB=""), "", Life1ANB+IF(QuoteType=Pre_UW,0,Life1Underwriting))</f>
        <v/>
      </c>
      <c r="E23" s="422"/>
      <c r="F23" s="421">
        <f>IF(OR(AND(Life2Underwriting="Nil Discount",QuoteType&lt;&gt;Pre_UW), Life2ANB=""), "", Life2ANB+IF(QuoteType=Pre_UW,0,Life2Underwriting))</f>
        <v>19</v>
      </c>
      <c r="G23" s="401"/>
      <c r="H23" s="399"/>
      <c r="J23" s="374" t="s">
        <v>511</v>
      </c>
      <c r="K23" s="372" t="s">
        <v>518</v>
      </c>
      <c r="L23" s="167"/>
      <c r="M23" s="390"/>
      <c r="U23" s="240"/>
      <c r="V23" s="241"/>
      <c r="AE23" s="153" t="s">
        <v>36</v>
      </c>
      <c r="AJ23" s="151">
        <v>21</v>
      </c>
      <c r="AK23" s="155">
        <v>41</v>
      </c>
    </row>
    <row r="24" spans="2:52" ht="4.5" customHeight="1" thickBot="1">
      <c r="B24" s="391"/>
      <c r="C24" s="416"/>
      <c r="D24" s="418"/>
      <c r="E24" s="414"/>
      <c r="F24" s="418"/>
      <c r="G24" s="401"/>
      <c r="H24" s="399"/>
      <c r="J24" s="374" t="s">
        <v>512</v>
      </c>
      <c r="K24" s="371" t="s">
        <v>519</v>
      </c>
      <c r="L24" s="167"/>
      <c r="M24" s="390"/>
      <c r="U24" s="166"/>
      <c r="V24" s="167"/>
      <c r="AE24" s="153" t="s">
        <v>23</v>
      </c>
      <c r="AJ24" s="151">
        <v>22</v>
      </c>
      <c r="AK24" s="155">
        <v>42</v>
      </c>
    </row>
    <row r="25" spans="2:52" ht="14" customHeight="1" thickBot="1">
      <c r="B25" s="391"/>
      <c r="C25" s="423" t="s">
        <v>22</v>
      </c>
      <c r="D25" s="403" t="s">
        <v>15</v>
      </c>
      <c r="E25" s="414"/>
      <c r="F25" s="403" t="s">
        <v>15</v>
      </c>
      <c r="G25" s="401"/>
      <c r="H25" s="399"/>
      <c r="J25" s="166"/>
      <c r="L25" s="167"/>
      <c r="M25" s="390"/>
      <c r="U25" s="166"/>
      <c r="V25" s="167"/>
      <c r="AJ25" s="151">
        <v>23</v>
      </c>
      <c r="AK25" s="155">
        <v>43</v>
      </c>
    </row>
    <row r="26" spans="2:52" ht="4.9000000000000004" customHeight="1" thickBot="1">
      <c r="B26" s="391"/>
      <c r="C26" s="424"/>
      <c r="D26" s="425"/>
      <c r="E26" s="425"/>
      <c r="F26" s="425"/>
      <c r="G26" s="411"/>
      <c r="H26" s="399"/>
      <c r="J26" s="166"/>
      <c r="L26" s="167"/>
      <c r="M26" s="390"/>
      <c r="U26" s="243"/>
      <c r="V26" s="243"/>
      <c r="AJ26" s="151">
        <v>24</v>
      </c>
      <c r="AK26" s="155">
        <v>44</v>
      </c>
    </row>
    <row r="27" spans="2:52" ht="15" thickBot="1">
      <c r="B27" s="391"/>
      <c r="C27" s="399"/>
      <c r="D27" s="399"/>
      <c r="E27" s="399"/>
      <c r="F27" s="399"/>
      <c r="G27" s="399"/>
      <c r="H27" s="399"/>
      <c r="J27" s="251" t="s">
        <v>520</v>
      </c>
      <c r="K27" s="245" t="s">
        <v>523</v>
      </c>
      <c r="L27" s="167"/>
      <c r="M27" s="390"/>
      <c r="AE27" s="153" t="s">
        <v>56</v>
      </c>
      <c r="AJ27" s="151">
        <v>25</v>
      </c>
      <c r="AK27" s="155">
        <v>45</v>
      </c>
    </row>
    <row r="28" spans="2:52" ht="13.15" customHeight="1">
      <c r="B28" s="391"/>
      <c r="C28" s="502" t="s">
        <v>331</v>
      </c>
      <c r="D28" s="503"/>
      <c r="E28" s="397"/>
      <c r="F28" s="426"/>
      <c r="G28" s="412"/>
      <c r="H28" s="399"/>
      <c r="J28" s="251" t="s">
        <v>521</v>
      </c>
      <c r="K28" s="370" t="s">
        <v>522</v>
      </c>
      <c r="L28" s="167"/>
      <c r="M28" s="390"/>
      <c r="U28" s="500" t="s">
        <v>90</v>
      </c>
      <c r="V28" s="501"/>
      <c r="AE28" s="153" t="s">
        <v>57</v>
      </c>
      <c r="AJ28" s="151">
        <v>26</v>
      </c>
      <c r="AK28" s="155">
        <v>46</v>
      </c>
    </row>
    <row r="29" spans="2:52" ht="13.15" customHeight="1" thickBot="1">
      <c r="B29" s="391"/>
      <c r="C29" s="427"/>
      <c r="D29" s="399"/>
      <c r="E29" s="401"/>
      <c r="F29" s="427"/>
      <c r="G29" s="401"/>
      <c r="H29" s="399"/>
      <c r="J29" s="166"/>
      <c r="K29" s="372"/>
      <c r="L29" s="167"/>
      <c r="M29" s="390"/>
      <c r="U29" s="231" t="s">
        <v>322</v>
      </c>
      <c r="V29" s="237" t="str">
        <f ca="1">IF(New_or_Existing=New_bond,IF(OR(First_Wdwl_date&gt;DATE(YEAR(StartDate)+5, MONTH(StartDate), DAY(StartDate)),  First_Wdwl_date&lt;StartDate, (YEAR(First_Wdwl_date)-YEAR(StartDate))*12+(MONTH(First_Wdwl_date)-MONTH(StartDate))+1&lt;12/Freq), "Error", "OK"),IF(OR(First_Wdwl_date&lt;StartDate,First_Wdwl_date&gt;DATE(YEAR(StartDate),MONTH(StartDate)+12/Freq,DAY(StartDate))), "Error", "OK"))</f>
        <v>OK</v>
      </c>
      <c r="W29" s="497" t="s">
        <v>561</v>
      </c>
      <c r="X29" s="497"/>
      <c r="Y29" s="497"/>
      <c r="Z29" s="497"/>
      <c r="AA29" s="497"/>
      <c r="AB29" s="497"/>
      <c r="AJ29" s="151">
        <v>27</v>
      </c>
      <c r="AK29" s="155">
        <v>47</v>
      </c>
    </row>
    <row r="30" spans="2:52" ht="13.15" customHeight="1" thickBot="1">
      <c r="B30" s="391"/>
      <c r="C30" s="416" t="s">
        <v>559</v>
      </c>
      <c r="D30" s="428"/>
      <c r="E30" s="401"/>
      <c r="F30" s="427"/>
      <c r="G30" s="401"/>
      <c r="H30" s="399"/>
      <c r="J30" s="166"/>
      <c r="K30" s="372"/>
      <c r="L30" s="167"/>
      <c r="M30" s="390"/>
      <c r="U30" s="153"/>
      <c r="V30" s="155"/>
      <c r="W30" s="497"/>
      <c r="X30" s="497"/>
      <c r="Y30" s="497"/>
      <c r="Z30" s="497"/>
      <c r="AA30" s="497"/>
      <c r="AB30" s="497"/>
      <c r="AJ30" s="151">
        <v>28</v>
      </c>
      <c r="AK30" s="155">
        <v>48</v>
      </c>
    </row>
    <row r="31" spans="2:52" ht="13.15" customHeight="1" thickBot="1">
      <c r="B31" s="391"/>
      <c r="C31" s="427"/>
      <c r="D31" s="399"/>
      <c r="E31" s="401"/>
      <c r="F31" s="427"/>
      <c r="G31" s="401"/>
      <c r="H31" s="399"/>
      <c r="J31" s="166"/>
      <c r="K31" s="372"/>
      <c r="L31" s="167"/>
      <c r="M31" s="390"/>
      <c r="U31" s="153"/>
      <c r="V31" s="155"/>
      <c r="W31" s="497"/>
      <c r="X31" s="497"/>
      <c r="Y31" s="497"/>
      <c r="Z31" s="497"/>
      <c r="AA31" s="497"/>
      <c r="AB31" s="497"/>
      <c r="AJ31" s="151">
        <v>29</v>
      </c>
      <c r="AK31" s="155">
        <v>49</v>
      </c>
    </row>
    <row r="32" spans="2:52" ht="13.15" customHeight="1" thickBot="1">
      <c r="B32" s="391"/>
      <c r="C32" s="416" t="s">
        <v>560</v>
      </c>
      <c r="D32" s="432"/>
      <c r="E32" s="401"/>
      <c r="F32" s="427"/>
      <c r="G32" s="401"/>
      <c r="H32" s="399"/>
      <c r="J32" s="166"/>
      <c r="K32" s="372"/>
      <c r="L32" s="167"/>
      <c r="M32" s="390"/>
      <c r="U32" s="153"/>
      <c r="V32" s="155"/>
      <c r="AJ32" s="151">
        <v>30</v>
      </c>
      <c r="AK32" s="155">
        <v>50</v>
      </c>
    </row>
    <row r="33" spans="2:37" ht="13.15" customHeight="1">
      <c r="B33" s="391"/>
      <c r="C33" s="427"/>
      <c r="D33" s="399"/>
      <c r="E33" s="401"/>
      <c r="F33" s="427"/>
      <c r="G33" s="401"/>
      <c r="H33" s="399"/>
      <c r="J33" s="166"/>
      <c r="K33" s="372"/>
      <c r="L33" s="167"/>
      <c r="M33" s="390"/>
      <c r="U33" s="153"/>
      <c r="V33" s="155"/>
      <c r="AK33" s="155">
        <v>51</v>
      </c>
    </row>
    <row r="34" spans="2:37" ht="13.15" customHeight="1" thickBot="1">
      <c r="B34" s="391"/>
      <c r="C34" s="420" t="s">
        <v>424</v>
      </c>
      <c r="D34" s="464">
        <f>Bond_Contribution*(1-Adviser_Initial_Fee)</f>
        <v>0</v>
      </c>
      <c r="E34" s="401"/>
      <c r="F34" s="427"/>
      <c r="G34" s="401"/>
      <c r="H34" s="399"/>
      <c r="J34" s="166"/>
      <c r="K34" s="371"/>
      <c r="L34" s="167"/>
      <c r="M34" s="390"/>
      <c r="O34" s="153"/>
      <c r="P34" s="253"/>
      <c r="R34" s="164"/>
      <c r="AE34" s="153" t="s">
        <v>58</v>
      </c>
      <c r="AK34" s="155">
        <v>52</v>
      </c>
    </row>
    <row r="35" spans="2:37" ht="13.15" customHeight="1" thickBot="1">
      <c r="B35" s="391"/>
      <c r="C35" s="427"/>
      <c r="D35" s="399"/>
      <c r="E35" s="401"/>
      <c r="F35" s="427"/>
      <c r="G35" s="401"/>
      <c r="H35" s="399"/>
      <c r="J35" s="246"/>
      <c r="K35" s="247"/>
      <c r="L35" s="248"/>
      <c r="M35" s="390"/>
      <c r="O35" s="153"/>
      <c r="P35" s="253"/>
      <c r="R35" s="164"/>
      <c r="AE35" s="153" t="s">
        <v>59</v>
      </c>
      <c r="AK35" s="155">
        <v>53</v>
      </c>
    </row>
    <row r="36" spans="2:37" ht="13.15" customHeight="1" thickBot="1">
      <c r="B36" s="391"/>
      <c r="C36" s="402" t="s">
        <v>425</v>
      </c>
      <c r="D36" s="428"/>
      <c r="E36" s="401"/>
      <c r="F36" s="427"/>
      <c r="G36" s="401"/>
      <c r="H36" s="399"/>
      <c r="M36" s="390"/>
      <c r="O36" s="153"/>
      <c r="P36" s="253"/>
      <c r="R36" s="164"/>
      <c r="AK36" s="155">
        <v>54</v>
      </c>
    </row>
    <row r="37" spans="2:37" ht="13.15" customHeight="1" thickBot="1">
      <c r="B37" s="391"/>
      <c r="C37" s="427"/>
      <c r="D37" s="405"/>
      <c r="E37" s="401"/>
      <c r="F37" s="427"/>
      <c r="G37" s="401"/>
      <c r="H37" s="399"/>
      <c r="M37" s="390"/>
      <c r="R37" s="165"/>
      <c r="AE37" s="153"/>
      <c r="AK37" s="155">
        <v>55</v>
      </c>
    </row>
    <row r="38" spans="2:37" ht="13.15" customHeight="1" thickBot="1">
      <c r="B38" s="391"/>
      <c r="C38" s="402" t="s">
        <v>543</v>
      </c>
      <c r="D38" s="407" t="s">
        <v>21</v>
      </c>
      <c r="E38" s="401"/>
      <c r="F38" s="427"/>
      <c r="G38" s="429"/>
      <c r="H38" s="430"/>
      <c r="M38" s="390"/>
      <c r="O38" s="153"/>
      <c r="P38" s="155"/>
      <c r="R38" s="165"/>
      <c r="AE38" s="153"/>
      <c r="AK38" s="155">
        <v>56</v>
      </c>
    </row>
    <row r="39" spans="2:37" ht="13.15" customHeight="1" thickBot="1">
      <c r="B39" s="391"/>
      <c r="C39" s="427"/>
      <c r="D39" s="431"/>
      <c r="E39" s="401"/>
      <c r="F39" s="427"/>
      <c r="G39" s="429"/>
      <c r="H39" s="430"/>
      <c r="M39" s="390"/>
      <c r="R39" s="165"/>
      <c r="AE39" s="151" t="str">
        <f>IncomeRetained*100 &amp; "% of the premium per annum" &amp;  ", payable " &amp; LOWER(IncomeFrequency) &amp; " starting " &amp; DeferredDate &amp; " month"&amp;IF(DeferredDate=1,"","s")&amp;" after the declaration date"</f>
        <v>0% of the premium per annum, payable monthly in arrears starting 1 month after the declaration date</v>
      </c>
      <c r="AK39" s="155">
        <v>57</v>
      </c>
    </row>
    <row r="40" spans="2:37" ht="13.15" customHeight="1" thickBot="1">
      <c r="B40" s="391"/>
      <c r="C40" s="402" t="s">
        <v>564</v>
      </c>
      <c r="D40" s="432"/>
      <c r="E40" s="401"/>
      <c r="F40" s="427"/>
      <c r="G40" s="429"/>
      <c r="H40" s="430"/>
      <c r="M40" s="390"/>
      <c r="AE40" s="151" t="str">
        <f>IF(Life1Underwriting = "Nil Discount", "Nil Discount",IF(Life1Underwriting&gt;0, "+ " &amp; Life1Underwriting &amp; " year"&amp;IF(Life1Underwriting=1,"","s")&amp;" to actual age", "Standard Terms"))</f>
        <v>Standard Terms</v>
      </c>
      <c r="AK40" s="155">
        <v>58</v>
      </c>
    </row>
    <row r="41" spans="2:37" ht="13.15" customHeight="1" thickBot="1">
      <c r="B41" s="391"/>
      <c r="C41" s="427"/>
      <c r="D41" s="431"/>
      <c r="E41" s="401"/>
      <c r="F41" s="427"/>
      <c r="G41" s="429"/>
      <c r="H41" s="430"/>
      <c r="M41" s="390"/>
      <c r="AE41" s="151" t="str">
        <f>IF(Life2Underwriting = "Nil Discount", "Nil Discount",IF(Life2Underwriting&gt;0, "+ " &amp; Life2Underwriting &amp; " year"&amp;IF(Life2Underwriting=1,"","s")&amp;" to actual age", "Standard Terms"))</f>
        <v>Standard Terms</v>
      </c>
      <c r="AK41" s="155">
        <v>59</v>
      </c>
    </row>
    <row r="42" spans="2:37" ht="13.15" customHeight="1" thickBot="1">
      <c r="B42" s="391"/>
      <c r="C42" s="402" t="str">
        <f>IF(New_or_Existing=New_bond,"Start date of trust:",IF(QuoteType=Review,"Date of periodic charge:","Date of calculation:"))</f>
        <v>Start date of trust:</v>
      </c>
      <c r="D42" s="433">
        <f ca="1">TODAY()</f>
        <v>46266</v>
      </c>
      <c r="E42" s="401"/>
      <c r="F42" s="427"/>
      <c r="G42" s="401"/>
      <c r="H42" s="399"/>
      <c r="I42" s="44"/>
      <c r="M42" s="390"/>
      <c r="AK42" s="155">
        <v>60</v>
      </c>
    </row>
    <row r="43" spans="2:37" ht="13.15" customHeight="1" thickBot="1">
      <c r="B43" s="391"/>
      <c r="C43" s="427"/>
      <c r="D43" s="431"/>
      <c r="E43" s="401"/>
      <c r="F43" s="459" t="str">
        <f ca="1">IF(First_Wdwl_date="","","The " &amp; IF(New_or_Existing=New_bond, "first", "next") &amp; " withdrawal will be due on:")</f>
        <v>The first withdrawal will be due on:</v>
      </c>
      <c r="G43" s="401"/>
      <c r="H43" s="399"/>
      <c r="I43" s="44"/>
      <c r="M43" s="390"/>
      <c r="T43" s="44"/>
      <c r="AK43" s="155">
        <v>61</v>
      </c>
    </row>
    <row r="44" spans="2:37" ht="13.15" customHeight="1" thickBot="1">
      <c r="B44" s="391"/>
      <c r="C44" s="402" t="str">
        <f>IF(New_or_Existing=New_bond,"First","Next")&amp;" withdrawal after how many months:"</f>
        <v>First withdrawal after how many months:</v>
      </c>
      <c r="D44" s="465">
        <v>1</v>
      </c>
      <c r="E44" s="401"/>
      <c r="F44" s="460">
        <f ca="1">IFERROR(DATE(YEAR(StartDate), MONTH(StartDate)+DeferredDate, DAY(StartDate)-1), "")</f>
        <v>46295</v>
      </c>
      <c r="G44" s="401"/>
      <c r="H44" s="399"/>
      <c r="I44" s="44"/>
      <c r="M44" s="390"/>
      <c r="T44" s="44"/>
      <c r="AK44" s="155">
        <v>62</v>
      </c>
    </row>
    <row r="45" spans="2:37" ht="13.15" customHeight="1">
      <c r="B45" s="391"/>
      <c r="C45" s="434"/>
      <c r="D45" s="435"/>
      <c r="E45" s="411"/>
      <c r="F45" s="469" t="str">
        <f ca="1">IF(Wdl_date_invalid="Error",IF(New_or_Existing=New_bond,"Withdrawal date cannot be more than 5 years away, or earlier than "&amp; 12/Freq &amp; " months away","Withdrawal date cannot be more than "&amp; 12/Freq &amp; " month" &amp;IF(12/Freq=1,"","s") &amp; " away"),"")</f>
        <v/>
      </c>
      <c r="G45" s="401"/>
      <c r="H45" s="399"/>
      <c r="I45" s="44"/>
      <c r="M45" s="390"/>
      <c r="T45" s="44"/>
      <c r="AK45" s="155">
        <v>63</v>
      </c>
    </row>
    <row r="46" spans="2:37" ht="20" customHeight="1">
      <c r="B46" s="391"/>
      <c r="C46" s="461" t="s">
        <v>556</v>
      </c>
      <c r="D46" s="462" t="s">
        <v>557</v>
      </c>
      <c r="E46" s="436"/>
      <c r="F46" s="463" t="str">
        <f>IF(Type=Joint_Life,"Second settlor","")</f>
        <v/>
      </c>
      <c r="G46" s="437"/>
      <c r="H46" s="399"/>
      <c r="M46" s="390"/>
      <c r="AK46" s="155">
        <v>64</v>
      </c>
    </row>
    <row r="47" spans="2:37" ht="20" customHeight="1">
      <c r="B47" s="391"/>
      <c r="C47" s="438" t="s">
        <v>558</v>
      </c>
      <c r="D47" s="439">
        <f ca="1">IF(AND(Type=Single_Life,QuoteType&lt;&gt;Pre_UW,Life1Underwriting="Nil Discount"),0,IF(AND(Type=Joint_Life,QuoteType&lt;&gt;Pre_UW,Life1Underwriting="Nil Discount",Life2Underwriting="Nil discount"),0,IFERROR(IF(Wdl_date_invalid="Error", "Input error", Life1Discount), "")))</f>
        <v>0</v>
      </c>
      <c r="E47" s="439"/>
      <c r="F47" s="440">
        <f ca="1">IF(AND(Type=Single_Life,QuoteType&lt;&gt;Pre_UW,Life1Underwriting="Nil Discount"),0,IF(AND(Type=Joint_Life,QuoteType&lt;&gt;Pre_UW,Life1Underwriting="Nil Discount",Life2Underwriting="Nil discount"),0,IFERROR(IF(Wdl_date_invalid="Error", "Input error", Life2Discount), "")))</f>
        <v>0</v>
      </c>
      <c r="G47" s="441"/>
      <c r="H47" s="399"/>
      <c r="M47" s="390"/>
      <c r="AF47" s="244"/>
      <c r="AK47" s="155">
        <v>65</v>
      </c>
    </row>
    <row r="48" spans="2:37" ht="19.5" customHeight="1">
      <c r="B48" s="391"/>
      <c r="C48" s="470" t="str">
        <f>IF(New_or_Existing=New_bond,"Expressed as a % of bond amount invested","Expressed as a % of bond valuation")</f>
        <v>Expressed as a % of bond amount invested</v>
      </c>
      <c r="D48" s="442" t="str">
        <f ca="1">IF(Wdl_date_invalid="Error","",IFERROR(Life1Discount/IF(New_or_Existing=New_bond,BondAmountInvested,BondAmount), ""))</f>
        <v/>
      </c>
      <c r="E48" s="443"/>
      <c r="F48" s="444" t="str">
        <f ca="1">IF(Wdl_date_invalid="Error","",IFERROR(Life2Discount/IF(New_or_Existing=New_bond,BondAmountInvested,BondAmount), ""))</f>
        <v/>
      </c>
      <c r="G48" s="445"/>
      <c r="H48" s="399"/>
      <c r="M48" s="390"/>
      <c r="AF48" s="244"/>
      <c r="AK48" s="155">
        <v>66</v>
      </c>
    </row>
    <row r="49" spans="2:37" ht="22" customHeight="1">
      <c r="B49" s="391"/>
      <c r="C49" s="438" t="str">
        <f>IF(New_or_Existing=New_bond,"Discounted value of gift (PET/CLT value)","Discounted value of relevant property")</f>
        <v>Discounted value of gift (PET/CLT value)</v>
      </c>
      <c r="D49" s="446">
        <f ca="1">IF(Wdl_date_invalid="Error","",Life1PET)</f>
        <v>0</v>
      </c>
      <c r="E49" s="443"/>
      <c r="F49" s="447">
        <f ca="1">IF(Wdl_date_invalid="Error","",Life2PET)</f>
        <v>0</v>
      </c>
      <c r="G49" s="445"/>
      <c r="H49" s="399"/>
      <c r="M49" s="390"/>
      <c r="AK49" s="155">
        <v>67</v>
      </c>
    </row>
    <row r="50" spans="2:37" ht="13.15" customHeight="1">
      <c r="B50" s="391"/>
      <c r="C50" s="448"/>
      <c r="D50" s="449"/>
      <c r="E50" s="449"/>
      <c r="F50" s="450"/>
      <c r="G50" s="451"/>
      <c r="H50" s="399"/>
      <c r="M50" s="390"/>
      <c r="AK50" s="155">
        <v>68</v>
      </c>
    </row>
    <row r="51" spans="2:37" ht="13.15" customHeight="1">
      <c r="B51" s="391"/>
      <c r="C51" s="452"/>
      <c r="D51" s="399"/>
      <c r="E51" s="399"/>
      <c r="F51" s="399"/>
      <c r="G51" s="399"/>
      <c r="H51" s="399"/>
      <c r="M51" s="390"/>
      <c r="AK51" s="155">
        <v>69</v>
      </c>
    </row>
    <row r="52" spans="2:37" ht="13.15" customHeight="1">
      <c r="B52" s="391"/>
      <c r="C52" s="453"/>
      <c r="D52" s="399"/>
      <c r="E52" s="399"/>
      <c r="F52" s="454"/>
      <c r="G52" s="399"/>
      <c r="H52" s="399"/>
      <c r="M52" s="390"/>
      <c r="AK52" s="155">
        <v>70</v>
      </c>
    </row>
    <row r="53" spans="2:37" ht="13.15" customHeight="1">
      <c r="B53" s="391"/>
      <c r="C53" s="453"/>
      <c r="D53" s="399"/>
      <c r="E53" s="399"/>
      <c r="F53" s="455"/>
      <c r="G53" s="399"/>
      <c r="H53" s="399"/>
      <c r="M53" s="390"/>
      <c r="AK53" s="155">
        <v>71</v>
      </c>
    </row>
    <row r="54" spans="2:37" ht="13.15" customHeight="1">
      <c r="B54" s="391"/>
      <c r="C54" s="385" t="s">
        <v>544</v>
      </c>
      <c r="D54" s="456"/>
      <c r="E54" s="456"/>
      <c r="F54" s="456"/>
      <c r="G54" s="456"/>
      <c r="H54" s="456"/>
      <c r="M54" s="390"/>
      <c r="AK54" s="155">
        <v>72</v>
      </c>
    </row>
    <row r="55" spans="2:37" ht="13.15" customHeight="1">
      <c r="B55" s="391"/>
      <c r="C55" s="399"/>
      <c r="D55" s="399"/>
      <c r="E55" s="399"/>
      <c r="F55" s="399"/>
      <c r="G55" s="399"/>
      <c r="H55" s="399"/>
      <c r="M55" s="390"/>
      <c r="AK55" s="155">
        <v>73</v>
      </c>
    </row>
    <row r="56" spans="2:37" ht="16" customHeight="1">
      <c r="B56" s="391"/>
      <c r="C56" s="498" t="s">
        <v>574</v>
      </c>
      <c r="D56" s="498"/>
      <c r="E56" s="498"/>
      <c r="F56" s="498"/>
      <c r="G56" s="498"/>
      <c r="H56" s="498"/>
      <c r="M56" s="390"/>
      <c r="AK56" s="155">
        <v>74</v>
      </c>
    </row>
    <row r="57" spans="2:37" ht="16" customHeight="1">
      <c r="B57" s="391"/>
      <c r="C57" s="498"/>
      <c r="D57" s="498"/>
      <c r="E57" s="498"/>
      <c r="F57" s="498"/>
      <c r="G57" s="498"/>
      <c r="H57" s="498"/>
      <c r="M57" s="390"/>
      <c r="AK57" s="155">
        <v>75</v>
      </c>
    </row>
    <row r="58" spans="2:37" ht="16" customHeight="1">
      <c r="B58" s="391"/>
      <c r="C58" s="498"/>
      <c r="D58" s="498"/>
      <c r="E58" s="498"/>
      <c r="F58" s="498"/>
      <c r="G58" s="498"/>
      <c r="H58" s="498"/>
      <c r="M58" s="390"/>
      <c r="AK58" s="155">
        <v>76</v>
      </c>
    </row>
    <row r="59" spans="2:37" ht="16" customHeight="1">
      <c r="B59" s="391"/>
      <c r="C59" s="498"/>
      <c r="D59" s="498"/>
      <c r="E59" s="498"/>
      <c r="F59" s="498"/>
      <c r="G59" s="498"/>
      <c r="H59" s="498"/>
      <c r="M59" s="390"/>
      <c r="AK59" s="155">
        <v>77</v>
      </c>
    </row>
    <row r="60" spans="2:37" ht="16" customHeight="1">
      <c r="B60" s="391"/>
      <c r="C60" s="498"/>
      <c r="D60" s="498"/>
      <c r="E60" s="498"/>
      <c r="F60" s="498"/>
      <c r="G60" s="498"/>
      <c r="H60" s="498"/>
      <c r="M60" s="390"/>
      <c r="AK60" s="155">
        <v>78</v>
      </c>
    </row>
    <row r="61" spans="2:37" ht="16" customHeight="1">
      <c r="B61" s="391"/>
      <c r="C61" s="498"/>
      <c r="D61" s="498"/>
      <c r="E61" s="498"/>
      <c r="F61" s="498"/>
      <c r="G61" s="498"/>
      <c r="H61" s="498"/>
      <c r="M61" s="390"/>
      <c r="AK61" s="155">
        <v>79</v>
      </c>
    </row>
    <row r="62" spans="2:37" ht="16" customHeight="1">
      <c r="B62" s="391"/>
      <c r="C62" s="498"/>
      <c r="D62" s="498"/>
      <c r="E62" s="498"/>
      <c r="F62" s="498"/>
      <c r="G62" s="498"/>
      <c r="H62" s="498"/>
      <c r="M62" s="390"/>
      <c r="AK62" s="155">
        <v>80</v>
      </c>
    </row>
    <row r="63" spans="2:37" ht="16" customHeight="1">
      <c r="B63" s="391"/>
      <c r="C63" s="498"/>
      <c r="D63" s="498"/>
      <c r="E63" s="498"/>
      <c r="F63" s="498"/>
      <c r="G63" s="498"/>
      <c r="H63" s="498"/>
      <c r="M63" s="390"/>
      <c r="AK63" s="155">
        <v>81</v>
      </c>
    </row>
    <row r="64" spans="2:37" ht="16" customHeight="1">
      <c r="B64" s="391"/>
      <c r="C64" s="498"/>
      <c r="D64" s="498"/>
      <c r="E64" s="498"/>
      <c r="F64" s="498"/>
      <c r="G64" s="498"/>
      <c r="H64" s="498"/>
      <c r="M64" s="390"/>
      <c r="AK64" s="155">
        <v>82</v>
      </c>
    </row>
    <row r="65" spans="2:37" ht="16" customHeight="1">
      <c r="B65" s="391"/>
      <c r="C65" s="498"/>
      <c r="D65" s="498"/>
      <c r="E65" s="498"/>
      <c r="F65" s="498"/>
      <c r="G65" s="498"/>
      <c r="H65" s="498"/>
      <c r="M65" s="390"/>
      <c r="AK65" s="155">
        <v>83</v>
      </c>
    </row>
    <row r="66" spans="2:37" ht="16" customHeight="1">
      <c r="B66" s="391"/>
      <c r="C66" s="498"/>
      <c r="D66" s="498"/>
      <c r="E66" s="498"/>
      <c r="F66" s="498"/>
      <c r="G66" s="498"/>
      <c r="H66" s="498"/>
      <c r="M66" s="390"/>
      <c r="AK66" s="155">
        <v>84</v>
      </c>
    </row>
    <row r="67" spans="2:37" ht="18.5" customHeight="1">
      <c r="B67" s="391"/>
      <c r="C67" s="498"/>
      <c r="D67" s="498"/>
      <c r="E67" s="498"/>
      <c r="F67" s="498"/>
      <c r="G67" s="498"/>
      <c r="H67" s="498"/>
      <c r="M67" s="390"/>
      <c r="AK67" s="155">
        <v>85</v>
      </c>
    </row>
    <row r="68" spans="2:37" ht="27" customHeight="1" thickBot="1">
      <c r="B68" s="392"/>
      <c r="C68" s="250"/>
      <c r="D68" s="250"/>
      <c r="E68" s="250"/>
      <c r="F68" s="250"/>
      <c r="G68" s="250"/>
      <c r="H68" s="250"/>
      <c r="I68" s="250"/>
      <c r="J68" s="250"/>
      <c r="K68" s="250"/>
      <c r="L68" s="250"/>
      <c r="M68" s="393"/>
      <c r="AK68" s="155">
        <v>86</v>
      </c>
    </row>
    <row r="69" spans="2:37" ht="5.5" customHeight="1">
      <c r="AK69" s="155">
        <v>87</v>
      </c>
    </row>
    <row r="70" spans="2:37" ht="5.5" customHeight="1">
      <c r="AK70" s="155">
        <v>88</v>
      </c>
    </row>
    <row r="71" spans="2:37" ht="5.5" customHeight="1">
      <c r="AK71" s="155">
        <v>89</v>
      </c>
    </row>
    <row r="72" spans="2:37" ht="5.5" customHeight="1">
      <c r="AK72" s="155">
        <v>90</v>
      </c>
    </row>
    <row r="73" spans="2:37" ht="5.5" customHeight="1"/>
    <row r="74" spans="2:37" ht="10.9" customHeight="1"/>
    <row r="75" spans="2:37" ht="13.15" hidden="1" customHeight="1"/>
    <row r="76" spans="2:37" ht="13.15" hidden="1" customHeight="1"/>
    <row r="77" spans="2:37" ht="13.15" hidden="1" customHeight="1"/>
    <row r="78" spans="2:37" ht="13.15" hidden="1" customHeight="1"/>
  </sheetData>
  <sheetProtection algorithmName="SHA-512" hashValue="XPfgfcjtTrOKJbb9Qv8DlHruJ6FrFk3lzWcQbGlrcgs/5dgr+8EMbwqUZkQyGrXyh+qzOjZzkDTGPlNUW05WAQ==" saltValue="i8W2AUDxdcbpxJDkZPGOHQ==" spinCount="100000" sheet="1" formatRows="0" selectLockedCells="1"/>
  <mergeCells count="10">
    <mergeCell ref="W29:AB31"/>
    <mergeCell ref="C56:H67"/>
    <mergeCell ref="Q2:S2"/>
    <mergeCell ref="U15:V15"/>
    <mergeCell ref="C5:D5"/>
    <mergeCell ref="C28:D28"/>
    <mergeCell ref="U28:V28"/>
    <mergeCell ref="C2:G2"/>
    <mergeCell ref="C3:F3"/>
    <mergeCell ref="J16:K16"/>
  </mergeCells>
  <phoneticPr fontId="8" type="noConversion"/>
  <conditionalFormatting sqref="C11:D13">
    <cfRule type="expression" dxfId="31" priority="1">
      <formula>QuoteType&lt;&gt;Review</formula>
    </cfRule>
  </conditionalFormatting>
  <conditionalFormatting sqref="C36:D36">
    <cfRule type="expression" dxfId="30" priority="22">
      <formula>New_or_Existing=New_bond</formula>
    </cfRule>
  </conditionalFormatting>
  <conditionalFormatting sqref="C44:E44">
    <cfRule type="expression" dxfId="29" priority="50" stopIfTrue="1">
      <formula>Deferred&lt;&gt;"Yes"</formula>
    </cfRule>
  </conditionalFormatting>
  <conditionalFormatting sqref="C22:F24">
    <cfRule type="expression" dxfId="28" priority="26">
      <formula>QuoteType=Pre_UW</formula>
    </cfRule>
  </conditionalFormatting>
  <conditionalFormatting sqref="D11:D13">
    <cfRule type="expression" dxfId="27" priority="23">
      <formula>QuoteType&lt;&gt;Review</formula>
    </cfRule>
  </conditionalFormatting>
  <conditionalFormatting sqref="D22:D23">
    <cfRule type="expression" dxfId="26" priority="25">
      <formula>QuoteType=Pre_UW</formula>
    </cfRule>
  </conditionalFormatting>
  <conditionalFormatting sqref="D36">
    <cfRule type="expression" dxfId="25" priority="21">
      <formula>New_or_Existing=New_bond</formula>
    </cfRule>
  </conditionalFormatting>
  <conditionalFormatting sqref="D44">
    <cfRule type="expression" dxfId="24" priority="30">
      <formula>Deferred&lt;&gt;"Yes"</formula>
    </cfRule>
  </conditionalFormatting>
  <conditionalFormatting sqref="D48:D49">
    <cfRule type="cellIs" dxfId="23" priority="15" stopIfTrue="1" operator="equal">
      <formula>"N/A"</formula>
    </cfRule>
  </conditionalFormatting>
  <conditionalFormatting sqref="D47:G47">
    <cfRule type="cellIs" dxfId="22" priority="12" stopIfTrue="1" operator="equal">
      <formula>"Input Error"</formula>
    </cfRule>
    <cfRule type="cellIs" dxfId="21" priority="13" stopIfTrue="1" operator="equal">
      <formula>"Spreadsheet is out-of-date"</formula>
    </cfRule>
  </conditionalFormatting>
  <conditionalFormatting sqref="E28:E50">
    <cfRule type="expression" dxfId="20" priority="3">
      <formula>$D$9=Joint_Life</formula>
    </cfRule>
  </conditionalFormatting>
  <conditionalFormatting sqref="E46:E50">
    <cfRule type="expression" dxfId="19" priority="6">
      <formula>$D$10="Single Life Case"</formula>
    </cfRule>
  </conditionalFormatting>
  <conditionalFormatting sqref="F20:F25">
    <cfRule type="expression" dxfId="18" priority="18">
      <formula>Type=Single_Life</formula>
    </cfRule>
  </conditionalFormatting>
  <conditionalFormatting sqref="F22:F23">
    <cfRule type="expression" dxfId="17" priority="19">
      <formula>QuoteType=Pre_UW</formula>
    </cfRule>
    <cfRule type="expression" dxfId="16" priority="20">
      <formula>QuoteType=Pre_UW</formula>
    </cfRule>
  </conditionalFormatting>
  <conditionalFormatting sqref="F23:F24 F21 F16:F19 F26">
    <cfRule type="expression" dxfId="15" priority="31" stopIfTrue="1">
      <formula>$Z$2</formula>
    </cfRule>
  </conditionalFormatting>
  <conditionalFormatting sqref="F48:F49">
    <cfRule type="cellIs" dxfId="14" priority="10" stopIfTrue="1" operator="equal">
      <formula>"N/A"</formula>
    </cfRule>
  </conditionalFormatting>
  <conditionalFormatting sqref="F28:G50">
    <cfRule type="expression" dxfId="13" priority="2">
      <formula>$D$9=Single_Life</formula>
    </cfRule>
  </conditionalFormatting>
  <conditionalFormatting sqref="F46:G50">
    <cfRule type="expression" dxfId="12" priority="4">
      <formula>$D$9=Single_Life</formula>
    </cfRule>
  </conditionalFormatting>
  <conditionalFormatting sqref="G16:G26">
    <cfRule type="expression" dxfId="11" priority="28">
      <formula>$Z$2</formula>
    </cfRule>
  </conditionalFormatting>
  <conditionalFormatting sqref="G46:G49 F50:G50">
    <cfRule type="expression" dxfId="10" priority="11">
      <formula>$D$10="Single Life Case"</formula>
    </cfRule>
  </conditionalFormatting>
  <conditionalFormatting sqref="V29:V33 P34:P36 P38">
    <cfRule type="cellIs" dxfId="9" priority="40" stopIfTrue="1" operator="equal">
      <formula>"OK"</formula>
    </cfRule>
    <cfRule type="cellIs" dxfId="8" priority="41" stopIfTrue="1" operator="equal">
      <formula>"Error"</formula>
    </cfRule>
  </conditionalFormatting>
  <dataValidations xWindow="542" yWindow="557" count="10">
    <dataValidation type="list" allowBlank="1" showInputMessage="1" showErrorMessage="1" sqref="D9" xr:uid="{00000000-0002-0000-0000-000000000000}">
      <formula1>$AE$2:$AE$3</formula1>
    </dataValidation>
    <dataValidation type="custom" allowBlank="1" showInputMessage="1" showErrorMessage="1" error="Value needs to be within range £10,000 to £10,000,000" sqref="D36 D34 D30" xr:uid="{00000000-0002-0000-0000-000001000000}">
      <formula1>AND(D30&gt;=10000, D30&lt;=20000000)</formula1>
    </dataValidation>
    <dataValidation showInputMessage="1" showErrorMessage="1" sqref="R37" xr:uid="{00000000-0002-0000-0000-000005000000}"/>
    <dataValidation type="list" showInputMessage="1" showErrorMessage="1" sqref="D38" xr:uid="{00000000-0002-0000-0000-000006000000}">
      <formula1>$AE$19:$AE$24</formula1>
    </dataValidation>
    <dataValidation type="list" allowBlank="1" showInputMessage="1" showErrorMessage="1" sqref="D7" xr:uid="{00000000-0002-0000-0000-000007000000}">
      <formula1>$AY$9:$AY$10</formula1>
    </dataValidation>
    <dataValidation type="list" showInputMessage="1" showErrorMessage="1" sqref="D25 F25" xr:uid="{00000000-0002-0000-0000-000008000000}">
      <formula1>$AE$5:$AE$6</formula1>
    </dataValidation>
    <dataValidation type="decimal" allowBlank="1" showInputMessage="1" showErrorMessage="1" error="Percentage must be between 0% and 15% pa" prompt="Max of 15% for a New Business Quote" sqref="D40" xr:uid="{00000000-0002-0000-0000-000009000000}">
      <formula1>0</formula1>
      <formula2>0.15</formula2>
    </dataValidation>
    <dataValidation type="list" allowBlank="1" showInputMessage="1" showErrorMessage="1" prompt="If an underwriter's rating has been applied, enter the number of years to age or 'Nil Discount' if the life has been declined." sqref="F22 D22" xr:uid="{00000000-0002-0000-0000-00000B000000}">
      <formula1>$AJ$1:$AJ$32</formula1>
    </dataValidation>
    <dataValidation type="whole" allowBlank="1" showInputMessage="1" showErrorMessage="1" error="For New Business, The minimum value for this cell is (12/frequency) month .  The maximum value for this cell is 60 months._x000a_For 10 year review, minimum is 1, max is 12/Freq" prompt="For New Business :  The minimum value for this cell is (12/frequency).  The maximum value for this cell is 60._x000a__x000a_For 10 year review : The minimum is 1, maximum is 12/Freq._x000a__x000a_" sqref="D44" xr:uid="{E0AAAC21-A3F9-4A4C-9A35-011F81405648}">
      <formula1>IF(New_or_Existing=New_bond,12/Freq,1)</formula1>
      <formula2>IF(New_or_Existing=New_bond,60,12/Freq)</formula2>
    </dataValidation>
    <dataValidation type="list" allowBlank="1" showInputMessage="1" showErrorMessage="1" sqref="D20 F20" xr:uid="{00000000-0002-0000-0000-00000A000000}">
      <formula1>$AK$1:$AK$72</formula1>
    </dataValidation>
  </dataValidations>
  <pageMargins left="0.70866141732283472" right="0.70866141732283472" top="0.74803149606299213" bottom="0.74803149606299213" header="0.31496062992125984" footer="0.31496062992125984"/>
  <pageSetup paperSize="9" scale="63" orientation="portrait" r:id="rId1"/>
  <headerFooter alignWithMargins="0">
    <oddFooter>&amp;C&amp;"Calibri"&amp;11&amp;K000000&amp;"Arial,Regular"&amp;10&amp;K000000_x000D_&amp;1#&amp;"Arial"&amp;10&amp;K000000CONFIDENTIAL</oddFooter>
    <evenFooter>&amp;C&amp;"Arial,Regular"&amp;10&amp;K000000CONFIDENTIAL</evenFooter>
    <firstFooter>&amp;C&amp;"Arial,Regular"&amp;10&amp;K000000CONFIDENTIAL</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1E8B7-F965-48D2-9695-582615150978}">
  <sheetPr codeName="Sheet15"/>
  <dimension ref="A1:AD102"/>
  <sheetViews>
    <sheetView topLeftCell="A104" workbookViewId="0">
      <selection activeCell="A117" sqref="A117"/>
    </sheetView>
  </sheetViews>
  <sheetFormatPr defaultColWidth="9.26953125" defaultRowHeight="14.5"/>
  <cols>
    <col min="1" max="1" width="21" style="171" customWidth="1"/>
    <col min="2" max="2" width="12" style="171" bestFit="1" customWidth="1"/>
    <col min="3" max="3" width="10.7265625" style="171" customWidth="1"/>
    <col min="4" max="4" width="11.26953125" style="171" bestFit="1" customWidth="1"/>
    <col min="5" max="5" width="12.7265625" style="171" customWidth="1"/>
    <col min="6" max="6" width="10.26953125" style="171" bestFit="1" customWidth="1"/>
    <col min="7" max="7" width="14.453125" style="171" customWidth="1"/>
    <col min="8" max="8" width="10.54296875" style="171" customWidth="1"/>
    <col min="9" max="9" width="11" style="171" customWidth="1"/>
    <col min="10" max="10" width="15.453125" style="171" customWidth="1"/>
    <col min="11" max="11" width="3" style="171" customWidth="1"/>
    <col min="12" max="12" width="9.26953125" style="171"/>
    <col min="13" max="13" width="10.54296875" style="171" customWidth="1"/>
    <col min="14" max="14" width="12.453125" style="171" customWidth="1"/>
    <col min="15" max="15" width="10.26953125" style="171" bestFit="1" customWidth="1"/>
    <col min="16" max="16" width="10.7265625" style="171" customWidth="1"/>
    <col min="17" max="17" width="11.54296875" style="171" bestFit="1" customWidth="1"/>
    <col min="18" max="18" width="13.7265625" style="171" customWidth="1"/>
    <col min="19" max="19" width="9.26953125" style="171"/>
    <col min="20" max="20" width="9.54296875" style="171" bestFit="1" customWidth="1"/>
    <col min="21" max="21" width="3" style="171" customWidth="1"/>
    <col min="22" max="16384" width="9.26953125" style="171"/>
  </cols>
  <sheetData>
    <row r="1" spans="1:30">
      <c r="A1" s="189" t="s">
        <v>43</v>
      </c>
      <c r="B1" s="183" t="str">
        <f>"Single"</f>
        <v>Single</v>
      </c>
      <c r="E1" s="530" t="s">
        <v>45</v>
      </c>
      <c r="F1" s="531"/>
      <c r="G1" s="532"/>
      <c r="H1" s="530"/>
      <c r="I1" s="531"/>
      <c r="J1" s="532"/>
      <c r="L1" s="530" t="s">
        <v>34</v>
      </c>
      <c r="M1" s="531"/>
      <c r="N1" s="531"/>
      <c r="O1" s="532"/>
    </row>
    <row r="2" spans="1:30" ht="17.25" customHeight="1">
      <c r="A2" s="190"/>
      <c r="E2" s="176" t="s">
        <v>334</v>
      </c>
      <c r="F2" s="177" t="s">
        <v>341</v>
      </c>
      <c r="G2" s="178">
        <f>IF(OR(QuoteType=Pre_UW,Life2Underwriting&lt;&gt;"Nil Discount"), SUM(G12:G103)/F12, 0)</f>
        <v>1.7594258046269077E-2</v>
      </c>
      <c r="H2" s="177"/>
      <c r="I2" s="177"/>
      <c r="J2" s="214"/>
      <c r="L2" s="216" t="s">
        <v>48</v>
      </c>
      <c r="M2" s="217"/>
      <c r="N2" s="218"/>
      <c r="O2" s="219">
        <f>BondAmountInvested/2</f>
        <v>0</v>
      </c>
    </row>
    <row r="3" spans="1:30" ht="16.5">
      <c r="A3" s="172"/>
      <c r="B3" s="213" t="s">
        <v>7</v>
      </c>
      <c r="C3" s="213"/>
      <c r="E3" s="176" t="s">
        <v>335</v>
      </c>
      <c r="F3" s="177" t="s">
        <v>343</v>
      </c>
      <c r="G3" s="178">
        <f>IF(OR(QuoteType=Pre_UW,Life2Underwriting&lt;&gt;"Nil Discount"), SUM(F12:F103)/F12, 1)</f>
        <v>15.536564882009007</v>
      </c>
      <c r="H3" s="177"/>
      <c r="I3" s="177"/>
      <c r="J3" s="214"/>
      <c r="L3" s="220" t="s">
        <v>37</v>
      </c>
      <c r="M3" s="221"/>
      <c r="N3" s="222"/>
      <c r="O3" s="223">
        <f>G4*O2</f>
        <v>0</v>
      </c>
      <c r="P3" s="191"/>
      <c r="Q3" s="191"/>
      <c r="R3" s="191"/>
      <c r="S3" s="191"/>
      <c r="T3" s="191"/>
      <c r="U3" s="191"/>
      <c r="V3" s="191"/>
      <c r="W3" s="191"/>
    </row>
    <row r="4" spans="1:30">
      <c r="A4" s="192" t="s">
        <v>44</v>
      </c>
      <c r="B4" s="213">
        <f>select_2</f>
        <v>2</v>
      </c>
      <c r="C4" s="213"/>
      <c r="E4" s="179"/>
      <c r="F4" s="180" t="s">
        <v>40</v>
      </c>
      <c r="G4" s="181">
        <f>G2/G3</f>
        <v>1.1324419638373752E-3</v>
      </c>
      <c r="H4" s="182"/>
      <c r="I4" s="180"/>
      <c r="J4" s="215"/>
      <c r="K4" s="175"/>
      <c r="L4" s="220" t="s">
        <v>26</v>
      </c>
      <c r="M4" s="221"/>
      <c r="N4" s="222"/>
      <c r="O4" s="224" t="e">
        <f>O3/O2</f>
        <v>#DIV/0!</v>
      </c>
      <c r="U4" s="191"/>
      <c r="V4" s="191"/>
      <c r="W4" s="191"/>
    </row>
    <row r="5" spans="1:30">
      <c r="A5" s="173" t="s">
        <v>358</v>
      </c>
      <c r="B5" s="213">
        <f>IF(Life2Smoker="Non-smoker", 2, 8)</f>
        <v>2</v>
      </c>
      <c r="C5" s="213"/>
      <c r="L5" s="220" t="s">
        <v>27</v>
      </c>
      <c r="M5" s="221"/>
      <c r="N5" s="222"/>
      <c r="O5" s="224">
        <f>Freq*((1+Market_discount_rate)^(1/Freq)-1)</f>
        <v>6.5497565483361164E-2</v>
      </c>
      <c r="P5" s="211"/>
      <c r="Q5" s="211"/>
      <c r="U5" s="191"/>
      <c r="V5" s="191"/>
      <c r="W5" s="191"/>
    </row>
    <row r="6" spans="1:30" ht="15" thickBot="1">
      <c r="L6" s="220" t="s">
        <v>28</v>
      </c>
      <c r="M6" s="221"/>
      <c r="N6" s="222"/>
      <c r="O6" s="331" t="e">
        <f>(1-O4)/(O5+O4)</f>
        <v>#DIV/0!</v>
      </c>
      <c r="P6" s="211"/>
      <c r="Q6" s="211"/>
      <c r="U6" s="191"/>
      <c r="V6" s="191"/>
      <c r="W6" s="191"/>
    </row>
    <row r="7" spans="1:30">
      <c r="A7" s="193" t="s">
        <v>47</v>
      </c>
      <c r="B7" s="172"/>
      <c r="E7" s="262" t="s">
        <v>395</v>
      </c>
      <c r="F7" s="263"/>
      <c r="G7" s="263"/>
      <c r="H7" s="263"/>
      <c r="I7" s="263"/>
      <c r="J7" s="264"/>
      <c r="L7" s="220" t="s">
        <v>29</v>
      </c>
      <c r="M7" s="221"/>
      <c r="N7" s="222"/>
      <c r="O7" s="301" t="e">
        <f ca="1">O6*'jt life proj life2'!D3</f>
        <v>#DIV/0!</v>
      </c>
      <c r="P7" s="304" t="s">
        <v>429</v>
      </c>
      <c r="Q7" s="305"/>
      <c r="R7" s="263"/>
      <c r="S7" s="263"/>
      <c r="T7" s="263"/>
      <c r="U7" s="306"/>
      <c r="V7" s="306"/>
      <c r="W7" s="306"/>
      <c r="X7" s="263"/>
      <c r="Y7" s="264"/>
    </row>
    <row r="8" spans="1:30" ht="15" thickBot="1">
      <c r="A8" s="192" t="s">
        <v>5</v>
      </c>
      <c r="B8" s="212">
        <f>Market_discount_rate</f>
        <v>6.7500000000000004E-2</v>
      </c>
      <c r="E8" s="265" t="s">
        <v>394</v>
      </c>
      <c r="F8" s="266"/>
      <c r="G8" s="266"/>
      <c r="H8" s="266"/>
      <c r="I8" s="266"/>
      <c r="J8" s="267"/>
      <c r="L8" s="225" t="s">
        <v>340</v>
      </c>
      <c r="M8" s="226"/>
      <c r="N8" s="227"/>
      <c r="O8" s="302">
        <f>Parameters!D2</f>
        <v>1000</v>
      </c>
      <c r="P8" s="307" t="s">
        <v>430</v>
      </c>
      <c r="Q8" s="297"/>
      <c r="R8" s="308"/>
      <c r="S8" s="308"/>
      <c r="T8" s="308"/>
      <c r="U8" s="309"/>
      <c r="V8" s="309"/>
      <c r="W8" s="309"/>
      <c r="X8" s="308"/>
      <c r="Y8" s="310"/>
    </row>
    <row r="9" spans="1:30" ht="15" thickBot="1">
      <c r="A9" s="173" t="s">
        <v>42</v>
      </c>
      <c r="B9" s="173">
        <f>1/(1+Market_discount_rate)</f>
        <v>0.93676814988290402</v>
      </c>
      <c r="E9" s="298" t="s">
        <v>428</v>
      </c>
      <c r="F9" s="299"/>
      <c r="G9" s="299"/>
      <c r="H9" s="299"/>
      <c r="I9" s="299"/>
      <c r="J9" s="300"/>
      <c r="L9" s="228" t="s">
        <v>33</v>
      </c>
      <c r="M9" s="229"/>
      <c r="N9" s="229"/>
      <c r="O9" s="303">
        <f ca="1">MIN(IF(New_or_Existing=New_bond,BondAmountInvested,BondAmount), MAX(IFERROR(O7-O8,0), 0))</f>
        <v>0</v>
      </c>
      <c r="P9" s="311" t="s">
        <v>431</v>
      </c>
      <c r="Q9" s="297"/>
      <c r="R9" s="308"/>
      <c r="S9" s="308"/>
      <c r="T9" s="308"/>
      <c r="U9" s="309"/>
      <c r="V9" s="309"/>
      <c r="W9" s="309"/>
      <c r="X9" s="308"/>
      <c r="Y9" s="310"/>
    </row>
    <row r="10" spans="1:30" ht="15" thickBot="1">
      <c r="P10" s="312" t="s">
        <v>432</v>
      </c>
      <c r="Q10" s="313"/>
      <c r="R10" s="266"/>
      <c r="S10" s="266"/>
      <c r="T10" s="266"/>
      <c r="U10" s="314"/>
      <c r="V10" s="314"/>
      <c r="W10" s="314"/>
      <c r="X10" s="266"/>
      <c r="Y10" s="267"/>
    </row>
    <row r="11" spans="1:30" s="170" customFormat="1" ht="16.5">
      <c r="A11" s="169" t="s">
        <v>338</v>
      </c>
      <c r="B11" s="169" t="s">
        <v>337</v>
      </c>
      <c r="C11" s="169" t="s">
        <v>344</v>
      </c>
      <c r="D11" s="169" t="s">
        <v>345</v>
      </c>
      <c r="E11" s="169" t="s">
        <v>346</v>
      </c>
      <c r="F11" s="169" t="s">
        <v>347</v>
      </c>
      <c r="G11" s="169" t="s">
        <v>348</v>
      </c>
      <c r="H11" s="169" t="s">
        <v>349</v>
      </c>
      <c r="I11" s="169" t="s">
        <v>350</v>
      </c>
      <c r="J11" s="169" t="s">
        <v>39</v>
      </c>
      <c r="L11" s="169"/>
      <c r="M11" s="169"/>
      <c r="N11" s="169"/>
      <c r="O11" s="169"/>
      <c r="P11" s="169"/>
      <c r="Q11" s="169"/>
      <c r="R11" s="169"/>
      <c r="S11" s="169"/>
      <c r="T11" s="169"/>
      <c r="V11" s="169"/>
      <c r="W11" s="169"/>
      <c r="X11" s="169"/>
      <c r="Y11" s="169"/>
      <c r="Z11" s="169"/>
      <c r="AA11" s="169"/>
      <c r="AB11" s="169"/>
      <c r="AC11" s="169"/>
      <c r="AD11" s="169"/>
    </row>
    <row r="12" spans="1:30">
      <c r="A12" s="183">
        <v>1</v>
      </c>
      <c r="B12" s="183">
        <f t="shared" ref="B12:B43" si="0">INT((Life2Age+A12-1))</f>
        <v>19</v>
      </c>
      <c r="C12" s="194">
        <f t="shared" ref="C12:C43" si="1">IF(ISNA(VLOOKUP(B12-MIN(select_2, B12-Life2Age), mortality, mort_col_life2+MIN(select_2, B12-Life2Age), FALSE)/1000), 1, IF(A12=0, 0, VLOOKUP(B12-MIN(select_2, B12-Life2Age), mortality, mort_col_life2+MIN(select_2, B12-Life2Age), FALSE)/1000))</f>
        <v>4.4800000000000005E-5</v>
      </c>
      <c r="D12" s="184">
        <v>100000</v>
      </c>
      <c r="E12" s="185">
        <f>D12-D13</f>
        <v>4.4799999999959255</v>
      </c>
      <c r="F12" s="174">
        <f t="shared" ref="F12:F75" si="2">D12*$B$9^($A12-1)</f>
        <v>100000</v>
      </c>
      <c r="G12" s="206">
        <f t="shared" ref="G12:G75" si="3">E12*$B$9^$A12</f>
        <v>4.1967213114715936</v>
      </c>
      <c r="H12" s="186">
        <f>IF(F12=0, 1, SUM(G12:$G$102)/F12)</f>
        <v>1.7594258046269077E-2</v>
      </c>
      <c r="I12" s="184">
        <f>SUM(F12:$F$102)/F12</f>
        <v>15.536564882009007</v>
      </c>
      <c r="J12" s="183">
        <f>H12/I12</f>
        <v>1.1324419638373752E-3</v>
      </c>
      <c r="K12" s="187"/>
      <c r="L12" s="183"/>
      <c r="M12" s="183"/>
      <c r="N12" s="174"/>
      <c r="O12" s="188"/>
      <c r="P12" s="174"/>
      <c r="Q12" s="205"/>
      <c r="R12" s="183"/>
      <c r="S12" s="184"/>
      <c r="T12" s="201"/>
      <c r="U12" s="187"/>
      <c r="V12" s="183"/>
      <c r="W12" s="183"/>
      <c r="X12" s="183"/>
      <c r="Y12" s="183"/>
      <c r="Z12" s="183"/>
      <c r="AA12" s="186"/>
      <c r="AB12" s="184"/>
      <c r="AC12" s="184"/>
      <c r="AD12" s="183"/>
    </row>
    <row r="13" spans="1:30">
      <c r="A13" s="183">
        <f>A12+1</f>
        <v>2</v>
      </c>
      <c r="B13" s="183">
        <f t="shared" si="0"/>
        <v>20</v>
      </c>
      <c r="C13" s="194">
        <f t="shared" si="1"/>
        <v>9.3599999999999998E-5</v>
      </c>
      <c r="D13" s="184">
        <f>IF($A12&gt;0, D12*(1-C12), 0)</f>
        <v>99995.520000000004</v>
      </c>
      <c r="E13" s="185">
        <f t="shared" ref="E13:E76" si="4">D13-D14</f>
        <v>9.3595806719968095</v>
      </c>
      <c r="F13" s="174">
        <f t="shared" si="2"/>
        <v>93672.618266978927</v>
      </c>
      <c r="G13" s="206">
        <f t="shared" si="3"/>
        <v>8.2133555688864064</v>
      </c>
      <c r="H13" s="186">
        <f>IF(F13=0, 1, SUM(G13:$G$102)/F13)</f>
        <v>1.8737909922756816E-2</v>
      </c>
      <c r="I13" s="184">
        <f>SUM(F13:$F$102)/F13</f>
        <v>15.518478239369736</v>
      </c>
      <c r="J13" s="183">
        <f t="shared" ref="J13:J76" si="5">H13/I13</f>
        <v>1.2074579500469004E-3</v>
      </c>
      <c r="K13" s="187"/>
      <c r="L13" s="183"/>
      <c r="M13" s="183"/>
      <c r="N13" s="184"/>
      <c r="O13" s="188"/>
      <c r="P13" s="174"/>
      <c r="Q13" s="205"/>
      <c r="R13" s="183"/>
      <c r="S13" s="184"/>
      <c r="T13" s="201"/>
      <c r="U13" s="187"/>
      <c r="V13" s="183"/>
      <c r="W13" s="183"/>
      <c r="X13" s="183"/>
      <c r="Y13" s="183"/>
      <c r="Z13" s="183"/>
      <c r="AA13" s="186"/>
      <c r="AB13" s="184"/>
      <c r="AC13" s="184"/>
      <c r="AD13" s="183"/>
    </row>
    <row r="14" spans="1:30">
      <c r="A14" s="183">
        <f t="shared" ref="A14:A77" si="6">A13+1</f>
        <v>3</v>
      </c>
      <c r="B14" s="183">
        <f t="shared" si="0"/>
        <v>21</v>
      </c>
      <c r="C14" s="194">
        <f t="shared" si="1"/>
        <v>1.552E-4</v>
      </c>
      <c r="D14" s="184">
        <f t="shared" ref="D14:D77" si="7">IF($A13&gt;0, D13*(1-C13), 0)</f>
        <v>99986.160419328007</v>
      </c>
      <c r="E14" s="185">
        <f t="shared" si="4"/>
        <v>15.517852097080322</v>
      </c>
      <c r="F14" s="174">
        <f t="shared" si="2"/>
        <v>87741.311953076482</v>
      </c>
      <c r="G14" s="206">
        <f t="shared" si="3"/>
        <v>12.756394955614063</v>
      </c>
      <c r="H14" s="186">
        <f>IF(F14=0, 1, SUM(G14:$G$102)/F14)</f>
        <v>1.9910982510505919E-2</v>
      </c>
      <c r="I14" s="184">
        <f>SUM(F14:$F$102)/F14</f>
        <v>15.499926313630148</v>
      </c>
      <c r="J14" s="183">
        <f t="shared" si="5"/>
        <v>1.284585623674664E-3</v>
      </c>
      <c r="K14" s="187"/>
      <c r="L14" s="183"/>
      <c r="M14" s="183"/>
      <c r="N14" s="184"/>
      <c r="O14" s="188"/>
      <c r="P14" s="174"/>
      <c r="Q14" s="205"/>
      <c r="R14" s="183"/>
      <c r="S14" s="184"/>
      <c r="T14" s="201"/>
      <c r="U14" s="187"/>
      <c r="V14" s="183"/>
      <c r="W14" s="183"/>
      <c r="X14" s="183"/>
      <c r="Y14" s="183"/>
      <c r="Z14" s="183"/>
      <c r="AA14" s="186"/>
      <c r="AB14" s="184"/>
      <c r="AC14" s="184"/>
      <c r="AD14" s="183"/>
    </row>
    <row r="15" spans="1:30">
      <c r="A15" s="183">
        <f t="shared" si="6"/>
        <v>4</v>
      </c>
      <c r="B15" s="183">
        <f t="shared" si="0"/>
        <v>22</v>
      </c>
      <c r="C15" s="194">
        <f t="shared" si="1"/>
        <v>1.5920000000000002E-4</v>
      </c>
      <c r="D15" s="184">
        <f t="shared" si="7"/>
        <v>99970.642567230927</v>
      </c>
      <c r="E15" s="185">
        <f t="shared" si="4"/>
        <v>15.915326296701096</v>
      </c>
      <c r="F15" s="174">
        <f t="shared" si="2"/>
        <v>82180.510071626588</v>
      </c>
      <c r="G15" s="206">
        <f t="shared" si="3"/>
        <v>12.255866232694382</v>
      </c>
      <c r="H15" s="186">
        <f>IF(F15=0, 1, SUM(G15:$G$102)/F15)</f>
        <v>2.1103049023173451E-2</v>
      </c>
      <c r="I15" s="184">
        <f>SUM(F15:$F$102)/F15</f>
        <v>15.481074002485366</v>
      </c>
      <c r="J15" s="183">
        <f t="shared" si="5"/>
        <v>1.3631514854709384E-3</v>
      </c>
      <c r="K15" s="187"/>
      <c r="L15" s="183"/>
      <c r="M15" s="183"/>
      <c r="N15" s="184"/>
      <c r="O15" s="188"/>
      <c r="P15" s="174"/>
      <c r="Q15" s="205"/>
      <c r="R15" s="183"/>
      <c r="S15" s="184"/>
      <c r="T15" s="201"/>
      <c r="U15" s="187"/>
      <c r="V15" s="183"/>
      <c r="W15" s="183"/>
      <c r="X15" s="183"/>
      <c r="Y15" s="183"/>
      <c r="Z15" s="183"/>
      <c r="AA15" s="186"/>
      <c r="AB15" s="184"/>
      <c r="AC15" s="184"/>
      <c r="AD15" s="183"/>
    </row>
    <row r="16" spans="1:30">
      <c r="A16" s="183">
        <f t="shared" si="6"/>
        <v>5</v>
      </c>
      <c r="B16" s="183">
        <f t="shared" si="0"/>
        <v>23</v>
      </c>
      <c r="C16" s="194">
        <f t="shared" si="1"/>
        <v>1.6479999999999999E-4</v>
      </c>
      <c r="D16" s="184">
        <f t="shared" si="7"/>
        <v>99954.727240934226</v>
      </c>
      <c r="E16" s="185">
        <f t="shared" si="4"/>
        <v>16.472539049296756</v>
      </c>
      <c r="F16" s="174">
        <f t="shared" si="2"/>
        <v>76971.82850999829</v>
      </c>
      <c r="G16" s="206">
        <f t="shared" si="3"/>
        <v>11.882864017274597</v>
      </c>
      <c r="H16" s="186">
        <f>IF(F16=0, 1, SUM(G16:$G$102)/F16)</f>
        <v>2.2371866433373879E-2</v>
      </c>
      <c r="I16" s="184">
        <f>SUM(F16:$F$102)/F16</f>
        <v>15.461007890109238</v>
      </c>
      <c r="J16" s="183">
        <f t="shared" si="5"/>
        <v>1.446986289146497E-3</v>
      </c>
      <c r="K16" s="187"/>
      <c r="L16" s="183"/>
      <c r="M16" s="183"/>
      <c r="N16" s="184"/>
      <c r="O16" s="188"/>
      <c r="P16" s="174"/>
      <c r="Q16" s="205"/>
      <c r="R16" s="183"/>
      <c r="S16" s="184"/>
      <c r="T16" s="201"/>
      <c r="U16" s="187"/>
      <c r="V16" s="183"/>
      <c r="W16" s="183"/>
      <c r="X16" s="183"/>
      <c r="Y16" s="183"/>
      <c r="Z16" s="183"/>
      <c r="AA16" s="186"/>
      <c r="AB16" s="184"/>
      <c r="AC16" s="184"/>
      <c r="AD16" s="183"/>
    </row>
    <row r="17" spans="1:30">
      <c r="A17" s="183">
        <f t="shared" si="6"/>
        <v>6</v>
      </c>
      <c r="B17" s="183">
        <f t="shared" si="0"/>
        <v>24</v>
      </c>
      <c r="C17" s="194">
        <f t="shared" si="1"/>
        <v>1.7040000000000002E-4</v>
      </c>
      <c r="D17" s="184">
        <f t="shared" si="7"/>
        <v>99938.254701884929</v>
      </c>
      <c r="E17" s="185">
        <f t="shared" si="4"/>
        <v>17.029478601209121</v>
      </c>
      <c r="F17" s="174">
        <f t="shared" si="2"/>
        <v>72092.874522397993</v>
      </c>
      <c r="G17" s="206">
        <f t="shared" si="3"/>
        <v>11.507846200114601</v>
      </c>
      <c r="H17" s="186">
        <f>IF(F17=0, 1, SUM(G17:$G$102)/F17)</f>
        <v>2.3721076651058798E-2</v>
      </c>
      <c r="I17" s="184">
        <f>SUM(F17:$F$102)/F17</f>
        <v>15.439670380370295</v>
      </c>
      <c r="J17" s="183">
        <f t="shared" si="5"/>
        <v>1.5363719604543713E-3</v>
      </c>
      <c r="K17" s="187"/>
      <c r="L17" s="183"/>
      <c r="M17" s="183"/>
      <c r="N17" s="184"/>
      <c r="O17" s="188"/>
      <c r="P17" s="174"/>
      <c r="Q17" s="205"/>
      <c r="R17" s="183"/>
      <c r="S17" s="184"/>
      <c r="T17" s="201"/>
      <c r="U17" s="187"/>
      <c r="V17" s="183"/>
      <c r="W17" s="183"/>
      <c r="X17" s="183"/>
      <c r="Y17" s="183"/>
      <c r="Z17" s="183"/>
      <c r="AA17" s="186"/>
      <c r="AB17" s="184"/>
      <c r="AC17" s="184"/>
      <c r="AD17" s="183"/>
    </row>
    <row r="18" spans="1:30">
      <c r="A18" s="183">
        <f t="shared" si="6"/>
        <v>7</v>
      </c>
      <c r="B18" s="183">
        <f t="shared" si="0"/>
        <v>25</v>
      </c>
      <c r="C18" s="194">
        <f t="shared" si="1"/>
        <v>1.7680000000000001E-4</v>
      </c>
      <c r="D18" s="184">
        <f t="shared" si="7"/>
        <v>99921.22522328372</v>
      </c>
      <c r="E18" s="185">
        <f t="shared" si="4"/>
        <v>17.666072619467741</v>
      </c>
      <c r="F18" s="174">
        <f t="shared" si="2"/>
        <v>67522.800839887001</v>
      </c>
      <c r="G18" s="206">
        <f t="shared" si="3"/>
        <v>11.183167389682493</v>
      </c>
      <c r="H18" s="186">
        <f>IF(F18=0, 1, SUM(G18:$G$102)/F18)</f>
        <v>2.5156135930567754E-2</v>
      </c>
      <c r="I18" s="184">
        <f>SUM(F18:$F$102)/F18</f>
        <v>15.416975183616584</v>
      </c>
      <c r="J18" s="183">
        <f t="shared" si="5"/>
        <v>1.6317167038901929E-3</v>
      </c>
      <c r="K18" s="187"/>
      <c r="L18" s="183"/>
      <c r="M18" s="183"/>
      <c r="N18" s="184"/>
      <c r="O18" s="188"/>
      <c r="P18" s="174"/>
      <c r="Q18" s="205"/>
      <c r="R18" s="183"/>
      <c r="S18" s="184"/>
      <c r="T18" s="201"/>
      <c r="U18" s="187"/>
      <c r="V18" s="183"/>
      <c r="W18" s="183"/>
      <c r="X18" s="183"/>
      <c r="Y18" s="183"/>
      <c r="Z18" s="183"/>
      <c r="AA18" s="186"/>
      <c r="AB18" s="184"/>
      <c r="AC18" s="184"/>
      <c r="AD18" s="183"/>
    </row>
    <row r="19" spans="1:30">
      <c r="A19" s="183">
        <f t="shared" si="6"/>
        <v>8</v>
      </c>
      <c r="B19" s="183">
        <f t="shared" si="0"/>
        <v>26</v>
      </c>
      <c r="C19" s="194">
        <f t="shared" si="1"/>
        <v>1.8400000000000003E-4</v>
      </c>
      <c r="D19" s="184">
        <f t="shared" si="7"/>
        <v>99903.559150664252</v>
      </c>
      <c r="E19" s="185">
        <f t="shared" si="4"/>
        <v>18.382254883719725</v>
      </c>
      <c r="F19" s="174">
        <f t="shared" si="2"/>
        <v>63242.026050303066</v>
      </c>
      <c r="G19" s="206">
        <f t="shared" si="3"/>
        <v>10.900733295788461</v>
      </c>
      <c r="H19" s="186">
        <f>IF(F19=0, 1, SUM(G19:$G$102)/F19)</f>
        <v>2.6682092499835129E-2</v>
      </c>
      <c r="I19" s="184">
        <f>SUM(F19:$F$102)/F19</f>
        <v>15.392842463058168</v>
      </c>
      <c r="J19" s="183">
        <f t="shared" si="5"/>
        <v>1.7334090544920756E-3</v>
      </c>
      <c r="K19" s="187"/>
      <c r="L19" s="183"/>
      <c r="M19" s="183"/>
      <c r="N19" s="184"/>
      <c r="O19" s="188"/>
      <c r="P19" s="174"/>
      <c r="Q19" s="205"/>
      <c r="R19" s="183"/>
      <c r="S19" s="184"/>
      <c r="T19" s="201"/>
      <c r="U19" s="187"/>
      <c r="V19" s="183"/>
      <c r="W19" s="183"/>
      <c r="X19" s="183"/>
      <c r="Y19" s="183"/>
      <c r="Z19" s="183"/>
      <c r="AA19" s="186"/>
      <c r="AB19" s="184"/>
      <c r="AC19" s="184"/>
      <c r="AD19" s="183"/>
    </row>
    <row r="20" spans="1:30">
      <c r="A20" s="183">
        <f t="shared" si="6"/>
        <v>9</v>
      </c>
      <c r="B20" s="183">
        <f t="shared" si="0"/>
        <v>27</v>
      </c>
      <c r="C20" s="194">
        <f t="shared" si="1"/>
        <v>1.9280000000000002E-4</v>
      </c>
      <c r="D20" s="184">
        <f t="shared" si="7"/>
        <v>99885.176895780533</v>
      </c>
      <c r="E20" s="185">
        <f t="shared" si="4"/>
        <v>19.257862105499953</v>
      </c>
      <c r="F20" s="174">
        <f t="shared" si="2"/>
        <v>59232.215004693026</v>
      </c>
      <c r="G20" s="206">
        <f t="shared" si="3"/>
        <v>10.697865154942333</v>
      </c>
      <c r="H20" s="186">
        <f>IF(F20=0, 1, SUM(G20:$G$102)/F20)</f>
        <v>2.8304341742454647E-2</v>
      </c>
      <c r="I20" s="184">
        <f>SUM(F20:$F$102)/F20</f>
        <v>15.367186891702673</v>
      </c>
      <c r="J20" s="183">
        <f t="shared" si="5"/>
        <v>1.8418687780609498E-3</v>
      </c>
      <c r="K20" s="187"/>
      <c r="L20" s="183"/>
      <c r="M20" s="183"/>
      <c r="N20" s="184"/>
      <c r="O20" s="188"/>
      <c r="P20" s="174"/>
      <c r="Q20" s="205"/>
      <c r="R20" s="183"/>
      <c r="S20" s="184"/>
      <c r="T20" s="201"/>
      <c r="U20" s="187"/>
      <c r="V20" s="183"/>
      <c r="W20" s="183"/>
      <c r="X20" s="183"/>
      <c r="Y20" s="183"/>
      <c r="Z20" s="183"/>
      <c r="AA20" s="186"/>
      <c r="AB20" s="184"/>
      <c r="AC20" s="184"/>
      <c r="AD20" s="183"/>
    </row>
    <row r="21" spans="1:30">
      <c r="A21" s="183">
        <f t="shared" si="6"/>
        <v>10</v>
      </c>
      <c r="B21" s="183">
        <f t="shared" si="0"/>
        <v>28</v>
      </c>
      <c r="C21" s="194">
        <f t="shared" si="1"/>
        <v>2.0160000000000002E-4</v>
      </c>
      <c r="D21" s="184">
        <f t="shared" si="7"/>
        <v>99865.919033675033</v>
      </c>
      <c r="E21" s="185">
        <f t="shared" si="4"/>
        <v>20.132969277197844</v>
      </c>
      <c r="F21" s="174">
        <f t="shared" si="2"/>
        <v>55476.15459825773</v>
      </c>
      <c r="G21" s="206">
        <f t="shared" si="3"/>
        <v>10.476808212659236</v>
      </c>
      <c r="H21" s="186">
        <f>IF(F21=0, 1, SUM(G21:$G$102)/F21)</f>
        <v>3.002787418421311E-2</v>
      </c>
      <c r="I21" s="184">
        <f>SUM(F21:$F$102)/F21</f>
        <v>15.339929545308932</v>
      </c>
      <c r="J21" s="183">
        <f t="shared" si="5"/>
        <v>1.9574975292761931E-3</v>
      </c>
      <c r="K21" s="187"/>
      <c r="L21" s="183"/>
      <c r="M21" s="183"/>
      <c r="N21" s="184"/>
      <c r="O21" s="188"/>
      <c r="P21" s="174"/>
      <c r="Q21" s="205"/>
      <c r="R21" s="183"/>
      <c r="S21" s="184"/>
      <c r="T21" s="201"/>
      <c r="U21" s="187"/>
      <c r="V21" s="183"/>
      <c r="W21" s="183"/>
      <c r="X21" s="183"/>
      <c r="Y21" s="183"/>
      <c r="Z21" s="183"/>
      <c r="AA21" s="186"/>
      <c r="AB21" s="184"/>
      <c r="AC21" s="184"/>
      <c r="AD21" s="183"/>
    </row>
    <row r="22" spans="1:30">
      <c r="A22" s="183">
        <f t="shared" si="6"/>
        <v>11</v>
      </c>
      <c r="B22" s="183">
        <f t="shared" si="0"/>
        <v>29</v>
      </c>
      <c r="C22" s="194">
        <f t="shared" si="1"/>
        <v>2.12E-4</v>
      </c>
      <c r="D22" s="184">
        <f t="shared" si="7"/>
        <v>99845.786064397835</v>
      </c>
      <c r="E22" s="185">
        <f t="shared" si="4"/>
        <v>21.167306645656936</v>
      </c>
      <c r="F22" s="174">
        <f t="shared" si="2"/>
        <v>51957.817897415189</v>
      </c>
      <c r="G22" s="206">
        <f t="shared" si="3"/>
        <v>10.318554936069708</v>
      </c>
      <c r="H22" s="186">
        <f>IF(F22=0, 1, SUM(G22:$G$102)/F22)</f>
        <v>3.1859578582689681E-2</v>
      </c>
      <c r="I22" s="184">
        <f>SUM(F22:$F$102)/F22</f>
        <v>15.310961479451548</v>
      </c>
      <c r="J22" s="183">
        <f t="shared" si="5"/>
        <v>2.0808346115590202E-3</v>
      </c>
      <c r="K22" s="187"/>
      <c r="L22" s="183"/>
      <c r="M22" s="183"/>
      <c r="N22" s="184"/>
      <c r="O22" s="188"/>
      <c r="P22" s="174"/>
      <c r="Q22" s="205"/>
      <c r="R22" s="183"/>
      <c r="S22" s="184"/>
      <c r="T22" s="201"/>
      <c r="U22" s="187"/>
      <c r="V22" s="183"/>
      <c r="W22" s="183"/>
      <c r="X22" s="183"/>
      <c r="Y22" s="183"/>
      <c r="Z22" s="183"/>
      <c r="AA22" s="186"/>
      <c r="AB22" s="184"/>
      <c r="AC22" s="184"/>
      <c r="AD22" s="183"/>
    </row>
    <row r="23" spans="1:30">
      <c r="A23" s="183">
        <f t="shared" si="6"/>
        <v>12</v>
      </c>
      <c r="B23" s="183">
        <f t="shared" si="0"/>
        <v>30</v>
      </c>
      <c r="C23" s="194">
        <f t="shared" si="1"/>
        <v>2.232E-4</v>
      </c>
      <c r="D23" s="184">
        <f t="shared" si="7"/>
        <v>99824.618757752178</v>
      </c>
      <c r="E23" s="185">
        <f t="shared" si="4"/>
        <v>22.280854906726745</v>
      </c>
      <c r="F23" s="174">
        <f t="shared" si="2"/>
        <v>48662.110388778405</v>
      </c>
      <c r="G23" s="206">
        <f t="shared" si="3"/>
        <v>10.174597694401511</v>
      </c>
      <c r="H23" s="186">
        <f>IF(F23=0, 1, SUM(G23:$G$102)/F23)</f>
        <v>3.380526685359414E-2</v>
      </c>
      <c r="I23" s="184">
        <f>SUM(F23:$F$102)/F23</f>
        <v>15.280190779759831</v>
      </c>
      <c r="J23" s="183">
        <f t="shared" si="5"/>
        <v>2.2123589515893128E-3</v>
      </c>
      <c r="K23" s="187"/>
      <c r="L23" s="183"/>
      <c r="M23" s="183"/>
      <c r="N23" s="184"/>
      <c r="O23" s="188"/>
      <c r="P23" s="174"/>
      <c r="Q23" s="205"/>
      <c r="R23" s="183"/>
      <c r="S23" s="184"/>
      <c r="T23" s="201"/>
      <c r="U23" s="187"/>
      <c r="V23" s="183"/>
      <c r="W23" s="183"/>
      <c r="X23" s="183"/>
      <c r="Y23" s="183"/>
      <c r="Z23" s="183"/>
      <c r="AA23" s="186"/>
      <c r="AB23" s="184"/>
      <c r="AC23" s="184"/>
      <c r="AD23" s="183"/>
    </row>
    <row r="24" spans="1:30">
      <c r="A24" s="183">
        <f t="shared" si="6"/>
        <v>13</v>
      </c>
      <c r="B24" s="183">
        <f t="shared" si="0"/>
        <v>31</v>
      </c>
      <c r="C24" s="194">
        <f t="shared" si="1"/>
        <v>2.3600000000000002E-4</v>
      </c>
      <c r="D24" s="184">
        <f t="shared" si="7"/>
        <v>99802.337902845451</v>
      </c>
      <c r="E24" s="185">
        <f t="shared" si="4"/>
        <v>23.55335174506763</v>
      </c>
      <c r="F24" s="174">
        <f t="shared" si="2"/>
        <v>45574.940520599186</v>
      </c>
      <c r="G24" s="206">
        <f t="shared" si="3"/>
        <v>10.075584040149536</v>
      </c>
      <c r="H24" s="186">
        <f>IF(F24=0, 1, SUM(G24:$G$102)/F24)</f>
        <v>3.5871928980760283E-2</v>
      </c>
      <c r="I24" s="184">
        <f>SUM(F24:$F$102)/F24</f>
        <v>15.247506900933908</v>
      </c>
      <c r="J24" s="183">
        <f t="shared" si="5"/>
        <v>2.3526422525221571E-3</v>
      </c>
      <c r="K24" s="187"/>
      <c r="L24" s="183"/>
      <c r="M24" s="183"/>
      <c r="N24" s="184"/>
      <c r="O24" s="188"/>
      <c r="P24" s="174"/>
      <c r="Q24" s="205"/>
      <c r="R24" s="183"/>
      <c r="S24" s="184"/>
      <c r="T24" s="201"/>
      <c r="U24" s="187"/>
      <c r="V24" s="183"/>
      <c r="W24" s="183"/>
      <c r="X24" s="183"/>
      <c r="Y24" s="183"/>
      <c r="Z24" s="183"/>
      <c r="AA24" s="186"/>
      <c r="AB24" s="184"/>
      <c r="AC24" s="184"/>
      <c r="AD24" s="183"/>
    </row>
    <row r="25" spans="1:30">
      <c r="A25" s="183">
        <f t="shared" si="6"/>
        <v>14</v>
      </c>
      <c r="B25" s="183">
        <f t="shared" si="0"/>
        <v>32</v>
      </c>
      <c r="C25" s="194">
        <f t="shared" si="1"/>
        <v>2.5040000000000001E-4</v>
      </c>
      <c r="D25" s="184">
        <f t="shared" si="7"/>
        <v>99778.784551100383</v>
      </c>
      <c r="E25" s="185">
        <f t="shared" si="4"/>
        <v>24.984607651596889</v>
      </c>
      <c r="F25" s="174">
        <f t="shared" si="2"/>
        <v>42683.077128464945</v>
      </c>
      <c r="G25" s="206">
        <f t="shared" si="3"/>
        <v>10.012030457113068</v>
      </c>
      <c r="H25" s="186">
        <f>IF(F25=0, 1, SUM(G25:$G$102)/F25)</f>
        <v>3.8066267826168607E-2</v>
      </c>
      <c r="I25" s="184">
        <f>SUM(F25:$F$102)/F25</f>
        <v>15.212803838452821</v>
      </c>
      <c r="J25" s="183">
        <f t="shared" si="5"/>
        <v>2.5022519339893126E-3</v>
      </c>
      <c r="K25" s="187"/>
      <c r="L25" s="183"/>
      <c r="M25" s="183"/>
      <c r="N25" s="184"/>
      <c r="O25" s="188"/>
      <c r="P25" s="174"/>
      <c r="Q25" s="205"/>
      <c r="R25" s="183"/>
      <c r="S25" s="184"/>
      <c r="T25" s="201"/>
      <c r="U25" s="187"/>
      <c r="V25" s="183"/>
      <c r="W25" s="183"/>
      <c r="X25" s="183"/>
      <c r="Y25" s="183"/>
      <c r="Z25" s="183"/>
      <c r="AA25" s="186"/>
      <c r="AB25" s="184"/>
      <c r="AC25" s="184"/>
      <c r="AD25" s="183"/>
    </row>
    <row r="26" spans="1:30">
      <c r="A26" s="183">
        <f t="shared" si="6"/>
        <v>15</v>
      </c>
      <c r="B26" s="183">
        <f t="shared" si="0"/>
        <v>33</v>
      </c>
      <c r="C26" s="194">
        <f t="shared" si="1"/>
        <v>2.6640000000000002E-4</v>
      </c>
      <c r="D26" s="184">
        <f t="shared" si="7"/>
        <v>99753.799943448787</v>
      </c>
      <c r="E26" s="185">
        <f t="shared" si="4"/>
        <v>26.574412304937141</v>
      </c>
      <c r="F26" s="174">
        <f t="shared" si="2"/>
        <v>39974.135162484286</v>
      </c>
      <c r="G26" s="206">
        <f t="shared" si="3"/>
        <v>9.9757467047182864</v>
      </c>
      <c r="H26" s="186">
        <f>IF(F26=0, 1, SUM(G26:$G$102)/F26)</f>
        <v>4.0395455926599003E-2</v>
      </c>
      <c r="I26" s="184">
        <f>SUM(F26:$F$102)/F26</f>
        <v>15.175968159975648</v>
      </c>
      <c r="J26" s="183">
        <f t="shared" si="5"/>
        <v>2.6618042091796153E-3</v>
      </c>
      <c r="K26" s="187"/>
      <c r="L26" s="183"/>
      <c r="M26" s="183"/>
      <c r="N26" s="184"/>
      <c r="O26" s="188"/>
      <c r="P26" s="174"/>
      <c r="Q26" s="205"/>
      <c r="R26" s="183"/>
      <c r="S26" s="184"/>
      <c r="T26" s="201"/>
      <c r="U26" s="187"/>
      <c r="V26" s="183"/>
      <c r="W26" s="183"/>
      <c r="X26" s="183"/>
      <c r="Y26" s="183"/>
      <c r="Z26" s="183"/>
      <c r="AA26" s="186"/>
      <c r="AB26" s="184"/>
      <c r="AC26" s="184"/>
      <c r="AD26" s="183"/>
    </row>
    <row r="27" spans="1:30">
      <c r="A27" s="183">
        <f t="shared" si="6"/>
        <v>16</v>
      </c>
      <c r="B27" s="183">
        <f t="shared" si="0"/>
        <v>34</v>
      </c>
      <c r="C27" s="194">
        <f t="shared" si="1"/>
        <v>2.8400000000000002E-4</v>
      </c>
      <c r="D27" s="184">
        <f t="shared" si="7"/>
        <v>99727.225531143849</v>
      </c>
      <c r="E27" s="185">
        <f t="shared" si="4"/>
        <v>28.322532050835434</v>
      </c>
      <c r="F27" s="174">
        <f t="shared" si="2"/>
        <v>37436.520892624823</v>
      </c>
      <c r="G27" s="206">
        <f t="shared" si="3"/>
        <v>9.9596926777535515</v>
      </c>
      <c r="H27" s="186">
        <f>IF(F27=0, 1, SUM(G27:$G$102)/F27)</f>
        <v>4.2867169015470136E-2</v>
      </c>
      <c r="I27" s="184">
        <f>SUM(F27:$F$102)/F27</f>
        <v>15.136878475199797</v>
      </c>
      <c r="J27" s="183">
        <f t="shared" si="5"/>
        <v>2.8319688954168152E-3</v>
      </c>
      <c r="K27" s="187"/>
      <c r="L27" s="183"/>
      <c r="M27" s="183"/>
      <c r="N27" s="184"/>
      <c r="O27" s="188"/>
      <c r="P27" s="174"/>
      <c r="Q27" s="205"/>
      <c r="R27" s="183"/>
      <c r="S27" s="184"/>
      <c r="T27" s="201"/>
      <c r="U27" s="187"/>
      <c r="V27" s="183"/>
      <c r="W27" s="183"/>
      <c r="X27" s="183"/>
      <c r="Y27" s="183"/>
      <c r="Z27" s="183"/>
      <c r="AA27" s="186"/>
      <c r="AB27" s="184"/>
      <c r="AC27" s="184"/>
      <c r="AD27" s="183"/>
    </row>
    <row r="28" spans="1:30">
      <c r="A28" s="183">
        <f t="shared" si="6"/>
        <v>17</v>
      </c>
      <c r="B28" s="183">
        <f t="shared" si="0"/>
        <v>35</v>
      </c>
      <c r="C28" s="194">
        <f t="shared" si="1"/>
        <v>3.0400000000000002E-4</v>
      </c>
      <c r="D28" s="184">
        <f t="shared" si="7"/>
        <v>99698.902999093014</v>
      </c>
      <c r="E28" s="185">
        <f t="shared" si="4"/>
        <v>30.308466511720326</v>
      </c>
      <c r="F28" s="174">
        <f t="shared" si="2"/>
        <v>35059.380721959089</v>
      </c>
      <c r="G28" s="206">
        <f t="shared" si="3"/>
        <v>9.9841234093434892</v>
      </c>
      <c r="H28" s="186">
        <f>IF(F28=0, 1, SUM(G28:$G$102)/F28)</f>
        <v>4.548962197665582E-2</v>
      </c>
      <c r="I28" s="184">
        <f>SUM(F28:$F$102)/F28</f>
        <v>15.095404867258079</v>
      </c>
      <c r="J28" s="183">
        <f t="shared" si="5"/>
        <v>3.0134747876370493E-3</v>
      </c>
      <c r="K28" s="187"/>
      <c r="L28" s="183"/>
      <c r="M28" s="183"/>
      <c r="N28" s="184"/>
      <c r="O28" s="188"/>
      <c r="P28" s="174"/>
      <c r="Q28" s="205"/>
      <c r="R28" s="183"/>
      <c r="S28" s="184"/>
      <c r="T28" s="201"/>
      <c r="U28" s="187"/>
      <c r="V28" s="183"/>
      <c r="W28" s="183"/>
      <c r="X28" s="183"/>
      <c r="Y28" s="183"/>
      <c r="Z28" s="183"/>
      <c r="AA28" s="186"/>
      <c r="AB28" s="184"/>
      <c r="AC28" s="184"/>
      <c r="AD28" s="183"/>
    </row>
    <row r="29" spans="1:30">
      <c r="A29" s="183">
        <f t="shared" si="6"/>
        <v>18</v>
      </c>
      <c r="B29" s="183">
        <f t="shared" si="0"/>
        <v>36</v>
      </c>
      <c r="C29" s="194">
        <f t="shared" si="1"/>
        <v>3.2640000000000002E-4</v>
      </c>
      <c r="D29" s="184">
        <f t="shared" si="7"/>
        <v>99668.594532581294</v>
      </c>
      <c r="E29" s="185">
        <f t="shared" si="4"/>
        <v>32.531829255429329</v>
      </c>
      <c r="F29" s="174">
        <f t="shared" si="2"/>
        <v>32832.527091540622</v>
      </c>
      <c r="G29" s="206">
        <f t="shared" si="3"/>
        <v>10.038910391266647</v>
      </c>
      <c r="H29" s="186">
        <f>IF(F29=0, 1, SUM(G29:$G$102)/F29)</f>
        <v>4.8270845797202484E-2</v>
      </c>
      <c r="I29" s="184">
        <f>SUM(F29:$F$102)/F29</f>
        <v>15.05142032757759</v>
      </c>
      <c r="J29" s="183">
        <f t="shared" si="5"/>
        <v>3.2070625061715557E-3</v>
      </c>
      <c r="K29" s="187"/>
      <c r="L29" s="183"/>
      <c r="M29" s="183"/>
      <c r="N29" s="184"/>
      <c r="O29" s="188"/>
      <c r="P29" s="174"/>
      <c r="Q29" s="205"/>
      <c r="R29" s="183"/>
      <c r="S29" s="184"/>
      <c r="T29" s="201"/>
      <c r="U29" s="187"/>
      <c r="V29" s="183"/>
      <c r="W29" s="183"/>
      <c r="X29" s="183"/>
      <c r="Y29" s="183"/>
      <c r="Z29" s="183"/>
      <c r="AA29" s="186"/>
      <c r="AB29" s="184"/>
      <c r="AC29" s="184"/>
      <c r="AD29" s="183"/>
    </row>
    <row r="30" spans="1:30">
      <c r="A30" s="183">
        <f t="shared" si="6"/>
        <v>19</v>
      </c>
      <c r="B30" s="183">
        <f t="shared" si="0"/>
        <v>37</v>
      </c>
      <c r="C30" s="194">
        <f t="shared" si="1"/>
        <v>3.5120000000000003E-4</v>
      </c>
      <c r="D30" s="184">
        <f t="shared" si="7"/>
        <v>99636.062703325864</v>
      </c>
      <c r="E30" s="185">
        <f t="shared" si="4"/>
        <v>34.992185221402906</v>
      </c>
      <c r="F30" s="174">
        <f t="shared" si="2"/>
        <v>30746.426749131566</v>
      </c>
      <c r="G30" s="206">
        <f t="shared" si="3"/>
        <v>10.11535838341304</v>
      </c>
      <c r="H30" s="186">
        <f>IF(F30=0, 1, SUM(G30:$G$102)/F30)</f>
        <v>5.1219445915660571E-2</v>
      </c>
      <c r="I30" s="184">
        <f>SUM(F30:$F$102)/F30</f>
        <v>15.004788762741233</v>
      </c>
      <c r="J30" s="183">
        <f t="shared" si="5"/>
        <v>3.4135399521814567E-3</v>
      </c>
      <c r="K30" s="187"/>
      <c r="L30" s="183"/>
      <c r="M30" s="183"/>
      <c r="N30" s="184"/>
      <c r="O30" s="188"/>
      <c r="P30" s="174"/>
      <c r="Q30" s="205"/>
      <c r="R30" s="183"/>
      <c r="S30" s="184"/>
      <c r="T30" s="201"/>
      <c r="U30" s="187"/>
      <c r="V30" s="183"/>
      <c r="W30" s="183"/>
      <c r="X30" s="183"/>
      <c r="Y30" s="183"/>
      <c r="Z30" s="183"/>
      <c r="AA30" s="186"/>
      <c r="AB30" s="184"/>
      <c r="AC30" s="184"/>
      <c r="AD30" s="183"/>
    </row>
    <row r="31" spans="1:30">
      <c r="A31" s="183">
        <f t="shared" si="6"/>
        <v>20</v>
      </c>
      <c r="B31" s="183">
        <f t="shared" si="0"/>
        <v>38</v>
      </c>
      <c r="C31" s="194">
        <f t="shared" si="1"/>
        <v>3.7840000000000004E-4</v>
      </c>
      <c r="D31" s="184">
        <f t="shared" si="7"/>
        <v>99601.070518104461</v>
      </c>
      <c r="E31" s="185">
        <f t="shared" si="4"/>
        <v>37.689045084043755</v>
      </c>
      <c r="F31" s="174">
        <f t="shared" si="2"/>
        <v>28792.157942910795</v>
      </c>
      <c r="G31" s="206">
        <f t="shared" si="3"/>
        <v>10.206044557934829</v>
      </c>
      <c r="H31" s="186">
        <f>IF(F31=0, 1, SUM(G31:$G$102)/F31)</f>
        <v>5.4344644354064837E-2</v>
      </c>
      <c r="I31" s="184">
        <f>SUM(F31:$F$102)/F31</f>
        <v>14.955364328178323</v>
      </c>
      <c r="J31" s="183">
        <f t="shared" si="5"/>
        <v>3.6337893990098756E-3</v>
      </c>
      <c r="K31" s="187"/>
      <c r="L31" s="183"/>
      <c r="M31" s="183"/>
      <c r="N31" s="184"/>
      <c r="O31" s="188"/>
      <c r="P31" s="174"/>
      <c r="Q31" s="205"/>
      <c r="R31" s="183"/>
      <c r="S31" s="184"/>
      <c r="T31" s="201"/>
      <c r="U31" s="187"/>
      <c r="V31" s="183"/>
      <c r="W31" s="183"/>
      <c r="X31" s="183"/>
      <c r="Y31" s="183"/>
      <c r="Z31" s="183"/>
      <c r="AA31" s="186"/>
      <c r="AB31" s="184"/>
      <c r="AC31" s="184"/>
      <c r="AD31" s="183"/>
    </row>
    <row r="32" spans="1:30">
      <c r="A32" s="183">
        <f t="shared" si="6"/>
        <v>21</v>
      </c>
      <c r="B32" s="183">
        <f t="shared" si="0"/>
        <v>39</v>
      </c>
      <c r="C32" s="194">
        <f t="shared" si="1"/>
        <v>4.0959999999999998E-4</v>
      </c>
      <c r="D32" s="184">
        <f t="shared" si="7"/>
        <v>99563.381473020418</v>
      </c>
      <c r="E32" s="185">
        <f t="shared" si="4"/>
        <v>40.781161051345407</v>
      </c>
      <c r="F32" s="174">
        <f t="shared" si="2"/>
        <v>26961.370482758972</v>
      </c>
      <c r="G32" s="206">
        <f t="shared" si="3"/>
        <v>10.345084168371951</v>
      </c>
      <c r="H32" s="186">
        <f>IF(F32=0, 1, SUM(G32:$G$102)/F32)</f>
        <v>5.7656325001344794E-2</v>
      </c>
      <c r="I32" s="184">
        <f>SUM(F32:$F$102)/F32</f>
        <v>14.902990712015782</v>
      </c>
      <c r="J32" s="183">
        <f t="shared" si="5"/>
        <v>3.8687754770496117E-3</v>
      </c>
      <c r="K32" s="187"/>
      <c r="L32" s="183"/>
      <c r="M32" s="183"/>
      <c r="N32" s="184"/>
      <c r="O32" s="188"/>
      <c r="P32" s="174"/>
      <c r="Q32" s="205"/>
      <c r="R32" s="183"/>
      <c r="S32" s="184"/>
      <c r="T32" s="201"/>
      <c r="U32" s="187"/>
      <c r="V32" s="183"/>
      <c r="W32" s="183"/>
      <c r="X32" s="183"/>
      <c r="Y32" s="183"/>
      <c r="Z32" s="183"/>
      <c r="AA32" s="186"/>
      <c r="AB32" s="184"/>
      <c r="AC32" s="184"/>
      <c r="AD32" s="183"/>
    </row>
    <row r="33" spans="1:30">
      <c r="A33" s="183">
        <f t="shared" si="6"/>
        <v>22</v>
      </c>
      <c r="B33" s="183">
        <f t="shared" si="0"/>
        <v>40</v>
      </c>
      <c r="C33" s="194">
        <f t="shared" si="1"/>
        <v>4.4479999999999997E-4</v>
      </c>
      <c r="D33" s="184">
        <f t="shared" si="7"/>
        <v>99522.600311969072</v>
      </c>
      <c r="E33" s="185">
        <f t="shared" si="4"/>
        <v>44.267652618771535</v>
      </c>
      <c r="F33" s="174">
        <f t="shared" si="2"/>
        <v>25246.208061273286</v>
      </c>
      <c r="G33" s="206">
        <f t="shared" si="3"/>
        <v>10.51945044089584</v>
      </c>
      <c r="H33" s="186">
        <f>IF(F33=0, 1, SUM(G33:$G$102)/F33)</f>
        <v>6.1163579541115641E-2</v>
      </c>
      <c r="I33" s="184">
        <f>SUM(F33:$F$102)/F33</f>
        <v>14.847524130960892</v>
      </c>
      <c r="J33" s="183">
        <f t="shared" si="5"/>
        <v>4.1194463805297957E-3</v>
      </c>
      <c r="K33" s="187"/>
      <c r="L33" s="183"/>
      <c r="M33" s="183"/>
      <c r="N33" s="184"/>
      <c r="O33" s="188"/>
      <c r="P33" s="174"/>
      <c r="Q33" s="205"/>
      <c r="R33" s="183"/>
      <c r="S33" s="184"/>
      <c r="T33" s="201"/>
      <c r="U33" s="187"/>
      <c r="V33" s="183"/>
      <c r="W33" s="183"/>
      <c r="X33" s="183"/>
      <c r="Y33" s="183"/>
      <c r="Z33" s="183"/>
      <c r="AA33" s="186"/>
      <c r="AB33" s="184"/>
      <c r="AC33" s="184"/>
      <c r="AD33" s="183"/>
    </row>
    <row r="34" spans="1:30">
      <c r="A34" s="183">
        <f t="shared" si="6"/>
        <v>23</v>
      </c>
      <c r="B34" s="183">
        <f t="shared" si="0"/>
        <v>41</v>
      </c>
      <c r="C34" s="194">
        <f t="shared" si="1"/>
        <v>4.8320000000000004E-4</v>
      </c>
      <c r="D34" s="184">
        <f t="shared" si="7"/>
        <v>99478.332659350301</v>
      </c>
      <c r="E34" s="185">
        <f t="shared" si="4"/>
        <v>48.067930340999737</v>
      </c>
      <c r="F34" s="174">
        <f t="shared" si="2"/>
        <v>23639.324166676939</v>
      </c>
      <c r="G34" s="206">
        <f t="shared" si="3"/>
        <v>10.700254273853577</v>
      </c>
      <c r="H34" s="186">
        <f>IF(F34=0, 1, SUM(G34:$G$102)/F34)</f>
        <v>6.4876178084152691E-2</v>
      </c>
      <c r="I34" s="184">
        <f>SUM(F34:$F$102)/F34</f>
        <v>14.788810072521008</v>
      </c>
      <c r="J34" s="183">
        <f t="shared" si="5"/>
        <v>4.3868423332245436E-3</v>
      </c>
      <c r="K34" s="187"/>
      <c r="L34" s="183"/>
      <c r="M34" s="183"/>
      <c r="N34" s="184"/>
      <c r="O34" s="188"/>
      <c r="P34" s="174"/>
      <c r="Q34" s="205"/>
      <c r="R34" s="183"/>
      <c r="S34" s="184"/>
      <c r="T34" s="201"/>
      <c r="U34" s="187"/>
      <c r="V34" s="183"/>
      <c r="W34" s="183"/>
      <c r="X34" s="183"/>
      <c r="Y34" s="183"/>
      <c r="Z34" s="183"/>
      <c r="AA34" s="186"/>
      <c r="AB34" s="184"/>
      <c r="AC34" s="184"/>
      <c r="AD34" s="183"/>
    </row>
    <row r="35" spans="1:30">
      <c r="A35" s="183">
        <f t="shared" si="6"/>
        <v>24</v>
      </c>
      <c r="B35" s="183">
        <f t="shared" si="0"/>
        <v>42</v>
      </c>
      <c r="C35" s="194">
        <f t="shared" si="1"/>
        <v>5.2720000000000002E-4</v>
      </c>
      <c r="D35" s="184">
        <f t="shared" si="7"/>
        <v>99430.264729009301</v>
      </c>
      <c r="E35" s="185">
        <f t="shared" si="4"/>
        <v>52.419635565122007</v>
      </c>
      <c r="F35" s="174">
        <f t="shared" si="2"/>
        <v>22133.865709826325</v>
      </c>
      <c r="G35" s="206">
        <f t="shared" si="3"/>
        <v>10.931123187089307</v>
      </c>
      <c r="H35" s="186">
        <f>IF(F35=0, 1, SUM(G35:$G$102)/F35)</f>
        <v>6.8805366858098835E-2</v>
      </c>
      <c r="I35" s="184">
        <f>SUM(F35:$F$102)/F35</f>
        <v>14.726670679688599</v>
      </c>
      <c r="J35" s="183">
        <f t="shared" si="5"/>
        <v>4.6721603514226035E-3</v>
      </c>
      <c r="K35" s="187"/>
      <c r="L35" s="183"/>
      <c r="M35" s="183"/>
      <c r="N35" s="184"/>
      <c r="O35" s="188"/>
      <c r="P35" s="174"/>
      <c r="Q35" s="205"/>
      <c r="R35" s="183"/>
      <c r="S35" s="184"/>
      <c r="T35" s="201"/>
      <c r="U35" s="187"/>
      <c r="V35" s="183"/>
      <c r="W35" s="183"/>
      <c r="X35" s="183"/>
      <c r="Y35" s="183"/>
      <c r="Z35" s="183"/>
      <c r="AA35" s="186"/>
      <c r="AB35" s="184"/>
      <c r="AC35" s="184"/>
      <c r="AD35" s="183"/>
    </row>
    <row r="36" spans="1:30">
      <c r="A36" s="183">
        <f t="shared" si="6"/>
        <v>25</v>
      </c>
      <c r="B36" s="183">
        <f t="shared" si="0"/>
        <v>43</v>
      </c>
      <c r="C36" s="194">
        <f t="shared" si="1"/>
        <v>5.7600000000000001E-4</v>
      </c>
      <c r="D36" s="184">
        <f t="shared" si="7"/>
        <v>99377.845093444179</v>
      </c>
      <c r="E36" s="185">
        <f t="shared" si="4"/>
        <v>57.241638773819432</v>
      </c>
      <c r="F36" s="174">
        <f t="shared" si="2"/>
        <v>20723.369307563567</v>
      </c>
      <c r="G36" s="206">
        <f t="shared" si="3"/>
        <v>11.181883579536949</v>
      </c>
      <c r="H36" s="186">
        <f>IF(F36=0, 1, SUM(G36:$G$102)/F36)</f>
        <v>7.2960994157140246E-2</v>
      </c>
      <c r="I36" s="184">
        <f>SUM(F36:$F$102)/F36</f>
        <v>14.660950203514869</v>
      </c>
      <c r="J36" s="183">
        <f t="shared" si="5"/>
        <v>4.9765528935258449E-3</v>
      </c>
      <c r="K36" s="187"/>
      <c r="L36" s="183"/>
      <c r="M36" s="183"/>
      <c r="N36" s="184"/>
      <c r="O36" s="188"/>
      <c r="P36" s="174"/>
      <c r="Q36" s="205"/>
      <c r="R36" s="183"/>
      <c r="S36" s="184"/>
      <c r="T36" s="201"/>
      <c r="U36" s="187"/>
      <c r="V36" s="183"/>
      <c r="W36" s="183"/>
      <c r="X36" s="183"/>
      <c r="Y36" s="183"/>
      <c r="Z36" s="183"/>
      <c r="AA36" s="186"/>
      <c r="AB36" s="184"/>
      <c r="AC36" s="184"/>
      <c r="AD36" s="183"/>
    </row>
    <row r="37" spans="1:30">
      <c r="A37" s="183">
        <f t="shared" si="6"/>
        <v>26</v>
      </c>
      <c r="B37" s="183">
        <f t="shared" si="0"/>
        <v>44</v>
      </c>
      <c r="C37" s="194">
        <f t="shared" si="1"/>
        <v>6.3040000000000004E-4</v>
      </c>
      <c r="D37" s="184">
        <f t="shared" si="7"/>
        <v>99320.603454670359</v>
      </c>
      <c r="E37" s="185">
        <f t="shared" si="4"/>
        <v>62.611708417825866</v>
      </c>
      <c r="F37" s="174">
        <f t="shared" si="2"/>
        <v>19401.810442006943</v>
      </c>
      <c r="G37" s="206">
        <f t="shared" si="3"/>
        <v>11.457518784675882</v>
      </c>
      <c r="H37" s="186">
        <f>IF(F37=0, 1, SUM(G37:$G$102)/F37)</f>
        <v>7.7354417407173789E-2</v>
      </c>
      <c r="I37" s="184">
        <f>SUM(F37:$F$102)/F37</f>
        <v>14.591469028412487</v>
      </c>
      <c r="J37" s="183">
        <f t="shared" si="5"/>
        <v>5.3013454133061851E-3</v>
      </c>
      <c r="K37" s="187"/>
      <c r="L37" s="183"/>
      <c r="M37" s="183"/>
      <c r="N37" s="184"/>
      <c r="O37" s="188"/>
      <c r="P37" s="174"/>
      <c r="Q37" s="205"/>
      <c r="R37" s="183"/>
      <c r="S37" s="184"/>
      <c r="T37" s="201"/>
      <c r="U37" s="187"/>
      <c r="V37" s="183"/>
      <c r="W37" s="183"/>
      <c r="X37" s="183"/>
      <c r="Y37" s="183"/>
      <c r="Z37" s="183"/>
      <c r="AA37" s="186"/>
      <c r="AB37" s="184"/>
      <c r="AC37" s="184"/>
      <c r="AD37" s="183"/>
    </row>
    <row r="38" spans="1:30">
      <c r="A38" s="183">
        <f t="shared" si="6"/>
        <v>27</v>
      </c>
      <c r="B38" s="183">
        <f t="shared" si="0"/>
        <v>45</v>
      </c>
      <c r="C38" s="194">
        <f t="shared" si="1"/>
        <v>6.912E-4</v>
      </c>
      <c r="D38" s="184">
        <f t="shared" si="7"/>
        <v>99257.991746252534</v>
      </c>
      <c r="E38" s="185">
        <f t="shared" si="4"/>
        <v>68.607123895009863</v>
      </c>
      <c r="F38" s="174">
        <f t="shared" si="2"/>
        <v>18163.540553352974</v>
      </c>
      <c r="G38" s="206">
        <f t="shared" si="3"/>
        <v>11.760786164381825</v>
      </c>
      <c r="H38" s="186">
        <f>IF(F38=0, 1, SUM(G38:$G$102)/F38)</f>
        <v>8.1997131573902204E-2</v>
      </c>
      <c r="I38" s="184">
        <f>SUM(F38:$F$102)/F38</f>
        <v>14.518045363627557</v>
      </c>
      <c r="J38" s="183">
        <f t="shared" si="5"/>
        <v>5.6479456786470567E-3</v>
      </c>
      <c r="K38" s="187"/>
      <c r="L38" s="183"/>
      <c r="M38" s="183"/>
      <c r="N38" s="184"/>
      <c r="O38" s="188"/>
      <c r="P38" s="174"/>
      <c r="Q38" s="205"/>
      <c r="R38" s="183"/>
      <c r="S38" s="184"/>
      <c r="T38" s="201"/>
      <c r="U38" s="187"/>
      <c r="V38" s="183"/>
      <c r="W38" s="183"/>
      <c r="X38" s="183"/>
      <c r="Y38" s="183"/>
      <c r="Z38" s="183"/>
      <c r="AA38" s="186"/>
      <c r="AB38" s="184"/>
      <c r="AC38" s="184"/>
      <c r="AD38" s="183"/>
    </row>
    <row r="39" spans="1:30">
      <c r="A39" s="183">
        <f t="shared" si="6"/>
        <v>28</v>
      </c>
      <c r="B39" s="183">
        <f t="shared" si="0"/>
        <v>46</v>
      </c>
      <c r="C39" s="194">
        <f t="shared" si="1"/>
        <v>7.5920000000000002E-4</v>
      </c>
      <c r="D39" s="184">
        <f t="shared" si="7"/>
        <v>99189.384622357524</v>
      </c>
      <c r="E39" s="185">
        <f t="shared" si="4"/>
        <v>75.304580805284786</v>
      </c>
      <c r="F39" s="174">
        <f t="shared" si="2"/>
        <v>17003.265493323182</v>
      </c>
      <c r="G39" s="206">
        <f t="shared" si="3"/>
        <v>12.092626850144649</v>
      </c>
      <c r="H39" s="186">
        <f>IF(F39=0, 1, SUM(G39:$G$102)/F39)</f>
        <v>8.6900803790720738E-2</v>
      </c>
      <c r="I39" s="184">
        <f>SUM(F39:$F$102)/F39</f>
        <v>14.44049469560602</v>
      </c>
      <c r="J39" s="183">
        <f t="shared" si="5"/>
        <v>6.0178550404622272E-3</v>
      </c>
      <c r="K39" s="187"/>
      <c r="L39" s="183"/>
      <c r="M39" s="183"/>
      <c r="N39" s="184"/>
      <c r="O39" s="188"/>
      <c r="P39" s="174"/>
      <c r="Q39" s="205"/>
      <c r="R39" s="183"/>
      <c r="S39" s="184"/>
      <c r="T39" s="201"/>
      <c r="U39" s="187"/>
      <c r="V39" s="183"/>
      <c r="W39" s="183"/>
      <c r="X39" s="183"/>
      <c r="Y39" s="183"/>
      <c r="Z39" s="183"/>
      <c r="AA39" s="186"/>
      <c r="AB39" s="184"/>
      <c r="AC39" s="184"/>
      <c r="AD39" s="183"/>
    </row>
    <row r="40" spans="1:30">
      <c r="A40" s="183">
        <f t="shared" si="6"/>
        <v>29</v>
      </c>
      <c r="B40" s="183">
        <f t="shared" si="0"/>
        <v>47</v>
      </c>
      <c r="C40" s="194">
        <f t="shared" si="1"/>
        <v>8.3520000000000003E-4</v>
      </c>
      <c r="D40" s="184">
        <f t="shared" si="7"/>
        <v>99114.080041552239</v>
      </c>
      <c r="E40" s="185">
        <f t="shared" si="4"/>
        <v>82.780079650707194</v>
      </c>
      <c r="F40" s="174">
        <f t="shared" si="2"/>
        <v>15916.02493129804</v>
      </c>
      <c r="G40" s="206">
        <f t="shared" si="3"/>
        <v>12.452518990745263</v>
      </c>
      <c r="H40" s="186">
        <f>IF(F40=0, 1, SUM(G40:$G$102)/F40)</f>
        <v>9.2077313142732431E-2</v>
      </c>
      <c r="I40" s="184">
        <f>SUM(F40:$F$102)/F40</f>
        <v>14.358629158816797</v>
      </c>
      <c r="J40" s="183">
        <f t="shared" si="5"/>
        <v>6.4126813308074838E-3</v>
      </c>
      <c r="K40" s="187"/>
      <c r="L40" s="183"/>
      <c r="M40" s="183"/>
      <c r="N40" s="184"/>
      <c r="O40" s="188"/>
      <c r="P40" s="174"/>
      <c r="Q40" s="205"/>
      <c r="R40" s="183"/>
      <c r="S40" s="184"/>
      <c r="T40" s="201"/>
      <c r="U40" s="187"/>
      <c r="V40" s="183"/>
      <c r="W40" s="183"/>
      <c r="X40" s="183"/>
      <c r="Y40" s="183"/>
      <c r="Z40" s="183"/>
      <c r="AA40" s="186"/>
      <c r="AB40" s="184"/>
      <c r="AC40" s="184"/>
      <c r="AD40" s="183"/>
    </row>
    <row r="41" spans="1:30">
      <c r="A41" s="183">
        <f t="shared" si="6"/>
        <v>30</v>
      </c>
      <c r="B41" s="183">
        <f t="shared" si="0"/>
        <v>48</v>
      </c>
      <c r="C41" s="194">
        <f t="shared" si="1"/>
        <v>9.2000000000000003E-4</v>
      </c>
      <c r="D41" s="184">
        <f t="shared" si="7"/>
        <v>99031.299961901532</v>
      </c>
      <c r="E41" s="185">
        <f t="shared" si="4"/>
        <v>91.108795964959427</v>
      </c>
      <c r="F41" s="174">
        <f t="shared" si="2"/>
        <v>14897.172709391494</v>
      </c>
      <c r="G41" s="206">
        <f t="shared" si="3"/>
        <v>12.838781164067147</v>
      </c>
      <c r="H41" s="186">
        <f>IF(F41=0, 1, SUM(G41:$G$102)/F41)</f>
        <v>9.7538796182438395E-2</v>
      </c>
      <c r="I41" s="184">
        <f>SUM(F41:$F$102)/F41</f>
        <v>14.272256815929593</v>
      </c>
      <c r="J41" s="183">
        <f t="shared" si="5"/>
        <v>6.8341536619193335E-3</v>
      </c>
      <c r="K41" s="187"/>
      <c r="L41" s="183"/>
      <c r="M41" s="183"/>
      <c r="N41" s="184"/>
      <c r="O41" s="188"/>
      <c r="P41" s="174"/>
      <c r="Q41" s="205"/>
      <c r="R41" s="183"/>
      <c r="S41" s="184"/>
      <c r="T41" s="201"/>
      <c r="U41" s="187"/>
      <c r="V41" s="183"/>
      <c r="W41" s="183"/>
      <c r="X41" s="183"/>
      <c r="Y41" s="183"/>
      <c r="Z41" s="183"/>
      <c r="AA41" s="186"/>
      <c r="AB41" s="184"/>
      <c r="AC41" s="184"/>
      <c r="AD41" s="183"/>
    </row>
    <row r="42" spans="1:30">
      <c r="A42" s="183">
        <f t="shared" si="6"/>
        <v>31</v>
      </c>
      <c r="B42" s="183">
        <f t="shared" si="0"/>
        <v>49</v>
      </c>
      <c r="C42" s="194">
        <f t="shared" si="1"/>
        <v>1.0152E-3</v>
      </c>
      <c r="D42" s="184">
        <f t="shared" si="7"/>
        <v>98940.191165936572</v>
      </c>
      <c r="E42" s="185">
        <f t="shared" si="4"/>
        <v>100.44408207165543</v>
      </c>
      <c r="F42" s="174">
        <f t="shared" si="2"/>
        <v>13942.358136298688</v>
      </c>
      <c r="G42" s="206">
        <f t="shared" si="3"/>
        <v>13.259280543297381</v>
      </c>
      <c r="H42" s="186">
        <f>IF(F42=0, 1, SUM(G42:$G$102)/F42)</f>
        <v>0.10329769880765595</v>
      </c>
      <c r="I42" s="184">
        <f>SUM(F42:$F$102)/F42</f>
        <v>14.18118083737523</v>
      </c>
      <c r="J42" s="183">
        <f t="shared" si="5"/>
        <v>7.2841394515899245E-3</v>
      </c>
      <c r="K42" s="187"/>
      <c r="L42" s="183"/>
      <c r="M42" s="183"/>
      <c r="N42" s="184"/>
      <c r="O42" s="188"/>
      <c r="P42" s="174"/>
      <c r="Q42" s="205"/>
      <c r="R42" s="183"/>
      <c r="S42" s="184"/>
      <c r="T42" s="201"/>
      <c r="U42" s="187"/>
      <c r="V42" s="183"/>
      <c r="W42" s="183"/>
      <c r="X42" s="183"/>
      <c r="Y42" s="183"/>
      <c r="Z42" s="183"/>
      <c r="AA42" s="186"/>
      <c r="AB42" s="184"/>
      <c r="AC42" s="184"/>
      <c r="AD42" s="183"/>
    </row>
    <row r="43" spans="1:30">
      <c r="A43" s="183">
        <f t="shared" si="6"/>
        <v>32</v>
      </c>
      <c r="B43" s="183">
        <f t="shared" si="0"/>
        <v>50</v>
      </c>
      <c r="C43" s="194">
        <f t="shared" si="1"/>
        <v>1.1207999999999999E-3</v>
      </c>
      <c r="D43" s="184">
        <f t="shared" si="7"/>
        <v>98839.747083864917</v>
      </c>
      <c r="E43" s="185">
        <f t="shared" si="4"/>
        <v>110.77958853160089</v>
      </c>
      <c r="F43" s="174">
        <f t="shared" si="2"/>
        <v>13047.49775580208</v>
      </c>
      <c r="G43" s="206">
        <f t="shared" si="3"/>
        <v>13.698955957567817</v>
      </c>
      <c r="H43" s="186">
        <f>IF(F43=0, 1, SUM(G43:$G$102)/F43)</f>
        <v>0.10936612196419079</v>
      </c>
      <c r="I43" s="184">
        <f>SUM(F43:$F$102)/F43</f>
        <v>14.085209848936698</v>
      </c>
      <c r="J43" s="183">
        <f t="shared" si="5"/>
        <v>7.7646072111908875E-3</v>
      </c>
      <c r="K43" s="187"/>
      <c r="L43" s="183"/>
      <c r="M43" s="183"/>
      <c r="N43" s="184"/>
      <c r="O43" s="188"/>
      <c r="P43" s="174"/>
      <c r="Q43" s="205"/>
      <c r="R43" s="183"/>
      <c r="S43" s="184"/>
      <c r="T43" s="201"/>
      <c r="U43" s="187"/>
      <c r="V43" s="183"/>
      <c r="W43" s="183"/>
      <c r="X43" s="183"/>
      <c r="Y43" s="183"/>
      <c r="Z43" s="183"/>
      <c r="AA43" s="186"/>
      <c r="AB43" s="184"/>
      <c r="AC43" s="184"/>
      <c r="AD43" s="183"/>
    </row>
    <row r="44" spans="1:30">
      <c r="A44" s="183">
        <f t="shared" si="6"/>
        <v>33</v>
      </c>
      <c r="B44" s="183">
        <f t="shared" ref="B44:B75" si="8">INT((Life2Age+A44-1))</f>
        <v>51</v>
      </c>
      <c r="C44" s="194">
        <f t="shared" ref="C44:C75" si="9">IF(ISNA(VLOOKUP(B44-MIN(select_2, B44-Life2Age), mortality, mort_col_life2+MIN(select_2, B44-Life2Age), FALSE)/1000), 1, IF(A44=0, 0, VLOOKUP(B44-MIN(select_2, B44-Life2Age), mortality, mort_col_life2+MIN(select_2, B44-Life2Age), FALSE)/1000))</f>
        <v>1.24E-3</v>
      </c>
      <c r="D44" s="184">
        <f t="shared" si="7"/>
        <v>98728.967495333316</v>
      </c>
      <c r="E44" s="185">
        <f t="shared" si="4"/>
        <v>122.42391969422169</v>
      </c>
      <c r="F44" s="174">
        <f t="shared" si="2"/>
        <v>12208.78137734649</v>
      </c>
      <c r="G44" s="206">
        <f t="shared" si="3"/>
        <v>14.181628953546308</v>
      </c>
      <c r="H44" s="186">
        <f>IF(F44=0, 1, SUM(G44:$G$102)/F44)</f>
        <v>0.11575727595166024</v>
      </c>
      <c r="I44" s="184">
        <f>SUM(F44:$F$102)/F44</f>
        <v>13.9841349321719</v>
      </c>
      <c r="J44" s="183">
        <f t="shared" si="5"/>
        <v>8.2777573666962447E-3</v>
      </c>
      <c r="K44" s="187"/>
      <c r="L44" s="183"/>
      <c r="M44" s="183"/>
      <c r="N44" s="184"/>
      <c r="O44" s="188"/>
      <c r="P44" s="174"/>
      <c r="Q44" s="205"/>
      <c r="R44" s="183"/>
      <c r="S44" s="184"/>
      <c r="T44" s="201"/>
      <c r="U44" s="187"/>
      <c r="V44" s="183"/>
      <c r="W44" s="183"/>
      <c r="X44" s="183"/>
      <c r="Y44" s="183"/>
      <c r="Z44" s="183"/>
      <c r="AA44" s="186"/>
      <c r="AB44" s="184"/>
      <c r="AC44" s="184"/>
      <c r="AD44" s="183"/>
    </row>
    <row r="45" spans="1:30">
      <c r="A45" s="183">
        <f t="shared" si="6"/>
        <v>34</v>
      </c>
      <c r="B45" s="183">
        <f t="shared" si="8"/>
        <v>52</v>
      </c>
      <c r="C45" s="194">
        <f t="shared" si="9"/>
        <v>1.3728000000000002E-3</v>
      </c>
      <c r="D45" s="184">
        <f t="shared" si="7"/>
        <v>98606.543575639094</v>
      </c>
      <c r="E45" s="185">
        <f t="shared" si="4"/>
        <v>135.36706302063249</v>
      </c>
      <c r="F45" s="174">
        <f t="shared" si="2"/>
        <v>11422.615914228178</v>
      </c>
      <c r="G45" s="206">
        <f t="shared" si="3"/>
        <v>14.689430563983024</v>
      </c>
      <c r="H45" s="186">
        <f>IF(F45=0, 1, SUM(G45:$G$102)/F45)</f>
        <v>0.12248277071408269</v>
      </c>
      <c r="I45" s="184">
        <f>SUM(F45:$F$102)/F45</f>
        <v>13.877772477966181</v>
      </c>
      <c r="J45" s="183">
        <f t="shared" si="5"/>
        <v>8.8258235180429193E-3</v>
      </c>
      <c r="K45" s="187"/>
      <c r="L45" s="183"/>
      <c r="M45" s="183"/>
      <c r="N45" s="184"/>
      <c r="O45" s="188"/>
      <c r="P45" s="174"/>
      <c r="Q45" s="205"/>
      <c r="R45" s="183"/>
      <c r="S45" s="184"/>
      <c r="T45" s="201"/>
      <c r="U45" s="187"/>
      <c r="V45" s="183"/>
      <c r="W45" s="183"/>
      <c r="X45" s="183"/>
      <c r="Y45" s="183"/>
      <c r="Z45" s="183"/>
      <c r="AA45" s="186"/>
      <c r="AB45" s="184"/>
      <c r="AC45" s="184"/>
      <c r="AD45" s="183"/>
    </row>
    <row r="46" spans="1:30">
      <c r="A46" s="183">
        <f t="shared" si="6"/>
        <v>35</v>
      </c>
      <c r="B46" s="183">
        <f t="shared" si="8"/>
        <v>53</v>
      </c>
      <c r="C46" s="194">
        <f t="shared" si="9"/>
        <v>1.5208000000000001E-3</v>
      </c>
      <c r="D46" s="184">
        <f t="shared" si="7"/>
        <v>98471.176512618462</v>
      </c>
      <c r="E46" s="185">
        <f t="shared" si="4"/>
        <v>149.75496524038317</v>
      </c>
      <c r="F46" s="174">
        <f t="shared" si="2"/>
        <v>10685.653346230562</v>
      </c>
      <c r="G46" s="206">
        <f t="shared" si="3"/>
        <v>15.22317715123811</v>
      </c>
      <c r="H46" s="186">
        <f>IF(F46=0, 1, SUM(G46:$G$102)/F46)</f>
        <v>0.12955541140606155</v>
      </c>
      <c r="I46" s="184">
        <f>SUM(F46:$F$102)/F46</f>
        <v>13.765919975170815</v>
      </c>
      <c r="J46" s="183">
        <f t="shared" si="5"/>
        <v>9.4113151638057484E-3</v>
      </c>
      <c r="K46" s="187"/>
      <c r="L46" s="183"/>
      <c r="M46" s="183"/>
      <c r="N46" s="184"/>
      <c r="O46" s="188"/>
      <c r="P46" s="174"/>
      <c r="Q46" s="205"/>
      <c r="R46" s="183"/>
      <c r="S46" s="184"/>
      <c r="T46" s="201"/>
      <c r="U46" s="187"/>
      <c r="V46" s="183"/>
      <c r="W46" s="183"/>
      <c r="X46" s="183"/>
      <c r="Y46" s="183"/>
      <c r="Z46" s="183"/>
      <c r="AA46" s="186"/>
      <c r="AB46" s="184"/>
      <c r="AC46" s="184"/>
      <c r="AD46" s="183"/>
    </row>
    <row r="47" spans="1:30">
      <c r="A47" s="183">
        <f t="shared" si="6"/>
        <v>36</v>
      </c>
      <c r="B47" s="183">
        <f t="shared" si="8"/>
        <v>54</v>
      </c>
      <c r="C47" s="194">
        <f t="shared" si="9"/>
        <v>1.6872000000000002E-3</v>
      </c>
      <c r="D47" s="184">
        <f t="shared" si="7"/>
        <v>98321.421547378079</v>
      </c>
      <c r="E47" s="185">
        <f t="shared" si="4"/>
        <v>165.88790243474068</v>
      </c>
      <c r="F47" s="174">
        <f t="shared" si="2"/>
        <v>9994.756538287229</v>
      </c>
      <c r="G47" s="206">
        <f t="shared" si="3"/>
        <v>15.796864853769234</v>
      </c>
      <c r="H47" s="186">
        <f>IF(F47=0, 1, SUM(G47:$G$102)/F47)</f>
        <v>0.13698793292436215</v>
      </c>
      <c r="I47" s="184">
        <f>SUM(F47:$F$102)/F47</f>
        <v>13.648376023751762</v>
      </c>
      <c r="J47" s="183">
        <f t="shared" si="5"/>
        <v>1.0036940122837115E-2</v>
      </c>
      <c r="K47" s="187"/>
      <c r="L47" s="183"/>
      <c r="M47" s="183"/>
      <c r="N47" s="184"/>
      <c r="O47" s="188"/>
      <c r="P47" s="174"/>
      <c r="Q47" s="205"/>
      <c r="R47" s="183"/>
      <c r="S47" s="184"/>
      <c r="T47" s="201"/>
      <c r="U47" s="187"/>
      <c r="V47" s="183"/>
      <c r="W47" s="183"/>
      <c r="X47" s="183"/>
      <c r="Y47" s="183"/>
      <c r="Z47" s="183"/>
      <c r="AA47" s="186"/>
      <c r="AB47" s="184"/>
      <c r="AC47" s="184"/>
      <c r="AD47" s="183"/>
    </row>
    <row r="48" spans="1:30">
      <c r="A48" s="183">
        <f t="shared" si="6"/>
        <v>37</v>
      </c>
      <c r="B48" s="183">
        <f t="shared" si="8"/>
        <v>55</v>
      </c>
      <c r="C48" s="194">
        <f t="shared" si="9"/>
        <v>1.8728000000000002E-3</v>
      </c>
      <c r="D48" s="184">
        <f t="shared" si="7"/>
        <v>98155.533644943338</v>
      </c>
      <c r="E48" s="185">
        <f t="shared" si="4"/>
        <v>183.82568341025035</v>
      </c>
      <c r="F48" s="174">
        <f t="shared" si="2"/>
        <v>9346.9727260476157</v>
      </c>
      <c r="G48" s="206">
        <f t="shared" si="3"/>
        <v>16.398136319758333</v>
      </c>
      <c r="H48" s="186">
        <f>IF(F48=0, 1, SUM(G48:$G$102)/F48)</f>
        <v>0.14479171097150767</v>
      </c>
      <c r="I48" s="184">
        <f>SUM(F48:$F$102)/F48</f>
        <v>13.524960719080239</v>
      </c>
      <c r="J48" s="183">
        <f t="shared" si="5"/>
        <v>1.0705518040229412E-2</v>
      </c>
      <c r="K48" s="187"/>
      <c r="L48" s="183"/>
      <c r="M48" s="183"/>
      <c r="N48" s="184"/>
      <c r="O48" s="188"/>
      <c r="P48" s="174"/>
      <c r="Q48" s="205"/>
      <c r="R48" s="183"/>
      <c r="S48" s="184"/>
      <c r="T48" s="201"/>
      <c r="U48" s="187"/>
      <c r="V48" s="183"/>
      <c r="W48" s="183"/>
      <c r="X48" s="183"/>
      <c r="Y48" s="183"/>
      <c r="Z48" s="183"/>
      <c r="AA48" s="186"/>
      <c r="AB48" s="184"/>
      <c r="AC48" s="184"/>
      <c r="AD48" s="183"/>
    </row>
    <row r="49" spans="1:30">
      <c r="A49" s="183">
        <f t="shared" si="6"/>
        <v>38</v>
      </c>
      <c r="B49" s="183">
        <f t="shared" si="8"/>
        <v>56</v>
      </c>
      <c r="C49" s="194">
        <f t="shared" si="9"/>
        <v>2.0799999999999998E-3</v>
      </c>
      <c r="D49" s="184">
        <f t="shared" si="7"/>
        <v>97971.707961533088</v>
      </c>
      <c r="E49" s="185">
        <f t="shared" si="4"/>
        <v>203.78115255998273</v>
      </c>
      <c r="F49" s="174">
        <f t="shared" si="2"/>
        <v>8739.5482112658319</v>
      </c>
      <c r="G49" s="206">
        <f t="shared" si="3"/>
        <v>17.028815250053757</v>
      </c>
      <c r="H49" s="186">
        <f>IF(F49=0, 1, SUM(G49:$G$102)/F49)</f>
        <v>0.15297885025283794</v>
      </c>
      <c r="I49" s="184">
        <f>SUM(F49:$F$102)/F49</f>
        <v>13.395482627482901</v>
      </c>
      <c r="J49" s="183">
        <f t="shared" si="5"/>
        <v>1.1420182049953036E-2</v>
      </c>
      <c r="K49" s="187"/>
      <c r="L49" s="183"/>
      <c r="M49" s="183"/>
      <c r="N49" s="184"/>
      <c r="O49" s="188"/>
      <c r="P49" s="174"/>
      <c r="Q49" s="205"/>
      <c r="R49" s="183"/>
      <c r="S49" s="184"/>
      <c r="T49" s="201"/>
      <c r="U49" s="187"/>
      <c r="V49" s="183"/>
      <c r="W49" s="183"/>
      <c r="X49" s="183"/>
      <c r="Y49" s="183"/>
      <c r="Z49" s="183"/>
      <c r="AA49" s="186"/>
      <c r="AB49" s="184"/>
      <c r="AC49" s="184"/>
      <c r="AD49" s="183"/>
    </row>
    <row r="50" spans="1:30">
      <c r="A50" s="183">
        <f t="shared" si="6"/>
        <v>39</v>
      </c>
      <c r="B50" s="183">
        <f t="shared" si="8"/>
        <v>57</v>
      </c>
      <c r="C50" s="194">
        <f t="shared" si="9"/>
        <v>2.3120000000000003E-3</v>
      </c>
      <c r="D50" s="184">
        <f t="shared" si="7"/>
        <v>97767.926808973105</v>
      </c>
      <c r="E50" s="185">
        <f t="shared" si="4"/>
        <v>226.03944678234984</v>
      </c>
      <c r="F50" s="174">
        <f t="shared" si="2"/>
        <v>8169.9015934298814</v>
      </c>
      <c r="G50" s="206">
        <f t="shared" si="3"/>
        <v>17.694437924131357</v>
      </c>
      <c r="H50" s="186">
        <f>IF(F50=0, 1, SUM(G50:$G$102)/F50)</f>
        <v>0.16156096946138418</v>
      </c>
      <c r="I50" s="184">
        <f>SUM(F50:$F$102)/F50</f>
        <v>13.259758001481078</v>
      </c>
      <c r="J50" s="183">
        <f t="shared" si="5"/>
        <v>1.2184307544929423E-2</v>
      </c>
      <c r="K50" s="187"/>
      <c r="L50" s="183"/>
      <c r="M50" s="183"/>
      <c r="N50" s="184"/>
      <c r="O50" s="188"/>
      <c r="P50" s="174"/>
      <c r="Q50" s="205"/>
      <c r="R50" s="183"/>
      <c r="S50" s="184"/>
      <c r="T50" s="201"/>
      <c r="U50" s="187"/>
      <c r="V50" s="183"/>
      <c r="W50" s="183"/>
      <c r="X50" s="183"/>
      <c r="Y50" s="183"/>
      <c r="Z50" s="183"/>
      <c r="AA50" s="186"/>
      <c r="AB50" s="184"/>
      <c r="AC50" s="184"/>
      <c r="AD50" s="183"/>
    </row>
    <row r="51" spans="1:30">
      <c r="A51" s="183">
        <f t="shared" si="6"/>
        <v>40</v>
      </c>
      <c r="B51" s="183">
        <f t="shared" si="8"/>
        <v>58</v>
      </c>
      <c r="C51" s="194">
        <f t="shared" si="9"/>
        <v>2.5704E-3</v>
      </c>
      <c r="D51" s="184">
        <f t="shared" si="7"/>
        <v>97541.887362190755</v>
      </c>
      <c r="E51" s="185">
        <f t="shared" si="4"/>
        <v>250.7216672757786</v>
      </c>
      <c r="F51" s="174">
        <f t="shared" si="2"/>
        <v>7635.6091624785686</v>
      </c>
      <c r="G51" s="206">
        <f t="shared" si="3"/>
        <v>18.385545471883077</v>
      </c>
      <c r="H51" s="186">
        <f>IF(F51=0, 1, SUM(G51:$G$102)/F51)</f>
        <v>0.17054864336348394</v>
      </c>
      <c r="I51" s="184">
        <f>SUM(F51:$F$102)/F51</f>
        <v>13.117619603103428</v>
      </c>
      <c r="J51" s="183">
        <f t="shared" si="5"/>
        <v>1.3001493298611491E-2</v>
      </c>
      <c r="K51" s="187"/>
      <c r="L51" s="183"/>
      <c r="M51" s="183"/>
      <c r="N51" s="184"/>
      <c r="O51" s="188"/>
      <c r="P51" s="174"/>
      <c r="Q51" s="205"/>
      <c r="R51" s="183"/>
      <c r="S51" s="184"/>
      <c r="T51" s="201"/>
      <c r="U51" s="187"/>
      <c r="V51" s="183"/>
      <c r="W51" s="183"/>
      <c r="X51" s="183"/>
      <c r="Y51" s="183"/>
      <c r="Z51" s="183"/>
      <c r="AA51" s="186"/>
      <c r="AB51" s="184"/>
      <c r="AC51" s="184"/>
      <c r="AD51" s="183"/>
    </row>
    <row r="52" spans="1:30">
      <c r="A52" s="183">
        <f t="shared" si="6"/>
        <v>41</v>
      </c>
      <c r="B52" s="183">
        <f t="shared" si="8"/>
        <v>59</v>
      </c>
      <c r="C52" s="194">
        <f t="shared" si="9"/>
        <v>2.8608000000000001E-3</v>
      </c>
      <c r="D52" s="184">
        <f t="shared" si="7"/>
        <v>97291.165694914976</v>
      </c>
      <c r="E52" s="185">
        <f t="shared" si="4"/>
        <v>278.33056682001916</v>
      </c>
      <c r="F52" s="174">
        <f t="shared" si="2"/>
        <v>7134.4099228921159</v>
      </c>
      <c r="G52" s="206">
        <f t="shared" si="3"/>
        <v>19.11955026455291</v>
      </c>
      <c r="H52" s="186">
        <f>IF(F52=0, 1, SUM(G52:$G$102)/F52)</f>
        <v>0.17995282753842387</v>
      </c>
      <c r="I52" s="184">
        <f>SUM(F52:$F$102)/F52</f>
        <v>12.968894171892339</v>
      </c>
      <c r="J52" s="183">
        <f t="shared" si="5"/>
        <v>1.3875726423031354E-2</v>
      </c>
      <c r="K52" s="187"/>
      <c r="L52" s="183"/>
      <c r="M52" s="183"/>
      <c r="N52" s="184"/>
      <c r="O52" s="188"/>
      <c r="P52" s="174"/>
      <c r="Q52" s="205"/>
      <c r="R52" s="183"/>
      <c r="S52" s="184"/>
      <c r="T52" s="201"/>
      <c r="U52" s="187"/>
      <c r="V52" s="183"/>
      <c r="W52" s="183"/>
      <c r="X52" s="183"/>
      <c r="Y52" s="183"/>
      <c r="Z52" s="183"/>
      <c r="AA52" s="186"/>
      <c r="AB52" s="184"/>
      <c r="AC52" s="184"/>
      <c r="AD52" s="183"/>
    </row>
    <row r="53" spans="1:30">
      <c r="A53" s="183">
        <f t="shared" si="6"/>
        <v>42</v>
      </c>
      <c r="B53" s="183">
        <f t="shared" si="8"/>
        <v>60</v>
      </c>
      <c r="C53" s="194">
        <f t="shared" si="9"/>
        <v>3.1840000000000002E-3</v>
      </c>
      <c r="D53" s="184">
        <f t="shared" si="7"/>
        <v>97012.835128094957</v>
      </c>
      <c r="E53" s="185">
        <f t="shared" si="4"/>
        <v>308.88886704784818</v>
      </c>
      <c r="F53" s="174">
        <f t="shared" si="2"/>
        <v>6664.1684337093257</v>
      </c>
      <c r="G53" s="206">
        <f t="shared" si="3"/>
        <v>19.87701385754573</v>
      </c>
      <c r="H53" s="186">
        <f>IF(F53=0, 1, SUM(G53:$G$102)/F53)</f>
        <v>0.18978177108799593</v>
      </c>
      <c r="I53" s="184">
        <f>SUM(F53:$F$102)/F53</f>
        <v>12.813451249830589</v>
      </c>
      <c r="J53" s="183">
        <f t="shared" si="5"/>
        <v>1.4811136155881898E-2</v>
      </c>
      <c r="K53" s="187"/>
      <c r="L53" s="183"/>
      <c r="M53" s="183"/>
      <c r="N53" s="184"/>
      <c r="O53" s="188"/>
      <c r="P53" s="174"/>
      <c r="Q53" s="205"/>
      <c r="R53" s="183"/>
      <c r="S53" s="184"/>
      <c r="T53" s="201"/>
      <c r="U53" s="187"/>
      <c r="V53" s="183"/>
      <c r="W53" s="183"/>
      <c r="X53" s="183"/>
      <c r="Y53" s="183"/>
      <c r="Z53" s="183"/>
      <c r="AA53" s="186"/>
      <c r="AB53" s="184"/>
      <c r="AC53" s="184"/>
      <c r="AD53" s="183"/>
    </row>
    <row r="54" spans="1:30">
      <c r="A54" s="183">
        <f t="shared" si="6"/>
        <v>43</v>
      </c>
      <c r="B54" s="183">
        <f t="shared" si="8"/>
        <v>61</v>
      </c>
      <c r="C54" s="194">
        <f t="shared" si="9"/>
        <v>3.5464000000000003E-3</v>
      </c>
      <c r="D54" s="184">
        <f t="shared" si="7"/>
        <v>96703.946261047109</v>
      </c>
      <c r="E54" s="185">
        <f t="shared" si="4"/>
        <v>342.9508750201785</v>
      </c>
      <c r="F54" s="174">
        <f t="shared" si="2"/>
        <v>6222.9037202963891</v>
      </c>
      <c r="G54" s="206">
        <f t="shared" si="3"/>
        <v>20.67344801279549</v>
      </c>
      <c r="H54" s="186">
        <f>IF(F54=0, 1, SUM(G54:$G$102)/F54)</f>
        <v>0.20004498386506211</v>
      </c>
      <c r="I54" s="184">
        <f>SUM(F54:$F$102)/F54</f>
        <v>12.651140440356246</v>
      </c>
      <c r="J54" s="183">
        <f t="shared" si="5"/>
        <v>1.5812407174528923E-2</v>
      </c>
      <c r="K54" s="187"/>
      <c r="L54" s="183"/>
      <c r="M54" s="183"/>
      <c r="N54" s="184"/>
      <c r="O54" s="188"/>
      <c r="P54" s="174"/>
      <c r="Q54" s="205"/>
      <c r="R54" s="183"/>
      <c r="S54" s="184"/>
      <c r="T54" s="201"/>
      <c r="U54" s="187"/>
      <c r="V54" s="183"/>
      <c r="W54" s="183"/>
      <c r="X54" s="183"/>
      <c r="Y54" s="183"/>
      <c r="Z54" s="183"/>
      <c r="AA54" s="186"/>
      <c r="AB54" s="184"/>
      <c r="AC54" s="184"/>
      <c r="AD54" s="183"/>
    </row>
    <row r="55" spans="1:30">
      <c r="A55" s="183">
        <f t="shared" si="6"/>
        <v>44</v>
      </c>
      <c r="B55" s="183">
        <f t="shared" si="8"/>
        <v>62</v>
      </c>
      <c r="C55" s="194">
        <f t="shared" si="9"/>
        <v>3.9503999999999997E-3</v>
      </c>
      <c r="D55" s="184">
        <f t="shared" si="7"/>
        <v>96360.995386026931</v>
      </c>
      <c r="E55" s="185">
        <f t="shared" si="4"/>
        <v>380.66447617296944</v>
      </c>
      <c r="F55" s="174">
        <f t="shared" si="2"/>
        <v>5808.7445569486936</v>
      </c>
      <c r="G55" s="206">
        <f t="shared" si="3"/>
        <v>21.4958918011903</v>
      </c>
      <c r="H55" s="186">
        <f>IF(F55=0, 1, SUM(G55:$G$102)/F55)</f>
        <v>0.21074902060261896</v>
      </c>
      <c r="I55" s="184">
        <f>SUM(F55:$F$102)/F55</f>
        <v>12.481858081580814</v>
      </c>
      <c r="J55" s="183">
        <f t="shared" si="5"/>
        <v>1.6884426919868314E-2</v>
      </c>
      <c r="K55" s="187"/>
      <c r="L55" s="183"/>
      <c r="M55" s="183"/>
      <c r="N55" s="184"/>
      <c r="O55" s="188"/>
      <c r="P55" s="174"/>
      <c r="Q55" s="205"/>
      <c r="R55" s="183"/>
      <c r="S55" s="184"/>
      <c r="T55" s="201"/>
      <c r="U55" s="187"/>
      <c r="V55" s="183"/>
      <c r="W55" s="183"/>
      <c r="X55" s="183"/>
      <c r="Y55" s="183"/>
      <c r="Z55" s="183"/>
      <c r="AA55" s="186"/>
      <c r="AB55" s="184"/>
      <c r="AC55" s="184"/>
      <c r="AD55" s="183"/>
    </row>
    <row r="56" spans="1:30">
      <c r="A56" s="183">
        <f t="shared" si="6"/>
        <v>45</v>
      </c>
      <c r="B56" s="183">
        <f t="shared" si="8"/>
        <v>63</v>
      </c>
      <c r="C56" s="194">
        <f t="shared" si="9"/>
        <v>4.4023999999999999E-3</v>
      </c>
      <c r="D56" s="184">
        <f t="shared" si="7"/>
        <v>95980.330909853961</v>
      </c>
      <c r="E56" s="185">
        <f t="shared" si="4"/>
        <v>422.54380879754899</v>
      </c>
      <c r="F56" s="174">
        <f t="shared" si="2"/>
        <v>5419.9509999540278</v>
      </c>
      <c r="G56" s="206">
        <f t="shared" si="3"/>
        <v>22.352030240934951</v>
      </c>
      <c r="H56" s="186">
        <f>IF(F56=0, 1, SUM(G56:$G$102)/F56)</f>
        <v>0.22190077632007041</v>
      </c>
      <c r="I56" s="184">
        <f>SUM(F56:$F$102)/F56</f>
        <v>12.305495130049264</v>
      </c>
      <c r="J56" s="183">
        <f t="shared" si="5"/>
        <v>1.8032657278308318E-2</v>
      </c>
      <c r="K56" s="187"/>
      <c r="L56" s="183"/>
      <c r="M56" s="183"/>
      <c r="N56" s="184"/>
      <c r="O56" s="188"/>
      <c r="P56" s="174"/>
      <c r="Q56" s="205"/>
      <c r="R56" s="183"/>
      <c r="S56" s="184"/>
      <c r="T56" s="201"/>
      <c r="U56" s="187"/>
      <c r="V56" s="183"/>
      <c r="W56" s="183"/>
      <c r="X56" s="183"/>
      <c r="Y56" s="183"/>
      <c r="Z56" s="183"/>
      <c r="AA56" s="186"/>
      <c r="AB56" s="184"/>
      <c r="AC56" s="184"/>
      <c r="AD56" s="183"/>
    </row>
    <row r="57" spans="1:30">
      <c r="A57" s="183">
        <f t="shared" si="6"/>
        <v>46</v>
      </c>
      <c r="B57" s="183">
        <f t="shared" si="8"/>
        <v>64</v>
      </c>
      <c r="C57" s="194">
        <f t="shared" si="9"/>
        <v>4.9072000000000005E-3</v>
      </c>
      <c r="D57" s="184">
        <f t="shared" si="7"/>
        <v>95557.787101056412</v>
      </c>
      <c r="E57" s="185">
        <f t="shared" si="4"/>
        <v>468.92117286230496</v>
      </c>
      <c r="F57" s="174">
        <f t="shared" si="2"/>
        <v>5054.8854404419953</v>
      </c>
      <c r="G57" s="206">
        <f t="shared" si="3"/>
        <v>23.236846682282906</v>
      </c>
      <c r="H57" s="186">
        <f>IF(F57=0, 1, SUM(G57:$G$102)/F57)</f>
        <v>0.23350465963525327</v>
      </c>
      <c r="I57" s="184">
        <f>SUM(F57:$F$102)/F57</f>
        <v>12.121981864286921</v>
      </c>
      <c r="J57" s="183">
        <f t="shared" si="5"/>
        <v>1.9262911151780481E-2</v>
      </c>
      <c r="K57" s="187"/>
      <c r="L57" s="183"/>
      <c r="M57" s="183"/>
      <c r="N57" s="184"/>
      <c r="O57" s="188"/>
      <c r="P57" s="174"/>
      <c r="Q57" s="205"/>
      <c r="R57" s="183"/>
      <c r="S57" s="184"/>
      <c r="T57" s="201"/>
      <c r="U57" s="187"/>
      <c r="V57" s="183"/>
      <c r="W57" s="183"/>
      <c r="X57" s="183"/>
      <c r="Y57" s="183"/>
      <c r="Z57" s="183"/>
      <c r="AA57" s="186"/>
      <c r="AB57" s="184"/>
      <c r="AC57" s="184"/>
      <c r="AD57" s="183"/>
    </row>
    <row r="58" spans="1:30">
      <c r="A58" s="183">
        <f t="shared" si="6"/>
        <v>47</v>
      </c>
      <c r="B58" s="183">
        <f t="shared" si="8"/>
        <v>65</v>
      </c>
      <c r="C58" s="194">
        <f t="shared" si="9"/>
        <v>5.4720000000000003E-3</v>
      </c>
      <c r="D58" s="184">
        <f t="shared" si="7"/>
        <v>95088.865928194107</v>
      </c>
      <c r="E58" s="185">
        <f t="shared" si="4"/>
        <v>520.32627435907489</v>
      </c>
      <c r="F58" s="174">
        <f t="shared" si="2"/>
        <v>4712.0188352305922</v>
      </c>
      <c r="G58" s="206">
        <f t="shared" si="3"/>
        <v>24.153786479046037</v>
      </c>
      <c r="H58" s="186">
        <f>IF(F58=0, 1, SUM(G58:$G$102)/F58)</f>
        <v>0.24556405609671075</v>
      </c>
      <c r="I58" s="184">
        <f>SUM(F58:$F$102)/F58</f>
        <v>11.931264742470544</v>
      </c>
      <c r="J58" s="183">
        <f t="shared" si="5"/>
        <v>2.0581561250803584E-2</v>
      </c>
      <c r="K58" s="187"/>
      <c r="L58" s="183"/>
      <c r="M58" s="183"/>
      <c r="N58" s="184"/>
      <c r="O58" s="188"/>
      <c r="P58" s="174"/>
      <c r="Q58" s="205"/>
      <c r="R58" s="183"/>
      <c r="S58" s="184"/>
      <c r="T58" s="201"/>
      <c r="U58" s="187"/>
      <c r="V58" s="183"/>
      <c r="W58" s="183"/>
      <c r="X58" s="183"/>
      <c r="Y58" s="183"/>
      <c r="Z58" s="183"/>
      <c r="AA58" s="186"/>
      <c r="AB58" s="184"/>
      <c r="AC58" s="184"/>
      <c r="AD58" s="183"/>
    </row>
    <row r="59" spans="1:30">
      <c r="A59" s="183">
        <f t="shared" si="6"/>
        <v>48</v>
      </c>
      <c r="B59" s="183">
        <f t="shared" si="8"/>
        <v>66</v>
      </c>
      <c r="C59" s="194">
        <f t="shared" si="9"/>
        <v>6.1024000000000009E-3</v>
      </c>
      <c r="D59" s="184">
        <f t="shared" si="7"/>
        <v>94568.539653835032</v>
      </c>
      <c r="E59" s="185">
        <f t="shared" si="4"/>
        <v>577.09505638356495</v>
      </c>
      <c r="F59" s="174">
        <f t="shared" si="2"/>
        <v>4389.9153800133126</v>
      </c>
      <c r="G59" s="206">
        <f t="shared" si="3"/>
        <v>25.095100341914129</v>
      </c>
      <c r="H59" s="186">
        <f>IF(F59=0, 1, SUM(G59:$G$102)/F59)</f>
        <v>0.25807984278294704</v>
      </c>
      <c r="I59" s="184">
        <f>SUM(F59:$F$102)/F59</f>
        <v>11.73332989376599</v>
      </c>
      <c r="J59" s="183">
        <f t="shared" si="5"/>
        <v>2.1995447594128147E-2</v>
      </c>
      <c r="K59" s="187"/>
      <c r="L59" s="183"/>
      <c r="M59" s="183"/>
      <c r="N59" s="184"/>
      <c r="O59" s="188"/>
      <c r="P59" s="174"/>
      <c r="Q59" s="205"/>
      <c r="R59" s="183"/>
      <c r="S59" s="184"/>
      <c r="T59" s="201"/>
      <c r="U59" s="187"/>
      <c r="V59" s="183"/>
      <c r="W59" s="183"/>
      <c r="X59" s="183"/>
      <c r="Y59" s="183"/>
      <c r="Z59" s="183"/>
      <c r="AA59" s="186"/>
      <c r="AB59" s="184"/>
      <c r="AC59" s="184"/>
      <c r="AD59" s="183"/>
    </row>
    <row r="60" spans="1:30">
      <c r="A60" s="183">
        <f t="shared" si="6"/>
        <v>49</v>
      </c>
      <c r="B60" s="183">
        <f t="shared" si="8"/>
        <v>67</v>
      </c>
      <c r="C60" s="194">
        <f t="shared" si="9"/>
        <v>6.8064000000000006E-3</v>
      </c>
      <c r="D60" s="184">
        <f t="shared" si="7"/>
        <v>93991.444597451467</v>
      </c>
      <c r="E60" s="185">
        <f t="shared" si="4"/>
        <v>639.7433685080905</v>
      </c>
      <c r="F60" s="174">
        <f t="shared" si="2"/>
        <v>4087.2378083356621</v>
      </c>
      <c r="G60" s="206">
        <f t="shared" si="3"/>
        <v>26.060304841832053</v>
      </c>
      <c r="H60" s="186">
        <f>IF(F60=0, 1, SUM(G60:$G$102)/F60)</f>
        <v>0.27105189928096812</v>
      </c>
      <c r="I60" s="184">
        <f>SUM(F60:$F$102)/F60</f>
        <v>11.528179222482473</v>
      </c>
      <c r="J60" s="183">
        <f t="shared" si="5"/>
        <v>2.3512117052479336E-2</v>
      </c>
      <c r="K60" s="187"/>
      <c r="L60" s="183"/>
      <c r="M60" s="183"/>
      <c r="N60" s="184"/>
      <c r="O60" s="188"/>
      <c r="P60" s="174"/>
      <c r="Q60" s="205"/>
      <c r="R60" s="183"/>
      <c r="S60" s="184"/>
      <c r="T60" s="201"/>
      <c r="U60" s="187"/>
      <c r="V60" s="183"/>
      <c r="W60" s="183"/>
      <c r="X60" s="183"/>
      <c r="Y60" s="183"/>
      <c r="Z60" s="183"/>
      <c r="AA60" s="186"/>
      <c r="AB60" s="184"/>
      <c r="AC60" s="184"/>
      <c r="AD60" s="183"/>
    </row>
    <row r="61" spans="1:30">
      <c r="A61" s="183">
        <f t="shared" si="6"/>
        <v>50</v>
      </c>
      <c r="B61" s="183">
        <f t="shared" si="8"/>
        <v>68</v>
      </c>
      <c r="C61" s="194">
        <f t="shared" si="9"/>
        <v>7.5936000000000007E-3</v>
      </c>
      <c r="D61" s="184">
        <f t="shared" si="7"/>
        <v>93351.701228943377</v>
      </c>
      <c r="E61" s="185">
        <f t="shared" si="4"/>
        <v>708.87547845210065</v>
      </c>
      <c r="F61" s="174">
        <f t="shared" si="2"/>
        <v>3802.7338950042217</v>
      </c>
      <c r="G61" s="206">
        <f t="shared" si="3"/>
        <v>27.050529372462677</v>
      </c>
      <c r="H61" s="186">
        <f>IF(F61=0, 1, SUM(G61:$G$102)/F61)</f>
        <v>0.28447777198970414</v>
      </c>
      <c r="I61" s="184">
        <f>SUM(F61:$F$102)/F61</f>
        <v>11.315851531866535</v>
      </c>
      <c r="J61" s="183">
        <f t="shared" si="5"/>
        <v>2.5139758257572323E-2</v>
      </c>
      <c r="K61" s="187"/>
      <c r="L61" s="183"/>
      <c r="M61" s="183"/>
      <c r="N61" s="184"/>
      <c r="O61" s="188"/>
      <c r="P61" s="174"/>
      <c r="Q61" s="205"/>
      <c r="R61" s="183"/>
      <c r="S61" s="184"/>
      <c r="T61" s="201"/>
      <c r="U61" s="187"/>
      <c r="V61" s="183"/>
      <c r="W61" s="183"/>
      <c r="X61" s="183"/>
      <c r="Y61" s="183"/>
      <c r="Z61" s="183"/>
      <c r="AA61" s="186"/>
      <c r="AB61" s="184"/>
      <c r="AC61" s="184"/>
      <c r="AD61" s="183"/>
    </row>
    <row r="62" spans="1:30">
      <c r="A62" s="183">
        <f t="shared" si="6"/>
        <v>51</v>
      </c>
      <c r="B62" s="183">
        <f t="shared" si="8"/>
        <v>69</v>
      </c>
      <c r="C62" s="194">
        <f t="shared" si="9"/>
        <v>8.4728000000000008E-3</v>
      </c>
      <c r="D62" s="184">
        <f t="shared" si="7"/>
        <v>92642.825750491276</v>
      </c>
      <c r="E62" s="185">
        <f t="shared" si="4"/>
        <v>784.94413401876227</v>
      </c>
      <c r="F62" s="174">
        <f t="shared" si="2"/>
        <v>3535.2294659476515</v>
      </c>
      <c r="G62" s="206">
        <f t="shared" si="3"/>
        <v>28.059290134970734</v>
      </c>
      <c r="H62" s="186">
        <f>IF(F62=0, 1, SUM(G62:$G$102)/F62)</f>
        <v>0.29835198724938611</v>
      </c>
      <c r="I62" s="184">
        <f>SUM(F62:$F$102)/F62</f>
        <v>11.096433386833786</v>
      </c>
      <c r="J62" s="183">
        <f t="shared" si="5"/>
        <v>2.6887196709835495E-2</v>
      </c>
      <c r="K62" s="187"/>
      <c r="L62" s="183"/>
      <c r="M62" s="183"/>
      <c r="N62" s="184"/>
      <c r="O62" s="188"/>
      <c r="P62" s="174"/>
      <c r="Q62" s="205"/>
      <c r="R62" s="183"/>
      <c r="S62" s="184"/>
      <c r="T62" s="201"/>
      <c r="U62" s="187"/>
      <c r="V62" s="183"/>
      <c r="W62" s="183"/>
      <c r="X62" s="183"/>
      <c r="Y62" s="183"/>
      <c r="Z62" s="183"/>
      <c r="AA62" s="186"/>
      <c r="AB62" s="184"/>
      <c r="AC62" s="184"/>
      <c r="AD62" s="183"/>
    </row>
    <row r="63" spans="1:30">
      <c r="A63" s="183">
        <f t="shared" si="6"/>
        <v>52</v>
      </c>
      <c r="B63" s="183">
        <f t="shared" si="8"/>
        <v>70</v>
      </c>
      <c r="C63" s="194">
        <f t="shared" si="9"/>
        <v>9.4544000000000017E-3</v>
      </c>
      <c r="D63" s="184">
        <f t="shared" si="7"/>
        <v>91857.881616472514</v>
      </c>
      <c r="E63" s="185">
        <f t="shared" si="4"/>
        <v>868.4611559547775</v>
      </c>
      <c r="F63" s="174">
        <f t="shared" si="2"/>
        <v>3283.6310760923379</v>
      </c>
      <c r="G63" s="206">
        <f t="shared" si="3"/>
        <v>29.081743930498732</v>
      </c>
      <c r="H63" s="186">
        <f>IF(F63=0, 1, SUM(G63:$G$102)/F63)</f>
        <v>0.31266711229779653</v>
      </c>
      <c r="I63" s="184">
        <f>SUM(F63:$F$102)/F63</f>
        <v>10.870042335142257</v>
      </c>
      <c r="J63" s="183">
        <f t="shared" si="5"/>
        <v>2.8764111735513739E-2</v>
      </c>
      <c r="K63" s="187"/>
      <c r="L63" s="183"/>
      <c r="M63" s="183"/>
      <c r="N63" s="184"/>
      <c r="O63" s="188"/>
      <c r="P63" s="174"/>
      <c r="Q63" s="205"/>
      <c r="R63" s="183"/>
      <c r="S63" s="184"/>
      <c r="T63" s="201"/>
      <c r="U63" s="187"/>
      <c r="V63" s="183"/>
      <c r="W63" s="183"/>
      <c r="X63" s="183"/>
      <c r="Y63" s="183"/>
      <c r="Z63" s="183"/>
      <c r="AA63" s="186"/>
      <c r="AB63" s="184"/>
      <c r="AC63" s="184"/>
      <c r="AD63" s="183"/>
    </row>
    <row r="64" spans="1:30">
      <c r="A64" s="183">
        <f t="shared" si="6"/>
        <v>53</v>
      </c>
      <c r="B64" s="183">
        <f t="shared" si="8"/>
        <v>71</v>
      </c>
      <c r="C64" s="194">
        <f t="shared" si="9"/>
        <v>1.0550400000000001E-2</v>
      </c>
      <c r="D64" s="184">
        <f t="shared" si="7"/>
        <v>90989.420460517737</v>
      </c>
      <c r="E64" s="185">
        <f t="shared" si="4"/>
        <v>959.97478162664629</v>
      </c>
      <c r="F64" s="174">
        <f t="shared" si="2"/>
        <v>3046.91926411853</v>
      </c>
      <c r="G64" s="206">
        <f t="shared" si="3"/>
        <v>30.113552228717694</v>
      </c>
      <c r="H64" s="186">
        <f>IF(F64=0, 1, SUM(G64:$G$102)/F64)</f>
        <v>0.32741323809615402</v>
      </c>
      <c r="I64" s="184">
        <f>SUM(F64:$F$102)/F64</f>
        <v>10.636835086405275</v>
      </c>
      <c r="J64" s="183">
        <f t="shared" si="5"/>
        <v>3.0781076836907464E-2</v>
      </c>
      <c r="K64" s="187"/>
      <c r="L64" s="183"/>
      <c r="M64" s="183"/>
      <c r="N64" s="184"/>
      <c r="O64" s="188"/>
      <c r="P64" s="174"/>
      <c r="Q64" s="205"/>
      <c r="R64" s="183"/>
      <c r="S64" s="184"/>
      <c r="T64" s="201"/>
      <c r="U64" s="187"/>
      <c r="V64" s="183"/>
      <c r="W64" s="183"/>
      <c r="X64" s="183"/>
      <c r="Y64" s="183"/>
      <c r="Z64" s="183"/>
      <c r="AA64" s="186"/>
      <c r="AB64" s="184"/>
      <c r="AC64" s="184"/>
      <c r="AD64" s="183"/>
    </row>
    <row r="65" spans="1:30">
      <c r="A65" s="183">
        <f t="shared" si="6"/>
        <v>54</v>
      </c>
      <c r="B65" s="183">
        <f t="shared" si="8"/>
        <v>72</v>
      </c>
      <c r="C65" s="194">
        <f t="shared" si="9"/>
        <v>1.17752E-2</v>
      </c>
      <c r="D65" s="184">
        <f t="shared" si="7"/>
        <v>90029.44567889109</v>
      </c>
      <c r="E65" s="185">
        <f t="shared" si="4"/>
        <v>1060.1147287580825</v>
      </c>
      <c r="F65" s="174">
        <f t="shared" si="2"/>
        <v>2824.1433696621771</v>
      </c>
      <c r="G65" s="206">
        <f t="shared" si="3"/>
        <v>31.152087125476523</v>
      </c>
      <c r="H65" s="186">
        <f>IF(F65=0, 1, SUM(G65:$G$102)/F65)</f>
        <v>0.34257756197753214</v>
      </c>
      <c r="I65" s="184">
        <f>SUM(F65:$F$102)/F65</f>
        <v>10.397014112429407</v>
      </c>
      <c r="J65" s="183">
        <f t="shared" si="5"/>
        <v>3.2949610173942927E-2</v>
      </c>
      <c r="K65" s="187"/>
      <c r="L65" s="183"/>
      <c r="M65" s="183"/>
      <c r="N65" s="184"/>
      <c r="O65" s="188"/>
      <c r="P65" s="174"/>
      <c r="Q65" s="205"/>
      <c r="R65" s="183"/>
      <c r="S65" s="184"/>
      <c r="T65" s="201"/>
      <c r="U65" s="187"/>
      <c r="V65" s="183"/>
      <c r="W65" s="183"/>
      <c r="X65" s="183"/>
      <c r="Y65" s="183"/>
      <c r="Z65" s="183"/>
      <c r="AA65" s="186"/>
      <c r="AB65" s="184"/>
      <c r="AC65" s="184"/>
      <c r="AD65" s="183"/>
    </row>
    <row r="66" spans="1:30">
      <c r="A66" s="183">
        <f t="shared" si="6"/>
        <v>55</v>
      </c>
      <c r="B66" s="183">
        <f t="shared" si="8"/>
        <v>73</v>
      </c>
      <c r="C66" s="194">
        <f t="shared" si="9"/>
        <v>1.3141600000000002E-2</v>
      </c>
      <c r="D66" s="184">
        <f t="shared" si="7"/>
        <v>88969.330950133008</v>
      </c>
      <c r="E66" s="185">
        <f t="shared" si="4"/>
        <v>1169.1993596142711</v>
      </c>
      <c r="F66" s="174">
        <f t="shared" si="2"/>
        <v>2614.4154722770309</v>
      </c>
      <c r="G66" s="206">
        <f t="shared" si="3"/>
        <v>32.185107607003211</v>
      </c>
      <c r="H66" s="186">
        <f>IF(F66=0, 1, SUM(G66:$G$102)/F66)</f>
        <v>0.35814355945227799</v>
      </c>
      <c r="I66" s="184">
        <f>SUM(F66:$F$102)/F66</f>
        <v>10.150840744958428</v>
      </c>
      <c r="J66" s="183">
        <f t="shared" si="5"/>
        <v>3.5282157256792304E-2</v>
      </c>
      <c r="K66" s="187"/>
      <c r="L66" s="183"/>
      <c r="M66" s="183"/>
      <c r="N66" s="184"/>
      <c r="O66" s="188"/>
      <c r="P66" s="174"/>
      <c r="Q66" s="205"/>
      <c r="R66" s="183"/>
      <c r="S66" s="184"/>
      <c r="T66" s="201"/>
      <c r="U66" s="187"/>
      <c r="V66" s="183"/>
      <c r="W66" s="183"/>
      <c r="X66" s="183"/>
      <c r="Y66" s="183"/>
      <c r="Z66" s="183"/>
      <c r="AA66" s="186"/>
      <c r="AB66" s="184"/>
      <c r="AC66" s="184"/>
      <c r="AD66" s="183"/>
    </row>
    <row r="67" spans="1:30">
      <c r="A67" s="183">
        <f t="shared" si="6"/>
        <v>56</v>
      </c>
      <c r="B67" s="183">
        <f t="shared" si="8"/>
        <v>74</v>
      </c>
      <c r="C67" s="194">
        <f t="shared" si="9"/>
        <v>1.46664E-2</v>
      </c>
      <c r="D67" s="184">
        <f t="shared" si="7"/>
        <v>87800.131590518737</v>
      </c>
      <c r="E67" s="185">
        <f t="shared" si="4"/>
        <v>1287.7118499591743</v>
      </c>
      <c r="F67" s="174">
        <f t="shared" si="2"/>
        <v>2416.9160373831901</v>
      </c>
      <c r="G67" s="206">
        <f t="shared" si="3"/>
        <v>33.20604905918178</v>
      </c>
      <c r="H67" s="186">
        <f>IF(F67=0, 1, SUM(G67:$G$102)/F67)</f>
        <v>0.37409282802406774</v>
      </c>
      <c r="I67" s="184">
        <f>SUM(F67:$F$102)/F67</f>
        <v>9.898606016063825</v>
      </c>
      <c r="J67" s="183">
        <f t="shared" si="5"/>
        <v>3.7792475770525268E-2</v>
      </c>
      <c r="K67" s="187"/>
      <c r="L67" s="183"/>
      <c r="M67" s="183"/>
      <c r="N67" s="184"/>
      <c r="O67" s="188"/>
      <c r="P67" s="174"/>
      <c r="Q67" s="205"/>
      <c r="R67" s="183"/>
      <c r="S67" s="184"/>
      <c r="T67" s="201"/>
      <c r="U67" s="187"/>
      <c r="V67" s="183"/>
      <c r="W67" s="183"/>
      <c r="X67" s="183"/>
      <c r="Y67" s="183"/>
      <c r="Z67" s="183"/>
      <c r="AA67" s="186"/>
      <c r="AB67" s="184"/>
      <c r="AC67" s="184"/>
      <c r="AD67" s="183"/>
    </row>
    <row r="68" spans="1:30">
      <c r="A68" s="183">
        <f t="shared" si="6"/>
        <v>57</v>
      </c>
      <c r="B68" s="183">
        <f t="shared" si="8"/>
        <v>75</v>
      </c>
      <c r="C68" s="194">
        <f t="shared" si="9"/>
        <v>1.6368000000000001E-2</v>
      </c>
      <c r="D68" s="184">
        <f t="shared" si="7"/>
        <v>86512.419740559562</v>
      </c>
      <c r="E68" s="185">
        <f t="shared" si="4"/>
        <v>1416.0352863134904</v>
      </c>
      <c r="F68" s="174">
        <f t="shared" si="2"/>
        <v>2230.8839157025886</v>
      </c>
      <c r="G68" s="206">
        <f t="shared" si="3"/>
        <v>34.20619010044053</v>
      </c>
      <c r="H68" s="186">
        <f>IF(F68=0, 1, SUM(G68:$G$102)/F68)</f>
        <v>0.39040350792431355</v>
      </c>
      <c r="I68" s="184">
        <f>SUM(F68:$F$102)/F68</f>
        <v>9.6406556339377154</v>
      </c>
      <c r="J68" s="183">
        <f t="shared" si="5"/>
        <v>4.0495535028757544E-2</v>
      </c>
      <c r="K68" s="187"/>
      <c r="L68" s="183"/>
      <c r="M68" s="183"/>
      <c r="N68" s="184"/>
      <c r="O68" s="188"/>
      <c r="P68" s="174"/>
      <c r="Q68" s="205"/>
      <c r="R68" s="183"/>
      <c r="S68" s="184"/>
      <c r="T68" s="201"/>
      <c r="U68" s="187"/>
      <c r="V68" s="183"/>
      <c r="W68" s="183"/>
      <c r="X68" s="183"/>
      <c r="Y68" s="183"/>
      <c r="Z68" s="183"/>
      <c r="AA68" s="186"/>
      <c r="AB68" s="184"/>
      <c r="AC68" s="184"/>
      <c r="AD68" s="183"/>
    </row>
    <row r="69" spans="1:30">
      <c r="A69" s="183">
        <f t="shared" si="6"/>
        <v>58</v>
      </c>
      <c r="B69" s="183">
        <f t="shared" si="8"/>
        <v>76</v>
      </c>
      <c r="C69" s="194">
        <f t="shared" si="9"/>
        <v>1.8266399999999999E-2</v>
      </c>
      <c r="D69" s="184">
        <f t="shared" si="7"/>
        <v>85096.384454246072</v>
      </c>
      <c r="E69" s="185">
        <f t="shared" si="4"/>
        <v>1554.4045969950384</v>
      </c>
      <c r="F69" s="174">
        <f t="shared" si="2"/>
        <v>2055.6148082158015</v>
      </c>
      <c r="G69" s="206">
        <f t="shared" si="3"/>
        <v>35.174409679431449</v>
      </c>
      <c r="H69" s="186">
        <f>IF(F69=0, 1, SUM(G69:$G$102)/F69)</f>
        <v>0.40705034475210722</v>
      </c>
      <c r="I69" s="184">
        <f>SUM(F69:$F$102)/F69</f>
        <v>9.3773889922537226</v>
      </c>
      <c r="J69" s="183">
        <f t="shared" si="5"/>
        <v>4.3407642051359378E-2</v>
      </c>
      <c r="K69" s="187"/>
      <c r="L69" s="183"/>
      <c r="M69" s="183"/>
      <c r="N69" s="184"/>
      <c r="O69" s="188"/>
      <c r="P69" s="174"/>
      <c r="Q69" s="205"/>
      <c r="R69" s="183"/>
      <c r="S69" s="184"/>
      <c r="T69" s="201"/>
      <c r="U69" s="187"/>
      <c r="V69" s="183"/>
      <c r="W69" s="183"/>
      <c r="X69" s="183"/>
      <c r="Y69" s="183"/>
      <c r="Z69" s="183"/>
      <c r="AA69" s="186"/>
      <c r="AB69" s="184"/>
      <c r="AC69" s="184"/>
      <c r="AD69" s="183"/>
    </row>
    <row r="70" spans="1:30">
      <c r="A70" s="183">
        <f t="shared" si="6"/>
        <v>59</v>
      </c>
      <c r="B70" s="183">
        <f t="shared" si="8"/>
        <v>77</v>
      </c>
      <c r="C70" s="194">
        <f t="shared" si="9"/>
        <v>2.0383999999999999E-2</v>
      </c>
      <c r="D70" s="184">
        <f t="shared" si="7"/>
        <v>83541.979857251034</v>
      </c>
      <c r="E70" s="185">
        <f t="shared" si="4"/>
        <v>1702.919717410201</v>
      </c>
      <c r="F70" s="174">
        <f t="shared" si="2"/>
        <v>1890.4600710847856</v>
      </c>
      <c r="G70" s="206">
        <f t="shared" si="3"/>
        <v>36.09849001310743</v>
      </c>
      <c r="H70" s="186">
        <f>IF(F70=0, 1, SUM(G70:$G$102)/F70)</f>
        <v>0.42400488587013258</v>
      </c>
      <c r="I70" s="184">
        <f>SUM(F70:$F$102)/F70</f>
        <v>9.109256064201988</v>
      </c>
      <c r="J70" s="183">
        <f t="shared" si="5"/>
        <v>4.6546598633494154E-2</v>
      </c>
      <c r="K70" s="187"/>
      <c r="L70" s="183"/>
      <c r="M70" s="183"/>
      <c r="N70" s="184"/>
      <c r="O70" s="188"/>
      <c r="P70" s="174"/>
      <c r="Q70" s="205"/>
      <c r="R70" s="183"/>
      <c r="S70" s="184"/>
      <c r="T70" s="201"/>
      <c r="U70" s="187"/>
      <c r="V70" s="183"/>
      <c r="W70" s="183"/>
      <c r="X70" s="183"/>
      <c r="Y70" s="183"/>
      <c r="Z70" s="183"/>
      <c r="AA70" s="186"/>
      <c r="AB70" s="184"/>
      <c r="AC70" s="184"/>
      <c r="AD70" s="183"/>
    </row>
    <row r="71" spans="1:30">
      <c r="A71" s="183">
        <f t="shared" si="6"/>
        <v>60</v>
      </c>
      <c r="B71" s="183">
        <f t="shared" si="8"/>
        <v>78</v>
      </c>
      <c r="C71" s="194">
        <f t="shared" si="9"/>
        <v>2.2744800000000003E-2</v>
      </c>
      <c r="D71" s="184">
        <f t="shared" si="7"/>
        <v>81839.060139840833</v>
      </c>
      <c r="E71" s="185">
        <f t="shared" si="4"/>
        <v>1861.4130550686532</v>
      </c>
      <c r="F71" s="174">
        <f t="shared" si="2"/>
        <v>1734.8242932044905</v>
      </c>
      <c r="G71" s="206">
        <f t="shared" si="3"/>
        <v>36.963214598667477</v>
      </c>
      <c r="H71" s="186">
        <f>IF(F71=0, 1, SUM(G71:$G$102)/F71)</f>
        <v>0.44123535718727191</v>
      </c>
      <c r="I71" s="184">
        <f>SUM(F71:$F$102)/F71</f>
        <v>8.8367593511494498</v>
      </c>
      <c r="J71" s="183">
        <f t="shared" si="5"/>
        <v>4.9931806407048737E-2</v>
      </c>
      <c r="K71" s="187"/>
      <c r="L71" s="183"/>
      <c r="M71" s="183"/>
      <c r="N71" s="184"/>
      <c r="O71" s="188"/>
      <c r="P71" s="174"/>
      <c r="Q71" s="205"/>
      <c r="R71" s="183"/>
      <c r="S71" s="184"/>
      <c r="T71" s="201"/>
      <c r="U71" s="187"/>
      <c r="V71" s="183"/>
      <c r="W71" s="183"/>
      <c r="X71" s="183"/>
      <c r="Y71" s="183"/>
      <c r="Z71" s="183"/>
      <c r="AA71" s="186"/>
      <c r="AB71" s="184"/>
      <c r="AC71" s="184"/>
      <c r="AD71" s="183"/>
    </row>
    <row r="72" spans="1:30">
      <c r="A72" s="183">
        <f t="shared" si="6"/>
        <v>61</v>
      </c>
      <c r="B72" s="183">
        <f t="shared" si="8"/>
        <v>79</v>
      </c>
      <c r="C72" s="194">
        <f t="shared" si="9"/>
        <v>2.5375999999999999E-2</v>
      </c>
      <c r="D72" s="184">
        <f t="shared" si="7"/>
        <v>79977.647084772179</v>
      </c>
      <c r="E72" s="185">
        <f t="shared" si="4"/>
        <v>2029.5127724231716</v>
      </c>
      <c r="F72" s="174">
        <f t="shared" si="2"/>
        <v>1588.1649289184199</v>
      </c>
      <c r="G72" s="206">
        <f t="shared" si="3"/>
        <v>37.752949167432028</v>
      </c>
      <c r="H72" s="186">
        <f>IF(F72=0, 1, SUM(G72:$G$102)/F72)</f>
        <v>0.45870714609388891</v>
      </c>
      <c r="I72" s="184">
        <f>SUM(F72:$F$102)/F72</f>
        <v>8.5604462451077641</v>
      </c>
      <c r="J72" s="183">
        <f t="shared" si="5"/>
        <v>5.3584489985675325E-2</v>
      </c>
      <c r="K72" s="187"/>
      <c r="L72" s="183"/>
      <c r="M72" s="183"/>
      <c r="N72" s="184"/>
      <c r="O72" s="188"/>
      <c r="P72" s="174"/>
      <c r="Q72" s="205"/>
      <c r="R72" s="183"/>
      <c r="S72" s="184"/>
      <c r="T72" s="201"/>
      <c r="U72" s="187"/>
      <c r="V72" s="183"/>
      <c r="W72" s="183"/>
      <c r="X72" s="183"/>
      <c r="Y72" s="183"/>
      <c r="Z72" s="183"/>
      <c r="AA72" s="186"/>
      <c r="AB72" s="184"/>
      <c r="AC72" s="184"/>
      <c r="AD72" s="183"/>
    </row>
    <row r="73" spans="1:30">
      <c r="A73" s="183">
        <f t="shared" si="6"/>
        <v>62</v>
      </c>
      <c r="B73" s="183">
        <f t="shared" si="8"/>
        <v>80</v>
      </c>
      <c r="C73" s="194">
        <f t="shared" si="9"/>
        <v>2.8308E-2</v>
      </c>
      <c r="D73" s="184">
        <f t="shared" si="7"/>
        <v>77948.134312349008</v>
      </c>
      <c r="E73" s="185">
        <f t="shared" si="4"/>
        <v>2206.5557861139823</v>
      </c>
      <c r="F73" s="174">
        <f t="shared" si="2"/>
        <v>1449.9893730043902</v>
      </c>
      <c r="G73" s="206">
        <f t="shared" si="3"/>
        <v>38.450865733965706</v>
      </c>
      <c r="H73" s="186">
        <f>IF(F73=0, 1, SUM(G73:$G$102)/F73)</f>
        <v>0.47638256235761317</v>
      </c>
      <c r="I73" s="184">
        <f>SUM(F73:$F$102)/F73</f>
        <v>8.2809128101221958</v>
      </c>
      <c r="J73" s="183">
        <f t="shared" si="5"/>
        <v>5.7527783866448357E-2</v>
      </c>
      <c r="K73" s="187"/>
      <c r="L73" s="183"/>
      <c r="M73" s="183"/>
      <c r="N73" s="184"/>
      <c r="O73" s="188"/>
      <c r="P73" s="174"/>
      <c r="Q73" s="205"/>
      <c r="R73" s="183"/>
      <c r="S73" s="184"/>
      <c r="T73" s="201"/>
      <c r="U73" s="187"/>
      <c r="V73" s="183"/>
      <c r="W73" s="183"/>
      <c r="X73" s="183"/>
      <c r="Y73" s="183"/>
      <c r="Z73" s="183"/>
      <c r="AA73" s="186"/>
      <c r="AB73" s="184"/>
      <c r="AC73" s="184"/>
      <c r="AD73" s="183"/>
    </row>
    <row r="74" spans="1:30">
      <c r="A74" s="183">
        <f t="shared" si="6"/>
        <v>63</v>
      </c>
      <c r="B74" s="183">
        <f t="shared" si="8"/>
        <v>81</v>
      </c>
      <c r="C74" s="194">
        <f t="shared" si="9"/>
        <v>3.1572800000000005E-2</v>
      </c>
      <c r="D74" s="184">
        <f t="shared" si="7"/>
        <v>75741.578526235025</v>
      </c>
      <c r="E74" s="185">
        <f t="shared" si="4"/>
        <v>2391.373710493106</v>
      </c>
      <c r="F74" s="174">
        <f t="shared" si="2"/>
        <v>1319.8529965652285</v>
      </c>
      <c r="G74" s="206">
        <f t="shared" si="3"/>
        <v>39.036491512837962</v>
      </c>
      <c r="H74" s="186">
        <f>IF(F74=0, 1, SUM(G74:$G$102)/F74)</f>
        <v>0.49422078736549452</v>
      </c>
      <c r="I74" s="184">
        <f>SUM(F74:$F$102)/F74</f>
        <v>7.9988045849975578</v>
      </c>
      <c r="J74" s="183">
        <f t="shared" si="5"/>
        <v>6.1786831033783206E-2</v>
      </c>
      <c r="K74" s="187"/>
      <c r="L74" s="183"/>
      <c r="M74" s="183"/>
      <c r="N74" s="184"/>
      <c r="O74" s="188"/>
      <c r="P74" s="174"/>
      <c r="Q74" s="205"/>
      <c r="R74" s="183"/>
      <c r="S74" s="184"/>
      <c r="T74" s="201"/>
      <c r="U74" s="187"/>
      <c r="V74" s="183"/>
      <c r="W74" s="183"/>
      <c r="X74" s="183"/>
      <c r="Y74" s="183"/>
      <c r="Z74" s="183"/>
      <c r="AA74" s="186"/>
      <c r="AB74" s="184"/>
      <c r="AC74" s="184"/>
      <c r="AD74" s="183"/>
    </row>
    <row r="75" spans="1:30">
      <c r="A75" s="183">
        <f t="shared" si="6"/>
        <v>64</v>
      </c>
      <c r="B75" s="183">
        <f t="shared" si="8"/>
        <v>82</v>
      </c>
      <c r="C75" s="194">
        <f t="shared" si="9"/>
        <v>3.5207200000000001E-2</v>
      </c>
      <c r="D75" s="184">
        <f t="shared" si="7"/>
        <v>73350.204815741919</v>
      </c>
      <c r="E75" s="185">
        <f t="shared" si="4"/>
        <v>2582.4553309887851</v>
      </c>
      <c r="F75" s="174">
        <f t="shared" si="2"/>
        <v>1197.359758196978</v>
      </c>
      <c r="G75" s="206">
        <f t="shared" si="3"/>
        <v>39.490102556245979</v>
      </c>
      <c r="H75" s="186">
        <f>IF(F75=0, 1, SUM(G75:$G$102)/F75)</f>
        <v>0.51217880963346074</v>
      </c>
      <c r="I75" s="184">
        <f>SUM(F75:$F$102)/F75</f>
        <v>7.7148017883893507</v>
      </c>
      <c r="J75" s="183">
        <f t="shared" si="5"/>
        <v>6.6389108065521701E-2</v>
      </c>
      <c r="K75" s="187"/>
      <c r="L75" s="183"/>
      <c r="M75" s="183"/>
      <c r="N75" s="184"/>
      <c r="O75" s="188"/>
      <c r="P75" s="174"/>
      <c r="Q75" s="205"/>
      <c r="R75" s="183"/>
      <c r="S75" s="184"/>
      <c r="T75" s="201"/>
      <c r="U75" s="187"/>
      <c r="V75" s="183"/>
      <c r="W75" s="183"/>
      <c r="X75" s="183"/>
      <c r="Y75" s="183"/>
      <c r="Z75" s="183"/>
      <c r="AA75" s="186"/>
      <c r="AB75" s="184"/>
      <c r="AC75" s="184"/>
      <c r="AD75" s="183"/>
    </row>
    <row r="76" spans="1:30">
      <c r="A76" s="183">
        <f t="shared" si="6"/>
        <v>65</v>
      </c>
      <c r="B76" s="183">
        <f t="shared" ref="B76:B102" si="10">INT((Life2Age+A76-1))</f>
        <v>83</v>
      </c>
      <c r="C76" s="194">
        <f t="shared" ref="C76:C102" si="11">IF(ISNA(VLOOKUP(B76-MIN(select_2, B76-Life2Age), mortality, mort_col_life2+MIN(select_2, B76-Life2Age), FALSE)/1000), 1, IF(A76=0, 0, VLOOKUP(B76-MIN(select_2, B76-Life2Age), mortality, mort_col_life2+MIN(select_2, B76-Life2Age), FALSE)/1000))</f>
        <v>3.9251200000000007E-2</v>
      </c>
      <c r="D76" s="184">
        <f t="shared" si="7"/>
        <v>70767.749484753134</v>
      </c>
      <c r="E76" s="185">
        <f t="shared" si="4"/>
        <v>2777.7190885759483</v>
      </c>
      <c r="F76" s="174">
        <f t="shared" ref="F76:F102" si="12">D76*$B$9^($A76-1)</f>
        <v>1082.1583828741784</v>
      </c>
      <c r="G76" s="206">
        <f t="shared" ref="G76:G102" si="13">E76*$B$9^$A76</f>
        <v>39.790178096366326</v>
      </c>
      <c r="H76" s="186">
        <f>IF(F76=0, 1, SUM(G76:$G$102)/F76)</f>
        <v>0.5302109212296352</v>
      </c>
      <c r="I76" s="184">
        <f>SUM(F76:$F$102)/F76</f>
        <v>7.4296272827757752</v>
      </c>
      <c r="J76" s="183">
        <f t="shared" si="5"/>
        <v>7.1364403764753004E-2</v>
      </c>
      <c r="K76" s="187"/>
      <c r="L76" s="183"/>
      <c r="M76" s="183"/>
      <c r="N76" s="184"/>
      <c r="O76" s="188"/>
      <c r="P76" s="174"/>
      <c r="Q76" s="205"/>
      <c r="R76" s="183"/>
      <c r="S76" s="184"/>
      <c r="T76" s="201"/>
      <c r="U76" s="187"/>
      <c r="V76" s="183"/>
      <c r="W76" s="183"/>
      <c r="X76" s="183"/>
      <c r="Y76" s="183"/>
      <c r="Z76" s="183"/>
      <c r="AA76" s="186"/>
      <c r="AB76" s="184"/>
      <c r="AC76" s="184"/>
      <c r="AD76" s="183"/>
    </row>
    <row r="77" spans="1:30">
      <c r="A77" s="183">
        <f t="shared" si="6"/>
        <v>66</v>
      </c>
      <c r="B77" s="183">
        <f t="shared" si="10"/>
        <v>84</v>
      </c>
      <c r="C77" s="194">
        <f t="shared" si="11"/>
        <v>4.3747200000000007E-2</v>
      </c>
      <c r="D77" s="184">
        <f t="shared" si="7"/>
        <v>67990.030396177186</v>
      </c>
      <c r="E77" s="185">
        <f t="shared" ref="E77:E102" si="14">D77-D78</f>
        <v>2974.3734577476425</v>
      </c>
      <c r="F77" s="174">
        <f t="shared" si="12"/>
        <v>973.94132810895314</v>
      </c>
      <c r="G77" s="206">
        <f t="shared" si="13"/>
        <v>39.913073600981726</v>
      </c>
      <c r="H77" s="186">
        <f>IF(F77=0, 1, SUM(G77:$G$102)/F77)</f>
        <v>0.54826918171808858</v>
      </c>
      <c r="I77" s="184">
        <f>SUM(F77:$F$102)/F77</f>
        <v>7.1440392372731978</v>
      </c>
      <c r="J77" s="183">
        <f t="shared" ref="J77:J102" si="15">H77/I77</f>
        <v>7.6744984666035646E-2</v>
      </c>
      <c r="K77" s="187"/>
      <c r="L77" s="183"/>
      <c r="M77" s="183"/>
      <c r="N77" s="184"/>
      <c r="O77" s="188"/>
      <c r="P77" s="174"/>
      <c r="Q77" s="205"/>
      <c r="R77" s="183"/>
      <c r="S77" s="184"/>
      <c r="T77" s="201"/>
      <c r="U77" s="187"/>
      <c r="V77" s="183"/>
      <c r="W77" s="183"/>
      <c r="X77" s="183"/>
      <c r="Y77" s="183"/>
      <c r="Z77" s="183"/>
      <c r="AA77" s="186"/>
      <c r="AB77" s="184"/>
      <c r="AC77" s="184"/>
      <c r="AD77" s="183"/>
    </row>
    <row r="78" spans="1:30">
      <c r="A78" s="183">
        <f t="shared" ref="A78:A102" si="16">A77+1</f>
        <v>67</v>
      </c>
      <c r="B78" s="183">
        <f t="shared" si="10"/>
        <v>85</v>
      </c>
      <c r="C78" s="194">
        <f t="shared" si="11"/>
        <v>4.8742400000000005E-2</v>
      </c>
      <c r="D78" s="184">
        <f t="shared" ref="D78:D102" si="17">IF($A77&gt;0, D77*(1-C77), 0)</f>
        <v>65015.656938429544</v>
      </c>
      <c r="E78" s="185">
        <f t="shared" si="14"/>
        <v>3169.0191567557049</v>
      </c>
      <c r="F78" s="174">
        <f t="shared" si="12"/>
        <v>872.44414242614073</v>
      </c>
      <c r="G78" s="206">
        <f t="shared" si="13"/>
        <v>39.836085590437357</v>
      </c>
      <c r="H78" s="186">
        <f>IF(F78=0, 1, SUM(G78:$G$102)/F78)</f>
        <v>0.56630438256919025</v>
      </c>
      <c r="I78" s="184">
        <f>SUM(F78:$F$102)/F78</f>
        <v>6.8588158756650328</v>
      </c>
      <c r="J78" s="183">
        <f t="shared" si="15"/>
        <v>8.2565911206106138E-2</v>
      </c>
      <c r="K78" s="187"/>
      <c r="L78" s="183"/>
      <c r="M78" s="183"/>
      <c r="N78" s="184"/>
      <c r="O78" s="188"/>
      <c r="P78" s="174"/>
      <c r="Q78" s="205"/>
      <c r="R78" s="183"/>
      <c r="S78" s="184"/>
      <c r="T78" s="201"/>
      <c r="U78" s="187"/>
      <c r="V78" s="183"/>
      <c r="W78" s="183"/>
      <c r="X78" s="183"/>
      <c r="Y78" s="183"/>
      <c r="Z78" s="183"/>
      <c r="AA78" s="186"/>
      <c r="AB78" s="184"/>
      <c r="AC78" s="184"/>
      <c r="AD78" s="183"/>
    </row>
    <row r="79" spans="1:30">
      <c r="A79" s="183">
        <f t="shared" si="16"/>
        <v>68</v>
      </c>
      <c r="B79" s="183">
        <f t="shared" si="10"/>
        <v>86</v>
      </c>
      <c r="C79" s="194">
        <f t="shared" si="11"/>
        <v>5.4289600000000007E-2</v>
      </c>
      <c r="D79" s="184">
        <f t="shared" si="17"/>
        <v>61846.637781673839</v>
      </c>
      <c r="E79" s="185">
        <f t="shared" si="14"/>
        <v>3357.6292265119628</v>
      </c>
      <c r="F79" s="174">
        <f t="shared" si="12"/>
        <v>777.44179958627535</v>
      </c>
      <c r="G79" s="206">
        <f t="shared" si="13"/>
        <v>39.538177351586967</v>
      </c>
      <c r="H79" s="186">
        <f>IF(F79=0, 1, SUM(G79:$G$102)/F79)</f>
        <v>0.58426605831334277</v>
      </c>
      <c r="I79" s="184">
        <f>SUM(F79:$F$102)/F79</f>
        <v>6.5747553000075074</v>
      </c>
      <c r="J79" s="183">
        <f t="shared" si="15"/>
        <v>8.8865065185418479E-2</v>
      </c>
      <c r="K79" s="187"/>
      <c r="L79" s="183"/>
      <c r="M79" s="183"/>
      <c r="N79" s="184"/>
      <c r="O79" s="188"/>
      <c r="P79" s="174"/>
      <c r="Q79" s="205"/>
      <c r="R79" s="183"/>
      <c r="S79" s="184"/>
      <c r="T79" s="201"/>
      <c r="U79" s="187"/>
      <c r="V79" s="183"/>
      <c r="W79" s="183"/>
      <c r="X79" s="183"/>
      <c r="Y79" s="183"/>
      <c r="Z79" s="183"/>
      <c r="AA79" s="186"/>
      <c r="AB79" s="184"/>
      <c r="AC79" s="184"/>
      <c r="AD79" s="183"/>
    </row>
    <row r="80" spans="1:30">
      <c r="A80" s="183">
        <f t="shared" si="16"/>
        <v>69</v>
      </c>
      <c r="B80" s="183">
        <f t="shared" si="10"/>
        <v>87</v>
      </c>
      <c r="C80" s="194">
        <f t="shared" si="11"/>
        <v>6.0443999999999998E-2</v>
      </c>
      <c r="D80" s="184">
        <f t="shared" si="17"/>
        <v>58489.008555161876</v>
      </c>
      <c r="E80" s="185">
        <f t="shared" si="14"/>
        <v>3535.3096331081979</v>
      </c>
      <c r="F80" s="174">
        <f t="shared" si="12"/>
        <v>688.74453888848359</v>
      </c>
      <c r="G80" s="206">
        <f t="shared" si="13"/>
        <v>38.998102958852861</v>
      </c>
      <c r="H80" s="186">
        <f>IF(F80=0, 1, SUM(G80:$G$102)/F80)</f>
        <v>0.60210231086545485</v>
      </c>
      <c r="I80" s="184">
        <f>SUM(F80:$F$102)/F80</f>
        <v>6.2926782689055898</v>
      </c>
      <c r="J80" s="183">
        <f t="shared" si="15"/>
        <v>9.5682996195858475E-2</v>
      </c>
      <c r="K80" s="187"/>
      <c r="L80" s="183"/>
      <c r="M80" s="183"/>
      <c r="N80" s="184"/>
      <c r="O80" s="188"/>
      <c r="P80" s="174"/>
      <c r="Q80" s="205"/>
      <c r="R80" s="183"/>
      <c r="S80" s="184"/>
      <c r="T80" s="201"/>
      <c r="U80" s="187"/>
      <c r="V80" s="183"/>
      <c r="W80" s="183"/>
      <c r="X80" s="183"/>
      <c r="Y80" s="183"/>
      <c r="Z80" s="183"/>
      <c r="AA80" s="186"/>
      <c r="AB80" s="184"/>
      <c r="AC80" s="184"/>
      <c r="AD80" s="183"/>
    </row>
    <row r="81" spans="1:30">
      <c r="A81" s="183">
        <f t="shared" si="16"/>
        <v>70</v>
      </c>
      <c r="B81" s="183">
        <f t="shared" si="10"/>
        <v>88</v>
      </c>
      <c r="C81" s="194">
        <f t="shared" si="11"/>
        <v>6.72648E-2</v>
      </c>
      <c r="D81" s="184">
        <f t="shared" si="17"/>
        <v>54953.698922053678</v>
      </c>
      <c r="E81" s="185">
        <f t="shared" si="14"/>
        <v>3696.4495672521589</v>
      </c>
      <c r="F81" s="174">
        <f t="shared" si="12"/>
        <v>606.19584447766579</v>
      </c>
      <c r="G81" s="206">
        <f t="shared" si="13"/>
        <v>38.197322941097255</v>
      </c>
      <c r="H81" s="186">
        <f>IF(F81=0, 1, SUM(G81:$G$102)/F81)</f>
        <v>0.61976105399664627</v>
      </c>
      <c r="I81" s="184">
        <f>SUM(F81:$F$102)/F81</f>
        <v>6.0134085164234126</v>
      </c>
      <c r="J81" s="183">
        <f t="shared" si="15"/>
        <v>0.10306318825737466</v>
      </c>
      <c r="K81" s="187"/>
      <c r="L81" s="183"/>
      <c r="M81" s="183"/>
      <c r="N81" s="184"/>
      <c r="O81" s="188"/>
      <c r="P81" s="174"/>
      <c r="Q81" s="205"/>
      <c r="R81" s="183"/>
      <c r="S81" s="184"/>
      <c r="T81" s="201"/>
      <c r="U81" s="187"/>
      <c r="V81" s="183"/>
      <c r="W81" s="183"/>
      <c r="X81" s="183"/>
      <c r="Y81" s="183"/>
      <c r="Z81" s="183"/>
      <c r="AA81" s="186"/>
      <c r="AB81" s="184"/>
      <c r="AC81" s="184"/>
      <c r="AD81" s="183"/>
    </row>
    <row r="82" spans="1:30">
      <c r="A82" s="183">
        <f t="shared" si="16"/>
        <v>71</v>
      </c>
      <c r="B82" s="183">
        <f t="shared" si="10"/>
        <v>89</v>
      </c>
      <c r="C82" s="194">
        <f t="shared" si="11"/>
        <v>7.4817599999999998E-2</v>
      </c>
      <c r="D82" s="184">
        <f t="shared" si="17"/>
        <v>51257.249354801519</v>
      </c>
      <c r="E82" s="185">
        <f t="shared" si="14"/>
        <v>3834.9443793277969</v>
      </c>
      <c r="F82" s="174">
        <f t="shared" si="12"/>
        <v>529.66763675695029</v>
      </c>
      <c r="G82" s="206">
        <f t="shared" si="13"/>
        <v>37.122680449486452</v>
      </c>
      <c r="H82" s="186">
        <f>IF(F82=0, 1, SUM(G82:$G$102)/F82)</f>
        <v>0.63719062510069313</v>
      </c>
      <c r="I82" s="184">
        <f>SUM(F82:$F$102)/F82</f>
        <v>5.7377630771112678</v>
      </c>
      <c r="J82" s="183">
        <f t="shared" si="15"/>
        <v>0.1110520975748432</v>
      </c>
      <c r="K82" s="187"/>
      <c r="L82" s="183"/>
      <c r="M82" s="183"/>
      <c r="N82" s="184"/>
      <c r="O82" s="188"/>
      <c r="P82" s="174"/>
      <c r="Q82" s="205"/>
      <c r="R82" s="183"/>
      <c r="S82" s="184"/>
      <c r="T82" s="201"/>
      <c r="U82" s="187"/>
      <c r="V82" s="183"/>
      <c r="W82" s="183"/>
      <c r="X82" s="183"/>
      <c r="Y82" s="183"/>
      <c r="Z82" s="183"/>
      <c r="AA82" s="186"/>
      <c r="AB82" s="184"/>
      <c r="AC82" s="184"/>
      <c r="AD82" s="183"/>
    </row>
    <row r="83" spans="1:30">
      <c r="A83" s="183">
        <f t="shared" si="16"/>
        <v>72</v>
      </c>
      <c r="B83" s="183">
        <f t="shared" si="10"/>
        <v>90</v>
      </c>
      <c r="C83" s="194">
        <f t="shared" si="11"/>
        <v>8.3170400000000005E-2</v>
      </c>
      <c r="D83" s="184">
        <f t="shared" si="17"/>
        <v>47422.304975473722</v>
      </c>
      <c r="E83" s="185">
        <f t="shared" si="14"/>
        <v>3944.1320737321366</v>
      </c>
      <c r="F83" s="174">
        <f t="shared" si="12"/>
        <v>459.05309168817189</v>
      </c>
      <c r="G83" s="206">
        <f t="shared" si="13"/>
        <v>35.765460662240663</v>
      </c>
      <c r="H83" s="186">
        <f>IF(F83=0, 1, SUM(G83:$G$102)/F83)</f>
        <v>0.65433950353464321</v>
      </c>
      <c r="I83" s="184">
        <f>SUM(F83:$F$102)/F83</f>
        <v>5.4665567403965722</v>
      </c>
      <c r="J83" s="183">
        <f t="shared" si="15"/>
        <v>0.11969865760273331</v>
      </c>
      <c r="K83" s="187"/>
      <c r="L83" s="183"/>
      <c r="M83" s="183"/>
      <c r="N83" s="184"/>
      <c r="O83" s="188"/>
      <c r="P83" s="174"/>
      <c r="Q83" s="205"/>
      <c r="R83" s="183"/>
      <c r="S83" s="184"/>
      <c r="T83" s="201"/>
      <c r="U83" s="187"/>
      <c r="V83" s="183"/>
      <c r="W83" s="183"/>
      <c r="X83" s="183"/>
      <c r="Y83" s="183"/>
      <c r="Z83" s="183"/>
      <c r="AA83" s="186"/>
      <c r="AB83" s="184"/>
      <c r="AC83" s="184"/>
      <c r="AD83" s="183"/>
    </row>
    <row r="84" spans="1:30">
      <c r="A84" s="183">
        <f t="shared" si="16"/>
        <v>73</v>
      </c>
      <c r="B84" s="183">
        <f t="shared" si="10"/>
        <v>91</v>
      </c>
      <c r="C84" s="194">
        <f t="shared" si="11"/>
        <v>9.2396000000000006E-2</v>
      </c>
      <c r="D84" s="184">
        <f t="shared" si="17"/>
        <v>43478.172901741586</v>
      </c>
      <c r="E84" s="185">
        <f t="shared" si="14"/>
        <v>4017.2092634293149</v>
      </c>
      <c r="F84" s="174">
        <f t="shared" si="12"/>
        <v>394.26085473651528</v>
      </c>
      <c r="G84" s="206">
        <f t="shared" si="13"/>
        <v>34.124708135114808</v>
      </c>
      <c r="H84" s="186">
        <f>IF(F84=0, 1, SUM(G84:$G$102)/F84)</f>
        <v>0.67115745392953241</v>
      </c>
      <c r="I84" s="184">
        <f>SUM(F84:$F$102)/F84</f>
        <v>5.2005839693366571</v>
      </c>
      <c r="J84" s="183">
        <f t="shared" si="15"/>
        <v>0.12905424811651289</v>
      </c>
      <c r="K84" s="187"/>
      <c r="L84" s="183"/>
      <c r="M84" s="183"/>
      <c r="N84" s="184"/>
      <c r="O84" s="188"/>
      <c r="P84" s="174"/>
      <c r="Q84" s="205"/>
      <c r="R84" s="183"/>
      <c r="S84" s="184"/>
      <c r="T84" s="201"/>
      <c r="U84" s="187"/>
      <c r="V84" s="183"/>
      <c r="W84" s="183"/>
      <c r="X84" s="183"/>
      <c r="Y84" s="183"/>
      <c r="Z84" s="183"/>
      <c r="AA84" s="186"/>
      <c r="AB84" s="184"/>
      <c r="AC84" s="184"/>
      <c r="AD84" s="183"/>
    </row>
    <row r="85" spans="1:30">
      <c r="A85" s="183">
        <f t="shared" si="16"/>
        <v>74</v>
      </c>
      <c r="B85" s="183">
        <f t="shared" si="10"/>
        <v>92</v>
      </c>
      <c r="C85" s="194">
        <f t="shared" si="11"/>
        <v>0.102572</v>
      </c>
      <c r="D85" s="184">
        <f t="shared" si="17"/>
        <v>39460.963638312271</v>
      </c>
      <c r="E85" s="185">
        <f t="shared" si="14"/>
        <v>4047.5899623089645</v>
      </c>
      <c r="F85" s="174">
        <f t="shared" si="12"/>
        <v>335.20630332766297</v>
      </c>
      <c r="G85" s="206">
        <f t="shared" si="13"/>
        <v>32.208694093606582</v>
      </c>
      <c r="H85" s="186">
        <f>IF(F85=0, 1, SUM(G85:$G$102)/F85)</f>
        <v>0.68759567175747993</v>
      </c>
      <c r="I85" s="184">
        <f>SUM(F85:$F$102)/F85</f>
        <v>4.9406165985020785</v>
      </c>
      <c r="J85" s="183">
        <f t="shared" si="15"/>
        <v>0.13917203613126927</v>
      </c>
      <c r="K85" s="187"/>
      <c r="L85" s="183"/>
      <c r="M85" s="183"/>
      <c r="N85" s="184"/>
      <c r="O85" s="188"/>
      <c r="P85" s="174"/>
      <c r="Q85" s="205"/>
      <c r="R85" s="183"/>
      <c r="S85" s="184"/>
      <c r="T85" s="201"/>
      <c r="U85" s="187"/>
      <c r="V85" s="183"/>
      <c r="W85" s="183"/>
      <c r="X85" s="183"/>
      <c r="Y85" s="183"/>
      <c r="Z85" s="183"/>
      <c r="AA85" s="186"/>
      <c r="AB85" s="184"/>
      <c r="AC85" s="184"/>
      <c r="AD85" s="183"/>
    </row>
    <row r="86" spans="1:30">
      <c r="A86" s="183">
        <f t="shared" si="16"/>
        <v>75</v>
      </c>
      <c r="B86" s="183">
        <f t="shared" si="10"/>
        <v>93</v>
      </c>
      <c r="C86" s="194">
        <f t="shared" si="11"/>
        <v>0.1137768</v>
      </c>
      <c r="D86" s="184">
        <f t="shared" si="17"/>
        <v>35413.373676003306</v>
      </c>
      <c r="E86" s="185">
        <f t="shared" si="14"/>
        <v>4029.2203340598935</v>
      </c>
      <c r="F86" s="174">
        <f t="shared" si="12"/>
        <v>281.80189450373575</v>
      </c>
      <c r="G86" s="206">
        <f t="shared" si="13"/>
        <v>30.035145471262435</v>
      </c>
      <c r="H86" s="186">
        <f>IF(F86=0, 1, SUM(G86:$G$102)/F86)</f>
        <v>0.70360672900902332</v>
      </c>
      <c r="I86" s="184">
        <f>SUM(F86:$F$102)/F86</f>
        <v>4.6874046930795217</v>
      </c>
      <c r="J86" s="183">
        <f t="shared" si="15"/>
        <v>0.15010582082827784</v>
      </c>
      <c r="K86" s="187"/>
      <c r="L86" s="183"/>
      <c r="M86" s="183"/>
      <c r="N86" s="184"/>
      <c r="O86" s="188"/>
      <c r="P86" s="174"/>
      <c r="Q86" s="205"/>
      <c r="R86" s="183"/>
      <c r="S86" s="184"/>
      <c r="T86" s="201"/>
      <c r="U86" s="187"/>
      <c r="V86" s="183"/>
      <c r="W86" s="183"/>
      <c r="X86" s="183"/>
      <c r="Y86" s="183"/>
      <c r="Z86" s="183"/>
      <c r="AA86" s="186"/>
      <c r="AB86" s="184"/>
      <c r="AC86" s="184"/>
      <c r="AD86" s="183"/>
    </row>
    <row r="87" spans="1:30">
      <c r="A87" s="183">
        <f t="shared" si="16"/>
        <v>76</v>
      </c>
      <c r="B87" s="183">
        <f t="shared" si="10"/>
        <v>94</v>
      </c>
      <c r="C87" s="194">
        <f t="shared" si="11"/>
        <v>0.12609200000000001</v>
      </c>
      <c r="D87" s="184">
        <f t="shared" si="17"/>
        <v>31384.153341943413</v>
      </c>
      <c r="E87" s="185">
        <f t="shared" si="14"/>
        <v>3957.2906631923288</v>
      </c>
      <c r="F87" s="174">
        <f t="shared" si="12"/>
        <v>233.94789387649942</v>
      </c>
      <c r="G87" s="206">
        <f t="shared" si="13"/>
        <v>27.633684154262824</v>
      </c>
      <c r="H87" s="186">
        <f>IF(F87=0, 1, SUM(G87:$G$102)/F87)</f>
        <v>0.71914545141351782</v>
      </c>
      <c r="I87" s="184">
        <f>SUM(F87:$F$102)/F87</f>
        <v>4.4416626757936246</v>
      </c>
      <c r="J87" s="183">
        <f t="shared" si="15"/>
        <v>0.16190906511940886</v>
      </c>
      <c r="K87" s="187"/>
      <c r="L87" s="183"/>
      <c r="M87" s="183"/>
      <c r="N87" s="184"/>
      <c r="O87" s="188"/>
      <c r="P87" s="174"/>
      <c r="Q87" s="205"/>
      <c r="R87" s="183"/>
      <c r="S87" s="184"/>
      <c r="T87" s="201"/>
      <c r="U87" s="187"/>
      <c r="V87" s="183"/>
      <c r="W87" s="183"/>
      <c r="X87" s="183"/>
      <c r="Y87" s="183"/>
      <c r="Z87" s="183"/>
      <c r="AA87" s="186"/>
      <c r="AB87" s="184"/>
      <c r="AC87" s="184"/>
      <c r="AD87" s="183"/>
    </row>
    <row r="88" spans="1:30">
      <c r="A88" s="183">
        <f t="shared" si="16"/>
        <v>77</v>
      </c>
      <c r="B88" s="183">
        <f t="shared" si="10"/>
        <v>95</v>
      </c>
      <c r="C88" s="194">
        <f t="shared" si="11"/>
        <v>0.13960159999999999</v>
      </c>
      <c r="D88" s="184">
        <f t="shared" si="17"/>
        <v>27426.862678751084</v>
      </c>
      <c r="E88" s="185">
        <f t="shared" si="14"/>
        <v>3828.8339129339365</v>
      </c>
      <c r="F88" s="174">
        <f t="shared" si="12"/>
        <v>191.5212515614275</v>
      </c>
      <c r="G88" s="206">
        <f t="shared" si="13"/>
        <v>25.04606384260213</v>
      </c>
      <c r="H88" s="186">
        <f>IF(F88=0, 1, SUM(G88:$G$102)/F88)</f>
        <v>0.73416855021802119</v>
      </c>
      <c r="I88" s="184">
        <f>SUM(F88:$F$102)/F88</f>
        <v>4.2040751502557425</v>
      </c>
      <c r="J88" s="183">
        <f t="shared" si="15"/>
        <v>0.17463259432300116</v>
      </c>
      <c r="K88" s="187"/>
      <c r="L88" s="183"/>
      <c r="M88" s="183"/>
      <c r="N88" s="184"/>
      <c r="O88" s="188"/>
      <c r="P88" s="174"/>
      <c r="Q88" s="205"/>
      <c r="R88" s="183"/>
      <c r="S88" s="184"/>
      <c r="T88" s="201"/>
      <c r="U88" s="187"/>
      <c r="V88" s="183"/>
      <c r="W88" s="183"/>
      <c r="X88" s="183"/>
      <c r="Y88" s="183"/>
      <c r="Z88" s="183"/>
      <c r="AA88" s="186"/>
      <c r="AB88" s="184"/>
      <c r="AC88" s="184"/>
      <c r="AD88" s="183"/>
    </row>
    <row r="89" spans="1:30">
      <c r="A89" s="183">
        <f t="shared" si="16"/>
        <v>78</v>
      </c>
      <c r="B89" s="183">
        <f t="shared" si="10"/>
        <v>96</v>
      </c>
      <c r="C89" s="194">
        <f t="shared" si="11"/>
        <v>0.1543872</v>
      </c>
      <c r="D89" s="184">
        <f t="shared" si="17"/>
        <v>23598.028765817147</v>
      </c>
      <c r="E89" s="185">
        <f t="shared" si="14"/>
        <v>3643.2335866739631</v>
      </c>
      <c r="F89" s="174">
        <f t="shared" si="12"/>
        <v>154.36494464585456</v>
      </c>
      <c r="G89" s="206">
        <f t="shared" si="13"/>
        <v>22.325031926958747</v>
      </c>
      <c r="H89" s="186">
        <f>IF(F89=0, 1, SUM(G89:$G$102)/F89)</f>
        <v>0.74863380424433335</v>
      </c>
      <c r="I89" s="184">
        <f>SUM(F89:$F$102)/F89</f>
        <v>3.9753098365803603</v>
      </c>
      <c r="J89" s="183">
        <f t="shared" si="15"/>
        <v>0.18832086932079811</v>
      </c>
      <c r="K89" s="187"/>
      <c r="L89" s="183"/>
      <c r="M89" s="183"/>
      <c r="N89" s="184"/>
      <c r="O89" s="188"/>
      <c r="P89" s="174"/>
      <c r="Q89" s="205"/>
      <c r="R89" s="183"/>
      <c r="S89" s="184"/>
      <c r="T89" s="201"/>
      <c r="U89" s="187"/>
      <c r="V89" s="183"/>
      <c r="W89" s="183"/>
      <c r="X89" s="183"/>
      <c r="Y89" s="183"/>
      <c r="Z89" s="183"/>
      <c r="AA89" s="186"/>
      <c r="AB89" s="184"/>
      <c r="AC89" s="184"/>
      <c r="AD89" s="183"/>
    </row>
    <row r="90" spans="1:30">
      <c r="A90" s="183">
        <f t="shared" si="16"/>
        <v>79</v>
      </c>
      <c r="B90" s="183">
        <f t="shared" si="10"/>
        <v>97</v>
      </c>
      <c r="C90" s="194">
        <f t="shared" si="11"/>
        <v>0.17052800000000001</v>
      </c>
      <c r="D90" s="184">
        <f t="shared" si="17"/>
        <v>19954.795179143184</v>
      </c>
      <c r="E90" s="185">
        <f t="shared" si="14"/>
        <v>3402.8513123089288</v>
      </c>
      <c r="F90" s="174">
        <f t="shared" si="12"/>
        <v>122.27913167571531</v>
      </c>
      <c r="G90" s="206">
        <f t="shared" si="13"/>
        <v>19.533504230816281</v>
      </c>
      <c r="H90" s="186">
        <f>IF(F90=0, 1, SUM(G90:$G$102)/F90)</f>
        <v>0.76249955775365019</v>
      </c>
      <c r="I90" s="184">
        <f>SUM(F90:$F$102)/F90</f>
        <v>3.7560255125626467</v>
      </c>
      <c r="J90" s="183">
        <f t="shared" si="15"/>
        <v>0.20300702303627721</v>
      </c>
      <c r="K90" s="187"/>
      <c r="L90" s="183"/>
      <c r="M90" s="183"/>
      <c r="N90" s="184"/>
      <c r="O90" s="188"/>
      <c r="P90" s="174"/>
      <c r="Q90" s="205"/>
      <c r="R90" s="183"/>
      <c r="S90" s="184"/>
      <c r="T90" s="201"/>
      <c r="U90" s="187"/>
      <c r="V90" s="183"/>
      <c r="W90" s="183"/>
      <c r="X90" s="183"/>
      <c r="Y90" s="183"/>
      <c r="Z90" s="183"/>
      <c r="AA90" s="186"/>
      <c r="AB90" s="184"/>
      <c r="AC90" s="184"/>
      <c r="AD90" s="183"/>
    </row>
    <row r="91" spans="1:30">
      <c r="A91" s="183">
        <f t="shared" si="16"/>
        <v>80</v>
      </c>
      <c r="B91" s="183">
        <f t="shared" si="10"/>
        <v>98</v>
      </c>
      <c r="C91" s="194">
        <f t="shared" si="11"/>
        <v>0.1880984</v>
      </c>
      <c r="D91" s="184">
        <f t="shared" si="17"/>
        <v>16551.943866834255</v>
      </c>
      <c r="E91" s="185">
        <f t="shared" si="14"/>
        <v>3113.3941582413372</v>
      </c>
      <c r="F91" s="174">
        <f t="shared" si="12"/>
        <v>95.013691718331557</v>
      </c>
      <c r="G91" s="206">
        <f t="shared" si="13"/>
        <v>16.741848609191027</v>
      </c>
      <c r="H91" s="186">
        <f>IF(F91=0, 1, SUM(G91:$G$102)/F91)</f>
        <v>0.77572272228842143</v>
      </c>
      <c r="I91" s="184">
        <f>SUM(F91:$F$102)/F91</f>
        <v>3.5469036141794121</v>
      </c>
      <c r="J91" s="183">
        <f t="shared" si="15"/>
        <v>0.21870420137365007</v>
      </c>
      <c r="K91" s="187"/>
      <c r="L91" s="183"/>
      <c r="M91" s="183"/>
      <c r="N91" s="184"/>
      <c r="O91" s="188"/>
      <c r="P91" s="174"/>
      <c r="Q91" s="205"/>
      <c r="R91" s="183"/>
      <c r="S91" s="184"/>
      <c r="T91" s="201"/>
      <c r="U91" s="187"/>
      <c r="V91" s="183"/>
      <c r="W91" s="183"/>
      <c r="X91" s="183"/>
      <c r="Y91" s="183"/>
      <c r="Z91" s="183"/>
      <c r="AA91" s="186"/>
      <c r="AB91" s="184"/>
      <c r="AC91" s="184"/>
      <c r="AD91" s="183"/>
    </row>
    <row r="92" spans="1:30">
      <c r="A92" s="183">
        <f t="shared" si="16"/>
        <v>81</v>
      </c>
      <c r="B92" s="183">
        <f t="shared" si="10"/>
        <v>99</v>
      </c>
      <c r="C92" s="194">
        <f t="shared" si="11"/>
        <v>0.20716480000000004</v>
      </c>
      <c r="D92" s="184">
        <f t="shared" si="17"/>
        <v>13438.549708592918</v>
      </c>
      <c r="E92" s="185">
        <f t="shared" si="14"/>
        <v>2783.9944626707111</v>
      </c>
      <c r="F92" s="174">
        <f t="shared" si="12"/>
        <v>72.26395159533503</v>
      </c>
      <c r="G92" s="206">
        <f t="shared" si="13"/>
        <v>14.023931690358095</v>
      </c>
      <c r="H92" s="186">
        <f>IF(F92=0, 1, SUM(G92:$G$102)/F92)</f>
        <v>0.78825513589687435</v>
      </c>
      <c r="I92" s="184">
        <f>SUM(F92:$F$102)/F92</f>
        <v>3.3487058137790631</v>
      </c>
      <c r="J92" s="183">
        <f t="shared" si="15"/>
        <v>0.23539097780802579</v>
      </c>
      <c r="K92" s="187"/>
      <c r="L92" s="183"/>
      <c r="M92" s="183"/>
      <c r="N92" s="184"/>
      <c r="O92" s="188"/>
      <c r="P92" s="174"/>
      <c r="Q92" s="205"/>
      <c r="R92" s="183"/>
      <c r="S92" s="184"/>
      <c r="T92" s="201"/>
      <c r="U92" s="187"/>
      <c r="V92" s="183"/>
      <c r="W92" s="183"/>
      <c r="X92" s="183"/>
      <c r="Y92" s="183"/>
      <c r="Z92" s="183"/>
      <c r="AA92" s="186"/>
      <c r="AB92" s="184"/>
      <c r="AC92" s="184"/>
      <c r="AD92" s="183"/>
    </row>
    <row r="93" spans="1:30">
      <c r="A93" s="183">
        <f t="shared" si="16"/>
        <v>82</v>
      </c>
      <c r="B93" s="183">
        <f t="shared" si="10"/>
        <v>100</v>
      </c>
      <c r="C93" s="194">
        <f t="shared" si="11"/>
        <v>0.22778160000000003</v>
      </c>
      <c r="D93" s="184">
        <f t="shared" si="17"/>
        <v>10654.555245922207</v>
      </c>
      <c r="E93" s="185">
        <f t="shared" si="14"/>
        <v>2426.9116412045532</v>
      </c>
      <c r="F93" s="174">
        <f t="shared" si="12"/>
        <v>53.670636548831631</v>
      </c>
      <c r="G93" s="206">
        <f t="shared" si="13"/>
        <v>11.452162497528191</v>
      </c>
      <c r="H93" s="186">
        <f>IF(F93=0, 1, SUM(G93:$G$102)/F93)</f>
        <v>0.8000370790422946</v>
      </c>
      <c r="I93" s="184">
        <f>SUM(F93:$F$102)/F93</f>
        <v>3.1623765647755664</v>
      </c>
      <c r="J93" s="183">
        <f t="shared" si="15"/>
        <v>0.25298602574835144</v>
      </c>
      <c r="K93" s="187"/>
      <c r="L93" s="183"/>
      <c r="M93" s="183"/>
      <c r="N93" s="184"/>
      <c r="O93" s="188"/>
      <c r="P93" s="174"/>
      <c r="Q93" s="205"/>
      <c r="R93" s="183"/>
      <c r="S93" s="184"/>
      <c r="T93" s="201"/>
      <c r="U93" s="187"/>
      <c r="V93" s="183"/>
      <c r="W93" s="183"/>
      <c r="X93" s="183"/>
      <c r="Y93" s="183"/>
      <c r="Z93" s="183"/>
      <c r="AA93" s="186"/>
      <c r="AB93" s="184"/>
      <c r="AC93" s="184"/>
      <c r="AD93" s="183"/>
    </row>
    <row r="94" spans="1:30">
      <c r="A94" s="183">
        <f t="shared" si="16"/>
        <v>83</v>
      </c>
      <c r="B94" s="183">
        <f t="shared" si="10"/>
        <v>101</v>
      </c>
      <c r="C94" s="194">
        <f t="shared" si="11"/>
        <v>0.24975120000000001</v>
      </c>
      <c r="D94" s="184">
        <f t="shared" si="17"/>
        <v>8227.6436047176539</v>
      </c>
      <c r="E94" s="185">
        <f t="shared" si="14"/>
        <v>2054.8638634505596</v>
      </c>
      <c r="F94" s="174">
        <f t="shared" si="12"/>
        <v>38.824780405358581</v>
      </c>
      <c r="G94" s="206">
        <f t="shared" si="13"/>
        <v>9.0834056168382133</v>
      </c>
      <c r="H94" s="186">
        <f>IF(F94=0, 1, SUM(G94:$G$102)/F94)</f>
        <v>0.81098557335288735</v>
      </c>
      <c r="I94" s="184">
        <f>SUM(F94:$F$102)/F94</f>
        <v>2.9892281547524862</v>
      </c>
      <c r="J94" s="183">
        <f t="shared" si="15"/>
        <v>0.27130266790225605</v>
      </c>
      <c r="K94" s="187"/>
      <c r="L94" s="183"/>
      <c r="M94" s="183"/>
      <c r="N94" s="184"/>
      <c r="O94" s="188"/>
      <c r="P94" s="174"/>
      <c r="Q94" s="205"/>
      <c r="R94" s="183"/>
      <c r="S94" s="184"/>
      <c r="T94" s="201"/>
      <c r="U94" s="187"/>
      <c r="V94" s="183"/>
      <c r="W94" s="183"/>
      <c r="X94" s="183"/>
      <c r="Y94" s="183"/>
      <c r="Z94" s="183"/>
      <c r="AA94" s="186"/>
      <c r="AB94" s="184"/>
      <c r="AC94" s="184"/>
      <c r="AD94" s="183"/>
    </row>
    <row r="95" spans="1:30">
      <c r="A95" s="183">
        <f t="shared" si="16"/>
        <v>84</v>
      </c>
      <c r="B95" s="183">
        <f t="shared" si="10"/>
        <v>102</v>
      </c>
      <c r="C95" s="194">
        <f t="shared" si="11"/>
        <v>0.27124799999999999</v>
      </c>
      <c r="D95" s="184">
        <f t="shared" si="17"/>
        <v>6172.7797412670943</v>
      </c>
      <c r="E95" s="185">
        <f t="shared" si="14"/>
        <v>1674.3541592592164</v>
      </c>
      <c r="F95" s="174">
        <f t="shared" si="12"/>
        <v>27.286412093099571</v>
      </c>
      <c r="G95" s="206">
        <f t="shared" si="13"/>
        <v>6.9333814589499498</v>
      </c>
      <c r="H95" s="186">
        <f>IF(F95=0, 1, SUM(G95:$G$102)/F95)</f>
        <v>0.82102883677282412</v>
      </c>
      <c r="I95" s="184">
        <f>SUM(F95:$F$102)/F95</f>
        <v>2.8303958036297807</v>
      </c>
      <c r="J95" s="183">
        <f t="shared" si="15"/>
        <v>0.29007562677979992</v>
      </c>
      <c r="K95" s="187"/>
      <c r="L95" s="183"/>
      <c r="M95" s="183"/>
      <c r="N95" s="184"/>
      <c r="O95" s="188"/>
      <c r="P95" s="174"/>
      <c r="Q95" s="205"/>
      <c r="R95" s="183"/>
      <c r="S95" s="184"/>
      <c r="T95" s="201"/>
      <c r="U95" s="187"/>
      <c r="V95" s="183"/>
      <c r="W95" s="183"/>
      <c r="X95" s="183"/>
      <c r="Y95" s="183"/>
      <c r="Z95" s="183"/>
      <c r="AA95" s="186"/>
      <c r="AB95" s="184"/>
      <c r="AC95" s="184"/>
      <c r="AD95" s="183"/>
    </row>
    <row r="96" spans="1:30">
      <c r="A96" s="183">
        <f t="shared" si="16"/>
        <v>85</v>
      </c>
      <c r="B96" s="183">
        <f t="shared" si="10"/>
        <v>103</v>
      </c>
      <c r="C96" s="194">
        <f t="shared" si="11"/>
        <v>0.291632</v>
      </c>
      <c r="D96" s="184">
        <f t="shared" si="17"/>
        <v>4498.4255820078779</v>
      </c>
      <c r="E96" s="185">
        <f t="shared" si="14"/>
        <v>1311.8848493321216</v>
      </c>
      <c r="F96" s="174">
        <f t="shared" si="12"/>
        <v>18.627660314445436</v>
      </c>
      <c r="G96" s="206">
        <f t="shared" si="13"/>
        <v>5.0889197497164886</v>
      </c>
      <c r="H96" s="186">
        <f>IF(F96=0, 1, SUM(G96:$G$102)/F96)</f>
        <v>0.83046123133108363</v>
      </c>
      <c r="I96" s="184">
        <f>SUM(F96:$F$102)/F96</f>
        <v>2.6812242304306406</v>
      </c>
      <c r="J96" s="183">
        <f t="shared" si="15"/>
        <v>0.30973210741039009</v>
      </c>
      <c r="K96" s="187"/>
      <c r="L96" s="183"/>
      <c r="M96" s="183"/>
      <c r="N96" s="184"/>
      <c r="O96" s="188"/>
      <c r="P96" s="174"/>
      <c r="Q96" s="205"/>
      <c r="R96" s="183"/>
      <c r="S96" s="184"/>
      <c r="T96" s="201"/>
      <c r="U96" s="187"/>
      <c r="V96" s="183"/>
      <c r="W96" s="183"/>
      <c r="X96" s="183"/>
      <c r="Y96" s="183"/>
      <c r="Z96" s="183"/>
      <c r="AA96" s="186"/>
      <c r="AB96" s="184"/>
      <c r="AC96" s="184"/>
      <c r="AD96" s="183"/>
    </row>
    <row r="97" spans="1:30">
      <c r="A97" s="183">
        <f t="shared" si="16"/>
        <v>86</v>
      </c>
      <c r="B97" s="183">
        <f t="shared" si="10"/>
        <v>104</v>
      </c>
      <c r="C97" s="194">
        <f t="shared" si="11"/>
        <v>0.31095760000000006</v>
      </c>
      <c r="D97" s="184">
        <f t="shared" si="17"/>
        <v>3186.5407326757563</v>
      </c>
      <c r="E97" s="185">
        <f t="shared" si="14"/>
        <v>990.87905853509483</v>
      </c>
      <c r="F97" s="174">
        <f t="shared" si="12"/>
        <v>12.360879139693754</v>
      </c>
      <c r="G97" s="206">
        <f t="shared" si="13"/>
        <v>3.6006644601116955</v>
      </c>
      <c r="H97" s="186">
        <f>IF(F97=0, 1, SUM(G97:$G$102)/F97)</f>
        <v>0.83979706091456952</v>
      </c>
      <c r="I97" s="184">
        <f>SUM(F97:$F$102)/F97</f>
        <v>2.5335798144251429</v>
      </c>
      <c r="J97" s="183">
        <f t="shared" si="15"/>
        <v>0.33146658973722343</v>
      </c>
      <c r="K97" s="187"/>
      <c r="L97" s="183"/>
      <c r="M97" s="183"/>
      <c r="N97" s="184"/>
      <c r="O97" s="188"/>
      <c r="P97" s="174"/>
      <c r="Q97" s="205"/>
      <c r="R97" s="183"/>
      <c r="S97" s="184"/>
      <c r="T97" s="201"/>
      <c r="U97" s="187"/>
      <c r="V97" s="183"/>
      <c r="W97" s="183"/>
      <c r="X97" s="183"/>
      <c r="Y97" s="183"/>
      <c r="Z97" s="183"/>
      <c r="AA97" s="186"/>
      <c r="AB97" s="184"/>
      <c r="AC97" s="184"/>
      <c r="AD97" s="183"/>
    </row>
    <row r="98" spans="1:30">
      <c r="A98" s="183">
        <f t="shared" si="16"/>
        <v>87</v>
      </c>
      <c r="B98" s="183">
        <f t="shared" si="10"/>
        <v>105</v>
      </c>
      <c r="C98" s="194">
        <f t="shared" si="11"/>
        <v>0.32927440000000002</v>
      </c>
      <c r="D98" s="184">
        <f t="shared" si="17"/>
        <v>2195.6616741406615</v>
      </c>
      <c r="E98" s="185">
        <f t="shared" si="14"/>
        <v>722.97518035566191</v>
      </c>
      <c r="F98" s="174">
        <f t="shared" si="12"/>
        <v>7.9786134225054042</v>
      </c>
      <c r="G98" s="206">
        <f t="shared" si="13"/>
        <v>2.4610333934683037</v>
      </c>
      <c r="H98" s="186">
        <f>IF(F98=0, 1, SUM(G98:$G$102)/F98)</f>
        <v>0.84976739098537779</v>
      </c>
      <c r="I98" s="184">
        <f>SUM(F98:$F$102)/F98</f>
        <v>2.3759008907127344</v>
      </c>
      <c r="J98" s="183">
        <f t="shared" si="15"/>
        <v>0.35766112732524818</v>
      </c>
      <c r="K98" s="187"/>
      <c r="L98" s="183"/>
      <c r="M98" s="183"/>
      <c r="N98" s="184"/>
      <c r="O98" s="188"/>
      <c r="P98" s="174"/>
      <c r="Q98" s="205"/>
      <c r="R98" s="183"/>
      <c r="S98" s="184"/>
      <c r="T98" s="201"/>
      <c r="U98" s="187"/>
      <c r="V98" s="183"/>
      <c r="W98" s="183"/>
      <c r="X98" s="183"/>
      <c r="Y98" s="183"/>
      <c r="Z98" s="183"/>
      <c r="AA98" s="186"/>
      <c r="AB98" s="184"/>
      <c r="AC98" s="184"/>
      <c r="AD98" s="183"/>
    </row>
    <row r="99" spans="1:30">
      <c r="A99" s="183">
        <f t="shared" si="16"/>
        <v>88</v>
      </c>
      <c r="B99" s="183">
        <f t="shared" si="10"/>
        <v>106</v>
      </c>
      <c r="C99" s="194">
        <f t="shared" si="11"/>
        <v>0.34662799999999999</v>
      </c>
      <c r="D99" s="184">
        <f t="shared" si="17"/>
        <v>1472.6864937849996</v>
      </c>
      <c r="E99" s="185">
        <f t="shared" si="14"/>
        <v>510.4743739677067</v>
      </c>
      <c r="F99" s="174">
        <f t="shared" si="12"/>
        <v>5.01307754096299</v>
      </c>
      <c r="G99" s="206">
        <f t="shared" si="13"/>
        <v>1.6277967605329451</v>
      </c>
      <c r="H99" s="186">
        <f>IF(F99=0, 1, SUM(G99:$G$102)/F99)</f>
        <v>0.86153307683036184</v>
      </c>
      <c r="I99" s="184">
        <f>SUM(F99:$F$102)/F99</f>
        <v>2.18982874790502</v>
      </c>
      <c r="J99" s="183">
        <f t="shared" si="15"/>
        <v>0.39342486377283115</v>
      </c>
      <c r="K99" s="187"/>
      <c r="L99" s="183"/>
      <c r="M99" s="183"/>
      <c r="N99" s="184"/>
      <c r="O99" s="188"/>
      <c r="P99" s="174"/>
      <c r="Q99" s="205"/>
      <c r="R99" s="183"/>
      <c r="S99" s="184"/>
      <c r="T99" s="201"/>
      <c r="U99" s="187"/>
      <c r="V99" s="183"/>
      <c r="W99" s="183"/>
      <c r="X99" s="183"/>
      <c r="Y99" s="183"/>
      <c r="Z99" s="183"/>
      <c r="AA99" s="186"/>
      <c r="AB99" s="184"/>
      <c r="AC99" s="184"/>
      <c r="AD99" s="183"/>
    </row>
    <row r="100" spans="1:30">
      <c r="A100" s="183">
        <f t="shared" si="16"/>
        <v>89</v>
      </c>
      <c r="B100" s="183">
        <f t="shared" si="10"/>
        <v>107</v>
      </c>
      <c r="C100" s="194">
        <f t="shared" si="11"/>
        <v>0.36306080000000002</v>
      </c>
      <c r="D100" s="184">
        <f t="shared" si="17"/>
        <v>962.21211981729289</v>
      </c>
      <c r="E100" s="185">
        <f t="shared" si="14"/>
        <v>349.34150199056216</v>
      </c>
      <c r="F100" s="174">
        <f t="shared" si="12"/>
        <v>3.0682946127344928</v>
      </c>
      <c r="G100" s="206">
        <f t="shared" si="13"/>
        <v>1.0435386386277048</v>
      </c>
      <c r="H100" s="186">
        <f>IF(F100=0, 1, SUM(G100:$G$102)/F100)</f>
        <v>0.87707853950951542</v>
      </c>
      <c r="I100" s="184">
        <f>SUM(F100:$F$102)/F100</f>
        <v>1.9439801344235881</v>
      </c>
      <c r="J100" s="183">
        <f t="shared" si="15"/>
        <v>0.45117669876270572</v>
      </c>
      <c r="K100" s="187"/>
      <c r="L100" s="183"/>
      <c r="M100" s="183"/>
      <c r="N100" s="184"/>
      <c r="O100" s="188"/>
      <c r="P100" s="174"/>
      <c r="Q100" s="205"/>
      <c r="R100" s="183"/>
      <c r="S100" s="184"/>
      <c r="T100" s="201"/>
      <c r="U100" s="187"/>
      <c r="V100" s="183"/>
      <c r="W100" s="183"/>
      <c r="X100" s="183"/>
      <c r="Y100" s="183"/>
      <c r="Z100" s="183"/>
      <c r="AA100" s="186"/>
      <c r="AB100" s="184"/>
      <c r="AC100" s="184"/>
      <c r="AD100" s="183"/>
    </row>
    <row r="101" spans="1:30">
      <c r="A101" s="183">
        <f t="shared" si="16"/>
        <v>90</v>
      </c>
      <c r="B101" s="183">
        <f t="shared" si="10"/>
        <v>108</v>
      </c>
      <c r="C101" s="194">
        <f t="shared" si="11"/>
        <v>0.37861280000000003</v>
      </c>
      <c r="D101" s="184">
        <f t="shared" si="17"/>
        <v>612.87061782673072</v>
      </c>
      <c r="E101" s="185">
        <f t="shared" si="14"/>
        <v>232.04066065310843</v>
      </c>
      <c r="F101" s="174">
        <f t="shared" si="12"/>
        <v>1.8307420290392671</v>
      </c>
      <c r="G101" s="206">
        <f t="shared" si="13"/>
        <v>0.64931369151497731</v>
      </c>
      <c r="H101" s="186">
        <f>IF(F101=0, 1, SUM(G101:$G$102)/F101)</f>
        <v>0.89996115944254629</v>
      </c>
      <c r="I101" s="184">
        <f>SUM(F101:$F$102)/F101</f>
        <v>1.5820957377049181</v>
      </c>
      <c r="J101" s="183">
        <f t="shared" si="15"/>
        <v>0.56884115037695715</v>
      </c>
      <c r="K101" s="187"/>
      <c r="L101" s="183"/>
      <c r="M101" s="183"/>
      <c r="N101" s="184"/>
      <c r="O101" s="188"/>
      <c r="P101" s="174"/>
      <c r="Q101" s="205"/>
      <c r="R101" s="183"/>
      <c r="S101" s="184"/>
      <c r="T101" s="201"/>
      <c r="U101" s="187"/>
      <c r="V101" s="183"/>
      <c r="W101" s="183"/>
      <c r="X101" s="183"/>
      <c r="Y101" s="183"/>
      <c r="Z101" s="183"/>
      <c r="AA101" s="186"/>
      <c r="AB101" s="184"/>
      <c r="AC101" s="184"/>
      <c r="AD101" s="183"/>
    </row>
    <row r="102" spans="1:30">
      <c r="A102" s="183">
        <f t="shared" si="16"/>
        <v>91</v>
      </c>
      <c r="B102" s="183">
        <f t="shared" si="10"/>
        <v>109</v>
      </c>
      <c r="C102" s="194">
        <f t="shared" si="11"/>
        <v>0.39331920000000004</v>
      </c>
      <c r="D102" s="184">
        <f t="shared" si="17"/>
        <v>380.82995717362229</v>
      </c>
      <c r="E102" s="185">
        <f t="shared" si="14"/>
        <v>380.82995717362229</v>
      </c>
      <c r="F102" s="174">
        <f t="shared" si="12"/>
        <v>1.0656671319410107</v>
      </c>
      <c r="G102" s="206">
        <f t="shared" si="13"/>
        <v>0.99828302757940124</v>
      </c>
      <c r="H102" s="186">
        <f>IF(F102=0, 1, SUM(G102:$G$102)/F102)</f>
        <v>0.93676814988290413</v>
      </c>
      <c r="I102" s="184">
        <f>SUM(F102:$F$102)/F102</f>
        <v>1</v>
      </c>
      <c r="J102" s="183">
        <f t="shared" si="15"/>
        <v>0.93676814988290413</v>
      </c>
      <c r="K102" s="187"/>
      <c r="L102" s="183"/>
      <c r="M102" s="183"/>
      <c r="N102" s="184"/>
      <c r="O102" s="188"/>
      <c r="P102" s="174"/>
      <c r="Q102" s="205"/>
      <c r="R102" s="183"/>
      <c r="S102" s="184"/>
      <c r="T102" s="201"/>
      <c r="U102" s="187"/>
      <c r="V102" s="183"/>
      <c r="W102" s="183"/>
      <c r="X102" s="183"/>
      <c r="Y102" s="183"/>
      <c r="Z102" s="183"/>
      <c r="AA102" s="186"/>
      <c r="AB102" s="184"/>
      <c r="AC102" s="184"/>
      <c r="AD102" s="183"/>
    </row>
  </sheetData>
  <sheetProtection algorithmName="SHA-512" hashValue="bbhceC/N6SrKZ8IGs9+Z1DvrusSGGoT5y37O0t8JgnAF/ddOpYr7Ihz6N9UplegP0vrQ1qs+XpTgZpTkmtMg1g==" saltValue="So/N6/1Jw300knFY9Jm41g==" spinCount="100000" sheet="1" objects="1" scenarios="1" selectLockedCells="1" selectUnlockedCells="1"/>
  <mergeCells count="3">
    <mergeCell ref="E1:G1"/>
    <mergeCell ref="H1:J1"/>
    <mergeCell ref="L1:O1"/>
  </mergeCells>
  <hyperlinks>
    <hyperlink ref="E8" r:id="rId1" xr:uid="{03EF3881-2D61-4144-8373-33995CDA040C}"/>
  </hyperlinks>
  <pageMargins left="0.7" right="0.7" top="0.75" bottom="0.75" header="0.3" footer="0.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T156"/>
  <sheetViews>
    <sheetView showGridLines="0" topLeftCell="A134" zoomScale="70" zoomScaleNormal="70" workbookViewId="0">
      <selection activeCell="A5" sqref="A5"/>
    </sheetView>
  </sheetViews>
  <sheetFormatPr defaultColWidth="10.54296875" defaultRowHeight="12.5" outlineLevelCol="1"/>
  <cols>
    <col min="1" max="5" width="10.54296875" style="2" customWidth="1"/>
    <col min="6" max="7" width="10.7265625" style="2" customWidth="1"/>
    <col min="8" max="8" width="11.26953125" style="2" customWidth="1"/>
    <col min="9" max="10" width="10.54296875" style="2"/>
    <col min="11" max="11" width="10.54296875" style="2" customWidth="1"/>
    <col min="12" max="12" width="10.54296875" style="2"/>
    <col min="13" max="21" width="10.54296875" style="2" customWidth="1" outlineLevel="1"/>
    <col min="22" max="22" width="4.7265625" style="2" customWidth="1"/>
    <col min="23" max="23" width="10.54296875" style="2"/>
    <col min="24" max="24" width="12.7265625" style="2" customWidth="1"/>
    <col min="25" max="25" width="13.54296875" style="2" customWidth="1"/>
    <col min="26" max="26" width="6.453125" style="2" customWidth="1"/>
    <col min="27" max="29" width="10.54296875" style="2"/>
    <col min="30" max="30" width="13.54296875" style="2" customWidth="1"/>
    <col min="31" max="31" width="5.7265625" style="2" customWidth="1"/>
    <col min="32" max="32" width="13.7265625" style="2" customWidth="1"/>
    <col min="33" max="33" width="14.54296875" style="2" customWidth="1"/>
    <col min="34" max="34" width="10.453125" style="2" customWidth="1"/>
    <col min="35" max="35" width="13.54296875" style="2" customWidth="1"/>
    <col min="36" max="16384" width="10.54296875" style="2"/>
  </cols>
  <sheetData>
    <row r="1" spans="1:46">
      <c r="A1" s="73" t="s">
        <v>192</v>
      </c>
      <c r="C1" s="259">
        <v>0.8</v>
      </c>
      <c r="D1" s="73" t="s">
        <v>185</v>
      </c>
      <c r="H1" s="62" t="s">
        <v>208</v>
      </c>
    </row>
    <row r="2" spans="1:46">
      <c r="A2" s="73" t="s">
        <v>191</v>
      </c>
      <c r="C2" s="259">
        <v>0.8</v>
      </c>
      <c r="D2" s="73" t="s">
        <v>186</v>
      </c>
      <c r="H2" s="74" t="s">
        <v>209</v>
      </c>
    </row>
    <row r="3" spans="1:46" ht="13">
      <c r="A3" s="2" t="s">
        <v>390</v>
      </c>
      <c r="C3" s="3"/>
      <c r="E3" s="260" t="s">
        <v>387</v>
      </c>
    </row>
    <row r="4" spans="1:46" customFormat="1" ht="15" thickBot="1">
      <c r="A4" s="73" t="s">
        <v>0</v>
      </c>
      <c r="AA4" s="56" t="s">
        <v>210</v>
      </c>
      <c r="AF4" s="56" t="s">
        <v>210</v>
      </c>
      <c r="AK4" s="4"/>
      <c r="AL4" s="5"/>
      <c r="AM4" s="5"/>
      <c r="AN4" s="5"/>
      <c r="AO4" s="7"/>
      <c r="AP4" s="5"/>
      <c r="AQ4" s="4"/>
      <c r="AR4" s="5"/>
      <c r="AS4" s="5"/>
      <c r="AT4" s="5"/>
    </row>
    <row r="5" spans="1:46" ht="13.5" thickBot="1">
      <c r="AA5" s="75" t="s">
        <v>198</v>
      </c>
      <c r="AB5" s="17"/>
      <c r="AC5" s="17"/>
      <c r="AD5" s="18"/>
      <c r="AF5" s="75" t="s">
        <v>205</v>
      </c>
      <c r="AG5" s="17"/>
      <c r="AH5" s="17"/>
      <c r="AI5" s="18"/>
    </row>
    <row r="6" spans="1:46" ht="13">
      <c r="A6" s="75" t="s">
        <v>192</v>
      </c>
      <c r="B6" s="17"/>
      <c r="C6" s="17"/>
      <c r="D6" s="17"/>
      <c r="E6" s="18"/>
      <c r="G6" s="75" t="s">
        <v>191</v>
      </c>
      <c r="H6" s="17"/>
      <c r="I6" s="17"/>
      <c r="J6" s="17"/>
      <c r="K6" s="18"/>
      <c r="M6" s="21"/>
      <c r="N6" s="17"/>
      <c r="O6" s="17"/>
      <c r="P6" s="18"/>
      <c r="R6" s="21"/>
      <c r="S6" s="17"/>
      <c r="T6" s="17"/>
      <c r="U6" s="18"/>
      <c r="W6" s="21"/>
      <c r="X6" s="324" t="s">
        <v>192</v>
      </c>
      <c r="Y6" s="325" t="s">
        <v>191</v>
      </c>
      <c r="AA6" s="77" t="s">
        <v>203</v>
      </c>
      <c r="AD6" s="20"/>
      <c r="AF6" s="77" t="s">
        <v>206</v>
      </c>
      <c r="AI6" s="20"/>
    </row>
    <row r="7" spans="1:46" ht="13">
      <c r="A7" s="57" t="str">
        <f>C1*100&amp;"% "&amp;D1</f>
        <v>80% AFC00</v>
      </c>
      <c r="E7" s="20"/>
      <c r="G7" s="57" t="str">
        <f>C2*100&amp;"% "&amp;D2</f>
        <v>80% AFS00</v>
      </c>
      <c r="K7" s="20"/>
      <c r="M7" s="57" t="s">
        <v>182</v>
      </c>
      <c r="O7" s="76" t="s">
        <v>197</v>
      </c>
      <c r="P7" s="20"/>
      <c r="R7" s="57" t="s">
        <v>183</v>
      </c>
      <c r="T7" s="76" t="s">
        <v>197</v>
      </c>
      <c r="U7" s="20"/>
      <c r="W7" s="19"/>
      <c r="X7" s="76" t="s">
        <v>187</v>
      </c>
      <c r="Y7" s="28"/>
      <c r="AA7" s="77" t="s">
        <v>204</v>
      </c>
      <c r="AD7" s="20"/>
      <c r="AF7" s="77" t="s">
        <v>207</v>
      </c>
      <c r="AI7" s="20"/>
    </row>
    <row r="8" spans="1:46" ht="26">
      <c r="A8" s="93" t="s">
        <v>1</v>
      </c>
      <c r="B8" s="78" t="s">
        <v>2</v>
      </c>
      <c r="C8" s="78" t="s">
        <v>3</v>
      </c>
      <c r="D8" s="78" t="s">
        <v>4</v>
      </c>
      <c r="E8" s="95" t="s">
        <v>1</v>
      </c>
      <c r="G8" s="93" t="s">
        <v>1</v>
      </c>
      <c r="H8" s="78" t="s">
        <v>2</v>
      </c>
      <c r="I8" s="78" t="s">
        <v>3</v>
      </c>
      <c r="J8" s="78" t="s">
        <v>4</v>
      </c>
      <c r="K8" s="95" t="s">
        <v>1</v>
      </c>
      <c r="M8" s="96" t="s">
        <v>1</v>
      </c>
      <c r="N8" s="76" t="s">
        <v>2</v>
      </c>
      <c r="O8" s="76" t="s">
        <v>3</v>
      </c>
      <c r="P8" s="80" t="s">
        <v>184</v>
      </c>
      <c r="Q8" s="1"/>
      <c r="R8" s="96" t="s">
        <v>1</v>
      </c>
      <c r="S8" s="76" t="s">
        <v>2</v>
      </c>
      <c r="T8" s="76" t="s">
        <v>3</v>
      </c>
      <c r="U8" s="80" t="s">
        <v>184</v>
      </c>
      <c r="W8" s="93" t="s">
        <v>1</v>
      </c>
      <c r="X8" s="76" t="s">
        <v>188</v>
      </c>
      <c r="Y8" s="83" t="s">
        <v>189</v>
      </c>
      <c r="Z8" s="15"/>
      <c r="AA8" s="57" t="s">
        <v>199</v>
      </c>
      <c r="AB8" s="76" t="s">
        <v>200</v>
      </c>
      <c r="AC8" s="76" t="s">
        <v>201</v>
      </c>
      <c r="AD8" s="80" t="s">
        <v>202</v>
      </c>
      <c r="AF8" s="57" t="s">
        <v>199</v>
      </c>
      <c r="AG8" s="76" t="s">
        <v>200</v>
      </c>
      <c r="AH8" s="76" t="s">
        <v>201</v>
      </c>
      <c r="AI8" s="80" t="s">
        <v>202</v>
      </c>
    </row>
    <row r="9" spans="1:46">
      <c r="A9" s="77">
        <v>1</v>
      </c>
      <c r="B9" s="79" t="s">
        <v>190</v>
      </c>
      <c r="C9" s="79" t="s">
        <v>190</v>
      </c>
      <c r="D9" s="79" t="s">
        <v>190</v>
      </c>
      <c r="E9" s="67">
        <v>3</v>
      </c>
      <c r="G9" s="77">
        <v>1</v>
      </c>
      <c r="H9" s="79" t="s">
        <v>190</v>
      </c>
      <c r="I9" s="79" t="s">
        <v>190</v>
      </c>
      <c r="J9" s="79" t="s">
        <v>190</v>
      </c>
      <c r="K9" s="67">
        <v>3</v>
      </c>
      <c r="M9" s="77">
        <v>1</v>
      </c>
      <c r="N9" s="81" t="s">
        <v>190</v>
      </c>
      <c r="O9" s="81" t="s">
        <v>190</v>
      </c>
      <c r="P9" s="82" t="s">
        <v>190</v>
      </c>
      <c r="R9" s="77">
        <v>1</v>
      </c>
      <c r="S9" s="81" t="s">
        <v>190</v>
      </c>
      <c r="T9" s="81" t="s">
        <v>190</v>
      </c>
      <c r="U9" s="82" t="s">
        <v>190</v>
      </c>
      <c r="V9" s="16"/>
      <c r="W9" s="77">
        <v>1</v>
      </c>
      <c r="X9" s="84">
        <v>100000</v>
      </c>
      <c r="Y9" s="85">
        <v>100000</v>
      </c>
      <c r="Z9" s="15"/>
      <c r="AA9" s="23"/>
      <c r="AD9" s="20"/>
      <c r="AF9" s="23"/>
      <c r="AI9" s="20"/>
    </row>
    <row r="10" spans="1:46">
      <c r="A10" s="77">
        <v>2</v>
      </c>
      <c r="B10" s="79" t="s">
        <v>190</v>
      </c>
      <c r="C10" s="79" t="s">
        <v>190</v>
      </c>
      <c r="D10" s="79" t="s">
        <v>190</v>
      </c>
      <c r="E10" s="67">
        <v>4</v>
      </c>
      <c r="G10" s="77">
        <v>2</v>
      </c>
      <c r="H10" s="79" t="s">
        <v>190</v>
      </c>
      <c r="I10" s="79" t="s">
        <v>190</v>
      </c>
      <c r="J10" s="79" t="s">
        <v>190</v>
      </c>
      <c r="K10" s="67">
        <v>4</v>
      </c>
      <c r="M10" s="77">
        <v>2</v>
      </c>
      <c r="N10" s="81" t="s">
        <v>190</v>
      </c>
      <c r="O10" s="81" t="s">
        <v>190</v>
      </c>
      <c r="P10" s="82" t="s">
        <v>190</v>
      </c>
      <c r="R10" s="77">
        <v>2</v>
      </c>
      <c r="S10" s="81" t="s">
        <v>190</v>
      </c>
      <c r="T10" s="81" t="s">
        <v>190</v>
      </c>
      <c r="U10" s="82" t="s">
        <v>190</v>
      </c>
      <c r="V10" s="16"/>
      <c r="W10" s="77">
        <v>2</v>
      </c>
      <c r="X10" s="84">
        <v>100000</v>
      </c>
      <c r="Y10" s="85">
        <v>100000</v>
      </c>
      <c r="Z10" s="15"/>
      <c r="AA10" s="86">
        <v>17</v>
      </c>
      <c r="AB10" s="74">
        <v>5.5000000000000002E-5</v>
      </c>
      <c r="AC10" s="74">
        <v>1.11E-4</v>
      </c>
      <c r="AD10" s="88">
        <v>1.7899999999999999E-4</v>
      </c>
      <c r="AF10" s="86">
        <v>17</v>
      </c>
      <c r="AG10" s="74">
        <v>1E-4</v>
      </c>
      <c r="AH10" s="74">
        <v>2.04E-4</v>
      </c>
      <c r="AI10" s="88">
        <v>2.5000000000000001E-4</v>
      </c>
    </row>
    <row r="11" spans="1:46">
      <c r="A11" s="77">
        <v>3</v>
      </c>
      <c r="B11" s="79" t="s">
        <v>190</v>
      </c>
      <c r="C11" s="79" t="s">
        <v>190</v>
      </c>
      <c r="D11" s="79" t="s">
        <v>190</v>
      </c>
      <c r="E11" s="67">
        <v>5</v>
      </c>
      <c r="G11" s="77">
        <v>3</v>
      </c>
      <c r="H11" s="79" t="s">
        <v>190</v>
      </c>
      <c r="I11" s="79" t="s">
        <v>190</v>
      </c>
      <c r="J11" s="79" t="s">
        <v>190</v>
      </c>
      <c r="K11" s="67">
        <v>5</v>
      </c>
      <c r="M11" s="77">
        <v>3</v>
      </c>
      <c r="N11" s="81" t="s">
        <v>190</v>
      </c>
      <c r="O11" s="81" t="s">
        <v>190</v>
      </c>
      <c r="P11" s="82" t="s">
        <v>190</v>
      </c>
      <c r="R11" s="77">
        <v>3</v>
      </c>
      <c r="S11" s="81" t="s">
        <v>190</v>
      </c>
      <c r="T11" s="81" t="s">
        <v>190</v>
      </c>
      <c r="U11" s="82" t="s">
        <v>190</v>
      </c>
      <c r="V11" s="16"/>
      <c r="W11" s="77">
        <v>3</v>
      </c>
      <c r="X11" s="84">
        <v>100000</v>
      </c>
      <c r="Y11" s="85">
        <v>100000</v>
      </c>
      <c r="Z11" s="15"/>
      <c r="AA11" s="86">
        <v>18</v>
      </c>
      <c r="AB11" s="74">
        <v>5.5999999999999999E-5</v>
      </c>
      <c r="AC11" s="74">
        <v>1.1400000000000001E-4</v>
      </c>
      <c r="AD11" s="88">
        <v>1.84E-4</v>
      </c>
      <c r="AF11" s="86">
        <v>18</v>
      </c>
      <c r="AG11" s="74">
        <v>1.01E-4</v>
      </c>
      <c r="AH11" s="74">
        <v>2.0699999999999999E-4</v>
      </c>
      <c r="AI11" s="88">
        <v>2.5300000000000002E-4</v>
      </c>
    </row>
    <row r="12" spans="1:46">
      <c r="A12" s="77">
        <v>4</v>
      </c>
      <c r="B12" s="79" t="s">
        <v>190</v>
      </c>
      <c r="C12" s="79" t="s">
        <v>190</v>
      </c>
      <c r="D12" s="79" t="s">
        <v>190</v>
      </c>
      <c r="E12" s="67">
        <v>6</v>
      </c>
      <c r="G12" s="77">
        <v>4</v>
      </c>
      <c r="H12" s="79" t="s">
        <v>190</v>
      </c>
      <c r="I12" s="79" t="s">
        <v>190</v>
      </c>
      <c r="J12" s="79" t="s">
        <v>190</v>
      </c>
      <c r="K12" s="67">
        <v>6</v>
      </c>
      <c r="M12" s="77">
        <v>4</v>
      </c>
      <c r="N12" s="81" t="s">
        <v>190</v>
      </c>
      <c r="O12" s="81" t="s">
        <v>190</v>
      </c>
      <c r="P12" s="82" t="s">
        <v>190</v>
      </c>
      <c r="R12" s="77">
        <v>4</v>
      </c>
      <c r="S12" s="81" t="s">
        <v>190</v>
      </c>
      <c r="T12" s="81" t="s">
        <v>190</v>
      </c>
      <c r="U12" s="82" t="s">
        <v>190</v>
      </c>
      <c r="V12" s="16"/>
      <c r="W12" s="77">
        <v>4</v>
      </c>
      <c r="X12" s="84">
        <v>100000</v>
      </c>
      <c r="Y12" s="85">
        <v>100000</v>
      </c>
      <c r="Z12" s="15"/>
      <c r="AA12" s="86">
        <v>19</v>
      </c>
      <c r="AB12" s="74">
        <v>5.7000000000000003E-5</v>
      </c>
      <c r="AC12" s="74">
        <v>1.17E-4</v>
      </c>
      <c r="AD12" s="88">
        <v>1.8799999999999999E-4</v>
      </c>
      <c r="AF12" s="86">
        <v>19</v>
      </c>
      <c r="AG12" s="74">
        <v>1.03E-4</v>
      </c>
      <c r="AH12" s="74">
        <v>2.0900000000000001E-4</v>
      </c>
      <c r="AI12" s="88">
        <v>2.5599999999999999E-4</v>
      </c>
    </row>
    <row r="13" spans="1:46">
      <c r="A13" s="77">
        <v>5</v>
      </c>
      <c r="B13" s="79" t="s">
        <v>190</v>
      </c>
      <c r="C13" s="79" t="s">
        <v>190</v>
      </c>
      <c r="D13" s="79" t="s">
        <v>190</v>
      </c>
      <c r="E13" s="67">
        <v>7</v>
      </c>
      <c r="G13" s="77">
        <v>5</v>
      </c>
      <c r="H13" s="79" t="s">
        <v>190</v>
      </c>
      <c r="I13" s="79" t="s">
        <v>190</v>
      </c>
      <c r="J13" s="79" t="s">
        <v>190</v>
      </c>
      <c r="K13" s="67">
        <v>7</v>
      </c>
      <c r="M13" s="77">
        <v>5</v>
      </c>
      <c r="N13" s="81" t="s">
        <v>190</v>
      </c>
      <c r="O13" s="81" t="s">
        <v>190</v>
      </c>
      <c r="P13" s="82" t="s">
        <v>190</v>
      </c>
      <c r="R13" s="77">
        <v>5</v>
      </c>
      <c r="S13" s="81" t="s">
        <v>190</v>
      </c>
      <c r="T13" s="81" t="s">
        <v>190</v>
      </c>
      <c r="U13" s="82" t="s">
        <v>190</v>
      </c>
      <c r="V13" s="16"/>
      <c r="W13" s="77">
        <v>5</v>
      </c>
      <c r="X13" s="84">
        <v>100000</v>
      </c>
      <c r="Y13" s="85">
        <v>100000</v>
      </c>
      <c r="Z13" s="15"/>
      <c r="AA13" s="86">
        <v>20</v>
      </c>
      <c r="AB13" s="74">
        <v>5.8999999999999998E-5</v>
      </c>
      <c r="AC13" s="74">
        <v>1.2E-4</v>
      </c>
      <c r="AD13" s="88">
        <v>1.94E-4</v>
      </c>
      <c r="AF13" s="86">
        <v>20</v>
      </c>
      <c r="AG13" s="74">
        <v>1.0399999999999999E-4</v>
      </c>
      <c r="AH13" s="74">
        <v>2.12E-4</v>
      </c>
      <c r="AI13" s="88">
        <v>2.5999999999999998E-4</v>
      </c>
    </row>
    <row r="14" spans="1:46">
      <c r="A14" s="77">
        <v>6</v>
      </c>
      <c r="B14" s="79" t="s">
        <v>190</v>
      </c>
      <c r="C14" s="79" t="s">
        <v>190</v>
      </c>
      <c r="D14" s="79" t="s">
        <v>190</v>
      </c>
      <c r="E14" s="67">
        <v>8</v>
      </c>
      <c r="G14" s="77">
        <v>6</v>
      </c>
      <c r="H14" s="79" t="s">
        <v>190</v>
      </c>
      <c r="I14" s="79" t="s">
        <v>190</v>
      </c>
      <c r="J14" s="79" t="s">
        <v>190</v>
      </c>
      <c r="K14" s="67">
        <v>8</v>
      </c>
      <c r="M14" s="77">
        <v>6</v>
      </c>
      <c r="N14" s="81" t="s">
        <v>190</v>
      </c>
      <c r="O14" s="81" t="s">
        <v>190</v>
      </c>
      <c r="P14" s="82" t="s">
        <v>190</v>
      </c>
      <c r="R14" s="77">
        <v>6</v>
      </c>
      <c r="S14" s="81" t="s">
        <v>190</v>
      </c>
      <c r="T14" s="81" t="s">
        <v>190</v>
      </c>
      <c r="U14" s="82" t="s">
        <v>190</v>
      </c>
      <c r="V14" s="16"/>
      <c r="W14" s="77">
        <v>6</v>
      </c>
      <c r="X14" s="84">
        <v>100000</v>
      </c>
      <c r="Y14" s="85">
        <v>100000</v>
      </c>
      <c r="Z14" s="15"/>
      <c r="AA14" s="86">
        <v>21</v>
      </c>
      <c r="AB14" s="74">
        <v>6.0999999999999999E-5</v>
      </c>
      <c r="AC14" s="74">
        <v>1.2300000000000001E-4</v>
      </c>
      <c r="AD14" s="88">
        <v>1.9900000000000001E-4</v>
      </c>
      <c r="AF14" s="86">
        <v>21</v>
      </c>
      <c r="AG14" s="74">
        <v>1.06E-4</v>
      </c>
      <c r="AH14" s="74">
        <v>2.1599999999999999E-4</v>
      </c>
      <c r="AI14" s="88">
        <v>2.6499999999999999E-4</v>
      </c>
    </row>
    <row r="15" spans="1:46" ht="14.5">
      <c r="A15" s="77">
        <v>7</v>
      </c>
      <c r="B15" s="79" t="s">
        <v>190</v>
      </c>
      <c r="C15" s="79" t="s">
        <v>190</v>
      </c>
      <c r="D15" s="79" t="s">
        <v>190</v>
      </c>
      <c r="E15" s="67">
        <v>9</v>
      </c>
      <c r="G15" s="77">
        <v>7</v>
      </c>
      <c r="H15" s="79" t="s">
        <v>190</v>
      </c>
      <c r="I15" s="79" t="s">
        <v>190</v>
      </c>
      <c r="J15" s="79" t="s">
        <v>190</v>
      </c>
      <c r="K15" s="67">
        <v>9</v>
      </c>
      <c r="M15" s="77">
        <v>7</v>
      </c>
      <c r="N15" s="81" t="s">
        <v>190</v>
      </c>
      <c r="O15" s="81" t="s">
        <v>190</v>
      </c>
      <c r="P15" s="82" t="s">
        <v>190</v>
      </c>
      <c r="R15" s="77">
        <v>7</v>
      </c>
      <c r="S15" s="81" t="s">
        <v>190</v>
      </c>
      <c r="T15" s="81" t="s">
        <v>190</v>
      </c>
      <c r="U15" s="82" t="s">
        <v>190</v>
      </c>
      <c r="V15" s="16"/>
      <c r="W15" s="77">
        <v>7</v>
      </c>
      <c r="X15" s="84">
        <v>100000</v>
      </c>
      <c r="Y15" s="85">
        <v>100000</v>
      </c>
      <c r="Z15" s="15"/>
      <c r="AA15" s="86">
        <v>22</v>
      </c>
      <c r="AB15" s="74">
        <v>6.3E-5</v>
      </c>
      <c r="AC15" s="74">
        <v>1.2799999999999999E-4</v>
      </c>
      <c r="AD15" s="89">
        <v>2.0599999999999999E-4</v>
      </c>
      <c r="AF15" s="86">
        <v>22</v>
      </c>
      <c r="AG15" s="74">
        <v>1.08E-4</v>
      </c>
      <c r="AH15" s="74">
        <v>2.2000000000000001E-4</v>
      </c>
      <c r="AI15" s="88">
        <v>2.7E-4</v>
      </c>
    </row>
    <row r="16" spans="1:46">
      <c r="A16" s="77">
        <v>8</v>
      </c>
      <c r="B16" s="79" t="s">
        <v>190</v>
      </c>
      <c r="C16" s="79" t="s">
        <v>190</v>
      </c>
      <c r="D16" s="79" t="s">
        <v>190</v>
      </c>
      <c r="E16" s="67">
        <v>10</v>
      </c>
      <c r="G16" s="77">
        <v>8</v>
      </c>
      <c r="H16" s="79" t="s">
        <v>190</v>
      </c>
      <c r="I16" s="79" t="s">
        <v>190</v>
      </c>
      <c r="J16" s="79" t="s">
        <v>190</v>
      </c>
      <c r="K16" s="67">
        <v>10</v>
      </c>
      <c r="M16" s="77">
        <v>8</v>
      </c>
      <c r="N16" s="81" t="s">
        <v>190</v>
      </c>
      <c r="O16" s="81" t="s">
        <v>190</v>
      </c>
      <c r="P16" s="82" t="s">
        <v>190</v>
      </c>
      <c r="R16" s="77">
        <v>8</v>
      </c>
      <c r="S16" s="81" t="s">
        <v>190</v>
      </c>
      <c r="T16" s="81" t="s">
        <v>190</v>
      </c>
      <c r="U16" s="82" t="s">
        <v>190</v>
      </c>
      <c r="V16" s="16"/>
      <c r="W16" s="77">
        <v>8</v>
      </c>
      <c r="X16" s="84">
        <v>100000</v>
      </c>
      <c r="Y16" s="85">
        <v>100000</v>
      </c>
      <c r="Z16" s="15"/>
      <c r="AA16" s="86">
        <v>23</v>
      </c>
      <c r="AB16" s="74">
        <v>6.4999999999999994E-5</v>
      </c>
      <c r="AC16" s="74">
        <v>1.3200000000000001E-4</v>
      </c>
      <c r="AD16" s="88">
        <v>2.13E-4</v>
      </c>
      <c r="AF16" s="86">
        <v>23</v>
      </c>
      <c r="AG16" s="74">
        <v>1.11E-4</v>
      </c>
      <c r="AH16" s="74">
        <v>2.2499999999999999E-4</v>
      </c>
      <c r="AI16" s="88">
        <v>2.7599999999999999E-4</v>
      </c>
    </row>
    <row r="17" spans="1:40">
      <c r="A17" s="77">
        <v>9</v>
      </c>
      <c r="B17" s="79" t="s">
        <v>190</v>
      </c>
      <c r="C17" s="79" t="s">
        <v>190</v>
      </c>
      <c r="D17" s="79" t="s">
        <v>190</v>
      </c>
      <c r="E17" s="67">
        <v>11</v>
      </c>
      <c r="G17" s="77">
        <v>9</v>
      </c>
      <c r="H17" s="79" t="s">
        <v>190</v>
      </c>
      <c r="I17" s="79" t="s">
        <v>190</v>
      </c>
      <c r="J17" s="79" t="s">
        <v>190</v>
      </c>
      <c r="K17" s="67">
        <v>11</v>
      </c>
      <c r="M17" s="77">
        <v>9</v>
      </c>
      <c r="N17" s="81" t="s">
        <v>190</v>
      </c>
      <c r="O17" s="81" t="s">
        <v>190</v>
      </c>
      <c r="P17" s="82" t="s">
        <v>190</v>
      </c>
      <c r="R17" s="77">
        <v>9</v>
      </c>
      <c r="S17" s="81" t="s">
        <v>190</v>
      </c>
      <c r="T17" s="81" t="s">
        <v>190</v>
      </c>
      <c r="U17" s="82" t="s">
        <v>190</v>
      </c>
      <c r="V17" s="16"/>
      <c r="W17" s="77">
        <v>9</v>
      </c>
      <c r="X17" s="84">
        <v>100000</v>
      </c>
      <c r="Y17" s="85">
        <v>100000</v>
      </c>
      <c r="Z17" s="15"/>
      <c r="AA17" s="86">
        <v>24</v>
      </c>
      <c r="AB17" s="74">
        <v>6.7000000000000002E-5</v>
      </c>
      <c r="AC17" s="74">
        <v>1.37E-4</v>
      </c>
      <c r="AD17" s="88">
        <v>2.2100000000000001E-4</v>
      </c>
      <c r="AF17" s="86">
        <v>24</v>
      </c>
      <c r="AG17" s="74">
        <v>1.1400000000000001E-4</v>
      </c>
      <c r="AH17" s="74">
        <v>2.32E-4</v>
      </c>
      <c r="AI17" s="88">
        <v>2.8400000000000002E-4</v>
      </c>
    </row>
    <row r="18" spans="1:40">
      <c r="A18" s="77">
        <v>10</v>
      </c>
      <c r="B18" s="79" t="s">
        <v>190</v>
      </c>
      <c r="C18" s="79" t="s">
        <v>190</v>
      </c>
      <c r="D18" s="79" t="s">
        <v>190</v>
      </c>
      <c r="E18" s="67">
        <v>12</v>
      </c>
      <c r="G18" s="77">
        <v>10</v>
      </c>
      <c r="H18" s="79" t="s">
        <v>190</v>
      </c>
      <c r="I18" s="79" t="s">
        <v>190</v>
      </c>
      <c r="J18" s="79" t="s">
        <v>190</v>
      </c>
      <c r="K18" s="67">
        <v>12</v>
      </c>
      <c r="M18" s="77">
        <v>10</v>
      </c>
      <c r="N18" s="81" t="s">
        <v>190</v>
      </c>
      <c r="O18" s="81" t="s">
        <v>190</v>
      </c>
      <c r="P18" s="82" t="s">
        <v>190</v>
      </c>
      <c r="R18" s="77">
        <v>10</v>
      </c>
      <c r="S18" s="81" t="s">
        <v>190</v>
      </c>
      <c r="T18" s="81" t="s">
        <v>190</v>
      </c>
      <c r="U18" s="82" t="s">
        <v>190</v>
      </c>
      <c r="V18" s="16"/>
      <c r="W18" s="77">
        <v>10</v>
      </c>
      <c r="X18" s="84">
        <v>100000</v>
      </c>
      <c r="Y18" s="85">
        <v>100000</v>
      </c>
      <c r="Z18" s="15"/>
      <c r="AA18" s="86">
        <v>25</v>
      </c>
      <c r="AB18" s="74">
        <v>6.9999999999999994E-5</v>
      </c>
      <c r="AC18" s="74">
        <v>1.4300000000000001E-4</v>
      </c>
      <c r="AD18" s="88">
        <v>2.3000000000000001E-4</v>
      </c>
      <c r="AF18" s="86">
        <v>25</v>
      </c>
      <c r="AG18" s="74">
        <v>1.17E-4</v>
      </c>
      <c r="AH18" s="74">
        <v>2.3900000000000001E-4</v>
      </c>
      <c r="AI18" s="88">
        <v>2.9300000000000002E-4</v>
      </c>
    </row>
    <row r="19" spans="1:40">
      <c r="A19" s="77">
        <v>11</v>
      </c>
      <c r="B19" s="79" t="s">
        <v>190</v>
      </c>
      <c r="C19" s="79" t="s">
        <v>190</v>
      </c>
      <c r="D19" s="79" t="s">
        <v>190</v>
      </c>
      <c r="E19" s="67">
        <v>13</v>
      </c>
      <c r="G19" s="77">
        <v>11</v>
      </c>
      <c r="H19" s="79" t="s">
        <v>190</v>
      </c>
      <c r="I19" s="79" t="s">
        <v>190</v>
      </c>
      <c r="J19" s="79" t="s">
        <v>190</v>
      </c>
      <c r="K19" s="67">
        <v>13</v>
      </c>
      <c r="M19" s="77">
        <v>11</v>
      </c>
      <c r="N19" s="81" t="s">
        <v>190</v>
      </c>
      <c r="O19" s="81" t="s">
        <v>190</v>
      </c>
      <c r="P19" s="82" t="s">
        <v>190</v>
      </c>
      <c r="R19" s="77">
        <v>11</v>
      </c>
      <c r="S19" s="81" t="s">
        <v>190</v>
      </c>
      <c r="T19" s="81" t="s">
        <v>190</v>
      </c>
      <c r="U19" s="82" t="s">
        <v>190</v>
      </c>
      <c r="V19" s="16"/>
      <c r="W19" s="77">
        <v>11</v>
      </c>
      <c r="X19" s="84">
        <v>100000</v>
      </c>
      <c r="Y19" s="85">
        <v>100000</v>
      </c>
      <c r="Z19" s="15"/>
      <c r="AA19" s="86">
        <v>26</v>
      </c>
      <c r="AB19" s="74">
        <v>7.2999999999999999E-5</v>
      </c>
      <c r="AC19" s="74">
        <v>1.4999999999999999E-4</v>
      </c>
      <c r="AD19" s="88">
        <v>2.41E-4</v>
      </c>
      <c r="AF19" s="86">
        <v>26</v>
      </c>
      <c r="AG19" s="74">
        <v>1.21E-4</v>
      </c>
      <c r="AH19" s="74">
        <v>2.4699999999999999E-4</v>
      </c>
      <c r="AI19" s="88">
        <v>3.0299999999999999E-4</v>
      </c>
    </row>
    <row r="20" spans="1:40">
      <c r="A20" s="77">
        <v>12</v>
      </c>
      <c r="B20" s="79" t="s">
        <v>190</v>
      </c>
      <c r="C20" s="79" t="s">
        <v>190</v>
      </c>
      <c r="D20" s="79" t="s">
        <v>190</v>
      </c>
      <c r="E20" s="67">
        <v>14</v>
      </c>
      <c r="G20" s="77">
        <v>12</v>
      </c>
      <c r="H20" s="79" t="s">
        <v>190</v>
      </c>
      <c r="I20" s="79" t="s">
        <v>190</v>
      </c>
      <c r="J20" s="79" t="s">
        <v>190</v>
      </c>
      <c r="K20" s="67">
        <v>14</v>
      </c>
      <c r="M20" s="77">
        <v>12</v>
      </c>
      <c r="N20" s="81" t="s">
        <v>190</v>
      </c>
      <c r="O20" s="81" t="s">
        <v>190</v>
      </c>
      <c r="P20" s="82" t="s">
        <v>190</v>
      </c>
      <c r="R20" s="77">
        <v>12</v>
      </c>
      <c r="S20" s="81" t="s">
        <v>190</v>
      </c>
      <c r="T20" s="81" t="s">
        <v>190</v>
      </c>
      <c r="U20" s="82" t="s">
        <v>190</v>
      </c>
      <c r="V20" s="16"/>
      <c r="W20" s="77">
        <v>12</v>
      </c>
      <c r="X20" s="84">
        <v>100000</v>
      </c>
      <c r="Y20" s="85">
        <v>100000</v>
      </c>
      <c r="Z20" s="15"/>
      <c r="AA20" s="86">
        <v>27</v>
      </c>
      <c r="AB20" s="74">
        <v>7.7000000000000001E-5</v>
      </c>
      <c r="AC20" s="74">
        <v>1.56E-4</v>
      </c>
      <c r="AD20" s="88">
        <v>2.52E-4</v>
      </c>
      <c r="AF20" s="86">
        <v>27</v>
      </c>
      <c r="AG20" s="74">
        <v>1.26E-4</v>
      </c>
      <c r="AH20" s="74">
        <v>2.5700000000000001E-4</v>
      </c>
      <c r="AI20" s="88">
        <v>3.1500000000000001E-4</v>
      </c>
    </row>
    <row r="21" spans="1:40">
      <c r="A21" s="77">
        <v>13</v>
      </c>
      <c r="B21" s="79" t="s">
        <v>190</v>
      </c>
      <c r="C21" s="79" t="s">
        <v>190</v>
      </c>
      <c r="D21" s="79" t="s">
        <v>190</v>
      </c>
      <c r="E21" s="67">
        <v>15</v>
      </c>
      <c r="G21" s="77">
        <v>13</v>
      </c>
      <c r="H21" s="79" t="s">
        <v>190</v>
      </c>
      <c r="I21" s="79" t="s">
        <v>190</v>
      </c>
      <c r="J21" s="79" t="s">
        <v>190</v>
      </c>
      <c r="K21" s="67">
        <v>15</v>
      </c>
      <c r="M21" s="77">
        <v>13</v>
      </c>
      <c r="N21" s="81" t="s">
        <v>190</v>
      </c>
      <c r="O21" s="81" t="s">
        <v>190</v>
      </c>
      <c r="P21" s="82" t="s">
        <v>190</v>
      </c>
      <c r="R21" s="77">
        <v>13</v>
      </c>
      <c r="S21" s="81" t="s">
        <v>190</v>
      </c>
      <c r="T21" s="81" t="s">
        <v>190</v>
      </c>
      <c r="U21" s="82" t="s">
        <v>190</v>
      </c>
      <c r="V21" s="16"/>
      <c r="W21" s="77">
        <v>13</v>
      </c>
      <c r="X21" s="84">
        <v>100000</v>
      </c>
      <c r="Y21" s="85">
        <v>100000</v>
      </c>
      <c r="Z21" s="15"/>
      <c r="AA21" s="86">
        <v>28</v>
      </c>
      <c r="AB21" s="74">
        <v>8.1000000000000004E-5</v>
      </c>
      <c r="AC21" s="74">
        <v>1.64E-4</v>
      </c>
      <c r="AD21" s="88">
        <v>2.6499999999999999E-4</v>
      </c>
      <c r="AF21" s="86">
        <v>28</v>
      </c>
      <c r="AG21" s="74">
        <v>1.3200000000000001E-4</v>
      </c>
      <c r="AH21" s="74">
        <v>2.6899999999999998E-4</v>
      </c>
      <c r="AI21" s="88">
        <v>3.2899999999999997E-4</v>
      </c>
    </row>
    <row r="22" spans="1:40">
      <c r="A22" s="77">
        <v>14</v>
      </c>
      <c r="B22" s="79" t="s">
        <v>190</v>
      </c>
      <c r="C22" s="79" t="s">
        <v>190</v>
      </c>
      <c r="D22" s="79" t="s">
        <v>190</v>
      </c>
      <c r="E22" s="67">
        <v>16</v>
      </c>
      <c r="G22" s="77">
        <v>14</v>
      </c>
      <c r="H22" s="79" t="s">
        <v>190</v>
      </c>
      <c r="I22" s="79" t="s">
        <v>190</v>
      </c>
      <c r="J22" s="79" t="s">
        <v>190</v>
      </c>
      <c r="K22" s="67">
        <v>16</v>
      </c>
      <c r="M22" s="77">
        <v>14</v>
      </c>
      <c r="N22" s="81" t="s">
        <v>190</v>
      </c>
      <c r="O22" s="81" t="s">
        <v>190</v>
      </c>
      <c r="P22" s="82" t="s">
        <v>190</v>
      </c>
      <c r="R22" s="77">
        <v>14</v>
      </c>
      <c r="S22" s="81" t="s">
        <v>190</v>
      </c>
      <c r="T22" s="81" t="s">
        <v>190</v>
      </c>
      <c r="U22" s="82" t="s">
        <v>190</v>
      </c>
      <c r="V22" s="16"/>
      <c r="W22" s="77">
        <v>14</v>
      </c>
      <c r="X22" s="84">
        <v>100000</v>
      </c>
      <c r="Y22" s="85">
        <v>100000</v>
      </c>
      <c r="Z22" s="15"/>
      <c r="AA22" s="86">
        <v>29</v>
      </c>
      <c r="AB22" s="74">
        <v>8.5000000000000006E-5</v>
      </c>
      <c r="AC22" s="74">
        <v>1.74E-4</v>
      </c>
      <c r="AD22" s="88">
        <v>2.7900000000000001E-4</v>
      </c>
      <c r="AF22" s="86">
        <v>29</v>
      </c>
      <c r="AG22" s="74">
        <v>1.3899999999999999E-4</v>
      </c>
      <c r="AH22" s="74">
        <v>2.8200000000000002E-4</v>
      </c>
      <c r="AI22" s="88">
        <v>3.4499999999999998E-4</v>
      </c>
    </row>
    <row r="23" spans="1:40">
      <c r="A23" s="77">
        <v>15</v>
      </c>
      <c r="B23" s="79" t="s">
        <v>190</v>
      </c>
      <c r="C23" s="79" t="s">
        <v>190</v>
      </c>
      <c r="D23" s="79" t="s">
        <v>190</v>
      </c>
      <c r="E23" s="67">
        <v>17</v>
      </c>
      <c r="G23" s="77">
        <v>15</v>
      </c>
      <c r="H23" s="79" t="s">
        <v>190</v>
      </c>
      <c r="I23" s="79" t="s">
        <v>190</v>
      </c>
      <c r="J23" s="79" t="s">
        <v>190</v>
      </c>
      <c r="K23" s="67">
        <v>17</v>
      </c>
      <c r="M23" s="77">
        <v>15</v>
      </c>
      <c r="N23" s="81" t="s">
        <v>190</v>
      </c>
      <c r="O23" s="81" t="s">
        <v>190</v>
      </c>
      <c r="P23" s="82" t="s">
        <v>190</v>
      </c>
      <c r="R23" s="77">
        <v>15</v>
      </c>
      <c r="S23" s="81" t="s">
        <v>190</v>
      </c>
      <c r="T23" s="81" t="s">
        <v>190</v>
      </c>
      <c r="U23" s="82" t="s">
        <v>190</v>
      </c>
      <c r="V23" s="16"/>
      <c r="W23" s="77">
        <v>15</v>
      </c>
      <c r="X23" s="84">
        <v>100000</v>
      </c>
      <c r="Y23" s="85">
        <v>100000</v>
      </c>
      <c r="Z23" s="15"/>
      <c r="AA23" s="86">
        <v>30</v>
      </c>
      <c r="AB23" s="74">
        <v>9.2E-5</v>
      </c>
      <c r="AC23" s="84">
        <v>1.85E-4</v>
      </c>
      <c r="AD23" s="85">
        <v>2.9500000000000001E-4</v>
      </c>
      <c r="AF23" s="86">
        <v>30</v>
      </c>
      <c r="AG23" s="74">
        <v>1.4899999999999999E-4</v>
      </c>
      <c r="AH23" s="74">
        <v>2.9999999999999997E-4</v>
      </c>
      <c r="AI23" s="88">
        <v>3.6400000000000001E-4</v>
      </c>
    </row>
    <row r="24" spans="1:40">
      <c r="A24" s="77">
        <v>16</v>
      </c>
      <c r="B24" s="79" t="s">
        <v>190</v>
      </c>
      <c r="C24" s="79" t="s">
        <v>190</v>
      </c>
      <c r="D24" s="79" t="s">
        <v>190</v>
      </c>
      <c r="E24" s="67">
        <v>18</v>
      </c>
      <c r="G24" s="77">
        <v>16</v>
      </c>
      <c r="H24" s="79" t="s">
        <v>190</v>
      </c>
      <c r="I24" s="79" t="s">
        <v>190</v>
      </c>
      <c r="J24" s="79" t="s">
        <v>190</v>
      </c>
      <c r="K24" s="67">
        <v>18</v>
      </c>
      <c r="M24" s="77">
        <v>16</v>
      </c>
      <c r="N24" s="81" t="s">
        <v>190</v>
      </c>
      <c r="O24" s="81" t="s">
        <v>190</v>
      </c>
      <c r="P24" s="82" t="s">
        <v>190</v>
      </c>
      <c r="R24" s="77">
        <v>16</v>
      </c>
      <c r="S24" s="81" t="s">
        <v>190</v>
      </c>
      <c r="T24" s="81" t="s">
        <v>190</v>
      </c>
      <c r="U24" s="82" t="s">
        <v>190</v>
      </c>
      <c r="V24" s="16"/>
      <c r="W24" s="77">
        <v>16</v>
      </c>
      <c r="X24" s="84">
        <v>100000</v>
      </c>
      <c r="Y24" s="85">
        <v>100000</v>
      </c>
      <c r="Z24" s="15"/>
      <c r="AA24" s="86">
        <v>31</v>
      </c>
      <c r="AB24" s="74">
        <v>1E-4</v>
      </c>
      <c r="AC24" s="84">
        <v>1.9900000000000001E-4</v>
      </c>
      <c r="AD24" s="85">
        <v>3.1300000000000002E-4</v>
      </c>
      <c r="AF24" s="86">
        <v>31</v>
      </c>
      <c r="AG24" s="74">
        <v>1.6200000000000001E-4</v>
      </c>
      <c r="AH24" s="74">
        <v>3.2200000000000002E-4</v>
      </c>
      <c r="AI24" s="88">
        <v>3.8499999999999998E-4</v>
      </c>
    </row>
    <row r="25" spans="1:40">
      <c r="A25" s="77">
        <v>17</v>
      </c>
      <c r="B25" s="79" t="s">
        <v>190</v>
      </c>
      <c r="C25" s="79" t="s">
        <v>190</v>
      </c>
      <c r="D25" s="79" t="s">
        <v>190</v>
      </c>
      <c r="E25" s="67">
        <v>19</v>
      </c>
      <c r="G25" s="77">
        <v>17</v>
      </c>
      <c r="H25" s="79" t="s">
        <v>190</v>
      </c>
      <c r="I25" s="79" t="s">
        <v>190</v>
      </c>
      <c r="J25" s="79" t="s">
        <v>190</v>
      </c>
      <c r="K25" s="67">
        <v>19</v>
      </c>
      <c r="M25" s="77">
        <v>17</v>
      </c>
      <c r="N25" s="81" t="s">
        <v>190</v>
      </c>
      <c r="O25" s="81" t="s">
        <v>190</v>
      </c>
      <c r="P25" s="82" t="s">
        <v>190</v>
      </c>
      <c r="R25" s="77">
        <v>17</v>
      </c>
      <c r="S25" s="81" t="s">
        <v>190</v>
      </c>
      <c r="T25" s="81" t="s">
        <v>190</v>
      </c>
      <c r="U25" s="82" t="s">
        <v>190</v>
      </c>
      <c r="V25" s="16"/>
      <c r="W25" s="77">
        <v>17</v>
      </c>
      <c r="X25" s="84">
        <v>100000</v>
      </c>
      <c r="Y25" s="85">
        <v>100000</v>
      </c>
      <c r="Z25" s="15"/>
      <c r="AA25" s="86">
        <v>32</v>
      </c>
      <c r="AB25" s="74">
        <v>1.1E-4</v>
      </c>
      <c r="AC25" s="84">
        <v>2.1499999999999999E-4</v>
      </c>
      <c r="AD25" s="85">
        <v>3.3300000000000002E-4</v>
      </c>
      <c r="AF25" s="86">
        <v>32</v>
      </c>
      <c r="AG25" s="74">
        <v>1.7799999999999999E-4</v>
      </c>
      <c r="AH25" s="74">
        <v>3.4900000000000003E-4</v>
      </c>
      <c r="AI25" s="88">
        <v>4.1100000000000002E-4</v>
      </c>
    </row>
    <row r="26" spans="1:40">
      <c r="A26" s="77">
        <v>18</v>
      </c>
      <c r="B26" s="58">
        <f>$C$1*N26*1000</f>
        <v>4.4000000000000004E-2</v>
      </c>
      <c r="C26" s="58">
        <f t="shared" ref="C26:C89" si="0">$C$1*O26*1000</f>
        <v>9.1200000000000003E-2</v>
      </c>
      <c r="D26" s="58">
        <f t="shared" ref="D26:D89" si="1">$C$1*P26*1000</f>
        <v>0.15040000000000001</v>
      </c>
      <c r="E26" s="67">
        <v>20</v>
      </c>
      <c r="G26" s="77">
        <v>18</v>
      </c>
      <c r="H26" s="60">
        <f>$C$2*S26*1000</f>
        <v>0.08</v>
      </c>
      <c r="I26" s="60">
        <f t="shared" ref="I26:I89" si="2">$C$2*T26*1000</f>
        <v>0.16560000000000002</v>
      </c>
      <c r="J26" s="60">
        <f t="shared" ref="J26:J89" si="3">$C$2*U26*1000</f>
        <v>0.20479999999999998</v>
      </c>
      <c r="K26" s="67">
        <v>20</v>
      </c>
      <c r="M26" s="77">
        <v>18</v>
      </c>
      <c r="N26" s="62">
        <f>AB10</f>
        <v>5.5000000000000002E-5</v>
      </c>
      <c r="O26" s="62">
        <f>AC11</f>
        <v>1.1400000000000001E-4</v>
      </c>
      <c r="P26" s="67">
        <f>AD12</f>
        <v>1.8799999999999999E-4</v>
      </c>
      <c r="Q26" s="6"/>
      <c r="R26" s="77">
        <v>18</v>
      </c>
      <c r="S26" s="62">
        <f>AG10</f>
        <v>1E-4</v>
      </c>
      <c r="T26" s="62">
        <f>AH11</f>
        <v>2.0699999999999999E-4</v>
      </c>
      <c r="U26" s="64">
        <f>AI12</f>
        <v>2.5599999999999999E-4</v>
      </c>
      <c r="V26" s="6"/>
      <c r="W26" s="77">
        <v>18</v>
      </c>
      <c r="X26" s="63">
        <f>ROUND(X25*(1-AD10*0.8),0)</f>
        <v>99986</v>
      </c>
      <c r="Y26" s="64">
        <f>ROUND(Y25*(1-AI10*0.8),0)</f>
        <v>99980</v>
      </c>
      <c r="Z26" s="6"/>
      <c r="AA26" s="86">
        <v>33</v>
      </c>
      <c r="AB26" s="74">
        <v>1.22E-4</v>
      </c>
      <c r="AC26" s="84">
        <v>2.34E-4</v>
      </c>
      <c r="AD26" s="85">
        <v>3.5500000000000001E-4</v>
      </c>
      <c r="AE26" s="6"/>
      <c r="AF26" s="91">
        <v>33</v>
      </c>
      <c r="AG26" s="84">
        <v>1.9799999999999999E-4</v>
      </c>
      <c r="AH26" s="84">
        <v>3.8099999999999999E-4</v>
      </c>
      <c r="AI26" s="85">
        <v>4.4000000000000002E-4</v>
      </c>
      <c r="AJ26" s="6"/>
      <c r="AK26" s="6"/>
      <c r="AL26" s="6"/>
      <c r="AM26" s="6"/>
      <c r="AN26" s="6"/>
    </row>
    <row r="27" spans="1:40">
      <c r="A27" s="77">
        <v>19</v>
      </c>
      <c r="B27" s="58">
        <f t="shared" ref="B27:B90" si="4">$C$1*N27*1000</f>
        <v>4.4800000000000006E-2</v>
      </c>
      <c r="C27" s="58">
        <f t="shared" si="0"/>
        <v>9.3600000000000003E-2</v>
      </c>
      <c r="D27" s="58">
        <f>$C$1*P27*1000</f>
        <v>0.1552</v>
      </c>
      <c r="E27" s="67">
        <v>21</v>
      </c>
      <c r="G27" s="77">
        <v>19</v>
      </c>
      <c r="H27" s="60">
        <f t="shared" ref="H27:H90" si="5">$C$2*S27*1000</f>
        <v>8.0800000000000011E-2</v>
      </c>
      <c r="I27" s="60">
        <f t="shared" si="2"/>
        <v>0.16720000000000002</v>
      </c>
      <c r="J27" s="60">
        <f t="shared" si="3"/>
        <v>0.20799999999999999</v>
      </c>
      <c r="K27" s="67">
        <v>21</v>
      </c>
      <c r="M27" s="77">
        <v>19</v>
      </c>
      <c r="N27" s="62">
        <f t="shared" ref="N27:N90" si="6">AB11</f>
        <v>5.5999999999999999E-5</v>
      </c>
      <c r="O27" s="62">
        <f t="shared" ref="O27:O90" si="7">AC12</f>
        <v>1.17E-4</v>
      </c>
      <c r="P27" s="67">
        <f t="shared" ref="P27:P90" si="8">AD13</f>
        <v>1.94E-4</v>
      </c>
      <c r="Q27" s="6"/>
      <c r="R27" s="77">
        <v>19</v>
      </c>
      <c r="S27" s="62">
        <f t="shared" ref="S27:S90" si="9">AG11</f>
        <v>1.01E-4</v>
      </c>
      <c r="T27" s="62">
        <f t="shared" ref="T27:T90" si="10">AH12</f>
        <v>2.0900000000000001E-4</v>
      </c>
      <c r="U27" s="64">
        <f t="shared" ref="U27:U90" si="11">AI13</f>
        <v>2.5999999999999998E-4</v>
      </c>
      <c r="V27" s="6"/>
      <c r="W27" s="77">
        <v>19</v>
      </c>
      <c r="X27" s="63">
        <f>ROUND(X26*(1-AD11*0.8),0)</f>
        <v>99971</v>
      </c>
      <c r="Y27" s="64">
        <f t="shared" ref="Y27:Y90" si="12">ROUND(Y26*(1-AI11*0.8),0)</f>
        <v>99960</v>
      </c>
      <c r="Z27" s="6"/>
      <c r="AA27" s="86">
        <v>34</v>
      </c>
      <c r="AB27" s="74">
        <v>1.35E-4</v>
      </c>
      <c r="AC27" s="84">
        <v>2.5500000000000002E-4</v>
      </c>
      <c r="AD27" s="85">
        <v>3.8000000000000002E-4</v>
      </c>
      <c r="AE27" s="6"/>
      <c r="AF27" s="91">
        <v>34</v>
      </c>
      <c r="AG27" s="84">
        <v>2.2100000000000001E-4</v>
      </c>
      <c r="AH27" s="84">
        <v>4.1800000000000002E-4</v>
      </c>
      <c r="AI27" s="85">
        <v>4.7399999999999997E-4</v>
      </c>
      <c r="AJ27" s="6"/>
      <c r="AK27" s="6"/>
      <c r="AL27" s="6"/>
      <c r="AM27" s="6"/>
      <c r="AN27" s="6"/>
    </row>
    <row r="28" spans="1:40">
      <c r="A28" s="77">
        <v>20</v>
      </c>
      <c r="B28" s="58">
        <f t="shared" si="4"/>
        <v>4.5600000000000002E-2</v>
      </c>
      <c r="C28" s="58">
        <f t="shared" si="0"/>
        <v>9.6000000000000002E-2</v>
      </c>
      <c r="D28" s="58">
        <f t="shared" si="1"/>
        <v>0.15920000000000001</v>
      </c>
      <c r="E28" s="67">
        <v>22</v>
      </c>
      <c r="G28" s="77">
        <v>20</v>
      </c>
      <c r="H28" s="60">
        <f t="shared" si="5"/>
        <v>8.2400000000000001E-2</v>
      </c>
      <c r="I28" s="60">
        <f t="shared" si="2"/>
        <v>0.1696</v>
      </c>
      <c r="J28" s="60">
        <f t="shared" si="3"/>
        <v>0.21199999999999999</v>
      </c>
      <c r="K28" s="67">
        <v>22</v>
      </c>
      <c r="M28" s="77">
        <v>20</v>
      </c>
      <c r="N28" s="62">
        <f t="shared" si="6"/>
        <v>5.7000000000000003E-5</v>
      </c>
      <c r="O28" s="62">
        <f t="shared" si="7"/>
        <v>1.2E-4</v>
      </c>
      <c r="P28" s="67">
        <f t="shared" si="8"/>
        <v>1.9900000000000001E-4</v>
      </c>
      <c r="Q28" s="6"/>
      <c r="R28" s="77">
        <v>20</v>
      </c>
      <c r="S28" s="62">
        <f t="shared" si="9"/>
        <v>1.03E-4</v>
      </c>
      <c r="T28" s="62">
        <f t="shared" si="10"/>
        <v>2.12E-4</v>
      </c>
      <c r="U28" s="64">
        <f t="shared" si="11"/>
        <v>2.6499999999999999E-4</v>
      </c>
      <c r="V28" s="6"/>
      <c r="W28" s="77">
        <v>20</v>
      </c>
      <c r="X28" s="63">
        <f t="shared" ref="X28:X91" si="13">ROUND(X27*(1-AD12*0.8),0)</f>
        <v>99956</v>
      </c>
      <c r="Y28" s="64">
        <f t="shared" si="12"/>
        <v>99940</v>
      </c>
      <c r="Z28" s="6"/>
      <c r="AA28" s="86">
        <v>35</v>
      </c>
      <c r="AB28" s="74">
        <v>1.4999999999999999E-4</v>
      </c>
      <c r="AC28" s="84">
        <v>2.7799999999999998E-4</v>
      </c>
      <c r="AD28" s="85">
        <v>4.08E-4</v>
      </c>
      <c r="AE28" s="6"/>
      <c r="AF28" s="91">
        <v>35</v>
      </c>
      <c r="AG28" s="84">
        <v>2.4699999999999999E-4</v>
      </c>
      <c r="AH28" s="84">
        <v>4.6099999999999998E-4</v>
      </c>
      <c r="AI28" s="85">
        <v>5.13E-4</v>
      </c>
      <c r="AJ28" s="6"/>
      <c r="AK28" s="6"/>
      <c r="AL28" s="6"/>
      <c r="AM28" s="6"/>
      <c r="AN28" s="6"/>
    </row>
    <row r="29" spans="1:40">
      <c r="A29" s="77">
        <v>21</v>
      </c>
      <c r="B29" s="58">
        <f t="shared" si="4"/>
        <v>4.7199999999999999E-2</v>
      </c>
      <c r="C29" s="58">
        <f t="shared" si="0"/>
        <v>9.8400000000000001E-2</v>
      </c>
      <c r="D29" s="58">
        <f t="shared" si="1"/>
        <v>0.1648</v>
      </c>
      <c r="E29" s="67">
        <v>23</v>
      </c>
      <c r="G29" s="77">
        <v>21</v>
      </c>
      <c r="H29" s="60">
        <f t="shared" si="5"/>
        <v>8.3199999999999996E-2</v>
      </c>
      <c r="I29" s="60">
        <f t="shared" si="2"/>
        <v>0.17280000000000001</v>
      </c>
      <c r="J29" s="60">
        <f t="shared" si="3"/>
        <v>0.21600000000000003</v>
      </c>
      <c r="K29" s="67">
        <v>23</v>
      </c>
      <c r="M29" s="77">
        <v>21</v>
      </c>
      <c r="N29" s="62">
        <f t="shared" si="6"/>
        <v>5.8999999999999998E-5</v>
      </c>
      <c r="O29" s="62">
        <f t="shared" si="7"/>
        <v>1.2300000000000001E-4</v>
      </c>
      <c r="P29" s="67">
        <f t="shared" si="8"/>
        <v>2.0599999999999999E-4</v>
      </c>
      <c r="Q29" s="6"/>
      <c r="R29" s="77">
        <v>21</v>
      </c>
      <c r="S29" s="62">
        <f t="shared" si="9"/>
        <v>1.0399999999999999E-4</v>
      </c>
      <c r="T29" s="62">
        <f t="shared" si="10"/>
        <v>2.1599999999999999E-4</v>
      </c>
      <c r="U29" s="64">
        <f t="shared" si="11"/>
        <v>2.7E-4</v>
      </c>
      <c r="V29" s="6"/>
      <c r="W29" s="77">
        <v>21</v>
      </c>
      <c r="X29" s="63">
        <f t="shared" si="13"/>
        <v>99940</v>
      </c>
      <c r="Y29" s="64">
        <f t="shared" si="12"/>
        <v>99919</v>
      </c>
      <c r="Z29" s="6"/>
      <c r="AA29" s="86">
        <v>36</v>
      </c>
      <c r="AB29" s="74">
        <v>1.66E-4</v>
      </c>
      <c r="AC29" s="84">
        <v>3.0499999999999999E-4</v>
      </c>
      <c r="AD29" s="85">
        <v>4.3899999999999999E-4</v>
      </c>
      <c r="AE29" s="6"/>
      <c r="AF29" s="91">
        <v>36</v>
      </c>
      <c r="AG29" s="84">
        <v>2.7799999999999998E-4</v>
      </c>
      <c r="AH29" s="84">
        <v>5.0900000000000001E-4</v>
      </c>
      <c r="AI29" s="85">
        <v>5.5800000000000001E-4</v>
      </c>
      <c r="AJ29" s="6"/>
      <c r="AK29" s="6"/>
      <c r="AL29" s="6"/>
      <c r="AM29" s="6"/>
      <c r="AN29" s="6"/>
    </row>
    <row r="30" spans="1:40">
      <c r="A30" s="77">
        <v>22</v>
      </c>
      <c r="B30" s="58">
        <f t="shared" si="4"/>
        <v>4.8800000000000003E-2</v>
      </c>
      <c r="C30" s="58">
        <f t="shared" si="0"/>
        <v>0.10239999999999999</v>
      </c>
      <c r="D30" s="58">
        <f t="shared" si="1"/>
        <v>0.17040000000000002</v>
      </c>
      <c r="E30" s="67">
        <v>24</v>
      </c>
      <c r="G30" s="77">
        <v>22</v>
      </c>
      <c r="H30" s="60">
        <f t="shared" si="5"/>
        <v>8.48E-2</v>
      </c>
      <c r="I30" s="60">
        <f t="shared" si="2"/>
        <v>0.17600000000000002</v>
      </c>
      <c r="J30" s="60">
        <f t="shared" si="3"/>
        <v>0.2208</v>
      </c>
      <c r="K30" s="67">
        <v>24</v>
      </c>
      <c r="M30" s="77">
        <v>22</v>
      </c>
      <c r="N30" s="62">
        <f t="shared" si="6"/>
        <v>6.0999999999999999E-5</v>
      </c>
      <c r="O30" s="62">
        <f t="shared" si="7"/>
        <v>1.2799999999999999E-4</v>
      </c>
      <c r="P30" s="67">
        <f t="shared" si="8"/>
        <v>2.13E-4</v>
      </c>
      <c r="Q30" s="6"/>
      <c r="R30" s="77">
        <v>22</v>
      </c>
      <c r="S30" s="62">
        <f t="shared" si="9"/>
        <v>1.06E-4</v>
      </c>
      <c r="T30" s="62">
        <f t="shared" si="10"/>
        <v>2.2000000000000001E-4</v>
      </c>
      <c r="U30" s="64">
        <f t="shared" si="11"/>
        <v>2.7599999999999999E-4</v>
      </c>
      <c r="V30" s="6"/>
      <c r="W30" s="77">
        <v>22</v>
      </c>
      <c r="X30" s="63">
        <f t="shared" si="13"/>
        <v>99924</v>
      </c>
      <c r="Y30" s="64">
        <f t="shared" si="12"/>
        <v>99898</v>
      </c>
      <c r="Z30" s="6"/>
      <c r="AA30" s="86">
        <v>37</v>
      </c>
      <c r="AB30" s="74">
        <v>1.84E-4</v>
      </c>
      <c r="AC30" s="84">
        <v>3.3300000000000002E-4</v>
      </c>
      <c r="AD30" s="85">
        <v>4.73E-4</v>
      </c>
      <c r="AE30" s="6"/>
      <c r="AF30" s="91">
        <v>37</v>
      </c>
      <c r="AG30" s="84">
        <v>3.1199999999999999E-4</v>
      </c>
      <c r="AH30" s="84">
        <v>5.6599999999999999E-4</v>
      </c>
      <c r="AI30" s="85">
        <v>6.0999999999999997E-4</v>
      </c>
      <c r="AJ30" s="6"/>
      <c r="AK30" s="6"/>
      <c r="AL30" s="6"/>
      <c r="AM30" s="6"/>
      <c r="AN30" s="6"/>
    </row>
    <row r="31" spans="1:40">
      <c r="A31" s="77">
        <v>23</v>
      </c>
      <c r="B31" s="58">
        <f t="shared" si="4"/>
        <v>5.0400000000000007E-2</v>
      </c>
      <c r="C31" s="58">
        <f t="shared" si="0"/>
        <v>0.10560000000000001</v>
      </c>
      <c r="D31" s="58">
        <f t="shared" si="1"/>
        <v>0.17680000000000001</v>
      </c>
      <c r="E31" s="67">
        <v>25</v>
      </c>
      <c r="G31" s="77">
        <v>23</v>
      </c>
      <c r="H31" s="60">
        <f t="shared" si="5"/>
        <v>8.6400000000000005E-2</v>
      </c>
      <c r="I31" s="60">
        <f t="shared" si="2"/>
        <v>0.18000000000000002</v>
      </c>
      <c r="J31" s="60">
        <f t="shared" si="3"/>
        <v>0.22720000000000001</v>
      </c>
      <c r="K31" s="67">
        <v>25</v>
      </c>
      <c r="M31" s="77">
        <v>23</v>
      </c>
      <c r="N31" s="62">
        <f t="shared" si="6"/>
        <v>6.3E-5</v>
      </c>
      <c r="O31" s="62">
        <f t="shared" si="7"/>
        <v>1.3200000000000001E-4</v>
      </c>
      <c r="P31" s="67">
        <f t="shared" si="8"/>
        <v>2.2100000000000001E-4</v>
      </c>
      <c r="Q31" s="6"/>
      <c r="R31" s="77">
        <v>23</v>
      </c>
      <c r="S31" s="62">
        <f t="shared" si="9"/>
        <v>1.08E-4</v>
      </c>
      <c r="T31" s="62">
        <f t="shared" si="10"/>
        <v>2.2499999999999999E-4</v>
      </c>
      <c r="U31" s="64">
        <f t="shared" si="11"/>
        <v>2.8400000000000002E-4</v>
      </c>
      <c r="V31" s="6"/>
      <c r="W31" s="77">
        <v>23</v>
      </c>
      <c r="X31" s="63">
        <f t="shared" si="13"/>
        <v>99908</v>
      </c>
      <c r="Y31" s="64">
        <f t="shared" si="12"/>
        <v>99876</v>
      </c>
      <c r="Z31" s="6"/>
      <c r="AA31" s="86">
        <v>38</v>
      </c>
      <c r="AB31" s="74">
        <v>2.05E-4</v>
      </c>
      <c r="AC31" s="84">
        <v>3.6699999999999998E-4</v>
      </c>
      <c r="AD31" s="85">
        <v>5.1199999999999998E-4</v>
      </c>
      <c r="AE31" s="6"/>
      <c r="AF31" s="91">
        <v>38</v>
      </c>
      <c r="AG31" s="84">
        <v>3.5199999999999999E-4</v>
      </c>
      <c r="AH31" s="84">
        <v>6.3000000000000003E-4</v>
      </c>
      <c r="AI31" s="85">
        <v>6.69E-4</v>
      </c>
      <c r="AJ31" s="6"/>
      <c r="AK31" s="6"/>
      <c r="AL31" s="6"/>
      <c r="AM31" s="6"/>
      <c r="AN31" s="6"/>
    </row>
    <row r="32" spans="1:40">
      <c r="A32" s="77">
        <v>24</v>
      </c>
      <c r="B32" s="58">
        <f t="shared" si="4"/>
        <v>5.1999999999999998E-2</v>
      </c>
      <c r="C32" s="58">
        <f t="shared" si="0"/>
        <v>0.1096</v>
      </c>
      <c r="D32" s="58">
        <f t="shared" si="1"/>
        <v>0.18400000000000002</v>
      </c>
      <c r="E32" s="67">
        <v>26</v>
      </c>
      <c r="G32" s="77">
        <v>24</v>
      </c>
      <c r="H32" s="60">
        <f t="shared" si="5"/>
        <v>8.8800000000000004E-2</v>
      </c>
      <c r="I32" s="60">
        <f t="shared" si="2"/>
        <v>0.18560000000000001</v>
      </c>
      <c r="J32" s="60">
        <f t="shared" si="3"/>
        <v>0.23440000000000003</v>
      </c>
      <c r="K32" s="67">
        <v>26</v>
      </c>
      <c r="M32" s="77">
        <v>24</v>
      </c>
      <c r="N32" s="62">
        <f t="shared" si="6"/>
        <v>6.4999999999999994E-5</v>
      </c>
      <c r="O32" s="62">
        <f t="shared" si="7"/>
        <v>1.37E-4</v>
      </c>
      <c r="P32" s="67">
        <f t="shared" si="8"/>
        <v>2.3000000000000001E-4</v>
      </c>
      <c r="Q32" s="6"/>
      <c r="R32" s="77">
        <v>24</v>
      </c>
      <c r="S32" s="62">
        <f t="shared" si="9"/>
        <v>1.11E-4</v>
      </c>
      <c r="T32" s="62">
        <f t="shared" si="10"/>
        <v>2.32E-4</v>
      </c>
      <c r="U32" s="64">
        <f t="shared" si="11"/>
        <v>2.9300000000000002E-4</v>
      </c>
      <c r="V32" s="6"/>
      <c r="W32" s="77">
        <v>24</v>
      </c>
      <c r="X32" s="63">
        <f t="shared" si="13"/>
        <v>99891</v>
      </c>
      <c r="Y32" s="64">
        <f t="shared" si="12"/>
        <v>99854</v>
      </c>
      <c r="Z32" s="6"/>
      <c r="AA32" s="86">
        <v>39</v>
      </c>
      <c r="AB32" s="74">
        <v>2.2800000000000001E-4</v>
      </c>
      <c r="AC32" s="84">
        <v>4.0400000000000001E-4</v>
      </c>
      <c r="AD32" s="85">
        <v>5.5599999999999996E-4</v>
      </c>
      <c r="AE32" s="6"/>
      <c r="AF32" s="91">
        <v>39</v>
      </c>
      <c r="AG32" s="84">
        <v>3.9899999999999999E-4</v>
      </c>
      <c r="AH32" s="84">
        <v>7.0500000000000001E-4</v>
      </c>
      <c r="AI32" s="85">
        <v>7.3800000000000005E-4</v>
      </c>
      <c r="AJ32" s="6"/>
      <c r="AK32" s="6"/>
      <c r="AL32" s="6"/>
      <c r="AM32" s="6"/>
      <c r="AN32" s="6"/>
    </row>
    <row r="33" spans="1:40">
      <c r="A33" s="77">
        <v>25</v>
      </c>
      <c r="B33" s="58">
        <f t="shared" si="4"/>
        <v>5.3600000000000002E-2</v>
      </c>
      <c r="C33" s="58">
        <f t="shared" si="0"/>
        <v>0.11440000000000002</v>
      </c>
      <c r="D33" s="58">
        <f t="shared" si="1"/>
        <v>0.19280000000000003</v>
      </c>
      <c r="E33" s="67">
        <v>27</v>
      </c>
      <c r="G33" s="77">
        <v>25</v>
      </c>
      <c r="H33" s="60">
        <f t="shared" si="5"/>
        <v>9.1200000000000003E-2</v>
      </c>
      <c r="I33" s="60">
        <f t="shared" si="2"/>
        <v>0.19120000000000001</v>
      </c>
      <c r="J33" s="60">
        <f t="shared" si="3"/>
        <v>0.2424</v>
      </c>
      <c r="K33" s="67">
        <v>27</v>
      </c>
      <c r="M33" s="77">
        <v>25</v>
      </c>
      <c r="N33" s="62">
        <f t="shared" si="6"/>
        <v>6.7000000000000002E-5</v>
      </c>
      <c r="O33" s="62">
        <f t="shared" si="7"/>
        <v>1.4300000000000001E-4</v>
      </c>
      <c r="P33" s="67">
        <f t="shared" si="8"/>
        <v>2.41E-4</v>
      </c>
      <c r="Q33" s="6"/>
      <c r="R33" s="77">
        <v>25</v>
      </c>
      <c r="S33" s="62">
        <f t="shared" si="9"/>
        <v>1.1400000000000001E-4</v>
      </c>
      <c r="T33" s="62">
        <f t="shared" si="10"/>
        <v>2.3900000000000001E-4</v>
      </c>
      <c r="U33" s="64">
        <f t="shared" si="11"/>
        <v>3.0299999999999999E-4</v>
      </c>
      <c r="V33" s="6"/>
      <c r="W33" s="77">
        <v>25</v>
      </c>
      <c r="X33" s="63">
        <f t="shared" si="13"/>
        <v>99873</v>
      </c>
      <c r="Y33" s="64">
        <f t="shared" si="12"/>
        <v>99831</v>
      </c>
      <c r="Z33" s="6"/>
      <c r="AA33" s="86">
        <v>40</v>
      </c>
      <c r="AB33" s="74">
        <v>2.5399999999999999E-4</v>
      </c>
      <c r="AC33" s="84">
        <v>4.4499999999999997E-4</v>
      </c>
      <c r="AD33" s="85">
        <v>6.0400000000000004E-4</v>
      </c>
      <c r="AE33" s="6"/>
      <c r="AF33" s="91">
        <v>40</v>
      </c>
      <c r="AG33" s="84">
        <v>4.5199999999999998E-4</v>
      </c>
      <c r="AH33" s="84">
        <v>7.9100000000000004E-4</v>
      </c>
      <c r="AI33" s="85">
        <v>8.1599999999999999E-4</v>
      </c>
      <c r="AJ33" s="6"/>
      <c r="AK33" s="6"/>
      <c r="AL33" s="6"/>
      <c r="AM33" s="6"/>
      <c r="AN33" s="6"/>
    </row>
    <row r="34" spans="1:40">
      <c r="A34" s="77">
        <v>26</v>
      </c>
      <c r="B34" s="58">
        <f t="shared" si="4"/>
        <v>5.6000000000000001E-2</v>
      </c>
      <c r="C34" s="58">
        <f t="shared" si="0"/>
        <v>0.12</v>
      </c>
      <c r="D34" s="58">
        <f t="shared" si="1"/>
        <v>0.20160000000000003</v>
      </c>
      <c r="E34" s="67">
        <v>28</v>
      </c>
      <c r="G34" s="77">
        <v>26</v>
      </c>
      <c r="H34" s="60">
        <f t="shared" si="5"/>
        <v>9.3600000000000003E-2</v>
      </c>
      <c r="I34" s="60">
        <f t="shared" si="2"/>
        <v>0.1976</v>
      </c>
      <c r="J34" s="60">
        <f t="shared" si="3"/>
        <v>0.252</v>
      </c>
      <c r="K34" s="67">
        <v>28</v>
      </c>
      <c r="M34" s="77">
        <v>26</v>
      </c>
      <c r="N34" s="62">
        <f t="shared" si="6"/>
        <v>6.9999999999999994E-5</v>
      </c>
      <c r="O34" s="62">
        <f t="shared" si="7"/>
        <v>1.4999999999999999E-4</v>
      </c>
      <c r="P34" s="67">
        <f t="shared" si="8"/>
        <v>2.52E-4</v>
      </c>
      <c r="Q34" s="6"/>
      <c r="R34" s="77">
        <v>26</v>
      </c>
      <c r="S34" s="62">
        <f t="shared" si="9"/>
        <v>1.17E-4</v>
      </c>
      <c r="T34" s="62">
        <f t="shared" si="10"/>
        <v>2.4699999999999999E-4</v>
      </c>
      <c r="U34" s="64">
        <f t="shared" si="11"/>
        <v>3.1500000000000001E-4</v>
      </c>
      <c r="V34" s="6"/>
      <c r="W34" s="77">
        <v>26</v>
      </c>
      <c r="X34" s="63">
        <f t="shared" si="13"/>
        <v>99855</v>
      </c>
      <c r="Y34" s="64">
        <f t="shared" si="12"/>
        <v>99808</v>
      </c>
      <c r="Z34" s="6"/>
      <c r="AA34" s="86">
        <v>41</v>
      </c>
      <c r="AB34" s="74">
        <v>2.8400000000000002E-4</v>
      </c>
      <c r="AC34" s="84">
        <v>4.9200000000000003E-4</v>
      </c>
      <c r="AD34" s="85">
        <v>6.5899999999999997E-4</v>
      </c>
      <c r="AE34" s="6"/>
      <c r="AF34" s="91">
        <v>41</v>
      </c>
      <c r="AG34" s="84">
        <v>5.13E-4</v>
      </c>
      <c r="AH34" s="84">
        <v>8.8900000000000003E-4</v>
      </c>
      <c r="AI34" s="85">
        <v>9.0600000000000001E-4</v>
      </c>
      <c r="AJ34" s="6"/>
      <c r="AK34" s="6"/>
      <c r="AL34" s="6"/>
      <c r="AM34" s="6"/>
      <c r="AN34" s="6"/>
    </row>
    <row r="35" spans="1:40">
      <c r="A35" s="77">
        <v>27</v>
      </c>
      <c r="B35" s="58">
        <f t="shared" si="4"/>
        <v>5.8400000000000001E-2</v>
      </c>
      <c r="C35" s="58">
        <f t="shared" si="0"/>
        <v>0.12479999999999999</v>
      </c>
      <c r="D35" s="58">
        <f t="shared" si="1"/>
        <v>0.21199999999999999</v>
      </c>
      <c r="E35" s="67">
        <v>29</v>
      </c>
      <c r="G35" s="77">
        <v>27</v>
      </c>
      <c r="H35" s="60">
        <f t="shared" si="5"/>
        <v>9.6800000000000011E-2</v>
      </c>
      <c r="I35" s="60">
        <f t="shared" si="2"/>
        <v>0.2056</v>
      </c>
      <c r="J35" s="60">
        <f t="shared" si="3"/>
        <v>0.26319999999999999</v>
      </c>
      <c r="K35" s="67">
        <v>29</v>
      </c>
      <c r="M35" s="77">
        <v>27</v>
      </c>
      <c r="N35" s="62">
        <f t="shared" si="6"/>
        <v>7.2999999999999999E-5</v>
      </c>
      <c r="O35" s="62">
        <f t="shared" si="7"/>
        <v>1.56E-4</v>
      </c>
      <c r="P35" s="67">
        <f t="shared" si="8"/>
        <v>2.6499999999999999E-4</v>
      </c>
      <c r="Q35" s="6"/>
      <c r="R35" s="77">
        <v>27</v>
      </c>
      <c r="S35" s="62">
        <f t="shared" si="9"/>
        <v>1.21E-4</v>
      </c>
      <c r="T35" s="62">
        <f t="shared" si="10"/>
        <v>2.5700000000000001E-4</v>
      </c>
      <c r="U35" s="64">
        <f t="shared" si="11"/>
        <v>3.2899999999999997E-4</v>
      </c>
      <c r="V35" s="6"/>
      <c r="W35" s="77">
        <v>27</v>
      </c>
      <c r="X35" s="63">
        <f t="shared" si="13"/>
        <v>99836</v>
      </c>
      <c r="Y35" s="64">
        <f t="shared" si="12"/>
        <v>99784</v>
      </c>
      <c r="Z35" s="6"/>
      <c r="AA35" s="86">
        <v>42</v>
      </c>
      <c r="AB35" s="74">
        <v>3.1700000000000001E-4</v>
      </c>
      <c r="AC35" s="84">
        <v>5.44E-4</v>
      </c>
      <c r="AD35" s="85">
        <v>7.2000000000000005E-4</v>
      </c>
      <c r="AE35" s="6"/>
      <c r="AF35" s="91">
        <v>42</v>
      </c>
      <c r="AG35" s="84">
        <v>5.8399999999999999E-4</v>
      </c>
      <c r="AH35" s="84">
        <v>1E-3</v>
      </c>
      <c r="AI35" s="85">
        <v>1.0089999999999999E-3</v>
      </c>
      <c r="AJ35" s="6"/>
      <c r="AK35" s="6"/>
      <c r="AL35" s="6"/>
      <c r="AM35" s="6"/>
      <c r="AN35" s="6"/>
    </row>
    <row r="36" spans="1:40">
      <c r="A36" s="77">
        <v>28</v>
      </c>
      <c r="B36" s="58">
        <f t="shared" si="4"/>
        <v>6.1600000000000009E-2</v>
      </c>
      <c r="C36" s="58">
        <f t="shared" si="0"/>
        <v>0.13120000000000001</v>
      </c>
      <c r="D36" s="58">
        <f t="shared" si="1"/>
        <v>0.22320000000000001</v>
      </c>
      <c r="E36" s="67">
        <v>30</v>
      </c>
      <c r="G36" s="77">
        <v>28</v>
      </c>
      <c r="H36" s="60">
        <f t="shared" si="5"/>
        <v>0.10080000000000001</v>
      </c>
      <c r="I36" s="60">
        <f t="shared" si="2"/>
        <v>0.2152</v>
      </c>
      <c r="J36" s="60">
        <f t="shared" si="3"/>
        <v>0.27599999999999997</v>
      </c>
      <c r="K36" s="67">
        <v>30</v>
      </c>
      <c r="M36" s="77">
        <v>28</v>
      </c>
      <c r="N36" s="62">
        <f t="shared" si="6"/>
        <v>7.7000000000000001E-5</v>
      </c>
      <c r="O36" s="62">
        <f t="shared" si="7"/>
        <v>1.64E-4</v>
      </c>
      <c r="P36" s="67">
        <f t="shared" si="8"/>
        <v>2.7900000000000001E-4</v>
      </c>
      <c r="Q36" s="6"/>
      <c r="R36" s="77">
        <v>28</v>
      </c>
      <c r="S36" s="62">
        <f t="shared" si="9"/>
        <v>1.26E-4</v>
      </c>
      <c r="T36" s="62">
        <f t="shared" si="10"/>
        <v>2.6899999999999998E-4</v>
      </c>
      <c r="U36" s="64">
        <f t="shared" si="11"/>
        <v>3.4499999999999998E-4</v>
      </c>
      <c r="V36" s="6"/>
      <c r="W36" s="77">
        <v>28</v>
      </c>
      <c r="X36" s="63">
        <f t="shared" si="13"/>
        <v>99816</v>
      </c>
      <c r="Y36" s="64">
        <f t="shared" si="12"/>
        <v>99759</v>
      </c>
      <c r="Z36" s="6"/>
      <c r="AA36" s="86">
        <v>43</v>
      </c>
      <c r="AB36" s="74">
        <v>3.5399999999999999E-4</v>
      </c>
      <c r="AC36" s="84">
        <v>6.0300000000000002E-4</v>
      </c>
      <c r="AD36" s="85">
        <v>7.8799999999999996E-4</v>
      </c>
      <c r="AE36" s="6"/>
      <c r="AF36" s="91">
        <v>43</v>
      </c>
      <c r="AG36" s="84">
        <v>6.6600000000000003E-4</v>
      </c>
      <c r="AH36" s="84">
        <v>1.124E-3</v>
      </c>
      <c r="AI36" s="85">
        <v>1.127E-3</v>
      </c>
      <c r="AJ36" s="6"/>
      <c r="AK36" s="6"/>
      <c r="AL36" s="6"/>
      <c r="AM36" s="6"/>
      <c r="AN36" s="6"/>
    </row>
    <row r="37" spans="1:40">
      <c r="A37" s="77">
        <v>29</v>
      </c>
      <c r="B37" s="58">
        <f t="shared" si="4"/>
        <v>6.4799999999999996E-2</v>
      </c>
      <c r="C37" s="58">
        <f t="shared" si="0"/>
        <v>0.13919999999999999</v>
      </c>
      <c r="D37" s="58">
        <f t="shared" si="1"/>
        <v>0.23600000000000002</v>
      </c>
      <c r="E37" s="67">
        <v>31</v>
      </c>
      <c r="G37" s="77">
        <v>29</v>
      </c>
      <c r="H37" s="60">
        <f t="shared" si="5"/>
        <v>0.10560000000000001</v>
      </c>
      <c r="I37" s="60">
        <f t="shared" si="2"/>
        <v>0.22560000000000002</v>
      </c>
      <c r="J37" s="60">
        <f t="shared" si="3"/>
        <v>0.29120000000000001</v>
      </c>
      <c r="K37" s="67">
        <v>31</v>
      </c>
      <c r="M37" s="77">
        <v>29</v>
      </c>
      <c r="N37" s="62">
        <f t="shared" si="6"/>
        <v>8.1000000000000004E-5</v>
      </c>
      <c r="O37" s="62">
        <f t="shared" si="7"/>
        <v>1.74E-4</v>
      </c>
      <c r="P37" s="67">
        <f t="shared" si="8"/>
        <v>2.9500000000000001E-4</v>
      </c>
      <c r="Q37" s="6"/>
      <c r="R37" s="77">
        <v>29</v>
      </c>
      <c r="S37" s="62">
        <f t="shared" si="9"/>
        <v>1.3200000000000001E-4</v>
      </c>
      <c r="T37" s="62">
        <f t="shared" si="10"/>
        <v>2.8200000000000002E-4</v>
      </c>
      <c r="U37" s="64">
        <f t="shared" si="11"/>
        <v>3.6400000000000001E-4</v>
      </c>
      <c r="V37" s="6"/>
      <c r="W37" s="77">
        <v>29</v>
      </c>
      <c r="X37" s="63">
        <f t="shared" si="13"/>
        <v>99795</v>
      </c>
      <c r="Y37" s="64">
        <f t="shared" si="12"/>
        <v>99733</v>
      </c>
      <c r="Z37" s="6"/>
      <c r="AA37" s="86">
        <v>44</v>
      </c>
      <c r="AB37" s="74">
        <v>3.9599999999999998E-4</v>
      </c>
      <c r="AC37" s="84">
        <v>6.69E-4</v>
      </c>
      <c r="AD37" s="85">
        <v>8.6399999999999997E-4</v>
      </c>
      <c r="AE37" s="6"/>
      <c r="AF37" s="91">
        <v>44</v>
      </c>
      <c r="AG37" s="84">
        <v>7.6000000000000004E-4</v>
      </c>
      <c r="AH37" s="84">
        <v>1.2600000000000001E-3</v>
      </c>
      <c r="AI37" s="85">
        <v>1.261E-3</v>
      </c>
      <c r="AJ37" s="6"/>
      <c r="AK37" s="6"/>
      <c r="AL37" s="6"/>
      <c r="AM37" s="6"/>
      <c r="AN37" s="6"/>
    </row>
    <row r="38" spans="1:40">
      <c r="A38" s="77">
        <v>30</v>
      </c>
      <c r="B38" s="58">
        <f t="shared" si="4"/>
        <v>6.8000000000000019E-2</v>
      </c>
      <c r="C38" s="58">
        <f t="shared" si="0"/>
        <v>0.14800000000000002</v>
      </c>
      <c r="D38" s="58">
        <f t="shared" si="1"/>
        <v>0.25040000000000001</v>
      </c>
      <c r="E38" s="67">
        <v>32</v>
      </c>
      <c r="G38" s="77">
        <v>30</v>
      </c>
      <c r="H38" s="60">
        <f t="shared" si="5"/>
        <v>0.11119999999999999</v>
      </c>
      <c r="I38" s="60">
        <f t="shared" si="2"/>
        <v>0.24</v>
      </c>
      <c r="J38" s="60">
        <f t="shared" si="3"/>
        <v>0.308</v>
      </c>
      <c r="K38" s="67">
        <v>32</v>
      </c>
      <c r="M38" s="77">
        <v>30</v>
      </c>
      <c r="N38" s="62">
        <f t="shared" si="6"/>
        <v>8.5000000000000006E-5</v>
      </c>
      <c r="O38" s="62">
        <f t="shared" si="7"/>
        <v>1.85E-4</v>
      </c>
      <c r="P38" s="67">
        <f t="shared" si="8"/>
        <v>3.1300000000000002E-4</v>
      </c>
      <c r="Q38" s="6"/>
      <c r="R38" s="77">
        <v>30</v>
      </c>
      <c r="S38" s="62">
        <f t="shared" si="9"/>
        <v>1.3899999999999999E-4</v>
      </c>
      <c r="T38" s="62">
        <f t="shared" si="10"/>
        <v>2.9999999999999997E-4</v>
      </c>
      <c r="U38" s="64">
        <f t="shared" si="11"/>
        <v>3.8499999999999998E-4</v>
      </c>
      <c r="V38" s="6"/>
      <c r="W38" s="77">
        <v>30</v>
      </c>
      <c r="X38" s="63">
        <f t="shared" si="13"/>
        <v>99773</v>
      </c>
      <c r="Y38" s="64">
        <f t="shared" si="12"/>
        <v>99705</v>
      </c>
      <c r="Z38" s="6"/>
      <c r="AA38" s="86">
        <v>45</v>
      </c>
      <c r="AB38" s="74">
        <v>4.4200000000000001E-4</v>
      </c>
      <c r="AC38" s="84">
        <v>7.4200000000000004E-4</v>
      </c>
      <c r="AD38" s="85">
        <v>9.4899999999999997E-4</v>
      </c>
      <c r="AE38" s="6"/>
      <c r="AF38" s="91">
        <v>45</v>
      </c>
      <c r="AG38" s="84">
        <v>8.6799999999999996E-4</v>
      </c>
      <c r="AH38" s="84">
        <v>1.415E-3</v>
      </c>
      <c r="AI38" s="85">
        <v>1.415E-3</v>
      </c>
      <c r="AJ38" s="6"/>
      <c r="AK38" s="6"/>
      <c r="AL38" s="6"/>
      <c r="AM38" s="6"/>
      <c r="AN38" s="6"/>
    </row>
    <row r="39" spans="1:40">
      <c r="A39" s="77">
        <v>31</v>
      </c>
      <c r="B39" s="58">
        <f t="shared" si="4"/>
        <v>7.3599999999999999E-2</v>
      </c>
      <c r="C39" s="58">
        <f t="shared" si="0"/>
        <v>0.15920000000000001</v>
      </c>
      <c r="D39" s="58">
        <f t="shared" si="1"/>
        <v>0.26640000000000003</v>
      </c>
      <c r="E39" s="67">
        <v>33</v>
      </c>
      <c r="G39" s="77">
        <v>31</v>
      </c>
      <c r="H39" s="60">
        <f t="shared" si="5"/>
        <v>0.1192</v>
      </c>
      <c r="I39" s="60">
        <f t="shared" si="2"/>
        <v>0.25760000000000005</v>
      </c>
      <c r="J39" s="60">
        <f t="shared" si="3"/>
        <v>0.32880000000000004</v>
      </c>
      <c r="K39" s="67">
        <v>33</v>
      </c>
      <c r="M39" s="77">
        <v>31</v>
      </c>
      <c r="N39" s="62">
        <f t="shared" si="6"/>
        <v>9.2E-5</v>
      </c>
      <c r="O39" s="62">
        <f t="shared" si="7"/>
        <v>1.9900000000000001E-4</v>
      </c>
      <c r="P39" s="67">
        <f t="shared" si="8"/>
        <v>3.3300000000000002E-4</v>
      </c>
      <c r="Q39" s="6"/>
      <c r="R39" s="77">
        <v>31</v>
      </c>
      <c r="S39" s="62">
        <f t="shared" si="9"/>
        <v>1.4899999999999999E-4</v>
      </c>
      <c r="T39" s="62">
        <f t="shared" si="10"/>
        <v>3.2200000000000002E-4</v>
      </c>
      <c r="U39" s="64">
        <f t="shared" si="11"/>
        <v>4.1100000000000002E-4</v>
      </c>
      <c r="V39" s="6"/>
      <c r="W39" s="77">
        <v>31</v>
      </c>
      <c r="X39" s="63">
        <f t="shared" si="13"/>
        <v>99749</v>
      </c>
      <c r="Y39" s="64">
        <f t="shared" si="12"/>
        <v>99676</v>
      </c>
      <c r="Z39" s="6"/>
      <c r="AA39" s="86">
        <v>46</v>
      </c>
      <c r="AB39" s="74">
        <v>4.95E-4</v>
      </c>
      <c r="AC39" s="84">
        <v>8.25E-4</v>
      </c>
      <c r="AD39" s="85">
        <v>1.044E-3</v>
      </c>
      <c r="AE39" s="6"/>
      <c r="AF39" s="91">
        <v>46</v>
      </c>
      <c r="AG39" s="84">
        <v>9.9099999999999991E-4</v>
      </c>
      <c r="AH39" s="84">
        <v>1.5889999999999999E-3</v>
      </c>
      <c r="AI39" s="85">
        <v>1.5889999999999999E-3</v>
      </c>
      <c r="AJ39" s="6"/>
      <c r="AK39" s="6"/>
      <c r="AL39" s="6"/>
      <c r="AM39" s="6"/>
      <c r="AN39" s="6"/>
    </row>
    <row r="40" spans="1:40">
      <c r="A40" s="77">
        <v>32</v>
      </c>
      <c r="B40" s="58">
        <f t="shared" si="4"/>
        <v>0.08</v>
      </c>
      <c r="C40" s="58">
        <f t="shared" si="0"/>
        <v>0.17200000000000001</v>
      </c>
      <c r="D40" s="58">
        <f t="shared" si="1"/>
        <v>0.28400000000000003</v>
      </c>
      <c r="E40" s="67">
        <v>34</v>
      </c>
      <c r="G40" s="77">
        <v>32</v>
      </c>
      <c r="H40" s="60">
        <f t="shared" si="5"/>
        <v>0.12959999999999999</v>
      </c>
      <c r="I40" s="60">
        <f t="shared" si="2"/>
        <v>0.2792</v>
      </c>
      <c r="J40" s="60">
        <f t="shared" si="3"/>
        <v>0.35200000000000004</v>
      </c>
      <c r="K40" s="67">
        <v>34</v>
      </c>
      <c r="M40" s="77">
        <v>32</v>
      </c>
      <c r="N40" s="62">
        <f t="shared" si="6"/>
        <v>1E-4</v>
      </c>
      <c r="O40" s="62">
        <f t="shared" si="7"/>
        <v>2.1499999999999999E-4</v>
      </c>
      <c r="P40" s="67">
        <f t="shared" si="8"/>
        <v>3.5500000000000001E-4</v>
      </c>
      <c r="Q40" s="6"/>
      <c r="R40" s="77">
        <v>32</v>
      </c>
      <c r="S40" s="62">
        <f t="shared" si="9"/>
        <v>1.6200000000000001E-4</v>
      </c>
      <c r="T40" s="62">
        <f t="shared" si="10"/>
        <v>3.4900000000000003E-4</v>
      </c>
      <c r="U40" s="64">
        <f t="shared" si="11"/>
        <v>4.4000000000000002E-4</v>
      </c>
      <c r="V40" s="6"/>
      <c r="W40" s="77">
        <v>32</v>
      </c>
      <c r="X40" s="63">
        <f t="shared" si="13"/>
        <v>99724</v>
      </c>
      <c r="Y40" s="64">
        <f t="shared" si="12"/>
        <v>99645</v>
      </c>
      <c r="Z40" s="6"/>
      <c r="AA40" s="86">
        <v>47</v>
      </c>
      <c r="AB40" s="74">
        <v>5.5400000000000002E-4</v>
      </c>
      <c r="AC40" s="84">
        <v>9.1699999999999995E-4</v>
      </c>
      <c r="AD40" s="85">
        <v>1.15E-3</v>
      </c>
      <c r="AE40" s="6"/>
      <c r="AF40" s="91">
        <v>47</v>
      </c>
      <c r="AG40" s="84">
        <v>1.1329999999999999E-3</v>
      </c>
      <c r="AH40" s="84">
        <v>1.7880000000000001E-3</v>
      </c>
      <c r="AI40" s="85">
        <v>1.7880000000000001E-3</v>
      </c>
      <c r="AJ40" s="6"/>
      <c r="AK40" s="6"/>
      <c r="AL40" s="6"/>
      <c r="AM40" s="6"/>
      <c r="AN40" s="6"/>
    </row>
    <row r="41" spans="1:40">
      <c r="A41" s="77">
        <v>33</v>
      </c>
      <c r="B41" s="58">
        <f t="shared" si="4"/>
        <v>8.8000000000000009E-2</v>
      </c>
      <c r="C41" s="58">
        <f t="shared" si="0"/>
        <v>0.18720000000000001</v>
      </c>
      <c r="D41" s="58">
        <f t="shared" si="1"/>
        <v>0.30399999999999999</v>
      </c>
      <c r="E41" s="67">
        <v>35</v>
      </c>
      <c r="G41" s="77">
        <v>33</v>
      </c>
      <c r="H41" s="60">
        <f t="shared" si="5"/>
        <v>0.1424</v>
      </c>
      <c r="I41" s="60">
        <f t="shared" si="2"/>
        <v>0.30480000000000002</v>
      </c>
      <c r="J41" s="60">
        <f t="shared" si="3"/>
        <v>0.37919999999999998</v>
      </c>
      <c r="K41" s="67">
        <v>35</v>
      </c>
      <c r="M41" s="77">
        <v>33</v>
      </c>
      <c r="N41" s="62">
        <f t="shared" si="6"/>
        <v>1.1E-4</v>
      </c>
      <c r="O41" s="62">
        <f t="shared" si="7"/>
        <v>2.34E-4</v>
      </c>
      <c r="P41" s="67">
        <f t="shared" si="8"/>
        <v>3.8000000000000002E-4</v>
      </c>
      <c r="Q41" s="6"/>
      <c r="R41" s="77">
        <v>33</v>
      </c>
      <c r="S41" s="62">
        <f t="shared" si="9"/>
        <v>1.7799999999999999E-4</v>
      </c>
      <c r="T41" s="62">
        <f t="shared" si="10"/>
        <v>3.8099999999999999E-4</v>
      </c>
      <c r="U41" s="64">
        <f t="shared" si="11"/>
        <v>4.7399999999999997E-4</v>
      </c>
      <c r="V41" s="6"/>
      <c r="W41" s="77">
        <v>33</v>
      </c>
      <c r="X41" s="63">
        <f t="shared" si="13"/>
        <v>99697</v>
      </c>
      <c r="Y41" s="64">
        <f t="shared" si="12"/>
        <v>99612</v>
      </c>
      <c r="Z41" s="6"/>
      <c r="AA41" s="86">
        <v>48</v>
      </c>
      <c r="AB41" s="74">
        <v>6.2E-4</v>
      </c>
      <c r="AC41" s="84">
        <v>1.021E-3</v>
      </c>
      <c r="AD41" s="85">
        <v>1.2689999999999999E-3</v>
      </c>
      <c r="AE41" s="6"/>
      <c r="AF41" s="91">
        <v>48</v>
      </c>
      <c r="AG41" s="84">
        <v>1.294E-3</v>
      </c>
      <c r="AH41" s="84">
        <v>2.013E-3</v>
      </c>
      <c r="AI41" s="85">
        <v>2.013E-3</v>
      </c>
      <c r="AJ41" s="6"/>
      <c r="AK41" s="6"/>
      <c r="AL41" s="6"/>
      <c r="AM41" s="6"/>
      <c r="AN41" s="6"/>
    </row>
    <row r="42" spans="1:40">
      <c r="A42" s="77">
        <v>34</v>
      </c>
      <c r="B42" s="58">
        <f t="shared" si="4"/>
        <v>9.7600000000000006E-2</v>
      </c>
      <c r="C42" s="58">
        <f t="shared" si="0"/>
        <v>0.20400000000000001</v>
      </c>
      <c r="D42" s="58">
        <f t="shared" si="1"/>
        <v>0.32640000000000002</v>
      </c>
      <c r="E42" s="67">
        <v>36</v>
      </c>
      <c r="G42" s="77">
        <v>34</v>
      </c>
      <c r="H42" s="60">
        <f t="shared" si="5"/>
        <v>0.15840000000000001</v>
      </c>
      <c r="I42" s="60">
        <f t="shared" si="2"/>
        <v>0.33440000000000003</v>
      </c>
      <c r="J42" s="60">
        <f t="shared" si="3"/>
        <v>0.41039999999999999</v>
      </c>
      <c r="K42" s="67">
        <v>36</v>
      </c>
      <c r="M42" s="77">
        <v>34</v>
      </c>
      <c r="N42" s="62">
        <f t="shared" si="6"/>
        <v>1.22E-4</v>
      </c>
      <c r="O42" s="62">
        <f t="shared" si="7"/>
        <v>2.5500000000000002E-4</v>
      </c>
      <c r="P42" s="67">
        <f t="shared" si="8"/>
        <v>4.08E-4</v>
      </c>
      <c r="Q42" s="6"/>
      <c r="R42" s="77">
        <v>34</v>
      </c>
      <c r="S42" s="62">
        <f t="shared" si="9"/>
        <v>1.9799999999999999E-4</v>
      </c>
      <c r="T42" s="62">
        <f t="shared" si="10"/>
        <v>4.1800000000000002E-4</v>
      </c>
      <c r="U42" s="64">
        <f t="shared" si="11"/>
        <v>5.13E-4</v>
      </c>
      <c r="V42" s="6"/>
      <c r="W42" s="77">
        <v>34</v>
      </c>
      <c r="X42" s="63">
        <f t="shared" si="13"/>
        <v>99669</v>
      </c>
      <c r="Y42" s="64">
        <f t="shared" si="12"/>
        <v>99577</v>
      </c>
      <c r="Z42" s="6"/>
      <c r="AA42" s="86">
        <v>49</v>
      </c>
      <c r="AB42" s="74">
        <v>6.9399999999999996E-4</v>
      </c>
      <c r="AC42" s="84">
        <v>1.1360000000000001E-3</v>
      </c>
      <c r="AD42" s="85">
        <v>1.4009999999999999E-3</v>
      </c>
      <c r="AE42" s="6"/>
      <c r="AF42" s="91">
        <v>49</v>
      </c>
      <c r="AG42" s="84">
        <v>1.4779999999999999E-3</v>
      </c>
      <c r="AH42" s="84">
        <v>2.2690000000000002E-3</v>
      </c>
      <c r="AI42" s="85">
        <v>2.2690000000000002E-3</v>
      </c>
      <c r="AJ42" s="6"/>
      <c r="AK42" s="6"/>
      <c r="AL42" s="6"/>
      <c r="AM42" s="6"/>
      <c r="AN42" s="6"/>
    </row>
    <row r="43" spans="1:40">
      <c r="A43" s="77">
        <v>35</v>
      </c>
      <c r="B43" s="58">
        <f t="shared" si="4"/>
        <v>0.10800000000000001</v>
      </c>
      <c r="C43" s="58">
        <f t="shared" si="0"/>
        <v>0.22239999999999999</v>
      </c>
      <c r="D43" s="58">
        <f t="shared" si="1"/>
        <v>0.35120000000000001</v>
      </c>
      <c r="E43" s="67">
        <v>37</v>
      </c>
      <c r="G43" s="77">
        <v>35</v>
      </c>
      <c r="H43" s="60">
        <f t="shared" si="5"/>
        <v>0.17680000000000001</v>
      </c>
      <c r="I43" s="60">
        <f t="shared" si="2"/>
        <v>0.36880000000000002</v>
      </c>
      <c r="J43" s="60">
        <f t="shared" si="3"/>
        <v>0.44640000000000002</v>
      </c>
      <c r="K43" s="67">
        <v>37</v>
      </c>
      <c r="M43" s="77">
        <v>35</v>
      </c>
      <c r="N43" s="62">
        <f t="shared" si="6"/>
        <v>1.35E-4</v>
      </c>
      <c r="O43" s="62">
        <f t="shared" si="7"/>
        <v>2.7799999999999998E-4</v>
      </c>
      <c r="P43" s="67">
        <f t="shared" si="8"/>
        <v>4.3899999999999999E-4</v>
      </c>
      <c r="Q43" s="6"/>
      <c r="R43" s="77">
        <v>35</v>
      </c>
      <c r="S43" s="62">
        <f t="shared" si="9"/>
        <v>2.2100000000000001E-4</v>
      </c>
      <c r="T43" s="62">
        <f t="shared" si="10"/>
        <v>4.6099999999999998E-4</v>
      </c>
      <c r="U43" s="64">
        <f t="shared" si="11"/>
        <v>5.5800000000000001E-4</v>
      </c>
      <c r="V43" s="6"/>
      <c r="W43" s="77">
        <v>35</v>
      </c>
      <c r="X43" s="63">
        <f t="shared" si="13"/>
        <v>99639</v>
      </c>
      <c r="Y43" s="64">
        <f t="shared" si="12"/>
        <v>99539</v>
      </c>
      <c r="Z43" s="6"/>
      <c r="AA43" s="86">
        <v>50</v>
      </c>
      <c r="AB43" s="74">
        <v>7.7700000000000002E-4</v>
      </c>
      <c r="AC43" s="84">
        <v>1.2669999999999999E-3</v>
      </c>
      <c r="AD43" s="85">
        <v>1.5499999999999999E-3</v>
      </c>
      <c r="AE43" s="6"/>
      <c r="AF43" s="91">
        <v>50</v>
      </c>
      <c r="AG43" s="84">
        <v>1.688E-3</v>
      </c>
      <c r="AH43" s="84">
        <v>2.5579999999999999E-3</v>
      </c>
      <c r="AI43" s="85">
        <v>2.5579999999999999E-3</v>
      </c>
      <c r="AJ43" s="6"/>
      <c r="AK43" s="6"/>
      <c r="AL43" s="6"/>
      <c r="AM43" s="6"/>
      <c r="AN43" s="6"/>
    </row>
    <row r="44" spans="1:40">
      <c r="A44" s="77">
        <v>36</v>
      </c>
      <c r="B44" s="58">
        <f t="shared" si="4"/>
        <v>0.12</v>
      </c>
      <c r="C44" s="58">
        <f t="shared" si="0"/>
        <v>0.24399999999999999</v>
      </c>
      <c r="D44" s="58">
        <f t="shared" si="1"/>
        <v>0.37840000000000001</v>
      </c>
      <c r="E44" s="67">
        <v>38</v>
      </c>
      <c r="G44" s="77">
        <v>36</v>
      </c>
      <c r="H44" s="60">
        <f t="shared" si="5"/>
        <v>0.1976</v>
      </c>
      <c r="I44" s="60">
        <f t="shared" si="2"/>
        <v>0.40720000000000001</v>
      </c>
      <c r="J44" s="60">
        <f t="shared" si="3"/>
        <v>0.48799999999999999</v>
      </c>
      <c r="K44" s="67">
        <v>38</v>
      </c>
      <c r="M44" s="77">
        <v>36</v>
      </c>
      <c r="N44" s="62">
        <f t="shared" si="6"/>
        <v>1.4999999999999999E-4</v>
      </c>
      <c r="O44" s="62">
        <f t="shared" si="7"/>
        <v>3.0499999999999999E-4</v>
      </c>
      <c r="P44" s="67">
        <f t="shared" si="8"/>
        <v>4.73E-4</v>
      </c>
      <c r="Q44" s="6"/>
      <c r="R44" s="77">
        <v>36</v>
      </c>
      <c r="S44" s="62">
        <f t="shared" si="9"/>
        <v>2.4699999999999999E-4</v>
      </c>
      <c r="T44" s="62">
        <f t="shared" si="10"/>
        <v>5.0900000000000001E-4</v>
      </c>
      <c r="U44" s="64">
        <f t="shared" si="11"/>
        <v>6.0999999999999997E-4</v>
      </c>
      <c r="V44" s="6"/>
      <c r="W44" s="77">
        <v>36</v>
      </c>
      <c r="X44" s="63">
        <f t="shared" si="13"/>
        <v>99606</v>
      </c>
      <c r="Y44" s="64">
        <f t="shared" si="12"/>
        <v>99498</v>
      </c>
      <c r="Z44" s="6"/>
      <c r="AA44" s="86">
        <v>51</v>
      </c>
      <c r="AB44" s="74">
        <v>8.7000000000000001E-4</v>
      </c>
      <c r="AC44" s="84">
        <v>1.4120000000000001E-3</v>
      </c>
      <c r="AD44" s="85">
        <v>1.7160000000000001E-3</v>
      </c>
      <c r="AE44" s="6"/>
      <c r="AF44" s="91">
        <v>51</v>
      </c>
      <c r="AG44" s="84">
        <v>1.926E-3</v>
      </c>
      <c r="AH44" s="84">
        <v>2.8860000000000001E-3</v>
      </c>
      <c r="AI44" s="85">
        <v>2.8860000000000001E-3</v>
      </c>
      <c r="AJ44" s="6"/>
      <c r="AK44" s="6"/>
      <c r="AL44" s="6"/>
      <c r="AM44" s="6"/>
      <c r="AN44" s="6"/>
    </row>
    <row r="45" spans="1:40">
      <c r="A45" s="77">
        <v>37</v>
      </c>
      <c r="B45" s="58">
        <f t="shared" si="4"/>
        <v>0.1328</v>
      </c>
      <c r="C45" s="58">
        <f t="shared" si="0"/>
        <v>0.26640000000000003</v>
      </c>
      <c r="D45" s="58">
        <f t="shared" si="1"/>
        <v>0.40959999999999996</v>
      </c>
      <c r="E45" s="67">
        <v>39</v>
      </c>
      <c r="G45" s="77">
        <v>37</v>
      </c>
      <c r="H45" s="60">
        <f t="shared" si="5"/>
        <v>0.22239999999999999</v>
      </c>
      <c r="I45" s="60">
        <f t="shared" si="2"/>
        <v>0.45279999999999998</v>
      </c>
      <c r="J45" s="60">
        <f t="shared" si="3"/>
        <v>0.53520000000000001</v>
      </c>
      <c r="K45" s="67">
        <v>39</v>
      </c>
      <c r="M45" s="77">
        <v>37</v>
      </c>
      <c r="N45" s="62">
        <f t="shared" si="6"/>
        <v>1.66E-4</v>
      </c>
      <c r="O45" s="62">
        <f t="shared" si="7"/>
        <v>3.3300000000000002E-4</v>
      </c>
      <c r="P45" s="67">
        <f t="shared" si="8"/>
        <v>5.1199999999999998E-4</v>
      </c>
      <c r="Q45" s="6"/>
      <c r="R45" s="77">
        <v>37</v>
      </c>
      <c r="S45" s="62">
        <f t="shared" si="9"/>
        <v>2.7799999999999998E-4</v>
      </c>
      <c r="T45" s="62">
        <f t="shared" si="10"/>
        <v>5.6599999999999999E-4</v>
      </c>
      <c r="U45" s="64">
        <f t="shared" si="11"/>
        <v>6.69E-4</v>
      </c>
      <c r="V45" s="6"/>
      <c r="W45" s="77">
        <v>37</v>
      </c>
      <c r="X45" s="63">
        <f t="shared" si="13"/>
        <v>99571</v>
      </c>
      <c r="Y45" s="64">
        <f t="shared" si="12"/>
        <v>99454</v>
      </c>
      <c r="Z45" s="6"/>
      <c r="AA45" s="86">
        <v>52</v>
      </c>
      <c r="AB45" s="74">
        <v>9.7499999999999996E-4</v>
      </c>
      <c r="AC45" s="84">
        <v>1.575E-3</v>
      </c>
      <c r="AD45" s="85">
        <v>1.9009999999999999E-3</v>
      </c>
      <c r="AE45" s="6"/>
      <c r="AF45" s="91">
        <v>52</v>
      </c>
      <c r="AG45" s="84">
        <v>2.1970000000000002E-3</v>
      </c>
      <c r="AH45" s="84">
        <v>3.2569999999999999E-3</v>
      </c>
      <c r="AI45" s="85">
        <v>3.2569999999999999E-3</v>
      </c>
      <c r="AJ45" s="6"/>
      <c r="AK45" s="6"/>
      <c r="AL45" s="6"/>
      <c r="AM45" s="6"/>
      <c r="AN45" s="6"/>
    </row>
    <row r="46" spans="1:40">
      <c r="A46" s="77">
        <v>38</v>
      </c>
      <c r="B46" s="58">
        <f t="shared" si="4"/>
        <v>0.1472</v>
      </c>
      <c r="C46" s="58">
        <f t="shared" si="0"/>
        <v>0.29359999999999997</v>
      </c>
      <c r="D46" s="58">
        <f t="shared" si="1"/>
        <v>0.44479999999999997</v>
      </c>
      <c r="E46" s="67">
        <v>40</v>
      </c>
      <c r="G46" s="77">
        <v>38</v>
      </c>
      <c r="H46" s="60">
        <f t="shared" si="5"/>
        <v>0.24959999999999999</v>
      </c>
      <c r="I46" s="60">
        <f t="shared" si="2"/>
        <v>0.504</v>
      </c>
      <c r="J46" s="60">
        <f t="shared" si="3"/>
        <v>0.59040000000000004</v>
      </c>
      <c r="K46" s="67">
        <v>40</v>
      </c>
      <c r="M46" s="77">
        <v>38</v>
      </c>
      <c r="N46" s="62">
        <f t="shared" si="6"/>
        <v>1.84E-4</v>
      </c>
      <c r="O46" s="62">
        <f t="shared" si="7"/>
        <v>3.6699999999999998E-4</v>
      </c>
      <c r="P46" s="67">
        <f t="shared" si="8"/>
        <v>5.5599999999999996E-4</v>
      </c>
      <c r="Q46" s="6"/>
      <c r="R46" s="77">
        <v>38</v>
      </c>
      <c r="S46" s="62">
        <f t="shared" si="9"/>
        <v>3.1199999999999999E-4</v>
      </c>
      <c r="T46" s="62">
        <f t="shared" si="10"/>
        <v>6.3000000000000003E-4</v>
      </c>
      <c r="U46" s="64">
        <f t="shared" si="11"/>
        <v>7.3800000000000005E-4</v>
      </c>
      <c r="V46" s="6"/>
      <c r="W46" s="77">
        <v>38</v>
      </c>
      <c r="X46" s="63">
        <f t="shared" si="13"/>
        <v>99533</v>
      </c>
      <c r="Y46" s="64">
        <f t="shared" si="12"/>
        <v>99405</v>
      </c>
      <c r="Z46" s="6"/>
      <c r="AA46" s="86">
        <v>53</v>
      </c>
      <c r="AB46" s="74">
        <v>1.0920000000000001E-3</v>
      </c>
      <c r="AC46" s="84">
        <v>1.758E-3</v>
      </c>
      <c r="AD46" s="85">
        <v>2.1090000000000002E-3</v>
      </c>
      <c r="AE46" s="6"/>
      <c r="AF46" s="91">
        <v>53</v>
      </c>
      <c r="AG46" s="84">
        <v>2.503E-3</v>
      </c>
      <c r="AH46" s="84">
        <v>3.6740000000000002E-3</v>
      </c>
      <c r="AI46" s="85">
        <v>3.6740000000000002E-3</v>
      </c>
      <c r="AJ46" s="6"/>
      <c r="AK46" s="6"/>
      <c r="AL46" s="6"/>
      <c r="AM46" s="6"/>
      <c r="AN46" s="6"/>
    </row>
    <row r="47" spans="1:40">
      <c r="A47" s="77">
        <v>39</v>
      </c>
      <c r="B47" s="58">
        <f t="shared" si="4"/>
        <v>0.16400000000000001</v>
      </c>
      <c r="C47" s="58">
        <f t="shared" si="0"/>
        <v>0.32320000000000004</v>
      </c>
      <c r="D47" s="58">
        <f t="shared" si="1"/>
        <v>0.48320000000000002</v>
      </c>
      <c r="E47" s="67">
        <v>41</v>
      </c>
      <c r="G47" s="77">
        <v>39</v>
      </c>
      <c r="H47" s="60">
        <f t="shared" si="5"/>
        <v>0.28160000000000002</v>
      </c>
      <c r="I47" s="60">
        <f t="shared" si="2"/>
        <v>0.56400000000000006</v>
      </c>
      <c r="J47" s="60">
        <f t="shared" si="3"/>
        <v>0.65280000000000005</v>
      </c>
      <c r="K47" s="67">
        <v>41</v>
      </c>
      <c r="M47" s="77">
        <v>39</v>
      </c>
      <c r="N47" s="62">
        <f t="shared" si="6"/>
        <v>2.05E-4</v>
      </c>
      <c r="O47" s="62">
        <f t="shared" si="7"/>
        <v>4.0400000000000001E-4</v>
      </c>
      <c r="P47" s="67">
        <f t="shared" si="8"/>
        <v>6.0400000000000004E-4</v>
      </c>
      <c r="Q47" s="6"/>
      <c r="R47" s="77">
        <v>39</v>
      </c>
      <c r="S47" s="62">
        <f t="shared" si="9"/>
        <v>3.5199999999999999E-4</v>
      </c>
      <c r="T47" s="62">
        <f t="shared" si="10"/>
        <v>7.0500000000000001E-4</v>
      </c>
      <c r="U47" s="64">
        <f t="shared" si="11"/>
        <v>8.1599999999999999E-4</v>
      </c>
      <c r="V47" s="6"/>
      <c r="W47" s="77">
        <v>39</v>
      </c>
      <c r="X47" s="63">
        <f t="shared" si="13"/>
        <v>99492</v>
      </c>
      <c r="Y47" s="64">
        <f t="shared" si="12"/>
        <v>99352</v>
      </c>
      <c r="Z47" s="6"/>
      <c r="AA47" s="86">
        <v>54</v>
      </c>
      <c r="AB47" s="74">
        <v>1.2229999999999999E-3</v>
      </c>
      <c r="AC47" s="84">
        <v>1.9620000000000002E-3</v>
      </c>
      <c r="AD47" s="85">
        <v>2.3410000000000002E-3</v>
      </c>
      <c r="AE47" s="6"/>
      <c r="AF47" s="91">
        <v>54</v>
      </c>
      <c r="AG47" s="84">
        <v>2.8500000000000001E-3</v>
      </c>
      <c r="AH47" s="84">
        <v>4.1460000000000004E-3</v>
      </c>
      <c r="AI47" s="85">
        <v>4.1460000000000004E-3</v>
      </c>
      <c r="AJ47" s="6"/>
      <c r="AK47" s="6"/>
      <c r="AL47" s="6"/>
      <c r="AM47" s="6"/>
      <c r="AN47" s="6"/>
    </row>
    <row r="48" spans="1:40">
      <c r="A48" s="77">
        <v>40</v>
      </c>
      <c r="B48" s="58">
        <f t="shared" si="4"/>
        <v>0.18240000000000001</v>
      </c>
      <c r="C48" s="58">
        <f t="shared" si="0"/>
        <v>0.35599999999999998</v>
      </c>
      <c r="D48" s="58">
        <f t="shared" si="1"/>
        <v>0.5272</v>
      </c>
      <c r="E48" s="67">
        <v>42</v>
      </c>
      <c r="G48" s="77">
        <v>40</v>
      </c>
      <c r="H48" s="60">
        <f t="shared" si="5"/>
        <v>0.31919999999999998</v>
      </c>
      <c r="I48" s="60">
        <f t="shared" si="2"/>
        <v>0.63280000000000014</v>
      </c>
      <c r="J48" s="60">
        <f t="shared" si="3"/>
        <v>0.7248</v>
      </c>
      <c r="K48" s="67">
        <v>42</v>
      </c>
      <c r="M48" s="77">
        <v>40</v>
      </c>
      <c r="N48" s="62">
        <f t="shared" si="6"/>
        <v>2.2800000000000001E-4</v>
      </c>
      <c r="O48" s="62">
        <f t="shared" si="7"/>
        <v>4.4499999999999997E-4</v>
      </c>
      <c r="P48" s="67">
        <f t="shared" si="8"/>
        <v>6.5899999999999997E-4</v>
      </c>
      <c r="Q48" s="6"/>
      <c r="R48" s="77">
        <v>40</v>
      </c>
      <c r="S48" s="62">
        <f t="shared" si="9"/>
        <v>3.9899999999999999E-4</v>
      </c>
      <c r="T48" s="62">
        <f t="shared" si="10"/>
        <v>7.9100000000000004E-4</v>
      </c>
      <c r="U48" s="64">
        <f t="shared" si="11"/>
        <v>9.0600000000000001E-4</v>
      </c>
      <c r="V48" s="6"/>
      <c r="W48" s="77">
        <v>40</v>
      </c>
      <c r="X48" s="63">
        <f t="shared" si="13"/>
        <v>99448</v>
      </c>
      <c r="Y48" s="64">
        <f t="shared" si="12"/>
        <v>99293</v>
      </c>
      <c r="Z48" s="6"/>
      <c r="AA48" s="86">
        <v>55</v>
      </c>
      <c r="AB48" s="74">
        <v>1.3699999999999999E-3</v>
      </c>
      <c r="AC48" s="84">
        <v>2.1909999999999998E-3</v>
      </c>
      <c r="AD48" s="85">
        <v>2.5999999999999999E-3</v>
      </c>
      <c r="AE48" s="6"/>
      <c r="AF48" s="91">
        <v>55</v>
      </c>
      <c r="AG48" s="84">
        <v>3.241E-3</v>
      </c>
      <c r="AH48" s="84">
        <v>4.6759999999999996E-3</v>
      </c>
      <c r="AI48" s="85">
        <v>4.6759999999999996E-3</v>
      </c>
      <c r="AJ48" s="6"/>
      <c r="AK48" s="6"/>
      <c r="AL48" s="6"/>
      <c r="AM48" s="6"/>
      <c r="AN48" s="6"/>
    </row>
    <row r="49" spans="1:40">
      <c r="A49" s="77">
        <v>41</v>
      </c>
      <c r="B49" s="58">
        <f t="shared" si="4"/>
        <v>0.20320000000000002</v>
      </c>
      <c r="C49" s="58">
        <f t="shared" si="0"/>
        <v>0.39360000000000001</v>
      </c>
      <c r="D49" s="58">
        <f t="shared" si="1"/>
        <v>0.57600000000000007</v>
      </c>
      <c r="E49" s="67">
        <v>43</v>
      </c>
      <c r="G49" s="77">
        <v>41</v>
      </c>
      <c r="H49" s="60">
        <f t="shared" si="5"/>
        <v>0.36160000000000003</v>
      </c>
      <c r="I49" s="60">
        <f t="shared" si="2"/>
        <v>0.71120000000000005</v>
      </c>
      <c r="J49" s="60">
        <f t="shared" si="3"/>
        <v>0.80720000000000003</v>
      </c>
      <c r="K49" s="67">
        <v>43</v>
      </c>
      <c r="M49" s="77">
        <v>41</v>
      </c>
      <c r="N49" s="62">
        <f t="shared" si="6"/>
        <v>2.5399999999999999E-4</v>
      </c>
      <c r="O49" s="62">
        <f t="shared" si="7"/>
        <v>4.9200000000000003E-4</v>
      </c>
      <c r="P49" s="67">
        <f t="shared" si="8"/>
        <v>7.2000000000000005E-4</v>
      </c>
      <c r="Q49" s="6"/>
      <c r="R49" s="77">
        <v>41</v>
      </c>
      <c r="S49" s="62">
        <f t="shared" si="9"/>
        <v>4.5199999999999998E-4</v>
      </c>
      <c r="T49" s="62">
        <f t="shared" si="10"/>
        <v>8.8900000000000003E-4</v>
      </c>
      <c r="U49" s="64">
        <f t="shared" si="11"/>
        <v>1.0089999999999999E-3</v>
      </c>
      <c r="V49" s="6"/>
      <c r="W49" s="77">
        <v>41</v>
      </c>
      <c r="X49" s="63">
        <f t="shared" si="13"/>
        <v>99400</v>
      </c>
      <c r="Y49" s="64">
        <f t="shared" si="12"/>
        <v>99228</v>
      </c>
      <c r="Z49" s="6"/>
      <c r="AA49" s="86">
        <v>56</v>
      </c>
      <c r="AB49" s="74">
        <v>1.534E-3</v>
      </c>
      <c r="AC49" s="84">
        <v>2.4459999999999998E-3</v>
      </c>
      <c r="AD49" s="85">
        <v>2.8900000000000002E-3</v>
      </c>
      <c r="AE49" s="6"/>
      <c r="AF49" s="91">
        <v>56</v>
      </c>
      <c r="AG49" s="84">
        <v>3.6809999999999998E-3</v>
      </c>
      <c r="AH49" s="84">
        <v>5.2719999999999998E-3</v>
      </c>
      <c r="AI49" s="85">
        <v>5.2719999999999998E-3</v>
      </c>
      <c r="AJ49" s="6"/>
      <c r="AK49" s="6"/>
      <c r="AL49" s="6"/>
      <c r="AM49" s="6"/>
      <c r="AN49" s="6"/>
    </row>
    <row r="50" spans="1:40">
      <c r="A50" s="77">
        <v>42</v>
      </c>
      <c r="B50" s="58">
        <f t="shared" si="4"/>
        <v>0.22720000000000001</v>
      </c>
      <c r="C50" s="58">
        <f t="shared" si="0"/>
        <v>0.43520000000000003</v>
      </c>
      <c r="D50" s="58">
        <f t="shared" si="1"/>
        <v>0.63040000000000007</v>
      </c>
      <c r="E50" s="67">
        <v>44</v>
      </c>
      <c r="G50" s="77">
        <v>42</v>
      </c>
      <c r="H50" s="60">
        <f t="shared" si="5"/>
        <v>0.41039999999999999</v>
      </c>
      <c r="I50" s="60">
        <f t="shared" si="2"/>
        <v>0.8</v>
      </c>
      <c r="J50" s="60">
        <f t="shared" si="3"/>
        <v>0.90160000000000007</v>
      </c>
      <c r="K50" s="67">
        <v>44</v>
      </c>
      <c r="M50" s="77">
        <v>42</v>
      </c>
      <c r="N50" s="62">
        <f t="shared" si="6"/>
        <v>2.8400000000000002E-4</v>
      </c>
      <c r="O50" s="62">
        <f t="shared" si="7"/>
        <v>5.44E-4</v>
      </c>
      <c r="P50" s="67">
        <f t="shared" si="8"/>
        <v>7.8799999999999996E-4</v>
      </c>
      <c r="Q50" s="6"/>
      <c r="R50" s="77">
        <v>42</v>
      </c>
      <c r="S50" s="62">
        <f t="shared" si="9"/>
        <v>5.13E-4</v>
      </c>
      <c r="T50" s="62">
        <f t="shared" si="10"/>
        <v>1E-3</v>
      </c>
      <c r="U50" s="64">
        <f t="shared" si="11"/>
        <v>1.127E-3</v>
      </c>
      <c r="V50" s="6"/>
      <c r="W50" s="77">
        <v>42</v>
      </c>
      <c r="X50" s="63">
        <f t="shared" si="13"/>
        <v>99348</v>
      </c>
      <c r="Y50" s="64">
        <f t="shared" si="12"/>
        <v>99156</v>
      </c>
      <c r="Z50" s="6"/>
      <c r="AA50" s="86">
        <v>57</v>
      </c>
      <c r="AB50" s="74">
        <v>1.717E-3</v>
      </c>
      <c r="AC50" s="84">
        <v>2.7309999999999999E-3</v>
      </c>
      <c r="AD50" s="85">
        <v>3.2130000000000001E-3</v>
      </c>
      <c r="AE50" s="6"/>
      <c r="AF50" s="91">
        <v>57</v>
      </c>
      <c r="AG50" s="84">
        <v>4.176E-3</v>
      </c>
      <c r="AH50" s="84">
        <v>5.9410000000000001E-3</v>
      </c>
      <c r="AI50" s="85">
        <v>5.9410000000000001E-3</v>
      </c>
      <c r="AJ50" s="6"/>
      <c r="AK50" s="6"/>
      <c r="AL50" s="6"/>
      <c r="AM50" s="6"/>
      <c r="AN50" s="6"/>
    </row>
    <row r="51" spans="1:40">
      <c r="A51" s="77">
        <v>43</v>
      </c>
      <c r="B51" s="58">
        <f t="shared" si="4"/>
        <v>0.25360000000000005</v>
      </c>
      <c r="C51" s="58">
        <f t="shared" si="0"/>
        <v>0.4824</v>
      </c>
      <c r="D51" s="58">
        <f t="shared" si="1"/>
        <v>0.69120000000000004</v>
      </c>
      <c r="E51" s="67">
        <v>45</v>
      </c>
      <c r="G51" s="77">
        <v>43</v>
      </c>
      <c r="H51" s="60">
        <f t="shared" si="5"/>
        <v>0.4672</v>
      </c>
      <c r="I51" s="60">
        <f t="shared" si="2"/>
        <v>0.89920000000000011</v>
      </c>
      <c r="J51" s="60">
        <f t="shared" si="3"/>
        <v>1.0087999999999999</v>
      </c>
      <c r="K51" s="67">
        <v>45</v>
      </c>
      <c r="M51" s="77">
        <v>43</v>
      </c>
      <c r="N51" s="62">
        <f t="shared" si="6"/>
        <v>3.1700000000000001E-4</v>
      </c>
      <c r="O51" s="62">
        <f t="shared" si="7"/>
        <v>6.0300000000000002E-4</v>
      </c>
      <c r="P51" s="67">
        <f t="shared" si="8"/>
        <v>8.6399999999999997E-4</v>
      </c>
      <c r="Q51" s="6"/>
      <c r="R51" s="77">
        <v>43</v>
      </c>
      <c r="S51" s="62">
        <f t="shared" si="9"/>
        <v>5.8399999999999999E-4</v>
      </c>
      <c r="T51" s="62">
        <f t="shared" si="10"/>
        <v>1.124E-3</v>
      </c>
      <c r="U51" s="64">
        <f t="shared" si="11"/>
        <v>1.261E-3</v>
      </c>
      <c r="V51" s="6"/>
      <c r="W51" s="77">
        <v>43</v>
      </c>
      <c r="X51" s="63">
        <f t="shared" si="13"/>
        <v>99291</v>
      </c>
      <c r="Y51" s="64">
        <f t="shared" si="12"/>
        <v>99076</v>
      </c>
      <c r="Z51" s="6"/>
      <c r="AA51" s="86">
        <v>58</v>
      </c>
      <c r="AB51" s="74">
        <v>1.9220000000000001E-3</v>
      </c>
      <c r="AC51" s="84">
        <v>3.052E-3</v>
      </c>
      <c r="AD51" s="85">
        <v>3.5760000000000002E-3</v>
      </c>
      <c r="AE51" s="6"/>
      <c r="AF51" s="91">
        <v>58</v>
      </c>
      <c r="AG51" s="84">
        <v>4.7320000000000001E-3</v>
      </c>
      <c r="AH51" s="84">
        <v>6.6909999999999999E-3</v>
      </c>
      <c r="AI51" s="85">
        <v>6.6909999999999999E-3</v>
      </c>
      <c r="AJ51" s="6"/>
      <c r="AK51" s="6"/>
      <c r="AL51" s="6"/>
      <c r="AM51" s="6"/>
      <c r="AN51" s="6"/>
    </row>
    <row r="52" spans="1:40">
      <c r="A52" s="77">
        <v>44</v>
      </c>
      <c r="B52" s="58">
        <f t="shared" si="4"/>
        <v>0.28320000000000001</v>
      </c>
      <c r="C52" s="58">
        <f t="shared" si="0"/>
        <v>0.53520000000000001</v>
      </c>
      <c r="D52" s="58">
        <f t="shared" si="1"/>
        <v>0.75919999999999999</v>
      </c>
      <c r="E52" s="67">
        <v>46</v>
      </c>
      <c r="G52" s="77">
        <v>44</v>
      </c>
      <c r="H52" s="60">
        <f t="shared" si="5"/>
        <v>0.53280000000000005</v>
      </c>
      <c r="I52" s="60">
        <f t="shared" si="2"/>
        <v>1.008</v>
      </c>
      <c r="J52" s="60">
        <f t="shared" si="3"/>
        <v>1.1319999999999999</v>
      </c>
      <c r="K52" s="67">
        <v>46</v>
      </c>
      <c r="M52" s="77">
        <v>44</v>
      </c>
      <c r="N52" s="62">
        <f t="shared" si="6"/>
        <v>3.5399999999999999E-4</v>
      </c>
      <c r="O52" s="62">
        <f t="shared" si="7"/>
        <v>6.69E-4</v>
      </c>
      <c r="P52" s="67">
        <f t="shared" si="8"/>
        <v>9.4899999999999997E-4</v>
      </c>
      <c r="Q52" s="6"/>
      <c r="R52" s="77">
        <v>44</v>
      </c>
      <c r="S52" s="62">
        <f t="shared" si="9"/>
        <v>6.6600000000000003E-4</v>
      </c>
      <c r="T52" s="62">
        <f t="shared" si="10"/>
        <v>1.2600000000000001E-3</v>
      </c>
      <c r="U52" s="64">
        <f t="shared" si="11"/>
        <v>1.415E-3</v>
      </c>
      <c r="V52" s="6"/>
      <c r="W52" s="77">
        <v>44</v>
      </c>
      <c r="X52" s="63">
        <f t="shared" si="13"/>
        <v>99228</v>
      </c>
      <c r="Y52" s="64">
        <f t="shared" si="12"/>
        <v>98987</v>
      </c>
      <c r="Z52" s="6"/>
      <c r="AA52" s="86">
        <v>59</v>
      </c>
      <c r="AB52" s="74">
        <v>2.1510000000000001E-3</v>
      </c>
      <c r="AC52" s="84">
        <v>3.408E-3</v>
      </c>
      <c r="AD52" s="85">
        <v>3.98E-3</v>
      </c>
      <c r="AE52" s="6"/>
      <c r="AF52" s="91">
        <v>59</v>
      </c>
      <c r="AG52" s="84">
        <v>5.3550000000000004E-3</v>
      </c>
      <c r="AH52" s="84">
        <v>7.5300000000000002E-3</v>
      </c>
      <c r="AI52" s="85">
        <v>7.5300000000000002E-3</v>
      </c>
      <c r="AJ52" s="6"/>
      <c r="AK52" s="6"/>
      <c r="AL52" s="6"/>
      <c r="AM52" s="6"/>
      <c r="AN52" s="6"/>
    </row>
    <row r="53" spans="1:40">
      <c r="A53" s="77">
        <v>45</v>
      </c>
      <c r="B53" s="58">
        <f t="shared" si="4"/>
        <v>0.31680000000000003</v>
      </c>
      <c r="C53" s="58">
        <f t="shared" si="0"/>
        <v>0.59360000000000013</v>
      </c>
      <c r="D53" s="58">
        <f t="shared" si="1"/>
        <v>0.83520000000000005</v>
      </c>
      <c r="E53" s="67">
        <v>47</v>
      </c>
      <c r="G53" s="77">
        <v>45</v>
      </c>
      <c r="H53" s="60">
        <f t="shared" si="5"/>
        <v>0.60799999999999998</v>
      </c>
      <c r="I53" s="60">
        <f t="shared" si="2"/>
        <v>1.1319999999999999</v>
      </c>
      <c r="J53" s="60">
        <f t="shared" si="3"/>
        <v>1.2712000000000001</v>
      </c>
      <c r="K53" s="67">
        <v>47</v>
      </c>
      <c r="M53" s="77">
        <v>45</v>
      </c>
      <c r="N53" s="62">
        <f t="shared" si="6"/>
        <v>3.9599999999999998E-4</v>
      </c>
      <c r="O53" s="62">
        <f t="shared" si="7"/>
        <v>7.4200000000000004E-4</v>
      </c>
      <c r="P53" s="67">
        <f t="shared" si="8"/>
        <v>1.044E-3</v>
      </c>
      <c r="Q53" s="6"/>
      <c r="R53" s="77">
        <v>45</v>
      </c>
      <c r="S53" s="62">
        <f t="shared" si="9"/>
        <v>7.6000000000000004E-4</v>
      </c>
      <c r="T53" s="62">
        <f t="shared" si="10"/>
        <v>1.415E-3</v>
      </c>
      <c r="U53" s="64">
        <f t="shared" si="11"/>
        <v>1.5889999999999999E-3</v>
      </c>
      <c r="V53" s="6"/>
      <c r="W53" s="77">
        <v>45</v>
      </c>
      <c r="X53" s="63">
        <f t="shared" si="13"/>
        <v>99159</v>
      </c>
      <c r="Y53" s="64">
        <f t="shared" si="12"/>
        <v>98887</v>
      </c>
      <c r="Z53" s="6"/>
      <c r="AA53" s="86">
        <v>60</v>
      </c>
      <c r="AB53" s="74">
        <v>2.408E-3</v>
      </c>
      <c r="AC53" s="84">
        <v>3.8080000000000002E-3</v>
      </c>
      <c r="AD53" s="85">
        <v>4.4330000000000003E-3</v>
      </c>
      <c r="AE53" s="6"/>
      <c r="AF53" s="91">
        <v>60</v>
      </c>
      <c r="AG53" s="84">
        <v>6.0520000000000001E-3</v>
      </c>
      <c r="AH53" s="84">
        <v>8.4690000000000008E-3</v>
      </c>
      <c r="AI53" s="85">
        <v>8.4690000000000008E-3</v>
      </c>
      <c r="AJ53" s="6"/>
      <c r="AK53" s="6"/>
      <c r="AL53" s="6"/>
      <c r="AM53" s="6"/>
      <c r="AN53" s="6"/>
    </row>
    <row r="54" spans="1:40">
      <c r="A54" s="77">
        <v>46</v>
      </c>
      <c r="B54" s="58">
        <f t="shared" si="4"/>
        <v>0.35360000000000003</v>
      </c>
      <c r="C54" s="58">
        <f t="shared" si="0"/>
        <v>0.66</v>
      </c>
      <c r="D54" s="58">
        <f t="shared" si="1"/>
        <v>0.92</v>
      </c>
      <c r="E54" s="67">
        <v>48</v>
      </c>
      <c r="G54" s="77">
        <v>46</v>
      </c>
      <c r="H54" s="60">
        <f t="shared" si="5"/>
        <v>0.69440000000000002</v>
      </c>
      <c r="I54" s="60">
        <f t="shared" si="2"/>
        <v>1.2712000000000001</v>
      </c>
      <c r="J54" s="60">
        <f t="shared" si="3"/>
        <v>1.4304000000000001</v>
      </c>
      <c r="K54" s="67">
        <v>48</v>
      </c>
      <c r="M54" s="77">
        <v>46</v>
      </c>
      <c r="N54" s="62">
        <f t="shared" si="6"/>
        <v>4.4200000000000001E-4</v>
      </c>
      <c r="O54" s="62">
        <f t="shared" si="7"/>
        <v>8.25E-4</v>
      </c>
      <c r="P54" s="67">
        <f t="shared" si="8"/>
        <v>1.15E-3</v>
      </c>
      <c r="Q54" s="6"/>
      <c r="R54" s="77">
        <v>46</v>
      </c>
      <c r="S54" s="62">
        <f t="shared" si="9"/>
        <v>8.6799999999999996E-4</v>
      </c>
      <c r="T54" s="62">
        <f t="shared" si="10"/>
        <v>1.5889999999999999E-3</v>
      </c>
      <c r="U54" s="64">
        <f t="shared" si="11"/>
        <v>1.7880000000000001E-3</v>
      </c>
      <c r="V54" s="6"/>
      <c r="W54" s="77">
        <v>46</v>
      </c>
      <c r="X54" s="63">
        <f t="shared" si="13"/>
        <v>99084</v>
      </c>
      <c r="Y54" s="64">
        <f t="shared" si="12"/>
        <v>98775</v>
      </c>
      <c r="Z54" s="6"/>
      <c r="AA54" s="86">
        <v>61</v>
      </c>
      <c r="AB54" s="74">
        <v>2.6940000000000002E-3</v>
      </c>
      <c r="AC54" s="84">
        <v>4.2529999999999998E-3</v>
      </c>
      <c r="AD54" s="85">
        <v>4.9379999999999997E-3</v>
      </c>
      <c r="AE54" s="6"/>
      <c r="AF54" s="91">
        <v>61</v>
      </c>
      <c r="AG54" s="84">
        <v>6.8310000000000003E-3</v>
      </c>
      <c r="AH54" s="84">
        <v>9.5169999999999994E-3</v>
      </c>
      <c r="AI54" s="85">
        <v>9.5169999999999994E-3</v>
      </c>
      <c r="AJ54" s="6"/>
      <c r="AK54" s="6"/>
      <c r="AL54" s="6"/>
      <c r="AM54" s="6"/>
      <c r="AN54" s="6"/>
    </row>
    <row r="55" spans="1:40">
      <c r="A55" s="77">
        <v>47</v>
      </c>
      <c r="B55" s="58">
        <f t="shared" si="4"/>
        <v>0.39600000000000002</v>
      </c>
      <c r="C55" s="58">
        <f t="shared" si="0"/>
        <v>0.73360000000000003</v>
      </c>
      <c r="D55" s="58">
        <f t="shared" si="1"/>
        <v>1.0151999999999999</v>
      </c>
      <c r="E55" s="67">
        <v>49</v>
      </c>
      <c r="G55" s="77">
        <v>47</v>
      </c>
      <c r="H55" s="60">
        <f t="shared" si="5"/>
        <v>0.79279999999999995</v>
      </c>
      <c r="I55" s="60">
        <f t="shared" si="2"/>
        <v>1.4304000000000001</v>
      </c>
      <c r="J55" s="60">
        <f t="shared" si="3"/>
        <v>1.6104000000000001</v>
      </c>
      <c r="K55" s="67">
        <v>49</v>
      </c>
      <c r="M55" s="77">
        <v>47</v>
      </c>
      <c r="N55" s="62">
        <f t="shared" si="6"/>
        <v>4.95E-4</v>
      </c>
      <c r="O55" s="62">
        <f t="shared" si="7"/>
        <v>9.1699999999999995E-4</v>
      </c>
      <c r="P55" s="67">
        <f t="shared" si="8"/>
        <v>1.2689999999999999E-3</v>
      </c>
      <c r="Q55" s="6"/>
      <c r="R55" s="77">
        <v>47</v>
      </c>
      <c r="S55" s="62">
        <f t="shared" si="9"/>
        <v>9.9099999999999991E-4</v>
      </c>
      <c r="T55" s="62">
        <f t="shared" si="10"/>
        <v>1.7880000000000001E-3</v>
      </c>
      <c r="U55" s="64">
        <f t="shared" si="11"/>
        <v>2.013E-3</v>
      </c>
      <c r="V55" s="6"/>
      <c r="W55" s="77">
        <v>47</v>
      </c>
      <c r="X55" s="63">
        <f t="shared" si="13"/>
        <v>99001</v>
      </c>
      <c r="Y55" s="64">
        <f t="shared" si="12"/>
        <v>98649</v>
      </c>
      <c r="Z55" s="6"/>
      <c r="AA55" s="86">
        <v>62</v>
      </c>
      <c r="AB55" s="74">
        <v>3.0140000000000002E-3</v>
      </c>
      <c r="AC55" s="84">
        <v>4.7520000000000001E-3</v>
      </c>
      <c r="AD55" s="85">
        <v>5.5030000000000001E-3</v>
      </c>
      <c r="AE55" s="6"/>
      <c r="AF55" s="91">
        <v>62</v>
      </c>
      <c r="AG55" s="84">
        <v>7.7000000000000002E-3</v>
      </c>
      <c r="AH55" s="84">
        <v>1.0685999999999999E-2</v>
      </c>
      <c r="AI55" s="85">
        <v>1.0685999999999999E-2</v>
      </c>
      <c r="AJ55" s="6"/>
      <c r="AK55" s="6"/>
      <c r="AL55" s="6"/>
      <c r="AM55" s="6"/>
      <c r="AN55" s="6"/>
    </row>
    <row r="56" spans="1:40">
      <c r="A56" s="77">
        <v>48</v>
      </c>
      <c r="B56" s="58">
        <f t="shared" si="4"/>
        <v>0.44320000000000004</v>
      </c>
      <c r="C56" s="58">
        <f t="shared" si="0"/>
        <v>0.81679999999999997</v>
      </c>
      <c r="D56" s="58">
        <f t="shared" si="1"/>
        <v>1.1208</v>
      </c>
      <c r="E56" s="67">
        <v>50</v>
      </c>
      <c r="G56" s="77">
        <v>48</v>
      </c>
      <c r="H56" s="60">
        <f t="shared" si="5"/>
        <v>0.90639999999999987</v>
      </c>
      <c r="I56" s="60">
        <f t="shared" si="2"/>
        <v>1.6104000000000001</v>
      </c>
      <c r="J56" s="60">
        <f t="shared" si="3"/>
        <v>1.8152000000000004</v>
      </c>
      <c r="K56" s="67">
        <v>50</v>
      </c>
      <c r="M56" s="77">
        <v>48</v>
      </c>
      <c r="N56" s="62">
        <f t="shared" si="6"/>
        <v>5.5400000000000002E-4</v>
      </c>
      <c r="O56" s="62">
        <f t="shared" si="7"/>
        <v>1.021E-3</v>
      </c>
      <c r="P56" s="67">
        <f t="shared" si="8"/>
        <v>1.4009999999999999E-3</v>
      </c>
      <c r="Q56" s="6"/>
      <c r="R56" s="77">
        <v>48</v>
      </c>
      <c r="S56" s="62">
        <f t="shared" si="9"/>
        <v>1.1329999999999999E-3</v>
      </c>
      <c r="T56" s="62">
        <f t="shared" si="10"/>
        <v>2.013E-3</v>
      </c>
      <c r="U56" s="64">
        <f t="shared" si="11"/>
        <v>2.2690000000000002E-3</v>
      </c>
      <c r="V56" s="6"/>
      <c r="W56" s="77">
        <v>48</v>
      </c>
      <c r="X56" s="63">
        <f t="shared" si="13"/>
        <v>98910</v>
      </c>
      <c r="Y56" s="64">
        <f t="shared" si="12"/>
        <v>98508</v>
      </c>
      <c r="Z56" s="6"/>
      <c r="AA56" s="86">
        <v>63</v>
      </c>
      <c r="AB56" s="74">
        <v>3.3709999999999999E-3</v>
      </c>
      <c r="AC56" s="84">
        <v>5.3080000000000002E-3</v>
      </c>
      <c r="AD56" s="85">
        <v>6.1339999999999997E-3</v>
      </c>
      <c r="AE56" s="6"/>
      <c r="AF56" s="91">
        <v>63</v>
      </c>
      <c r="AG56" s="84">
        <v>8.6669999999999994E-3</v>
      </c>
      <c r="AH56" s="84">
        <v>1.1986999999999999E-2</v>
      </c>
      <c r="AI56" s="85">
        <v>1.1986999999999999E-2</v>
      </c>
      <c r="AJ56" s="6"/>
      <c r="AK56" s="6"/>
      <c r="AL56" s="6"/>
      <c r="AM56" s="6"/>
      <c r="AN56" s="6"/>
    </row>
    <row r="57" spans="1:40">
      <c r="A57" s="77">
        <v>49</v>
      </c>
      <c r="B57" s="58">
        <f t="shared" si="4"/>
        <v>0.496</v>
      </c>
      <c r="C57" s="58">
        <f t="shared" si="0"/>
        <v>0.90880000000000005</v>
      </c>
      <c r="D57" s="58">
        <f t="shared" si="1"/>
        <v>1.24</v>
      </c>
      <c r="E57" s="67">
        <v>51</v>
      </c>
      <c r="G57" s="77">
        <v>49</v>
      </c>
      <c r="H57" s="60">
        <f t="shared" si="5"/>
        <v>1.0352000000000001</v>
      </c>
      <c r="I57" s="60">
        <f t="shared" si="2"/>
        <v>1.8152000000000004</v>
      </c>
      <c r="J57" s="60">
        <f t="shared" si="3"/>
        <v>2.0463999999999998</v>
      </c>
      <c r="K57" s="67">
        <v>51</v>
      </c>
      <c r="M57" s="77">
        <v>49</v>
      </c>
      <c r="N57" s="62">
        <f t="shared" si="6"/>
        <v>6.2E-4</v>
      </c>
      <c r="O57" s="62">
        <f t="shared" si="7"/>
        <v>1.1360000000000001E-3</v>
      </c>
      <c r="P57" s="67">
        <f t="shared" si="8"/>
        <v>1.5499999999999999E-3</v>
      </c>
      <c r="Q57" s="6"/>
      <c r="R57" s="77">
        <v>49</v>
      </c>
      <c r="S57" s="62">
        <f t="shared" si="9"/>
        <v>1.294E-3</v>
      </c>
      <c r="T57" s="62">
        <f t="shared" si="10"/>
        <v>2.2690000000000002E-3</v>
      </c>
      <c r="U57" s="64">
        <f t="shared" si="11"/>
        <v>2.5579999999999999E-3</v>
      </c>
      <c r="V57" s="6"/>
      <c r="W57" s="77">
        <v>49</v>
      </c>
      <c r="X57" s="63">
        <f t="shared" si="13"/>
        <v>98810</v>
      </c>
      <c r="Y57" s="64">
        <f t="shared" si="12"/>
        <v>98349</v>
      </c>
      <c r="Z57" s="6"/>
      <c r="AA57" s="86">
        <v>64</v>
      </c>
      <c r="AB57" s="74">
        <v>3.7699999999999999E-3</v>
      </c>
      <c r="AC57" s="84">
        <v>5.9300000000000004E-3</v>
      </c>
      <c r="AD57" s="85">
        <v>6.8399999999999997E-3</v>
      </c>
      <c r="AE57" s="6"/>
      <c r="AF57" s="91">
        <v>64</v>
      </c>
      <c r="AG57" s="84">
        <v>9.7420000000000007E-3</v>
      </c>
      <c r="AH57" s="84">
        <v>1.3433E-2</v>
      </c>
      <c r="AI57" s="85">
        <v>1.3433E-2</v>
      </c>
      <c r="AJ57" s="6"/>
      <c r="AK57" s="6"/>
      <c r="AL57" s="6"/>
      <c r="AM57" s="6"/>
      <c r="AN57" s="6"/>
    </row>
    <row r="58" spans="1:40">
      <c r="A58" s="77">
        <v>50</v>
      </c>
      <c r="B58" s="58">
        <f t="shared" si="4"/>
        <v>0.55519999999999992</v>
      </c>
      <c r="C58" s="58">
        <f t="shared" si="0"/>
        <v>1.0135999999999998</v>
      </c>
      <c r="D58" s="58">
        <f t="shared" si="1"/>
        <v>1.3728000000000002</v>
      </c>
      <c r="E58" s="67">
        <v>52</v>
      </c>
      <c r="G58" s="77">
        <v>50</v>
      </c>
      <c r="H58" s="60">
        <f t="shared" si="5"/>
        <v>1.1824000000000001</v>
      </c>
      <c r="I58" s="60">
        <f t="shared" si="2"/>
        <v>2.0463999999999998</v>
      </c>
      <c r="J58" s="60">
        <f t="shared" si="3"/>
        <v>2.3088000000000002</v>
      </c>
      <c r="K58" s="67">
        <v>52</v>
      </c>
      <c r="M58" s="77">
        <v>50</v>
      </c>
      <c r="N58" s="62">
        <f t="shared" si="6"/>
        <v>6.9399999999999996E-4</v>
      </c>
      <c r="O58" s="62">
        <f t="shared" si="7"/>
        <v>1.2669999999999999E-3</v>
      </c>
      <c r="P58" s="67">
        <f t="shared" si="8"/>
        <v>1.7160000000000001E-3</v>
      </c>
      <c r="Q58" s="6"/>
      <c r="R58" s="77">
        <v>50</v>
      </c>
      <c r="S58" s="62">
        <f t="shared" si="9"/>
        <v>1.4779999999999999E-3</v>
      </c>
      <c r="T58" s="62">
        <f t="shared" si="10"/>
        <v>2.5579999999999999E-3</v>
      </c>
      <c r="U58" s="64">
        <f t="shared" si="11"/>
        <v>2.8860000000000001E-3</v>
      </c>
      <c r="V58" s="6"/>
      <c r="W58" s="77">
        <v>50</v>
      </c>
      <c r="X58" s="63">
        <f t="shared" si="13"/>
        <v>98699</v>
      </c>
      <c r="Y58" s="64">
        <f t="shared" si="12"/>
        <v>98170</v>
      </c>
      <c r="Z58" s="6"/>
      <c r="AA58" s="86">
        <v>65</v>
      </c>
      <c r="AB58" s="74">
        <v>4.2160000000000001E-3</v>
      </c>
      <c r="AC58" s="84">
        <v>6.6249999999999998E-3</v>
      </c>
      <c r="AD58" s="85">
        <v>7.6280000000000002E-3</v>
      </c>
      <c r="AE58" s="6"/>
      <c r="AF58" s="91">
        <v>65</v>
      </c>
      <c r="AG58" s="84">
        <v>1.0936E-2</v>
      </c>
      <c r="AH58" s="84">
        <v>1.5039E-2</v>
      </c>
      <c r="AI58" s="85">
        <v>1.5039E-2</v>
      </c>
      <c r="AJ58" s="6"/>
      <c r="AK58" s="6"/>
      <c r="AL58" s="6"/>
      <c r="AM58" s="6"/>
      <c r="AN58" s="6"/>
    </row>
    <row r="59" spans="1:40">
      <c r="A59" s="77">
        <v>51</v>
      </c>
      <c r="B59" s="58">
        <f t="shared" si="4"/>
        <v>0.62160000000000004</v>
      </c>
      <c r="C59" s="58">
        <f t="shared" si="0"/>
        <v>1.1296000000000002</v>
      </c>
      <c r="D59" s="58">
        <f t="shared" si="1"/>
        <v>1.5208000000000002</v>
      </c>
      <c r="E59" s="67">
        <v>53</v>
      </c>
      <c r="G59" s="77">
        <v>51</v>
      </c>
      <c r="H59" s="60">
        <f t="shared" si="5"/>
        <v>1.3504</v>
      </c>
      <c r="I59" s="60">
        <f t="shared" si="2"/>
        <v>2.3088000000000002</v>
      </c>
      <c r="J59" s="60">
        <f t="shared" si="3"/>
        <v>2.6055999999999999</v>
      </c>
      <c r="K59" s="67">
        <v>53</v>
      </c>
      <c r="M59" s="77">
        <v>51</v>
      </c>
      <c r="N59" s="62">
        <f t="shared" si="6"/>
        <v>7.7700000000000002E-4</v>
      </c>
      <c r="O59" s="62">
        <f t="shared" si="7"/>
        <v>1.4120000000000001E-3</v>
      </c>
      <c r="P59" s="67">
        <f t="shared" si="8"/>
        <v>1.9009999999999999E-3</v>
      </c>
      <c r="Q59" s="6"/>
      <c r="R59" s="77">
        <v>51</v>
      </c>
      <c r="S59" s="62">
        <f t="shared" si="9"/>
        <v>1.688E-3</v>
      </c>
      <c r="T59" s="62">
        <f t="shared" si="10"/>
        <v>2.8860000000000001E-3</v>
      </c>
      <c r="U59" s="64">
        <f t="shared" si="11"/>
        <v>3.2569999999999999E-3</v>
      </c>
      <c r="V59" s="6"/>
      <c r="W59" s="77">
        <v>51</v>
      </c>
      <c r="X59" s="63">
        <f t="shared" si="13"/>
        <v>98577</v>
      </c>
      <c r="Y59" s="64">
        <f t="shared" si="12"/>
        <v>97969</v>
      </c>
      <c r="Z59" s="6"/>
      <c r="AA59" s="86">
        <v>66</v>
      </c>
      <c r="AB59" s="74">
        <v>4.7140000000000003E-3</v>
      </c>
      <c r="AC59" s="84">
        <v>7.4009999999999996E-3</v>
      </c>
      <c r="AD59" s="85">
        <v>8.5079999999999999E-3</v>
      </c>
      <c r="AE59" s="6"/>
      <c r="AF59" s="91">
        <v>66</v>
      </c>
      <c r="AG59" s="84">
        <v>1.2260999999999999E-2</v>
      </c>
      <c r="AH59" s="84">
        <v>1.6819000000000001E-2</v>
      </c>
      <c r="AI59" s="85">
        <v>1.6819000000000001E-2</v>
      </c>
      <c r="AJ59" s="6"/>
      <c r="AK59" s="6"/>
      <c r="AL59" s="6"/>
      <c r="AM59" s="6"/>
      <c r="AN59" s="6"/>
    </row>
    <row r="60" spans="1:40">
      <c r="A60" s="77">
        <v>52</v>
      </c>
      <c r="B60" s="58">
        <f t="shared" si="4"/>
        <v>0.69599999999999995</v>
      </c>
      <c r="C60" s="58">
        <f t="shared" si="0"/>
        <v>1.26</v>
      </c>
      <c r="D60" s="58">
        <f t="shared" si="1"/>
        <v>1.6872000000000003</v>
      </c>
      <c r="E60" s="67">
        <v>54</v>
      </c>
      <c r="G60" s="77">
        <v>52</v>
      </c>
      <c r="H60" s="60">
        <f t="shared" si="5"/>
        <v>1.5408000000000002</v>
      </c>
      <c r="I60" s="60">
        <f t="shared" si="2"/>
        <v>2.6055999999999999</v>
      </c>
      <c r="J60" s="60">
        <f t="shared" si="3"/>
        <v>2.9392000000000005</v>
      </c>
      <c r="K60" s="67">
        <v>54</v>
      </c>
      <c r="M60" s="77">
        <v>52</v>
      </c>
      <c r="N60" s="62">
        <f t="shared" si="6"/>
        <v>8.7000000000000001E-4</v>
      </c>
      <c r="O60" s="62">
        <f t="shared" si="7"/>
        <v>1.575E-3</v>
      </c>
      <c r="P60" s="67">
        <f t="shared" si="8"/>
        <v>2.1090000000000002E-3</v>
      </c>
      <c r="Q60" s="6"/>
      <c r="R60" s="77">
        <v>52</v>
      </c>
      <c r="S60" s="62">
        <f t="shared" si="9"/>
        <v>1.926E-3</v>
      </c>
      <c r="T60" s="62">
        <f t="shared" si="10"/>
        <v>3.2569999999999999E-3</v>
      </c>
      <c r="U60" s="64">
        <f t="shared" si="11"/>
        <v>3.6740000000000002E-3</v>
      </c>
      <c r="V60" s="6"/>
      <c r="W60" s="77">
        <v>52</v>
      </c>
      <c r="X60" s="63">
        <f t="shared" si="13"/>
        <v>98442</v>
      </c>
      <c r="Y60" s="64">
        <f t="shared" si="12"/>
        <v>97743</v>
      </c>
      <c r="Z60" s="6"/>
      <c r="AA60" s="86">
        <v>67</v>
      </c>
      <c r="AB60" s="74">
        <v>5.2709999999999996E-3</v>
      </c>
      <c r="AC60" s="84">
        <v>8.2679999999999993E-3</v>
      </c>
      <c r="AD60" s="85">
        <v>9.4920000000000004E-3</v>
      </c>
      <c r="AE60" s="6"/>
      <c r="AF60" s="91">
        <v>67</v>
      </c>
      <c r="AG60" s="84">
        <v>1.3726E-2</v>
      </c>
      <c r="AH60" s="84">
        <v>1.8789E-2</v>
      </c>
      <c r="AI60" s="85">
        <v>1.8789E-2</v>
      </c>
      <c r="AJ60" s="6"/>
      <c r="AK60" s="6"/>
      <c r="AL60" s="6"/>
      <c r="AM60" s="6"/>
      <c r="AN60" s="6"/>
    </row>
    <row r="61" spans="1:40">
      <c r="A61" s="77">
        <v>53</v>
      </c>
      <c r="B61" s="58">
        <f t="shared" si="4"/>
        <v>0.78</v>
      </c>
      <c r="C61" s="58">
        <f t="shared" si="0"/>
        <v>1.4064000000000001</v>
      </c>
      <c r="D61" s="58">
        <f t="shared" si="1"/>
        <v>1.8728000000000002</v>
      </c>
      <c r="E61" s="67">
        <v>55</v>
      </c>
      <c r="G61" s="77">
        <v>53</v>
      </c>
      <c r="H61" s="60">
        <f t="shared" si="5"/>
        <v>1.7576000000000003</v>
      </c>
      <c r="I61" s="60">
        <f t="shared" si="2"/>
        <v>2.9392000000000005</v>
      </c>
      <c r="J61" s="60">
        <f t="shared" si="3"/>
        <v>3.3168000000000002</v>
      </c>
      <c r="K61" s="67">
        <v>55</v>
      </c>
      <c r="M61" s="77">
        <v>53</v>
      </c>
      <c r="N61" s="62">
        <f t="shared" si="6"/>
        <v>9.7499999999999996E-4</v>
      </c>
      <c r="O61" s="62">
        <f t="shared" si="7"/>
        <v>1.758E-3</v>
      </c>
      <c r="P61" s="67">
        <f t="shared" si="8"/>
        <v>2.3410000000000002E-3</v>
      </c>
      <c r="Q61" s="6"/>
      <c r="R61" s="77">
        <v>53</v>
      </c>
      <c r="S61" s="62">
        <f t="shared" si="9"/>
        <v>2.1970000000000002E-3</v>
      </c>
      <c r="T61" s="62">
        <f t="shared" si="10"/>
        <v>3.6740000000000002E-3</v>
      </c>
      <c r="U61" s="64">
        <f t="shared" si="11"/>
        <v>4.1460000000000004E-3</v>
      </c>
      <c r="V61" s="6"/>
      <c r="W61" s="77">
        <v>53</v>
      </c>
      <c r="X61" s="63">
        <f t="shared" si="13"/>
        <v>98292</v>
      </c>
      <c r="Y61" s="64">
        <f t="shared" si="12"/>
        <v>97488</v>
      </c>
      <c r="Z61" s="6"/>
      <c r="AA61" s="86">
        <v>68</v>
      </c>
      <c r="AB61" s="74">
        <v>5.8929999999999998E-3</v>
      </c>
      <c r="AC61" s="84">
        <v>9.2370000000000004E-3</v>
      </c>
      <c r="AD61" s="85">
        <v>1.0591E-2</v>
      </c>
      <c r="AE61" s="6"/>
      <c r="AF61" s="91">
        <v>68</v>
      </c>
      <c r="AG61" s="84">
        <v>1.5348000000000001E-2</v>
      </c>
      <c r="AH61" s="84">
        <v>2.0967E-2</v>
      </c>
      <c r="AI61" s="85">
        <v>2.0967E-2</v>
      </c>
      <c r="AJ61" s="6"/>
      <c r="AK61" s="6"/>
      <c r="AL61" s="6"/>
      <c r="AM61" s="6"/>
      <c r="AN61" s="6"/>
    </row>
    <row r="62" spans="1:40">
      <c r="A62" s="77">
        <v>54</v>
      </c>
      <c r="B62" s="58">
        <f t="shared" si="4"/>
        <v>0.87360000000000004</v>
      </c>
      <c r="C62" s="58">
        <f t="shared" si="0"/>
        <v>1.5696000000000001</v>
      </c>
      <c r="D62" s="58">
        <f t="shared" si="1"/>
        <v>2.0799999999999996</v>
      </c>
      <c r="E62" s="67">
        <v>56</v>
      </c>
      <c r="G62" s="77">
        <v>54</v>
      </c>
      <c r="H62" s="60">
        <f t="shared" si="5"/>
        <v>2.0024000000000002</v>
      </c>
      <c r="I62" s="60">
        <f t="shared" si="2"/>
        <v>3.3168000000000002</v>
      </c>
      <c r="J62" s="60">
        <f t="shared" si="3"/>
        <v>3.7407999999999997</v>
      </c>
      <c r="K62" s="67">
        <v>56</v>
      </c>
      <c r="M62" s="77">
        <v>54</v>
      </c>
      <c r="N62" s="62">
        <f t="shared" si="6"/>
        <v>1.0920000000000001E-3</v>
      </c>
      <c r="O62" s="62">
        <f t="shared" si="7"/>
        <v>1.9620000000000002E-3</v>
      </c>
      <c r="P62" s="67">
        <f t="shared" si="8"/>
        <v>2.5999999999999999E-3</v>
      </c>
      <c r="Q62" s="6"/>
      <c r="R62" s="77">
        <v>54</v>
      </c>
      <c r="S62" s="62">
        <f t="shared" si="9"/>
        <v>2.503E-3</v>
      </c>
      <c r="T62" s="62">
        <f t="shared" si="10"/>
        <v>4.1460000000000004E-3</v>
      </c>
      <c r="U62" s="64">
        <f t="shared" si="11"/>
        <v>4.6759999999999996E-3</v>
      </c>
      <c r="V62" s="6"/>
      <c r="W62" s="77">
        <v>54</v>
      </c>
      <c r="X62" s="63">
        <f t="shared" si="13"/>
        <v>98126</v>
      </c>
      <c r="Y62" s="64">
        <f t="shared" si="12"/>
        <v>97201</v>
      </c>
      <c r="Z62" s="6"/>
      <c r="AA62" s="86">
        <v>69</v>
      </c>
      <c r="AB62" s="74">
        <v>6.5880000000000001E-3</v>
      </c>
      <c r="AC62" s="84">
        <v>1.0319999999999999E-2</v>
      </c>
      <c r="AD62" s="85">
        <v>1.1818E-2</v>
      </c>
      <c r="AE62" s="6"/>
      <c r="AF62" s="91">
        <v>69</v>
      </c>
      <c r="AG62" s="84">
        <v>1.7139000000000001E-2</v>
      </c>
      <c r="AH62" s="84">
        <v>2.3369999999999998E-2</v>
      </c>
      <c r="AI62" s="85">
        <v>2.3369999999999998E-2</v>
      </c>
      <c r="AJ62" s="6"/>
      <c r="AK62" s="6"/>
      <c r="AL62" s="6"/>
      <c r="AM62" s="6"/>
      <c r="AN62" s="6"/>
    </row>
    <row r="63" spans="1:40">
      <c r="A63" s="77">
        <v>55</v>
      </c>
      <c r="B63" s="58">
        <f t="shared" si="4"/>
        <v>0.97839999999999994</v>
      </c>
      <c r="C63" s="58">
        <f t="shared" si="0"/>
        <v>1.7527999999999999</v>
      </c>
      <c r="D63" s="58">
        <f t="shared" si="1"/>
        <v>2.3120000000000003</v>
      </c>
      <c r="E63" s="67">
        <v>57</v>
      </c>
      <c r="G63" s="77">
        <v>55</v>
      </c>
      <c r="H63" s="60">
        <f t="shared" si="5"/>
        <v>2.2800000000000002</v>
      </c>
      <c r="I63" s="60">
        <f t="shared" si="2"/>
        <v>3.7407999999999997</v>
      </c>
      <c r="J63" s="60">
        <f t="shared" si="3"/>
        <v>4.2176</v>
      </c>
      <c r="K63" s="67">
        <v>57</v>
      </c>
      <c r="M63" s="77">
        <v>55</v>
      </c>
      <c r="N63" s="62">
        <f t="shared" si="6"/>
        <v>1.2229999999999999E-3</v>
      </c>
      <c r="O63" s="62">
        <f t="shared" si="7"/>
        <v>2.1909999999999998E-3</v>
      </c>
      <c r="P63" s="67">
        <f t="shared" si="8"/>
        <v>2.8900000000000002E-3</v>
      </c>
      <c r="Q63" s="6"/>
      <c r="R63" s="77">
        <v>55</v>
      </c>
      <c r="S63" s="62">
        <f t="shared" si="9"/>
        <v>2.8500000000000001E-3</v>
      </c>
      <c r="T63" s="62">
        <f t="shared" si="10"/>
        <v>4.6759999999999996E-3</v>
      </c>
      <c r="U63" s="64">
        <f t="shared" si="11"/>
        <v>5.2719999999999998E-3</v>
      </c>
      <c r="V63" s="6"/>
      <c r="W63" s="77">
        <v>55</v>
      </c>
      <c r="X63" s="63">
        <f t="shared" si="13"/>
        <v>97942</v>
      </c>
      <c r="Y63" s="64">
        <f t="shared" si="12"/>
        <v>96879</v>
      </c>
      <c r="Z63" s="6"/>
      <c r="AA63" s="86">
        <v>70</v>
      </c>
      <c r="AB63" s="74">
        <v>7.365E-3</v>
      </c>
      <c r="AC63" s="84">
        <v>1.1528999999999999E-2</v>
      </c>
      <c r="AD63" s="85">
        <v>1.3188E-2</v>
      </c>
      <c r="AE63" s="6"/>
      <c r="AF63" s="91">
        <v>70</v>
      </c>
      <c r="AG63" s="84">
        <v>1.9116999999999999E-2</v>
      </c>
      <c r="AH63" s="84">
        <v>2.6019E-2</v>
      </c>
      <c r="AI63" s="85">
        <v>2.6019E-2</v>
      </c>
      <c r="AJ63" s="6"/>
      <c r="AK63" s="6"/>
      <c r="AL63" s="6"/>
      <c r="AM63" s="6"/>
      <c r="AN63" s="6"/>
    </row>
    <row r="64" spans="1:40">
      <c r="A64" s="77">
        <v>56</v>
      </c>
      <c r="B64" s="58">
        <f t="shared" si="4"/>
        <v>1.0959999999999999</v>
      </c>
      <c r="C64" s="58">
        <f t="shared" si="0"/>
        <v>1.9567999999999999</v>
      </c>
      <c r="D64" s="58">
        <f t="shared" si="1"/>
        <v>2.5704000000000002</v>
      </c>
      <c r="E64" s="67">
        <v>58</v>
      </c>
      <c r="G64" s="77">
        <v>56</v>
      </c>
      <c r="H64" s="60">
        <f t="shared" si="5"/>
        <v>2.5928</v>
      </c>
      <c r="I64" s="60">
        <f t="shared" si="2"/>
        <v>4.2176</v>
      </c>
      <c r="J64" s="60">
        <f t="shared" si="3"/>
        <v>4.7528000000000006</v>
      </c>
      <c r="K64" s="67">
        <v>58</v>
      </c>
      <c r="M64" s="77">
        <v>56</v>
      </c>
      <c r="N64" s="62">
        <f t="shared" si="6"/>
        <v>1.3699999999999999E-3</v>
      </c>
      <c r="O64" s="62">
        <f t="shared" si="7"/>
        <v>2.4459999999999998E-3</v>
      </c>
      <c r="P64" s="67">
        <f t="shared" si="8"/>
        <v>3.2130000000000001E-3</v>
      </c>
      <c r="Q64" s="6"/>
      <c r="R64" s="77">
        <v>56</v>
      </c>
      <c r="S64" s="62">
        <f t="shared" si="9"/>
        <v>3.241E-3</v>
      </c>
      <c r="T64" s="62">
        <f t="shared" si="10"/>
        <v>5.2719999999999998E-3</v>
      </c>
      <c r="U64" s="64">
        <f t="shared" si="11"/>
        <v>5.9410000000000001E-3</v>
      </c>
      <c r="V64" s="6"/>
      <c r="W64" s="77">
        <v>56</v>
      </c>
      <c r="X64" s="63">
        <f t="shared" si="13"/>
        <v>97738</v>
      </c>
      <c r="Y64" s="64">
        <f t="shared" si="12"/>
        <v>96517</v>
      </c>
      <c r="Z64" s="6"/>
      <c r="AA64" s="86">
        <v>71</v>
      </c>
      <c r="AB64" s="74">
        <v>8.234E-3</v>
      </c>
      <c r="AC64" s="84">
        <v>1.2883E-2</v>
      </c>
      <c r="AD64" s="85">
        <v>1.4718999999999999E-2</v>
      </c>
      <c r="AE64" s="6"/>
      <c r="AF64" s="91">
        <v>71</v>
      </c>
      <c r="AG64" s="84">
        <v>2.1295999999999999E-2</v>
      </c>
      <c r="AH64" s="84">
        <v>2.8931999999999999E-2</v>
      </c>
      <c r="AI64" s="85">
        <v>2.8931999999999999E-2</v>
      </c>
      <c r="AJ64" s="6"/>
      <c r="AK64" s="6"/>
      <c r="AL64" s="6"/>
      <c r="AM64" s="6"/>
      <c r="AN64" s="6"/>
    </row>
    <row r="65" spans="1:40">
      <c r="A65" s="77">
        <v>57</v>
      </c>
      <c r="B65" s="58">
        <f t="shared" si="4"/>
        <v>1.2272000000000001</v>
      </c>
      <c r="C65" s="58">
        <f t="shared" si="0"/>
        <v>2.1848000000000001</v>
      </c>
      <c r="D65" s="58">
        <f t="shared" si="1"/>
        <v>2.8608000000000002</v>
      </c>
      <c r="E65" s="67">
        <v>59</v>
      </c>
      <c r="G65" s="77">
        <v>57</v>
      </c>
      <c r="H65" s="60">
        <f t="shared" si="5"/>
        <v>2.9447999999999999</v>
      </c>
      <c r="I65" s="60">
        <f t="shared" si="2"/>
        <v>4.7528000000000006</v>
      </c>
      <c r="J65" s="60">
        <f t="shared" si="3"/>
        <v>5.3528000000000002</v>
      </c>
      <c r="K65" s="67">
        <v>59</v>
      </c>
      <c r="M65" s="77">
        <v>57</v>
      </c>
      <c r="N65" s="62">
        <f t="shared" si="6"/>
        <v>1.534E-3</v>
      </c>
      <c r="O65" s="62">
        <f t="shared" si="7"/>
        <v>2.7309999999999999E-3</v>
      </c>
      <c r="P65" s="67">
        <f t="shared" si="8"/>
        <v>3.5760000000000002E-3</v>
      </c>
      <c r="Q65" s="6"/>
      <c r="R65" s="77">
        <v>57</v>
      </c>
      <c r="S65" s="62">
        <f t="shared" si="9"/>
        <v>3.6809999999999998E-3</v>
      </c>
      <c r="T65" s="62">
        <f t="shared" si="10"/>
        <v>5.9410000000000001E-3</v>
      </c>
      <c r="U65" s="64">
        <f t="shared" si="11"/>
        <v>6.6909999999999999E-3</v>
      </c>
      <c r="V65" s="6"/>
      <c r="W65" s="77">
        <v>57</v>
      </c>
      <c r="X65" s="63">
        <f t="shared" si="13"/>
        <v>97512</v>
      </c>
      <c r="Y65" s="64">
        <f t="shared" si="12"/>
        <v>96110</v>
      </c>
      <c r="Z65" s="6"/>
      <c r="AA65" s="86">
        <v>72</v>
      </c>
      <c r="AB65" s="74">
        <v>9.2069999999999999E-3</v>
      </c>
      <c r="AC65" s="84">
        <v>1.4395E-2</v>
      </c>
      <c r="AD65" s="85">
        <v>1.6427000000000001E-2</v>
      </c>
      <c r="AE65" s="6"/>
      <c r="AF65" s="91">
        <v>72</v>
      </c>
      <c r="AG65" s="84">
        <v>2.3695999999999998E-2</v>
      </c>
      <c r="AH65" s="84">
        <v>3.2133000000000002E-2</v>
      </c>
      <c r="AI65" s="85">
        <v>3.2133000000000002E-2</v>
      </c>
      <c r="AJ65" s="6"/>
      <c r="AK65" s="6"/>
      <c r="AL65" s="6"/>
      <c r="AM65" s="6"/>
      <c r="AN65" s="6"/>
    </row>
    <row r="66" spans="1:40">
      <c r="A66" s="77">
        <v>58</v>
      </c>
      <c r="B66" s="58">
        <f t="shared" si="4"/>
        <v>1.3735999999999999</v>
      </c>
      <c r="C66" s="58">
        <f t="shared" si="0"/>
        <v>2.4416000000000002</v>
      </c>
      <c r="D66" s="58">
        <f t="shared" si="1"/>
        <v>3.1840000000000002</v>
      </c>
      <c r="E66" s="67">
        <v>60</v>
      </c>
      <c r="G66" s="77">
        <v>58</v>
      </c>
      <c r="H66" s="60">
        <f t="shared" si="5"/>
        <v>3.3408000000000002</v>
      </c>
      <c r="I66" s="60">
        <f t="shared" si="2"/>
        <v>5.3528000000000002</v>
      </c>
      <c r="J66" s="60">
        <f t="shared" si="3"/>
        <v>6.0240000000000009</v>
      </c>
      <c r="K66" s="67">
        <v>60</v>
      </c>
      <c r="M66" s="77">
        <v>58</v>
      </c>
      <c r="N66" s="62">
        <f t="shared" si="6"/>
        <v>1.717E-3</v>
      </c>
      <c r="O66" s="62">
        <f t="shared" si="7"/>
        <v>3.052E-3</v>
      </c>
      <c r="P66" s="67">
        <f t="shared" si="8"/>
        <v>3.98E-3</v>
      </c>
      <c r="Q66" s="6"/>
      <c r="R66" s="77">
        <v>58</v>
      </c>
      <c r="S66" s="62">
        <f t="shared" si="9"/>
        <v>4.176E-3</v>
      </c>
      <c r="T66" s="62">
        <f t="shared" si="10"/>
        <v>6.6909999999999999E-3</v>
      </c>
      <c r="U66" s="64">
        <f t="shared" si="11"/>
        <v>7.5300000000000002E-3</v>
      </c>
      <c r="V66" s="6"/>
      <c r="W66" s="77">
        <v>58</v>
      </c>
      <c r="X66" s="63">
        <f t="shared" si="13"/>
        <v>97261</v>
      </c>
      <c r="Y66" s="64">
        <f t="shared" si="12"/>
        <v>95653</v>
      </c>
      <c r="Z66" s="6"/>
      <c r="AA66" s="86">
        <v>73</v>
      </c>
      <c r="AB66" s="74">
        <v>1.0296E-2</v>
      </c>
      <c r="AC66" s="84">
        <v>1.6086E-2</v>
      </c>
      <c r="AD66" s="85">
        <v>1.8332999999999999E-2</v>
      </c>
      <c r="AE66" s="6"/>
      <c r="AF66" s="91">
        <v>73</v>
      </c>
      <c r="AG66" s="84">
        <v>2.6336999999999999E-2</v>
      </c>
      <c r="AH66" s="84">
        <v>3.5643000000000001E-2</v>
      </c>
      <c r="AI66" s="85">
        <v>3.5643000000000001E-2</v>
      </c>
      <c r="AJ66" s="6"/>
      <c r="AK66" s="6"/>
      <c r="AL66" s="6"/>
      <c r="AM66" s="6"/>
      <c r="AN66" s="6"/>
    </row>
    <row r="67" spans="1:40">
      <c r="A67" s="77">
        <v>59</v>
      </c>
      <c r="B67" s="58">
        <f t="shared" si="4"/>
        <v>1.5376000000000001</v>
      </c>
      <c r="C67" s="58">
        <f t="shared" si="0"/>
        <v>2.7264000000000004</v>
      </c>
      <c r="D67" s="58">
        <f t="shared" si="1"/>
        <v>3.5464000000000002</v>
      </c>
      <c r="E67" s="67">
        <v>61</v>
      </c>
      <c r="G67" s="77">
        <v>59</v>
      </c>
      <c r="H67" s="60">
        <f t="shared" si="5"/>
        <v>3.7856000000000001</v>
      </c>
      <c r="I67" s="60">
        <f t="shared" si="2"/>
        <v>6.0240000000000009</v>
      </c>
      <c r="J67" s="60">
        <f t="shared" si="3"/>
        <v>6.7752000000000008</v>
      </c>
      <c r="K67" s="67">
        <v>61</v>
      </c>
      <c r="M67" s="77">
        <v>59</v>
      </c>
      <c r="N67" s="62">
        <f t="shared" si="6"/>
        <v>1.9220000000000001E-3</v>
      </c>
      <c r="O67" s="62">
        <f t="shared" si="7"/>
        <v>3.408E-3</v>
      </c>
      <c r="P67" s="67">
        <f t="shared" si="8"/>
        <v>4.4330000000000003E-3</v>
      </c>
      <c r="Q67" s="6"/>
      <c r="R67" s="77">
        <v>59</v>
      </c>
      <c r="S67" s="62">
        <f t="shared" si="9"/>
        <v>4.7320000000000001E-3</v>
      </c>
      <c r="T67" s="62">
        <f t="shared" si="10"/>
        <v>7.5300000000000002E-3</v>
      </c>
      <c r="U67" s="64">
        <f t="shared" si="11"/>
        <v>8.4690000000000008E-3</v>
      </c>
      <c r="V67" s="6"/>
      <c r="W67" s="77">
        <v>59</v>
      </c>
      <c r="X67" s="63">
        <f t="shared" si="13"/>
        <v>96983</v>
      </c>
      <c r="Y67" s="64">
        <f t="shared" si="12"/>
        <v>95141</v>
      </c>
      <c r="Z67" s="6"/>
      <c r="AA67" s="86">
        <v>74</v>
      </c>
      <c r="AB67" s="74">
        <v>1.1516E-2</v>
      </c>
      <c r="AC67" s="84">
        <v>1.7977E-2</v>
      </c>
      <c r="AD67" s="85">
        <v>2.0459999999999999E-2</v>
      </c>
      <c r="AE67" s="6"/>
      <c r="AF67" s="91">
        <v>74</v>
      </c>
      <c r="AG67" s="84">
        <v>2.9241E-2</v>
      </c>
      <c r="AH67" s="84">
        <v>3.9486E-2</v>
      </c>
      <c r="AI67" s="85">
        <v>3.9486E-2</v>
      </c>
      <c r="AJ67" s="6"/>
      <c r="AK67" s="6"/>
      <c r="AL67" s="6"/>
      <c r="AM67" s="6"/>
      <c r="AN67" s="6"/>
    </row>
    <row r="68" spans="1:40">
      <c r="A68" s="77">
        <v>60</v>
      </c>
      <c r="B68" s="58">
        <f t="shared" si="4"/>
        <v>1.7208000000000001</v>
      </c>
      <c r="C68" s="58">
        <f t="shared" si="0"/>
        <v>3.0464000000000002</v>
      </c>
      <c r="D68" s="58">
        <f t="shared" si="1"/>
        <v>3.9503999999999997</v>
      </c>
      <c r="E68" s="67">
        <v>62</v>
      </c>
      <c r="G68" s="77">
        <v>60</v>
      </c>
      <c r="H68" s="60">
        <f t="shared" si="5"/>
        <v>4.2840000000000007</v>
      </c>
      <c r="I68" s="60">
        <f t="shared" si="2"/>
        <v>6.7752000000000008</v>
      </c>
      <c r="J68" s="60">
        <f t="shared" si="3"/>
        <v>7.6135999999999999</v>
      </c>
      <c r="K68" s="67">
        <v>62</v>
      </c>
      <c r="M68" s="77">
        <v>60</v>
      </c>
      <c r="N68" s="62">
        <f t="shared" si="6"/>
        <v>2.1510000000000001E-3</v>
      </c>
      <c r="O68" s="62">
        <f t="shared" si="7"/>
        <v>3.8080000000000002E-3</v>
      </c>
      <c r="P68" s="67">
        <f t="shared" si="8"/>
        <v>4.9379999999999997E-3</v>
      </c>
      <c r="Q68" s="6"/>
      <c r="R68" s="77">
        <v>60</v>
      </c>
      <c r="S68" s="62">
        <f t="shared" si="9"/>
        <v>5.3550000000000004E-3</v>
      </c>
      <c r="T68" s="62">
        <f t="shared" si="10"/>
        <v>8.4690000000000008E-3</v>
      </c>
      <c r="U68" s="64">
        <f t="shared" si="11"/>
        <v>9.5169999999999994E-3</v>
      </c>
      <c r="V68" s="6"/>
      <c r="W68" s="77">
        <v>60</v>
      </c>
      <c r="X68" s="63">
        <f t="shared" si="13"/>
        <v>96674</v>
      </c>
      <c r="Y68" s="64">
        <f t="shared" si="12"/>
        <v>94568</v>
      </c>
      <c r="Z68" s="6"/>
      <c r="AA68" s="86">
        <v>75</v>
      </c>
      <c r="AB68" s="74">
        <v>1.2883E-2</v>
      </c>
      <c r="AC68" s="84">
        <v>2.0094000000000001E-2</v>
      </c>
      <c r="AD68" s="85">
        <v>2.2832999999999999E-2</v>
      </c>
      <c r="AE68" s="6"/>
      <c r="AF68" s="91">
        <v>75</v>
      </c>
      <c r="AG68" s="84">
        <v>3.2431000000000001E-2</v>
      </c>
      <c r="AH68" s="84">
        <v>4.3686000000000003E-2</v>
      </c>
      <c r="AI68" s="85">
        <v>4.3686000000000003E-2</v>
      </c>
      <c r="AJ68" s="6"/>
      <c r="AK68" s="6"/>
      <c r="AL68" s="6"/>
      <c r="AM68" s="6"/>
      <c r="AN68" s="6"/>
    </row>
    <row r="69" spans="1:40">
      <c r="A69" s="77">
        <v>61</v>
      </c>
      <c r="B69" s="58">
        <f t="shared" si="4"/>
        <v>1.9263999999999999</v>
      </c>
      <c r="C69" s="58">
        <f t="shared" si="0"/>
        <v>3.4024000000000001</v>
      </c>
      <c r="D69" s="58">
        <f t="shared" si="1"/>
        <v>4.4024000000000001</v>
      </c>
      <c r="E69" s="67">
        <v>63</v>
      </c>
      <c r="G69" s="77">
        <v>61</v>
      </c>
      <c r="H69" s="60">
        <f t="shared" si="5"/>
        <v>4.8416000000000006</v>
      </c>
      <c r="I69" s="60">
        <f t="shared" si="2"/>
        <v>7.6135999999999999</v>
      </c>
      <c r="J69" s="60">
        <f t="shared" si="3"/>
        <v>8.5488</v>
      </c>
      <c r="K69" s="67">
        <v>63</v>
      </c>
      <c r="M69" s="77">
        <v>61</v>
      </c>
      <c r="N69" s="62">
        <f t="shared" si="6"/>
        <v>2.408E-3</v>
      </c>
      <c r="O69" s="62">
        <f t="shared" si="7"/>
        <v>4.2529999999999998E-3</v>
      </c>
      <c r="P69" s="67">
        <f t="shared" si="8"/>
        <v>5.5030000000000001E-3</v>
      </c>
      <c r="Q69" s="6"/>
      <c r="R69" s="77">
        <v>61</v>
      </c>
      <c r="S69" s="62">
        <f t="shared" si="9"/>
        <v>6.0520000000000001E-3</v>
      </c>
      <c r="T69" s="62">
        <f t="shared" si="10"/>
        <v>9.5169999999999994E-3</v>
      </c>
      <c r="U69" s="64">
        <f t="shared" si="11"/>
        <v>1.0685999999999999E-2</v>
      </c>
      <c r="V69" s="6"/>
      <c r="W69" s="77">
        <v>61</v>
      </c>
      <c r="X69" s="63">
        <f t="shared" si="13"/>
        <v>96331</v>
      </c>
      <c r="Y69" s="64">
        <f t="shared" si="12"/>
        <v>93927</v>
      </c>
      <c r="Z69" s="6"/>
      <c r="AA69" s="86">
        <v>76</v>
      </c>
      <c r="AB69" s="74">
        <v>1.4416999999999999E-2</v>
      </c>
      <c r="AC69" s="84">
        <v>2.2464000000000001E-2</v>
      </c>
      <c r="AD69" s="85">
        <v>2.5479999999999999E-2</v>
      </c>
      <c r="AE69" s="6"/>
      <c r="AF69" s="91">
        <v>76</v>
      </c>
      <c r="AG69" s="84">
        <v>3.5935000000000002E-2</v>
      </c>
      <c r="AH69" s="84">
        <v>4.827E-2</v>
      </c>
      <c r="AI69" s="85">
        <v>4.827E-2</v>
      </c>
      <c r="AJ69" s="6"/>
      <c r="AK69" s="6"/>
      <c r="AL69" s="6"/>
      <c r="AM69" s="6"/>
      <c r="AN69" s="6"/>
    </row>
    <row r="70" spans="1:40">
      <c r="A70" s="77">
        <v>62</v>
      </c>
      <c r="B70" s="58">
        <f t="shared" si="4"/>
        <v>2.1552000000000002</v>
      </c>
      <c r="C70" s="58">
        <f t="shared" si="0"/>
        <v>3.8016000000000005</v>
      </c>
      <c r="D70" s="58">
        <f t="shared" si="1"/>
        <v>4.9072000000000005</v>
      </c>
      <c r="E70" s="67">
        <v>64</v>
      </c>
      <c r="G70" s="77">
        <v>62</v>
      </c>
      <c r="H70" s="60">
        <f t="shared" si="5"/>
        <v>5.4648000000000003</v>
      </c>
      <c r="I70" s="60">
        <f t="shared" si="2"/>
        <v>8.5488</v>
      </c>
      <c r="J70" s="60">
        <f t="shared" si="3"/>
        <v>9.5896000000000008</v>
      </c>
      <c r="K70" s="67">
        <v>64</v>
      </c>
      <c r="M70" s="77">
        <v>62</v>
      </c>
      <c r="N70" s="62">
        <f t="shared" si="6"/>
        <v>2.6940000000000002E-3</v>
      </c>
      <c r="O70" s="62">
        <f t="shared" si="7"/>
        <v>4.7520000000000001E-3</v>
      </c>
      <c r="P70" s="67">
        <f t="shared" si="8"/>
        <v>6.1339999999999997E-3</v>
      </c>
      <c r="Q70" s="6"/>
      <c r="R70" s="77">
        <v>62</v>
      </c>
      <c r="S70" s="62">
        <f t="shared" si="9"/>
        <v>6.8310000000000003E-3</v>
      </c>
      <c r="T70" s="62">
        <f t="shared" si="10"/>
        <v>1.0685999999999999E-2</v>
      </c>
      <c r="U70" s="64">
        <f t="shared" si="11"/>
        <v>1.1986999999999999E-2</v>
      </c>
      <c r="V70" s="6"/>
      <c r="W70" s="77">
        <v>62</v>
      </c>
      <c r="X70" s="63">
        <f t="shared" si="13"/>
        <v>95950</v>
      </c>
      <c r="Y70" s="64">
        <f t="shared" si="12"/>
        <v>93212</v>
      </c>
      <c r="Z70" s="6"/>
      <c r="AA70" s="86">
        <v>77</v>
      </c>
      <c r="AB70" s="74">
        <v>1.6139000000000001E-2</v>
      </c>
      <c r="AC70" s="84">
        <v>2.5117E-2</v>
      </c>
      <c r="AD70" s="85">
        <v>2.8431000000000001E-2</v>
      </c>
      <c r="AE70" s="6"/>
      <c r="AF70" s="91">
        <v>77</v>
      </c>
      <c r="AG70" s="84">
        <v>3.9779000000000002E-2</v>
      </c>
      <c r="AH70" s="84">
        <v>5.3261999999999997E-2</v>
      </c>
      <c r="AI70" s="85">
        <v>5.3261999999999997E-2</v>
      </c>
      <c r="AJ70" s="6"/>
      <c r="AK70" s="6"/>
      <c r="AL70" s="6"/>
      <c r="AM70" s="6"/>
      <c r="AN70" s="6"/>
    </row>
    <row r="71" spans="1:40">
      <c r="A71" s="77">
        <v>63</v>
      </c>
      <c r="B71" s="58">
        <f t="shared" si="4"/>
        <v>2.4112000000000005</v>
      </c>
      <c r="C71" s="58">
        <f t="shared" si="0"/>
        <v>4.2464000000000004</v>
      </c>
      <c r="D71" s="58">
        <f t="shared" si="1"/>
        <v>5.4720000000000004</v>
      </c>
      <c r="E71" s="67">
        <v>65</v>
      </c>
      <c r="G71" s="77">
        <v>63</v>
      </c>
      <c r="H71" s="60">
        <f t="shared" si="5"/>
        <v>6.16</v>
      </c>
      <c r="I71" s="60">
        <f t="shared" si="2"/>
        <v>9.5896000000000008</v>
      </c>
      <c r="J71" s="60">
        <f t="shared" si="3"/>
        <v>10.746400000000001</v>
      </c>
      <c r="K71" s="67">
        <v>65</v>
      </c>
      <c r="M71" s="77">
        <v>63</v>
      </c>
      <c r="N71" s="62">
        <f t="shared" si="6"/>
        <v>3.0140000000000002E-3</v>
      </c>
      <c r="O71" s="62">
        <f t="shared" si="7"/>
        <v>5.3080000000000002E-3</v>
      </c>
      <c r="P71" s="67">
        <f t="shared" si="8"/>
        <v>6.8399999999999997E-3</v>
      </c>
      <c r="Q71" s="6"/>
      <c r="R71" s="77">
        <v>63</v>
      </c>
      <c r="S71" s="62">
        <f t="shared" si="9"/>
        <v>7.7000000000000002E-3</v>
      </c>
      <c r="T71" s="62">
        <f t="shared" si="10"/>
        <v>1.1986999999999999E-2</v>
      </c>
      <c r="U71" s="64">
        <f t="shared" si="11"/>
        <v>1.3433E-2</v>
      </c>
      <c r="V71" s="6"/>
      <c r="W71" s="77">
        <v>63</v>
      </c>
      <c r="X71" s="63">
        <f t="shared" si="13"/>
        <v>95528</v>
      </c>
      <c r="Y71" s="64">
        <f t="shared" si="12"/>
        <v>92415</v>
      </c>
      <c r="Z71" s="6"/>
      <c r="AA71" s="86">
        <v>78</v>
      </c>
      <c r="AB71" s="74">
        <v>1.8072999999999999E-2</v>
      </c>
      <c r="AC71" s="84">
        <v>2.809E-2</v>
      </c>
      <c r="AD71" s="85">
        <v>3.1719999999999998E-2</v>
      </c>
      <c r="AE71" s="6"/>
      <c r="AF71" s="91">
        <v>78</v>
      </c>
      <c r="AG71" s="84">
        <v>4.3997000000000001E-2</v>
      </c>
      <c r="AH71" s="84">
        <v>5.8691E-2</v>
      </c>
      <c r="AI71" s="85">
        <v>5.8691E-2</v>
      </c>
      <c r="AJ71" s="6"/>
      <c r="AK71" s="6"/>
      <c r="AL71" s="6"/>
      <c r="AM71" s="6"/>
      <c r="AN71" s="6"/>
    </row>
    <row r="72" spans="1:40">
      <c r="A72" s="77">
        <v>64</v>
      </c>
      <c r="B72" s="58">
        <f t="shared" si="4"/>
        <v>2.6968000000000001</v>
      </c>
      <c r="C72" s="58">
        <f t="shared" si="0"/>
        <v>4.7440000000000007</v>
      </c>
      <c r="D72" s="58">
        <f t="shared" si="1"/>
        <v>6.1024000000000012</v>
      </c>
      <c r="E72" s="67">
        <v>66</v>
      </c>
      <c r="G72" s="77">
        <v>64</v>
      </c>
      <c r="H72" s="60">
        <f t="shared" si="5"/>
        <v>6.9336000000000002</v>
      </c>
      <c r="I72" s="60">
        <f t="shared" si="2"/>
        <v>10.746400000000001</v>
      </c>
      <c r="J72" s="60">
        <f t="shared" si="3"/>
        <v>12.0312</v>
      </c>
      <c r="K72" s="67">
        <v>66</v>
      </c>
      <c r="M72" s="77">
        <v>64</v>
      </c>
      <c r="N72" s="62">
        <f t="shared" si="6"/>
        <v>3.3709999999999999E-3</v>
      </c>
      <c r="O72" s="62">
        <f t="shared" si="7"/>
        <v>5.9300000000000004E-3</v>
      </c>
      <c r="P72" s="67">
        <f t="shared" si="8"/>
        <v>7.6280000000000002E-3</v>
      </c>
      <c r="Q72" s="6"/>
      <c r="R72" s="77">
        <v>64</v>
      </c>
      <c r="S72" s="62">
        <f t="shared" si="9"/>
        <v>8.6669999999999994E-3</v>
      </c>
      <c r="T72" s="62">
        <f t="shared" si="10"/>
        <v>1.3433E-2</v>
      </c>
      <c r="U72" s="64">
        <f t="shared" si="11"/>
        <v>1.5039E-2</v>
      </c>
      <c r="V72" s="6"/>
      <c r="W72" s="77">
        <v>64</v>
      </c>
      <c r="X72" s="63">
        <f t="shared" si="13"/>
        <v>95059</v>
      </c>
      <c r="Y72" s="64">
        <f t="shared" si="12"/>
        <v>91529</v>
      </c>
      <c r="Z72" s="6"/>
      <c r="AA72" s="86">
        <v>79</v>
      </c>
      <c r="AB72" s="74">
        <v>2.0235E-2</v>
      </c>
      <c r="AC72" s="84">
        <v>3.141E-2</v>
      </c>
      <c r="AD72" s="85">
        <v>3.5385E-2</v>
      </c>
      <c r="AE72" s="6"/>
      <c r="AF72" s="91">
        <v>79</v>
      </c>
      <c r="AG72" s="84">
        <v>4.8591000000000002E-2</v>
      </c>
      <c r="AH72" s="84">
        <v>6.4583000000000002E-2</v>
      </c>
      <c r="AI72" s="85">
        <v>6.4583000000000002E-2</v>
      </c>
      <c r="AJ72" s="6"/>
      <c r="AK72" s="6"/>
      <c r="AL72" s="6"/>
      <c r="AM72" s="6"/>
      <c r="AN72" s="6"/>
    </row>
    <row r="73" spans="1:40">
      <c r="A73" s="77">
        <v>65</v>
      </c>
      <c r="B73" s="58">
        <f t="shared" si="4"/>
        <v>3.016</v>
      </c>
      <c r="C73" s="58">
        <f t="shared" si="0"/>
        <v>5.3</v>
      </c>
      <c r="D73" s="58">
        <f t="shared" si="1"/>
        <v>6.8064000000000009</v>
      </c>
      <c r="E73" s="67">
        <v>67</v>
      </c>
      <c r="G73" s="77">
        <v>65</v>
      </c>
      <c r="H73" s="60">
        <f t="shared" si="5"/>
        <v>7.7936000000000014</v>
      </c>
      <c r="I73" s="60">
        <f t="shared" si="2"/>
        <v>12.0312</v>
      </c>
      <c r="J73" s="60">
        <f t="shared" si="3"/>
        <v>13.455200000000001</v>
      </c>
      <c r="K73" s="67">
        <v>67</v>
      </c>
      <c r="M73" s="77">
        <v>65</v>
      </c>
      <c r="N73" s="62">
        <f t="shared" si="6"/>
        <v>3.7699999999999999E-3</v>
      </c>
      <c r="O73" s="62">
        <f t="shared" si="7"/>
        <v>6.6249999999999998E-3</v>
      </c>
      <c r="P73" s="67">
        <f t="shared" si="8"/>
        <v>8.5079999999999999E-3</v>
      </c>
      <c r="Q73" s="6"/>
      <c r="R73" s="77">
        <v>65</v>
      </c>
      <c r="S73" s="62">
        <f t="shared" si="9"/>
        <v>9.7420000000000007E-3</v>
      </c>
      <c r="T73" s="62">
        <f t="shared" si="10"/>
        <v>1.5039E-2</v>
      </c>
      <c r="U73" s="64">
        <f t="shared" si="11"/>
        <v>1.6819000000000001E-2</v>
      </c>
      <c r="V73" s="6"/>
      <c r="W73" s="77">
        <v>65</v>
      </c>
      <c r="X73" s="63">
        <f t="shared" si="13"/>
        <v>94539</v>
      </c>
      <c r="Y73" s="64">
        <f t="shared" si="12"/>
        <v>90545</v>
      </c>
      <c r="Z73" s="6"/>
      <c r="AA73" s="86">
        <v>80</v>
      </c>
      <c r="AB73" s="74">
        <v>2.2636E-2</v>
      </c>
      <c r="AC73" s="84">
        <v>3.5098999999999998E-2</v>
      </c>
      <c r="AD73" s="85">
        <v>3.9466000000000001E-2</v>
      </c>
      <c r="AE73" s="6"/>
      <c r="AF73" s="91">
        <v>80</v>
      </c>
      <c r="AG73" s="84">
        <v>5.3552000000000002E-2</v>
      </c>
      <c r="AH73" s="84">
        <v>7.0965E-2</v>
      </c>
      <c r="AI73" s="85">
        <v>7.0965E-2</v>
      </c>
      <c r="AJ73" s="6"/>
      <c r="AK73" s="6"/>
      <c r="AL73" s="6"/>
      <c r="AM73" s="6"/>
      <c r="AN73" s="6"/>
    </row>
    <row r="74" spans="1:40">
      <c r="A74" s="77">
        <v>66</v>
      </c>
      <c r="B74" s="58">
        <f t="shared" si="4"/>
        <v>3.3728000000000002</v>
      </c>
      <c r="C74" s="58">
        <f t="shared" si="0"/>
        <v>5.9208000000000007</v>
      </c>
      <c r="D74" s="58">
        <f t="shared" si="1"/>
        <v>7.5936000000000003</v>
      </c>
      <c r="E74" s="67">
        <v>68</v>
      </c>
      <c r="G74" s="77">
        <v>66</v>
      </c>
      <c r="H74" s="60">
        <f t="shared" si="5"/>
        <v>8.7487999999999992</v>
      </c>
      <c r="I74" s="60">
        <f t="shared" si="2"/>
        <v>13.455200000000001</v>
      </c>
      <c r="J74" s="60">
        <f t="shared" si="3"/>
        <v>15.031200000000002</v>
      </c>
      <c r="K74" s="67">
        <v>68</v>
      </c>
      <c r="M74" s="77">
        <v>66</v>
      </c>
      <c r="N74" s="62">
        <f t="shared" si="6"/>
        <v>4.2160000000000001E-3</v>
      </c>
      <c r="O74" s="62">
        <f t="shared" si="7"/>
        <v>7.4009999999999996E-3</v>
      </c>
      <c r="P74" s="67">
        <f t="shared" si="8"/>
        <v>9.4920000000000004E-3</v>
      </c>
      <c r="Q74" s="6"/>
      <c r="R74" s="77">
        <v>66</v>
      </c>
      <c r="S74" s="62">
        <f t="shared" si="9"/>
        <v>1.0936E-2</v>
      </c>
      <c r="T74" s="62">
        <f t="shared" si="10"/>
        <v>1.6819000000000001E-2</v>
      </c>
      <c r="U74" s="64">
        <f t="shared" si="11"/>
        <v>1.8789E-2</v>
      </c>
      <c r="V74" s="6"/>
      <c r="W74" s="77">
        <v>66</v>
      </c>
      <c r="X74" s="63">
        <f t="shared" si="13"/>
        <v>93962</v>
      </c>
      <c r="Y74" s="64">
        <f t="shared" si="12"/>
        <v>89456</v>
      </c>
      <c r="Z74" s="6"/>
      <c r="AA74" s="86">
        <v>81</v>
      </c>
      <c r="AB74" s="74">
        <v>2.5281000000000001E-2</v>
      </c>
      <c r="AC74" s="84">
        <v>3.9178999999999999E-2</v>
      </c>
      <c r="AD74" s="85">
        <v>4.4009E-2</v>
      </c>
      <c r="AE74" s="6"/>
      <c r="AF74" s="91">
        <v>81</v>
      </c>
      <c r="AG74" s="84">
        <v>5.8851000000000001E-2</v>
      </c>
      <c r="AH74" s="84">
        <v>7.7867000000000006E-2</v>
      </c>
      <c r="AI74" s="85">
        <v>7.7867000000000006E-2</v>
      </c>
      <c r="AJ74" s="6"/>
      <c r="AK74" s="6"/>
      <c r="AL74" s="6"/>
      <c r="AM74" s="6"/>
      <c r="AN74" s="6"/>
    </row>
    <row r="75" spans="1:40">
      <c r="A75" s="77">
        <v>67</v>
      </c>
      <c r="B75" s="58">
        <f t="shared" si="4"/>
        <v>3.7712000000000008</v>
      </c>
      <c r="C75" s="58">
        <f t="shared" si="0"/>
        <v>6.6143999999999998</v>
      </c>
      <c r="D75" s="58">
        <f t="shared" si="1"/>
        <v>8.4728000000000012</v>
      </c>
      <c r="E75" s="67">
        <v>69</v>
      </c>
      <c r="G75" s="77">
        <v>67</v>
      </c>
      <c r="H75" s="60">
        <f t="shared" si="5"/>
        <v>9.8087999999999997</v>
      </c>
      <c r="I75" s="60">
        <f t="shared" si="2"/>
        <v>15.031200000000002</v>
      </c>
      <c r="J75" s="60">
        <f t="shared" si="3"/>
        <v>16.773599999999998</v>
      </c>
      <c r="K75" s="67">
        <v>69</v>
      </c>
      <c r="M75" s="77">
        <v>67</v>
      </c>
      <c r="N75" s="62">
        <f t="shared" si="6"/>
        <v>4.7140000000000003E-3</v>
      </c>
      <c r="O75" s="62">
        <f t="shared" si="7"/>
        <v>8.2679999999999993E-3</v>
      </c>
      <c r="P75" s="67">
        <f t="shared" si="8"/>
        <v>1.0591E-2</v>
      </c>
      <c r="Q75" s="6"/>
      <c r="R75" s="77">
        <v>67</v>
      </c>
      <c r="S75" s="62">
        <f t="shared" si="9"/>
        <v>1.2260999999999999E-2</v>
      </c>
      <c r="T75" s="62">
        <f t="shared" si="10"/>
        <v>1.8789E-2</v>
      </c>
      <c r="U75" s="64">
        <f t="shared" si="11"/>
        <v>2.0967E-2</v>
      </c>
      <c r="V75" s="6"/>
      <c r="W75" s="77">
        <v>67</v>
      </c>
      <c r="X75" s="63">
        <f t="shared" si="13"/>
        <v>93322</v>
      </c>
      <c r="Y75" s="64">
        <f t="shared" si="12"/>
        <v>88252</v>
      </c>
      <c r="Z75" s="6"/>
      <c r="AA75" s="86">
        <v>82</v>
      </c>
      <c r="AB75" s="74">
        <v>2.8199999999999999E-2</v>
      </c>
      <c r="AC75" s="84">
        <v>4.3693999999999997E-2</v>
      </c>
      <c r="AD75" s="85">
        <v>4.9064000000000003E-2</v>
      </c>
      <c r="AE75" s="6"/>
      <c r="AF75" s="91">
        <v>82</v>
      </c>
      <c r="AG75" s="84">
        <v>6.4515000000000003E-2</v>
      </c>
      <c r="AH75" s="84">
        <v>8.5314000000000001E-2</v>
      </c>
      <c r="AI75" s="85">
        <v>8.5314000000000001E-2</v>
      </c>
      <c r="AJ75" s="6"/>
      <c r="AK75" s="6"/>
      <c r="AL75" s="6"/>
      <c r="AM75" s="6"/>
      <c r="AN75" s="6"/>
    </row>
    <row r="76" spans="1:40">
      <c r="A76" s="77">
        <v>68</v>
      </c>
      <c r="B76" s="58">
        <f t="shared" si="4"/>
        <v>4.2168000000000001</v>
      </c>
      <c r="C76" s="58">
        <f t="shared" si="0"/>
        <v>7.3896000000000006</v>
      </c>
      <c r="D76" s="58">
        <f t="shared" si="1"/>
        <v>9.4544000000000015</v>
      </c>
      <c r="E76" s="67">
        <v>70</v>
      </c>
      <c r="G76" s="77">
        <v>68</v>
      </c>
      <c r="H76" s="60">
        <f t="shared" si="5"/>
        <v>10.9808</v>
      </c>
      <c r="I76" s="60">
        <f t="shared" si="2"/>
        <v>16.773599999999998</v>
      </c>
      <c r="J76" s="60">
        <f t="shared" si="3"/>
        <v>18.696000000000002</v>
      </c>
      <c r="K76" s="67">
        <v>70</v>
      </c>
      <c r="M76" s="77">
        <v>68</v>
      </c>
      <c r="N76" s="62">
        <f t="shared" si="6"/>
        <v>5.2709999999999996E-3</v>
      </c>
      <c r="O76" s="62">
        <f t="shared" si="7"/>
        <v>9.2370000000000004E-3</v>
      </c>
      <c r="P76" s="67">
        <f t="shared" si="8"/>
        <v>1.1818E-2</v>
      </c>
      <c r="Q76" s="6"/>
      <c r="R76" s="77">
        <v>68</v>
      </c>
      <c r="S76" s="62">
        <f t="shared" si="9"/>
        <v>1.3726E-2</v>
      </c>
      <c r="T76" s="62">
        <f t="shared" si="10"/>
        <v>2.0967E-2</v>
      </c>
      <c r="U76" s="64">
        <f t="shared" si="11"/>
        <v>2.3369999999999998E-2</v>
      </c>
      <c r="V76" s="6"/>
      <c r="W76" s="77">
        <v>68</v>
      </c>
      <c r="X76" s="63">
        <f t="shared" si="13"/>
        <v>92613</v>
      </c>
      <c r="Y76" s="64">
        <f t="shared" si="12"/>
        <v>86925</v>
      </c>
      <c r="Z76" s="6"/>
      <c r="AA76" s="86">
        <v>83</v>
      </c>
      <c r="AB76" s="74">
        <v>3.143E-2</v>
      </c>
      <c r="AC76" s="84">
        <v>4.8698999999999999E-2</v>
      </c>
      <c r="AD76" s="85">
        <v>5.4684000000000003E-2</v>
      </c>
      <c r="AE76" s="6"/>
      <c r="AF76" s="91">
        <v>83</v>
      </c>
      <c r="AG76" s="84">
        <v>7.0579000000000003E-2</v>
      </c>
      <c r="AH76" s="84">
        <v>9.3334E-2</v>
      </c>
      <c r="AI76" s="85">
        <v>9.3334E-2</v>
      </c>
      <c r="AJ76" s="6"/>
      <c r="AK76" s="6"/>
      <c r="AL76" s="6"/>
      <c r="AM76" s="6"/>
      <c r="AN76" s="6"/>
    </row>
    <row r="77" spans="1:40">
      <c r="A77" s="77">
        <v>69</v>
      </c>
      <c r="B77" s="58">
        <f t="shared" si="4"/>
        <v>4.7144000000000004</v>
      </c>
      <c r="C77" s="58">
        <f t="shared" si="0"/>
        <v>8.2560000000000002</v>
      </c>
      <c r="D77" s="58">
        <f t="shared" si="1"/>
        <v>10.550400000000002</v>
      </c>
      <c r="E77" s="67">
        <v>71</v>
      </c>
      <c r="G77" s="77">
        <v>69</v>
      </c>
      <c r="H77" s="60">
        <f t="shared" si="5"/>
        <v>12.278400000000001</v>
      </c>
      <c r="I77" s="60">
        <f t="shared" si="2"/>
        <v>18.696000000000002</v>
      </c>
      <c r="J77" s="60">
        <f t="shared" si="3"/>
        <v>20.815200000000001</v>
      </c>
      <c r="K77" s="67">
        <v>71</v>
      </c>
      <c r="M77" s="77">
        <v>69</v>
      </c>
      <c r="N77" s="62">
        <f t="shared" si="6"/>
        <v>5.8929999999999998E-3</v>
      </c>
      <c r="O77" s="62">
        <f t="shared" si="7"/>
        <v>1.0319999999999999E-2</v>
      </c>
      <c r="P77" s="67">
        <f t="shared" si="8"/>
        <v>1.3188E-2</v>
      </c>
      <c r="Q77" s="6"/>
      <c r="R77" s="77">
        <v>69</v>
      </c>
      <c r="S77" s="62">
        <f t="shared" si="9"/>
        <v>1.5348000000000001E-2</v>
      </c>
      <c r="T77" s="62">
        <f t="shared" si="10"/>
        <v>2.3369999999999998E-2</v>
      </c>
      <c r="U77" s="64">
        <f t="shared" si="11"/>
        <v>2.6019E-2</v>
      </c>
      <c r="V77" s="6"/>
      <c r="W77" s="77">
        <v>69</v>
      </c>
      <c r="X77" s="63">
        <f t="shared" si="13"/>
        <v>91828</v>
      </c>
      <c r="Y77" s="64">
        <f t="shared" si="12"/>
        <v>85467</v>
      </c>
      <c r="Z77" s="6"/>
      <c r="AA77" s="86">
        <v>84</v>
      </c>
      <c r="AB77" s="74">
        <v>3.5018000000000001E-2</v>
      </c>
      <c r="AC77" s="84">
        <v>5.4260000000000003E-2</v>
      </c>
      <c r="AD77" s="85">
        <v>6.0928000000000003E-2</v>
      </c>
      <c r="AE77" s="6"/>
      <c r="AF77" s="91">
        <v>84</v>
      </c>
      <c r="AG77" s="84">
        <v>7.7098E-2</v>
      </c>
      <c r="AH77" s="84">
        <v>0.101954</v>
      </c>
      <c r="AI77" s="85">
        <v>0.101954</v>
      </c>
      <c r="AJ77" s="6"/>
      <c r="AK77" s="6"/>
      <c r="AL77" s="6"/>
      <c r="AM77" s="6"/>
      <c r="AN77" s="6"/>
    </row>
    <row r="78" spans="1:40">
      <c r="A78" s="77">
        <v>70</v>
      </c>
      <c r="B78" s="58">
        <f t="shared" si="4"/>
        <v>5.2704000000000004</v>
      </c>
      <c r="C78" s="58">
        <f t="shared" si="0"/>
        <v>9.2231999999999985</v>
      </c>
      <c r="D78" s="58">
        <f t="shared" si="1"/>
        <v>11.7752</v>
      </c>
      <c r="E78" s="67">
        <v>72</v>
      </c>
      <c r="G78" s="77">
        <v>70</v>
      </c>
      <c r="H78" s="60">
        <f t="shared" si="5"/>
        <v>13.711200000000002</v>
      </c>
      <c r="I78" s="60">
        <f t="shared" si="2"/>
        <v>20.815200000000001</v>
      </c>
      <c r="J78" s="60">
        <f t="shared" si="3"/>
        <v>23.145600000000002</v>
      </c>
      <c r="K78" s="67">
        <v>72</v>
      </c>
      <c r="M78" s="77">
        <v>70</v>
      </c>
      <c r="N78" s="62">
        <f t="shared" si="6"/>
        <v>6.5880000000000001E-3</v>
      </c>
      <c r="O78" s="62">
        <f t="shared" si="7"/>
        <v>1.1528999999999999E-2</v>
      </c>
      <c r="P78" s="67">
        <f t="shared" si="8"/>
        <v>1.4718999999999999E-2</v>
      </c>
      <c r="Q78" s="6"/>
      <c r="R78" s="77">
        <v>70</v>
      </c>
      <c r="S78" s="62">
        <f t="shared" si="9"/>
        <v>1.7139000000000001E-2</v>
      </c>
      <c r="T78" s="62">
        <f t="shared" si="10"/>
        <v>2.6019E-2</v>
      </c>
      <c r="U78" s="64">
        <f t="shared" si="11"/>
        <v>2.8931999999999999E-2</v>
      </c>
      <c r="V78" s="6"/>
      <c r="W78" s="77">
        <v>70</v>
      </c>
      <c r="X78" s="63">
        <f t="shared" si="13"/>
        <v>90960</v>
      </c>
      <c r="Y78" s="64">
        <f t="shared" si="12"/>
        <v>83869</v>
      </c>
      <c r="Z78" s="6"/>
      <c r="AA78" s="86">
        <v>85</v>
      </c>
      <c r="AB78" s="74">
        <v>3.9003999999999997E-2</v>
      </c>
      <c r="AC78" s="84">
        <v>6.0435000000000003E-2</v>
      </c>
      <c r="AD78" s="85">
        <v>6.7862000000000006E-2</v>
      </c>
      <c r="AE78" s="6"/>
      <c r="AF78" s="91">
        <v>85</v>
      </c>
      <c r="AG78" s="84">
        <v>8.4088999999999997E-2</v>
      </c>
      <c r="AH78" s="84">
        <v>0.11119900000000001</v>
      </c>
      <c r="AI78" s="85">
        <v>0.11119900000000001</v>
      </c>
      <c r="AJ78" s="6"/>
      <c r="AK78" s="6"/>
      <c r="AL78" s="6"/>
      <c r="AM78" s="6"/>
      <c r="AN78" s="6"/>
    </row>
    <row r="79" spans="1:40">
      <c r="A79" s="77">
        <v>71</v>
      </c>
      <c r="B79" s="58">
        <f t="shared" si="4"/>
        <v>5.8920000000000003</v>
      </c>
      <c r="C79" s="58">
        <f t="shared" si="0"/>
        <v>10.3064</v>
      </c>
      <c r="D79" s="58">
        <f t="shared" si="1"/>
        <v>13.141600000000002</v>
      </c>
      <c r="E79" s="67">
        <v>73</v>
      </c>
      <c r="G79" s="77">
        <v>71</v>
      </c>
      <c r="H79" s="60">
        <f t="shared" si="5"/>
        <v>15.2936</v>
      </c>
      <c r="I79" s="60">
        <f t="shared" si="2"/>
        <v>23.145600000000002</v>
      </c>
      <c r="J79" s="60">
        <f t="shared" si="3"/>
        <v>25.706400000000006</v>
      </c>
      <c r="K79" s="67">
        <v>73</v>
      </c>
      <c r="M79" s="77">
        <v>71</v>
      </c>
      <c r="N79" s="62">
        <f t="shared" si="6"/>
        <v>7.365E-3</v>
      </c>
      <c r="O79" s="62">
        <f t="shared" si="7"/>
        <v>1.2883E-2</v>
      </c>
      <c r="P79" s="67">
        <f t="shared" si="8"/>
        <v>1.6427000000000001E-2</v>
      </c>
      <c r="Q79" s="6"/>
      <c r="R79" s="77">
        <v>71</v>
      </c>
      <c r="S79" s="62">
        <f t="shared" si="9"/>
        <v>1.9116999999999999E-2</v>
      </c>
      <c r="T79" s="62">
        <f t="shared" si="10"/>
        <v>2.8931999999999999E-2</v>
      </c>
      <c r="U79" s="64">
        <f t="shared" si="11"/>
        <v>3.2133000000000002E-2</v>
      </c>
      <c r="V79" s="6"/>
      <c r="W79" s="77">
        <v>71</v>
      </c>
      <c r="X79" s="63">
        <f t="shared" si="13"/>
        <v>90000</v>
      </c>
      <c r="Y79" s="64">
        <f t="shared" si="12"/>
        <v>82123</v>
      </c>
      <c r="Z79" s="6"/>
      <c r="AA79" s="86">
        <v>86</v>
      </c>
      <c r="AB79" s="74">
        <v>4.3424999999999998E-2</v>
      </c>
      <c r="AC79" s="84">
        <v>6.7285999999999999E-2</v>
      </c>
      <c r="AD79" s="85">
        <v>7.5554999999999997E-2</v>
      </c>
      <c r="AE79" s="6"/>
      <c r="AF79" s="91">
        <v>86</v>
      </c>
      <c r="AG79" s="84">
        <v>9.1571E-2</v>
      </c>
      <c r="AH79" s="84">
        <v>0.12109300000000001</v>
      </c>
      <c r="AI79" s="85">
        <v>0.12109300000000001</v>
      </c>
      <c r="AJ79" s="6"/>
      <c r="AK79" s="6"/>
      <c r="AL79" s="6"/>
      <c r="AM79" s="6"/>
      <c r="AN79" s="6"/>
    </row>
    <row r="80" spans="1:40">
      <c r="A80" s="77">
        <v>72</v>
      </c>
      <c r="B80" s="58">
        <f t="shared" si="4"/>
        <v>6.5872000000000002</v>
      </c>
      <c r="C80" s="58">
        <f t="shared" si="0"/>
        <v>11.516</v>
      </c>
      <c r="D80" s="58">
        <f t="shared" si="1"/>
        <v>14.666399999999999</v>
      </c>
      <c r="E80" s="67">
        <v>74</v>
      </c>
      <c r="G80" s="77">
        <v>72</v>
      </c>
      <c r="H80" s="60">
        <f t="shared" si="5"/>
        <v>17.036799999999999</v>
      </c>
      <c r="I80" s="60">
        <f t="shared" si="2"/>
        <v>25.706400000000006</v>
      </c>
      <c r="J80" s="60">
        <f t="shared" si="3"/>
        <v>28.514400000000002</v>
      </c>
      <c r="K80" s="67">
        <v>74</v>
      </c>
      <c r="M80" s="77">
        <v>72</v>
      </c>
      <c r="N80" s="62">
        <f t="shared" si="6"/>
        <v>8.234E-3</v>
      </c>
      <c r="O80" s="62">
        <f t="shared" si="7"/>
        <v>1.4395E-2</v>
      </c>
      <c r="P80" s="67">
        <f t="shared" si="8"/>
        <v>1.8332999999999999E-2</v>
      </c>
      <c r="Q80" s="6"/>
      <c r="R80" s="77">
        <v>72</v>
      </c>
      <c r="S80" s="62">
        <f t="shared" si="9"/>
        <v>2.1295999999999999E-2</v>
      </c>
      <c r="T80" s="62">
        <f t="shared" si="10"/>
        <v>3.2133000000000002E-2</v>
      </c>
      <c r="U80" s="64">
        <f t="shared" si="11"/>
        <v>3.5643000000000001E-2</v>
      </c>
      <c r="V80" s="6"/>
      <c r="W80" s="77">
        <v>72</v>
      </c>
      <c r="X80" s="63">
        <f t="shared" si="13"/>
        <v>88940</v>
      </c>
      <c r="Y80" s="64">
        <f t="shared" si="12"/>
        <v>80222</v>
      </c>
      <c r="Z80" s="6"/>
      <c r="AA80" s="86">
        <v>87</v>
      </c>
      <c r="AB80" s="74">
        <v>4.8326000000000001E-2</v>
      </c>
      <c r="AC80" s="84">
        <v>7.4879000000000001E-2</v>
      </c>
      <c r="AD80" s="85">
        <v>8.4081000000000003E-2</v>
      </c>
      <c r="AE80" s="6"/>
      <c r="AF80" s="91">
        <v>87</v>
      </c>
      <c r="AG80" s="84">
        <v>9.9559999999999996E-2</v>
      </c>
      <c r="AH80" s="84">
        <v>0.131658</v>
      </c>
      <c r="AI80" s="85">
        <v>0.131658</v>
      </c>
      <c r="AJ80" s="6"/>
      <c r="AK80" s="6"/>
      <c r="AL80" s="6"/>
      <c r="AM80" s="6"/>
      <c r="AN80" s="6"/>
    </row>
    <row r="81" spans="1:40">
      <c r="A81" s="77">
        <v>73</v>
      </c>
      <c r="B81" s="58">
        <f t="shared" si="4"/>
        <v>7.3655999999999997</v>
      </c>
      <c r="C81" s="58">
        <f t="shared" si="0"/>
        <v>12.8688</v>
      </c>
      <c r="D81" s="58">
        <f t="shared" si="1"/>
        <v>16.368000000000002</v>
      </c>
      <c r="E81" s="67">
        <v>75</v>
      </c>
      <c r="G81" s="77">
        <v>73</v>
      </c>
      <c r="H81" s="60">
        <f t="shared" si="5"/>
        <v>18.956799999999998</v>
      </c>
      <c r="I81" s="60">
        <f t="shared" si="2"/>
        <v>28.514400000000002</v>
      </c>
      <c r="J81" s="60">
        <f t="shared" si="3"/>
        <v>31.588799999999999</v>
      </c>
      <c r="K81" s="67">
        <v>75</v>
      </c>
      <c r="M81" s="77">
        <v>73</v>
      </c>
      <c r="N81" s="62">
        <f t="shared" si="6"/>
        <v>9.2069999999999999E-3</v>
      </c>
      <c r="O81" s="62">
        <f t="shared" si="7"/>
        <v>1.6086E-2</v>
      </c>
      <c r="P81" s="67">
        <f t="shared" si="8"/>
        <v>2.0459999999999999E-2</v>
      </c>
      <c r="Q81" s="6"/>
      <c r="R81" s="77">
        <v>73</v>
      </c>
      <c r="S81" s="62">
        <f t="shared" si="9"/>
        <v>2.3695999999999998E-2</v>
      </c>
      <c r="T81" s="62">
        <f t="shared" si="10"/>
        <v>3.5643000000000001E-2</v>
      </c>
      <c r="U81" s="64">
        <f t="shared" si="11"/>
        <v>3.9486E-2</v>
      </c>
      <c r="V81" s="6"/>
      <c r="W81" s="77">
        <v>73</v>
      </c>
      <c r="X81" s="63">
        <f t="shared" si="13"/>
        <v>87771</v>
      </c>
      <c r="Y81" s="64">
        <f t="shared" si="12"/>
        <v>78160</v>
      </c>
      <c r="Z81" s="6"/>
      <c r="AA81" s="86">
        <v>88</v>
      </c>
      <c r="AB81" s="74">
        <v>5.3752000000000001E-2</v>
      </c>
      <c r="AC81" s="84">
        <v>8.3285999999999999E-2</v>
      </c>
      <c r="AD81" s="85">
        <v>9.3521999999999994E-2</v>
      </c>
      <c r="AE81" s="6"/>
      <c r="AF81" s="91">
        <v>88</v>
      </c>
      <c r="AG81" s="84">
        <v>0.108072</v>
      </c>
      <c r="AH81" s="84">
        <v>0.14291400000000001</v>
      </c>
      <c r="AI81" s="85">
        <v>0.14291400000000001</v>
      </c>
      <c r="AJ81" s="6"/>
      <c r="AK81" s="6"/>
      <c r="AL81" s="6"/>
      <c r="AM81" s="6"/>
      <c r="AN81" s="6"/>
    </row>
    <row r="82" spans="1:40">
      <c r="A82" s="77">
        <v>74</v>
      </c>
      <c r="B82" s="58">
        <f t="shared" si="4"/>
        <v>8.2368000000000006</v>
      </c>
      <c r="C82" s="58">
        <f t="shared" si="0"/>
        <v>14.381600000000001</v>
      </c>
      <c r="D82" s="58">
        <f t="shared" si="1"/>
        <v>18.266399999999997</v>
      </c>
      <c r="E82" s="67">
        <v>76</v>
      </c>
      <c r="G82" s="77">
        <v>74</v>
      </c>
      <c r="H82" s="60">
        <f t="shared" si="5"/>
        <v>21.069600000000001</v>
      </c>
      <c r="I82" s="60">
        <f t="shared" si="2"/>
        <v>31.588799999999999</v>
      </c>
      <c r="J82" s="60">
        <f t="shared" si="3"/>
        <v>34.948800000000006</v>
      </c>
      <c r="K82" s="67">
        <v>76</v>
      </c>
      <c r="M82" s="77">
        <v>74</v>
      </c>
      <c r="N82" s="62">
        <f t="shared" si="6"/>
        <v>1.0296E-2</v>
      </c>
      <c r="O82" s="62">
        <f t="shared" si="7"/>
        <v>1.7977E-2</v>
      </c>
      <c r="P82" s="67">
        <f t="shared" si="8"/>
        <v>2.2832999999999999E-2</v>
      </c>
      <c r="Q82" s="6"/>
      <c r="R82" s="77">
        <v>74</v>
      </c>
      <c r="S82" s="62">
        <f t="shared" si="9"/>
        <v>2.6336999999999999E-2</v>
      </c>
      <c r="T82" s="62">
        <f t="shared" si="10"/>
        <v>3.9486E-2</v>
      </c>
      <c r="U82" s="64">
        <f t="shared" si="11"/>
        <v>4.3686000000000003E-2</v>
      </c>
      <c r="V82" s="6"/>
      <c r="W82" s="77">
        <v>74</v>
      </c>
      <c r="X82" s="63">
        <f t="shared" si="13"/>
        <v>86484</v>
      </c>
      <c r="Y82" s="64">
        <f t="shared" si="12"/>
        <v>75931</v>
      </c>
      <c r="Z82" s="6"/>
      <c r="AA82" s="86">
        <v>89</v>
      </c>
      <c r="AB82" s="74">
        <v>5.9753000000000001E-2</v>
      </c>
      <c r="AC82" s="84">
        <v>9.2584E-2</v>
      </c>
      <c r="AD82" s="85">
        <v>0.103963</v>
      </c>
      <c r="AE82" s="6"/>
      <c r="AF82" s="91">
        <v>89</v>
      </c>
      <c r="AG82" s="84">
        <v>0.117118</v>
      </c>
      <c r="AH82" s="84">
        <v>0.15487699999999999</v>
      </c>
      <c r="AI82" s="85">
        <v>0.15487699999999999</v>
      </c>
      <c r="AJ82" s="6"/>
      <c r="AK82" s="6"/>
      <c r="AL82" s="6"/>
      <c r="AM82" s="6"/>
      <c r="AN82" s="6"/>
    </row>
    <row r="83" spans="1:40">
      <c r="A83" s="77">
        <v>75</v>
      </c>
      <c r="B83" s="58">
        <f t="shared" si="4"/>
        <v>9.2127999999999997</v>
      </c>
      <c r="C83" s="58">
        <f t="shared" si="0"/>
        <v>16.075200000000002</v>
      </c>
      <c r="D83" s="58">
        <f t="shared" si="1"/>
        <v>20.384</v>
      </c>
      <c r="E83" s="67">
        <v>77</v>
      </c>
      <c r="G83" s="77">
        <v>75</v>
      </c>
      <c r="H83" s="60">
        <f t="shared" si="5"/>
        <v>23.392800000000001</v>
      </c>
      <c r="I83" s="60">
        <f t="shared" si="2"/>
        <v>34.948800000000006</v>
      </c>
      <c r="J83" s="60">
        <f t="shared" si="3"/>
        <v>38.616000000000007</v>
      </c>
      <c r="K83" s="67">
        <v>77</v>
      </c>
      <c r="M83" s="77">
        <v>75</v>
      </c>
      <c r="N83" s="62">
        <f t="shared" si="6"/>
        <v>1.1516E-2</v>
      </c>
      <c r="O83" s="62">
        <f t="shared" si="7"/>
        <v>2.0094000000000001E-2</v>
      </c>
      <c r="P83" s="67">
        <f t="shared" si="8"/>
        <v>2.5479999999999999E-2</v>
      </c>
      <c r="Q83" s="6"/>
      <c r="R83" s="77">
        <v>75</v>
      </c>
      <c r="S83" s="62">
        <f t="shared" si="9"/>
        <v>2.9241E-2</v>
      </c>
      <c r="T83" s="62">
        <f t="shared" si="10"/>
        <v>4.3686000000000003E-2</v>
      </c>
      <c r="U83" s="64">
        <f t="shared" si="11"/>
        <v>4.827E-2</v>
      </c>
      <c r="V83" s="6"/>
      <c r="W83" s="77">
        <v>75</v>
      </c>
      <c r="X83" s="63">
        <f t="shared" si="13"/>
        <v>85068</v>
      </c>
      <c r="Y83" s="64">
        <f t="shared" si="12"/>
        <v>73532</v>
      </c>
      <c r="Z83" s="6"/>
      <c r="AA83" s="86">
        <v>90</v>
      </c>
      <c r="AB83" s="74">
        <v>6.6380999999999996E-2</v>
      </c>
      <c r="AC83" s="84">
        <v>0.102854</v>
      </c>
      <c r="AD83" s="85">
        <v>0.115495</v>
      </c>
      <c r="AE83" s="6"/>
      <c r="AF83" s="91">
        <v>90</v>
      </c>
      <c r="AG83" s="84">
        <v>0.12671099999999999</v>
      </c>
      <c r="AH83" s="84">
        <v>0.16756299999999999</v>
      </c>
      <c r="AI83" s="85">
        <v>0.16756299999999999</v>
      </c>
      <c r="AJ83" s="6"/>
      <c r="AK83" s="6"/>
      <c r="AL83" s="6"/>
      <c r="AM83" s="6"/>
      <c r="AN83" s="6"/>
    </row>
    <row r="84" spans="1:40">
      <c r="A84" s="77">
        <v>76</v>
      </c>
      <c r="B84" s="58">
        <f t="shared" si="4"/>
        <v>10.3064</v>
      </c>
      <c r="C84" s="58">
        <f t="shared" si="0"/>
        <v>17.971200000000003</v>
      </c>
      <c r="D84" s="58">
        <f t="shared" si="1"/>
        <v>22.744800000000001</v>
      </c>
      <c r="E84" s="67">
        <v>78</v>
      </c>
      <c r="G84" s="77">
        <v>76</v>
      </c>
      <c r="H84" s="60">
        <f t="shared" si="5"/>
        <v>25.944800000000004</v>
      </c>
      <c r="I84" s="60">
        <f t="shared" si="2"/>
        <v>38.616000000000007</v>
      </c>
      <c r="J84" s="60">
        <f t="shared" si="3"/>
        <v>42.6096</v>
      </c>
      <c r="K84" s="67">
        <v>78</v>
      </c>
      <c r="M84" s="77">
        <v>76</v>
      </c>
      <c r="N84" s="62">
        <f t="shared" si="6"/>
        <v>1.2883E-2</v>
      </c>
      <c r="O84" s="62">
        <f t="shared" si="7"/>
        <v>2.2464000000000001E-2</v>
      </c>
      <c r="P84" s="67">
        <f t="shared" si="8"/>
        <v>2.8431000000000001E-2</v>
      </c>
      <c r="Q84" s="6"/>
      <c r="R84" s="77">
        <v>76</v>
      </c>
      <c r="S84" s="62">
        <f t="shared" si="9"/>
        <v>3.2431000000000001E-2</v>
      </c>
      <c r="T84" s="62">
        <f t="shared" si="10"/>
        <v>4.827E-2</v>
      </c>
      <c r="U84" s="64">
        <f t="shared" si="11"/>
        <v>5.3261999999999997E-2</v>
      </c>
      <c r="V84" s="6"/>
      <c r="W84" s="77">
        <v>76</v>
      </c>
      <c r="X84" s="63">
        <f t="shared" si="13"/>
        <v>83514</v>
      </c>
      <c r="Y84" s="64">
        <f t="shared" si="12"/>
        <v>70962</v>
      </c>
      <c r="Z84" s="6"/>
      <c r="AA84" s="86">
        <v>91</v>
      </c>
      <c r="AB84" s="24"/>
      <c r="AC84" s="84">
        <v>0.11418200000000001</v>
      </c>
      <c r="AD84" s="85">
        <v>0.128215</v>
      </c>
      <c r="AE84" s="6"/>
      <c r="AF84" s="91">
        <v>91</v>
      </c>
      <c r="AG84" s="25"/>
      <c r="AH84" s="84">
        <v>0.180981</v>
      </c>
      <c r="AI84" s="85">
        <v>0.180981</v>
      </c>
      <c r="AJ84" s="6"/>
      <c r="AK84" s="6"/>
      <c r="AL84" s="6"/>
      <c r="AM84" s="6"/>
      <c r="AN84" s="6"/>
    </row>
    <row r="85" spans="1:40">
      <c r="A85" s="77">
        <v>77</v>
      </c>
      <c r="B85" s="58">
        <f t="shared" si="4"/>
        <v>11.5336</v>
      </c>
      <c r="C85" s="58">
        <f t="shared" si="0"/>
        <v>20.093600000000002</v>
      </c>
      <c r="D85" s="58">
        <f t="shared" si="1"/>
        <v>25.375999999999998</v>
      </c>
      <c r="E85" s="67">
        <v>79</v>
      </c>
      <c r="G85" s="77">
        <v>77</v>
      </c>
      <c r="H85" s="60">
        <f t="shared" si="5"/>
        <v>28.748000000000001</v>
      </c>
      <c r="I85" s="60">
        <f t="shared" si="2"/>
        <v>42.6096</v>
      </c>
      <c r="J85" s="60">
        <f t="shared" si="3"/>
        <v>46.952800000000003</v>
      </c>
      <c r="K85" s="67">
        <v>79</v>
      </c>
      <c r="M85" s="77">
        <v>77</v>
      </c>
      <c r="N85" s="62">
        <f t="shared" si="6"/>
        <v>1.4416999999999999E-2</v>
      </c>
      <c r="O85" s="62">
        <f t="shared" si="7"/>
        <v>2.5117E-2</v>
      </c>
      <c r="P85" s="67">
        <f t="shared" si="8"/>
        <v>3.1719999999999998E-2</v>
      </c>
      <c r="Q85" s="6"/>
      <c r="R85" s="77">
        <v>77</v>
      </c>
      <c r="S85" s="62">
        <f t="shared" si="9"/>
        <v>3.5935000000000002E-2</v>
      </c>
      <c r="T85" s="62">
        <f t="shared" si="10"/>
        <v>5.3261999999999997E-2</v>
      </c>
      <c r="U85" s="64">
        <f t="shared" si="11"/>
        <v>5.8691E-2</v>
      </c>
      <c r="V85" s="6"/>
      <c r="W85" s="77">
        <v>77</v>
      </c>
      <c r="X85" s="63">
        <f t="shared" si="13"/>
        <v>81812</v>
      </c>
      <c r="Y85" s="64">
        <f t="shared" si="12"/>
        <v>68222</v>
      </c>
      <c r="Z85" s="6"/>
      <c r="AA85" s="86">
        <v>92</v>
      </c>
      <c r="AB85" s="24"/>
      <c r="AC85" s="25"/>
      <c r="AD85" s="85">
        <v>0.14222099999999999</v>
      </c>
      <c r="AE85" s="6"/>
      <c r="AF85" s="91">
        <v>92</v>
      </c>
      <c r="AG85" s="25"/>
      <c r="AH85" s="25"/>
      <c r="AI85" s="85">
        <v>0.19513800000000001</v>
      </c>
      <c r="AJ85" s="6"/>
      <c r="AK85" s="6"/>
      <c r="AL85" s="6"/>
      <c r="AM85" s="6"/>
      <c r="AN85" s="6"/>
    </row>
    <row r="86" spans="1:40">
      <c r="A86" s="77">
        <v>78</v>
      </c>
      <c r="B86" s="58">
        <f t="shared" si="4"/>
        <v>12.911200000000001</v>
      </c>
      <c r="C86" s="58">
        <f t="shared" si="0"/>
        <v>22.472000000000001</v>
      </c>
      <c r="D86" s="58">
        <f t="shared" si="1"/>
        <v>28.308</v>
      </c>
      <c r="E86" s="67">
        <v>80</v>
      </c>
      <c r="G86" s="77">
        <v>78</v>
      </c>
      <c r="H86" s="60">
        <f t="shared" si="5"/>
        <v>31.823200000000003</v>
      </c>
      <c r="I86" s="60">
        <f t="shared" si="2"/>
        <v>46.952800000000003</v>
      </c>
      <c r="J86" s="60">
        <f t="shared" si="3"/>
        <v>51.666400000000003</v>
      </c>
      <c r="K86" s="67">
        <v>80</v>
      </c>
      <c r="M86" s="77">
        <v>78</v>
      </c>
      <c r="N86" s="62">
        <f t="shared" si="6"/>
        <v>1.6139000000000001E-2</v>
      </c>
      <c r="O86" s="62">
        <f t="shared" si="7"/>
        <v>2.809E-2</v>
      </c>
      <c r="P86" s="67">
        <f t="shared" si="8"/>
        <v>3.5385E-2</v>
      </c>
      <c r="Q86" s="6"/>
      <c r="R86" s="77">
        <v>78</v>
      </c>
      <c r="S86" s="62">
        <f t="shared" si="9"/>
        <v>3.9779000000000002E-2</v>
      </c>
      <c r="T86" s="62">
        <f t="shared" si="10"/>
        <v>5.8691E-2</v>
      </c>
      <c r="U86" s="64">
        <f t="shared" si="11"/>
        <v>6.4583000000000002E-2</v>
      </c>
      <c r="V86" s="6"/>
      <c r="W86" s="77">
        <v>78</v>
      </c>
      <c r="X86" s="63">
        <f t="shared" si="13"/>
        <v>79951</v>
      </c>
      <c r="Y86" s="64">
        <f t="shared" si="12"/>
        <v>65315</v>
      </c>
      <c r="Z86" s="6"/>
      <c r="AA86" s="86">
        <v>93</v>
      </c>
      <c r="AB86" s="24"/>
      <c r="AC86" s="25"/>
      <c r="AD86" s="85">
        <v>0.15761500000000001</v>
      </c>
      <c r="AE86" s="6"/>
      <c r="AF86" s="91">
        <v>93</v>
      </c>
      <c r="AG86" s="25"/>
      <c r="AH86" s="25"/>
      <c r="AI86" s="85">
        <v>0.210036</v>
      </c>
      <c r="AJ86" s="6"/>
      <c r="AK86" s="6"/>
      <c r="AL86" s="6"/>
      <c r="AM86" s="6"/>
      <c r="AN86" s="6"/>
    </row>
    <row r="87" spans="1:40">
      <c r="A87" s="77">
        <v>79</v>
      </c>
      <c r="B87" s="58">
        <f t="shared" si="4"/>
        <v>14.458399999999999</v>
      </c>
      <c r="C87" s="58">
        <f t="shared" si="0"/>
        <v>25.128</v>
      </c>
      <c r="D87" s="58">
        <f t="shared" si="1"/>
        <v>31.572800000000004</v>
      </c>
      <c r="E87" s="67">
        <v>81</v>
      </c>
      <c r="G87" s="77">
        <v>79</v>
      </c>
      <c r="H87" s="60">
        <f t="shared" si="5"/>
        <v>35.197600000000001</v>
      </c>
      <c r="I87" s="60">
        <f t="shared" si="2"/>
        <v>51.666400000000003</v>
      </c>
      <c r="J87" s="60">
        <f t="shared" si="3"/>
        <v>56.772000000000006</v>
      </c>
      <c r="K87" s="67">
        <v>81</v>
      </c>
      <c r="M87" s="77">
        <v>79</v>
      </c>
      <c r="N87" s="62">
        <f t="shared" si="6"/>
        <v>1.8072999999999999E-2</v>
      </c>
      <c r="O87" s="62">
        <f t="shared" si="7"/>
        <v>3.141E-2</v>
      </c>
      <c r="P87" s="67">
        <f t="shared" si="8"/>
        <v>3.9466000000000001E-2</v>
      </c>
      <c r="Q87" s="6"/>
      <c r="R87" s="77">
        <v>79</v>
      </c>
      <c r="S87" s="62">
        <f t="shared" si="9"/>
        <v>4.3997000000000001E-2</v>
      </c>
      <c r="T87" s="62">
        <f t="shared" si="10"/>
        <v>6.4583000000000002E-2</v>
      </c>
      <c r="U87" s="64">
        <f t="shared" si="11"/>
        <v>7.0965E-2</v>
      </c>
      <c r="V87" s="6"/>
      <c r="W87" s="77">
        <v>79</v>
      </c>
      <c r="X87" s="63">
        <f t="shared" si="13"/>
        <v>77922</v>
      </c>
      <c r="Y87" s="64">
        <f t="shared" si="12"/>
        <v>62248</v>
      </c>
      <c r="Z87" s="6"/>
      <c r="AA87" s="86">
        <v>94</v>
      </c>
      <c r="AB87" s="24"/>
      <c r="AC87" s="25"/>
      <c r="AD87" s="85">
        <v>0.17450199999999999</v>
      </c>
      <c r="AE87" s="6"/>
      <c r="AF87" s="91">
        <v>94</v>
      </c>
      <c r="AG87" s="25"/>
      <c r="AH87" s="25"/>
      <c r="AI87" s="85">
        <v>0.22567200000000001</v>
      </c>
      <c r="AJ87" s="6"/>
      <c r="AK87" s="6"/>
      <c r="AL87" s="6"/>
      <c r="AM87" s="6"/>
      <c r="AN87" s="6"/>
    </row>
    <row r="88" spans="1:40">
      <c r="A88" s="77">
        <v>80</v>
      </c>
      <c r="B88" s="58">
        <f t="shared" si="4"/>
        <v>16.188000000000002</v>
      </c>
      <c r="C88" s="58">
        <f t="shared" si="0"/>
        <v>28.0792</v>
      </c>
      <c r="D88" s="58">
        <f t="shared" si="1"/>
        <v>35.2072</v>
      </c>
      <c r="E88" s="67">
        <v>82</v>
      </c>
      <c r="G88" s="77">
        <v>80</v>
      </c>
      <c r="H88" s="60">
        <f t="shared" si="5"/>
        <v>38.872800000000005</v>
      </c>
      <c r="I88" s="60">
        <f t="shared" si="2"/>
        <v>56.772000000000006</v>
      </c>
      <c r="J88" s="60">
        <f t="shared" si="3"/>
        <v>62.293600000000005</v>
      </c>
      <c r="K88" s="67">
        <v>82</v>
      </c>
      <c r="M88" s="77">
        <v>80</v>
      </c>
      <c r="N88" s="62">
        <f t="shared" si="6"/>
        <v>2.0235E-2</v>
      </c>
      <c r="O88" s="62">
        <f t="shared" si="7"/>
        <v>3.5098999999999998E-2</v>
      </c>
      <c r="P88" s="67">
        <f t="shared" si="8"/>
        <v>4.4009E-2</v>
      </c>
      <c r="Q88" s="6"/>
      <c r="R88" s="77">
        <v>80</v>
      </c>
      <c r="S88" s="62">
        <f t="shared" si="9"/>
        <v>4.8591000000000002E-2</v>
      </c>
      <c r="T88" s="62">
        <f t="shared" si="10"/>
        <v>7.0965E-2</v>
      </c>
      <c r="U88" s="64">
        <f t="shared" si="11"/>
        <v>7.7867000000000006E-2</v>
      </c>
      <c r="V88" s="6"/>
      <c r="W88" s="77">
        <v>80</v>
      </c>
      <c r="X88" s="63">
        <f t="shared" si="13"/>
        <v>75716</v>
      </c>
      <c r="Y88" s="64">
        <f t="shared" si="12"/>
        <v>59032</v>
      </c>
      <c r="Z88" s="6"/>
      <c r="AA88" s="86">
        <v>95</v>
      </c>
      <c r="AB88" s="24"/>
      <c r="AC88" s="25"/>
      <c r="AD88" s="85">
        <v>0.19298399999999999</v>
      </c>
      <c r="AE88" s="6"/>
      <c r="AF88" s="91">
        <v>95</v>
      </c>
      <c r="AG88" s="25"/>
      <c r="AH88" s="25"/>
      <c r="AI88" s="85">
        <v>0.242039</v>
      </c>
      <c r="AJ88" s="6"/>
      <c r="AK88" s="6"/>
      <c r="AL88" s="6"/>
      <c r="AM88" s="6"/>
      <c r="AN88" s="6"/>
    </row>
    <row r="89" spans="1:40">
      <c r="A89" s="77">
        <v>81</v>
      </c>
      <c r="B89" s="58">
        <f t="shared" si="4"/>
        <v>18.108800000000002</v>
      </c>
      <c r="C89" s="58">
        <f t="shared" si="0"/>
        <v>31.343200000000003</v>
      </c>
      <c r="D89" s="58">
        <f t="shared" si="1"/>
        <v>39.251200000000004</v>
      </c>
      <c r="E89" s="67">
        <v>83</v>
      </c>
      <c r="G89" s="77">
        <v>81</v>
      </c>
      <c r="H89" s="60">
        <f t="shared" si="5"/>
        <v>42.841600000000007</v>
      </c>
      <c r="I89" s="60">
        <f t="shared" si="2"/>
        <v>62.293600000000005</v>
      </c>
      <c r="J89" s="60">
        <f t="shared" si="3"/>
        <v>68.251199999999997</v>
      </c>
      <c r="K89" s="67">
        <v>83</v>
      </c>
      <c r="M89" s="77">
        <v>81</v>
      </c>
      <c r="N89" s="62">
        <f t="shared" si="6"/>
        <v>2.2636E-2</v>
      </c>
      <c r="O89" s="62">
        <f t="shared" si="7"/>
        <v>3.9178999999999999E-2</v>
      </c>
      <c r="P89" s="67">
        <f t="shared" si="8"/>
        <v>4.9064000000000003E-2</v>
      </c>
      <c r="Q89" s="6"/>
      <c r="R89" s="77">
        <v>81</v>
      </c>
      <c r="S89" s="62">
        <f t="shared" si="9"/>
        <v>5.3552000000000002E-2</v>
      </c>
      <c r="T89" s="62">
        <f t="shared" si="10"/>
        <v>7.7867000000000006E-2</v>
      </c>
      <c r="U89" s="64">
        <f t="shared" si="11"/>
        <v>8.5314000000000001E-2</v>
      </c>
      <c r="V89" s="6"/>
      <c r="W89" s="77">
        <v>81</v>
      </c>
      <c r="X89" s="63">
        <f t="shared" si="13"/>
        <v>73325</v>
      </c>
      <c r="Y89" s="64">
        <f t="shared" si="12"/>
        <v>55681</v>
      </c>
      <c r="Z89" s="6"/>
      <c r="AA89" s="86">
        <v>96</v>
      </c>
      <c r="AB89" s="24"/>
      <c r="AC89" s="25"/>
      <c r="AD89" s="85">
        <v>0.21315999999999999</v>
      </c>
      <c r="AE89" s="6"/>
      <c r="AF89" s="91">
        <v>96</v>
      </c>
      <c r="AG89" s="25"/>
      <c r="AH89" s="25"/>
      <c r="AI89" s="85">
        <v>0.25912200000000002</v>
      </c>
      <c r="AJ89" s="6"/>
      <c r="AK89" s="6"/>
      <c r="AL89" s="6"/>
      <c r="AM89" s="6"/>
      <c r="AN89" s="6"/>
    </row>
    <row r="90" spans="1:40">
      <c r="A90" s="77">
        <v>82</v>
      </c>
      <c r="B90" s="58">
        <f t="shared" si="4"/>
        <v>20.224800000000002</v>
      </c>
      <c r="C90" s="58">
        <f t="shared" ref="C90:C127" si="14">$C$1*O90*1000</f>
        <v>34.955199999999998</v>
      </c>
      <c r="D90" s="58">
        <f t="shared" ref="D90:D127" si="15">$C$1*P90*1000</f>
        <v>43.747200000000007</v>
      </c>
      <c r="E90" s="67">
        <v>84</v>
      </c>
      <c r="G90" s="77">
        <v>82</v>
      </c>
      <c r="H90" s="60">
        <f t="shared" si="5"/>
        <v>47.080800000000004</v>
      </c>
      <c r="I90" s="60">
        <f t="shared" ref="I90:I127" si="16">$C$2*T90*1000</f>
        <v>68.251199999999997</v>
      </c>
      <c r="J90" s="60">
        <f t="shared" ref="J90:J127" si="17">$C$2*U90*1000</f>
        <v>74.667200000000008</v>
      </c>
      <c r="K90" s="67">
        <v>84</v>
      </c>
      <c r="M90" s="77">
        <v>82</v>
      </c>
      <c r="N90" s="62">
        <f t="shared" si="6"/>
        <v>2.5281000000000001E-2</v>
      </c>
      <c r="O90" s="62">
        <f t="shared" si="7"/>
        <v>4.3693999999999997E-2</v>
      </c>
      <c r="P90" s="67">
        <f t="shared" si="8"/>
        <v>5.4684000000000003E-2</v>
      </c>
      <c r="Q90" s="6"/>
      <c r="R90" s="77">
        <v>82</v>
      </c>
      <c r="S90" s="62">
        <f t="shared" si="9"/>
        <v>5.8851000000000001E-2</v>
      </c>
      <c r="T90" s="62">
        <f t="shared" si="10"/>
        <v>8.5314000000000001E-2</v>
      </c>
      <c r="U90" s="64">
        <f t="shared" si="11"/>
        <v>9.3334E-2</v>
      </c>
      <c r="V90" s="6"/>
      <c r="W90" s="77">
        <v>82</v>
      </c>
      <c r="X90" s="63">
        <f t="shared" si="13"/>
        <v>70743</v>
      </c>
      <c r="Y90" s="64">
        <f t="shared" si="12"/>
        <v>52212</v>
      </c>
      <c r="Z90" s="6"/>
      <c r="AA90" s="86">
        <v>97</v>
      </c>
      <c r="AB90" s="24"/>
      <c r="AC90" s="25"/>
      <c r="AD90" s="85">
        <v>0.235123</v>
      </c>
      <c r="AE90" s="6"/>
      <c r="AF90" s="91">
        <v>97</v>
      </c>
      <c r="AG90" s="25"/>
      <c r="AH90" s="25"/>
      <c r="AI90" s="85">
        <v>0.27690199999999998</v>
      </c>
      <c r="AJ90" s="6"/>
      <c r="AK90" s="6"/>
      <c r="AL90" s="6"/>
      <c r="AM90" s="6"/>
      <c r="AN90" s="6"/>
    </row>
    <row r="91" spans="1:40">
      <c r="A91" s="77">
        <v>83</v>
      </c>
      <c r="B91" s="58">
        <f t="shared" ref="B91:B127" si="18">$C$1*N91*1000</f>
        <v>22.56</v>
      </c>
      <c r="C91" s="58">
        <f t="shared" si="14"/>
        <v>38.959200000000003</v>
      </c>
      <c r="D91" s="58">
        <f t="shared" si="15"/>
        <v>48.742400000000004</v>
      </c>
      <c r="E91" s="67">
        <v>85</v>
      </c>
      <c r="G91" s="77">
        <v>83</v>
      </c>
      <c r="H91" s="60">
        <f t="shared" ref="H91:H127" si="19">$C$2*S91*1000</f>
        <v>51.612000000000002</v>
      </c>
      <c r="I91" s="60">
        <f t="shared" si="16"/>
        <v>74.667200000000008</v>
      </c>
      <c r="J91" s="60">
        <f t="shared" si="17"/>
        <v>81.563200000000009</v>
      </c>
      <c r="K91" s="67">
        <v>85</v>
      </c>
      <c r="M91" s="77">
        <v>83</v>
      </c>
      <c r="N91" s="62">
        <f t="shared" ref="N91:N99" si="20">AB75</f>
        <v>2.8199999999999999E-2</v>
      </c>
      <c r="O91" s="62">
        <f t="shared" ref="O91:O99" si="21">AC76</f>
        <v>4.8698999999999999E-2</v>
      </c>
      <c r="P91" s="67">
        <f t="shared" ref="P91:P127" si="22">AD77</f>
        <v>6.0928000000000003E-2</v>
      </c>
      <c r="Q91" s="6"/>
      <c r="R91" s="77">
        <v>83</v>
      </c>
      <c r="S91" s="62">
        <f t="shared" ref="S91:S99" si="23">AG75</f>
        <v>6.4515000000000003E-2</v>
      </c>
      <c r="T91" s="62">
        <f t="shared" ref="T91:T99" si="24">AH76</f>
        <v>9.3334E-2</v>
      </c>
      <c r="U91" s="64">
        <f t="shared" ref="U91:U127" si="25">AI77</f>
        <v>0.101954</v>
      </c>
      <c r="V91" s="6"/>
      <c r="W91" s="77">
        <v>83</v>
      </c>
      <c r="X91" s="63">
        <f t="shared" si="13"/>
        <v>67966</v>
      </c>
      <c r="Y91" s="64">
        <f t="shared" ref="Y91:Y131" si="26">ROUND(Y90*(1-AI75*0.8),0)</f>
        <v>48648</v>
      </c>
      <c r="Z91" s="6"/>
      <c r="AA91" s="86">
        <v>98</v>
      </c>
      <c r="AB91" s="24"/>
      <c r="AC91" s="25"/>
      <c r="AD91" s="85">
        <v>0.25895600000000002</v>
      </c>
      <c r="AE91" s="6"/>
      <c r="AF91" s="91">
        <v>98</v>
      </c>
      <c r="AG91" s="25"/>
      <c r="AH91" s="25"/>
      <c r="AI91" s="85">
        <v>0.29535400000000001</v>
      </c>
      <c r="AJ91" s="6"/>
      <c r="AK91" s="6"/>
      <c r="AL91" s="6"/>
      <c r="AM91" s="6"/>
      <c r="AN91" s="6"/>
    </row>
    <row r="92" spans="1:40">
      <c r="A92" s="77">
        <v>84</v>
      </c>
      <c r="B92" s="58">
        <f t="shared" si="18"/>
        <v>25.143999999999998</v>
      </c>
      <c r="C92" s="58">
        <f t="shared" si="14"/>
        <v>43.408000000000001</v>
      </c>
      <c r="D92" s="58">
        <f t="shared" si="15"/>
        <v>54.289600000000007</v>
      </c>
      <c r="E92" s="67">
        <v>86</v>
      </c>
      <c r="G92" s="77">
        <v>84</v>
      </c>
      <c r="H92" s="60">
        <f t="shared" si="19"/>
        <v>56.463200000000008</v>
      </c>
      <c r="I92" s="60">
        <f t="shared" si="16"/>
        <v>81.563200000000009</v>
      </c>
      <c r="J92" s="60">
        <f t="shared" si="17"/>
        <v>88.95920000000001</v>
      </c>
      <c r="K92" s="67">
        <v>86</v>
      </c>
      <c r="M92" s="77">
        <v>84</v>
      </c>
      <c r="N92" s="62">
        <f t="shared" si="20"/>
        <v>3.143E-2</v>
      </c>
      <c r="O92" s="62">
        <f t="shared" si="21"/>
        <v>5.4260000000000003E-2</v>
      </c>
      <c r="P92" s="67">
        <f t="shared" si="22"/>
        <v>6.7862000000000006E-2</v>
      </c>
      <c r="Q92" s="6"/>
      <c r="R92" s="77">
        <v>84</v>
      </c>
      <c r="S92" s="62">
        <f t="shared" si="23"/>
        <v>7.0579000000000003E-2</v>
      </c>
      <c r="T92" s="62">
        <f t="shared" si="24"/>
        <v>0.101954</v>
      </c>
      <c r="U92" s="64">
        <f t="shared" si="25"/>
        <v>0.11119900000000001</v>
      </c>
      <c r="V92" s="6"/>
      <c r="W92" s="77">
        <v>84</v>
      </c>
      <c r="X92" s="63">
        <f t="shared" ref="X92:X131" si="27">ROUND(X91*(1-AD76*0.8),0)</f>
        <v>64993</v>
      </c>
      <c r="Y92" s="64">
        <f t="shared" si="26"/>
        <v>45016</v>
      </c>
      <c r="Z92" s="6"/>
      <c r="AA92" s="86">
        <v>99</v>
      </c>
      <c r="AB92" s="24"/>
      <c r="AC92" s="25"/>
      <c r="AD92" s="85">
        <v>0.28472700000000001</v>
      </c>
      <c r="AE92" s="6"/>
      <c r="AF92" s="91">
        <v>99</v>
      </c>
      <c r="AG92" s="25"/>
      <c r="AH92" s="25"/>
      <c r="AI92" s="85">
        <v>0.314444</v>
      </c>
      <c r="AJ92" s="6"/>
      <c r="AK92" s="6"/>
      <c r="AL92" s="6"/>
      <c r="AM92" s="6"/>
      <c r="AN92" s="6"/>
    </row>
    <row r="93" spans="1:40">
      <c r="A93" s="77">
        <v>85</v>
      </c>
      <c r="B93" s="58">
        <f t="shared" si="18"/>
        <v>28.014400000000002</v>
      </c>
      <c r="C93" s="58">
        <f t="shared" si="14"/>
        <v>48.347999999999999</v>
      </c>
      <c r="D93" s="58">
        <f t="shared" si="15"/>
        <v>60.443999999999996</v>
      </c>
      <c r="E93" s="67">
        <v>87</v>
      </c>
      <c r="G93" s="77">
        <v>85</v>
      </c>
      <c r="H93" s="60">
        <f t="shared" si="19"/>
        <v>61.678400000000003</v>
      </c>
      <c r="I93" s="60">
        <f t="shared" si="16"/>
        <v>88.95920000000001</v>
      </c>
      <c r="J93" s="60">
        <f t="shared" si="17"/>
        <v>96.874400000000009</v>
      </c>
      <c r="K93" s="67">
        <v>87</v>
      </c>
      <c r="M93" s="77">
        <v>85</v>
      </c>
      <c r="N93" s="62">
        <f t="shared" si="20"/>
        <v>3.5018000000000001E-2</v>
      </c>
      <c r="O93" s="62">
        <f t="shared" si="21"/>
        <v>6.0435000000000003E-2</v>
      </c>
      <c r="P93" s="67">
        <f t="shared" si="22"/>
        <v>7.5554999999999997E-2</v>
      </c>
      <c r="Q93" s="6"/>
      <c r="R93" s="77">
        <v>85</v>
      </c>
      <c r="S93" s="62">
        <f t="shared" si="23"/>
        <v>7.7098E-2</v>
      </c>
      <c r="T93" s="62">
        <f t="shared" si="24"/>
        <v>0.11119900000000001</v>
      </c>
      <c r="U93" s="64">
        <f t="shared" si="25"/>
        <v>0.12109300000000001</v>
      </c>
      <c r="V93" s="6"/>
      <c r="W93" s="77">
        <v>85</v>
      </c>
      <c r="X93" s="63">
        <f t="shared" si="27"/>
        <v>61825</v>
      </c>
      <c r="Y93" s="64">
        <f t="shared" si="26"/>
        <v>41344</v>
      </c>
      <c r="Z93" s="6"/>
      <c r="AA93" s="86">
        <v>100</v>
      </c>
      <c r="AB93" s="24"/>
      <c r="AC93" s="25"/>
      <c r="AD93" s="85">
        <v>0.31218899999999999</v>
      </c>
      <c r="AE93" s="6"/>
      <c r="AF93" s="91">
        <v>100</v>
      </c>
      <c r="AG93" s="25"/>
      <c r="AH93" s="25"/>
      <c r="AI93" s="85">
        <v>0.336839</v>
      </c>
      <c r="AJ93" s="6"/>
      <c r="AK93" s="6"/>
      <c r="AL93" s="6"/>
      <c r="AM93" s="6"/>
      <c r="AN93" s="6"/>
    </row>
    <row r="94" spans="1:40">
      <c r="A94" s="77">
        <v>86</v>
      </c>
      <c r="B94" s="58">
        <f t="shared" si="18"/>
        <v>31.203199999999999</v>
      </c>
      <c r="C94" s="58">
        <f t="shared" si="14"/>
        <v>53.828800000000001</v>
      </c>
      <c r="D94" s="58">
        <f t="shared" si="15"/>
        <v>67.264799999999994</v>
      </c>
      <c r="E94" s="67">
        <v>88</v>
      </c>
      <c r="G94" s="77">
        <v>86</v>
      </c>
      <c r="H94" s="60">
        <f t="shared" si="19"/>
        <v>67.271200000000007</v>
      </c>
      <c r="I94" s="60">
        <f t="shared" si="16"/>
        <v>96.874400000000009</v>
      </c>
      <c r="J94" s="60">
        <f t="shared" si="17"/>
        <v>105.32640000000001</v>
      </c>
      <c r="K94" s="67">
        <v>88</v>
      </c>
      <c r="M94" s="77">
        <v>86</v>
      </c>
      <c r="N94" s="62">
        <f t="shared" si="20"/>
        <v>3.9003999999999997E-2</v>
      </c>
      <c r="O94" s="62">
        <f t="shared" si="21"/>
        <v>6.7285999999999999E-2</v>
      </c>
      <c r="P94" s="67">
        <f t="shared" si="22"/>
        <v>8.4081000000000003E-2</v>
      </c>
      <c r="Q94" s="6"/>
      <c r="R94" s="77">
        <v>86</v>
      </c>
      <c r="S94" s="62">
        <f t="shared" si="23"/>
        <v>8.4088999999999997E-2</v>
      </c>
      <c r="T94" s="62">
        <f t="shared" si="24"/>
        <v>0.12109300000000001</v>
      </c>
      <c r="U94" s="64">
        <f t="shared" si="25"/>
        <v>0.131658</v>
      </c>
      <c r="V94" s="6"/>
      <c r="W94" s="77">
        <v>86</v>
      </c>
      <c r="X94" s="63">
        <f t="shared" si="27"/>
        <v>58469</v>
      </c>
      <c r="Y94" s="64">
        <f t="shared" si="26"/>
        <v>37666</v>
      </c>
      <c r="Z94" s="6"/>
      <c r="AA94" s="86">
        <v>101</v>
      </c>
      <c r="AB94" s="24"/>
      <c r="AC94" s="25"/>
      <c r="AD94" s="85">
        <v>0.33905999999999997</v>
      </c>
      <c r="AE94" s="6"/>
      <c r="AF94" s="91">
        <v>101</v>
      </c>
      <c r="AG94" s="25"/>
      <c r="AH94" s="25"/>
      <c r="AI94" s="85">
        <v>0.36126399999999997</v>
      </c>
      <c r="AJ94" s="6"/>
      <c r="AK94" s="6"/>
      <c r="AL94" s="6"/>
      <c r="AM94" s="6"/>
      <c r="AN94" s="6"/>
    </row>
    <row r="95" spans="1:40">
      <c r="A95" s="77">
        <v>87</v>
      </c>
      <c r="B95" s="58">
        <f t="shared" si="18"/>
        <v>34.74</v>
      </c>
      <c r="C95" s="58">
        <f t="shared" si="14"/>
        <v>59.903200000000005</v>
      </c>
      <c r="D95" s="58">
        <f t="shared" si="15"/>
        <v>74.817599999999999</v>
      </c>
      <c r="E95" s="67">
        <v>89</v>
      </c>
      <c r="G95" s="77">
        <v>87</v>
      </c>
      <c r="H95" s="60">
        <f t="shared" si="19"/>
        <v>73.256799999999998</v>
      </c>
      <c r="I95" s="60">
        <f t="shared" si="16"/>
        <v>105.32640000000001</v>
      </c>
      <c r="J95" s="60">
        <f t="shared" si="17"/>
        <v>114.33120000000002</v>
      </c>
      <c r="K95" s="67">
        <v>89</v>
      </c>
      <c r="M95" s="77">
        <v>87</v>
      </c>
      <c r="N95" s="62">
        <f t="shared" si="20"/>
        <v>4.3424999999999998E-2</v>
      </c>
      <c r="O95" s="62">
        <f t="shared" si="21"/>
        <v>7.4879000000000001E-2</v>
      </c>
      <c r="P95" s="67">
        <f t="shared" si="22"/>
        <v>9.3521999999999994E-2</v>
      </c>
      <c r="Q95" s="6"/>
      <c r="R95" s="77">
        <v>87</v>
      </c>
      <c r="S95" s="62">
        <f t="shared" si="23"/>
        <v>9.1571E-2</v>
      </c>
      <c r="T95" s="62">
        <f t="shared" si="24"/>
        <v>0.131658</v>
      </c>
      <c r="U95" s="64">
        <f t="shared" si="25"/>
        <v>0.14291400000000001</v>
      </c>
      <c r="V95" s="6"/>
      <c r="W95" s="77">
        <v>87</v>
      </c>
      <c r="X95" s="63">
        <f t="shared" si="27"/>
        <v>54935</v>
      </c>
      <c r="Y95" s="64">
        <f t="shared" si="26"/>
        <v>34017</v>
      </c>
      <c r="Z95" s="6"/>
      <c r="AA95" s="86">
        <v>102</v>
      </c>
      <c r="AB95" s="24"/>
      <c r="AC95" s="25"/>
      <c r="AD95" s="85">
        <v>0.36453999999999998</v>
      </c>
      <c r="AE95" s="6"/>
      <c r="AF95" s="91">
        <v>102</v>
      </c>
      <c r="AG95" s="25"/>
      <c r="AH95" s="25"/>
      <c r="AI95" s="85">
        <v>0.38447900000000002</v>
      </c>
      <c r="AJ95" s="6"/>
      <c r="AK95" s="6"/>
      <c r="AL95" s="6"/>
      <c r="AM95" s="6"/>
      <c r="AN95" s="6"/>
    </row>
    <row r="96" spans="1:40">
      <c r="A96" s="77">
        <v>88</v>
      </c>
      <c r="B96" s="58">
        <f t="shared" si="18"/>
        <v>38.660800000000002</v>
      </c>
      <c r="C96" s="58">
        <f t="shared" si="14"/>
        <v>66.628799999999998</v>
      </c>
      <c r="D96" s="58">
        <f t="shared" si="15"/>
        <v>83.170400000000001</v>
      </c>
      <c r="E96" s="67">
        <v>90</v>
      </c>
      <c r="G96" s="77">
        <v>88</v>
      </c>
      <c r="H96" s="60">
        <f t="shared" si="19"/>
        <v>79.647999999999996</v>
      </c>
      <c r="I96" s="60">
        <f t="shared" si="16"/>
        <v>114.33120000000002</v>
      </c>
      <c r="J96" s="60">
        <f t="shared" si="17"/>
        <v>123.9016</v>
      </c>
      <c r="K96" s="67">
        <v>90</v>
      </c>
      <c r="M96" s="77">
        <v>88</v>
      </c>
      <c r="N96" s="62">
        <f t="shared" si="20"/>
        <v>4.8326000000000001E-2</v>
      </c>
      <c r="O96" s="62">
        <f t="shared" si="21"/>
        <v>8.3285999999999999E-2</v>
      </c>
      <c r="P96" s="67">
        <f t="shared" si="22"/>
        <v>0.103963</v>
      </c>
      <c r="Q96" s="6"/>
      <c r="R96" s="77">
        <v>88</v>
      </c>
      <c r="S96" s="62">
        <f t="shared" si="23"/>
        <v>9.9559999999999996E-2</v>
      </c>
      <c r="T96" s="62">
        <f t="shared" si="24"/>
        <v>0.14291400000000001</v>
      </c>
      <c r="U96" s="64">
        <f t="shared" si="25"/>
        <v>0.15487699999999999</v>
      </c>
      <c r="V96" s="6"/>
      <c r="W96" s="77">
        <v>88</v>
      </c>
      <c r="X96" s="63">
        <f t="shared" si="27"/>
        <v>51240</v>
      </c>
      <c r="Y96" s="64">
        <f t="shared" si="26"/>
        <v>30434</v>
      </c>
      <c r="Z96" s="6"/>
      <c r="AA96" s="86">
        <v>103</v>
      </c>
      <c r="AB96" s="24"/>
      <c r="AC96" s="25"/>
      <c r="AD96" s="85">
        <v>0.38869700000000001</v>
      </c>
      <c r="AE96" s="6"/>
      <c r="AF96" s="91">
        <v>103</v>
      </c>
      <c r="AG96" s="25"/>
      <c r="AH96" s="25"/>
      <c r="AI96" s="85">
        <v>0.40653800000000001</v>
      </c>
      <c r="AJ96" s="6"/>
      <c r="AK96" s="6"/>
      <c r="AL96" s="6"/>
      <c r="AM96" s="6"/>
      <c r="AN96" s="6"/>
    </row>
    <row r="97" spans="1:40">
      <c r="A97" s="77">
        <v>89</v>
      </c>
      <c r="B97" s="58">
        <f t="shared" si="18"/>
        <v>43.001600000000003</v>
      </c>
      <c r="C97" s="58">
        <f t="shared" si="14"/>
        <v>74.0672</v>
      </c>
      <c r="D97" s="58">
        <f t="shared" si="15"/>
        <v>92.396000000000001</v>
      </c>
      <c r="E97" s="67">
        <v>91</v>
      </c>
      <c r="G97" s="77">
        <v>89</v>
      </c>
      <c r="H97" s="60">
        <f t="shared" si="19"/>
        <v>86.457600000000014</v>
      </c>
      <c r="I97" s="60">
        <f t="shared" si="16"/>
        <v>123.9016</v>
      </c>
      <c r="J97" s="60">
        <f t="shared" si="17"/>
        <v>134.0504</v>
      </c>
      <c r="K97" s="67">
        <v>91</v>
      </c>
      <c r="M97" s="77">
        <v>89</v>
      </c>
      <c r="N97" s="62">
        <f t="shared" si="20"/>
        <v>5.3752000000000001E-2</v>
      </c>
      <c r="O97" s="62">
        <f t="shared" si="21"/>
        <v>9.2584E-2</v>
      </c>
      <c r="P97" s="67">
        <f t="shared" si="22"/>
        <v>0.115495</v>
      </c>
      <c r="Q97" s="6"/>
      <c r="R97" s="77">
        <v>89</v>
      </c>
      <c r="S97" s="62">
        <f t="shared" si="23"/>
        <v>0.108072</v>
      </c>
      <c r="T97" s="62">
        <f t="shared" si="24"/>
        <v>0.15487699999999999</v>
      </c>
      <c r="U97" s="64">
        <f t="shared" si="25"/>
        <v>0.16756299999999999</v>
      </c>
      <c r="V97" s="6"/>
      <c r="W97" s="77">
        <v>89</v>
      </c>
      <c r="X97" s="63">
        <f t="shared" si="27"/>
        <v>47406</v>
      </c>
      <c r="Y97" s="64">
        <f t="shared" si="26"/>
        <v>26954</v>
      </c>
      <c r="Z97" s="6"/>
      <c r="AA97" s="86">
        <v>104</v>
      </c>
      <c r="AB97" s="24"/>
      <c r="AC97" s="25"/>
      <c r="AD97" s="85">
        <v>0.41159299999999999</v>
      </c>
      <c r="AE97" s="6"/>
      <c r="AF97" s="91">
        <v>104</v>
      </c>
      <c r="AG97" s="25"/>
      <c r="AH97" s="25"/>
      <c r="AI97" s="85">
        <v>0.42749199999999998</v>
      </c>
      <c r="AJ97" s="6"/>
      <c r="AK97" s="6"/>
      <c r="AL97" s="6"/>
      <c r="AM97" s="6"/>
      <c r="AN97" s="6"/>
    </row>
    <row r="98" spans="1:40">
      <c r="A98" s="77">
        <v>90</v>
      </c>
      <c r="B98" s="58">
        <f t="shared" si="18"/>
        <v>47.802399999999999</v>
      </c>
      <c r="C98" s="58">
        <f t="shared" si="14"/>
        <v>82.283199999999994</v>
      </c>
      <c r="D98" s="58">
        <f t="shared" si="15"/>
        <v>102.572</v>
      </c>
      <c r="E98" s="67">
        <v>92</v>
      </c>
      <c r="G98" s="77">
        <v>90</v>
      </c>
      <c r="H98" s="60">
        <f t="shared" si="19"/>
        <v>93.694400000000016</v>
      </c>
      <c r="I98" s="60">
        <f t="shared" si="16"/>
        <v>134.0504</v>
      </c>
      <c r="J98" s="60">
        <f t="shared" si="17"/>
        <v>144.78480000000002</v>
      </c>
      <c r="K98" s="67">
        <v>92</v>
      </c>
      <c r="M98" s="77">
        <v>90</v>
      </c>
      <c r="N98" s="62">
        <f t="shared" si="20"/>
        <v>5.9753000000000001E-2</v>
      </c>
      <c r="O98" s="62">
        <f t="shared" si="21"/>
        <v>0.102854</v>
      </c>
      <c r="P98" s="67">
        <f t="shared" si="22"/>
        <v>0.128215</v>
      </c>
      <c r="Q98" s="6"/>
      <c r="R98" s="77">
        <v>90</v>
      </c>
      <c r="S98" s="62">
        <f t="shared" si="23"/>
        <v>0.117118</v>
      </c>
      <c r="T98" s="62">
        <f t="shared" si="24"/>
        <v>0.16756299999999999</v>
      </c>
      <c r="U98" s="64">
        <f t="shared" si="25"/>
        <v>0.180981</v>
      </c>
      <c r="V98" s="6"/>
      <c r="W98" s="77">
        <v>90</v>
      </c>
      <c r="X98" s="63">
        <f t="shared" si="27"/>
        <v>43463</v>
      </c>
      <c r="Y98" s="64">
        <f t="shared" si="26"/>
        <v>23614</v>
      </c>
      <c r="Z98" s="6"/>
      <c r="AA98" s="86">
        <v>105</v>
      </c>
      <c r="AB98" s="24"/>
      <c r="AC98" s="25"/>
      <c r="AD98" s="85">
        <v>0.43328499999999998</v>
      </c>
      <c r="AE98" s="6"/>
      <c r="AF98" s="91">
        <v>105</v>
      </c>
      <c r="AG98" s="25"/>
      <c r="AH98" s="25"/>
      <c r="AI98" s="85">
        <v>0.44738899999999998</v>
      </c>
      <c r="AJ98" s="6"/>
      <c r="AK98" s="6"/>
      <c r="AL98" s="6"/>
      <c r="AM98" s="6"/>
      <c r="AN98" s="6"/>
    </row>
    <row r="99" spans="1:40">
      <c r="A99" s="77">
        <v>91</v>
      </c>
      <c r="B99" s="58">
        <f t="shared" si="18"/>
        <v>53.104799999999997</v>
      </c>
      <c r="C99" s="58">
        <f t="shared" si="14"/>
        <v>91.345600000000019</v>
      </c>
      <c r="D99" s="58">
        <f t="shared" si="15"/>
        <v>113.77679999999999</v>
      </c>
      <c r="E99" s="67">
        <v>93</v>
      </c>
      <c r="G99" s="77">
        <v>91</v>
      </c>
      <c r="H99" s="60">
        <f t="shared" si="19"/>
        <v>101.36879999999999</v>
      </c>
      <c r="I99" s="60">
        <f t="shared" si="16"/>
        <v>144.78480000000002</v>
      </c>
      <c r="J99" s="60">
        <f t="shared" si="17"/>
        <v>156.1104</v>
      </c>
      <c r="K99" s="67">
        <v>93</v>
      </c>
      <c r="M99" s="77">
        <v>91</v>
      </c>
      <c r="N99" s="62">
        <f t="shared" si="20"/>
        <v>6.6380999999999996E-2</v>
      </c>
      <c r="O99" s="62">
        <f t="shared" si="21"/>
        <v>0.11418200000000001</v>
      </c>
      <c r="P99" s="67">
        <f t="shared" si="22"/>
        <v>0.14222099999999999</v>
      </c>
      <c r="Q99" s="6"/>
      <c r="R99" s="77">
        <v>91</v>
      </c>
      <c r="S99" s="62">
        <f t="shared" si="23"/>
        <v>0.12671099999999999</v>
      </c>
      <c r="T99" s="62">
        <f t="shared" si="24"/>
        <v>0.180981</v>
      </c>
      <c r="U99" s="64">
        <f t="shared" si="25"/>
        <v>0.19513800000000001</v>
      </c>
      <c r="V99" s="6"/>
      <c r="W99" s="77">
        <v>91</v>
      </c>
      <c r="X99" s="63">
        <f t="shared" si="27"/>
        <v>39447</v>
      </c>
      <c r="Y99" s="64">
        <f t="shared" si="26"/>
        <v>20449</v>
      </c>
      <c r="Z99" s="6"/>
      <c r="AA99" s="86">
        <v>106</v>
      </c>
      <c r="AB99" s="24"/>
      <c r="AC99" s="25"/>
      <c r="AD99" s="85">
        <v>0.45382600000000001</v>
      </c>
      <c r="AE99" s="6"/>
      <c r="AF99" s="91">
        <v>106</v>
      </c>
      <c r="AG99" s="25"/>
      <c r="AH99" s="25"/>
      <c r="AI99" s="85">
        <v>0.46627099999999999</v>
      </c>
      <c r="AJ99" s="6"/>
      <c r="AK99" s="6"/>
      <c r="AL99" s="6"/>
      <c r="AM99" s="6"/>
      <c r="AN99" s="6"/>
    </row>
    <row r="100" spans="1:40">
      <c r="A100" s="77">
        <v>92</v>
      </c>
      <c r="B100" s="58">
        <f t="shared" si="18"/>
        <v>0</v>
      </c>
      <c r="C100" s="58">
        <f t="shared" si="14"/>
        <v>0</v>
      </c>
      <c r="D100" s="58">
        <f t="shared" si="15"/>
        <v>126.09200000000001</v>
      </c>
      <c r="E100" s="67">
        <v>94</v>
      </c>
      <c r="G100" s="77">
        <v>92</v>
      </c>
      <c r="H100" s="60">
        <f t="shared" si="19"/>
        <v>0</v>
      </c>
      <c r="I100" s="60">
        <f t="shared" si="16"/>
        <v>0</v>
      </c>
      <c r="J100" s="60">
        <f t="shared" si="17"/>
        <v>168.02880000000002</v>
      </c>
      <c r="K100" s="67">
        <v>94</v>
      </c>
      <c r="M100" s="77">
        <v>92</v>
      </c>
      <c r="P100" s="67">
        <f t="shared" si="22"/>
        <v>0.15761500000000001</v>
      </c>
      <c r="Q100" s="6"/>
      <c r="R100" s="77">
        <v>92</v>
      </c>
      <c r="U100" s="64">
        <f t="shared" si="25"/>
        <v>0.210036</v>
      </c>
      <c r="V100" s="6"/>
      <c r="W100" s="77">
        <v>92</v>
      </c>
      <c r="X100" s="63">
        <f t="shared" si="27"/>
        <v>35401</v>
      </c>
      <c r="Y100" s="64">
        <f t="shared" si="26"/>
        <v>17488</v>
      </c>
      <c r="Z100" s="6"/>
      <c r="AA100" s="86">
        <v>107</v>
      </c>
      <c r="AB100" s="24"/>
      <c r="AC100" s="25"/>
      <c r="AD100" s="85">
        <v>0.47326600000000002</v>
      </c>
      <c r="AE100" s="6"/>
      <c r="AF100" s="91">
        <v>107</v>
      </c>
      <c r="AG100" s="25"/>
      <c r="AH100" s="25"/>
      <c r="AI100" s="85">
        <v>0.484178</v>
      </c>
      <c r="AJ100" s="6"/>
      <c r="AK100" s="6"/>
      <c r="AL100" s="6"/>
      <c r="AM100" s="6"/>
      <c r="AN100" s="6"/>
    </row>
    <row r="101" spans="1:40">
      <c r="A101" s="77">
        <v>93</v>
      </c>
      <c r="B101" s="58">
        <f t="shared" si="18"/>
        <v>0</v>
      </c>
      <c r="C101" s="58">
        <f t="shared" si="14"/>
        <v>0</v>
      </c>
      <c r="D101" s="58">
        <f t="shared" si="15"/>
        <v>139.60159999999999</v>
      </c>
      <c r="E101" s="67">
        <v>95</v>
      </c>
      <c r="G101" s="77">
        <v>93</v>
      </c>
      <c r="H101" s="60">
        <f t="shared" si="19"/>
        <v>0</v>
      </c>
      <c r="I101" s="60">
        <f t="shared" si="16"/>
        <v>0</v>
      </c>
      <c r="J101" s="60">
        <f t="shared" si="17"/>
        <v>180.53760000000003</v>
      </c>
      <c r="K101" s="67">
        <v>95</v>
      </c>
      <c r="M101" s="77">
        <v>93</v>
      </c>
      <c r="P101" s="67">
        <f t="shared" si="22"/>
        <v>0.17450199999999999</v>
      </c>
      <c r="Q101" s="6"/>
      <c r="R101" s="77">
        <v>93</v>
      </c>
      <c r="U101" s="64">
        <f t="shared" si="25"/>
        <v>0.22567200000000001</v>
      </c>
      <c r="V101" s="6"/>
      <c r="W101" s="77">
        <v>93</v>
      </c>
      <c r="X101" s="63">
        <f t="shared" si="27"/>
        <v>31373</v>
      </c>
      <c r="Y101" s="64">
        <f t="shared" si="26"/>
        <v>14758</v>
      </c>
      <c r="Z101" s="6"/>
      <c r="AA101" s="86">
        <v>108</v>
      </c>
      <c r="AB101" s="24"/>
      <c r="AC101" s="25"/>
      <c r="AD101" s="85">
        <v>0.491649</v>
      </c>
      <c r="AE101" s="6"/>
      <c r="AF101" s="91">
        <v>108</v>
      </c>
      <c r="AG101" s="25"/>
      <c r="AH101" s="25"/>
      <c r="AI101" s="85">
        <v>0.50114800000000004</v>
      </c>
      <c r="AJ101" s="6"/>
      <c r="AK101" s="6"/>
      <c r="AL101" s="6"/>
      <c r="AM101" s="6"/>
      <c r="AN101" s="6"/>
    </row>
    <row r="102" spans="1:40">
      <c r="A102" s="77">
        <v>94</v>
      </c>
      <c r="B102" s="58">
        <f t="shared" si="18"/>
        <v>0</v>
      </c>
      <c r="C102" s="58">
        <f t="shared" si="14"/>
        <v>0</v>
      </c>
      <c r="D102" s="58">
        <f t="shared" si="15"/>
        <v>154.38720000000001</v>
      </c>
      <c r="E102" s="67">
        <v>96</v>
      </c>
      <c r="G102" s="77">
        <v>94</v>
      </c>
      <c r="H102" s="60">
        <f t="shared" si="19"/>
        <v>0</v>
      </c>
      <c r="I102" s="60">
        <f t="shared" si="16"/>
        <v>0</v>
      </c>
      <c r="J102" s="60">
        <f t="shared" si="17"/>
        <v>193.63120000000001</v>
      </c>
      <c r="K102" s="67">
        <v>96</v>
      </c>
      <c r="M102" s="77">
        <v>94</v>
      </c>
      <c r="P102" s="67">
        <f t="shared" si="22"/>
        <v>0.19298399999999999</v>
      </c>
      <c r="Q102" s="6"/>
      <c r="R102" s="77">
        <v>94</v>
      </c>
      <c r="U102" s="64">
        <f t="shared" si="25"/>
        <v>0.242039</v>
      </c>
      <c r="V102" s="6"/>
      <c r="W102" s="77">
        <v>94</v>
      </c>
      <c r="X102" s="63">
        <f t="shared" si="27"/>
        <v>27417</v>
      </c>
      <c r="Y102" s="64">
        <f t="shared" si="26"/>
        <v>12278</v>
      </c>
      <c r="Z102" s="6"/>
      <c r="AA102" s="86">
        <v>109</v>
      </c>
      <c r="AB102" s="24"/>
      <c r="AC102" s="25"/>
      <c r="AD102" s="85">
        <v>0.50901399999999997</v>
      </c>
      <c r="AE102" s="6"/>
      <c r="AF102" s="91">
        <v>109</v>
      </c>
      <c r="AG102" s="25"/>
      <c r="AH102" s="25"/>
      <c r="AI102" s="85">
        <v>0.51721099999999998</v>
      </c>
      <c r="AJ102" s="6"/>
      <c r="AK102" s="6"/>
      <c r="AL102" s="6"/>
      <c r="AM102" s="6"/>
      <c r="AN102" s="6"/>
    </row>
    <row r="103" spans="1:40">
      <c r="A103" s="77">
        <v>95</v>
      </c>
      <c r="B103" s="58">
        <f t="shared" si="18"/>
        <v>0</v>
      </c>
      <c r="C103" s="58">
        <f t="shared" si="14"/>
        <v>0</v>
      </c>
      <c r="D103" s="58">
        <f t="shared" si="15"/>
        <v>170.52800000000002</v>
      </c>
      <c r="E103" s="67">
        <v>97</v>
      </c>
      <c r="G103" s="77">
        <v>95</v>
      </c>
      <c r="H103" s="60">
        <f t="shared" si="19"/>
        <v>0</v>
      </c>
      <c r="I103" s="60">
        <f t="shared" si="16"/>
        <v>0</v>
      </c>
      <c r="J103" s="60">
        <f t="shared" si="17"/>
        <v>207.29760000000002</v>
      </c>
      <c r="K103" s="67">
        <v>97</v>
      </c>
      <c r="M103" s="77">
        <v>95</v>
      </c>
      <c r="P103" s="67">
        <f t="shared" si="22"/>
        <v>0.21315999999999999</v>
      </c>
      <c r="Q103" s="6"/>
      <c r="R103" s="77">
        <v>95</v>
      </c>
      <c r="U103" s="64">
        <f t="shared" si="25"/>
        <v>0.25912200000000002</v>
      </c>
      <c r="V103" s="6"/>
      <c r="W103" s="77">
        <v>95</v>
      </c>
      <c r="X103" s="63">
        <f t="shared" si="27"/>
        <v>23590</v>
      </c>
      <c r="Y103" s="64">
        <f t="shared" si="26"/>
        <v>10061</v>
      </c>
      <c r="Z103" s="6"/>
      <c r="AA103" s="86">
        <v>110</v>
      </c>
      <c r="AB103" s="24"/>
      <c r="AC103" s="25"/>
      <c r="AD103" s="85">
        <v>0.52539800000000003</v>
      </c>
      <c r="AE103" s="6"/>
      <c r="AF103" s="91">
        <v>110</v>
      </c>
      <c r="AG103" s="25"/>
      <c r="AH103" s="25"/>
      <c r="AI103" s="85">
        <v>0.53239700000000001</v>
      </c>
      <c r="AJ103" s="6"/>
      <c r="AK103" s="6"/>
      <c r="AL103" s="6"/>
      <c r="AM103" s="6"/>
      <c r="AN103" s="6"/>
    </row>
    <row r="104" spans="1:40">
      <c r="A104" s="77">
        <v>96</v>
      </c>
      <c r="B104" s="58">
        <f t="shared" si="18"/>
        <v>0</v>
      </c>
      <c r="C104" s="58">
        <f t="shared" si="14"/>
        <v>0</v>
      </c>
      <c r="D104" s="58">
        <f t="shared" si="15"/>
        <v>188.0984</v>
      </c>
      <c r="E104" s="67">
        <v>98</v>
      </c>
      <c r="G104" s="77">
        <v>96</v>
      </c>
      <c r="H104" s="60">
        <f t="shared" si="19"/>
        <v>0</v>
      </c>
      <c r="I104" s="60">
        <f t="shared" si="16"/>
        <v>0</v>
      </c>
      <c r="J104" s="60">
        <f t="shared" si="17"/>
        <v>221.52159999999998</v>
      </c>
      <c r="K104" s="67">
        <v>98</v>
      </c>
      <c r="M104" s="77">
        <v>96</v>
      </c>
      <c r="P104" s="67">
        <f t="shared" si="22"/>
        <v>0.235123</v>
      </c>
      <c r="Q104" s="6"/>
      <c r="R104" s="77">
        <v>96</v>
      </c>
      <c r="U104" s="64">
        <f t="shared" si="25"/>
        <v>0.27690199999999998</v>
      </c>
      <c r="V104" s="6"/>
      <c r="W104" s="77">
        <v>96</v>
      </c>
      <c r="X104" s="63">
        <f t="shared" si="27"/>
        <v>19948</v>
      </c>
      <c r="Y104" s="64">
        <f t="shared" si="26"/>
        <v>8113</v>
      </c>
      <c r="Z104" s="6"/>
      <c r="AA104" s="86">
        <v>111</v>
      </c>
      <c r="AB104" s="24"/>
      <c r="AC104" s="25"/>
      <c r="AD104" s="85">
        <v>0.540829</v>
      </c>
      <c r="AE104" s="6"/>
      <c r="AF104" s="91">
        <v>111</v>
      </c>
      <c r="AG104" s="25"/>
      <c r="AH104" s="25"/>
      <c r="AI104" s="85">
        <v>0.54672699999999996</v>
      </c>
      <c r="AJ104" s="6"/>
      <c r="AK104" s="6"/>
      <c r="AL104" s="6"/>
      <c r="AM104" s="6"/>
      <c r="AN104" s="6"/>
    </row>
    <row r="105" spans="1:40">
      <c r="A105" s="77">
        <v>97</v>
      </c>
      <c r="B105" s="58">
        <f t="shared" si="18"/>
        <v>0</v>
      </c>
      <c r="C105" s="58">
        <f t="shared" si="14"/>
        <v>0</v>
      </c>
      <c r="D105" s="58">
        <f t="shared" si="15"/>
        <v>207.16480000000004</v>
      </c>
      <c r="E105" s="67">
        <v>99</v>
      </c>
      <c r="G105" s="77">
        <v>97</v>
      </c>
      <c r="H105" s="60">
        <f t="shared" si="19"/>
        <v>0</v>
      </c>
      <c r="I105" s="60">
        <f t="shared" si="16"/>
        <v>0</v>
      </c>
      <c r="J105" s="60">
        <f t="shared" si="17"/>
        <v>236.28320000000002</v>
      </c>
      <c r="K105" s="67">
        <v>99</v>
      </c>
      <c r="M105" s="77">
        <v>97</v>
      </c>
      <c r="P105" s="67">
        <f t="shared" si="22"/>
        <v>0.25895600000000002</v>
      </c>
      <c r="Q105" s="6"/>
      <c r="R105" s="77">
        <v>97</v>
      </c>
      <c r="U105" s="64">
        <f t="shared" si="25"/>
        <v>0.29535400000000001</v>
      </c>
      <c r="V105" s="6"/>
      <c r="W105" s="77">
        <v>97</v>
      </c>
      <c r="X105" s="63">
        <f t="shared" si="27"/>
        <v>16546</v>
      </c>
      <c r="Y105" s="64">
        <f t="shared" si="26"/>
        <v>6431</v>
      </c>
      <c r="Z105" s="6"/>
      <c r="AA105" s="86">
        <v>112</v>
      </c>
      <c r="AB105" s="24"/>
      <c r="AC105" s="25"/>
      <c r="AD105" s="85">
        <v>0.55533200000000005</v>
      </c>
      <c r="AE105" s="6"/>
      <c r="AF105" s="91">
        <v>112</v>
      </c>
      <c r="AG105" s="25"/>
      <c r="AH105" s="25"/>
      <c r="AI105" s="85">
        <v>0.56022099999999997</v>
      </c>
      <c r="AJ105" s="6"/>
      <c r="AK105" s="6"/>
      <c r="AL105" s="6"/>
      <c r="AM105" s="6"/>
      <c r="AN105" s="6"/>
    </row>
    <row r="106" spans="1:40">
      <c r="A106" s="77">
        <v>98</v>
      </c>
      <c r="B106" s="58">
        <f t="shared" si="18"/>
        <v>0</v>
      </c>
      <c r="C106" s="58">
        <f t="shared" si="14"/>
        <v>0</v>
      </c>
      <c r="D106" s="58">
        <f t="shared" si="15"/>
        <v>227.78160000000003</v>
      </c>
      <c r="E106" s="67">
        <v>100</v>
      </c>
      <c r="G106" s="77">
        <v>98</v>
      </c>
      <c r="H106" s="60">
        <f t="shared" si="19"/>
        <v>0</v>
      </c>
      <c r="I106" s="60">
        <f t="shared" si="16"/>
        <v>0</v>
      </c>
      <c r="J106" s="60">
        <f t="shared" si="17"/>
        <v>251.55520000000004</v>
      </c>
      <c r="K106" s="67">
        <v>100</v>
      </c>
      <c r="M106" s="77">
        <v>98</v>
      </c>
      <c r="P106" s="67">
        <f t="shared" si="22"/>
        <v>0.28472700000000001</v>
      </c>
      <c r="Q106" s="6"/>
      <c r="R106" s="77">
        <v>98</v>
      </c>
      <c r="U106" s="64">
        <f t="shared" si="25"/>
        <v>0.314444</v>
      </c>
      <c r="V106" s="6"/>
      <c r="W106" s="77">
        <v>98</v>
      </c>
      <c r="X106" s="63">
        <f t="shared" si="27"/>
        <v>13434</v>
      </c>
      <c r="Y106" s="64">
        <f t="shared" si="26"/>
        <v>5006</v>
      </c>
      <c r="Z106" s="6"/>
      <c r="AA106" s="86">
        <v>113</v>
      </c>
      <c r="AB106" s="24"/>
      <c r="AC106" s="25"/>
      <c r="AD106" s="85">
        <v>0.56892200000000004</v>
      </c>
      <c r="AE106" s="6"/>
      <c r="AF106" s="91">
        <v>113</v>
      </c>
      <c r="AG106" s="25"/>
      <c r="AH106" s="25"/>
      <c r="AI106" s="85">
        <v>0.57288899999999998</v>
      </c>
      <c r="AJ106" s="6"/>
      <c r="AK106" s="6"/>
      <c r="AL106" s="6"/>
      <c r="AM106" s="6"/>
      <c r="AN106" s="6"/>
    </row>
    <row r="107" spans="1:40">
      <c r="A107" s="77">
        <v>99</v>
      </c>
      <c r="B107" s="58">
        <f t="shared" si="18"/>
        <v>0</v>
      </c>
      <c r="C107" s="58">
        <f t="shared" si="14"/>
        <v>0</v>
      </c>
      <c r="D107" s="58">
        <f t="shared" si="15"/>
        <v>249.75120000000001</v>
      </c>
      <c r="E107" s="67">
        <v>101</v>
      </c>
      <c r="G107" s="77">
        <v>99</v>
      </c>
      <c r="H107" s="60">
        <f t="shared" si="19"/>
        <v>0</v>
      </c>
      <c r="I107" s="60">
        <f t="shared" si="16"/>
        <v>0</v>
      </c>
      <c r="J107" s="60">
        <f t="shared" si="17"/>
        <v>269.47120000000001</v>
      </c>
      <c r="K107" s="67">
        <v>101</v>
      </c>
      <c r="M107" s="77">
        <v>99</v>
      </c>
      <c r="P107" s="67">
        <f t="shared" si="22"/>
        <v>0.31218899999999999</v>
      </c>
      <c r="Q107" s="6"/>
      <c r="R107" s="77">
        <v>99</v>
      </c>
      <c r="U107" s="64">
        <f t="shared" si="25"/>
        <v>0.336839</v>
      </c>
      <c r="V107" s="6"/>
      <c r="W107" s="77">
        <v>99</v>
      </c>
      <c r="X107" s="63">
        <f t="shared" si="27"/>
        <v>10651</v>
      </c>
      <c r="Y107" s="64">
        <f t="shared" si="26"/>
        <v>3823</v>
      </c>
      <c r="Z107" s="6"/>
      <c r="AA107" s="86">
        <v>114</v>
      </c>
      <c r="AB107" s="24"/>
      <c r="AC107" s="25"/>
      <c r="AD107" s="85">
        <v>0.58160400000000001</v>
      </c>
      <c r="AE107" s="6"/>
      <c r="AF107" s="91">
        <v>114</v>
      </c>
      <c r="AG107" s="25"/>
      <c r="AH107" s="25"/>
      <c r="AI107" s="85">
        <v>0.58473200000000003</v>
      </c>
      <c r="AJ107" s="6"/>
      <c r="AK107" s="6"/>
      <c r="AL107" s="6"/>
      <c r="AM107" s="6"/>
      <c r="AN107" s="6"/>
    </row>
    <row r="108" spans="1:40">
      <c r="A108" s="77">
        <v>100</v>
      </c>
      <c r="B108" s="58">
        <f t="shared" si="18"/>
        <v>0</v>
      </c>
      <c r="C108" s="58">
        <f t="shared" si="14"/>
        <v>0</v>
      </c>
      <c r="D108" s="58">
        <f t="shared" si="15"/>
        <v>271.24799999999999</v>
      </c>
      <c r="E108" s="67">
        <v>102</v>
      </c>
      <c r="G108" s="77">
        <v>100</v>
      </c>
      <c r="H108" s="60">
        <f t="shared" si="19"/>
        <v>0</v>
      </c>
      <c r="I108" s="60">
        <f t="shared" si="16"/>
        <v>0</v>
      </c>
      <c r="J108" s="60">
        <f t="shared" si="17"/>
        <v>289.01119999999997</v>
      </c>
      <c r="K108" s="67">
        <v>102</v>
      </c>
      <c r="M108" s="77">
        <v>100</v>
      </c>
      <c r="P108" s="67">
        <f t="shared" si="22"/>
        <v>0.33905999999999997</v>
      </c>
      <c r="Q108" s="6"/>
      <c r="R108" s="77">
        <v>100</v>
      </c>
      <c r="U108" s="64">
        <f t="shared" si="25"/>
        <v>0.36126399999999997</v>
      </c>
      <c r="V108" s="6"/>
      <c r="W108" s="77">
        <v>100</v>
      </c>
      <c r="X108" s="63">
        <f t="shared" si="27"/>
        <v>8225</v>
      </c>
      <c r="Y108" s="64">
        <f t="shared" si="26"/>
        <v>2861</v>
      </c>
      <c r="Z108" s="6"/>
      <c r="AA108" s="86">
        <v>115</v>
      </c>
      <c r="AB108" s="24"/>
      <c r="AC108" s="25"/>
      <c r="AD108" s="85">
        <v>0.59336999999999995</v>
      </c>
      <c r="AE108" s="6"/>
      <c r="AF108" s="91">
        <v>115</v>
      </c>
      <c r="AG108" s="25"/>
      <c r="AH108" s="25"/>
      <c r="AI108" s="85">
        <v>0.59573799999999999</v>
      </c>
      <c r="AJ108" s="6"/>
      <c r="AK108" s="6"/>
      <c r="AL108" s="6"/>
      <c r="AM108" s="6"/>
      <c r="AN108" s="6"/>
    </row>
    <row r="109" spans="1:40">
      <c r="A109" s="77">
        <v>101</v>
      </c>
      <c r="B109" s="58">
        <f t="shared" si="18"/>
        <v>0</v>
      </c>
      <c r="C109" s="58">
        <f t="shared" si="14"/>
        <v>0</v>
      </c>
      <c r="D109" s="58">
        <f t="shared" si="15"/>
        <v>291.63200000000001</v>
      </c>
      <c r="E109" s="67">
        <v>103</v>
      </c>
      <c r="G109" s="77">
        <v>101</v>
      </c>
      <c r="H109" s="60">
        <f t="shared" si="19"/>
        <v>0</v>
      </c>
      <c r="I109" s="60">
        <f t="shared" si="16"/>
        <v>0</v>
      </c>
      <c r="J109" s="60">
        <f t="shared" si="17"/>
        <v>307.58320000000003</v>
      </c>
      <c r="K109" s="67">
        <v>103</v>
      </c>
      <c r="M109" s="77">
        <v>101</v>
      </c>
      <c r="P109" s="67">
        <f t="shared" si="22"/>
        <v>0.36453999999999998</v>
      </c>
      <c r="Q109" s="6"/>
      <c r="R109" s="77">
        <v>101</v>
      </c>
      <c r="U109" s="64">
        <f t="shared" si="25"/>
        <v>0.38447900000000002</v>
      </c>
      <c r="V109" s="6"/>
      <c r="W109" s="77">
        <v>101</v>
      </c>
      <c r="X109" s="63">
        <f t="shared" si="27"/>
        <v>6171</v>
      </c>
      <c r="Y109" s="64">
        <f t="shared" si="26"/>
        <v>2090</v>
      </c>
      <c r="Z109" s="6"/>
      <c r="AA109" s="86">
        <v>116</v>
      </c>
      <c r="AB109" s="24"/>
      <c r="AC109" s="25"/>
      <c r="AD109" s="85">
        <v>0.60418899999999998</v>
      </c>
      <c r="AE109" s="6"/>
      <c r="AF109" s="91">
        <v>116</v>
      </c>
      <c r="AG109" s="25"/>
      <c r="AH109" s="25"/>
      <c r="AI109" s="85">
        <v>0.60587500000000005</v>
      </c>
      <c r="AJ109" s="6"/>
      <c r="AK109" s="6"/>
      <c r="AL109" s="6"/>
      <c r="AM109" s="6"/>
      <c r="AN109" s="6"/>
    </row>
    <row r="110" spans="1:40">
      <c r="A110" s="77">
        <v>102</v>
      </c>
      <c r="B110" s="58">
        <f t="shared" si="18"/>
        <v>0</v>
      </c>
      <c r="C110" s="58">
        <f t="shared" si="14"/>
        <v>0</v>
      </c>
      <c r="D110" s="58">
        <f t="shared" si="15"/>
        <v>310.95760000000007</v>
      </c>
      <c r="E110" s="67">
        <v>104</v>
      </c>
      <c r="G110" s="77">
        <v>102</v>
      </c>
      <c r="H110" s="60">
        <f t="shared" si="19"/>
        <v>0</v>
      </c>
      <c r="I110" s="60">
        <f t="shared" si="16"/>
        <v>0</v>
      </c>
      <c r="J110" s="60">
        <f t="shared" si="17"/>
        <v>325.23040000000003</v>
      </c>
      <c r="K110" s="67">
        <v>104</v>
      </c>
      <c r="M110" s="77">
        <v>102</v>
      </c>
      <c r="P110" s="67">
        <f t="shared" si="22"/>
        <v>0.38869700000000001</v>
      </c>
      <c r="Q110" s="6"/>
      <c r="R110" s="77">
        <v>102</v>
      </c>
      <c r="U110" s="64">
        <f t="shared" si="25"/>
        <v>0.40653800000000001</v>
      </c>
      <c r="V110" s="6"/>
      <c r="W110" s="77">
        <v>102</v>
      </c>
      <c r="X110" s="63">
        <f t="shared" si="27"/>
        <v>4497</v>
      </c>
      <c r="Y110" s="64">
        <f t="shared" si="26"/>
        <v>1486</v>
      </c>
      <c r="Z110" s="6"/>
      <c r="AA110" s="86">
        <v>117</v>
      </c>
      <c r="AB110" s="24"/>
      <c r="AC110" s="25"/>
      <c r="AD110" s="85">
        <v>0.61399199999999998</v>
      </c>
      <c r="AE110" s="6"/>
      <c r="AF110" s="91">
        <v>117</v>
      </c>
      <c r="AG110" s="25"/>
      <c r="AH110" s="25"/>
      <c r="AI110" s="85">
        <v>0.61507299999999998</v>
      </c>
      <c r="AJ110" s="6"/>
      <c r="AK110" s="6"/>
      <c r="AL110" s="6"/>
      <c r="AM110" s="6"/>
      <c r="AN110" s="6"/>
    </row>
    <row r="111" spans="1:40">
      <c r="A111" s="77">
        <v>103</v>
      </c>
      <c r="B111" s="58">
        <f t="shared" si="18"/>
        <v>0</v>
      </c>
      <c r="C111" s="58">
        <f t="shared" si="14"/>
        <v>0</v>
      </c>
      <c r="D111" s="58">
        <f t="shared" si="15"/>
        <v>329.27440000000001</v>
      </c>
      <c r="E111" s="67">
        <v>105</v>
      </c>
      <c r="G111" s="77">
        <v>103</v>
      </c>
      <c r="H111" s="60">
        <f t="shared" si="19"/>
        <v>0</v>
      </c>
      <c r="I111" s="60">
        <f t="shared" si="16"/>
        <v>0</v>
      </c>
      <c r="J111" s="60">
        <f t="shared" si="17"/>
        <v>341.99360000000001</v>
      </c>
      <c r="K111" s="67">
        <v>105</v>
      </c>
      <c r="M111" s="77">
        <v>103</v>
      </c>
      <c r="P111" s="67">
        <f t="shared" si="22"/>
        <v>0.41159299999999999</v>
      </c>
      <c r="Q111" s="6"/>
      <c r="R111" s="77">
        <v>103</v>
      </c>
      <c r="U111" s="64">
        <f t="shared" si="25"/>
        <v>0.42749199999999998</v>
      </c>
      <c r="V111" s="6"/>
      <c r="W111" s="77">
        <v>103</v>
      </c>
      <c r="X111" s="63">
        <f t="shared" si="27"/>
        <v>3186</v>
      </c>
      <c r="Y111" s="64">
        <f t="shared" si="26"/>
        <v>1029</v>
      </c>
      <c r="Z111" s="6"/>
      <c r="AA111" s="86">
        <v>118</v>
      </c>
      <c r="AB111" s="24"/>
      <c r="AC111" s="25"/>
      <c r="AD111" s="85">
        <v>0.62261999999999995</v>
      </c>
      <c r="AE111" s="6"/>
      <c r="AF111" s="91">
        <v>118</v>
      </c>
      <c r="AG111" s="25"/>
      <c r="AH111" s="25"/>
      <c r="AI111" s="85">
        <v>0.62318099999999998</v>
      </c>
      <c r="AJ111" s="6"/>
      <c r="AK111" s="6"/>
      <c r="AL111" s="6"/>
      <c r="AM111" s="6"/>
      <c r="AN111" s="6"/>
    </row>
    <row r="112" spans="1:40">
      <c r="A112" s="77">
        <v>104</v>
      </c>
      <c r="B112" s="58">
        <f t="shared" si="18"/>
        <v>0</v>
      </c>
      <c r="C112" s="58">
        <f t="shared" si="14"/>
        <v>0</v>
      </c>
      <c r="D112" s="58">
        <f t="shared" si="15"/>
        <v>346.62799999999999</v>
      </c>
      <c r="E112" s="67">
        <v>106</v>
      </c>
      <c r="G112" s="77">
        <v>104</v>
      </c>
      <c r="H112" s="60">
        <f t="shared" si="19"/>
        <v>0</v>
      </c>
      <c r="I112" s="60">
        <f t="shared" si="16"/>
        <v>0</v>
      </c>
      <c r="J112" s="60">
        <f t="shared" si="17"/>
        <v>357.91120000000001</v>
      </c>
      <c r="K112" s="67">
        <v>106</v>
      </c>
      <c r="M112" s="77">
        <v>104</v>
      </c>
      <c r="P112" s="67">
        <f t="shared" si="22"/>
        <v>0.43328499999999998</v>
      </c>
      <c r="Q112" s="6"/>
      <c r="R112" s="77">
        <v>104</v>
      </c>
      <c r="U112" s="64">
        <f t="shared" si="25"/>
        <v>0.44738899999999998</v>
      </c>
      <c r="V112" s="6"/>
      <c r="W112" s="77">
        <v>104</v>
      </c>
      <c r="X112" s="63">
        <f t="shared" si="27"/>
        <v>2195</v>
      </c>
      <c r="Y112" s="64">
        <f t="shared" si="26"/>
        <v>694</v>
      </c>
      <c r="Z112" s="6"/>
      <c r="AA112" s="86">
        <v>119</v>
      </c>
      <c r="AB112" s="24"/>
      <c r="AC112" s="25"/>
      <c r="AD112" s="85">
        <v>0.62961299999999998</v>
      </c>
      <c r="AE112" s="6"/>
      <c r="AF112" s="91">
        <v>119</v>
      </c>
      <c r="AG112" s="25"/>
      <c r="AH112" s="25"/>
      <c r="AI112" s="85">
        <v>0.62975999999999999</v>
      </c>
      <c r="AJ112" s="6"/>
      <c r="AK112" s="6"/>
      <c r="AL112" s="6"/>
      <c r="AM112" s="6"/>
      <c r="AN112" s="6"/>
    </row>
    <row r="113" spans="1:40" ht="13" thickBot="1">
      <c r="A113" s="77">
        <v>105</v>
      </c>
      <c r="B113" s="58">
        <f t="shared" si="18"/>
        <v>0</v>
      </c>
      <c r="C113" s="58">
        <f t="shared" si="14"/>
        <v>0</v>
      </c>
      <c r="D113" s="58">
        <f t="shared" si="15"/>
        <v>363.06080000000003</v>
      </c>
      <c r="E113" s="67">
        <v>107</v>
      </c>
      <c r="G113" s="77">
        <v>105</v>
      </c>
      <c r="H113" s="60">
        <f t="shared" si="19"/>
        <v>0</v>
      </c>
      <c r="I113" s="60">
        <f t="shared" si="16"/>
        <v>0</v>
      </c>
      <c r="J113" s="60">
        <f t="shared" si="17"/>
        <v>373.01680000000005</v>
      </c>
      <c r="K113" s="67">
        <v>107</v>
      </c>
      <c r="M113" s="77">
        <v>105</v>
      </c>
      <c r="P113" s="67">
        <f t="shared" si="22"/>
        <v>0.45382600000000001</v>
      </c>
      <c r="Q113" s="6"/>
      <c r="R113" s="77">
        <v>105</v>
      </c>
      <c r="U113" s="64">
        <f t="shared" si="25"/>
        <v>0.46627099999999999</v>
      </c>
      <c r="V113" s="6"/>
      <c r="W113" s="77">
        <v>105</v>
      </c>
      <c r="X113" s="63">
        <f t="shared" si="27"/>
        <v>1472</v>
      </c>
      <c r="Y113" s="64">
        <f t="shared" si="26"/>
        <v>457</v>
      </c>
      <c r="Z113" s="6"/>
      <c r="AA113" s="87">
        <v>120</v>
      </c>
      <c r="AB113" s="26"/>
      <c r="AC113" s="27"/>
      <c r="AD113" s="90">
        <v>1</v>
      </c>
      <c r="AE113" s="6"/>
      <c r="AF113" s="92">
        <v>120</v>
      </c>
      <c r="AG113" s="27"/>
      <c r="AH113" s="27"/>
      <c r="AI113" s="90">
        <v>1</v>
      </c>
      <c r="AJ113" s="6"/>
      <c r="AK113" s="6"/>
      <c r="AL113" s="6"/>
      <c r="AM113" s="6"/>
      <c r="AN113" s="6"/>
    </row>
    <row r="114" spans="1:40">
      <c r="A114" s="77">
        <v>106</v>
      </c>
      <c r="B114" s="58">
        <f t="shared" si="18"/>
        <v>0</v>
      </c>
      <c r="C114" s="58">
        <f t="shared" si="14"/>
        <v>0</v>
      </c>
      <c r="D114" s="58">
        <f t="shared" si="15"/>
        <v>378.61280000000005</v>
      </c>
      <c r="E114" s="67">
        <v>108</v>
      </c>
      <c r="G114" s="77">
        <v>106</v>
      </c>
      <c r="H114" s="60">
        <f t="shared" si="19"/>
        <v>0</v>
      </c>
      <c r="I114" s="60">
        <f t="shared" si="16"/>
        <v>0</v>
      </c>
      <c r="J114" s="60">
        <f t="shared" si="17"/>
        <v>387.34240000000005</v>
      </c>
      <c r="K114" s="67">
        <v>108</v>
      </c>
      <c r="M114" s="77">
        <v>106</v>
      </c>
      <c r="P114" s="67">
        <f t="shared" si="22"/>
        <v>0.47326600000000002</v>
      </c>
      <c r="Q114" s="6"/>
      <c r="R114" s="77">
        <v>106</v>
      </c>
      <c r="U114" s="64">
        <f t="shared" si="25"/>
        <v>0.484178</v>
      </c>
      <c r="V114" s="6"/>
      <c r="W114" s="77">
        <v>106</v>
      </c>
      <c r="X114" s="63">
        <f t="shared" si="27"/>
        <v>962</v>
      </c>
      <c r="Y114" s="64">
        <f t="shared" si="26"/>
        <v>293</v>
      </c>
      <c r="Z114" s="6"/>
      <c r="AC114" s="6"/>
      <c r="AD114" s="6"/>
      <c r="AE114" s="6"/>
      <c r="AF114" s="6"/>
      <c r="AG114" s="6"/>
      <c r="AH114" s="6"/>
      <c r="AI114" s="6"/>
      <c r="AJ114" s="6"/>
      <c r="AK114" s="6"/>
      <c r="AL114" s="6"/>
      <c r="AM114" s="6"/>
      <c r="AN114" s="6"/>
    </row>
    <row r="115" spans="1:40">
      <c r="A115" s="77">
        <v>107</v>
      </c>
      <c r="B115" s="58">
        <f t="shared" si="18"/>
        <v>0</v>
      </c>
      <c r="C115" s="58">
        <f t="shared" si="14"/>
        <v>0</v>
      </c>
      <c r="D115" s="58">
        <f t="shared" si="15"/>
        <v>393.31920000000002</v>
      </c>
      <c r="E115" s="67">
        <v>109</v>
      </c>
      <c r="G115" s="77">
        <v>107</v>
      </c>
      <c r="H115" s="60">
        <f t="shared" si="19"/>
        <v>0</v>
      </c>
      <c r="I115" s="60">
        <f t="shared" si="16"/>
        <v>0</v>
      </c>
      <c r="J115" s="60">
        <f t="shared" si="17"/>
        <v>400.91840000000008</v>
      </c>
      <c r="K115" s="67">
        <v>109</v>
      </c>
      <c r="M115" s="77">
        <v>107</v>
      </c>
      <c r="P115" s="67">
        <f t="shared" si="22"/>
        <v>0.491649</v>
      </c>
      <c r="Q115" s="6"/>
      <c r="R115" s="77">
        <v>107</v>
      </c>
      <c r="U115" s="64">
        <f t="shared" si="25"/>
        <v>0.50114800000000004</v>
      </c>
      <c r="V115" s="6"/>
      <c r="W115" s="77">
        <v>107</v>
      </c>
      <c r="X115" s="63">
        <f t="shared" si="27"/>
        <v>613</v>
      </c>
      <c r="Y115" s="64">
        <f t="shared" si="26"/>
        <v>184</v>
      </c>
      <c r="Z115" s="6"/>
      <c r="AC115" s="6"/>
      <c r="AD115" s="6"/>
      <c r="AE115" s="6"/>
      <c r="AF115" s="6"/>
      <c r="AG115" s="6"/>
      <c r="AH115" s="6"/>
      <c r="AI115" s="6"/>
      <c r="AJ115" s="6"/>
      <c r="AK115" s="6"/>
      <c r="AL115" s="6"/>
      <c r="AM115" s="6"/>
      <c r="AN115" s="6"/>
    </row>
    <row r="116" spans="1:40">
      <c r="A116" s="77">
        <v>108</v>
      </c>
      <c r="B116" s="58">
        <f t="shared" si="18"/>
        <v>0</v>
      </c>
      <c r="C116" s="58">
        <f t="shared" si="14"/>
        <v>0</v>
      </c>
      <c r="D116" s="58">
        <f t="shared" si="15"/>
        <v>407.21120000000002</v>
      </c>
      <c r="E116" s="67">
        <v>110</v>
      </c>
      <c r="G116" s="77">
        <v>108</v>
      </c>
      <c r="H116" s="60">
        <f t="shared" si="19"/>
        <v>0</v>
      </c>
      <c r="I116" s="60">
        <f t="shared" si="16"/>
        <v>0</v>
      </c>
      <c r="J116" s="60">
        <f t="shared" si="17"/>
        <v>413.7688</v>
      </c>
      <c r="K116" s="67">
        <v>110</v>
      </c>
      <c r="M116" s="77">
        <v>108</v>
      </c>
      <c r="P116" s="67">
        <f t="shared" si="22"/>
        <v>0.50901399999999997</v>
      </c>
      <c r="Q116" s="6"/>
      <c r="R116" s="77">
        <v>108</v>
      </c>
      <c r="U116" s="64">
        <f t="shared" si="25"/>
        <v>0.51721099999999998</v>
      </c>
      <c r="V116" s="6"/>
      <c r="W116" s="77">
        <v>108</v>
      </c>
      <c r="X116" s="63">
        <f t="shared" si="27"/>
        <v>381</v>
      </c>
      <c r="Y116" s="64">
        <f t="shared" si="26"/>
        <v>113</v>
      </c>
      <c r="Z116" s="6"/>
      <c r="AC116" s="6"/>
      <c r="AD116" s="6"/>
      <c r="AE116" s="6"/>
      <c r="AF116" s="6"/>
      <c r="AG116" s="6"/>
      <c r="AH116" s="6"/>
      <c r="AI116" s="6"/>
      <c r="AJ116" s="6"/>
      <c r="AK116" s="6"/>
      <c r="AL116" s="6"/>
      <c r="AM116" s="6"/>
      <c r="AN116" s="6"/>
    </row>
    <row r="117" spans="1:40">
      <c r="A117" s="77">
        <v>109</v>
      </c>
      <c r="B117" s="58">
        <f t="shared" si="18"/>
        <v>0</v>
      </c>
      <c r="C117" s="58">
        <f t="shared" si="14"/>
        <v>0</v>
      </c>
      <c r="D117" s="58">
        <f t="shared" si="15"/>
        <v>420.31840000000005</v>
      </c>
      <c r="E117" s="67">
        <v>111</v>
      </c>
      <c r="G117" s="77">
        <v>109</v>
      </c>
      <c r="H117" s="60">
        <f t="shared" si="19"/>
        <v>0</v>
      </c>
      <c r="I117" s="60">
        <f t="shared" si="16"/>
        <v>0</v>
      </c>
      <c r="J117" s="60">
        <f t="shared" si="17"/>
        <v>425.91759999999999</v>
      </c>
      <c r="K117" s="67">
        <v>111</v>
      </c>
      <c r="M117" s="77">
        <v>109</v>
      </c>
      <c r="P117" s="67">
        <f t="shared" si="22"/>
        <v>0.52539800000000003</v>
      </c>
      <c r="Q117" s="6"/>
      <c r="R117" s="77">
        <v>109</v>
      </c>
      <c r="U117" s="64">
        <f t="shared" si="25"/>
        <v>0.53239700000000001</v>
      </c>
      <c r="V117" s="6"/>
      <c r="W117" s="77">
        <v>109</v>
      </c>
      <c r="X117" s="63">
        <f t="shared" si="27"/>
        <v>231</v>
      </c>
      <c r="Y117" s="64">
        <f t="shared" si="26"/>
        <v>68</v>
      </c>
      <c r="Z117" s="6"/>
      <c r="AC117" s="6"/>
      <c r="AD117" s="6"/>
      <c r="AE117" s="6"/>
      <c r="AF117" s="6"/>
      <c r="AG117" s="6"/>
      <c r="AH117" s="6"/>
      <c r="AI117" s="6"/>
      <c r="AJ117" s="6"/>
      <c r="AK117" s="6"/>
      <c r="AL117" s="6"/>
      <c r="AM117" s="6"/>
      <c r="AN117" s="6"/>
    </row>
    <row r="118" spans="1:40">
      <c r="A118" s="77">
        <v>110</v>
      </c>
      <c r="B118" s="58">
        <f t="shared" si="18"/>
        <v>0</v>
      </c>
      <c r="C118" s="58">
        <f t="shared" si="14"/>
        <v>0</v>
      </c>
      <c r="D118" s="58">
        <f t="shared" si="15"/>
        <v>432.66320000000002</v>
      </c>
      <c r="E118" s="67">
        <v>112</v>
      </c>
      <c r="G118" s="77">
        <v>110</v>
      </c>
      <c r="H118" s="60">
        <f t="shared" si="19"/>
        <v>0</v>
      </c>
      <c r="I118" s="60">
        <f t="shared" si="16"/>
        <v>0</v>
      </c>
      <c r="J118" s="60">
        <f t="shared" si="17"/>
        <v>437.38159999999999</v>
      </c>
      <c r="K118" s="67">
        <v>112</v>
      </c>
      <c r="M118" s="77">
        <v>110</v>
      </c>
      <c r="P118" s="67">
        <f t="shared" si="22"/>
        <v>0.540829</v>
      </c>
      <c r="Q118" s="6"/>
      <c r="R118" s="77">
        <v>110</v>
      </c>
      <c r="U118" s="64">
        <f t="shared" si="25"/>
        <v>0.54672699999999996</v>
      </c>
      <c r="V118" s="6"/>
      <c r="W118" s="77">
        <v>110</v>
      </c>
      <c r="X118" s="63">
        <f t="shared" si="27"/>
        <v>137</v>
      </c>
      <c r="Y118" s="64">
        <f t="shared" si="26"/>
        <v>40</v>
      </c>
      <c r="Z118" s="6"/>
      <c r="AC118" s="6"/>
      <c r="AD118" s="6"/>
      <c r="AE118" s="6"/>
      <c r="AF118" s="6"/>
      <c r="AG118" s="6"/>
      <c r="AH118" s="6"/>
      <c r="AI118" s="6"/>
      <c r="AJ118" s="6"/>
      <c r="AK118" s="6"/>
      <c r="AL118" s="6"/>
      <c r="AM118" s="6"/>
      <c r="AN118" s="6"/>
    </row>
    <row r="119" spans="1:40">
      <c r="A119" s="77">
        <v>111</v>
      </c>
      <c r="B119" s="58">
        <f t="shared" si="18"/>
        <v>0</v>
      </c>
      <c r="C119" s="58">
        <f t="shared" si="14"/>
        <v>0</v>
      </c>
      <c r="D119" s="58">
        <f t="shared" si="15"/>
        <v>444.26560000000006</v>
      </c>
      <c r="E119" s="67">
        <v>113</v>
      </c>
      <c r="G119" s="77">
        <v>111</v>
      </c>
      <c r="H119" s="60">
        <f t="shared" si="19"/>
        <v>0</v>
      </c>
      <c r="I119" s="60">
        <f t="shared" si="16"/>
        <v>0</v>
      </c>
      <c r="J119" s="60">
        <f t="shared" si="17"/>
        <v>448.17680000000001</v>
      </c>
      <c r="K119" s="67">
        <v>113</v>
      </c>
      <c r="M119" s="77">
        <v>111</v>
      </c>
      <c r="P119" s="67">
        <f t="shared" si="22"/>
        <v>0.55533200000000005</v>
      </c>
      <c r="Q119" s="6"/>
      <c r="R119" s="77">
        <v>111</v>
      </c>
      <c r="U119" s="64">
        <f t="shared" si="25"/>
        <v>0.56022099999999997</v>
      </c>
      <c r="V119" s="6"/>
      <c r="W119" s="77">
        <v>111</v>
      </c>
      <c r="X119" s="63">
        <f t="shared" si="27"/>
        <v>79</v>
      </c>
      <c r="Y119" s="64">
        <f t="shared" si="26"/>
        <v>23</v>
      </c>
      <c r="Z119" s="6"/>
      <c r="AC119" s="6"/>
      <c r="AD119" s="6"/>
      <c r="AE119" s="6"/>
      <c r="AF119" s="6"/>
      <c r="AG119" s="6"/>
      <c r="AH119" s="6"/>
      <c r="AI119" s="6"/>
      <c r="AJ119" s="6"/>
      <c r="AK119" s="6"/>
      <c r="AL119" s="6"/>
      <c r="AM119" s="6"/>
      <c r="AN119" s="6"/>
    </row>
    <row r="120" spans="1:40">
      <c r="A120" s="77">
        <v>112</v>
      </c>
      <c r="B120" s="58">
        <f t="shared" si="18"/>
        <v>0</v>
      </c>
      <c r="C120" s="58">
        <f t="shared" si="14"/>
        <v>0</v>
      </c>
      <c r="D120" s="58">
        <f t="shared" si="15"/>
        <v>455.13760000000002</v>
      </c>
      <c r="E120" s="67">
        <v>114</v>
      </c>
      <c r="G120" s="77">
        <v>112</v>
      </c>
      <c r="H120" s="60">
        <f t="shared" si="19"/>
        <v>0</v>
      </c>
      <c r="I120" s="60">
        <f t="shared" si="16"/>
        <v>0</v>
      </c>
      <c r="J120" s="60">
        <f t="shared" si="17"/>
        <v>458.31120000000004</v>
      </c>
      <c r="K120" s="67">
        <v>114</v>
      </c>
      <c r="M120" s="77">
        <v>112</v>
      </c>
      <c r="P120" s="67">
        <f t="shared" si="22"/>
        <v>0.56892200000000004</v>
      </c>
      <c r="Q120" s="6"/>
      <c r="R120" s="77">
        <v>112</v>
      </c>
      <c r="U120" s="64">
        <f t="shared" si="25"/>
        <v>0.57288899999999998</v>
      </c>
      <c r="V120" s="6"/>
      <c r="W120" s="77">
        <v>112</v>
      </c>
      <c r="X120" s="63">
        <f t="shared" si="27"/>
        <v>45</v>
      </c>
      <c r="Y120" s="64">
        <f t="shared" si="26"/>
        <v>13</v>
      </c>
      <c r="Z120" s="6"/>
      <c r="AC120" s="6"/>
      <c r="AD120" s="6"/>
      <c r="AE120" s="6"/>
      <c r="AF120" s="6"/>
      <c r="AG120" s="6"/>
      <c r="AH120" s="6"/>
      <c r="AI120" s="6"/>
      <c r="AJ120" s="6"/>
      <c r="AK120" s="6"/>
      <c r="AL120" s="6"/>
      <c r="AM120" s="6"/>
      <c r="AN120" s="6"/>
    </row>
    <row r="121" spans="1:40">
      <c r="A121" s="77">
        <v>113</v>
      </c>
      <c r="B121" s="58">
        <f t="shared" si="18"/>
        <v>0</v>
      </c>
      <c r="C121" s="58">
        <f t="shared" si="14"/>
        <v>0</v>
      </c>
      <c r="D121" s="58">
        <f t="shared" si="15"/>
        <v>465.28320000000002</v>
      </c>
      <c r="E121" s="67">
        <v>115</v>
      </c>
      <c r="G121" s="77">
        <v>113</v>
      </c>
      <c r="H121" s="60">
        <f t="shared" si="19"/>
        <v>0</v>
      </c>
      <c r="I121" s="60">
        <f t="shared" si="16"/>
        <v>0</v>
      </c>
      <c r="J121" s="60">
        <f t="shared" si="17"/>
        <v>467.78560000000004</v>
      </c>
      <c r="K121" s="67">
        <v>115</v>
      </c>
      <c r="M121" s="77">
        <v>113</v>
      </c>
      <c r="P121" s="67">
        <f t="shared" si="22"/>
        <v>0.58160400000000001</v>
      </c>
      <c r="Q121" s="6"/>
      <c r="R121" s="77">
        <v>113</v>
      </c>
      <c r="U121" s="64">
        <f t="shared" si="25"/>
        <v>0.58473200000000003</v>
      </c>
      <c r="V121" s="6"/>
      <c r="W121" s="77">
        <v>113</v>
      </c>
      <c r="X121" s="63">
        <f t="shared" si="27"/>
        <v>25</v>
      </c>
      <c r="Y121" s="64">
        <f t="shared" si="26"/>
        <v>7</v>
      </c>
      <c r="Z121" s="6"/>
      <c r="AC121" s="6"/>
      <c r="AD121" s="6"/>
      <c r="AE121" s="6"/>
      <c r="AF121" s="6"/>
      <c r="AG121" s="6"/>
      <c r="AH121" s="6"/>
      <c r="AI121" s="6"/>
      <c r="AJ121" s="6"/>
      <c r="AK121" s="6"/>
      <c r="AL121" s="6"/>
      <c r="AM121" s="6"/>
      <c r="AN121" s="6"/>
    </row>
    <row r="122" spans="1:40">
      <c r="A122" s="77">
        <v>114</v>
      </c>
      <c r="B122" s="58">
        <f t="shared" si="18"/>
        <v>0</v>
      </c>
      <c r="C122" s="58">
        <f t="shared" si="14"/>
        <v>0</v>
      </c>
      <c r="D122" s="58">
        <f t="shared" si="15"/>
        <v>474.69600000000003</v>
      </c>
      <c r="E122" s="67">
        <v>116</v>
      </c>
      <c r="G122" s="77">
        <v>114</v>
      </c>
      <c r="H122" s="60">
        <f t="shared" si="19"/>
        <v>0</v>
      </c>
      <c r="I122" s="60">
        <f t="shared" si="16"/>
        <v>0</v>
      </c>
      <c r="J122" s="60">
        <f t="shared" si="17"/>
        <v>476.59040000000005</v>
      </c>
      <c r="K122" s="67">
        <v>116</v>
      </c>
      <c r="M122" s="77">
        <v>114</v>
      </c>
      <c r="P122" s="67">
        <f t="shared" si="22"/>
        <v>0.59336999999999995</v>
      </c>
      <c r="Q122" s="6"/>
      <c r="R122" s="77">
        <v>114</v>
      </c>
      <c r="U122" s="64">
        <f t="shared" si="25"/>
        <v>0.59573799999999999</v>
      </c>
      <c r="V122" s="6"/>
      <c r="W122" s="77">
        <v>114</v>
      </c>
      <c r="X122" s="63">
        <f t="shared" si="27"/>
        <v>14</v>
      </c>
      <c r="Y122" s="64">
        <f t="shared" si="26"/>
        <v>4</v>
      </c>
      <c r="Z122" s="6"/>
      <c r="AC122" s="6"/>
      <c r="AD122" s="6"/>
      <c r="AE122" s="6"/>
      <c r="AF122" s="6"/>
      <c r="AG122" s="6"/>
      <c r="AH122" s="6"/>
      <c r="AI122" s="6"/>
      <c r="AJ122" s="6"/>
      <c r="AK122" s="6"/>
      <c r="AL122" s="6"/>
      <c r="AM122" s="6"/>
      <c r="AN122" s="6"/>
    </row>
    <row r="123" spans="1:40">
      <c r="A123" s="77">
        <v>115</v>
      </c>
      <c r="B123" s="58">
        <f t="shared" si="18"/>
        <v>0</v>
      </c>
      <c r="C123" s="58">
        <f t="shared" si="14"/>
        <v>0</v>
      </c>
      <c r="D123" s="58">
        <f t="shared" si="15"/>
        <v>483.35120000000001</v>
      </c>
      <c r="E123" s="67">
        <v>117</v>
      </c>
      <c r="G123" s="77">
        <v>115</v>
      </c>
      <c r="H123" s="60">
        <f t="shared" si="19"/>
        <v>0</v>
      </c>
      <c r="I123" s="60">
        <f t="shared" si="16"/>
        <v>0</v>
      </c>
      <c r="J123" s="60">
        <f t="shared" si="17"/>
        <v>484.7000000000001</v>
      </c>
      <c r="K123" s="67">
        <v>117</v>
      </c>
      <c r="M123" s="77">
        <v>115</v>
      </c>
      <c r="P123" s="67">
        <f t="shared" si="22"/>
        <v>0.60418899999999998</v>
      </c>
      <c r="Q123" s="6"/>
      <c r="R123" s="77">
        <v>115</v>
      </c>
      <c r="U123" s="64">
        <f t="shared" si="25"/>
        <v>0.60587500000000005</v>
      </c>
      <c r="V123" s="6"/>
      <c r="W123" s="77">
        <v>115</v>
      </c>
      <c r="X123" s="63">
        <f t="shared" si="27"/>
        <v>7</v>
      </c>
      <c r="Y123" s="64">
        <f t="shared" si="26"/>
        <v>2</v>
      </c>
      <c r="Z123" s="6"/>
      <c r="AC123" s="6"/>
      <c r="AD123" s="6"/>
      <c r="AE123" s="6"/>
      <c r="AF123" s="6"/>
      <c r="AG123" s="6"/>
      <c r="AH123" s="6"/>
      <c r="AI123" s="6"/>
      <c r="AJ123" s="6"/>
      <c r="AK123" s="6"/>
      <c r="AL123" s="6"/>
      <c r="AM123" s="6"/>
      <c r="AN123" s="6"/>
    </row>
    <row r="124" spans="1:40">
      <c r="A124" s="77">
        <v>116</v>
      </c>
      <c r="B124" s="58">
        <f t="shared" si="18"/>
        <v>0</v>
      </c>
      <c r="C124" s="58">
        <f t="shared" si="14"/>
        <v>0</v>
      </c>
      <c r="D124" s="58">
        <f t="shared" si="15"/>
        <v>491.1936</v>
      </c>
      <c r="E124" s="67">
        <v>118</v>
      </c>
      <c r="G124" s="77">
        <v>116</v>
      </c>
      <c r="H124" s="60">
        <f t="shared" si="19"/>
        <v>0</v>
      </c>
      <c r="I124" s="60">
        <f t="shared" si="16"/>
        <v>0</v>
      </c>
      <c r="J124" s="60">
        <f t="shared" si="17"/>
        <v>492.05840000000001</v>
      </c>
      <c r="K124" s="67">
        <v>118</v>
      </c>
      <c r="M124" s="77">
        <v>116</v>
      </c>
      <c r="P124" s="67">
        <f t="shared" si="22"/>
        <v>0.61399199999999998</v>
      </c>
      <c r="Q124" s="6"/>
      <c r="R124" s="77">
        <v>116</v>
      </c>
      <c r="U124" s="64">
        <f t="shared" si="25"/>
        <v>0.61507299999999998</v>
      </c>
      <c r="V124" s="6"/>
      <c r="W124" s="77">
        <v>116</v>
      </c>
      <c r="X124" s="63">
        <f t="shared" si="27"/>
        <v>4</v>
      </c>
      <c r="Y124" s="64">
        <f t="shared" si="26"/>
        <v>1</v>
      </c>
      <c r="Z124" s="6"/>
      <c r="AC124" s="6"/>
      <c r="AD124" s="6"/>
      <c r="AE124" s="6"/>
      <c r="AF124" s="6"/>
      <c r="AG124" s="6"/>
      <c r="AH124" s="6"/>
      <c r="AI124" s="6"/>
      <c r="AJ124" s="6"/>
      <c r="AK124" s="6"/>
      <c r="AL124" s="6"/>
      <c r="AM124" s="6"/>
      <c r="AN124" s="6"/>
    </row>
    <row r="125" spans="1:40">
      <c r="A125" s="77">
        <v>117</v>
      </c>
      <c r="B125" s="58">
        <f t="shared" si="18"/>
        <v>0</v>
      </c>
      <c r="C125" s="58">
        <f t="shared" si="14"/>
        <v>0</v>
      </c>
      <c r="D125" s="58">
        <f t="shared" si="15"/>
        <v>498.096</v>
      </c>
      <c r="E125" s="67">
        <v>119</v>
      </c>
      <c r="G125" s="77">
        <v>117</v>
      </c>
      <c r="H125" s="60">
        <f t="shared" si="19"/>
        <v>0</v>
      </c>
      <c r="I125" s="60">
        <f t="shared" si="16"/>
        <v>0</v>
      </c>
      <c r="J125" s="60">
        <f t="shared" si="17"/>
        <v>498.54480000000001</v>
      </c>
      <c r="K125" s="67">
        <v>119</v>
      </c>
      <c r="M125" s="77">
        <v>117</v>
      </c>
      <c r="P125" s="67">
        <f t="shared" si="22"/>
        <v>0.62261999999999995</v>
      </c>
      <c r="Q125" s="6"/>
      <c r="R125" s="77">
        <v>117</v>
      </c>
      <c r="U125" s="64">
        <f t="shared" si="25"/>
        <v>0.62318099999999998</v>
      </c>
      <c r="V125" s="6"/>
      <c r="W125" s="77">
        <v>117</v>
      </c>
      <c r="X125" s="63">
        <f t="shared" si="27"/>
        <v>2</v>
      </c>
      <c r="Y125" s="64">
        <f t="shared" si="26"/>
        <v>1</v>
      </c>
      <c r="Z125" s="6"/>
      <c r="AC125" s="6"/>
      <c r="AD125" s="6"/>
      <c r="AE125" s="6"/>
      <c r="AF125" s="6"/>
      <c r="AG125" s="6"/>
      <c r="AH125" s="6"/>
      <c r="AI125" s="6"/>
      <c r="AJ125" s="6"/>
      <c r="AK125" s="6"/>
      <c r="AL125" s="6"/>
      <c r="AM125" s="6"/>
      <c r="AN125" s="6"/>
    </row>
    <row r="126" spans="1:40">
      <c r="A126" s="77">
        <v>118</v>
      </c>
      <c r="B126" s="58">
        <f t="shared" si="18"/>
        <v>0</v>
      </c>
      <c r="C126" s="58">
        <f t="shared" si="14"/>
        <v>0</v>
      </c>
      <c r="D126" s="58">
        <f t="shared" si="15"/>
        <v>503.69039999999995</v>
      </c>
      <c r="E126" s="67">
        <v>120</v>
      </c>
      <c r="G126" s="77">
        <v>118</v>
      </c>
      <c r="H126" s="60">
        <f t="shared" si="19"/>
        <v>0</v>
      </c>
      <c r="I126" s="60">
        <f t="shared" si="16"/>
        <v>0</v>
      </c>
      <c r="J126" s="60">
        <f t="shared" si="17"/>
        <v>503.80800000000005</v>
      </c>
      <c r="K126" s="67">
        <v>120</v>
      </c>
      <c r="M126" s="77">
        <v>118</v>
      </c>
      <c r="P126" s="67">
        <f t="shared" si="22"/>
        <v>0.62961299999999998</v>
      </c>
      <c r="Q126" s="6"/>
      <c r="R126" s="77">
        <v>118</v>
      </c>
      <c r="U126" s="64">
        <f t="shared" si="25"/>
        <v>0.62975999999999999</v>
      </c>
      <c r="V126" s="6"/>
      <c r="W126" s="77">
        <v>118</v>
      </c>
      <c r="X126" s="63">
        <f t="shared" si="27"/>
        <v>1</v>
      </c>
      <c r="Y126" s="64">
        <f t="shared" si="26"/>
        <v>1</v>
      </c>
      <c r="Z126" s="6"/>
      <c r="AC126" s="6"/>
      <c r="AD126" s="6"/>
      <c r="AE126" s="6"/>
      <c r="AF126" s="6"/>
      <c r="AG126" s="6"/>
      <c r="AH126" s="6"/>
      <c r="AI126" s="6"/>
      <c r="AJ126" s="6"/>
      <c r="AK126" s="6"/>
      <c r="AL126" s="6"/>
      <c r="AM126" s="6"/>
      <c r="AN126" s="6"/>
    </row>
    <row r="127" spans="1:40" ht="13" thickBot="1">
      <c r="A127" s="94">
        <v>119</v>
      </c>
      <c r="B127" s="59">
        <f t="shared" si="18"/>
        <v>0</v>
      </c>
      <c r="C127" s="59">
        <f t="shared" si="14"/>
        <v>0</v>
      </c>
      <c r="D127" s="59">
        <f t="shared" si="15"/>
        <v>800</v>
      </c>
      <c r="E127" s="68">
        <v>121</v>
      </c>
      <c r="G127" s="94">
        <v>119</v>
      </c>
      <c r="H127" s="61">
        <f t="shared" si="19"/>
        <v>0</v>
      </c>
      <c r="I127" s="61">
        <f t="shared" si="16"/>
        <v>0</v>
      </c>
      <c r="J127" s="61">
        <f t="shared" si="17"/>
        <v>800</v>
      </c>
      <c r="K127" s="68">
        <v>121</v>
      </c>
      <c r="M127" s="94">
        <v>119</v>
      </c>
      <c r="N127" s="22"/>
      <c r="O127" s="22"/>
      <c r="P127" s="68">
        <f t="shared" si="22"/>
        <v>1</v>
      </c>
      <c r="Q127" s="6"/>
      <c r="R127" s="94">
        <v>119</v>
      </c>
      <c r="S127" s="22"/>
      <c r="T127" s="22"/>
      <c r="U127" s="66">
        <f t="shared" si="25"/>
        <v>1</v>
      </c>
      <c r="V127" s="6"/>
      <c r="W127" s="77">
        <v>119</v>
      </c>
      <c r="X127" s="63">
        <f t="shared" si="27"/>
        <v>1</v>
      </c>
      <c r="Y127" s="64">
        <f t="shared" si="26"/>
        <v>1</v>
      </c>
      <c r="Z127" s="6"/>
      <c r="AC127" s="6"/>
      <c r="AD127" s="6"/>
      <c r="AE127" s="6"/>
      <c r="AF127" s="6"/>
      <c r="AG127" s="6"/>
      <c r="AH127" s="6"/>
      <c r="AI127" s="6"/>
      <c r="AJ127" s="6"/>
      <c r="AK127" s="6"/>
      <c r="AL127" s="6"/>
      <c r="AM127" s="6"/>
      <c r="AN127" s="6"/>
    </row>
    <row r="128" spans="1:40">
      <c r="A128" s="9"/>
      <c r="B128" s="10"/>
      <c r="C128" s="10"/>
      <c r="D128" s="10"/>
      <c r="G128" s="9"/>
      <c r="H128" s="11"/>
      <c r="I128" s="11"/>
      <c r="J128" s="11"/>
      <c r="Q128" s="6"/>
      <c r="U128" s="6"/>
      <c r="V128" s="6"/>
      <c r="W128" s="77">
        <v>120</v>
      </c>
      <c r="X128" s="63">
        <f t="shared" si="27"/>
        <v>0</v>
      </c>
      <c r="Y128" s="64">
        <f t="shared" si="26"/>
        <v>0</v>
      </c>
      <c r="Z128" s="6"/>
      <c r="AC128" s="6"/>
      <c r="AD128" s="6"/>
      <c r="AE128" s="6"/>
      <c r="AF128" s="6"/>
      <c r="AG128" s="6"/>
      <c r="AH128" s="6"/>
      <c r="AI128" s="6"/>
      <c r="AJ128" s="6"/>
      <c r="AK128" s="6"/>
      <c r="AL128" s="6"/>
      <c r="AM128" s="6"/>
      <c r="AN128" s="6"/>
    </row>
    <row r="129" spans="1:40">
      <c r="A129" s="9"/>
      <c r="B129" s="10"/>
      <c r="C129" s="10"/>
      <c r="D129" s="10"/>
      <c r="G129" s="9"/>
      <c r="H129" s="11"/>
      <c r="I129" s="11"/>
      <c r="J129" s="11"/>
      <c r="Q129" s="6"/>
      <c r="U129" s="6"/>
      <c r="V129" s="6"/>
      <c r="W129" s="77">
        <v>121</v>
      </c>
      <c r="X129" s="63">
        <f t="shared" si="27"/>
        <v>0</v>
      </c>
      <c r="Y129" s="64">
        <f t="shared" si="26"/>
        <v>0</v>
      </c>
      <c r="Z129" s="6"/>
      <c r="AC129" s="6"/>
      <c r="AD129" s="6"/>
      <c r="AE129" s="6"/>
      <c r="AF129" s="6"/>
      <c r="AG129" s="6"/>
      <c r="AH129" s="6"/>
      <c r="AI129" s="6"/>
      <c r="AJ129" s="6"/>
      <c r="AK129" s="6"/>
      <c r="AL129" s="6"/>
      <c r="AM129" s="6"/>
      <c r="AN129" s="6"/>
    </row>
    <row r="130" spans="1:40">
      <c r="A130" s="9"/>
      <c r="B130" s="10"/>
      <c r="C130" s="10"/>
      <c r="D130" s="10"/>
      <c r="G130" s="9"/>
      <c r="H130" s="11"/>
      <c r="I130" s="11"/>
      <c r="J130" s="11"/>
      <c r="Q130" s="6"/>
      <c r="U130" s="6"/>
      <c r="V130" s="6"/>
      <c r="W130" s="77">
        <v>122</v>
      </c>
      <c r="X130" s="63">
        <f t="shared" si="27"/>
        <v>0</v>
      </c>
      <c r="Y130" s="64">
        <f t="shared" si="26"/>
        <v>0</v>
      </c>
      <c r="Z130" s="6"/>
      <c r="AC130" s="6"/>
      <c r="AD130" s="6"/>
      <c r="AE130" s="6"/>
      <c r="AF130" s="6"/>
      <c r="AG130" s="6"/>
      <c r="AH130" s="6"/>
      <c r="AI130" s="6"/>
      <c r="AJ130" s="6"/>
      <c r="AK130" s="6"/>
      <c r="AL130" s="6"/>
      <c r="AM130" s="6"/>
      <c r="AN130" s="6"/>
    </row>
    <row r="131" spans="1:40" ht="13" thickBot="1">
      <c r="A131" s="9"/>
      <c r="B131" s="10"/>
      <c r="C131" s="10"/>
      <c r="D131" s="10"/>
      <c r="G131" s="9"/>
      <c r="H131" s="11"/>
      <c r="I131" s="11"/>
      <c r="J131" s="11"/>
      <c r="Q131" s="6"/>
      <c r="U131" s="6"/>
      <c r="V131" s="6"/>
      <c r="W131" s="94">
        <v>123</v>
      </c>
      <c r="X131" s="65">
        <f t="shared" si="27"/>
        <v>0</v>
      </c>
      <c r="Y131" s="66">
        <f t="shared" si="26"/>
        <v>0</v>
      </c>
      <c r="Z131" s="6"/>
      <c r="AC131" s="6"/>
      <c r="AD131" s="6"/>
      <c r="AE131" s="6"/>
      <c r="AF131" s="6"/>
      <c r="AG131" s="6"/>
      <c r="AH131" s="6"/>
      <c r="AI131" s="6"/>
      <c r="AJ131" s="6"/>
      <c r="AK131" s="6"/>
      <c r="AL131" s="6"/>
      <c r="AM131" s="6"/>
      <c r="AN131" s="6"/>
    </row>
    <row r="132" spans="1:40">
      <c r="A132" s="9"/>
      <c r="B132" s="10"/>
      <c r="C132" s="10"/>
      <c r="D132" s="10"/>
      <c r="G132" s="9"/>
      <c r="H132" s="11"/>
      <c r="I132" s="11"/>
      <c r="J132" s="11"/>
      <c r="Q132" s="6"/>
      <c r="U132" s="6"/>
      <c r="V132" s="6"/>
      <c r="X132" s="6"/>
      <c r="Y132" s="6"/>
      <c r="Z132" s="6"/>
      <c r="AC132" s="6"/>
      <c r="AD132" s="6"/>
      <c r="AE132" s="6"/>
      <c r="AF132" s="6"/>
      <c r="AG132" s="6"/>
      <c r="AH132" s="6"/>
      <c r="AI132" s="6"/>
      <c r="AJ132" s="6"/>
      <c r="AK132" s="6"/>
      <c r="AL132" s="6"/>
      <c r="AM132" s="6"/>
      <c r="AN132" s="6"/>
    </row>
    <row r="133" spans="1:40">
      <c r="A133" s="9"/>
      <c r="B133" s="10"/>
      <c r="C133" s="10"/>
      <c r="D133" s="10"/>
      <c r="G133" s="9"/>
      <c r="H133" s="11"/>
      <c r="I133" s="11"/>
      <c r="J133" s="11"/>
      <c r="Q133" s="6"/>
      <c r="U133" s="6"/>
      <c r="V133" s="6"/>
      <c r="X133" s="6"/>
      <c r="Y133" s="6"/>
      <c r="Z133" s="6"/>
      <c r="AC133" s="6"/>
      <c r="AD133" s="6"/>
      <c r="AE133" s="6"/>
      <c r="AF133" s="6"/>
      <c r="AG133" s="6"/>
      <c r="AH133" s="6"/>
      <c r="AI133" s="6"/>
      <c r="AJ133" s="6"/>
      <c r="AK133" s="6"/>
      <c r="AL133" s="6"/>
      <c r="AM133" s="6"/>
      <c r="AN133" s="6"/>
    </row>
    <row r="134" spans="1:40">
      <c r="A134" s="9"/>
      <c r="B134" s="10"/>
      <c r="C134" s="10"/>
      <c r="D134" s="10"/>
      <c r="G134" s="9"/>
      <c r="H134" s="11"/>
      <c r="I134" s="11"/>
      <c r="J134" s="11"/>
      <c r="Q134" s="6"/>
      <c r="U134" s="6"/>
      <c r="V134" s="6"/>
      <c r="X134" s="6"/>
      <c r="Y134" s="6"/>
      <c r="Z134" s="6"/>
      <c r="AC134" s="6"/>
      <c r="AD134" s="6"/>
      <c r="AE134" s="6"/>
      <c r="AF134" s="6"/>
      <c r="AG134" s="6"/>
      <c r="AH134" s="6"/>
      <c r="AI134" s="6"/>
      <c r="AJ134" s="6"/>
      <c r="AK134" s="6"/>
      <c r="AL134" s="6"/>
      <c r="AM134" s="6"/>
      <c r="AN134" s="6"/>
    </row>
    <row r="135" spans="1:40">
      <c r="A135" s="9"/>
      <c r="B135" s="10"/>
      <c r="C135" s="10"/>
      <c r="D135" s="10"/>
      <c r="G135" s="9"/>
      <c r="H135" s="11"/>
      <c r="I135" s="11"/>
      <c r="J135" s="11"/>
      <c r="Q135" s="6"/>
      <c r="U135" s="6"/>
      <c r="V135" s="6"/>
      <c r="X135" s="6"/>
      <c r="Y135" s="6"/>
      <c r="Z135" s="6"/>
      <c r="AC135" s="6"/>
      <c r="AD135" s="6"/>
      <c r="AE135" s="6"/>
      <c r="AF135" s="6"/>
      <c r="AG135" s="6"/>
      <c r="AH135" s="6"/>
      <c r="AI135" s="6"/>
      <c r="AJ135" s="6"/>
      <c r="AK135" s="6"/>
      <c r="AL135" s="6"/>
      <c r="AM135" s="6"/>
      <c r="AN135" s="6"/>
    </row>
    <row r="136" spans="1:40">
      <c r="A136" s="9"/>
      <c r="B136" s="10"/>
      <c r="C136" s="10"/>
      <c r="D136" s="10"/>
      <c r="G136" s="9"/>
      <c r="H136" s="11"/>
      <c r="I136" s="11"/>
      <c r="J136" s="11"/>
      <c r="Q136" s="6"/>
      <c r="U136" s="6"/>
      <c r="V136" s="6"/>
      <c r="X136" s="6"/>
      <c r="Y136" s="6"/>
      <c r="Z136" s="6"/>
      <c r="AC136" s="6"/>
      <c r="AD136" s="6"/>
      <c r="AE136" s="6"/>
      <c r="AF136" s="6"/>
      <c r="AG136" s="6"/>
      <c r="AH136" s="6"/>
      <c r="AI136" s="6"/>
      <c r="AJ136" s="6"/>
      <c r="AK136" s="6"/>
      <c r="AL136" s="6"/>
      <c r="AM136" s="6"/>
      <c r="AN136" s="6"/>
    </row>
    <row r="137" spans="1:40">
      <c r="A137" s="9"/>
      <c r="B137" s="10"/>
      <c r="C137" s="10"/>
      <c r="D137" s="10"/>
      <c r="G137" s="9"/>
      <c r="H137" s="11"/>
      <c r="I137" s="11"/>
      <c r="J137" s="11"/>
      <c r="Q137" s="6"/>
      <c r="U137" s="6"/>
      <c r="V137" s="6"/>
      <c r="X137" s="6"/>
      <c r="Y137" s="6"/>
      <c r="Z137" s="6"/>
      <c r="AC137" s="6"/>
      <c r="AD137" s="6"/>
      <c r="AE137" s="6"/>
      <c r="AF137" s="6"/>
      <c r="AG137" s="6"/>
      <c r="AH137" s="6"/>
      <c r="AI137" s="6"/>
      <c r="AJ137" s="6"/>
      <c r="AK137" s="6"/>
      <c r="AL137" s="6"/>
      <c r="AM137" s="6"/>
      <c r="AN137" s="6"/>
    </row>
    <row r="138" spans="1:40">
      <c r="A138" s="9"/>
      <c r="B138" s="10"/>
      <c r="C138" s="10"/>
      <c r="D138" s="10"/>
      <c r="G138" s="9"/>
      <c r="H138" s="11"/>
      <c r="I138" s="11"/>
      <c r="J138" s="11"/>
      <c r="Q138" s="6"/>
      <c r="U138" s="6"/>
      <c r="V138" s="6"/>
      <c r="X138" s="6"/>
      <c r="Y138" s="6"/>
      <c r="Z138" s="6"/>
      <c r="AC138" s="6"/>
      <c r="AD138" s="6"/>
      <c r="AE138" s="6"/>
      <c r="AF138" s="6"/>
      <c r="AG138" s="6"/>
      <c r="AH138" s="6"/>
      <c r="AI138" s="6"/>
      <c r="AJ138" s="6"/>
      <c r="AK138" s="6"/>
      <c r="AL138" s="6"/>
      <c r="AM138" s="6"/>
      <c r="AN138" s="6"/>
    </row>
    <row r="139" spans="1:40">
      <c r="A139" s="9"/>
      <c r="B139" s="10"/>
      <c r="C139" s="10"/>
      <c r="D139" s="10"/>
      <c r="G139" s="9"/>
      <c r="H139" s="11"/>
      <c r="I139" s="11"/>
      <c r="J139" s="11"/>
      <c r="Q139" s="6"/>
      <c r="U139" s="6"/>
      <c r="V139" s="6"/>
      <c r="X139" s="6"/>
      <c r="Y139" s="6"/>
      <c r="Z139" s="6"/>
      <c r="AC139" s="6"/>
      <c r="AD139" s="6"/>
      <c r="AE139" s="6"/>
      <c r="AF139" s="6"/>
      <c r="AG139" s="6"/>
      <c r="AH139" s="6"/>
      <c r="AI139" s="6"/>
      <c r="AJ139" s="6"/>
      <c r="AK139" s="6"/>
      <c r="AL139" s="6"/>
      <c r="AM139" s="6"/>
      <c r="AN139" s="6"/>
    </row>
    <row r="140" spans="1:40">
      <c r="A140" s="9"/>
      <c r="B140" s="10"/>
      <c r="C140" s="10"/>
      <c r="D140" s="10"/>
      <c r="G140" s="9"/>
      <c r="H140" s="11"/>
      <c r="I140" s="11"/>
      <c r="J140" s="11"/>
      <c r="Q140" s="6"/>
      <c r="X140" s="6"/>
      <c r="Y140" s="6"/>
      <c r="Z140" s="6"/>
      <c r="AC140" s="6"/>
      <c r="AD140" s="6"/>
      <c r="AE140" s="6"/>
      <c r="AF140" s="6"/>
      <c r="AG140" s="6"/>
      <c r="AH140" s="6"/>
      <c r="AI140" s="6"/>
      <c r="AJ140" s="6"/>
      <c r="AK140" s="6"/>
      <c r="AL140" s="6"/>
      <c r="AM140" s="6"/>
      <c r="AN140" s="6"/>
    </row>
    <row r="141" spans="1:40">
      <c r="A141" s="9"/>
      <c r="B141" s="10"/>
      <c r="C141" s="10"/>
      <c r="D141" s="10"/>
      <c r="G141" s="9"/>
      <c r="H141" s="11"/>
      <c r="I141" s="11"/>
      <c r="J141" s="11"/>
      <c r="Q141" s="6"/>
      <c r="W141" s="6"/>
      <c r="X141" s="6"/>
      <c r="Y141" s="6"/>
      <c r="Z141" s="6"/>
      <c r="AA141" s="6"/>
      <c r="AB141" s="6"/>
      <c r="AE141" s="6"/>
      <c r="AF141" s="6"/>
      <c r="AG141" s="6"/>
      <c r="AH141" s="6"/>
      <c r="AI141" s="6"/>
      <c r="AJ141" s="6"/>
      <c r="AK141" s="6"/>
      <c r="AL141" s="6"/>
      <c r="AM141" s="6"/>
      <c r="AN141" s="6"/>
    </row>
    <row r="142" spans="1:40">
      <c r="A142" s="9"/>
      <c r="B142" s="10"/>
      <c r="C142" s="10"/>
      <c r="D142" s="10"/>
      <c r="G142" s="9"/>
      <c r="H142" s="11"/>
      <c r="I142" s="11"/>
      <c r="J142" s="11"/>
      <c r="Q142" s="6"/>
      <c r="X142" s="6"/>
      <c r="Y142" s="6"/>
      <c r="Z142" s="6"/>
      <c r="AA142" s="6"/>
      <c r="AB142" s="6"/>
      <c r="AE142" s="6"/>
      <c r="AF142" s="6"/>
      <c r="AG142" s="6"/>
      <c r="AH142" s="6"/>
      <c r="AI142" s="6"/>
      <c r="AJ142" s="6"/>
      <c r="AK142" s="6"/>
      <c r="AL142" s="6"/>
      <c r="AM142" s="6"/>
      <c r="AN142" s="6"/>
    </row>
    <row r="143" spans="1:40">
      <c r="A143" s="9"/>
      <c r="B143" s="10"/>
      <c r="C143" s="10"/>
      <c r="D143" s="10"/>
      <c r="G143" s="9"/>
      <c r="H143" s="11"/>
      <c r="I143" s="11"/>
      <c r="J143" s="11"/>
      <c r="Q143" s="6"/>
      <c r="X143" s="6"/>
      <c r="Y143" s="6"/>
      <c r="Z143" s="6"/>
      <c r="AA143" s="6"/>
      <c r="AB143" s="6"/>
      <c r="AE143" s="6"/>
      <c r="AF143" s="6"/>
      <c r="AG143" s="6"/>
      <c r="AH143" s="6"/>
      <c r="AI143" s="6"/>
      <c r="AJ143" s="6"/>
      <c r="AK143" s="6"/>
      <c r="AL143" s="6"/>
      <c r="AM143" s="6"/>
      <c r="AN143" s="6"/>
    </row>
    <row r="144" spans="1:40">
      <c r="AA144" s="6"/>
      <c r="AB144" s="6"/>
    </row>
    <row r="145" spans="27:28">
      <c r="AA145" s="6"/>
      <c r="AB145" s="6"/>
    </row>
    <row r="146" spans="27:28">
      <c r="AA146" s="6"/>
      <c r="AB146" s="6"/>
    </row>
    <row r="147" spans="27:28">
      <c r="AA147" s="6"/>
      <c r="AB147" s="6"/>
    </row>
    <row r="148" spans="27:28">
      <c r="AA148" s="6"/>
      <c r="AB148" s="6"/>
    </row>
    <row r="149" spans="27:28">
      <c r="AA149" s="6"/>
      <c r="AB149" s="6"/>
    </row>
    <row r="150" spans="27:28">
      <c r="AA150" s="6"/>
      <c r="AB150" s="6"/>
    </row>
    <row r="151" spans="27:28">
      <c r="AA151" s="6"/>
      <c r="AB151" s="6"/>
    </row>
    <row r="152" spans="27:28">
      <c r="AA152" s="6"/>
      <c r="AB152" s="6"/>
    </row>
    <row r="153" spans="27:28">
      <c r="AA153" s="6"/>
      <c r="AB153" s="6"/>
    </row>
    <row r="154" spans="27:28">
      <c r="AA154" s="6"/>
      <c r="AB154" s="6"/>
    </row>
    <row r="155" spans="27:28">
      <c r="AA155" s="6"/>
      <c r="AB155" s="6"/>
    </row>
    <row r="156" spans="27:28">
      <c r="AA156" s="6"/>
      <c r="AB156" s="6"/>
    </row>
  </sheetData>
  <sheetProtection algorithmName="SHA-512" hashValue="/R68Pb3GKKbA3J95R8utJb7gWKMygAH+5GRjO8f9nkvmEJBJXL9gwtV1uktd6wsGiJkDji3S4eW7QvEWuosDYg==" saltValue="tOg4vlXTKz/WS3oeiUppZw==" spinCount="100000" sheet="1" objects="1" scenarios="1" selectLockedCells="1" selectUnlockedCells="1"/>
  <dataConsolidate link="1"/>
  <phoneticPr fontId="8" type="noConversion"/>
  <hyperlinks>
    <hyperlink ref="E3" r:id="rId1" xr:uid="{8CCF5CE9-3564-4666-BF81-330EB25A0242}"/>
  </hyperlinks>
  <pageMargins left="0.75" right="0.75" top="1" bottom="1" header="0.5" footer="0.5"/>
  <pageSetup paperSize="9" scale="22" orientation="portrait" r:id="rId2"/>
  <headerFooter alignWithMargins="0">
    <oddFooter>&amp;C&amp;"Calibri"&amp;11&amp;K000000&amp;"Arial,Regular"&amp;10&amp;K000000_x000D_&amp;1#&amp;"Arial"&amp;10&amp;K000000CONFIDENTIAL</oddFooter>
    <evenFooter>&amp;C&amp;"Arial,Regular"&amp;10&amp;K000000CONFIDENTIAL</evenFooter>
    <firstFooter>&amp;C&amp;"Arial,Regular"&amp;10&amp;K000000CONFIDENTIAL</firstFooter>
  </headerFooter>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2:I86"/>
  <sheetViews>
    <sheetView topLeftCell="A101" zoomScale="85" zoomScaleNormal="85" workbookViewId="0">
      <selection activeCell="B111" sqref="B111"/>
    </sheetView>
  </sheetViews>
  <sheetFormatPr defaultColWidth="9.26953125" defaultRowHeight="14.5"/>
  <cols>
    <col min="1" max="1" width="9.26953125" style="37" customWidth="1"/>
    <col min="2" max="2" width="54.7265625" style="37" customWidth="1"/>
    <col min="3" max="3" width="5.54296875" style="37" customWidth="1"/>
    <col min="4" max="4" width="35.26953125" style="37" customWidth="1"/>
    <col min="5" max="5" width="31.7265625" style="37" customWidth="1"/>
    <col min="6" max="6" width="38.26953125" style="37" customWidth="1"/>
    <col min="7" max="8" width="9.26953125" style="37"/>
    <col min="9" max="9" width="9.26953125" style="37" customWidth="1"/>
    <col min="10" max="16384" width="9.26953125" style="29"/>
  </cols>
  <sheetData>
    <row r="2" spans="2:8" ht="15.5">
      <c r="C2" s="36"/>
      <c r="D2" s="97" t="s">
        <v>265</v>
      </c>
      <c r="F2" s="36"/>
      <c r="G2" s="36"/>
      <c r="H2" s="36"/>
    </row>
    <row r="3" spans="2:8">
      <c r="B3" s="38"/>
      <c r="C3" s="39"/>
    </row>
    <row r="4" spans="2:8">
      <c r="D4" s="98" t="s">
        <v>266</v>
      </c>
    </row>
    <row r="5" spans="2:8">
      <c r="B5" s="99" t="s">
        <v>267</v>
      </c>
      <c r="D5" s="533" t="s">
        <v>282</v>
      </c>
      <c r="E5" s="534"/>
      <c r="F5" s="535"/>
    </row>
    <row r="6" spans="2:8">
      <c r="B6" s="99" t="s">
        <v>268</v>
      </c>
      <c r="D6" s="536"/>
      <c r="E6" s="537"/>
      <c r="F6" s="538"/>
    </row>
    <row r="7" spans="2:8">
      <c r="B7" s="99" t="s">
        <v>269</v>
      </c>
      <c r="D7" s="536"/>
      <c r="E7" s="537"/>
      <c r="F7" s="538"/>
    </row>
    <row r="8" spans="2:8">
      <c r="B8" s="99" t="s">
        <v>270</v>
      </c>
      <c r="D8" s="536"/>
      <c r="E8" s="537"/>
      <c r="F8" s="538"/>
    </row>
    <row r="10" spans="2:8" ht="24" customHeight="1">
      <c r="B10" s="539" t="s">
        <v>271</v>
      </c>
      <c r="C10" s="539"/>
      <c r="D10" s="539"/>
      <c r="E10" s="539"/>
      <c r="F10" s="539"/>
    </row>
    <row r="12" spans="2:8" ht="15.5">
      <c r="D12" s="97" t="s">
        <v>272</v>
      </c>
    </row>
    <row r="14" spans="2:8">
      <c r="B14" s="100" t="s">
        <v>273</v>
      </c>
    </row>
    <row r="16" spans="2:8" ht="14.25" customHeight="1">
      <c r="B16" s="540" t="s">
        <v>290</v>
      </c>
      <c r="C16" s="541"/>
      <c r="D16" s="541"/>
      <c r="E16" s="541"/>
      <c r="F16" s="542"/>
    </row>
    <row r="17" spans="1:9">
      <c r="A17" s="38"/>
      <c r="B17" s="543"/>
      <c r="C17" s="544"/>
      <c r="D17" s="544"/>
      <c r="E17" s="544"/>
      <c r="F17" s="545"/>
      <c r="I17" s="38"/>
    </row>
    <row r="18" spans="1:9">
      <c r="B18" s="543"/>
      <c r="C18" s="544"/>
      <c r="D18" s="544"/>
      <c r="E18" s="544"/>
      <c r="F18" s="545"/>
    </row>
    <row r="19" spans="1:9">
      <c r="B19" s="543"/>
      <c r="C19" s="544"/>
      <c r="D19" s="544"/>
      <c r="E19" s="544"/>
      <c r="F19" s="545"/>
    </row>
    <row r="20" spans="1:9">
      <c r="B20" s="543"/>
      <c r="C20" s="544"/>
      <c r="D20" s="544"/>
      <c r="E20" s="544"/>
      <c r="F20" s="545"/>
    </row>
    <row r="21" spans="1:9">
      <c r="B21" s="546"/>
      <c r="C21" s="547"/>
      <c r="D21" s="547"/>
      <c r="E21" s="547"/>
      <c r="F21" s="548"/>
    </row>
    <row r="24" spans="1:9">
      <c r="B24" s="100" t="s">
        <v>274</v>
      </c>
      <c r="C24" s="40"/>
      <c r="D24" s="40"/>
    </row>
    <row r="26" spans="1:9" ht="14.25" customHeight="1">
      <c r="B26" s="549" t="s">
        <v>292</v>
      </c>
      <c r="C26" s="550"/>
      <c r="D26" s="550"/>
      <c r="E26" s="550"/>
      <c r="F26" s="551"/>
    </row>
    <row r="27" spans="1:9" ht="14.25" customHeight="1">
      <c r="B27" s="552" t="s">
        <v>291</v>
      </c>
      <c r="C27" s="553"/>
      <c r="D27" s="553"/>
      <c r="E27" s="553"/>
      <c r="F27" s="554"/>
    </row>
    <row r="28" spans="1:9" ht="14.25" customHeight="1">
      <c r="B28" s="552" t="s">
        <v>293</v>
      </c>
      <c r="C28" s="553"/>
      <c r="D28" s="553"/>
      <c r="E28" s="553"/>
      <c r="F28" s="554"/>
    </row>
    <row r="29" spans="1:9" ht="14.25" customHeight="1">
      <c r="B29" s="552" t="s">
        <v>294</v>
      </c>
      <c r="C29" s="553"/>
      <c r="D29" s="553"/>
      <c r="E29" s="553"/>
      <c r="F29" s="554"/>
    </row>
    <row r="30" spans="1:9">
      <c r="B30" s="552" t="s">
        <v>295</v>
      </c>
      <c r="C30" s="553"/>
      <c r="D30" s="553"/>
      <c r="E30" s="553"/>
      <c r="F30" s="554"/>
    </row>
    <row r="31" spans="1:9">
      <c r="B31" s="552" t="s">
        <v>296</v>
      </c>
      <c r="C31" s="553"/>
      <c r="D31" s="553"/>
      <c r="E31" s="553"/>
      <c r="F31" s="554"/>
    </row>
    <row r="32" spans="1:9">
      <c r="B32" s="552" t="s">
        <v>297</v>
      </c>
      <c r="C32" s="553"/>
      <c r="D32" s="553"/>
      <c r="E32" s="553"/>
      <c r="F32" s="554"/>
    </row>
    <row r="33" spans="2:6">
      <c r="B33" s="555"/>
      <c r="C33" s="556"/>
      <c r="D33" s="556"/>
      <c r="E33" s="556"/>
      <c r="F33" s="557"/>
    </row>
    <row r="34" spans="2:6">
      <c r="B34" s="555"/>
      <c r="C34" s="556"/>
      <c r="D34" s="556"/>
      <c r="E34" s="556"/>
      <c r="F34" s="557"/>
    </row>
    <row r="35" spans="2:6">
      <c r="B35" s="555"/>
      <c r="C35" s="556"/>
      <c r="D35" s="556"/>
      <c r="E35" s="556"/>
      <c r="F35" s="557"/>
    </row>
    <row r="36" spans="2:6">
      <c r="B36" s="555"/>
      <c r="C36" s="556"/>
      <c r="D36" s="556"/>
      <c r="E36" s="556"/>
      <c r="F36" s="557"/>
    </row>
    <row r="37" spans="2:6">
      <c r="B37" s="555"/>
      <c r="C37" s="556"/>
      <c r="D37" s="556"/>
      <c r="E37" s="556"/>
      <c r="F37" s="557"/>
    </row>
    <row r="38" spans="2:6">
      <c r="B38" s="555"/>
      <c r="C38" s="556"/>
      <c r="D38" s="556"/>
      <c r="E38" s="556"/>
      <c r="F38" s="557"/>
    </row>
    <row r="39" spans="2:6">
      <c r="B39" s="555"/>
      <c r="C39" s="556"/>
      <c r="D39" s="556"/>
      <c r="E39" s="556"/>
      <c r="F39" s="557"/>
    </row>
    <row r="40" spans="2:6">
      <c r="B40" s="555"/>
      <c r="C40" s="556"/>
      <c r="D40" s="556"/>
      <c r="E40" s="556"/>
      <c r="F40" s="557"/>
    </row>
    <row r="41" spans="2:6">
      <c r="B41" s="555"/>
      <c r="C41" s="556"/>
      <c r="D41" s="556"/>
      <c r="E41" s="556"/>
      <c r="F41" s="557"/>
    </row>
    <row r="42" spans="2:6">
      <c r="B42" s="555"/>
      <c r="C42" s="556"/>
      <c r="D42" s="556"/>
      <c r="E42" s="556"/>
      <c r="F42" s="557"/>
    </row>
    <row r="43" spans="2:6">
      <c r="B43" s="555"/>
      <c r="C43" s="556"/>
      <c r="D43" s="556"/>
      <c r="E43" s="556"/>
      <c r="F43" s="557"/>
    </row>
    <row r="44" spans="2:6">
      <c r="B44" s="555"/>
      <c r="C44" s="556"/>
      <c r="D44" s="556"/>
      <c r="E44" s="556"/>
      <c r="F44" s="557"/>
    </row>
    <row r="45" spans="2:6">
      <c r="B45" s="558"/>
      <c r="C45" s="559"/>
      <c r="D45" s="559"/>
      <c r="E45" s="559"/>
      <c r="F45" s="560"/>
    </row>
    <row r="46" spans="2:6">
      <c r="B46" s="558"/>
      <c r="C46" s="559"/>
      <c r="D46" s="559"/>
      <c r="E46" s="559"/>
      <c r="F46" s="560"/>
    </row>
    <row r="47" spans="2:6">
      <c r="B47" s="558"/>
      <c r="C47" s="559"/>
      <c r="D47" s="559"/>
      <c r="E47" s="559"/>
      <c r="F47" s="560"/>
    </row>
    <row r="48" spans="2:6">
      <c r="B48" s="558"/>
      <c r="C48" s="559"/>
      <c r="D48" s="559"/>
      <c r="E48" s="559"/>
      <c r="F48" s="560"/>
    </row>
    <row r="49" spans="2:6">
      <c r="B49" s="561"/>
      <c r="C49" s="562"/>
      <c r="D49" s="562"/>
      <c r="E49" s="562"/>
      <c r="F49" s="563"/>
    </row>
    <row r="52" spans="2:6">
      <c r="B52" s="100" t="s">
        <v>275</v>
      </c>
      <c r="C52" s="40"/>
      <c r="D52" s="40"/>
    </row>
    <row r="54" spans="2:6">
      <c r="B54" s="101" t="s">
        <v>276</v>
      </c>
      <c r="C54" s="564" t="s">
        <v>277</v>
      </c>
      <c r="D54" s="564"/>
      <c r="E54" s="564"/>
      <c r="F54" s="564"/>
    </row>
    <row r="55" spans="2:6" ht="14.25" customHeight="1">
      <c r="B55" s="102" t="s">
        <v>298</v>
      </c>
      <c r="C55" s="565" t="s">
        <v>299</v>
      </c>
      <c r="D55" s="566"/>
      <c r="E55" s="566"/>
      <c r="F55" s="567"/>
    </row>
    <row r="56" spans="2:6">
      <c r="B56" s="41"/>
      <c r="C56" s="568"/>
      <c r="D56" s="569"/>
      <c r="E56" s="569"/>
      <c r="F56" s="569"/>
    </row>
    <row r="57" spans="2:6">
      <c r="B57" s="41"/>
      <c r="C57" s="568"/>
      <c r="D57" s="569"/>
      <c r="E57" s="569"/>
      <c r="F57" s="569"/>
    </row>
    <row r="58" spans="2:6">
      <c r="B58" s="42"/>
      <c r="C58" s="570"/>
      <c r="D58" s="570"/>
      <c r="E58" s="570"/>
      <c r="F58" s="570"/>
    </row>
    <row r="59" spans="2:6">
      <c r="B59" s="42"/>
      <c r="C59" s="570"/>
      <c r="D59" s="570"/>
      <c r="E59" s="570"/>
      <c r="F59" s="570"/>
    </row>
    <row r="60" spans="2:6">
      <c r="B60" s="42"/>
      <c r="C60" s="570"/>
      <c r="D60" s="570"/>
      <c r="E60" s="570"/>
      <c r="F60" s="570"/>
    </row>
    <row r="61" spans="2:6">
      <c r="B61" s="42"/>
      <c r="C61" s="570"/>
      <c r="D61" s="570"/>
      <c r="E61" s="570"/>
      <c r="F61" s="570"/>
    </row>
    <row r="62" spans="2:6">
      <c r="B62" s="42"/>
      <c r="C62" s="570"/>
      <c r="D62" s="570"/>
      <c r="E62" s="570"/>
      <c r="F62" s="570"/>
    </row>
    <row r="63" spans="2:6">
      <c r="B63" s="42"/>
      <c r="C63" s="570"/>
      <c r="D63" s="570"/>
      <c r="E63" s="570"/>
      <c r="F63" s="570"/>
    </row>
    <row r="64" spans="2:6">
      <c r="B64" s="42"/>
      <c r="C64" s="570"/>
      <c r="D64" s="570"/>
      <c r="E64" s="570"/>
      <c r="F64" s="570"/>
    </row>
    <row r="65" spans="2:6">
      <c r="B65" s="42"/>
      <c r="C65" s="570"/>
      <c r="D65" s="570"/>
      <c r="E65" s="570"/>
      <c r="F65" s="570"/>
    </row>
    <row r="66" spans="2:6">
      <c r="B66" s="42"/>
      <c r="C66" s="570"/>
      <c r="D66" s="570"/>
      <c r="E66" s="570"/>
      <c r="F66" s="570"/>
    </row>
    <row r="69" spans="2:6">
      <c r="B69" s="100" t="s">
        <v>278</v>
      </c>
      <c r="D69" s="571" t="s">
        <v>300</v>
      </c>
      <c r="E69" s="572"/>
      <c r="F69" s="573"/>
    </row>
    <row r="70" spans="2:6">
      <c r="D70" s="571" t="s">
        <v>301</v>
      </c>
      <c r="E70" s="572"/>
      <c r="F70" s="573"/>
    </row>
    <row r="71" spans="2:6">
      <c r="D71" s="571" t="s">
        <v>302</v>
      </c>
      <c r="E71" s="572"/>
      <c r="F71" s="573"/>
    </row>
    <row r="73" spans="2:6">
      <c r="B73" s="100" t="s">
        <v>279</v>
      </c>
      <c r="C73" s="98">
        <v>1</v>
      </c>
      <c r="D73" s="42"/>
    </row>
    <row r="74" spans="2:6">
      <c r="C74" s="98">
        <v>2</v>
      </c>
      <c r="D74" s="42"/>
    </row>
    <row r="75" spans="2:6">
      <c r="C75" s="98">
        <v>3</v>
      </c>
      <c r="D75" s="42"/>
    </row>
    <row r="76" spans="2:6">
      <c r="C76" s="98">
        <v>4</v>
      </c>
      <c r="D76" s="42"/>
    </row>
    <row r="77" spans="2:6">
      <c r="C77" s="98">
        <v>5</v>
      </c>
      <c r="D77" s="42"/>
    </row>
    <row r="78" spans="2:6">
      <c r="C78" s="98">
        <v>6</v>
      </c>
      <c r="D78" s="42"/>
    </row>
    <row r="79" spans="2:6">
      <c r="C79" s="98">
        <v>7</v>
      </c>
      <c r="D79" s="42"/>
    </row>
    <row r="80" spans="2:6">
      <c r="C80" s="98">
        <v>8</v>
      </c>
      <c r="D80" s="42"/>
    </row>
    <row r="81" spans="2:4">
      <c r="C81" s="98">
        <v>9</v>
      </c>
      <c r="D81" s="42"/>
    </row>
    <row r="82" spans="2:4">
      <c r="C82" s="98" t="s">
        <v>280</v>
      </c>
      <c r="D82" s="42"/>
    </row>
    <row r="84" spans="2:4" ht="29">
      <c r="B84" s="103" t="s">
        <v>281</v>
      </c>
    </row>
    <row r="86" spans="2:4">
      <c r="B86" s="43"/>
    </row>
  </sheetData>
  <sheetProtection algorithmName="SHA-512" hashValue="uhThjcFx2i5FL8zeBJH3wX8IoAAw5yu8ua661rOrj8y7yv2wQtTZH1LBx4soFlwJBzl5yqVfU6MedL3S7K2XVA==" saltValue="r0E2NdbSry9kCD3nEZP+nQ==" spinCount="100000" sheet="1" objects="1" scenarios="1" selectLockedCells="1" selectUnlockedCells="1"/>
  <mergeCells count="46">
    <mergeCell ref="C59:F59"/>
    <mergeCell ref="C66:F66"/>
    <mergeCell ref="D69:F69"/>
    <mergeCell ref="D70:F70"/>
    <mergeCell ref="D71:F71"/>
    <mergeCell ref="C60:F60"/>
    <mergeCell ref="C61:F61"/>
    <mergeCell ref="C62:F62"/>
    <mergeCell ref="C63:F63"/>
    <mergeCell ref="C64:F64"/>
    <mergeCell ref="C65:F65"/>
    <mergeCell ref="C54:F54"/>
    <mergeCell ref="C55:F55"/>
    <mergeCell ref="C56:F56"/>
    <mergeCell ref="C57:F57"/>
    <mergeCell ref="C58:F58"/>
    <mergeCell ref="B45:F45"/>
    <mergeCell ref="B46:F46"/>
    <mergeCell ref="B47:F47"/>
    <mergeCell ref="B48:F48"/>
    <mergeCell ref="B49:F49"/>
    <mergeCell ref="B40:F40"/>
    <mergeCell ref="B41:F41"/>
    <mergeCell ref="B42:F42"/>
    <mergeCell ref="B43:F43"/>
    <mergeCell ref="B44:F44"/>
    <mergeCell ref="B35:F35"/>
    <mergeCell ref="B36:F36"/>
    <mergeCell ref="B37:F37"/>
    <mergeCell ref="B38:F38"/>
    <mergeCell ref="B39:F39"/>
    <mergeCell ref="B30:F30"/>
    <mergeCell ref="B31:F31"/>
    <mergeCell ref="B32:F32"/>
    <mergeCell ref="B33:F33"/>
    <mergeCell ref="B34:F34"/>
    <mergeCell ref="B16:F21"/>
    <mergeCell ref="B26:F26"/>
    <mergeCell ref="B27:F27"/>
    <mergeCell ref="B28:F28"/>
    <mergeCell ref="B29:F29"/>
    <mergeCell ref="D5:F5"/>
    <mergeCell ref="D6:F6"/>
    <mergeCell ref="D7:F7"/>
    <mergeCell ref="D8:F8"/>
    <mergeCell ref="B10:F10"/>
  </mergeCells>
  <pageMargins left="0.7" right="0.7" top="0.75" bottom="0.75" header="0.3" footer="0.3"/>
  <pageSetup orientation="portrait" r:id="rId1"/>
  <headerFooter>
    <oddFooter>&amp;C&amp;"Calibri"&amp;11&amp;K000000&amp;"Arial,Regular"&amp;10&amp;K000000_x000D_&amp;1#&amp;"Arial"&amp;10&amp;K000000CONFIDENTIAL</oddFooter>
    <evenFooter>&amp;C&amp;"Arial,Regular"&amp;10&amp;K000000CONFIDENTIAL</evenFooter>
    <firstFooter>&amp;C&amp;"Arial,Regular"&amp;10&amp;K000000CONFIDENTIAL</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sizeWithCells="1">
                  <from>
                    <xdr:col>2</xdr:col>
                    <xdr:colOff>0</xdr:colOff>
                    <xdr:row>4</xdr:row>
                    <xdr:rowOff>6350</xdr:rowOff>
                  </from>
                  <to>
                    <xdr:col>2</xdr:col>
                    <xdr:colOff>323850</xdr:colOff>
                    <xdr:row>5</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sizeWithCells="1">
                  <from>
                    <xdr:col>2</xdr:col>
                    <xdr:colOff>0</xdr:colOff>
                    <xdr:row>5</xdr:row>
                    <xdr:rowOff>0</xdr:rowOff>
                  </from>
                  <to>
                    <xdr:col>2</xdr:col>
                    <xdr:colOff>311150</xdr:colOff>
                    <xdr:row>6</xdr:row>
                    <xdr:rowOff>57150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sizeWithCells="1">
                  <from>
                    <xdr:col>2</xdr:col>
                    <xdr:colOff>0</xdr:colOff>
                    <xdr:row>6</xdr:row>
                    <xdr:rowOff>12700</xdr:rowOff>
                  </from>
                  <to>
                    <xdr:col>2</xdr:col>
                    <xdr:colOff>311150</xdr:colOff>
                    <xdr:row>7</xdr:row>
                    <xdr:rowOff>63500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sizeWithCells="1">
                  <from>
                    <xdr:col>2</xdr:col>
                    <xdr:colOff>0</xdr:colOff>
                    <xdr:row>7</xdr:row>
                    <xdr:rowOff>44450</xdr:rowOff>
                  </from>
                  <to>
                    <xdr:col>2</xdr:col>
                    <xdr:colOff>311150</xdr:colOff>
                    <xdr:row>8</xdr:row>
                    <xdr:rowOff>101600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P151"/>
  <sheetViews>
    <sheetView showGridLines="0" topLeftCell="A184" workbookViewId="0">
      <selection activeCell="N95" sqref="N95"/>
    </sheetView>
  </sheetViews>
  <sheetFormatPr defaultColWidth="10.54296875" defaultRowHeight="12.5"/>
  <cols>
    <col min="1" max="1" width="4" style="295" customWidth="1"/>
    <col min="2" max="2" width="26.7265625" style="8" customWidth="1"/>
    <col min="3" max="16384" width="10.54296875" style="8"/>
  </cols>
  <sheetData>
    <row r="1" spans="1:16" ht="13">
      <c r="A1" s="293" t="s">
        <v>32</v>
      </c>
      <c r="C1" s="12"/>
    </row>
    <row r="3" spans="1:16">
      <c r="A3" s="294" t="s">
        <v>136</v>
      </c>
      <c r="B3" s="72" t="s">
        <v>122</v>
      </c>
    </row>
    <row r="4" spans="1:16">
      <c r="B4" s="72" t="s">
        <v>123</v>
      </c>
    </row>
    <row r="5" spans="1:16" ht="13">
      <c r="B5" s="8" t="s">
        <v>383</v>
      </c>
      <c r="C5" s="260" t="s">
        <v>384</v>
      </c>
      <c r="I5" s="8" t="s">
        <v>386</v>
      </c>
    </row>
    <row r="6" spans="1:16" ht="13">
      <c r="B6" s="8" t="s">
        <v>388</v>
      </c>
      <c r="C6" s="260"/>
    </row>
    <row r="7" spans="1:16">
      <c r="A7" s="294" t="s">
        <v>137</v>
      </c>
      <c r="B7" s="72" t="s">
        <v>94</v>
      </c>
    </row>
    <row r="9" spans="1:16">
      <c r="C9" s="112" t="s">
        <v>95</v>
      </c>
      <c r="D9" s="72" t="s">
        <v>96</v>
      </c>
    </row>
    <row r="10" spans="1:16">
      <c r="C10" s="72" t="s">
        <v>97</v>
      </c>
    </row>
    <row r="12" spans="1:16">
      <c r="B12" s="72" t="s">
        <v>98</v>
      </c>
    </row>
    <row r="13" spans="1:16">
      <c r="B13" s="13"/>
    </row>
    <row r="14" spans="1:16" ht="25.5" customHeight="1">
      <c r="B14" s="576" t="s">
        <v>120</v>
      </c>
      <c r="C14" s="576"/>
      <c r="D14" s="576"/>
      <c r="E14" s="576"/>
      <c r="F14" s="576"/>
      <c r="G14" s="576"/>
      <c r="H14" s="576"/>
      <c r="I14" s="576"/>
      <c r="J14" s="576"/>
      <c r="K14" s="576"/>
      <c r="L14" s="576"/>
      <c r="M14" s="576"/>
      <c r="N14" s="576"/>
      <c r="O14" s="576"/>
      <c r="P14" s="576"/>
    </row>
    <row r="15" spans="1:16">
      <c r="B15" s="113" t="s">
        <v>121</v>
      </c>
    </row>
    <row r="17" spans="1:16" ht="26.25" customHeight="1">
      <c r="B17" s="578" t="s">
        <v>385</v>
      </c>
      <c r="C17" s="578"/>
      <c r="D17" s="578"/>
      <c r="E17" s="578"/>
      <c r="F17" s="578"/>
      <c r="G17" s="578"/>
      <c r="H17" s="578"/>
      <c r="I17" s="578"/>
      <c r="J17" s="578"/>
      <c r="K17" s="578"/>
      <c r="L17" s="578"/>
      <c r="M17" s="578"/>
      <c r="N17" s="578"/>
      <c r="O17" s="578"/>
      <c r="P17" s="578"/>
    </row>
    <row r="19" spans="1:16" ht="25.5" customHeight="1">
      <c r="B19" s="577" t="s">
        <v>99</v>
      </c>
      <c r="C19" s="577"/>
      <c r="D19" s="577"/>
      <c r="E19" s="577"/>
      <c r="F19" s="577"/>
      <c r="G19" s="577"/>
      <c r="H19" s="577"/>
      <c r="I19" s="577"/>
      <c r="J19" s="577"/>
      <c r="K19" s="577"/>
      <c r="L19" s="577"/>
      <c r="M19" s="577"/>
      <c r="N19" s="577"/>
      <c r="O19" s="577"/>
      <c r="P19" s="577"/>
    </row>
    <row r="21" spans="1:16">
      <c r="B21" s="72" t="s">
        <v>100</v>
      </c>
    </row>
    <row r="23" spans="1:16">
      <c r="A23" s="294" t="s">
        <v>138</v>
      </c>
      <c r="B23" s="114" t="s">
        <v>124</v>
      </c>
    </row>
    <row r="25" spans="1:16">
      <c r="B25" s="72" t="s">
        <v>101</v>
      </c>
    </row>
    <row r="27" spans="1:16" ht="51" customHeight="1">
      <c r="B27" s="578" t="s">
        <v>102</v>
      </c>
      <c r="C27" s="578"/>
      <c r="D27" s="578"/>
      <c r="E27" s="578"/>
      <c r="F27" s="578"/>
      <c r="G27" s="578"/>
      <c r="H27" s="578"/>
      <c r="I27" s="578"/>
      <c r="J27" s="578"/>
      <c r="K27" s="578"/>
      <c r="L27" s="578"/>
      <c r="M27" s="578"/>
      <c r="N27" s="578"/>
      <c r="O27" s="578"/>
      <c r="P27" s="578"/>
    </row>
    <row r="29" spans="1:16" ht="25.5" customHeight="1">
      <c r="B29" s="578" t="s">
        <v>103</v>
      </c>
      <c r="C29" s="578"/>
      <c r="D29" s="578"/>
      <c r="E29" s="578"/>
      <c r="F29" s="578"/>
      <c r="G29" s="578"/>
      <c r="H29" s="578"/>
      <c r="I29" s="578"/>
      <c r="J29" s="578"/>
      <c r="K29" s="578"/>
      <c r="L29" s="578"/>
      <c r="M29" s="578"/>
      <c r="N29" s="578"/>
      <c r="O29" s="578"/>
      <c r="P29" s="578"/>
    </row>
    <row r="31" spans="1:16">
      <c r="B31" s="72" t="s">
        <v>104</v>
      </c>
    </row>
    <row r="33" spans="2:16">
      <c r="B33" s="113" t="s">
        <v>125</v>
      </c>
    </row>
    <row r="34" spans="2:16" ht="25.5" customHeight="1">
      <c r="B34" s="14"/>
      <c r="C34" s="578" t="s">
        <v>126</v>
      </c>
      <c r="D34" s="578"/>
      <c r="E34" s="578"/>
      <c r="F34" s="578"/>
      <c r="G34" s="578"/>
      <c r="H34" s="578"/>
      <c r="I34" s="578"/>
      <c r="J34" s="578"/>
      <c r="K34" s="578"/>
      <c r="L34" s="578"/>
      <c r="M34" s="578"/>
      <c r="N34" s="578"/>
      <c r="O34" s="578"/>
      <c r="P34" s="578"/>
    </row>
    <row r="35" spans="2:16">
      <c r="B35" s="13"/>
      <c r="C35" s="72" t="s">
        <v>127</v>
      </c>
    </row>
    <row r="36" spans="2:16">
      <c r="B36" s="13"/>
    </row>
    <row r="37" spans="2:16">
      <c r="B37" s="575" t="s">
        <v>128</v>
      </c>
      <c r="C37" s="575"/>
    </row>
    <row r="38" spans="2:16">
      <c r="B38" s="13"/>
      <c r="C38" s="72" t="s">
        <v>105</v>
      </c>
    </row>
    <row r="40" spans="2:16">
      <c r="B40" s="113" t="s">
        <v>381</v>
      </c>
    </row>
    <row r="41" spans="2:16" ht="25.5" customHeight="1">
      <c r="B41" s="14"/>
      <c r="C41" s="578" t="s">
        <v>129</v>
      </c>
      <c r="D41" s="578"/>
      <c r="E41" s="578"/>
      <c r="F41" s="578"/>
      <c r="G41" s="578"/>
      <c r="H41" s="578"/>
      <c r="I41" s="578"/>
      <c r="J41" s="578"/>
      <c r="K41" s="578"/>
      <c r="L41" s="578"/>
      <c r="M41" s="578"/>
      <c r="N41" s="578"/>
      <c r="O41" s="578"/>
      <c r="P41" s="578"/>
    </row>
    <row r="42" spans="2:16">
      <c r="B42" s="14"/>
    </row>
    <row r="43" spans="2:16">
      <c r="B43" s="14"/>
      <c r="C43" s="72" t="s">
        <v>130</v>
      </c>
    </row>
    <row r="44" spans="2:16">
      <c r="B44" s="14"/>
      <c r="C44" s="72" t="s">
        <v>131</v>
      </c>
    </row>
    <row r="45" spans="2:16">
      <c r="B45" s="14"/>
      <c r="C45" s="72" t="s">
        <v>132</v>
      </c>
    </row>
    <row r="46" spans="2:16">
      <c r="B46" s="14"/>
    </row>
    <row r="47" spans="2:16">
      <c r="B47" s="113" t="s">
        <v>133</v>
      </c>
    </row>
    <row r="48" spans="2:16" ht="25.5" customHeight="1">
      <c r="B48" s="14"/>
      <c r="C48" s="578" t="s">
        <v>106</v>
      </c>
      <c r="D48" s="578"/>
      <c r="E48" s="578"/>
      <c r="F48" s="578"/>
      <c r="G48" s="578"/>
      <c r="H48" s="578"/>
      <c r="I48" s="578"/>
      <c r="J48" s="578"/>
      <c r="K48" s="578"/>
      <c r="L48" s="578"/>
      <c r="M48" s="578"/>
      <c r="N48" s="578"/>
      <c r="O48" s="578"/>
      <c r="P48" s="578"/>
    </row>
    <row r="49" spans="2:16">
      <c r="B49" s="258" t="s">
        <v>382</v>
      </c>
      <c r="C49" s="255"/>
      <c r="D49" s="255"/>
      <c r="E49" s="255"/>
      <c r="F49" s="255"/>
      <c r="G49" s="255"/>
      <c r="H49" s="255"/>
      <c r="I49" s="255"/>
      <c r="J49" s="255"/>
      <c r="K49" s="255"/>
      <c r="L49" s="255"/>
      <c r="M49" s="255"/>
      <c r="N49" s="255"/>
      <c r="O49" s="255"/>
      <c r="P49" s="255"/>
    </row>
    <row r="50" spans="2:16" ht="26.25" customHeight="1">
      <c r="B50" s="254"/>
      <c r="C50" s="579" t="s">
        <v>134</v>
      </c>
      <c r="D50" s="579"/>
      <c r="E50" s="579"/>
      <c r="F50" s="579"/>
      <c r="G50" s="579"/>
      <c r="H50" s="579"/>
      <c r="I50" s="579"/>
      <c r="J50" s="579"/>
      <c r="K50" s="579"/>
      <c r="L50" s="579"/>
      <c r="M50" s="579"/>
      <c r="N50" s="579"/>
      <c r="O50" s="579"/>
      <c r="P50" s="579"/>
    </row>
    <row r="51" spans="2:16">
      <c r="B51" s="256" t="s">
        <v>107</v>
      </c>
      <c r="C51" s="255"/>
      <c r="D51" s="255"/>
      <c r="E51" s="255"/>
      <c r="F51" s="255"/>
      <c r="G51" s="255"/>
      <c r="H51" s="255"/>
      <c r="I51" s="255"/>
      <c r="J51" s="255"/>
      <c r="K51" s="255"/>
      <c r="L51" s="255"/>
      <c r="M51" s="255"/>
      <c r="N51" s="255"/>
      <c r="O51" s="255"/>
      <c r="P51" s="255"/>
    </row>
    <row r="52" spans="2:16">
      <c r="B52" s="256" t="s">
        <v>108</v>
      </c>
      <c r="C52" s="256" t="s">
        <v>109</v>
      </c>
      <c r="D52" s="255"/>
      <c r="E52" s="255"/>
      <c r="F52" s="255"/>
      <c r="G52" s="255"/>
      <c r="H52" s="255"/>
      <c r="I52" s="255"/>
      <c r="J52" s="255"/>
      <c r="K52" s="255"/>
      <c r="L52" s="255"/>
      <c r="M52" s="255"/>
      <c r="N52" s="255"/>
      <c r="O52" s="255"/>
      <c r="P52" s="255"/>
    </row>
    <row r="53" spans="2:16">
      <c r="B53" s="256" t="s">
        <v>108</v>
      </c>
      <c r="C53" s="256" t="s">
        <v>110</v>
      </c>
      <c r="D53" s="255"/>
      <c r="E53" s="255"/>
      <c r="F53" s="255"/>
      <c r="G53" s="255"/>
      <c r="H53" s="255"/>
      <c r="I53" s="255"/>
      <c r="J53" s="255"/>
      <c r="K53" s="255"/>
      <c r="L53" s="255"/>
      <c r="M53" s="255"/>
      <c r="N53" s="255"/>
      <c r="O53" s="255"/>
      <c r="P53" s="255"/>
    </row>
    <row r="54" spans="2:16">
      <c r="B54" s="256" t="s">
        <v>108</v>
      </c>
      <c r="C54" s="256" t="s">
        <v>111</v>
      </c>
      <c r="D54" s="255"/>
      <c r="E54" s="255"/>
      <c r="F54" s="255"/>
      <c r="G54" s="255"/>
      <c r="H54" s="255"/>
      <c r="I54" s="255"/>
      <c r="J54" s="255"/>
      <c r="K54" s="255"/>
      <c r="L54" s="255"/>
      <c r="M54" s="255"/>
      <c r="N54" s="255"/>
      <c r="O54" s="255"/>
      <c r="P54" s="255"/>
    </row>
    <row r="55" spans="2:16">
      <c r="B55" s="256" t="s">
        <v>108</v>
      </c>
      <c r="C55" s="256" t="s">
        <v>112</v>
      </c>
      <c r="D55" s="255"/>
      <c r="E55" s="255"/>
      <c r="F55" s="255"/>
      <c r="G55" s="255"/>
      <c r="H55" s="255"/>
      <c r="I55" s="255"/>
      <c r="J55" s="255"/>
      <c r="K55" s="255"/>
      <c r="L55" s="255"/>
      <c r="M55" s="255"/>
      <c r="N55" s="255"/>
      <c r="O55" s="255"/>
      <c r="P55" s="255"/>
    </row>
    <row r="56" spans="2:16">
      <c r="B56" s="256" t="s">
        <v>108</v>
      </c>
      <c r="C56" s="256" t="s">
        <v>113</v>
      </c>
      <c r="D56" s="255"/>
      <c r="E56" s="255"/>
      <c r="F56" s="255"/>
      <c r="G56" s="255"/>
      <c r="H56" s="255"/>
      <c r="I56" s="255"/>
      <c r="J56" s="255"/>
      <c r="K56" s="255"/>
      <c r="L56" s="255"/>
      <c r="M56" s="255"/>
      <c r="N56" s="255"/>
      <c r="O56" s="255"/>
      <c r="P56" s="255"/>
    </row>
    <row r="57" spans="2:16" ht="25.5" customHeight="1">
      <c r="B57" s="257" t="s">
        <v>108</v>
      </c>
      <c r="C57" s="579" t="s">
        <v>114</v>
      </c>
      <c r="D57" s="579"/>
      <c r="E57" s="579"/>
      <c r="F57" s="579"/>
      <c r="G57" s="579"/>
      <c r="H57" s="579"/>
      <c r="I57" s="579"/>
      <c r="J57" s="579"/>
      <c r="K57" s="579"/>
      <c r="L57" s="579"/>
      <c r="M57" s="579"/>
      <c r="N57" s="579"/>
      <c r="O57" s="579"/>
      <c r="P57" s="579"/>
    </row>
    <row r="58" spans="2:16">
      <c r="B58" s="255"/>
      <c r="C58" s="255"/>
      <c r="D58" s="255"/>
      <c r="E58" s="255"/>
      <c r="F58" s="255"/>
      <c r="G58" s="255"/>
      <c r="H58" s="255"/>
      <c r="I58" s="255"/>
      <c r="J58" s="255"/>
      <c r="K58" s="255"/>
      <c r="L58" s="255"/>
      <c r="M58" s="255"/>
      <c r="N58" s="255"/>
      <c r="O58" s="255"/>
      <c r="P58" s="255"/>
    </row>
    <row r="59" spans="2:16">
      <c r="B59" s="256" t="s">
        <v>115</v>
      </c>
      <c r="C59" s="255"/>
      <c r="D59" s="255"/>
      <c r="E59" s="255"/>
      <c r="F59" s="255"/>
      <c r="G59" s="255"/>
      <c r="H59" s="255"/>
      <c r="I59" s="255"/>
      <c r="J59" s="255"/>
      <c r="K59" s="255"/>
      <c r="L59" s="255"/>
      <c r="M59" s="255"/>
      <c r="N59" s="255"/>
      <c r="O59" s="255"/>
      <c r="P59" s="255"/>
    </row>
    <row r="60" spans="2:16">
      <c r="B60" s="256" t="s">
        <v>108</v>
      </c>
      <c r="C60" s="256" t="s">
        <v>116</v>
      </c>
      <c r="D60" s="255"/>
      <c r="E60" s="255"/>
      <c r="F60" s="255"/>
      <c r="G60" s="255"/>
      <c r="H60" s="255"/>
      <c r="I60" s="255"/>
      <c r="J60" s="255"/>
      <c r="K60" s="255"/>
      <c r="L60" s="255"/>
      <c r="M60" s="255"/>
      <c r="N60" s="255"/>
      <c r="O60" s="255"/>
      <c r="P60" s="255"/>
    </row>
    <row r="61" spans="2:16">
      <c r="B61" s="256" t="s">
        <v>108</v>
      </c>
      <c r="C61" s="256" t="s">
        <v>135</v>
      </c>
      <c r="D61" s="255"/>
      <c r="E61" s="255"/>
      <c r="F61" s="255"/>
      <c r="G61" s="255"/>
      <c r="H61" s="255"/>
      <c r="I61" s="255"/>
      <c r="J61" s="255"/>
      <c r="K61" s="255"/>
      <c r="L61" s="255"/>
      <c r="M61" s="255"/>
      <c r="N61" s="255"/>
      <c r="O61" s="255"/>
      <c r="P61" s="255"/>
    </row>
    <row r="62" spans="2:16">
      <c r="B62" s="256" t="s">
        <v>108</v>
      </c>
      <c r="C62" s="256" t="s">
        <v>117</v>
      </c>
      <c r="D62" s="255"/>
      <c r="E62" s="255"/>
      <c r="F62" s="255"/>
      <c r="G62" s="255"/>
      <c r="H62" s="255"/>
      <c r="I62" s="255"/>
      <c r="J62" s="255"/>
      <c r="K62" s="255"/>
      <c r="L62" s="255"/>
      <c r="M62" s="255"/>
      <c r="N62" s="255"/>
      <c r="O62" s="255"/>
      <c r="P62" s="255"/>
    </row>
    <row r="63" spans="2:16">
      <c r="B63" s="256" t="s">
        <v>108</v>
      </c>
      <c r="C63" s="256" t="s">
        <v>118</v>
      </c>
      <c r="D63" s="255"/>
      <c r="E63" s="255"/>
      <c r="F63" s="255"/>
      <c r="G63" s="255"/>
      <c r="H63" s="255"/>
      <c r="I63" s="255"/>
      <c r="J63" s="255"/>
      <c r="K63" s="255"/>
      <c r="L63" s="255"/>
      <c r="M63" s="255"/>
      <c r="N63" s="255"/>
      <c r="O63" s="255"/>
      <c r="P63" s="255"/>
    </row>
    <row r="65" spans="1:16">
      <c r="A65" s="294" t="s">
        <v>139</v>
      </c>
      <c r="B65" s="72" t="s">
        <v>140</v>
      </c>
    </row>
    <row r="67" spans="1:16" ht="38.25" customHeight="1">
      <c r="B67" s="578" t="s">
        <v>154</v>
      </c>
      <c r="C67" s="578"/>
      <c r="D67" s="578"/>
      <c r="E67" s="578"/>
      <c r="F67" s="578"/>
      <c r="G67" s="578"/>
      <c r="H67" s="578"/>
      <c r="I67" s="578"/>
      <c r="J67" s="578"/>
      <c r="K67" s="578"/>
      <c r="L67" s="578"/>
      <c r="M67" s="578"/>
      <c r="N67" s="578"/>
      <c r="O67" s="578"/>
      <c r="P67" s="578"/>
    </row>
    <row r="68" spans="1:16">
      <c r="A68" s="294" t="s">
        <v>160</v>
      </c>
    </row>
    <row r="69" spans="1:16" ht="38.25" customHeight="1">
      <c r="B69" s="578" t="s">
        <v>119</v>
      </c>
      <c r="C69" s="578"/>
      <c r="D69" s="578"/>
      <c r="E69" s="578"/>
      <c r="F69" s="578"/>
      <c r="G69" s="578"/>
      <c r="H69" s="578"/>
      <c r="I69" s="578"/>
      <c r="J69" s="578"/>
      <c r="K69" s="578"/>
      <c r="L69" s="578"/>
      <c r="M69" s="578"/>
      <c r="N69" s="578"/>
      <c r="O69" s="578"/>
      <c r="P69" s="578"/>
    </row>
    <row r="71" spans="1:16" ht="25.5" customHeight="1">
      <c r="B71" s="578" t="s">
        <v>157</v>
      </c>
      <c r="C71" s="578"/>
      <c r="D71" s="578"/>
      <c r="E71" s="578"/>
      <c r="F71" s="578"/>
      <c r="G71" s="578"/>
      <c r="H71" s="578"/>
      <c r="I71" s="578"/>
      <c r="J71" s="578"/>
      <c r="K71" s="578"/>
      <c r="L71" s="578"/>
      <c r="M71" s="578"/>
      <c r="N71" s="578"/>
      <c r="O71" s="578"/>
      <c r="P71" s="578"/>
    </row>
    <row r="73" spans="1:16">
      <c r="A73" s="294" t="s">
        <v>141</v>
      </c>
      <c r="B73" s="72" t="s">
        <v>142</v>
      </c>
    </row>
    <row r="75" spans="1:16">
      <c r="A75" s="294" t="s">
        <v>143</v>
      </c>
      <c r="B75" s="72" t="s">
        <v>144</v>
      </c>
    </row>
    <row r="76" spans="1:16">
      <c r="B76" s="72" t="s">
        <v>145</v>
      </c>
    </row>
    <row r="78" spans="1:16">
      <c r="A78" s="294" t="s">
        <v>146</v>
      </c>
      <c r="B78" s="72" t="s">
        <v>148</v>
      </c>
    </row>
    <row r="79" spans="1:16">
      <c r="B79" s="72" t="s">
        <v>147</v>
      </c>
    </row>
    <row r="81" spans="1:2">
      <c r="A81" s="294" t="s">
        <v>149</v>
      </c>
      <c r="B81" s="72" t="s">
        <v>150</v>
      </c>
    </row>
    <row r="83" spans="1:2">
      <c r="A83" s="294" t="s">
        <v>151</v>
      </c>
      <c r="B83" s="72" t="s">
        <v>156</v>
      </c>
    </row>
    <row r="84" spans="1:2">
      <c r="B84" s="72" t="s">
        <v>152</v>
      </c>
    </row>
    <row r="85" spans="1:2">
      <c r="B85" s="72" t="s">
        <v>153</v>
      </c>
    </row>
    <row r="87" spans="1:2">
      <c r="A87" s="294" t="s">
        <v>155</v>
      </c>
      <c r="B87" s="72" t="s">
        <v>158</v>
      </c>
    </row>
    <row r="88" spans="1:2">
      <c r="B88" s="72" t="s">
        <v>161</v>
      </c>
    </row>
    <row r="89" spans="1:2" ht="13">
      <c r="B89" s="72" t="s">
        <v>164</v>
      </c>
    </row>
    <row r="90" spans="1:2">
      <c r="B90" s="72" t="s">
        <v>163</v>
      </c>
    </row>
    <row r="91" spans="1:2">
      <c r="B91" s="72" t="s">
        <v>165</v>
      </c>
    </row>
    <row r="93" spans="1:2">
      <c r="A93" s="294" t="s">
        <v>166</v>
      </c>
      <c r="B93" s="72" t="s">
        <v>167</v>
      </c>
    </row>
    <row r="95" spans="1:2">
      <c r="A95" s="294" t="s">
        <v>168</v>
      </c>
    </row>
    <row r="96" spans="1:2">
      <c r="B96" s="72" t="s">
        <v>169</v>
      </c>
    </row>
    <row r="98" spans="1:2">
      <c r="A98" s="294" t="s">
        <v>170</v>
      </c>
      <c r="B98" s="72" t="s">
        <v>171</v>
      </c>
    </row>
    <row r="100" spans="1:2">
      <c r="A100" s="294" t="s">
        <v>172</v>
      </c>
    </row>
    <row r="102" spans="1:2">
      <c r="A102" s="294" t="s">
        <v>173</v>
      </c>
    </row>
    <row r="104" spans="1:2">
      <c r="A104" s="294" t="s">
        <v>174</v>
      </c>
    </row>
    <row r="106" spans="1:2">
      <c r="A106" s="294" t="s">
        <v>175</v>
      </c>
      <c r="B106" s="72" t="s">
        <v>178</v>
      </c>
    </row>
    <row r="107" spans="1:2">
      <c r="B107" s="72" t="s">
        <v>179</v>
      </c>
    </row>
    <row r="108" spans="1:2">
      <c r="B108" s="72" t="s">
        <v>180</v>
      </c>
    </row>
    <row r="109" spans="1:2">
      <c r="B109" s="72" t="s">
        <v>181</v>
      </c>
    </row>
    <row r="111" spans="1:2">
      <c r="A111" s="294" t="s">
        <v>194</v>
      </c>
    </row>
    <row r="112" spans="1:2">
      <c r="B112" s="72" t="s">
        <v>211</v>
      </c>
    </row>
    <row r="113" spans="1:12">
      <c r="B113" s="72" t="s">
        <v>195</v>
      </c>
    </row>
    <row r="114" spans="1:12" ht="13">
      <c r="B114" s="115" t="s">
        <v>196</v>
      </c>
      <c r="C114" s="574" t="s">
        <v>387</v>
      </c>
      <c r="D114" s="574"/>
      <c r="E114" s="574"/>
      <c r="F114" s="574"/>
      <c r="G114" s="574"/>
      <c r="H114" s="574"/>
      <c r="I114" s="574"/>
      <c r="J114" s="574"/>
      <c r="K114" s="574"/>
    </row>
    <row r="116" spans="1:12">
      <c r="A116" s="294" t="s">
        <v>212</v>
      </c>
      <c r="L116" s="8" t="s">
        <v>389</v>
      </c>
    </row>
    <row r="117" spans="1:12">
      <c r="B117" s="72" t="s">
        <v>213</v>
      </c>
    </row>
    <row r="118" spans="1:12">
      <c r="A118" s="294" t="s">
        <v>214</v>
      </c>
    </row>
    <row r="119" spans="1:12">
      <c r="A119" s="294" t="s">
        <v>215</v>
      </c>
    </row>
    <row r="120" spans="1:12">
      <c r="A120" s="294" t="s">
        <v>217</v>
      </c>
    </row>
    <row r="121" spans="1:12">
      <c r="A121" s="294" t="s">
        <v>218</v>
      </c>
    </row>
    <row r="122" spans="1:12">
      <c r="A122" s="294" t="s">
        <v>220</v>
      </c>
    </row>
    <row r="123" spans="1:12">
      <c r="A123" s="294" t="s">
        <v>219</v>
      </c>
    </row>
    <row r="124" spans="1:12">
      <c r="A124" s="294" t="s">
        <v>221</v>
      </c>
      <c r="B124" s="72" t="s">
        <v>286</v>
      </c>
    </row>
    <row r="125" spans="1:12">
      <c r="B125" s="113" t="s">
        <v>226</v>
      </c>
    </row>
    <row r="126" spans="1:12">
      <c r="B126" s="113" t="s">
        <v>224</v>
      </c>
    </row>
    <row r="127" spans="1:12">
      <c r="B127" s="113" t="s">
        <v>225</v>
      </c>
    </row>
    <row r="128" spans="1:12">
      <c r="B128" s="72" t="s">
        <v>222</v>
      </c>
    </row>
    <row r="129" spans="2:2">
      <c r="B129" s="113" t="s">
        <v>223</v>
      </c>
    </row>
    <row r="130" spans="2:2">
      <c r="B130" s="113" t="s">
        <v>245</v>
      </c>
    </row>
    <row r="131" spans="2:2">
      <c r="B131" s="113" t="s">
        <v>234</v>
      </c>
    </row>
    <row r="132" spans="2:2">
      <c r="B132" s="113" t="s">
        <v>235</v>
      </c>
    </row>
    <row r="133" spans="2:2">
      <c r="B133" s="113" t="s">
        <v>239</v>
      </c>
    </row>
    <row r="134" spans="2:2">
      <c r="B134" s="113" t="s">
        <v>241</v>
      </c>
    </row>
    <row r="135" spans="2:2">
      <c r="B135" s="113" t="s">
        <v>240</v>
      </c>
    </row>
    <row r="136" spans="2:2">
      <c r="B136" s="113" t="s">
        <v>251</v>
      </c>
    </row>
    <row r="137" spans="2:2">
      <c r="B137" s="72" t="s">
        <v>227</v>
      </c>
    </row>
    <row r="138" spans="2:2">
      <c r="B138" s="113" t="s">
        <v>242</v>
      </c>
    </row>
    <row r="139" spans="2:2">
      <c r="B139" s="113" t="s">
        <v>228</v>
      </c>
    </row>
    <row r="140" spans="2:2">
      <c r="B140" s="113" t="s">
        <v>232</v>
      </c>
    </row>
    <row r="141" spans="2:2">
      <c r="B141" s="113" t="s">
        <v>238</v>
      </c>
    </row>
    <row r="142" spans="2:2">
      <c r="B142" s="113" t="s">
        <v>237</v>
      </c>
    </row>
    <row r="143" spans="2:2">
      <c r="B143" s="113" t="s">
        <v>246</v>
      </c>
    </row>
    <row r="144" spans="2:2">
      <c r="B144" s="113" t="s">
        <v>247</v>
      </c>
    </row>
    <row r="145" spans="1:2">
      <c r="B145" s="113" t="s">
        <v>236</v>
      </c>
    </row>
    <row r="146" spans="1:2">
      <c r="B146" s="113" t="s">
        <v>249</v>
      </c>
    </row>
    <row r="147" spans="1:2">
      <c r="B147" s="113" t="s">
        <v>248</v>
      </c>
    </row>
    <row r="148" spans="1:2">
      <c r="B148" s="113" t="s">
        <v>243</v>
      </c>
    </row>
    <row r="149" spans="1:2">
      <c r="B149" s="72" t="s">
        <v>244</v>
      </c>
    </row>
    <row r="150" spans="1:2">
      <c r="B150" s="113" t="s">
        <v>250</v>
      </c>
    </row>
    <row r="151" spans="1:2">
      <c r="A151" s="296" t="s">
        <v>289</v>
      </c>
    </row>
  </sheetData>
  <sheetProtection algorithmName="SHA-512" hashValue="IxyOHZODssDFrc0NfRLYvCLMZYffP4XFZ/En3z49bjuazNrQe4zS6rQWJ2BxKWp6REQx1jijmo9ub7SlRVk+Vg==" saltValue="s9f1CJC/T48jvZXZ0BXDCw==" spinCount="100000" sheet="1" selectLockedCells="1" selectUnlockedCells="1"/>
  <mergeCells count="15">
    <mergeCell ref="C114:K114"/>
    <mergeCell ref="B37:C37"/>
    <mergeCell ref="B14:P14"/>
    <mergeCell ref="B19:P19"/>
    <mergeCell ref="B27:P27"/>
    <mergeCell ref="B29:P29"/>
    <mergeCell ref="C34:P34"/>
    <mergeCell ref="B17:P17"/>
    <mergeCell ref="B67:P67"/>
    <mergeCell ref="B69:P69"/>
    <mergeCell ref="B71:P71"/>
    <mergeCell ref="C41:P41"/>
    <mergeCell ref="C48:P48"/>
    <mergeCell ref="C50:P50"/>
    <mergeCell ref="C57:P57"/>
  </mergeCells>
  <phoneticPr fontId="8" type="noConversion"/>
  <hyperlinks>
    <hyperlink ref="B114" r:id="rId1" xr:uid="{00000000-0004-0000-0600-000000000000}"/>
    <hyperlink ref="C5" r:id="rId2" xr:uid="{607AFFEB-94A4-4F1F-A81C-B0DF548B09DD}"/>
    <hyperlink ref="C114" r:id="rId3" xr:uid="{735D2A64-6BD1-4F20-9833-1F9F2596198B}"/>
  </hyperlinks>
  <pageMargins left="0.75" right="0.75" top="1" bottom="1" header="0.5" footer="0.5"/>
  <pageSetup paperSize="9" scale="21" orientation="landscape" r:id="rId4"/>
  <headerFooter alignWithMargins="0">
    <oddFooter>&amp;C&amp;"Calibri"&amp;11&amp;K000000&amp;"Arial,Regular"&amp;10&amp;K000000_x000D_&amp;1#&amp;"Arial"&amp;10&amp;K000000CONFIDENTIAL</oddFooter>
    <evenFooter>&amp;C&amp;"Arial,Regular"&amp;10&amp;K000000CONFIDENTIAL</evenFooter>
    <firstFooter>&amp;C&amp;"Arial,Regular"&amp;10&amp;K000000CONFIDENTIAL</firstFooter>
  </headerFooter>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35"/>
  <sheetViews>
    <sheetView zoomScale="90" zoomScaleNormal="90" workbookViewId="0">
      <pane xSplit="4" ySplit="1" topLeftCell="E17" activePane="bottomRight" state="frozen"/>
      <selection activeCell="N17" sqref="N17"/>
      <selection pane="topRight" activeCell="N17" sqref="N17"/>
      <selection pane="bottomLeft" activeCell="N17" sqref="N17"/>
      <selection pane="bottomRight" activeCell="B23" sqref="B23"/>
    </sheetView>
  </sheetViews>
  <sheetFormatPr defaultColWidth="9.26953125" defaultRowHeight="12"/>
  <cols>
    <col min="1" max="1" width="4.54296875" style="52" customWidth="1"/>
    <col min="2" max="2" width="12.7265625" style="54" customWidth="1"/>
    <col min="3" max="3" width="129" style="52" customWidth="1"/>
    <col min="4" max="4" width="21.26953125" style="52" customWidth="1"/>
    <col min="5" max="5" width="21.453125" style="52" customWidth="1"/>
    <col min="6" max="6" width="40" style="52" customWidth="1"/>
    <col min="7" max="7" width="20.26953125" style="52" customWidth="1"/>
    <col min="8" max="8" width="9.26953125" style="52"/>
    <col min="9" max="9" width="20.54296875" style="204" customWidth="1"/>
    <col min="10" max="11" width="9.26953125" style="52"/>
    <col min="12" max="12" width="4.54296875" style="52" customWidth="1"/>
    <col min="13" max="16384" width="9.26953125" style="30"/>
  </cols>
  <sheetData>
    <row r="1" spans="1:12" s="35" customFormat="1">
      <c r="A1" s="48"/>
      <c r="B1" s="104" t="s">
        <v>252</v>
      </c>
      <c r="C1" s="104" t="s">
        <v>253</v>
      </c>
      <c r="D1" s="104" t="s">
        <v>254</v>
      </c>
      <c r="E1" s="104" t="s">
        <v>284</v>
      </c>
      <c r="F1" s="104" t="s">
        <v>255</v>
      </c>
      <c r="G1" s="104" t="s">
        <v>256</v>
      </c>
      <c r="H1" s="104" t="s">
        <v>257</v>
      </c>
      <c r="I1" s="104" t="s">
        <v>258</v>
      </c>
      <c r="J1" s="48"/>
      <c r="K1" s="48"/>
      <c r="L1" s="48"/>
    </row>
    <row r="2" spans="1:12" ht="348">
      <c r="A2" s="49"/>
      <c r="B2" s="105" t="s">
        <v>283</v>
      </c>
      <c r="C2" s="106" t="s">
        <v>285</v>
      </c>
      <c r="D2" s="107" t="s">
        <v>287</v>
      </c>
      <c r="E2" s="107" t="s">
        <v>288</v>
      </c>
      <c r="F2" s="107" t="s">
        <v>303</v>
      </c>
      <c r="G2" s="107" t="s">
        <v>304</v>
      </c>
      <c r="H2" s="107" t="s">
        <v>305</v>
      </c>
      <c r="I2" s="202">
        <v>42913</v>
      </c>
      <c r="J2" s="49"/>
      <c r="K2" s="49"/>
      <c r="L2" s="49"/>
    </row>
    <row r="3" spans="1:12" ht="48">
      <c r="B3" s="108">
        <v>2.1</v>
      </c>
      <c r="C3" s="106" t="s">
        <v>308</v>
      </c>
      <c r="D3" s="107" t="s">
        <v>306</v>
      </c>
      <c r="E3" s="107" t="s">
        <v>307</v>
      </c>
      <c r="F3" s="107" t="s">
        <v>309</v>
      </c>
      <c r="G3" s="107" t="s">
        <v>304</v>
      </c>
      <c r="H3" s="107" t="s">
        <v>305</v>
      </c>
      <c r="I3" s="202">
        <v>43081</v>
      </c>
    </row>
    <row r="4" spans="1:12" ht="324">
      <c r="B4" s="108">
        <v>2.2000000000000002</v>
      </c>
      <c r="C4" s="106" t="s">
        <v>314</v>
      </c>
      <c r="D4" s="51"/>
      <c r="E4" s="107" t="s">
        <v>307</v>
      </c>
      <c r="F4" s="51"/>
      <c r="G4" s="51"/>
      <c r="H4" s="51"/>
      <c r="I4" s="53"/>
    </row>
    <row r="5" spans="1:12" ht="48">
      <c r="B5" s="53">
        <v>2.2999999999999998</v>
      </c>
      <c r="C5" s="50" t="s">
        <v>315</v>
      </c>
      <c r="D5" s="51" t="s">
        <v>316</v>
      </c>
      <c r="E5" s="51" t="s">
        <v>307</v>
      </c>
      <c r="F5" s="51" t="s">
        <v>317</v>
      </c>
      <c r="G5" s="51"/>
      <c r="H5" s="51"/>
      <c r="I5" s="53"/>
    </row>
    <row r="6" spans="1:12" ht="24">
      <c r="B6" s="53" t="s">
        <v>318</v>
      </c>
      <c r="C6" s="50" t="s">
        <v>319</v>
      </c>
      <c r="D6" s="51"/>
      <c r="E6" s="51"/>
      <c r="F6" s="51"/>
      <c r="G6" s="51"/>
      <c r="H6" s="51"/>
      <c r="I6" s="53"/>
    </row>
    <row r="7" spans="1:12">
      <c r="B7" s="53">
        <v>2.4</v>
      </c>
      <c r="C7" s="50" t="s">
        <v>320</v>
      </c>
      <c r="D7" s="51" t="s">
        <v>304</v>
      </c>
      <c r="E7" s="51" t="s">
        <v>307</v>
      </c>
      <c r="F7" s="51"/>
      <c r="G7" s="51"/>
      <c r="H7" s="51"/>
      <c r="I7" s="53"/>
    </row>
    <row r="8" spans="1:12" ht="199.5" customHeight="1">
      <c r="B8" s="53">
        <v>2.5</v>
      </c>
      <c r="C8" s="50" t="s">
        <v>329</v>
      </c>
      <c r="D8" s="51" t="s">
        <v>304</v>
      </c>
      <c r="E8" s="51" t="s">
        <v>307</v>
      </c>
      <c r="F8" s="51"/>
      <c r="G8" s="51"/>
      <c r="H8" s="51"/>
      <c r="I8" s="53"/>
    </row>
    <row r="9" spans="1:12" ht="264">
      <c r="B9" s="53">
        <v>2.6</v>
      </c>
      <c r="C9" s="50" t="s">
        <v>359</v>
      </c>
      <c r="D9" s="51" t="s">
        <v>304</v>
      </c>
      <c r="E9" s="51" t="s">
        <v>307</v>
      </c>
      <c r="F9" s="51"/>
      <c r="G9" s="51"/>
      <c r="H9" s="51"/>
      <c r="I9" s="203">
        <v>43473</v>
      </c>
    </row>
    <row r="10" spans="1:12" ht="156">
      <c r="B10" s="53">
        <v>2.6</v>
      </c>
      <c r="C10" s="50" t="s">
        <v>366</v>
      </c>
      <c r="D10" s="51" t="s">
        <v>304</v>
      </c>
      <c r="E10" s="51" t="s">
        <v>364</v>
      </c>
      <c r="F10" s="51"/>
      <c r="G10" s="51"/>
      <c r="H10" s="51"/>
      <c r="I10" s="53"/>
    </row>
    <row r="11" spans="1:12" ht="36">
      <c r="B11" s="53" t="s">
        <v>362</v>
      </c>
      <c r="C11" s="50" t="s">
        <v>368</v>
      </c>
      <c r="D11" s="51"/>
      <c r="E11" s="51" t="s">
        <v>364</v>
      </c>
      <c r="F11" s="51"/>
      <c r="G11" s="51"/>
      <c r="H11" s="51"/>
      <c r="I11" s="53"/>
    </row>
    <row r="12" spans="1:12" ht="60">
      <c r="B12" s="53" t="s">
        <v>370</v>
      </c>
      <c r="C12" s="50" t="s">
        <v>369</v>
      </c>
      <c r="D12" s="51"/>
      <c r="E12" s="51" t="s">
        <v>364</v>
      </c>
      <c r="F12" s="51"/>
      <c r="G12" s="51"/>
      <c r="H12" s="51"/>
      <c r="I12" s="53"/>
    </row>
    <row r="13" spans="1:12">
      <c r="B13" s="53" t="s">
        <v>371</v>
      </c>
      <c r="C13" s="50" t="s">
        <v>372</v>
      </c>
      <c r="D13" s="51"/>
      <c r="E13" s="51" t="s">
        <v>364</v>
      </c>
      <c r="F13" s="51"/>
      <c r="G13" s="51"/>
      <c r="H13" s="51"/>
      <c r="I13" s="53"/>
    </row>
    <row r="14" spans="1:12" ht="24">
      <c r="B14" s="53" t="s">
        <v>374</v>
      </c>
      <c r="C14" s="50" t="s">
        <v>373</v>
      </c>
      <c r="D14" s="51" t="s">
        <v>375</v>
      </c>
      <c r="E14" s="51" t="s">
        <v>376</v>
      </c>
      <c r="F14" s="51"/>
      <c r="G14" s="51"/>
      <c r="H14" s="51"/>
      <c r="I14" s="53"/>
    </row>
    <row r="15" spans="1:12" ht="48">
      <c r="B15" s="53" t="s">
        <v>377</v>
      </c>
      <c r="C15" s="50" t="s">
        <v>391</v>
      </c>
      <c r="D15" s="51" t="s">
        <v>375</v>
      </c>
      <c r="E15" s="51" t="s">
        <v>376</v>
      </c>
      <c r="F15" s="51"/>
      <c r="G15" s="51"/>
      <c r="H15" s="51"/>
      <c r="I15" s="53"/>
    </row>
    <row r="16" spans="1:12" ht="36">
      <c r="B16" s="53" t="s">
        <v>400</v>
      </c>
      <c r="C16" s="50" t="s">
        <v>411</v>
      </c>
      <c r="D16" s="51" t="s">
        <v>375</v>
      </c>
      <c r="E16" s="51" t="s">
        <v>376</v>
      </c>
      <c r="F16" s="51"/>
      <c r="G16" s="51"/>
      <c r="H16" s="51"/>
      <c r="I16" s="53"/>
    </row>
    <row r="17" spans="2:9">
      <c r="B17" s="53" t="s">
        <v>412</v>
      </c>
      <c r="C17" s="50" t="s">
        <v>413</v>
      </c>
      <c r="D17" s="51"/>
      <c r="E17" s="51" t="s">
        <v>376</v>
      </c>
      <c r="F17" s="51"/>
      <c r="G17" s="51"/>
      <c r="H17" s="51"/>
      <c r="I17" s="53"/>
    </row>
    <row r="18" spans="2:9">
      <c r="B18" s="53" t="s">
        <v>414</v>
      </c>
      <c r="C18" s="50" t="s">
        <v>415</v>
      </c>
      <c r="D18" s="51"/>
      <c r="E18" s="51" t="s">
        <v>376</v>
      </c>
      <c r="F18" s="51"/>
      <c r="G18" s="51"/>
      <c r="H18" s="51"/>
      <c r="I18" s="53"/>
    </row>
    <row r="19" spans="2:9">
      <c r="B19" s="53" t="s">
        <v>416</v>
      </c>
      <c r="C19" s="50" t="s">
        <v>417</v>
      </c>
      <c r="D19" s="51"/>
      <c r="E19" s="51" t="s">
        <v>376</v>
      </c>
      <c r="F19" s="51"/>
      <c r="G19" s="51"/>
      <c r="H19" s="51"/>
      <c r="I19" s="53"/>
    </row>
    <row r="20" spans="2:9" ht="96">
      <c r="B20" s="53" t="s">
        <v>422</v>
      </c>
      <c r="C20" s="50" t="s">
        <v>434</v>
      </c>
      <c r="D20" s="51" t="s">
        <v>423</v>
      </c>
      <c r="E20" s="51" t="s">
        <v>376</v>
      </c>
      <c r="F20" s="51"/>
      <c r="G20" s="51"/>
      <c r="H20" s="51"/>
      <c r="I20" s="53"/>
    </row>
    <row r="21" spans="2:9" ht="151" customHeight="1">
      <c r="B21" s="53">
        <v>3</v>
      </c>
      <c r="C21" s="50" t="s">
        <v>567</v>
      </c>
      <c r="D21" s="51" t="s">
        <v>566</v>
      </c>
      <c r="E21" s="51" t="s">
        <v>376</v>
      </c>
      <c r="F21" s="51"/>
      <c r="G21" s="51"/>
      <c r="H21" s="51"/>
      <c r="I21" s="53"/>
    </row>
    <row r="22" spans="2:9" ht="60">
      <c r="B22" s="53">
        <v>3.1</v>
      </c>
      <c r="C22" s="50" t="s">
        <v>573</v>
      </c>
      <c r="D22" s="51" t="s">
        <v>572</v>
      </c>
      <c r="E22" s="51" t="s">
        <v>376</v>
      </c>
      <c r="F22" s="51"/>
      <c r="G22" s="51"/>
      <c r="H22" s="51"/>
      <c r="I22" s="53"/>
    </row>
    <row r="23" spans="2:9">
      <c r="B23" s="53"/>
      <c r="C23" s="50"/>
      <c r="D23" s="51"/>
      <c r="E23" s="51"/>
      <c r="F23" s="51"/>
      <c r="G23" s="51"/>
      <c r="H23" s="51"/>
      <c r="I23" s="53"/>
    </row>
    <row r="24" spans="2:9">
      <c r="B24" s="53"/>
      <c r="C24" s="50"/>
      <c r="D24" s="51"/>
      <c r="E24" s="51"/>
      <c r="F24" s="51"/>
      <c r="G24" s="51"/>
      <c r="H24" s="51"/>
      <c r="I24" s="53"/>
    </row>
    <row r="25" spans="2:9">
      <c r="B25" s="53"/>
      <c r="C25" s="50"/>
      <c r="D25" s="51"/>
      <c r="E25" s="51"/>
      <c r="F25" s="51"/>
      <c r="G25" s="51"/>
      <c r="H25" s="51"/>
      <c r="I25" s="53"/>
    </row>
    <row r="26" spans="2:9">
      <c r="B26" s="53"/>
      <c r="C26" s="50"/>
      <c r="D26" s="51"/>
      <c r="E26" s="51"/>
      <c r="F26" s="51"/>
      <c r="G26" s="51"/>
      <c r="H26" s="51"/>
      <c r="I26" s="53"/>
    </row>
    <row r="29" spans="2:9">
      <c r="C29" s="109" t="s">
        <v>259</v>
      </c>
      <c r="D29" s="55"/>
    </row>
    <row r="31" spans="2:9" ht="14.25" customHeight="1">
      <c r="B31" s="110">
        <v>1</v>
      </c>
      <c r="C31" s="580" t="s">
        <v>260</v>
      </c>
      <c r="D31" s="580"/>
      <c r="E31" s="580"/>
      <c r="F31" s="580"/>
      <c r="G31" s="580"/>
      <c r="H31" s="580"/>
      <c r="I31" s="580"/>
    </row>
    <row r="32" spans="2:9">
      <c r="B32" s="110">
        <v>2</v>
      </c>
      <c r="C32" s="111" t="s">
        <v>261</v>
      </c>
    </row>
    <row r="33" spans="2:3">
      <c r="B33" s="110">
        <v>3</v>
      </c>
      <c r="C33" s="111" t="s">
        <v>262</v>
      </c>
    </row>
    <row r="34" spans="2:3">
      <c r="B34" s="110">
        <v>4</v>
      </c>
      <c r="C34" s="111" t="s">
        <v>263</v>
      </c>
    </row>
    <row r="35" spans="2:3">
      <c r="B35" s="110">
        <v>5</v>
      </c>
      <c r="C35" s="111" t="s">
        <v>264</v>
      </c>
    </row>
  </sheetData>
  <sheetProtection selectLockedCells="1" selectUnlockedCells="1"/>
  <mergeCells count="1">
    <mergeCell ref="C31:I31"/>
  </mergeCells>
  <pageMargins left="0.7" right="0.7" top="0.75" bottom="0.75" header="0.3" footer="0.3"/>
  <pageSetup orientation="portrait" r:id="rId1"/>
  <headerFooter>
    <oddFooter>&amp;C&amp;"Calibri"&amp;11&amp;K000000&amp;"Arial,Regular"&amp;10&amp;K000000_x000D_&amp;1#&amp;"Arial"&amp;10&amp;K000000CONFIDENTIAL</oddFooter>
    <evenFooter>&amp;C&amp;"Arial,Regular"&amp;10&amp;K000000CONFIDENTIAL</evenFooter>
    <firstFooter>&amp;C&amp;"Arial,Regular"&amp;10&amp;K000000CONFIDENTIAL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B38BA-8419-45AA-9F28-AD0033F090A3}">
  <sheetPr codeName="Sheet9"/>
  <dimension ref="B3:K52"/>
  <sheetViews>
    <sheetView showGridLines="0" topLeftCell="A60" workbookViewId="0">
      <selection activeCell="M30" sqref="M30"/>
    </sheetView>
  </sheetViews>
  <sheetFormatPr defaultRowHeight="14.5"/>
  <sheetData>
    <row r="3" spans="2:6">
      <c r="B3" t="s">
        <v>418</v>
      </c>
    </row>
    <row r="5" spans="2:6">
      <c r="B5" t="s">
        <v>402</v>
      </c>
    </row>
    <row r="7" spans="2:6">
      <c r="B7" t="s">
        <v>403</v>
      </c>
      <c r="F7" t="s">
        <v>404</v>
      </c>
    </row>
    <row r="18" spans="2:11">
      <c r="B18" t="s">
        <v>405</v>
      </c>
    </row>
    <row r="28" spans="2:11">
      <c r="B28" t="s">
        <v>406</v>
      </c>
    </row>
    <row r="29" spans="2:11">
      <c r="B29" t="s">
        <v>407</v>
      </c>
    </row>
    <row r="31" spans="2:11">
      <c r="B31" s="280"/>
      <c r="C31" s="281"/>
      <c r="D31" s="281"/>
      <c r="E31" s="281"/>
      <c r="F31" s="281"/>
      <c r="G31" s="281"/>
      <c r="H31" s="281"/>
      <c r="I31" s="281"/>
      <c r="J31" s="281"/>
      <c r="K31" s="282"/>
    </row>
    <row r="32" spans="2:11">
      <c r="B32" s="283"/>
      <c r="K32" s="284"/>
    </row>
    <row r="33" spans="2:11">
      <c r="B33" s="283"/>
      <c r="K33" s="284"/>
    </row>
    <row r="34" spans="2:11" ht="11.25" customHeight="1">
      <c r="B34" s="283"/>
      <c r="I34" s="285" t="s">
        <v>378</v>
      </c>
      <c r="K34" s="284"/>
    </row>
    <row r="35" spans="2:11" ht="11.25" customHeight="1">
      <c r="B35" s="283"/>
      <c r="I35" s="285" t="s">
        <v>408</v>
      </c>
      <c r="K35" s="284"/>
    </row>
    <row r="36" spans="2:11" ht="11.25" customHeight="1">
      <c r="B36" s="283"/>
      <c r="I36" s="285" t="s">
        <v>409</v>
      </c>
      <c r="K36" s="284"/>
    </row>
    <row r="37" spans="2:11" ht="11.25" customHeight="1">
      <c r="B37" s="283"/>
      <c r="I37" s="286" t="s">
        <v>410</v>
      </c>
      <c r="K37" s="284"/>
    </row>
    <row r="38" spans="2:11">
      <c r="B38" s="283"/>
      <c r="K38" s="284"/>
    </row>
    <row r="39" spans="2:11">
      <c r="B39" s="287"/>
      <c r="C39" s="288"/>
      <c r="D39" s="288"/>
      <c r="E39" s="288"/>
      <c r="F39" s="288"/>
      <c r="G39" s="288"/>
      <c r="H39" s="288"/>
      <c r="I39" s="288"/>
      <c r="J39" s="288"/>
      <c r="K39" s="289"/>
    </row>
    <row r="42" spans="2:11">
      <c r="B42" t="s">
        <v>419</v>
      </c>
    </row>
    <row r="44" spans="2:11">
      <c r="B44" s="280"/>
      <c r="C44" s="281"/>
      <c r="D44" s="281"/>
      <c r="E44" s="281"/>
      <c r="F44" s="281"/>
      <c r="G44" s="281"/>
      <c r="H44" s="281"/>
      <c r="I44" s="281"/>
      <c r="J44" s="281"/>
      <c r="K44" s="282"/>
    </row>
    <row r="45" spans="2:11">
      <c r="B45" s="283"/>
      <c r="K45" s="284"/>
    </row>
    <row r="46" spans="2:11">
      <c r="B46" s="283"/>
      <c r="K46" s="284"/>
    </row>
    <row r="47" spans="2:11" ht="11.25" customHeight="1">
      <c r="B47" s="283"/>
      <c r="I47" s="285" t="s">
        <v>378</v>
      </c>
      <c r="K47" s="284"/>
    </row>
    <row r="48" spans="2:11" ht="11.25" customHeight="1">
      <c r="B48" s="283"/>
      <c r="I48" s="285" t="s">
        <v>420</v>
      </c>
      <c r="K48" s="284"/>
    </row>
    <row r="49" spans="2:11" ht="11.25" customHeight="1">
      <c r="B49" s="283"/>
      <c r="I49" s="285" t="s">
        <v>421</v>
      </c>
      <c r="K49" s="284"/>
    </row>
    <row r="50" spans="2:11" ht="11.25" customHeight="1">
      <c r="B50" s="283"/>
      <c r="I50" s="286" t="s">
        <v>410</v>
      </c>
      <c r="K50" s="284"/>
    </row>
    <row r="51" spans="2:11">
      <c r="B51" s="283"/>
      <c r="K51" s="284"/>
    </row>
    <row r="52" spans="2:11">
      <c r="B52" s="287"/>
      <c r="C52" s="288"/>
      <c r="D52" s="288"/>
      <c r="E52" s="288"/>
      <c r="F52" s="288"/>
      <c r="G52" s="288"/>
      <c r="H52" s="288"/>
      <c r="I52" s="288"/>
      <c r="J52" s="288"/>
      <c r="K52" s="289"/>
    </row>
  </sheetData>
  <sheetProtection algorithmName="SHA-512" hashValue="ge37/95zyxwcEy8LXmJZMjPvjB1zl8jCQfTfePbLLJS832ww5k0ueLJfQdRYPjerQzzzCjAwZA4UzYtXhh8OlQ==" saltValue="iMU2C174979J71e0xtk6Iw==" spinCount="100000" sheet="1" objects="1" scenarios="1" selectLockedCells="1" selectUnlockedCells="1"/>
  <pageMargins left="0.7" right="0.7" top="0.75" bottom="0.75" header="0.3" footer="0.3"/>
  <pageSetup paperSize="9" orientation="portrait" horizontalDpi="1200" verticalDpi="1200" r:id="rId1"/>
  <headerFooter>
    <oddFooter>&amp;C&amp;1#&amp;"Arial"&amp;10&amp;K000000CONFIDENTIAL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BEEF1-9238-4D75-844C-C43ABABAC0E4}">
  <sheetPr codeName="Sheet10">
    <tabColor rgb="FF00B050"/>
  </sheetPr>
  <dimension ref="A1:AS87"/>
  <sheetViews>
    <sheetView showGridLines="0" topLeftCell="A87" zoomScale="110" zoomScaleNormal="110" workbookViewId="0">
      <selection activeCell="D42" sqref="D42:G42"/>
    </sheetView>
  </sheetViews>
  <sheetFormatPr defaultColWidth="11.7265625" defaultRowHeight="14.5" zeroHeight="1"/>
  <cols>
    <col min="1" max="1" width="8.54296875" style="367" customWidth="1"/>
    <col min="2" max="2" width="8.7265625" customWidth="1"/>
    <col min="3" max="3" width="29" customWidth="1"/>
    <col min="4" max="4" width="31.453125" customWidth="1"/>
    <col min="5" max="5" width="32.1796875" customWidth="1"/>
    <col min="6" max="7" width="3.7265625" customWidth="1"/>
    <col min="9" max="9" width="11.7265625" style="334"/>
  </cols>
  <sheetData>
    <row r="1" spans="2:13" ht="36.4" customHeight="1">
      <c r="B1" s="367"/>
      <c r="C1" s="368" t="s">
        <v>505</v>
      </c>
      <c r="D1" s="367"/>
      <c r="E1" s="367"/>
      <c r="F1" s="367"/>
      <c r="G1" s="367"/>
      <c r="H1" s="367"/>
    </row>
    <row r="2" spans="2:13"/>
    <row r="3" spans="2:13">
      <c r="C3" t="s">
        <v>461</v>
      </c>
    </row>
    <row r="4" spans="2:13" ht="19.149999999999999" customHeight="1"/>
    <row r="5" spans="2:13" ht="15.5">
      <c r="C5" s="373" t="str">
        <f ca="1">"Date:   "&amp;TEXT(TODAY(),"dd mmmm yyyy")</f>
        <v>Date:   01 September 2026</v>
      </c>
    </row>
    <row r="6" spans="2:13"/>
    <row r="7" spans="2:13" ht="15.5">
      <c r="C7" s="373" t="str">
        <f>T(recipient_name)</f>
        <v>who knows</v>
      </c>
      <c r="F7" s="365" t="s">
        <v>420</v>
      </c>
    </row>
    <row r="8" spans="2:13" ht="15.5">
      <c r="C8" s="373" t="str">
        <f>T(recipient_address_line1)</f>
        <v>house number and road</v>
      </c>
      <c r="F8" s="365" t="s">
        <v>421</v>
      </c>
    </row>
    <row r="9" spans="2:13" ht="15.5">
      <c r="C9" s="373" t="str">
        <f>T(recipient_address_line2)</f>
        <v>area</v>
      </c>
      <c r="F9" s="366" t="s">
        <v>502</v>
      </c>
    </row>
    <row r="10" spans="2:13" ht="15.5">
      <c r="C10" s="373" t="str">
        <f>T(recipient_address_line3)</f>
        <v>city</v>
      </c>
      <c r="F10" s="366" t="s">
        <v>503</v>
      </c>
    </row>
    <row r="11" spans="2:13" ht="15.5">
      <c r="C11" s="373" t="str">
        <f>T(recipient_address_line4)</f>
        <v>county</v>
      </c>
      <c r="F11" s="366" t="s">
        <v>504</v>
      </c>
    </row>
    <row r="12" spans="2:13" ht="15.5">
      <c r="C12" s="373" t="str">
        <f>T(recipient_address_line5)</f>
        <v>postcode</v>
      </c>
      <c r="I12" s="508"/>
      <c r="J12" s="508"/>
      <c r="K12" s="508"/>
      <c r="L12" s="508"/>
      <c r="M12" s="508"/>
    </row>
    <row r="13" spans="2:13"/>
    <row r="14" spans="2:13" ht="18">
      <c r="C14" s="337" t="str">
        <f>"Dear "&amp;output_salutation</f>
        <v>Dear Mr X</v>
      </c>
    </row>
    <row r="15" spans="2:13"/>
    <row r="16" spans="2:13" ht="27.5">
      <c r="C16" s="375" t="s">
        <v>435</v>
      </c>
    </row>
    <row r="17" spans="3:44" ht="15.5">
      <c r="C17" s="336" t="str">
        <f>IF(QuoteType&lt;&gt;Review,"Estimate of Discounted Gift for UK Inheritance Tax purposes","Estimate of the discounted trust fund value, for calculating the periodic charge")</f>
        <v>Estimate of Discounted Gift for UK Inheritance Tax purposes</v>
      </c>
      <c r="I17" s="335" t="s">
        <v>499</v>
      </c>
    </row>
    <row r="18" spans="3:44" ht="15.5">
      <c r="C18" s="336" t="str">
        <f>IF(QuoteType=Pre_UW,"(Not underwritten, for illustrative purposes only)","")</f>
        <v>(Not underwritten, for illustrative purposes only)</v>
      </c>
      <c r="I18" s="334" t="s">
        <v>479</v>
      </c>
      <c r="P18" t="s">
        <v>488</v>
      </c>
      <c r="Z18" t="s">
        <v>489</v>
      </c>
      <c r="AJ18" t="s">
        <v>492</v>
      </c>
    </row>
    <row r="19" spans="3:44" ht="34.15" customHeight="1">
      <c r="C19" s="509" t="str">
        <f>IF(QuoteType=Pre_UW,preUW_text1&amp;CHAR(10)&amp;CHAR(10)&amp;preUW_text2&amp;CHAR(10)&amp;CHAR(10)&amp;preUW_text3,IF(QuoteType=Post_UW,postUW_text1&amp;CHAR(10)&amp;CHAR(10)&amp;postUW_text2&amp;CHAR(10)&amp;CHAR(10)&amp;postUW_text3,Year10_text1&amp;CHAR(10)&amp;CHAR(10)&amp;Year10_text2&amp;CHAR(10)&amp;CHAR(10)&amp;Year10_text3))</f>
        <v>This document has been prepared for you as an estimate of the discount which may apply if you choose to proceed with placing a new or existing Collective Investment Bond (CIB) into a Discounted Gift Trust. 
Placing a CIB into trust is treated as a gift for inheritance tax purposes. The value of the gift to a trust is usually the ‘market value’ (see ‘understanding your discount’) of the CIB when the trust is declared. However, if you choose to use a Discounted Gift Trust you will ‘carve out’ a right to receive withdrawals from the trust during your lifetime. As a result, the market value of that gift may be ‘discounted’. 
The discount has been calculated for you based upon the amount and frequency of withdrawals proposed as well as your age, and smoking status as provided by your financial adviser. If you choose to proceed, we will also complete an assessment of your health which may alter the discount – a process known as underwriting. You will be provided with an underwritten discount estimation before you proceed.</v>
      </c>
      <c r="D19" s="509"/>
      <c r="E19" s="509"/>
      <c r="F19" s="509"/>
      <c r="G19" s="509"/>
      <c r="I19" s="335" t="s">
        <v>480</v>
      </c>
      <c r="P19" s="510" t="s">
        <v>436</v>
      </c>
      <c r="Q19" s="510"/>
      <c r="R19" s="510"/>
      <c r="S19" s="510"/>
      <c r="T19" s="510"/>
      <c r="U19" s="510"/>
      <c r="V19" s="510"/>
      <c r="W19" s="510"/>
      <c r="X19" s="510"/>
      <c r="Z19" s="510" t="s">
        <v>469</v>
      </c>
      <c r="AA19" s="510"/>
      <c r="AB19" s="510"/>
      <c r="AC19" s="510"/>
      <c r="AD19" s="510"/>
      <c r="AE19" s="510"/>
      <c r="AF19" s="510"/>
      <c r="AG19" s="510"/>
      <c r="AH19" s="510"/>
      <c r="AJ19" s="362" t="s">
        <v>471</v>
      </c>
    </row>
    <row r="20" spans="3:44" ht="9" customHeight="1">
      <c r="C20" s="509"/>
      <c r="D20" s="509"/>
      <c r="E20" s="509"/>
      <c r="F20" s="509"/>
      <c r="G20" s="509"/>
      <c r="P20" s="318"/>
      <c r="Z20" s="318"/>
      <c r="AJ20" s="317"/>
    </row>
    <row r="21" spans="3:44" ht="79.5" customHeight="1">
      <c r="C21" s="509"/>
      <c r="D21" s="509"/>
      <c r="E21" s="509"/>
      <c r="F21" s="509"/>
      <c r="G21" s="509"/>
      <c r="I21" s="335" t="s">
        <v>480</v>
      </c>
      <c r="P21" s="510" t="s">
        <v>437</v>
      </c>
      <c r="Q21" s="513"/>
      <c r="R21" s="513"/>
      <c r="S21" s="513"/>
      <c r="T21" s="513"/>
      <c r="U21" s="513"/>
      <c r="V21" s="513"/>
      <c r="W21" s="513"/>
      <c r="X21" s="513"/>
      <c r="Z21" s="510" t="s">
        <v>490</v>
      </c>
      <c r="AA21" s="510"/>
      <c r="AB21" s="510"/>
      <c r="AC21" s="510"/>
      <c r="AD21" s="510"/>
      <c r="AE21" s="510"/>
      <c r="AF21" s="510"/>
      <c r="AG21" s="510"/>
      <c r="AH21" s="510"/>
      <c r="AJ21" s="510" t="s">
        <v>472</v>
      </c>
      <c r="AK21" s="510"/>
      <c r="AL21" s="510"/>
      <c r="AM21" s="510"/>
      <c r="AN21" s="510"/>
      <c r="AO21" s="510"/>
      <c r="AP21" s="510"/>
      <c r="AQ21" s="510"/>
      <c r="AR21" s="510"/>
    </row>
    <row r="22" spans="3:44">
      <c r="C22" s="509"/>
      <c r="D22" s="509"/>
      <c r="E22" s="509"/>
      <c r="F22" s="509"/>
      <c r="G22" s="509"/>
      <c r="I22" s="335"/>
      <c r="P22" s="317"/>
      <c r="AJ22" s="317"/>
    </row>
    <row r="23" spans="3:44" ht="73.150000000000006" customHeight="1">
      <c r="C23" s="509"/>
      <c r="D23" s="509"/>
      <c r="E23" s="509"/>
      <c r="F23" s="509"/>
      <c r="G23" s="509"/>
      <c r="I23" s="335" t="s">
        <v>481</v>
      </c>
      <c r="P23" s="510" t="s">
        <v>438</v>
      </c>
      <c r="Q23" s="513"/>
      <c r="R23" s="513"/>
      <c r="S23" s="513"/>
      <c r="T23" s="513"/>
      <c r="U23" s="513"/>
      <c r="V23" s="513"/>
      <c r="W23" s="513"/>
      <c r="X23" s="513"/>
      <c r="Z23" s="512" t="s">
        <v>491</v>
      </c>
      <c r="AA23" s="512"/>
      <c r="AB23" s="512"/>
      <c r="AC23" s="512"/>
      <c r="AD23" s="512"/>
      <c r="AE23" s="512"/>
      <c r="AF23" s="512"/>
      <c r="AG23" s="512"/>
      <c r="AH23" s="512"/>
      <c r="AJ23" s="510" t="s">
        <v>473</v>
      </c>
      <c r="AK23" s="510"/>
      <c r="AL23" s="510"/>
      <c r="AM23" s="510"/>
      <c r="AN23" s="510"/>
      <c r="AO23" s="510"/>
      <c r="AP23" s="510"/>
      <c r="AQ23" s="510"/>
      <c r="AR23" s="510"/>
    </row>
    <row r="24" spans="3:44" ht="15.5">
      <c r="C24" s="336" t="s">
        <v>439</v>
      </c>
      <c r="D24" s="316"/>
    </row>
    <row r="25" spans="3:44">
      <c r="C25" s="318"/>
    </row>
    <row r="26" spans="3:44" ht="15.5">
      <c r="C26" s="338" t="s">
        <v>440</v>
      </c>
    </row>
    <row r="27" spans="3:44" ht="15" thickBot="1">
      <c r="C27" s="319"/>
    </row>
    <row r="28" spans="3:44" ht="26.65" customHeight="1" thickBot="1">
      <c r="C28" s="332"/>
      <c r="D28" s="361" t="s">
        <v>38</v>
      </c>
      <c r="E28" s="361" t="s">
        <v>441</v>
      </c>
      <c r="I28" s="334" t="s">
        <v>487</v>
      </c>
    </row>
    <row r="29" spans="3:44" ht="20.65" customHeight="1" thickBot="1">
      <c r="C29" s="333">
        <f>Life1Name</f>
        <v>0</v>
      </c>
      <c r="D29" s="339">
        <f ca="1">Life1Discount</f>
        <v>0</v>
      </c>
      <c r="E29" s="339">
        <f ca="1">Life1PET</f>
        <v>0</v>
      </c>
      <c r="I29" s="334" t="s">
        <v>477</v>
      </c>
    </row>
    <row r="30" spans="3:44" ht="20.65" customHeight="1" thickBot="1">
      <c r="C30" s="333" t="str">
        <f>IF(Type=Single_Life,"",Life2Name)</f>
        <v/>
      </c>
      <c r="D30" s="339" t="str">
        <f>IF(Type=Single_Life,"",Life2Discount)</f>
        <v/>
      </c>
      <c r="E30" s="339" t="str">
        <f>IF(Type=Single_Life,"",Life2PET)</f>
        <v/>
      </c>
    </row>
    <row r="31" spans="3:44">
      <c r="C31" s="318"/>
    </row>
    <row r="32" spans="3:44" ht="15.5">
      <c r="C32" s="340" t="s">
        <v>442</v>
      </c>
      <c r="D32" s="321"/>
    </row>
    <row r="33" spans="3:36" ht="15" thickBot="1">
      <c r="C33" s="318"/>
    </row>
    <row r="34" spans="3:36" ht="18.5" thickBot="1">
      <c r="C34" s="341" t="s">
        <v>443</v>
      </c>
      <c r="D34" s="342">
        <f>Life1Name</f>
        <v>0</v>
      </c>
      <c r="E34" s="343" t="str">
        <f>IF(Type=Single_Life,"",Life2Name)</f>
        <v/>
      </c>
      <c r="I34" s="334" t="s">
        <v>478</v>
      </c>
    </row>
    <row r="35" spans="3:36" ht="18.5" thickBot="1">
      <c r="C35" s="344" t="s">
        <v>444</v>
      </c>
      <c r="D35" s="345">
        <f>Life1ANB</f>
        <v>0</v>
      </c>
      <c r="E35" s="346" t="str">
        <f>IF(Type=Single_Life,"",Life2ANB)</f>
        <v/>
      </c>
    </row>
    <row r="36" spans="3:36" ht="18.5" thickBot="1">
      <c r="C36" s="347" t="s">
        <v>445</v>
      </c>
      <c r="D36" s="348" t="str">
        <f>Life1Smoker</f>
        <v>Non-smoker</v>
      </c>
      <c r="E36" s="349" t="str">
        <f>IF(Type=Single_Life,"",Life2Smoker)</f>
        <v/>
      </c>
      <c r="I36" s="334" t="s">
        <v>482</v>
      </c>
    </row>
    <row r="37" spans="3:36" ht="18.5" thickBot="1">
      <c r="C37" s="344" t="str">
        <f>IF(QuoteType&lt;&gt;Pre_UW,"Our Underwriter’s rating:","")</f>
        <v/>
      </c>
      <c r="D37" s="345" t="str">
        <f>IF(QuoteType&lt;&gt;Pre_UW,Life1Rating,"")</f>
        <v/>
      </c>
      <c r="E37" s="346" t="str">
        <f>IF(QuoteType&lt;&gt;Pre_UW,IF(Type=Single_Life,"",Life2Rating),"")</f>
        <v/>
      </c>
    </row>
    <row r="38" spans="3:36" ht="15" thickBot="1">
      <c r="C38" s="319"/>
    </row>
    <row r="39" spans="3:36" ht="18.5" thickBot="1">
      <c r="C39" s="350" t="s">
        <v>446</v>
      </c>
      <c r="D39" s="351"/>
      <c r="E39" s="352"/>
    </row>
    <row r="40" spans="3:36" ht="18.5" thickBot="1">
      <c r="C40" s="353" t="s">
        <v>447</v>
      </c>
      <c r="D40" s="354">
        <f>BondAmountInvested</f>
        <v>0</v>
      </c>
      <c r="E40" s="352"/>
      <c r="I40" s="334" t="s">
        <v>484</v>
      </c>
    </row>
    <row r="41" spans="3:36" ht="18.5" thickBot="1">
      <c r="C41" s="355" t="s">
        <v>448</v>
      </c>
      <c r="D41" s="356">
        <f>IF(New_or_Existing=Existing_bond,BondAmount,BondAmountInvested)</f>
        <v>0</v>
      </c>
      <c r="E41" s="352"/>
    </row>
    <row r="42" spans="3:36" ht="34.9" customHeight="1" thickBot="1">
      <c r="C42" s="353" t="s">
        <v>449</v>
      </c>
      <c r="D42" s="517" t="str">
        <f>Income</f>
        <v>0% of the premium per annum, payable monthly in arrears starting 1 month after the declaration date</v>
      </c>
      <c r="E42" s="518"/>
      <c r="F42" s="518"/>
      <c r="G42" s="519"/>
    </row>
    <row r="43" spans="3:36">
      <c r="C43" s="320"/>
    </row>
    <row r="44" spans="3:36">
      <c r="C44" s="316"/>
    </row>
    <row r="45" spans="3:36">
      <c r="C45" s="316"/>
    </row>
    <row r="46" spans="3:36" ht="15.5">
      <c r="C46" s="336" t="s">
        <v>450</v>
      </c>
      <c r="I46" s="334" t="s">
        <v>485</v>
      </c>
    </row>
    <row r="47" spans="3:36">
      <c r="C47" s="320"/>
      <c r="P47" t="s">
        <v>497</v>
      </c>
      <c r="AJ47" t="s">
        <v>492</v>
      </c>
    </row>
    <row r="48" spans="3:36" ht="15.5">
      <c r="C48" s="357" t="s">
        <v>447</v>
      </c>
      <c r="D48" s="352"/>
      <c r="E48" s="352"/>
      <c r="F48" s="352"/>
      <c r="G48" s="352"/>
    </row>
    <row r="49" spans="3:45" ht="29.65" customHeight="1">
      <c r="C49" s="516" t="str">
        <f>IF(QuoteType&lt;&gt;Review,NotReview_text4,Year10_text4)</f>
        <v>The amount paid into your Collective Investment Bond (or will be paid before declaration of trust) after the deduction of any initial fee agreed between you and your financial adviser.</v>
      </c>
      <c r="D49" s="516"/>
      <c r="E49" s="516"/>
      <c r="F49" s="516"/>
      <c r="G49" s="516"/>
      <c r="I49" s="335" t="s">
        <v>499</v>
      </c>
      <c r="P49" s="512" t="s">
        <v>451</v>
      </c>
      <c r="Q49" s="512"/>
      <c r="R49" s="512"/>
      <c r="S49" s="512"/>
      <c r="T49" s="512"/>
      <c r="U49" s="512"/>
      <c r="V49" s="512"/>
      <c r="W49" s="512"/>
      <c r="X49" s="512"/>
      <c r="AJ49" s="512" t="s">
        <v>474</v>
      </c>
      <c r="AK49" s="512"/>
      <c r="AL49" s="512"/>
      <c r="AM49" s="512"/>
      <c r="AN49" s="512"/>
      <c r="AO49" s="512"/>
      <c r="AP49" s="512"/>
      <c r="AQ49" s="512"/>
      <c r="AR49" s="512"/>
      <c r="AS49" s="512"/>
    </row>
    <row r="50" spans="3:45" ht="15.5">
      <c r="C50" s="358"/>
      <c r="D50" s="352"/>
      <c r="E50" s="352"/>
      <c r="F50" s="352"/>
      <c r="G50" s="352"/>
      <c r="AJ50" s="363"/>
      <c r="AK50" s="363"/>
      <c r="AL50" s="363"/>
      <c r="AM50" s="363"/>
      <c r="AN50" s="363"/>
      <c r="AO50" s="363"/>
      <c r="AP50" s="363"/>
      <c r="AQ50" s="363"/>
      <c r="AR50" s="363"/>
      <c r="AS50" s="363"/>
    </row>
    <row r="51" spans="3:45" ht="15.5">
      <c r="C51" s="357" t="s">
        <v>452</v>
      </c>
      <c r="D51" s="352"/>
      <c r="E51" s="352"/>
      <c r="F51" s="352"/>
      <c r="G51" s="352"/>
      <c r="I51" s="334" t="s">
        <v>501</v>
      </c>
      <c r="AJ51" s="363"/>
      <c r="AK51" s="363"/>
      <c r="AL51" s="363"/>
      <c r="AM51" s="363"/>
      <c r="AN51" s="363"/>
      <c r="AO51" s="363"/>
      <c r="AP51" s="363"/>
      <c r="AQ51" s="363"/>
      <c r="AR51" s="363"/>
      <c r="AS51" s="363"/>
    </row>
    <row r="52" spans="3:45" ht="48" customHeight="1">
      <c r="C52" s="515" t="str">
        <f>IF(QuoteType&lt;&gt;Review,NotReview_text5,Year10_text5)</f>
        <v>If your bond has not yet started, or if your Collective Investment Bond is under 3 months old, this will be the same as the premium. Else, this is the surrender value of your bond at the time of calculating your discount.</v>
      </c>
      <c r="D52" s="515"/>
      <c r="E52" s="515"/>
      <c r="F52" s="515"/>
      <c r="G52" s="515"/>
      <c r="I52" s="511" t="s">
        <v>500</v>
      </c>
      <c r="J52" s="511"/>
      <c r="K52" s="511"/>
      <c r="L52" s="511"/>
      <c r="M52" s="511"/>
      <c r="P52" s="512" t="s">
        <v>453</v>
      </c>
      <c r="Q52" s="512"/>
      <c r="R52" s="512"/>
      <c r="S52" s="512"/>
      <c r="T52" s="512"/>
      <c r="U52" s="512"/>
      <c r="V52" s="512"/>
      <c r="W52" s="512"/>
      <c r="X52" s="512"/>
      <c r="AJ52" s="364" t="s">
        <v>495</v>
      </c>
      <c r="AK52" s="363"/>
      <c r="AL52" s="363"/>
      <c r="AM52" s="363"/>
      <c r="AN52" s="363"/>
      <c r="AO52" s="363"/>
      <c r="AP52" s="363"/>
      <c r="AQ52" s="363"/>
      <c r="AR52" s="363"/>
      <c r="AS52" s="363"/>
    </row>
    <row r="53" spans="3:45" ht="15.5">
      <c r="C53" s="358"/>
      <c r="D53" s="352"/>
      <c r="E53" s="352"/>
      <c r="F53" s="352"/>
      <c r="G53" s="352"/>
      <c r="AJ53" s="363"/>
      <c r="AK53" s="363"/>
      <c r="AL53" s="363"/>
      <c r="AM53" s="363"/>
      <c r="AN53" s="363"/>
      <c r="AO53" s="363"/>
      <c r="AP53" s="363"/>
      <c r="AQ53" s="363"/>
      <c r="AR53" s="363"/>
      <c r="AS53" s="363"/>
    </row>
    <row r="54" spans="3:45" ht="15.5">
      <c r="C54" s="357" t="s">
        <v>449</v>
      </c>
      <c r="D54" s="352"/>
      <c r="E54" s="352"/>
      <c r="F54" s="352"/>
      <c r="G54" s="352"/>
      <c r="AJ54" s="363"/>
      <c r="AK54" s="363"/>
      <c r="AL54" s="363"/>
      <c r="AM54" s="363"/>
      <c r="AN54" s="363"/>
      <c r="AO54" s="363"/>
      <c r="AP54" s="363"/>
      <c r="AQ54" s="363"/>
      <c r="AR54" s="363"/>
      <c r="AS54" s="363"/>
    </row>
    <row r="55" spans="3:45" ht="15.5">
      <c r="C55" s="515" t="str">
        <f>IF(QuoteType&lt;&gt;Review,NotReview_text6,Year10_text6)</f>
        <v>This is given as % of premiums paid (or will be paid) to the Collective Investment Bond.</v>
      </c>
      <c r="D55" s="515"/>
      <c r="E55" s="515"/>
      <c r="F55" s="515"/>
      <c r="G55" s="515"/>
      <c r="I55" s="334" t="s">
        <v>483</v>
      </c>
      <c r="P55" s="363" t="s">
        <v>454</v>
      </c>
      <c r="AJ55" s="363" t="s">
        <v>496</v>
      </c>
      <c r="AK55" s="363"/>
      <c r="AL55" s="363"/>
      <c r="AM55" s="363"/>
      <c r="AN55" s="363"/>
      <c r="AO55" s="363"/>
      <c r="AP55" s="363"/>
      <c r="AQ55" s="363"/>
      <c r="AR55" s="363"/>
      <c r="AS55" s="363"/>
    </row>
    <row r="56" spans="3:45" ht="18">
      <c r="C56" s="337"/>
      <c r="D56" s="352"/>
      <c r="E56" s="352"/>
      <c r="F56" s="352"/>
      <c r="G56" s="352"/>
      <c r="I56" s="334" t="s">
        <v>499</v>
      </c>
      <c r="AJ56" s="363"/>
      <c r="AK56" s="363"/>
      <c r="AL56" s="363"/>
      <c r="AM56" s="363"/>
      <c r="AN56" s="363"/>
      <c r="AO56" s="363"/>
      <c r="AP56" s="363"/>
      <c r="AQ56" s="363"/>
      <c r="AR56" s="363"/>
      <c r="AS56" s="363"/>
    </row>
    <row r="57" spans="3:45" ht="15.5">
      <c r="C57" s="336" t="s">
        <v>455</v>
      </c>
      <c r="D57" s="352"/>
      <c r="E57" s="352"/>
      <c r="F57" s="352"/>
      <c r="G57" s="352"/>
      <c r="AJ57" s="363"/>
      <c r="AK57" s="363"/>
      <c r="AL57" s="363"/>
      <c r="AM57" s="363"/>
      <c r="AN57" s="363"/>
      <c r="AO57" s="363"/>
      <c r="AP57" s="363"/>
      <c r="AQ57" s="363"/>
      <c r="AR57" s="363"/>
      <c r="AS57" s="363"/>
    </row>
    <row r="58" spans="3:45" ht="30.65" customHeight="1">
      <c r="C58" s="514" t="s">
        <v>456</v>
      </c>
      <c r="D58" s="514"/>
      <c r="E58" s="514"/>
      <c r="F58" s="514"/>
      <c r="G58" s="514"/>
      <c r="AJ58" s="363"/>
      <c r="AK58" s="363"/>
      <c r="AL58" s="363"/>
      <c r="AM58" s="363"/>
      <c r="AN58" s="363"/>
      <c r="AO58" s="363"/>
      <c r="AP58" s="363"/>
      <c r="AQ58" s="363"/>
      <c r="AR58" s="363"/>
      <c r="AS58" s="363"/>
    </row>
    <row r="59" spans="3:45" ht="15.5">
      <c r="C59" s="359"/>
      <c r="D59" s="352"/>
      <c r="E59" s="352"/>
      <c r="F59" s="352"/>
      <c r="G59" s="352"/>
      <c r="AJ59" s="363"/>
      <c r="AK59" s="363"/>
      <c r="AL59" s="363"/>
      <c r="AM59" s="363"/>
      <c r="AN59" s="363"/>
      <c r="AO59" s="363"/>
      <c r="AP59" s="363"/>
      <c r="AQ59" s="363"/>
      <c r="AR59" s="363"/>
      <c r="AS59" s="363"/>
    </row>
    <row r="60" spans="3:45" ht="31.15" customHeight="1">
      <c r="C60" s="515" t="str">
        <f>IF(QuoteType&lt;&gt;Review,NotReview_text7,Year10_text7)</f>
        <v>This amount is deemed to have fallen outside your estate on the declaration date of the trust and is therefore not liable for IHT on your death, even if you were to die within the first 7 years.</v>
      </c>
      <c r="D60" s="515"/>
      <c r="E60" s="515"/>
      <c r="F60" s="515"/>
      <c r="G60" s="515"/>
      <c r="I60" s="335" t="s">
        <v>499</v>
      </c>
      <c r="P60" s="512" t="s">
        <v>457</v>
      </c>
      <c r="Q60" s="512"/>
      <c r="R60" s="512"/>
      <c r="S60" s="512"/>
      <c r="T60" s="512"/>
      <c r="U60" s="512"/>
      <c r="V60" s="512"/>
      <c r="W60" s="512"/>
      <c r="X60" s="512"/>
      <c r="AJ60" s="512" t="s">
        <v>475</v>
      </c>
      <c r="AK60" s="512"/>
      <c r="AL60" s="512"/>
      <c r="AM60" s="512"/>
      <c r="AN60" s="512"/>
      <c r="AO60" s="512"/>
      <c r="AP60" s="512"/>
      <c r="AQ60" s="512"/>
      <c r="AR60" s="512"/>
      <c r="AS60" s="512"/>
    </row>
    <row r="61" spans="3:45">
      <c r="C61" s="317"/>
      <c r="AJ61" s="363"/>
      <c r="AK61" s="363"/>
      <c r="AL61" s="363"/>
      <c r="AM61" s="363"/>
      <c r="AN61" s="363"/>
      <c r="AO61" s="363"/>
      <c r="AP61" s="363"/>
      <c r="AQ61" s="363"/>
      <c r="AR61" s="363"/>
      <c r="AS61" s="363"/>
    </row>
    <row r="62" spans="3:45" ht="15.5">
      <c r="C62" s="336" t="str">
        <f>"Discounted value of the "&amp;IF(QuoteType&lt;&gt;Review,"gift","trust fund")</f>
        <v>Discounted value of the gift</v>
      </c>
      <c r="D62" s="352"/>
      <c r="E62" s="352"/>
      <c r="F62" s="352"/>
      <c r="G62" s="352"/>
      <c r="I62" s="334" t="s">
        <v>493</v>
      </c>
      <c r="AJ62" s="363"/>
      <c r="AK62" s="363"/>
      <c r="AL62" s="363"/>
      <c r="AM62" s="363"/>
      <c r="AN62" s="363"/>
      <c r="AO62" s="363"/>
      <c r="AP62" s="363"/>
      <c r="AQ62" s="363"/>
      <c r="AR62" s="363"/>
      <c r="AS62" s="363"/>
    </row>
    <row r="63" spans="3:45" ht="60" customHeight="1">
      <c r="C63" s="515" t="str">
        <f>IF(QuoteType&lt;&gt;Review,NotReview_text8,Year10_text8)</f>
        <v>This is the estimated value of your gift into trust after deducting the value of interest retained. This is the amount of the Chargeable Lifetime Transfer (if you use a discretionary trust) or Potentially Exempt Transfer (if you use a bare trust), and will fall outside your estate if you survive a period of 7 years from the trust’s declaration date.</v>
      </c>
      <c r="D63" s="515"/>
      <c r="E63" s="515"/>
      <c r="F63" s="515"/>
      <c r="G63" s="515"/>
      <c r="I63" s="335" t="s">
        <v>498</v>
      </c>
      <c r="P63" s="512" t="s">
        <v>458</v>
      </c>
      <c r="Q63" s="512"/>
      <c r="R63" s="512"/>
      <c r="S63" s="512"/>
      <c r="T63" s="512"/>
      <c r="U63" s="512"/>
      <c r="V63" s="512"/>
      <c r="W63" s="512"/>
      <c r="X63" s="512"/>
      <c r="AJ63" s="512" t="s">
        <v>476</v>
      </c>
      <c r="AK63" s="512"/>
      <c r="AL63" s="512"/>
      <c r="AM63" s="512"/>
      <c r="AN63" s="512"/>
      <c r="AO63" s="512"/>
      <c r="AP63" s="512"/>
      <c r="AQ63" s="512"/>
      <c r="AR63" s="512"/>
      <c r="AS63" s="512"/>
    </row>
    <row r="64" spans="3:45" ht="15.5">
      <c r="C64" s="359"/>
      <c r="D64" s="352"/>
      <c r="E64" s="352"/>
      <c r="F64" s="352"/>
      <c r="G64" s="352"/>
    </row>
    <row r="65" spans="3:19" ht="15.5">
      <c r="C65" s="359"/>
      <c r="D65" s="352"/>
      <c r="E65" s="352"/>
      <c r="F65" s="352"/>
      <c r="G65" s="352"/>
    </row>
    <row r="66" spans="3:19" ht="60" customHeight="1">
      <c r="C66" s="508" t="str">
        <f>"Please note, there is no guarantee that these values will be accepted by His Majesty's Revenue &amp; Customs (HMRC) "&amp;IF(QuoteType&lt;&gt;Review,"if you die within 7 years of establishment of the Trust. In such circumstances, your legal personal representatives",". Your trustees")&amp;" may need to provide HMRC with evidence of your health as at the time the trust was established."</f>
        <v>Please note, there is no guarantee that these values will be accepted by His Majesty's Revenue &amp; Customs (HMRC) if you die within 7 years of establishment of the Trust. In such circumstances, your legal personal representatives may need to provide HMRC with evidence of your health as at the time the trust was established.</v>
      </c>
      <c r="D66" s="508"/>
      <c r="E66" s="508"/>
      <c r="F66" s="508"/>
      <c r="G66" s="508"/>
      <c r="I66" s="511" t="s">
        <v>494</v>
      </c>
      <c r="J66" s="511"/>
      <c r="K66" s="511"/>
      <c r="L66" s="511"/>
      <c r="M66" s="511"/>
      <c r="N66" s="511"/>
      <c r="O66" s="511"/>
      <c r="P66" s="511"/>
      <c r="Q66" s="511"/>
      <c r="R66" s="511"/>
      <c r="S66" s="511"/>
    </row>
    <row r="67" spans="3:19" ht="15.5">
      <c r="C67" s="359"/>
      <c r="D67" s="352"/>
      <c r="E67" s="352"/>
      <c r="F67" s="352"/>
      <c r="G67" s="352"/>
    </row>
    <row r="68" spans="3:19" ht="15.5">
      <c r="C68" s="359" t="s">
        <v>459</v>
      </c>
      <c r="D68" s="352"/>
      <c r="E68" s="352"/>
      <c r="F68" s="352"/>
      <c r="G68" s="352"/>
    </row>
    <row r="69" spans="3:19" ht="15.5">
      <c r="C69" s="359"/>
      <c r="D69" s="352"/>
      <c r="E69" s="352"/>
      <c r="F69" s="352"/>
      <c r="G69" s="352"/>
    </row>
    <row r="70" spans="3:19" ht="15.5">
      <c r="C70" s="359" t="s">
        <v>460</v>
      </c>
      <c r="D70" s="352"/>
      <c r="E70" s="352"/>
      <c r="F70" s="352"/>
      <c r="G70" s="352"/>
    </row>
    <row r="71" spans="3:19" ht="15.5">
      <c r="C71" s="359"/>
      <c r="D71" s="352"/>
      <c r="E71" s="352"/>
      <c r="F71" s="352"/>
      <c r="G71" s="352"/>
    </row>
    <row r="72" spans="3:19" ht="15.5">
      <c r="C72" s="359" t="str">
        <f>T(author_name)</f>
        <v>DGT staff</v>
      </c>
      <c r="D72" s="352"/>
      <c r="E72" s="352"/>
      <c r="F72" s="352"/>
      <c r="G72" s="352"/>
    </row>
    <row r="73" spans="3:19" ht="15.5">
      <c r="C73" s="359" t="str">
        <f>T(author_title1)</f>
        <v>DGT team</v>
      </c>
      <c r="D73" s="352"/>
      <c r="E73" s="352"/>
      <c r="F73" s="352"/>
      <c r="G73" s="352"/>
    </row>
    <row r="74" spans="3:19" ht="15.5">
      <c r="C74" s="359" t="str">
        <f>T(author_title2)</f>
        <v/>
      </c>
      <c r="D74" s="352"/>
      <c r="E74" s="352"/>
      <c r="F74" s="352"/>
      <c r="G74" s="352"/>
    </row>
    <row r="75" spans="3:19" ht="15.5">
      <c r="C75" s="359" t="str">
        <f>T(author_title3)</f>
        <v/>
      </c>
      <c r="D75" s="352"/>
      <c r="E75" s="352"/>
      <c r="F75" s="352"/>
      <c r="G75" s="352"/>
    </row>
    <row r="76" spans="3:19" ht="15.5">
      <c r="C76" s="352"/>
      <c r="D76" s="352"/>
      <c r="E76" s="352"/>
      <c r="F76" s="352"/>
      <c r="G76" s="352"/>
    </row>
    <row r="77" spans="3:19" ht="15.5">
      <c r="C77" s="352"/>
      <c r="D77" s="352"/>
      <c r="E77" s="352"/>
      <c r="F77" s="352"/>
      <c r="G77" s="352"/>
    </row>
    <row r="78" spans="3:19" ht="18">
      <c r="C78" s="360" t="s">
        <v>470</v>
      </c>
      <c r="D78" s="352"/>
      <c r="E78" s="352"/>
      <c r="F78" s="352"/>
      <c r="G78" s="352"/>
      <c r="I78" s="334" t="s">
        <v>486</v>
      </c>
    </row>
    <row r="79" spans="3:19"/>
    <row r="80" spans="3:19"/>
    <row r="81"/>
    <row r="82"/>
    <row r="83"/>
    <row r="84"/>
    <row r="85"/>
    <row r="86"/>
    <row r="87"/>
  </sheetData>
  <sheetProtection algorithmName="SHA-512" hashValue="BAVHEV3ZK8QISlpOreWumo+VPauoRwxvh09rh1ZWrCU0wM+5IK07nlhQDY/Cc5wCPFwRJfBLYYykdYbRbSTf0A==" saltValue="Zc89QM6vhTaOKsqqXw3t5w==" spinCount="100000" sheet="1" selectLockedCells="1" selectUnlockedCells="1"/>
  <mergeCells count="27">
    <mergeCell ref="C63:G63"/>
    <mergeCell ref="C66:G66"/>
    <mergeCell ref="C49:G49"/>
    <mergeCell ref="C52:G52"/>
    <mergeCell ref="D42:G42"/>
    <mergeCell ref="C55:G55"/>
    <mergeCell ref="Z19:AH19"/>
    <mergeCell ref="Z21:AH21"/>
    <mergeCell ref="Z23:AH23"/>
    <mergeCell ref="C58:G58"/>
    <mergeCell ref="C60:G60"/>
    <mergeCell ref="I12:M12"/>
    <mergeCell ref="C19:G23"/>
    <mergeCell ref="AJ21:AR21"/>
    <mergeCell ref="AJ23:AR23"/>
    <mergeCell ref="I66:S66"/>
    <mergeCell ref="P63:X63"/>
    <mergeCell ref="AJ49:AS49"/>
    <mergeCell ref="AJ63:AS63"/>
    <mergeCell ref="AJ60:AS60"/>
    <mergeCell ref="P49:X49"/>
    <mergeCell ref="P52:X52"/>
    <mergeCell ref="P60:X60"/>
    <mergeCell ref="I52:M52"/>
    <mergeCell ref="P19:X19"/>
    <mergeCell ref="P21:X21"/>
    <mergeCell ref="P23:X23"/>
  </mergeCells>
  <conditionalFormatting sqref="C30:E30">
    <cfRule type="expression" dxfId="7" priority="2">
      <formula>Type=Single_Life</formula>
    </cfRule>
  </conditionalFormatting>
  <conditionalFormatting sqref="C37:E37">
    <cfRule type="expression" dxfId="6" priority="3">
      <formula>QuoteType=Pre_UW</formula>
    </cfRule>
  </conditionalFormatting>
  <conditionalFormatting sqref="E34:E37">
    <cfRule type="expression" dxfId="5" priority="1">
      <formula>Type=Single_Life</formula>
    </cfRule>
  </conditionalFormatting>
  <pageMargins left="0.70866141732283472" right="0.70866141732283472" top="0.74803149606299213" bottom="0.15748031496062992" header="0.31496062992125984" footer="0"/>
  <pageSetup paperSize="9" scale="80" fitToHeight="2" orientation="portrait" verticalDpi="0" r:id="rId1"/>
  <rowBreaks count="1" manualBreakCount="1">
    <brk id="42"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autoPageBreaks="0"/>
  </sheetPr>
  <dimension ref="A1:AE1004"/>
  <sheetViews>
    <sheetView zoomScaleNormal="100" workbookViewId="0">
      <pane ySplit="16" topLeftCell="A17" activePane="bottomLeft" state="frozen"/>
      <selection activeCell="N17" sqref="N17"/>
      <selection pane="bottomLeft" activeCell="J2" sqref="J2"/>
    </sheetView>
  </sheetViews>
  <sheetFormatPr defaultColWidth="9.26953125" defaultRowHeight="12"/>
  <cols>
    <col min="1" max="2" width="9.453125" style="30" customWidth="1"/>
    <col min="3" max="3" width="8" style="30" customWidth="1"/>
    <col min="4" max="4" width="12" style="30" customWidth="1"/>
    <col min="5" max="5" width="11.7265625" style="30" customWidth="1"/>
    <col min="6" max="6" width="7.26953125" style="30" customWidth="1"/>
    <col min="7" max="7" width="11.54296875" style="30" customWidth="1"/>
    <col min="8" max="8" width="14.7265625" style="30" customWidth="1"/>
    <col min="9" max="9" width="12" style="30" customWidth="1"/>
    <col min="10" max="10" width="12.453125" style="30" customWidth="1"/>
    <col min="11" max="11" width="12.26953125" style="30" customWidth="1"/>
    <col min="12" max="12" width="17" style="30" customWidth="1"/>
    <col min="13" max="13" width="12.7265625" style="30" customWidth="1"/>
    <col min="14" max="14" width="10.7265625" style="33" customWidth="1"/>
    <col min="15" max="16" width="1.453125" style="33" customWidth="1"/>
    <col min="17" max="18" width="12.7265625" style="30" customWidth="1"/>
    <col min="19" max="19" width="12.54296875" style="30" customWidth="1"/>
    <col min="20" max="22" width="6.26953125" style="30" bestFit="1" customWidth="1"/>
    <col min="23" max="24" width="6.54296875" style="30" bestFit="1" customWidth="1"/>
    <col min="25" max="25" width="7" style="30" bestFit="1" customWidth="1"/>
    <col min="26" max="27" width="6.54296875" style="30" bestFit="1" customWidth="1"/>
    <col min="28" max="29" width="7.7265625" style="30" bestFit="1" customWidth="1"/>
    <col min="30" max="30" width="9.54296875" style="30" bestFit="1" customWidth="1"/>
    <col min="31" max="31" width="10.26953125" style="30" customWidth="1"/>
    <col min="32" max="16384" width="9.26953125" style="30"/>
  </cols>
  <sheetData>
    <row r="1" spans="1:31">
      <c r="A1" s="143" t="s">
        <v>313</v>
      </c>
      <c r="B1" s="144"/>
      <c r="C1" s="144"/>
      <c r="D1" s="145"/>
      <c r="G1" s="523" t="s">
        <v>82</v>
      </c>
      <c r="H1" s="524"/>
      <c r="I1" s="525"/>
      <c r="N1" s="30"/>
      <c r="O1" s="30"/>
      <c r="P1" s="30"/>
    </row>
    <row r="2" spans="1:31">
      <c r="A2" s="195" t="s">
        <v>63</v>
      </c>
      <c r="B2" s="196"/>
      <c r="C2" s="196"/>
      <c r="D2" s="197" t="e">
        <f ca="1">SUM(K17:K1004)</f>
        <v>#VALUE!</v>
      </c>
      <c r="G2" s="119" t="s">
        <v>380</v>
      </c>
      <c r="H2" s="120"/>
      <c r="I2" s="125">
        <f>ROUNDDOWN(IncomeRetained*BondAmountInvested/Freq,2)</f>
        <v>0</v>
      </c>
      <c r="N2" s="30"/>
      <c r="O2" s="30"/>
      <c r="P2" s="30"/>
      <c r="S2" s="117"/>
    </row>
    <row r="3" spans="1:31" ht="13">
      <c r="A3" s="198" t="s">
        <v>162</v>
      </c>
      <c r="B3" s="199"/>
      <c r="C3" s="199"/>
      <c r="D3" s="200">
        <f ca="1">IFERROR(D2*I13/(1-I12^D13),0)</f>
        <v>0</v>
      </c>
      <c r="G3" s="119" t="s">
        <v>91</v>
      </c>
      <c r="H3" s="120"/>
      <c r="I3" s="125">
        <f>IF(New_or_Existing=New_bond,max_withdrawal_pc*BondAmountInvested/Freq,BondAmount)</f>
        <v>0</v>
      </c>
      <c r="N3" s="30"/>
      <c r="O3" s="30"/>
      <c r="P3" s="30"/>
      <c r="R3" s="46"/>
      <c r="S3" s="116"/>
      <c r="T3" s="118"/>
    </row>
    <row r="4" spans="1:31" ht="13">
      <c r="G4" s="119" t="s">
        <v>62</v>
      </c>
      <c r="H4" s="120"/>
      <c r="I4" s="125">
        <f>Annual_tax_free_allowance_pc*BondAmountInvested</f>
        <v>0</v>
      </c>
      <c r="N4" s="30"/>
      <c r="O4" s="30"/>
      <c r="P4" s="30"/>
      <c r="R4" s="47"/>
      <c r="S4" s="45"/>
      <c r="T4" s="45"/>
    </row>
    <row r="5" spans="1:31" ht="14.5">
      <c r="A5" s="523" t="s">
        <v>78</v>
      </c>
      <c r="B5" s="524"/>
      <c r="C5" s="524"/>
      <c r="D5" s="525"/>
      <c r="E5" s="526" t="s">
        <v>552</v>
      </c>
      <c r="G5" s="119" t="s">
        <v>547</v>
      </c>
      <c r="H5" s="120"/>
      <c r="I5" s="121">
        <f>VLOOKUP(IncomeFrequency,frequency_table,2,0)</f>
        <v>12</v>
      </c>
      <c r="N5" s="30"/>
      <c r="O5" s="30"/>
      <c r="P5" s="30"/>
      <c r="R5" s="47"/>
      <c r="S5" s="378"/>
      <c r="T5" s="378">
        <v>1</v>
      </c>
      <c r="U5" s="378">
        <v>2</v>
      </c>
      <c r="V5" s="378">
        <v>3</v>
      </c>
      <c r="W5" s="378">
        <v>4</v>
      </c>
      <c r="X5" s="378">
        <v>5</v>
      </c>
      <c r="Y5" s="378">
        <v>6</v>
      </c>
      <c r="Z5" s="378">
        <v>7</v>
      </c>
      <c r="AA5" s="378">
        <v>8</v>
      </c>
      <c r="AB5" s="378">
        <v>9</v>
      </c>
      <c r="AC5" s="378">
        <v>10</v>
      </c>
      <c r="AD5" s="378">
        <v>11</v>
      </c>
    </row>
    <row r="6" spans="1:31" ht="14.65" customHeight="1">
      <c r="A6" s="119" t="s">
        <v>30</v>
      </c>
      <c r="B6" s="120"/>
      <c r="C6" s="120"/>
      <c r="D6" s="322" t="e">
        <f>IF(Type=Single_Life,Life_expectancy_of_first_life,IF(AND(Life1Underwriting="Nil Discount",QuoteType&lt;&gt;Pre_UW),life_exp_L2,life_exp_L1))</f>
        <v>#VALUE!</v>
      </c>
      <c r="E6" s="526"/>
      <c r="G6" s="119" t="s">
        <v>83</v>
      </c>
      <c r="H6" s="120"/>
      <c r="I6" s="121">
        <f>VLOOKUP(Freq, Mths_between_payments, 2, FALSE)</f>
        <v>1</v>
      </c>
      <c r="N6" s="30"/>
      <c r="O6" s="30"/>
      <c r="P6" s="30"/>
      <c r="R6" s="47"/>
      <c r="S6" s="379" t="s">
        <v>229</v>
      </c>
      <c r="T6" s="380" cm="1">
        <f t="array" ref="T6">INDEX(charge_bands_lower,T5)</f>
        <v>0</v>
      </c>
      <c r="U6" s="380" cm="1">
        <f t="array" ref="U6">INDEX(charge_bands_lower,U5)</f>
        <v>25000.001</v>
      </c>
      <c r="V6" s="380" cm="1">
        <f t="array" ref="V6">INDEX(charge_bands_lower,V5)</f>
        <v>50000.000999999997</v>
      </c>
      <c r="W6" s="380" cm="1">
        <f t="array" ref="W6">INDEX(charge_bands_lower,W5)</f>
        <v>75000.001000000004</v>
      </c>
      <c r="X6" s="380" cm="1">
        <f t="array" ref="X6">INDEX(charge_bands_lower,X5)</f>
        <v>100000.001</v>
      </c>
      <c r="Y6" s="380" cm="1">
        <f t="array" ref="Y6">INDEX(charge_bands_lower,Y5)</f>
        <v>150000.00099999999</v>
      </c>
      <c r="Z6" s="380" cm="1">
        <f t="array" ref="Z6">INDEX(charge_bands_lower,Z5)</f>
        <v>250000.00099999999</v>
      </c>
      <c r="AA6" s="380" cm="1">
        <f t="array" ref="AA6">INDEX(charge_bands_lower,AA5)</f>
        <v>500000.00099999999</v>
      </c>
      <c r="AB6" s="380" cm="1">
        <f t="array" ref="AB6">INDEX(charge_bands_lower,AB5)</f>
        <v>750000.00100000005</v>
      </c>
      <c r="AC6" s="380" cm="1">
        <f t="array" ref="AC6">INDEX(charge_bands_lower,AC5)</f>
        <v>1000000.001</v>
      </c>
      <c r="AD6" s="380" cm="1">
        <f t="array" ref="AD6">INDEX(charge_bands_lower,AD5)</f>
        <v>2000000.0009999999</v>
      </c>
    </row>
    <row r="7" spans="1:31" ht="14.5">
      <c r="A7" s="119" t="s">
        <v>31</v>
      </c>
      <c r="B7" s="120"/>
      <c r="C7" s="120"/>
      <c r="D7" s="322">
        <f>'Life Exp'!jlld_extra_life_exp</f>
        <v>0</v>
      </c>
      <c r="E7" s="526"/>
      <c r="G7" s="119"/>
      <c r="H7" s="120"/>
      <c r="I7" s="121"/>
      <c r="N7" s="30"/>
      <c r="O7" s="30"/>
      <c r="P7" s="30"/>
      <c r="R7" s="47"/>
      <c r="S7" s="379" t="s">
        <v>230</v>
      </c>
      <c r="T7" s="380" cm="1">
        <f t="array" ref="T7">INDEX(charge_bands_higher,T5)</f>
        <v>25000</v>
      </c>
      <c r="U7" s="380" cm="1">
        <f t="array" ref="U7">INDEX(charge_bands_higher,U5)</f>
        <v>50000</v>
      </c>
      <c r="V7" s="380" cm="1">
        <f t="array" ref="V7">INDEX(charge_bands_higher,V5)</f>
        <v>75000</v>
      </c>
      <c r="W7" s="380" cm="1">
        <f t="array" ref="W7">INDEX(charge_bands_higher,W5)</f>
        <v>100000</v>
      </c>
      <c r="X7" s="380" cm="1">
        <f t="array" ref="X7">INDEX(charge_bands_higher,X5)</f>
        <v>150000</v>
      </c>
      <c r="Y7" s="380" cm="1">
        <f t="array" ref="Y7">INDEX(charge_bands_higher,Y5)</f>
        <v>250000</v>
      </c>
      <c r="Z7" s="380" cm="1">
        <f t="array" ref="Z7">INDEX(charge_bands_higher,Z5)</f>
        <v>500000</v>
      </c>
      <c r="AA7" s="380" cm="1">
        <f t="array" ref="AA7">INDEX(charge_bands_higher,AA5)</f>
        <v>750000</v>
      </c>
      <c r="AB7" s="380" cm="1">
        <f t="array" ref="AB7">INDEX(charge_bands_higher,AB5)</f>
        <v>1000000</v>
      </c>
      <c r="AC7" s="380" cm="1">
        <f t="array" ref="AC7">INDEX(charge_bands_higher,AC5)</f>
        <v>2000000</v>
      </c>
      <c r="AD7" s="380" cm="1">
        <f t="array" ref="AD7">INDEX(charge_bands_higher,AD5)</f>
        <v>99999999.989999995</v>
      </c>
    </row>
    <row r="8" spans="1:31" ht="14.5">
      <c r="A8" s="119" t="s">
        <v>433</v>
      </c>
      <c r="B8" s="120"/>
      <c r="C8" s="120"/>
      <c r="D8" s="377" t="e">
        <f>IF(Sgl_or_Joint="JLLS", ROUND(D6+D7, 1), ROUND(D6, 1))</f>
        <v>#VALUE!</v>
      </c>
      <c r="E8" s="526"/>
      <c r="G8" s="119" t="s">
        <v>87</v>
      </c>
      <c r="H8" s="120"/>
      <c r="I8" s="126">
        <f>Projection_Growth_rate</f>
        <v>4.4999999999999998E-2</v>
      </c>
      <c r="J8" s="31"/>
      <c r="N8" s="30"/>
      <c r="O8" s="30"/>
      <c r="P8" s="30"/>
      <c r="R8" s="47"/>
      <c r="S8" s="381"/>
      <c r="T8" s="382"/>
      <c r="U8" s="382"/>
      <c r="V8" s="382"/>
      <c r="W8" s="382"/>
      <c r="X8" s="382"/>
      <c r="Y8" s="382"/>
      <c r="Z8" s="382"/>
      <c r="AA8" s="382"/>
      <c r="AB8" s="382"/>
      <c r="AC8" s="382"/>
      <c r="AD8" s="382"/>
    </row>
    <row r="9" spans="1:31" ht="29">
      <c r="A9" s="119" t="s">
        <v>80</v>
      </c>
      <c r="B9" s="120"/>
      <c r="C9" s="120"/>
      <c r="D9" s="121" t="e">
        <f>INT(D8)</f>
        <v>#VALUE!</v>
      </c>
      <c r="G9" s="119" t="s">
        <v>88</v>
      </c>
      <c r="H9" s="120"/>
      <c r="I9" s="127">
        <f>(1+Projection_Growth_rate)^(1/12)</f>
        <v>1.0036748094004369</v>
      </c>
      <c r="J9" s="31"/>
      <c r="N9" s="30"/>
      <c r="O9" s="30"/>
      <c r="P9" s="30"/>
      <c r="S9" s="383" t="s">
        <v>399</v>
      </c>
      <c r="T9" s="384" cm="1">
        <f t="array" ref="T9">INDEX(charge_rates,T5)</f>
        <v>0.35</v>
      </c>
      <c r="U9" s="384" cm="1">
        <f t="array" ref="U9">INDEX(charge_rates,U5)</f>
        <v>0.35</v>
      </c>
      <c r="V9" s="384" cm="1">
        <f t="array" ref="V9">INDEX(charge_rates,V5)</f>
        <v>0.25</v>
      </c>
      <c r="W9" s="384" cm="1">
        <f t="array" ref="W9">INDEX(charge_rates,W5)</f>
        <v>0.25</v>
      </c>
      <c r="X9" s="384" cm="1">
        <f t="array" ref="X9">INDEX(charge_rates,X5)</f>
        <v>0.25</v>
      </c>
      <c r="Y9" s="384" cm="1">
        <f t="array" ref="Y9">INDEX(charge_rates,Y5)</f>
        <v>0.25</v>
      </c>
      <c r="Z9" s="384" cm="1">
        <f t="array" ref="Z9">INDEX(charge_rates,Z5)</f>
        <v>0.2</v>
      </c>
      <c r="AA9" s="384" cm="1">
        <f t="array" ref="AA9">INDEX(charge_rates,AA5)</f>
        <v>0.2</v>
      </c>
      <c r="AB9" s="384" cm="1">
        <f t="array" ref="AB9">INDEX(charge_rates,AB5)</f>
        <v>0.15</v>
      </c>
      <c r="AC9" s="384" cm="1">
        <f t="array" ref="AC9">INDEX(charge_rates,AC5)</f>
        <v>0.15</v>
      </c>
      <c r="AD9" s="384" cm="1">
        <f t="array" ref="AD9">INDEX(charge_rates,AD5)</f>
        <v>0.15</v>
      </c>
    </row>
    <row r="10" spans="1:31">
      <c r="A10" s="119" t="s">
        <v>79</v>
      </c>
      <c r="B10" s="120"/>
      <c r="C10" s="120"/>
      <c r="D10" s="121" t="e">
        <f>INT((D8-D9)*12)</f>
        <v>#VALUE!</v>
      </c>
      <c r="G10" s="119"/>
      <c r="H10" s="120"/>
      <c r="I10" s="128"/>
      <c r="J10" s="31"/>
      <c r="N10" s="30"/>
      <c r="O10" s="30"/>
      <c r="P10" s="30"/>
    </row>
    <row r="11" spans="1:31">
      <c r="A11" s="119" t="s">
        <v>81</v>
      </c>
      <c r="B11" s="120"/>
      <c r="C11" s="120"/>
      <c r="D11" s="121" t="e">
        <f>D9*12+D10</f>
        <v>#VALUE!</v>
      </c>
      <c r="E11" s="292" t="s">
        <v>548</v>
      </c>
      <c r="G11" s="119" t="s">
        <v>89</v>
      </c>
      <c r="H11" s="120"/>
      <c r="I11" s="128">
        <f>Market_discount_rate</f>
        <v>6.7500000000000004E-2</v>
      </c>
      <c r="J11" s="31"/>
      <c r="N11" s="30"/>
      <c r="O11" s="30"/>
      <c r="P11" s="30"/>
    </row>
    <row r="12" spans="1:31">
      <c r="A12" s="119" t="s">
        <v>61</v>
      </c>
      <c r="B12" s="120"/>
      <c r="C12" s="120"/>
      <c r="D12" s="122">
        <f ca="1">First_Wdwl_date</f>
        <v>46295</v>
      </c>
      <c r="E12" s="396">
        <f>DeferredDate</f>
        <v>1</v>
      </c>
      <c r="G12" s="119" t="s">
        <v>42</v>
      </c>
      <c r="H12" s="120"/>
      <c r="I12" s="121">
        <f>1/(1+Market_discount_rate)</f>
        <v>0.93676814988290402</v>
      </c>
      <c r="J12" s="31"/>
      <c r="M12" s="468"/>
      <c r="N12" s="30"/>
      <c r="O12" s="30"/>
      <c r="P12" s="30"/>
    </row>
    <row r="13" spans="1:31" ht="13.5">
      <c r="A13" s="123" t="s">
        <v>92</v>
      </c>
      <c r="B13" s="124"/>
      <c r="C13" s="124"/>
      <c r="D13" s="376" t="e">
        <f>INT(D8*Freq)/Freq</f>
        <v>#VALUE!</v>
      </c>
      <c r="G13" s="123" t="s">
        <v>233</v>
      </c>
      <c r="H13" s="124"/>
      <c r="I13" s="129">
        <f>Freq*((1+Market_discount_rate)^(1/Freq)-1)</f>
        <v>6.5497565483361164E-2</v>
      </c>
      <c r="J13" s="31"/>
      <c r="N13" s="30"/>
      <c r="O13" s="30"/>
      <c r="P13" s="30"/>
    </row>
    <row r="14" spans="1:31">
      <c r="E14" s="466"/>
      <c r="F14" s="466"/>
      <c r="G14" s="466"/>
      <c r="H14" s="466"/>
      <c r="I14" s="467"/>
      <c r="J14" s="31"/>
      <c r="N14" s="30"/>
      <c r="O14" s="30"/>
      <c r="P14" s="30"/>
    </row>
    <row r="15" spans="1:31">
      <c r="A15" s="520" t="s">
        <v>69</v>
      </c>
      <c r="B15" s="521"/>
      <c r="C15" s="521"/>
      <c r="D15" s="521"/>
      <c r="E15" s="521"/>
      <c r="F15" s="521"/>
      <c r="G15" s="521"/>
      <c r="H15" s="521"/>
      <c r="I15" s="521"/>
      <c r="J15" s="521"/>
      <c r="K15" s="521"/>
      <c r="L15" s="521"/>
      <c r="M15" s="521"/>
      <c r="N15" s="521"/>
      <c r="O15" s="521"/>
      <c r="P15" s="521"/>
      <c r="Q15" s="521"/>
      <c r="R15" s="521"/>
      <c r="S15" s="522"/>
    </row>
    <row r="16" spans="1:31" s="34" customFormat="1" ht="36">
      <c r="A16" s="69" t="s">
        <v>64</v>
      </c>
      <c r="B16" s="70" t="s">
        <v>65</v>
      </c>
      <c r="C16" s="70" t="s">
        <v>60</v>
      </c>
      <c r="D16" s="70" t="s">
        <v>67</v>
      </c>
      <c r="E16" s="70" t="s">
        <v>86</v>
      </c>
      <c r="F16" s="70" t="s">
        <v>546</v>
      </c>
      <c r="G16" s="70" t="s">
        <v>159</v>
      </c>
      <c r="H16" s="70" t="s">
        <v>66</v>
      </c>
      <c r="I16" s="70" t="s">
        <v>68</v>
      </c>
      <c r="J16" s="471" t="s">
        <v>85</v>
      </c>
      <c r="K16" s="70" t="s">
        <v>84</v>
      </c>
      <c r="L16" s="141" t="s">
        <v>70</v>
      </c>
      <c r="M16" s="70" t="s">
        <v>71</v>
      </c>
      <c r="N16" s="70" t="s">
        <v>231</v>
      </c>
      <c r="O16" s="142"/>
      <c r="P16" s="141"/>
      <c r="Q16" s="70" t="s">
        <v>72</v>
      </c>
      <c r="R16" s="70" t="s">
        <v>321</v>
      </c>
      <c r="S16" s="71" t="s">
        <v>77</v>
      </c>
      <c r="T16" s="527" t="s">
        <v>550</v>
      </c>
      <c r="U16" s="528"/>
      <c r="V16" s="528"/>
      <c r="W16" s="528"/>
      <c r="X16" s="528"/>
      <c r="Y16" s="528"/>
      <c r="Z16" s="528"/>
      <c r="AA16" s="528"/>
      <c r="AB16" s="528"/>
      <c r="AC16" s="528"/>
      <c r="AD16" s="529"/>
      <c r="AE16" s="395" t="s">
        <v>551</v>
      </c>
    </row>
    <row r="17" spans="1:31">
      <c r="A17" s="130">
        <v>1</v>
      </c>
      <c r="B17" s="131">
        <v>0</v>
      </c>
      <c r="C17" s="131">
        <v>1</v>
      </c>
      <c r="D17" s="132">
        <f ca="1">'MAIN PAGE'!D42</f>
        <v>46266</v>
      </c>
      <c r="E17" s="150">
        <f t="shared" ref="E17:E80" si="0">IF(A17&lt;&gt;"", IF(F17="N",0, ROUNDDOWN(IF(S17="Y", MAX(Q17, 0), MIN(BondAmountInvested*G17/Freq, Max_Wdwl_amt)), 2)),"")</f>
        <v>0</v>
      </c>
      <c r="F17" s="150" t="str">
        <f t="shared" ref="F17:F80" si="1">IF(A17&lt;&gt;"",  IF(A17&lt;first_projection_wdl_mth,"N",IF(A17=first_projection_wdl_mth,"Y",IF(INT((A17-first_projection_wdl_mth)/Mths_between_Wdwls)=(A17-first_projection_wdl_mth)/Mths_between_Wdwls,"Y","N"))),"")</f>
        <v>Y</v>
      </c>
      <c r="G17" s="136">
        <f t="shared" ref="G17:G80" si="2">IF(A17&lt;&gt;"", IncomeRetained, "")</f>
        <v>0</v>
      </c>
      <c r="H17" s="146">
        <f>IF(C17=1,Annual_tax_free_Wdwl,0)</f>
        <v>0</v>
      </c>
      <c r="I17" s="147">
        <f>IF(A17&lt;&gt;"", MIN(E17, H17, Q17), "")</f>
        <v>0</v>
      </c>
      <c r="J17" s="148">
        <f ca="1">IF(A17&lt;&gt;"", (MIN(E17, Q17)-I17)*(1-IF(D17&lt;chargeable_gain_taxrate_change_date,chargeable_gain_taxrate_pre_change,chargeable_gain_taxrate_post_change))+I17, "")</f>
        <v>0</v>
      </c>
      <c r="K17" s="147">
        <f ca="1">IF(A17="", "", $I$12^(A17/12)*J17)</f>
        <v>0</v>
      </c>
      <c r="L17" s="146">
        <f>IF(New_or_Existing=New_bond,BondAmountInvested,BondAmount)</f>
        <v>0</v>
      </c>
      <c r="M17" s="148">
        <f t="shared" ref="M17:M80" si="3">IF(A17="", "", L17*Mthly_growth_rate)</f>
        <v>0</v>
      </c>
      <c r="N17" s="148">
        <f>IF(A17="", "", AE17)</f>
        <v>0</v>
      </c>
      <c r="O17" s="148"/>
      <c r="P17" s="148"/>
      <c r="Q17" s="147">
        <f>IF(A17 = "", 0, MAX(M17 - (SUM(N17:P17)), 0))</f>
        <v>0</v>
      </c>
      <c r="R17" s="148">
        <f>IF(A17="", "", MAX(Q17-E17, 0))</f>
        <v>0</v>
      </c>
      <c r="S17" s="137" t="str">
        <f t="shared" ref="S17:S80" si="4">IF(A17="", "", IF(S16="Y", "Y", IF(Q17- IF(F17="Y", MIN(BondAmountInvested*G17/Freq,Max_Wdwl_amt), 0)&lt;=0, "Y", "N")))</f>
        <v>Y</v>
      </c>
      <c r="T17" s="275">
        <f t="shared" ref="T17:AD40" si="5">MAX(0,MIN(MAX(0,$M17),T$7)-T$6)</f>
        <v>0</v>
      </c>
      <c r="U17" s="275">
        <f t="shared" si="5"/>
        <v>0</v>
      </c>
      <c r="V17" s="275">
        <f t="shared" si="5"/>
        <v>0</v>
      </c>
      <c r="W17" s="275">
        <f t="shared" si="5"/>
        <v>0</v>
      </c>
      <c r="X17" s="275">
        <f t="shared" si="5"/>
        <v>0</v>
      </c>
      <c r="Y17" s="275">
        <f t="shared" si="5"/>
        <v>0</v>
      </c>
      <c r="Z17" s="275">
        <f t="shared" si="5"/>
        <v>0</v>
      </c>
      <c r="AA17" s="275">
        <f t="shared" si="5"/>
        <v>0</v>
      </c>
      <c r="AB17" s="275">
        <f t="shared" si="5"/>
        <v>0</v>
      </c>
      <c r="AC17" s="275">
        <f t="shared" si="5"/>
        <v>0</v>
      </c>
      <c r="AD17" s="275">
        <f t="shared" si="5"/>
        <v>0</v>
      </c>
      <c r="AE17" s="276">
        <f>SUMPRODUCT(T17:AD17,T$9:AD$9)/100/12</f>
        <v>0</v>
      </c>
    </row>
    <row r="18" spans="1:31">
      <c r="A18" s="133" t="e">
        <f>IF(A17&lt;$D$11, A17+1, "")</f>
        <v>#VALUE!</v>
      </c>
      <c r="B18" s="134" t="e">
        <f>IF(A18&lt;&gt;"", IF(C18=1, B17+1, B17), "")</f>
        <v>#VALUE!</v>
      </c>
      <c r="C18" s="134" t="e">
        <f>IF(A18&lt;&gt;"", IF(C17=12, 1, C17+1), "")</f>
        <v>#VALUE!</v>
      </c>
      <c r="D18" s="135" t="e">
        <f>IF(A18&lt;&gt;"", DATE(YEAR(D17), MONTH(D17)+1, DAY(D17)), "")</f>
        <v>#VALUE!</v>
      </c>
      <c r="E18" s="150" t="e">
        <f t="shared" si="0"/>
        <v>#VALUE!</v>
      </c>
      <c r="F18" s="150" t="e">
        <f t="shared" si="1"/>
        <v>#VALUE!</v>
      </c>
      <c r="G18" s="136" t="e">
        <f t="shared" si="2"/>
        <v>#VALUE!</v>
      </c>
      <c r="H18" s="148" t="e">
        <f t="shared" ref="H18:H81" si="6">IF(A18&lt;&gt;"", IF(B18&lt;Max_tax_free_term, IF(AND(C18=1, B18&lt;Max_tax_free_term), Annual_tax_free_Wdwl, 0), 0)+H17-I17, "")</f>
        <v>#VALUE!</v>
      </c>
      <c r="I18" s="148" t="e">
        <f>IF(A18&lt;&gt;"", MIN(E18, H18, Q18), "")</f>
        <v>#VALUE!</v>
      </c>
      <c r="J18" s="148" t="e">
        <f t="shared" ref="J18:J80" si="7">IF(A18&lt;&gt;"", (MIN(E18, Q18)-I18)*(1-IF(D18&lt;chargeable_gain_taxrate_change_date,chargeable_gain_taxrate_pre_change,chargeable_gain_taxrate_post_change))+I18, "")</f>
        <v>#VALUE!</v>
      </c>
      <c r="K18" s="148" t="e">
        <f>IF(A18="", "", $I$12^(A18/12)*J18)</f>
        <v>#VALUE!</v>
      </c>
      <c r="L18" s="148" t="e">
        <f>IF(A18="", "", R17)</f>
        <v>#VALUE!</v>
      </c>
      <c r="M18" s="148" t="e">
        <f t="shared" si="3"/>
        <v>#VALUE!</v>
      </c>
      <c r="N18" s="148" t="e">
        <f t="shared" ref="N18:N81" si="8">IF(A18="", "", AE18)</f>
        <v>#VALUE!</v>
      </c>
      <c r="O18" s="148"/>
      <c r="P18" s="148"/>
      <c r="Q18" s="148" t="e">
        <f>IF(A18 = "", 0, MAX(M18 - (SUM(N18:P18)), 0))</f>
        <v>#VALUE!</v>
      </c>
      <c r="R18" s="148" t="e">
        <f>IF(A18="", "", MAX(Q18-E18, 0))</f>
        <v>#VALUE!</v>
      </c>
      <c r="S18" s="137" t="e">
        <f t="shared" si="4"/>
        <v>#VALUE!</v>
      </c>
      <c r="T18" s="275" t="e">
        <f t="shared" si="5"/>
        <v>#VALUE!</v>
      </c>
      <c r="U18" s="275" t="e">
        <f t="shared" si="5"/>
        <v>#VALUE!</v>
      </c>
      <c r="V18" s="275" t="e">
        <f t="shared" si="5"/>
        <v>#VALUE!</v>
      </c>
      <c r="W18" s="275" t="e">
        <f t="shared" si="5"/>
        <v>#VALUE!</v>
      </c>
      <c r="X18" s="275" t="e">
        <f t="shared" si="5"/>
        <v>#VALUE!</v>
      </c>
      <c r="Y18" s="275" t="e">
        <f t="shared" si="5"/>
        <v>#VALUE!</v>
      </c>
      <c r="Z18" s="275" t="e">
        <f t="shared" si="5"/>
        <v>#VALUE!</v>
      </c>
      <c r="AA18" s="275" t="e">
        <f t="shared" si="5"/>
        <v>#VALUE!</v>
      </c>
      <c r="AB18" s="275" t="e">
        <f t="shared" si="5"/>
        <v>#VALUE!</v>
      </c>
      <c r="AC18" s="275" t="e">
        <f t="shared" si="5"/>
        <v>#VALUE!</v>
      </c>
      <c r="AD18" s="275" t="e">
        <f t="shared" si="5"/>
        <v>#VALUE!</v>
      </c>
      <c r="AE18" s="276" t="e">
        <f t="shared" ref="AE18:AE81" si="9">SUMPRODUCT(T18:AD18,T$9:AD$9)/100/12</f>
        <v>#VALUE!</v>
      </c>
    </row>
    <row r="19" spans="1:31">
      <c r="A19" s="133" t="e">
        <f t="shared" ref="A19:A82" si="10">IF(A18&lt;$D$11, A18+1, "")</f>
        <v>#VALUE!</v>
      </c>
      <c r="B19" s="134" t="e">
        <f t="shared" ref="B19:B82" si="11">IF(A19&lt;&gt;"", IF(C19=1, B18+1, B18), "")</f>
        <v>#VALUE!</v>
      </c>
      <c r="C19" s="134" t="e">
        <f t="shared" ref="C19:C82" si="12">IF(A19&lt;&gt;"", IF(C18=12, 1, C18+1), "")</f>
        <v>#VALUE!</v>
      </c>
      <c r="D19" s="135" t="e">
        <f t="shared" ref="D19:D82" si="13">IF(A19&lt;&gt;"", DATE(YEAR(D18), MONTH(D18)+1, DAY(D18)), "")</f>
        <v>#VALUE!</v>
      </c>
      <c r="E19" s="150" t="e">
        <f t="shared" si="0"/>
        <v>#VALUE!</v>
      </c>
      <c r="F19" s="150" t="e">
        <f t="shared" si="1"/>
        <v>#VALUE!</v>
      </c>
      <c r="G19" s="136" t="e">
        <f t="shared" si="2"/>
        <v>#VALUE!</v>
      </c>
      <c r="H19" s="148" t="e">
        <f t="shared" si="6"/>
        <v>#VALUE!</v>
      </c>
      <c r="I19" s="148" t="e">
        <f t="shared" ref="I19:I82" si="14">IF(A19&lt;&gt;"", MIN(E19, H19, Q19), "")</f>
        <v>#VALUE!</v>
      </c>
      <c r="J19" s="148" t="e">
        <f t="shared" si="7"/>
        <v>#VALUE!</v>
      </c>
      <c r="K19" s="148" t="e">
        <f>IF(A19="", "", $I$12^(A19/12)*J19)</f>
        <v>#VALUE!</v>
      </c>
      <c r="L19" s="148" t="e">
        <f t="shared" ref="L19:L82" si="15">IF(A19="", "", R18)</f>
        <v>#VALUE!</v>
      </c>
      <c r="M19" s="148" t="e">
        <f t="shared" si="3"/>
        <v>#VALUE!</v>
      </c>
      <c r="N19" s="148" t="e">
        <f t="shared" si="8"/>
        <v>#VALUE!</v>
      </c>
      <c r="O19" s="148"/>
      <c r="P19" s="148"/>
      <c r="Q19" s="148" t="e">
        <f t="shared" ref="Q19:Q82" si="16">IF(A19 = "", 0, MAX(M19 - (SUM(N19:P19)), 0))</f>
        <v>#VALUE!</v>
      </c>
      <c r="R19" s="148" t="e">
        <f t="shared" ref="R19:R82" si="17">IF(A19="", "", MAX(Q19-E19, 0))</f>
        <v>#VALUE!</v>
      </c>
      <c r="S19" s="137" t="e">
        <f t="shared" si="4"/>
        <v>#VALUE!</v>
      </c>
      <c r="T19" s="275" t="e">
        <f t="shared" si="5"/>
        <v>#VALUE!</v>
      </c>
      <c r="U19" s="275" t="e">
        <f t="shared" si="5"/>
        <v>#VALUE!</v>
      </c>
      <c r="V19" s="275" t="e">
        <f t="shared" si="5"/>
        <v>#VALUE!</v>
      </c>
      <c r="W19" s="275" t="e">
        <f t="shared" si="5"/>
        <v>#VALUE!</v>
      </c>
      <c r="X19" s="275" t="e">
        <f t="shared" si="5"/>
        <v>#VALUE!</v>
      </c>
      <c r="Y19" s="275" t="e">
        <f t="shared" si="5"/>
        <v>#VALUE!</v>
      </c>
      <c r="Z19" s="275" t="e">
        <f t="shared" si="5"/>
        <v>#VALUE!</v>
      </c>
      <c r="AA19" s="275" t="e">
        <f t="shared" si="5"/>
        <v>#VALUE!</v>
      </c>
      <c r="AB19" s="275" t="e">
        <f t="shared" si="5"/>
        <v>#VALUE!</v>
      </c>
      <c r="AC19" s="275" t="e">
        <f t="shared" si="5"/>
        <v>#VALUE!</v>
      </c>
      <c r="AD19" s="275" t="e">
        <f t="shared" si="5"/>
        <v>#VALUE!</v>
      </c>
      <c r="AE19" s="276" t="e">
        <f t="shared" si="9"/>
        <v>#VALUE!</v>
      </c>
    </row>
    <row r="20" spans="1:31">
      <c r="A20" s="133" t="e">
        <f t="shared" si="10"/>
        <v>#VALUE!</v>
      </c>
      <c r="B20" s="134" t="e">
        <f t="shared" si="11"/>
        <v>#VALUE!</v>
      </c>
      <c r="C20" s="134" t="e">
        <f t="shared" si="12"/>
        <v>#VALUE!</v>
      </c>
      <c r="D20" s="135" t="e">
        <f t="shared" si="13"/>
        <v>#VALUE!</v>
      </c>
      <c r="E20" s="150" t="e">
        <f t="shared" si="0"/>
        <v>#VALUE!</v>
      </c>
      <c r="F20" s="150" t="e">
        <f t="shared" si="1"/>
        <v>#VALUE!</v>
      </c>
      <c r="G20" s="136" t="e">
        <f t="shared" si="2"/>
        <v>#VALUE!</v>
      </c>
      <c r="H20" s="148" t="e">
        <f t="shared" si="6"/>
        <v>#VALUE!</v>
      </c>
      <c r="I20" s="148" t="e">
        <f t="shared" si="14"/>
        <v>#VALUE!</v>
      </c>
      <c r="J20" s="148" t="e">
        <f t="shared" si="7"/>
        <v>#VALUE!</v>
      </c>
      <c r="K20" s="148" t="e">
        <f t="shared" ref="K20:K82" si="18">IF(A20="", "", $I$12^(A20/12)*J20)</f>
        <v>#VALUE!</v>
      </c>
      <c r="L20" s="148" t="e">
        <f t="shared" si="15"/>
        <v>#VALUE!</v>
      </c>
      <c r="M20" s="148" t="e">
        <f t="shared" si="3"/>
        <v>#VALUE!</v>
      </c>
      <c r="N20" s="148" t="e">
        <f t="shared" si="8"/>
        <v>#VALUE!</v>
      </c>
      <c r="O20" s="148"/>
      <c r="P20" s="148"/>
      <c r="Q20" s="148" t="e">
        <f t="shared" si="16"/>
        <v>#VALUE!</v>
      </c>
      <c r="R20" s="148" t="e">
        <f t="shared" si="17"/>
        <v>#VALUE!</v>
      </c>
      <c r="S20" s="137" t="e">
        <f t="shared" si="4"/>
        <v>#VALUE!</v>
      </c>
      <c r="T20" s="275" t="e">
        <f t="shared" si="5"/>
        <v>#VALUE!</v>
      </c>
      <c r="U20" s="275" t="e">
        <f t="shared" si="5"/>
        <v>#VALUE!</v>
      </c>
      <c r="V20" s="275" t="e">
        <f t="shared" si="5"/>
        <v>#VALUE!</v>
      </c>
      <c r="W20" s="275" t="e">
        <f t="shared" si="5"/>
        <v>#VALUE!</v>
      </c>
      <c r="X20" s="275" t="e">
        <f t="shared" si="5"/>
        <v>#VALUE!</v>
      </c>
      <c r="Y20" s="275" t="e">
        <f t="shared" si="5"/>
        <v>#VALUE!</v>
      </c>
      <c r="Z20" s="275" t="e">
        <f t="shared" si="5"/>
        <v>#VALUE!</v>
      </c>
      <c r="AA20" s="275" t="e">
        <f t="shared" si="5"/>
        <v>#VALUE!</v>
      </c>
      <c r="AB20" s="275" t="e">
        <f t="shared" si="5"/>
        <v>#VALUE!</v>
      </c>
      <c r="AC20" s="275" t="e">
        <f t="shared" si="5"/>
        <v>#VALUE!</v>
      </c>
      <c r="AD20" s="275" t="e">
        <f t="shared" si="5"/>
        <v>#VALUE!</v>
      </c>
      <c r="AE20" s="276" t="e">
        <f t="shared" si="9"/>
        <v>#VALUE!</v>
      </c>
    </row>
    <row r="21" spans="1:31">
      <c r="A21" s="133" t="e">
        <f t="shared" si="10"/>
        <v>#VALUE!</v>
      </c>
      <c r="B21" s="134" t="e">
        <f t="shared" si="11"/>
        <v>#VALUE!</v>
      </c>
      <c r="C21" s="134" t="e">
        <f t="shared" si="12"/>
        <v>#VALUE!</v>
      </c>
      <c r="D21" s="135" t="e">
        <f t="shared" si="13"/>
        <v>#VALUE!</v>
      </c>
      <c r="E21" s="150" t="e">
        <f t="shared" si="0"/>
        <v>#VALUE!</v>
      </c>
      <c r="F21" s="150" t="e">
        <f t="shared" si="1"/>
        <v>#VALUE!</v>
      </c>
      <c r="G21" s="136" t="e">
        <f t="shared" si="2"/>
        <v>#VALUE!</v>
      </c>
      <c r="H21" s="148" t="e">
        <f t="shared" si="6"/>
        <v>#VALUE!</v>
      </c>
      <c r="I21" s="148" t="e">
        <f t="shared" si="14"/>
        <v>#VALUE!</v>
      </c>
      <c r="J21" s="148" t="e">
        <f t="shared" si="7"/>
        <v>#VALUE!</v>
      </c>
      <c r="K21" s="148" t="e">
        <f t="shared" si="18"/>
        <v>#VALUE!</v>
      </c>
      <c r="L21" s="148" t="e">
        <f t="shared" si="15"/>
        <v>#VALUE!</v>
      </c>
      <c r="M21" s="148" t="e">
        <f t="shared" si="3"/>
        <v>#VALUE!</v>
      </c>
      <c r="N21" s="148" t="e">
        <f t="shared" si="8"/>
        <v>#VALUE!</v>
      </c>
      <c r="O21" s="148"/>
      <c r="P21" s="148"/>
      <c r="Q21" s="148" t="e">
        <f t="shared" si="16"/>
        <v>#VALUE!</v>
      </c>
      <c r="R21" s="148" t="e">
        <f t="shared" si="17"/>
        <v>#VALUE!</v>
      </c>
      <c r="S21" s="137" t="e">
        <f t="shared" si="4"/>
        <v>#VALUE!</v>
      </c>
      <c r="T21" s="275" t="e">
        <f t="shared" si="5"/>
        <v>#VALUE!</v>
      </c>
      <c r="U21" s="275" t="e">
        <f t="shared" si="5"/>
        <v>#VALUE!</v>
      </c>
      <c r="V21" s="275" t="e">
        <f t="shared" si="5"/>
        <v>#VALUE!</v>
      </c>
      <c r="W21" s="275" t="e">
        <f t="shared" si="5"/>
        <v>#VALUE!</v>
      </c>
      <c r="X21" s="275" t="e">
        <f t="shared" si="5"/>
        <v>#VALUE!</v>
      </c>
      <c r="Y21" s="275" t="e">
        <f t="shared" si="5"/>
        <v>#VALUE!</v>
      </c>
      <c r="Z21" s="275" t="e">
        <f t="shared" si="5"/>
        <v>#VALUE!</v>
      </c>
      <c r="AA21" s="275" t="e">
        <f t="shared" si="5"/>
        <v>#VALUE!</v>
      </c>
      <c r="AB21" s="275" t="e">
        <f t="shared" si="5"/>
        <v>#VALUE!</v>
      </c>
      <c r="AC21" s="275" t="e">
        <f t="shared" si="5"/>
        <v>#VALUE!</v>
      </c>
      <c r="AD21" s="275" t="e">
        <f t="shared" si="5"/>
        <v>#VALUE!</v>
      </c>
      <c r="AE21" s="276" t="e">
        <f t="shared" si="9"/>
        <v>#VALUE!</v>
      </c>
    </row>
    <row r="22" spans="1:31">
      <c r="A22" s="133" t="e">
        <f t="shared" si="10"/>
        <v>#VALUE!</v>
      </c>
      <c r="B22" s="134" t="e">
        <f t="shared" si="11"/>
        <v>#VALUE!</v>
      </c>
      <c r="C22" s="134" t="e">
        <f t="shared" si="12"/>
        <v>#VALUE!</v>
      </c>
      <c r="D22" s="135" t="e">
        <f t="shared" si="13"/>
        <v>#VALUE!</v>
      </c>
      <c r="E22" s="150" t="e">
        <f t="shared" si="0"/>
        <v>#VALUE!</v>
      </c>
      <c r="F22" s="150" t="e">
        <f t="shared" si="1"/>
        <v>#VALUE!</v>
      </c>
      <c r="G22" s="136" t="e">
        <f t="shared" si="2"/>
        <v>#VALUE!</v>
      </c>
      <c r="H22" s="148" t="e">
        <f t="shared" si="6"/>
        <v>#VALUE!</v>
      </c>
      <c r="I22" s="148" t="e">
        <f t="shared" si="14"/>
        <v>#VALUE!</v>
      </c>
      <c r="J22" s="148" t="e">
        <f t="shared" si="7"/>
        <v>#VALUE!</v>
      </c>
      <c r="K22" s="148" t="e">
        <f t="shared" si="18"/>
        <v>#VALUE!</v>
      </c>
      <c r="L22" s="148" t="e">
        <f t="shared" si="15"/>
        <v>#VALUE!</v>
      </c>
      <c r="M22" s="148" t="e">
        <f t="shared" si="3"/>
        <v>#VALUE!</v>
      </c>
      <c r="N22" s="148" t="e">
        <f t="shared" si="8"/>
        <v>#VALUE!</v>
      </c>
      <c r="O22" s="148"/>
      <c r="P22" s="148"/>
      <c r="Q22" s="148" t="e">
        <f t="shared" si="16"/>
        <v>#VALUE!</v>
      </c>
      <c r="R22" s="148" t="e">
        <f t="shared" si="17"/>
        <v>#VALUE!</v>
      </c>
      <c r="S22" s="137" t="e">
        <f t="shared" si="4"/>
        <v>#VALUE!</v>
      </c>
      <c r="T22" s="275" t="e">
        <f t="shared" si="5"/>
        <v>#VALUE!</v>
      </c>
      <c r="U22" s="275" t="e">
        <f t="shared" si="5"/>
        <v>#VALUE!</v>
      </c>
      <c r="V22" s="275" t="e">
        <f t="shared" si="5"/>
        <v>#VALUE!</v>
      </c>
      <c r="W22" s="275" t="e">
        <f t="shared" si="5"/>
        <v>#VALUE!</v>
      </c>
      <c r="X22" s="275" t="e">
        <f t="shared" si="5"/>
        <v>#VALUE!</v>
      </c>
      <c r="Y22" s="275" t="e">
        <f t="shared" si="5"/>
        <v>#VALUE!</v>
      </c>
      <c r="Z22" s="275" t="e">
        <f t="shared" si="5"/>
        <v>#VALUE!</v>
      </c>
      <c r="AA22" s="275" t="e">
        <f t="shared" si="5"/>
        <v>#VALUE!</v>
      </c>
      <c r="AB22" s="275" t="e">
        <f t="shared" si="5"/>
        <v>#VALUE!</v>
      </c>
      <c r="AC22" s="275" t="e">
        <f t="shared" si="5"/>
        <v>#VALUE!</v>
      </c>
      <c r="AD22" s="275" t="e">
        <f t="shared" si="5"/>
        <v>#VALUE!</v>
      </c>
      <c r="AE22" s="276" t="e">
        <f t="shared" si="9"/>
        <v>#VALUE!</v>
      </c>
    </row>
    <row r="23" spans="1:31">
      <c r="A23" s="133" t="e">
        <f t="shared" si="10"/>
        <v>#VALUE!</v>
      </c>
      <c r="B23" s="134" t="e">
        <f t="shared" si="11"/>
        <v>#VALUE!</v>
      </c>
      <c r="C23" s="134" t="e">
        <f t="shared" si="12"/>
        <v>#VALUE!</v>
      </c>
      <c r="D23" s="135" t="e">
        <f t="shared" si="13"/>
        <v>#VALUE!</v>
      </c>
      <c r="E23" s="150" t="e">
        <f t="shared" si="0"/>
        <v>#VALUE!</v>
      </c>
      <c r="F23" s="150" t="e">
        <f t="shared" si="1"/>
        <v>#VALUE!</v>
      </c>
      <c r="G23" s="136" t="e">
        <f t="shared" si="2"/>
        <v>#VALUE!</v>
      </c>
      <c r="H23" s="148" t="e">
        <f t="shared" si="6"/>
        <v>#VALUE!</v>
      </c>
      <c r="I23" s="148" t="e">
        <f t="shared" si="14"/>
        <v>#VALUE!</v>
      </c>
      <c r="J23" s="148" t="e">
        <f t="shared" si="7"/>
        <v>#VALUE!</v>
      </c>
      <c r="K23" s="148" t="e">
        <f t="shared" si="18"/>
        <v>#VALUE!</v>
      </c>
      <c r="L23" s="148" t="e">
        <f t="shared" si="15"/>
        <v>#VALUE!</v>
      </c>
      <c r="M23" s="148" t="e">
        <f t="shared" si="3"/>
        <v>#VALUE!</v>
      </c>
      <c r="N23" s="148" t="e">
        <f t="shared" si="8"/>
        <v>#VALUE!</v>
      </c>
      <c r="O23" s="148"/>
      <c r="P23" s="148"/>
      <c r="Q23" s="148" t="e">
        <f t="shared" si="16"/>
        <v>#VALUE!</v>
      </c>
      <c r="R23" s="148" t="e">
        <f t="shared" si="17"/>
        <v>#VALUE!</v>
      </c>
      <c r="S23" s="137" t="e">
        <f t="shared" si="4"/>
        <v>#VALUE!</v>
      </c>
      <c r="T23" s="275" t="e">
        <f t="shared" si="5"/>
        <v>#VALUE!</v>
      </c>
      <c r="U23" s="275" t="e">
        <f t="shared" si="5"/>
        <v>#VALUE!</v>
      </c>
      <c r="V23" s="275" t="e">
        <f t="shared" si="5"/>
        <v>#VALUE!</v>
      </c>
      <c r="W23" s="275" t="e">
        <f t="shared" si="5"/>
        <v>#VALUE!</v>
      </c>
      <c r="X23" s="275" t="e">
        <f t="shared" si="5"/>
        <v>#VALUE!</v>
      </c>
      <c r="Y23" s="275" t="e">
        <f t="shared" si="5"/>
        <v>#VALUE!</v>
      </c>
      <c r="Z23" s="275" t="e">
        <f t="shared" si="5"/>
        <v>#VALUE!</v>
      </c>
      <c r="AA23" s="275" t="e">
        <f t="shared" si="5"/>
        <v>#VALUE!</v>
      </c>
      <c r="AB23" s="275" t="e">
        <f t="shared" si="5"/>
        <v>#VALUE!</v>
      </c>
      <c r="AC23" s="275" t="e">
        <f t="shared" si="5"/>
        <v>#VALUE!</v>
      </c>
      <c r="AD23" s="275" t="e">
        <f t="shared" si="5"/>
        <v>#VALUE!</v>
      </c>
      <c r="AE23" s="276" t="e">
        <f t="shared" si="9"/>
        <v>#VALUE!</v>
      </c>
    </row>
    <row r="24" spans="1:31">
      <c r="A24" s="133" t="e">
        <f t="shared" si="10"/>
        <v>#VALUE!</v>
      </c>
      <c r="B24" s="134" t="e">
        <f t="shared" si="11"/>
        <v>#VALUE!</v>
      </c>
      <c r="C24" s="134" t="e">
        <f t="shared" si="12"/>
        <v>#VALUE!</v>
      </c>
      <c r="D24" s="135" t="e">
        <f t="shared" si="13"/>
        <v>#VALUE!</v>
      </c>
      <c r="E24" s="150" t="e">
        <f t="shared" si="0"/>
        <v>#VALUE!</v>
      </c>
      <c r="F24" s="150" t="e">
        <f t="shared" si="1"/>
        <v>#VALUE!</v>
      </c>
      <c r="G24" s="136" t="e">
        <f t="shared" si="2"/>
        <v>#VALUE!</v>
      </c>
      <c r="H24" s="148" t="e">
        <f t="shared" si="6"/>
        <v>#VALUE!</v>
      </c>
      <c r="I24" s="148" t="e">
        <f t="shared" si="14"/>
        <v>#VALUE!</v>
      </c>
      <c r="J24" s="148" t="e">
        <f t="shared" si="7"/>
        <v>#VALUE!</v>
      </c>
      <c r="K24" s="148" t="e">
        <f t="shared" si="18"/>
        <v>#VALUE!</v>
      </c>
      <c r="L24" s="148" t="e">
        <f t="shared" si="15"/>
        <v>#VALUE!</v>
      </c>
      <c r="M24" s="148" t="e">
        <f t="shared" si="3"/>
        <v>#VALUE!</v>
      </c>
      <c r="N24" s="148" t="e">
        <f t="shared" si="8"/>
        <v>#VALUE!</v>
      </c>
      <c r="O24" s="148"/>
      <c r="P24" s="148"/>
      <c r="Q24" s="148" t="e">
        <f t="shared" si="16"/>
        <v>#VALUE!</v>
      </c>
      <c r="R24" s="148" t="e">
        <f t="shared" si="17"/>
        <v>#VALUE!</v>
      </c>
      <c r="S24" s="137" t="e">
        <f t="shared" si="4"/>
        <v>#VALUE!</v>
      </c>
      <c r="T24" s="275" t="e">
        <f t="shared" si="5"/>
        <v>#VALUE!</v>
      </c>
      <c r="U24" s="275" t="e">
        <f t="shared" si="5"/>
        <v>#VALUE!</v>
      </c>
      <c r="V24" s="275" t="e">
        <f t="shared" si="5"/>
        <v>#VALUE!</v>
      </c>
      <c r="W24" s="275" t="e">
        <f t="shared" si="5"/>
        <v>#VALUE!</v>
      </c>
      <c r="X24" s="275" t="e">
        <f t="shared" si="5"/>
        <v>#VALUE!</v>
      </c>
      <c r="Y24" s="275" t="e">
        <f t="shared" si="5"/>
        <v>#VALUE!</v>
      </c>
      <c r="Z24" s="275" t="e">
        <f t="shared" si="5"/>
        <v>#VALUE!</v>
      </c>
      <c r="AA24" s="275" t="e">
        <f t="shared" si="5"/>
        <v>#VALUE!</v>
      </c>
      <c r="AB24" s="275" t="e">
        <f t="shared" si="5"/>
        <v>#VALUE!</v>
      </c>
      <c r="AC24" s="275" t="e">
        <f t="shared" si="5"/>
        <v>#VALUE!</v>
      </c>
      <c r="AD24" s="275" t="e">
        <f t="shared" si="5"/>
        <v>#VALUE!</v>
      </c>
      <c r="AE24" s="276" t="e">
        <f t="shared" si="9"/>
        <v>#VALUE!</v>
      </c>
    </row>
    <row r="25" spans="1:31">
      <c r="A25" s="133" t="e">
        <f t="shared" si="10"/>
        <v>#VALUE!</v>
      </c>
      <c r="B25" s="134" t="e">
        <f t="shared" si="11"/>
        <v>#VALUE!</v>
      </c>
      <c r="C25" s="134" t="e">
        <f t="shared" si="12"/>
        <v>#VALUE!</v>
      </c>
      <c r="D25" s="135" t="e">
        <f t="shared" si="13"/>
        <v>#VALUE!</v>
      </c>
      <c r="E25" s="150" t="e">
        <f t="shared" si="0"/>
        <v>#VALUE!</v>
      </c>
      <c r="F25" s="150" t="e">
        <f t="shared" si="1"/>
        <v>#VALUE!</v>
      </c>
      <c r="G25" s="136" t="e">
        <f t="shared" si="2"/>
        <v>#VALUE!</v>
      </c>
      <c r="H25" s="148" t="e">
        <f t="shared" si="6"/>
        <v>#VALUE!</v>
      </c>
      <c r="I25" s="148" t="e">
        <f t="shared" si="14"/>
        <v>#VALUE!</v>
      </c>
      <c r="J25" s="148" t="e">
        <f t="shared" si="7"/>
        <v>#VALUE!</v>
      </c>
      <c r="K25" s="148" t="e">
        <f t="shared" si="18"/>
        <v>#VALUE!</v>
      </c>
      <c r="L25" s="148" t="e">
        <f t="shared" si="15"/>
        <v>#VALUE!</v>
      </c>
      <c r="M25" s="148" t="e">
        <f t="shared" si="3"/>
        <v>#VALUE!</v>
      </c>
      <c r="N25" s="148" t="e">
        <f t="shared" si="8"/>
        <v>#VALUE!</v>
      </c>
      <c r="O25" s="148"/>
      <c r="P25" s="148"/>
      <c r="Q25" s="148" t="e">
        <f t="shared" si="16"/>
        <v>#VALUE!</v>
      </c>
      <c r="R25" s="148" t="e">
        <f t="shared" si="17"/>
        <v>#VALUE!</v>
      </c>
      <c r="S25" s="137" t="e">
        <f t="shared" si="4"/>
        <v>#VALUE!</v>
      </c>
      <c r="T25" s="275" t="e">
        <f t="shared" si="5"/>
        <v>#VALUE!</v>
      </c>
      <c r="U25" s="275" t="e">
        <f t="shared" si="5"/>
        <v>#VALUE!</v>
      </c>
      <c r="V25" s="275" t="e">
        <f t="shared" si="5"/>
        <v>#VALUE!</v>
      </c>
      <c r="W25" s="275" t="e">
        <f t="shared" si="5"/>
        <v>#VALUE!</v>
      </c>
      <c r="X25" s="275" t="e">
        <f t="shared" si="5"/>
        <v>#VALUE!</v>
      </c>
      <c r="Y25" s="275" t="e">
        <f t="shared" si="5"/>
        <v>#VALUE!</v>
      </c>
      <c r="Z25" s="275" t="e">
        <f t="shared" si="5"/>
        <v>#VALUE!</v>
      </c>
      <c r="AA25" s="275" t="e">
        <f t="shared" si="5"/>
        <v>#VALUE!</v>
      </c>
      <c r="AB25" s="275" t="e">
        <f t="shared" si="5"/>
        <v>#VALUE!</v>
      </c>
      <c r="AC25" s="275" t="e">
        <f t="shared" si="5"/>
        <v>#VALUE!</v>
      </c>
      <c r="AD25" s="275" t="e">
        <f t="shared" si="5"/>
        <v>#VALUE!</v>
      </c>
      <c r="AE25" s="276" t="e">
        <f t="shared" si="9"/>
        <v>#VALUE!</v>
      </c>
    </row>
    <row r="26" spans="1:31">
      <c r="A26" s="133" t="e">
        <f t="shared" si="10"/>
        <v>#VALUE!</v>
      </c>
      <c r="B26" s="134" t="e">
        <f t="shared" si="11"/>
        <v>#VALUE!</v>
      </c>
      <c r="C26" s="134" t="e">
        <f t="shared" si="12"/>
        <v>#VALUE!</v>
      </c>
      <c r="D26" s="135" t="e">
        <f t="shared" si="13"/>
        <v>#VALUE!</v>
      </c>
      <c r="E26" s="150" t="e">
        <f t="shared" si="0"/>
        <v>#VALUE!</v>
      </c>
      <c r="F26" s="150" t="e">
        <f t="shared" si="1"/>
        <v>#VALUE!</v>
      </c>
      <c r="G26" s="136" t="e">
        <f t="shared" si="2"/>
        <v>#VALUE!</v>
      </c>
      <c r="H26" s="148" t="e">
        <f t="shared" si="6"/>
        <v>#VALUE!</v>
      </c>
      <c r="I26" s="148" t="e">
        <f t="shared" si="14"/>
        <v>#VALUE!</v>
      </c>
      <c r="J26" s="148" t="e">
        <f t="shared" si="7"/>
        <v>#VALUE!</v>
      </c>
      <c r="K26" s="148" t="e">
        <f t="shared" si="18"/>
        <v>#VALUE!</v>
      </c>
      <c r="L26" s="148" t="e">
        <f t="shared" si="15"/>
        <v>#VALUE!</v>
      </c>
      <c r="M26" s="148" t="e">
        <f t="shared" si="3"/>
        <v>#VALUE!</v>
      </c>
      <c r="N26" s="148" t="e">
        <f t="shared" si="8"/>
        <v>#VALUE!</v>
      </c>
      <c r="O26" s="148"/>
      <c r="P26" s="148"/>
      <c r="Q26" s="148" t="e">
        <f t="shared" si="16"/>
        <v>#VALUE!</v>
      </c>
      <c r="R26" s="148" t="e">
        <f t="shared" si="17"/>
        <v>#VALUE!</v>
      </c>
      <c r="S26" s="137" t="e">
        <f t="shared" si="4"/>
        <v>#VALUE!</v>
      </c>
      <c r="T26" s="275" t="e">
        <f t="shared" si="5"/>
        <v>#VALUE!</v>
      </c>
      <c r="U26" s="275" t="e">
        <f t="shared" si="5"/>
        <v>#VALUE!</v>
      </c>
      <c r="V26" s="275" t="e">
        <f t="shared" si="5"/>
        <v>#VALUE!</v>
      </c>
      <c r="W26" s="275" t="e">
        <f t="shared" si="5"/>
        <v>#VALUE!</v>
      </c>
      <c r="X26" s="275" t="e">
        <f t="shared" si="5"/>
        <v>#VALUE!</v>
      </c>
      <c r="Y26" s="275" t="e">
        <f t="shared" si="5"/>
        <v>#VALUE!</v>
      </c>
      <c r="Z26" s="275" t="e">
        <f t="shared" si="5"/>
        <v>#VALUE!</v>
      </c>
      <c r="AA26" s="275" t="e">
        <f t="shared" si="5"/>
        <v>#VALUE!</v>
      </c>
      <c r="AB26" s="275" t="e">
        <f t="shared" si="5"/>
        <v>#VALUE!</v>
      </c>
      <c r="AC26" s="275" t="e">
        <f t="shared" si="5"/>
        <v>#VALUE!</v>
      </c>
      <c r="AD26" s="275" t="e">
        <f t="shared" si="5"/>
        <v>#VALUE!</v>
      </c>
      <c r="AE26" s="276" t="e">
        <f t="shared" si="9"/>
        <v>#VALUE!</v>
      </c>
    </row>
    <row r="27" spans="1:31">
      <c r="A27" s="133" t="e">
        <f t="shared" si="10"/>
        <v>#VALUE!</v>
      </c>
      <c r="B27" s="134" t="e">
        <f t="shared" si="11"/>
        <v>#VALUE!</v>
      </c>
      <c r="C27" s="134" t="e">
        <f t="shared" si="12"/>
        <v>#VALUE!</v>
      </c>
      <c r="D27" s="135" t="e">
        <f t="shared" si="13"/>
        <v>#VALUE!</v>
      </c>
      <c r="E27" s="150" t="e">
        <f t="shared" si="0"/>
        <v>#VALUE!</v>
      </c>
      <c r="F27" s="150" t="e">
        <f t="shared" si="1"/>
        <v>#VALUE!</v>
      </c>
      <c r="G27" s="136" t="e">
        <f t="shared" si="2"/>
        <v>#VALUE!</v>
      </c>
      <c r="H27" s="148" t="e">
        <f t="shared" si="6"/>
        <v>#VALUE!</v>
      </c>
      <c r="I27" s="148" t="e">
        <f t="shared" si="14"/>
        <v>#VALUE!</v>
      </c>
      <c r="J27" s="148" t="e">
        <f t="shared" si="7"/>
        <v>#VALUE!</v>
      </c>
      <c r="K27" s="148" t="e">
        <f t="shared" si="18"/>
        <v>#VALUE!</v>
      </c>
      <c r="L27" s="148" t="e">
        <f t="shared" si="15"/>
        <v>#VALUE!</v>
      </c>
      <c r="M27" s="148" t="e">
        <f t="shared" si="3"/>
        <v>#VALUE!</v>
      </c>
      <c r="N27" s="148" t="e">
        <f t="shared" si="8"/>
        <v>#VALUE!</v>
      </c>
      <c r="O27" s="148"/>
      <c r="P27" s="148"/>
      <c r="Q27" s="148" t="e">
        <f t="shared" si="16"/>
        <v>#VALUE!</v>
      </c>
      <c r="R27" s="148" t="e">
        <f t="shared" si="17"/>
        <v>#VALUE!</v>
      </c>
      <c r="S27" s="137" t="e">
        <f t="shared" si="4"/>
        <v>#VALUE!</v>
      </c>
      <c r="T27" s="275" t="e">
        <f t="shared" si="5"/>
        <v>#VALUE!</v>
      </c>
      <c r="U27" s="275" t="e">
        <f t="shared" si="5"/>
        <v>#VALUE!</v>
      </c>
      <c r="V27" s="275" t="e">
        <f t="shared" si="5"/>
        <v>#VALUE!</v>
      </c>
      <c r="W27" s="275" t="e">
        <f t="shared" si="5"/>
        <v>#VALUE!</v>
      </c>
      <c r="X27" s="275" t="e">
        <f t="shared" si="5"/>
        <v>#VALUE!</v>
      </c>
      <c r="Y27" s="275" t="e">
        <f t="shared" si="5"/>
        <v>#VALUE!</v>
      </c>
      <c r="Z27" s="275" t="e">
        <f t="shared" si="5"/>
        <v>#VALUE!</v>
      </c>
      <c r="AA27" s="275" t="e">
        <f t="shared" si="5"/>
        <v>#VALUE!</v>
      </c>
      <c r="AB27" s="275" t="e">
        <f t="shared" si="5"/>
        <v>#VALUE!</v>
      </c>
      <c r="AC27" s="275" t="e">
        <f t="shared" si="5"/>
        <v>#VALUE!</v>
      </c>
      <c r="AD27" s="275" t="e">
        <f t="shared" si="5"/>
        <v>#VALUE!</v>
      </c>
      <c r="AE27" s="276" t="e">
        <f t="shared" si="9"/>
        <v>#VALUE!</v>
      </c>
    </row>
    <row r="28" spans="1:31">
      <c r="A28" s="133" t="e">
        <f t="shared" si="10"/>
        <v>#VALUE!</v>
      </c>
      <c r="B28" s="134" t="e">
        <f t="shared" si="11"/>
        <v>#VALUE!</v>
      </c>
      <c r="C28" s="134" t="e">
        <f t="shared" si="12"/>
        <v>#VALUE!</v>
      </c>
      <c r="D28" s="135" t="e">
        <f t="shared" si="13"/>
        <v>#VALUE!</v>
      </c>
      <c r="E28" s="150" t="e">
        <f t="shared" si="0"/>
        <v>#VALUE!</v>
      </c>
      <c r="F28" s="150" t="e">
        <f t="shared" si="1"/>
        <v>#VALUE!</v>
      </c>
      <c r="G28" s="136" t="e">
        <f t="shared" si="2"/>
        <v>#VALUE!</v>
      </c>
      <c r="H28" s="148" t="e">
        <f t="shared" si="6"/>
        <v>#VALUE!</v>
      </c>
      <c r="I28" s="148" t="e">
        <f t="shared" si="14"/>
        <v>#VALUE!</v>
      </c>
      <c r="J28" s="148" t="e">
        <f t="shared" si="7"/>
        <v>#VALUE!</v>
      </c>
      <c r="K28" s="148" t="e">
        <f t="shared" si="18"/>
        <v>#VALUE!</v>
      </c>
      <c r="L28" s="148" t="e">
        <f t="shared" si="15"/>
        <v>#VALUE!</v>
      </c>
      <c r="M28" s="148" t="e">
        <f t="shared" si="3"/>
        <v>#VALUE!</v>
      </c>
      <c r="N28" s="148" t="e">
        <f t="shared" si="8"/>
        <v>#VALUE!</v>
      </c>
      <c r="O28" s="148"/>
      <c r="P28" s="148"/>
      <c r="Q28" s="148" t="e">
        <f t="shared" si="16"/>
        <v>#VALUE!</v>
      </c>
      <c r="R28" s="148" t="e">
        <f t="shared" si="17"/>
        <v>#VALUE!</v>
      </c>
      <c r="S28" s="137" t="e">
        <f t="shared" si="4"/>
        <v>#VALUE!</v>
      </c>
      <c r="T28" s="275" t="e">
        <f t="shared" si="5"/>
        <v>#VALUE!</v>
      </c>
      <c r="U28" s="275" t="e">
        <f t="shared" si="5"/>
        <v>#VALUE!</v>
      </c>
      <c r="V28" s="275" t="e">
        <f t="shared" si="5"/>
        <v>#VALUE!</v>
      </c>
      <c r="W28" s="275" t="e">
        <f t="shared" si="5"/>
        <v>#VALUE!</v>
      </c>
      <c r="X28" s="275" t="e">
        <f t="shared" si="5"/>
        <v>#VALUE!</v>
      </c>
      <c r="Y28" s="275" t="e">
        <f t="shared" si="5"/>
        <v>#VALUE!</v>
      </c>
      <c r="Z28" s="275" t="e">
        <f t="shared" si="5"/>
        <v>#VALUE!</v>
      </c>
      <c r="AA28" s="275" t="e">
        <f t="shared" si="5"/>
        <v>#VALUE!</v>
      </c>
      <c r="AB28" s="275" t="e">
        <f t="shared" si="5"/>
        <v>#VALUE!</v>
      </c>
      <c r="AC28" s="275" t="e">
        <f t="shared" si="5"/>
        <v>#VALUE!</v>
      </c>
      <c r="AD28" s="275" t="e">
        <f t="shared" si="5"/>
        <v>#VALUE!</v>
      </c>
      <c r="AE28" s="276" t="e">
        <f t="shared" si="9"/>
        <v>#VALUE!</v>
      </c>
    </row>
    <row r="29" spans="1:31">
      <c r="A29" s="133" t="e">
        <f t="shared" si="10"/>
        <v>#VALUE!</v>
      </c>
      <c r="B29" s="134" t="e">
        <f t="shared" si="11"/>
        <v>#VALUE!</v>
      </c>
      <c r="C29" s="134" t="e">
        <f t="shared" si="12"/>
        <v>#VALUE!</v>
      </c>
      <c r="D29" s="135" t="e">
        <f t="shared" si="13"/>
        <v>#VALUE!</v>
      </c>
      <c r="E29" s="150" t="e">
        <f t="shared" si="0"/>
        <v>#VALUE!</v>
      </c>
      <c r="F29" s="150" t="e">
        <f t="shared" si="1"/>
        <v>#VALUE!</v>
      </c>
      <c r="G29" s="136" t="e">
        <f t="shared" si="2"/>
        <v>#VALUE!</v>
      </c>
      <c r="H29" s="148" t="e">
        <f t="shared" si="6"/>
        <v>#VALUE!</v>
      </c>
      <c r="I29" s="148" t="e">
        <f t="shared" si="14"/>
        <v>#VALUE!</v>
      </c>
      <c r="J29" s="148" t="e">
        <f t="shared" si="7"/>
        <v>#VALUE!</v>
      </c>
      <c r="K29" s="148" t="e">
        <f t="shared" si="18"/>
        <v>#VALUE!</v>
      </c>
      <c r="L29" s="148" t="e">
        <f t="shared" si="15"/>
        <v>#VALUE!</v>
      </c>
      <c r="M29" s="148" t="e">
        <f t="shared" si="3"/>
        <v>#VALUE!</v>
      </c>
      <c r="N29" s="148" t="e">
        <f t="shared" si="8"/>
        <v>#VALUE!</v>
      </c>
      <c r="O29" s="148"/>
      <c r="P29" s="148"/>
      <c r="Q29" s="148" t="e">
        <f t="shared" si="16"/>
        <v>#VALUE!</v>
      </c>
      <c r="R29" s="148" t="e">
        <f t="shared" si="17"/>
        <v>#VALUE!</v>
      </c>
      <c r="S29" s="137" t="e">
        <f t="shared" si="4"/>
        <v>#VALUE!</v>
      </c>
      <c r="T29" s="275" t="e">
        <f t="shared" si="5"/>
        <v>#VALUE!</v>
      </c>
      <c r="U29" s="275" t="e">
        <f t="shared" si="5"/>
        <v>#VALUE!</v>
      </c>
      <c r="V29" s="275" t="e">
        <f t="shared" si="5"/>
        <v>#VALUE!</v>
      </c>
      <c r="W29" s="275" t="e">
        <f t="shared" si="5"/>
        <v>#VALUE!</v>
      </c>
      <c r="X29" s="275" t="e">
        <f t="shared" si="5"/>
        <v>#VALUE!</v>
      </c>
      <c r="Y29" s="275" t="e">
        <f t="shared" si="5"/>
        <v>#VALUE!</v>
      </c>
      <c r="Z29" s="275" t="e">
        <f t="shared" si="5"/>
        <v>#VALUE!</v>
      </c>
      <c r="AA29" s="275" t="e">
        <f t="shared" si="5"/>
        <v>#VALUE!</v>
      </c>
      <c r="AB29" s="275" t="e">
        <f t="shared" si="5"/>
        <v>#VALUE!</v>
      </c>
      <c r="AC29" s="275" t="e">
        <f t="shared" si="5"/>
        <v>#VALUE!</v>
      </c>
      <c r="AD29" s="275" t="e">
        <f t="shared" si="5"/>
        <v>#VALUE!</v>
      </c>
      <c r="AE29" s="276" t="e">
        <f t="shared" si="9"/>
        <v>#VALUE!</v>
      </c>
    </row>
    <row r="30" spans="1:31">
      <c r="A30" s="133" t="e">
        <f t="shared" si="10"/>
        <v>#VALUE!</v>
      </c>
      <c r="B30" s="134" t="e">
        <f t="shared" si="11"/>
        <v>#VALUE!</v>
      </c>
      <c r="C30" s="134" t="e">
        <f t="shared" si="12"/>
        <v>#VALUE!</v>
      </c>
      <c r="D30" s="135" t="e">
        <f t="shared" si="13"/>
        <v>#VALUE!</v>
      </c>
      <c r="E30" s="150" t="e">
        <f t="shared" si="0"/>
        <v>#VALUE!</v>
      </c>
      <c r="F30" s="150" t="e">
        <f t="shared" si="1"/>
        <v>#VALUE!</v>
      </c>
      <c r="G30" s="136" t="e">
        <f t="shared" si="2"/>
        <v>#VALUE!</v>
      </c>
      <c r="H30" s="148" t="e">
        <f t="shared" si="6"/>
        <v>#VALUE!</v>
      </c>
      <c r="I30" s="148" t="e">
        <f t="shared" si="14"/>
        <v>#VALUE!</v>
      </c>
      <c r="J30" s="148" t="e">
        <f t="shared" si="7"/>
        <v>#VALUE!</v>
      </c>
      <c r="K30" s="148" t="e">
        <f t="shared" si="18"/>
        <v>#VALUE!</v>
      </c>
      <c r="L30" s="148" t="e">
        <f t="shared" si="15"/>
        <v>#VALUE!</v>
      </c>
      <c r="M30" s="148" t="e">
        <f t="shared" si="3"/>
        <v>#VALUE!</v>
      </c>
      <c r="N30" s="148" t="e">
        <f t="shared" si="8"/>
        <v>#VALUE!</v>
      </c>
      <c r="O30" s="148"/>
      <c r="P30" s="148"/>
      <c r="Q30" s="148" t="e">
        <f t="shared" si="16"/>
        <v>#VALUE!</v>
      </c>
      <c r="R30" s="148" t="e">
        <f t="shared" si="17"/>
        <v>#VALUE!</v>
      </c>
      <c r="S30" s="137" t="e">
        <f t="shared" si="4"/>
        <v>#VALUE!</v>
      </c>
      <c r="T30" s="275" t="e">
        <f t="shared" si="5"/>
        <v>#VALUE!</v>
      </c>
      <c r="U30" s="275" t="e">
        <f t="shared" si="5"/>
        <v>#VALUE!</v>
      </c>
      <c r="V30" s="275" t="e">
        <f t="shared" si="5"/>
        <v>#VALUE!</v>
      </c>
      <c r="W30" s="275" t="e">
        <f t="shared" si="5"/>
        <v>#VALUE!</v>
      </c>
      <c r="X30" s="275" t="e">
        <f t="shared" si="5"/>
        <v>#VALUE!</v>
      </c>
      <c r="Y30" s="275" t="e">
        <f t="shared" si="5"/>
        <v>#VALUE!</v>
      </c>
      <c r="Z30" s="275" t="e">
        <f t="shared" si="5"/>
        <v>#VALUE!</v>
      </c>
      <c r="AA30" s="275" t="e">
        <f t="shared" si="5"/>
        <v>#VALUE!</v>
      </c>
      <c r="AB30" s="275" t="e">
        <f t="shared" si="5"/>
        <v>#VALUE!</v>
      </c>
      <c r="AC30" s="275" t="e">
        <f t="shared" si="5"/>
        <v>#VALUE!</v>
      </c>
      <c r="AD30" s="275" t="e">
        <f t="shared" si="5"/>
        <v>#VALUE!</v>
      </c>
      <c r="AE30" s="276" t="e">
        <f t="shared" si="9"/>
        <v>#VALUE!</v>
      </c>
    </row>
    <row r="31" spans="1:31">
      <c r="A31" s="133" t="e">
        <f t="shared" si="10"/>
        <v>#VALUE!</v>
      </c>
      <c r="B31" s="134" t="e">
        <f t="shared" si="11"/>
        <v>#VALUE!</v>
      </c>
      <c r="C31" s="134" t="e">
        <f t="shared" si="12"/>
        <v>#VALUE!</v>
      </c>
      <c r="D31" s="135" t="e">
        <f t="shared" si="13"/>
        <v>#VALUE!</v>
      </c>
      <c r="E31" s="150" t="e">
        <f t="shared" si="0"/>
        <v>#VALUE!</v>
      </c>
      <c r="F31" s="150" t="e">
        <f t="shared" si="1"/>
        <v>#VALUE!</v>
      </c>
      <c r="G31" s="136" t="e">
        <f t="shared" si="2"/>
        <v>#VALUE!</v>
      </c>
      <c r="H31" s="148" t="e">
        <f t="shared" si="6"/>
        <v>#VALUE!</v>
      </c>
      <c r="I31" s="148" t="e">
        <f t="shared" si="14"/>
        <v>#VALUE!</v>
      </c>
      <c r="J31" s="148" t="e">
        <f t="shared" si="7"/>
        <v>#VALUE!</v>
      </c>
      <c r="K31" s="148" t="e">
        <f t="shared" si="18"/>
        <v>#VALUE!</v>
      </c>
      <c r="L31" s="148" t="e">
        <f t="shared" si="15"/>
        <v>#VALUE!</v>
      </c>
      <c r="M31" s="148" t="e">
        <f t="shared" si="3"/>
        <v>#VALUE!</v>
      </c>
      <c r="N31" s="148" t="e">
        <f t="shared" si="8"/>
        <v>#VALUE!</v>
      </c>
      <c r="O31" s="148"/>
      <c r="P31" s="148"/>
      <c r="Q31" s="148" t="e">
        <f t="shared" si="16"/>
        <v>#VALUE!</v>
      </c>
      <c r="R31" s="148" t="e">
        <f t="shared" si="17"/>
        <v>#VALUE!</v>
      </c>
      <c r="S31" s="137" t="e">
        <f t="shared" si="4"/>
        <v>#VALUE!</v>
      </c>
      <c r="T31" s="275" t="e">
        <f t="shared" si="5"/>
        <v>#VALUE!</v>
      </c>
      <c r="U31" s="275" t="e">
        <f t="shared" si="5"/>
        <v>#VALUE!</v>
      </c>
      <c r="V31" s="275" t="e">
        <f t="shared" si="5"/>
        <v>#VALUE!</v>
      </c>
      <c r="W31" s="275" t="e">
        <f t="shared" si="5"/>
        <v>#VALUE!</v>
      </c>
      <c r="X31" s="275" t="e">
        <f t="shared" si="5"/>
        <v>#VALUE!</v>
      </c>
      <c r="Y31" s="275" t="e">
        <f t="shared" si="5"/>
        <v>#VALUE!</v>
      </c>
      <c r="Z31" s="275" t="e">
        <f t="shared" si="5"/>
        <v>#VALUE!</v>
      </c>
      <c r="AA31" s="275" t="e">
        <f t="shared" si="5"/>
        <v>#VALUE!</v>
      </c>
      <c r="AB31" s="275" t="e">
        <f t="shared" si="5"/>
        <v>#VALUE!</v>
      </c>
      <c r="AC31" s="275" t="e">
        <f t="shared" si="5"/>
        <v>#VALUE!</v>
      </c>
      <c r="AD31" s="275" t="e">
        <f t="shared" si="5"/>
        <v>#VALUE!</v>
      </c>
      <c r="AE31" s="276" t="e">
        <f t="shared" si="9"/>
        <v>#VALUE!</v>
      </c>
    </row>
    <row r="32" spans="1:31">
      <c r="A32" s="133" t="e">
        <f t="shared" si="10"/>
        <v>#VALUE!</v>
      </c>
      <c r="B32" s="134" t="e">
        <f t="shared" si="11"/>
        <v>#VALUE!</v>
      </c>
      <c r="C32" s="134" t="e">
        <f t="shared" si="12"/>
        <v>#VALUE!</v>
      </c>
      <c r="D32" s="135" t="e">
        <f t="shared" si="13"/>
        <v>#VALUE!</v>
      </c>
      <c r="E32" s="150" t="e">
        <f t="shared" si="0"/>
        <v>#VALUE!</v>
      </c>
      <c r="F32" s="150" t="e">
        <f t="shared" si="1"/>
        <v>#VALUE!</v>
      </c>
      <c r="G32" s="136" t="e">
        <f t="shared" si="2"/>
        <v>#VALUE!</v>
      </c>
      <c r="H32" s="148" t="e">
        <f t="shared" si="6"/>
        <v>#VALUE!</v>
      </c>
      <c r="I32" s="148" t="e">
        <f t="shared" si="14"/>
        <v>#VALUE!</v>
      </c>
      <c r="J32" s="148" t="e">
        <f t="shared" si="7"/>
        <v>#VALUE!</v>
      </c>
      <c r="K32" s="148" t="e">
        <f t="shared" si="18"/>
        <v>#VALUE!</v>
      </c>
      <c r="L32" s="148" t="e">
        <f t="shared" si="15"/>
        <v>#VALUE!</v>
      </c>
      <c r="M32" s="148" t="e">
        <f t="shared" si="3"/>
        <v>#VALUE!</v>
      </c>
      <c r="N32" s="148" t="e">
        <f t="shared" si="8"/>
        <v>#VALUE!</v>
      </c>
      <c r="O32" s="148"/>
      <c r="P32" s="148"/>
      <c r="Q32" s="148" t="e">
        <f t="shared" si="16"/>
        <v>#VALUE!</v>
      </c>
      <c r="R32" s="148" t="e">
        <f t="shared" si="17"/>
        <v>#VALUE!</v>
      </c>
      <c r="S32" s="137" t="e">
        <f t="shared" si="4"/>
        <v>#VALUE!</v>
      </c>
      <c r="T32" s="275" t="e">
        <f t="shared" si="5"/>
        <v>#VALUE!</v>
      </c>
      <c r="U32" s="275" t="e">
        <f t="shared" si="5"/>
        <v>#VALUE!</v>
      </c>
      <c r="V32" s="275" t="e">
        <f t="shared" si="5"/>
        <v>#VALUE!</v>
      </c>
      <c r="W32" s="275" t="e">
        <f t="shared" si="5"/>
        <v>#VALUE!</v>
      </c>
      <c r="X32" s="275" t="e">
        <f t="shared" si="5"/>
        <v>#VALUE!</v>
      </c>
      <c r="Y32" s="275" t="e">
        <f t="shared" si="5"/>
        <v>#VALUE!</v>
      </c>
      <c r="Z32" s="275" t="e">
        <f t="shared" si="5"/>
        <v>#VALUE!</v>
      </c>
      <c r="AA32" s="275" t="e">
        <f t="shared" si="5"/>
        <v>#VALUE!</v>
      </c>
      <c r="AB32" s="275" t="e">
        <f t="shared" si="5"/>
        <v>#VALUE!</v>
      </c>
      <c r="AC32" s="275" t="e">
        <f t="shared" si="5"/>
        <v>#VALUE!</v>
      </c>
      <c r="AD32" s="275" t="e">
        <f t="shared" si="5"/>
        <v>#VALUE!</v>
      </c>
      <c r="AE32" s="276" t="e">
        <f t="shared" si="9"/>
        <v>#VALUE!</v>
      </c>
    </row>
    <row r="33" spans="1:31">
      <c r="A33" s="133" t="e">
        <f t="shared" si="10"/>
        <v>#VALUE!</v>
      </c>
      <c r="B33" s="134" t="e">
        <f t="shared" si="11"/>
        <v>#VALUE!</v>
      </c>
      <c r="C33" s="134" t="e">
        <f t="shared" si="12"/>
        <v>#VALUE!</v>
      </c>
      <c r="D33" s="135" t="e">
        <f t="shared" si="13"/>
        <v>#VALUE!</v>
      </c>
      <c r="E33" s="150" t="e">
        <f t="shared" si="0"/>
        <v>#VALUE!</v>
      </c>
      <c r="F33" s="150" t="e">
        <f t="shared" si="1"/>
        <v>#VALUE!</v>
      </c>
      <c r="G33" s="136" t="e">
        <f t="shared" si="2"/>
        <v>#VALUE!</v>
      </c>
      <c r="H33" s="148" t="e">
        <f t="shared" si="6"/>
        <v>#VALUE!</v>
      </c>
      <c r="I33" s="148" t="e">
        <f t="shared" si="14"/>
        <v>#VALUE!</v>
      </c>
      <c r="J33" s="148" t="e">
        <f t="shared" si="7"/>
        <v>#VALUE!</v>
      </c>
      <c r="K33" s="148" t="e">
        <f t="shared" si="18"/>
        <v>#VALUE!</v>
      </c>
      <c r="L33" s="148" t="e">
        <f t="shared" si="15"/>
        <v>#VALUE!</v>
      </c>
      <c r="M33" s="148" t="e">
        <f t="shared" si="3"/>
        <v>#VALUE!</v>
      </c>
      <c r="N33" s="148" t="e">
        <f t="shared" si="8"/>
        <v>#VALUE!</v>
      </c>
      <c r="O33" s="148"/>
      <c r="P33" s="148"/>
      <c r="Q33" s="148" t="e">
        <f t="shared" si="16"/>
        <v>#VALUE!</v>
      </c>
      <c r="R33" s="148" t="e">
        <f t="shared" si="17"/>
        <v>#VALUE!</v>
      </c>
      <c r="S33" s="137" t="e">
        <f t="shared" si="4"/>
        <v>#VALUE!</v>
      </c>
      <c r="T33" s="275" t="e">
        <f t="shared" si="5"/>
        <v>#VALUE!</v>
      </c>
      <c r="U33" s="275" t="e">
        <f t="shared" si="5"/>
        <v>#VALUE!</v>
      </c>
      <c r="V33" s="275" t="e">
        <f t="shared" si="5"/>
        <v>#VALUE!</v>
      </c>
      <c r="W33" s="275" t="e">
        <f t="shared" si="5"/>
        <v>#VALUE!</v>
      </c>
      <c r="X33" s="275" t="e">
        <f t="shared" si="5"/>
        <v>#VALUE!</v>
      </c>
      <c r="Y33" s="275" t="e">
        <f t="shared" si="5"/>
        <v>#VALUE!</v>
      </c>
      <c r="Z33" s="275" t="e">
        <f t="shared" si="5"/>
        <v>#VALUE!</v>
      </c>
      <c r="AA33" s="275" t="e">
        <f t="shared" si="5"/>
        <v>#VALUE!</v>
      </c>
      <c r="AB33" s="275" t="e">
        <f t="shared" si="5"/>
        <v>#VALUE!</v>
      </c>
      <c r="AC33" s="275" t="e">
        <f t="shared" si="5"/>
        <v>#VALUE!</v>
      </c>
      <c r="AD33" s="275" t="e">
        <f t="shared" si="5"/>
        <v>#VALUE!</v>
      </c>
      <c r="AE33" s="276" t="e">
        <f t="shared" si="9"/>
        <v>#VALUE!</v>
      </c>
    </row>
    <row r="34" spans="1:31">
      <c r="A34" s="133" t="e">
        <f t="shared" si="10"/>
        <v>#VALUE!</v>
      </c>
      <c r="B34" s="134" t="e">
        <f t="shared" si="11"/>
        <v>#VALUE!</v>
      </c>
      <c r="C34" s="134" t="e">
        <f t="shared" si="12"/>
        <v>#VALUE!</v>
      </c>
      <c r="D34" s="135" t="e">
        <f t="shared" si="13"/>
        <v>#VALUE!</v>
      </c>
      <c r="E34" s="150" t="e">
        <f t="shared" si="0"/>
        <v>#VALUE!</v>
      </c>
      <c r="F34" s="150" t="e">
        <f t="shared" si="1"/>
        <v>#VALUE!</v>
      </c>
      <c r="G34" s="136" t="e">
        <f t="shared" si="2"/>
        <v>#VALUE!</v>
      </c>
      <c r="H34" s="148" t="e">
        <f t="shared" si="6"/>
        <v>#VALUE!</v>
      </c>
      <c r="I34" s="148" t="e">
        <f t="shared" si="14"/>
        <v>#VALUE!</v>
      </c>
      <c r="J34" s="148" t="e">
        <f t="shared" si="7"/>
        <v>#VALUE!</v>
      </c>
      <c r="K34" s="148" t="e">
        <f t="shared" si="18"/>
        <v>#VALUE!</v>
      </c>
      <c r="L34" s="148" t="e">
        <f t="shared" si="15"/>
        <v>#VALUE!</v>
      </c>
      <c r="M34" s="148" t="e">
        <f t="shared" si="3"/>
        <v>#VALUE!</v>
      </c>
      <c r="N34" s="148" t="e">
        <f t="shared" si="8"/>
        <v>#VALUE!</v>
      </c>
      <c r="O34" s="148"/>
      <c r="P34" s="148"/>
      <c r="Q34" s="148" t="e">
        <f t="shared" si="16"/>
        <v>#VALUE!</v>
      </c>
      <c r="R34" s="148" t="e">
        <f t="shared" si="17"/>
        <v>#VALUE!</v>
      </c>
      <c r="S34" s="137" t="e">
        <f t="shared" si="4"/>
        <v>#VALUE!</v>
      </c>
      <c r="T34" s="275" t="e">
        <f t="shared" si="5"/>
        <v>#VALUE!</v>
      </c>
      <c r="U34" s="275" t="e">
        <f t="shared" si="5"/>
        <v>#VALUE!</v>
      </c>
      <c r="V34" s="275" t="e">
        <f t="shared" si="5"/>
        <v>#VALUE!</v>
      </c>
      <c r="W34" s="275" t="e">
        <f t="shared" si="5"/>
        <v>#VALUE!</v>
      </c>
      <c r="X34" s="275" t="e">
        <f t="shared" si="5"/>
        <v>#VALUE!</v>
      </c>
      <c r="Y34" s="275" t="e">
        <f t="shared" si="5"/>
        <v>#VALUE!</v>
      </c>
      <c r="Z34" s="275" t="e">
        <f t="shared" si="5"/>
        <v>#VALUE!</v>
      </c>
      <c r="AA34" s="275" t="e">
        <f t="shared" si="5"/>
        <v>#VALUE!</v>
      </c>
      <c r="AB34" s="275" t="e">
        <f t="shared" si="5"/>
        <v>#VALUE!</v>
      </c>
      <c r="AC34" s="275" t="e">
        <f t="shared" si="5"/>
        <v>#VALUE!</v>
      </c>
      <c r="AD34" s="275" t="e">
        <f t="shared" si="5"/>
        <v>#VALUE!</v>
      </c>
      <c r="AE34" s="276" t="e">
        <f t="shared" si="9"/>
        <v>#VALUE!</v>
      </c>
    </row>
    <row r="35" spans="1:31">
      <c r="A35" s="133" t="e">
        <f t="shared" si="10"/>
        <v>#VALUE!</v>
      </c>
      <c r="B35" s="134" t="e">
        <f t="shared" si="11"/>
        <v>#VALUE!</v>
      </c>
      <c r="C35" s="134" t="e">
        <f t="shared" si="12"/>
        <v>#VALUE!</v>
      </c>
      <c r="D35" s="135" t="e">
        <f t="shared" si="13"/>
        <v>#VALUE!</v>
      </c>
      <c r="E35" s="150" t="e">
        <f t="shared" si="0"/>
        <v>#VALUE!</v>
      </c>
      <c r="F35" s="150" t="e">
        <f t="shared" si="1"/>
        <v>#VALUE!</v>
      </c>
      <c r="G35" s="136" t="e">
        <f t="shared" si="2"/>
        <v>#VALUE!</v>
      </c>
      <c r="H35" s="148" t="e">
        <f t="shared" si="6"/>
        <v>#VALUE!</v>
      </c>
      <c r="I35" s="148" t="e">
        <f t="shared" si="14"/>
        <v>#VALUE!</v>
      </c>
      <c r="J35" s="148" t="e">
        <f t="shared" si="7"/>
        <v>#VALUE!</v>
      </c>
      <c r="K35" s="148" t="e">
        <f t="shared" si="18"/>
        <v>#VALUE!</v>
      </c>
      <c r="L35" s="148" t="e">
        <f t="shared" si="15"/>
        <v>#VALUE!</v>
      </c>
      <c r="M35" s="148" t="e">
        <f t="shared" si="3"/>
        <v>#VALUE!</v>
      </c>
      <c r="N35" s="148" t="e">
        <f t="shared" si="8"/>
        <v>#VALUE!</v>
      </c>
      <c r="O35" s="148"/>
      <c r="P35" s="148"/>
      <c r="Q35" s="148" t="e">
        <f t="shared" si="16"/>
        <v>#VALUE!</v>
      </c>
      <c r="R35" s="148" t="e">
        <f t="shared" si="17"/>
        <v>#VALUE!</v>
      </c>
      <c r="S35" s="137" t="e">
        <f t="shared" si="4"/>
        <v>#VALUE!</v>
      </c>
      <c r="T35" s="275" t="e">
        <f t="shared" si="5"/>
        <v>#VALUE!</v>
      </c>
      <c r="U35" s="275" t="e">
        <f t="shared" si="5"/>
        <v>#VALUE!</v>
      </c>
      <c r="V35" s="275" t="e">
        <f t="shared" si="5"/>
        <v>#VALUE!</v>
      </c>
      <c r="W35" s="275" t="e">
        <f t="shared" si="5"/>
        <v>#VALUE!</v>
      </c>
      <c r="X35" s="275" t="e">
        <f t="shared" si="5"/>
        <v>#VALUE!</v>
      </c>
      <c r="Y35" s="275" t="e">
        <f t="shared" si="5"/>
        <v>#VALUE!</v>
      </c>
      <c r="Z35" s="275" t="e">
        <f t="shared" si="5"/>
        <v>#VALUE!</v>
      </c>
      <c r="AA35" s="275" t="e">
        <f t="shared" si="5"/>
        <v>#VALUE!</v>
      </c>
      <c r="AB35" s="275" t="e">
        <f t="shared" si="5"/>
        <v>#VALUE!</v>
      </c>
      <c r="AC35" s="275" t="e">
        <f t="shared" si="5"/>
        <v>#VALUE!</v>
      </c>
      <c r="AD35" s="275" t="e">
        <f t="shared" si="5"/>
        <v>#VALUE!</v>
      </c>
      <c r="AE35" s="276" t="e">
        <f t="shared" si="9"/>
        <v>#VALUE!</v>
      </c>
    </row>
    <row r="36" spans="1:31">
      <c r="A36" s="133" t="e">
        <f t="shared" si="10"/>
        <v>#VALUE!</v>
      </c>
      <c r="B36" s="134" t="e">
        <f t="shared" si="11"/>
        <v>#VALUE!</v>
      </c>
      <c r="C36" s="134" t="e">
        <f t="shared" si="12"/>
        <v>#VALUE!</v>
      </c>
      <c r="D36" s="135" t="e">
        <f t="shared" si="13"/>
        <v>#VALUE!</v>
      </c>
      <c r="E36" s="150" t="e">
        <f t="shared" si="0"/>
        <v>#VALUE!</v>
      </c>
      <c r="F36" s="150" t="e">
        <f t="shared" si="1"/>
        <v>#VALUE!</v>
      </c>
      <c r="G36" s="136" t="e">
        <f t="shared" si="2"/>
        <v>#VALUE!</v>
      </c>
      <c r="H36" s="148" t="e">
        <f t="shared" si="6"/>
        <v>#VALUE!</v>
      </c>
      <c r="I36" s="148" t="e">
        <f t="shared" si="14"/>
        <v>#VALUE!</v>
      </c>
      <c r="J36" s="148" t="e">
        <f t="shared" si="7"/>
        <v>#VALUE!</v>
      </c>
      <c r="K36" s="148" t="e">
        <f t="shared" si="18"/>
        <v>#VALUE!</v>
      </c>
      <c r="L36" s="148" t="e">
        <f t="shared" si="15"/>
        <v>#VALUE!</v>
      </c>
      <c r="M36" s="148" t="e">
        <f t="shared" si="3"/>
        <v>#VALUE!</v>
      </c>
      <c r="N36" s="148" t="e">
        <f t="shared" si="8"/>
        <v>#VALUE!</v>
      </c>
      <c r="O36" s="148"/>
      <c r="P36" s="148"/>
      <c r="Q36" s="148" t="e">
        <f t="shared" si="16"/>
        <v>#VALUE!</v>
      </c>
      <c r="R36" s="148" t="e">
        <f t="shared" si="17"/>
        <v>#VALUE!</v>
      </c>
      <c r="S36" s="137" t="e">
        <f t="shared" si="4"/>
        <v>#VALUE!</v>
      </c>
      <c r="T36" s="275" t="e">
        <f t="shared" si="5"/>
        <v>#VALUE!</v>
      </c>
      <c r="U36" s="275" t="e">
        <f t="shared" si="5"/>
        <v>#VALUE!</v>
      </c>
      <c r="V36" s="275" t="e">
        <f t="shared" si="5"/>
        <v>#VALUE!</v>
      </c>
      <c r="W36" s="275" t="e">
        <f t="shared" si="5"/>
        <v>#VALUE!</v>
      </c>
      <c r="X36" s="275" t="e">
        <f t="shared" si="5"/>
        <v>#VALUE!</v>
      </c>
      <c r="Y36" s="275" t="e">
        <f t="shared" si="5"/>
        <v>#VALUE!</v>
      </c>
      <c r="Z36" s="275" t="e">
        <f t="shared" si="5"/>
        <v>#VALUE!</v>
      </c>
      <c r="AA36" s="275" t="e">
        <f t="shared" si="5"/>
        <v>#VALUE!</v>
      </c>
      <c r="AB36" s="275" t="e">
        <f t="shared" si="5"/>
        <v>#VALUE!</v>
      </c>
      <c r="AC36" s="275" t="e">
        <f t="shared" si="5"/>
        <v>#VALUE!</v>
      </c>
      <c r="AD36" s="275" t="e">
        <f t="shared" si="5"/>
        <v>#VALUE!</v>
      </c>
      <c r="AE36" s="276" t="e">
        <f t="shared" si="9"/>
        <v>#VALUE!</v>
      </c>
    </row>
    <row r="37" spans="1:31">
      <c r="A37" s="133" t="e">
        <f t="shared" si="10"/>
        <v>#VALUE!</v>
      </c>
      <c r="B37" s="134" t="e">
        <f t="shared" si="11"/>
        <v>#VALUE!</v>
      </c>
      <c r="C37" s="134" t="e">
        <f t="shared" si="12"/>
        <v>#VALUE!</v>
      </c>
      <c r="D37" s="135" t="e">
        <f t="shared" si="13"/>
        <v>#VALUE!</v>
      </c>
      <c r="E37" s="150" t="e">
        <f t="shared" si="0"/>
        <v>#VALUE!</v>
      </c>
      <c r="F37" s="150" t="e">
        <f t="shared" si="1"/>
        <v>#VALUE!</v>
      </c>
      <c r="G37" s="136" t="e">
        <f t="shared" si="2"/>
        <v>#VALUE!</v>
      </c>
      <c r="H37" s="148" t="e">
        <f t="shared" si="6"/>
        <v>#VALUE!</v>
      </c>
      <c r="I37" s="148" t="e">
        <f t="shared" si="14"/>
        <v>#VALUE!</v>
      </c>
      <c r="J37" s="148" t="e">
        <f t="shared" si="7"/>
        <v>#VALUE!</v>
      </c>
      <c r="K37" s="148" t="e">
        <f t="shared" si="18"/>
        <v>#VALUE!</v>
      </c>
      <c r="L37" s="148" t="e">
        <f t="shared" si="15"/>
        <v>#VALUE!</v>
      </c>
      <c r="M37" s="148" t="e">
        <f t="shared" si="3"/>
        <v>#VALUE!</v>
      </c>
      <c r="N37" s="148" t="e">
        <f t="shared" si="8"/>
        <v>#VALUE!</v>
      </c>
      <c r="O37" s="148"/>
      <c r="P37" s="148"/>
      <c r="Q37" s="148" t="e">
        <f t="shared" si="16"/>
        <v>#VALUE!</v>
      </c>
      <c r="R37" s="148" t="e">
        <f t="shared" si="17"/>
        <v>#VALUE!</v>
      </c>
      <c r="S37" s="137" t="e">
        <f t="shared" si="4"/>
        <v>#VALUE!</v>
      </c>
      <c r="T37" s="275" t="e">
        <f t="shared" si="5"/>
        <v>#VALUE!</v>
      </c>
      <c r="U37" s="275" t="e">
        <f t="shared" si="5"/>
        <v>#VALUE!</v>
      </c>
      <c r="V37" s="275" t="e">
        <f t="shared" si="5"/>
        <v>#VALUE!</v>
      </c>
      <c r="W37" s="275" t="e">
        <f t="shared" si="5"/>
        <v>#VALUE!</v>
      </c>
      <c r="X37" s="275" t="e">
        <f t="shared" si="5"/>
        <v>#VALUE!</v>
      </c>
      <c r="Y37" s="275" t="e">
        <f t="shared" si="5"/>
        <v>#VALUE!</v>
      </c>
      <c r="Z37" s="275" t="e">
        <f t="shared" si="5"/>
        <v>#VALUE!</v>
      </c>
      <c r="AA37" s="275" t="e">
        <f t="shared" si="5"/>
        <v>#VALUE!</v>
      </c>
      <c r="AB37" s="275" t="e">
        <f t="shared" si="5"/>
        <v>#VALUE!</v>
      </c>
      <c r="AC37" s="275" t="e">
        <f t="shared" si="5"/>
        <v>#VALUE!</v>
      </c>
      <c r="AD37" s="275" t="e">
        <f t="shared" si="5"/>
        <v>#VALUE!</v>
      </c>
      <c r="AE37" s="276" t="e">
        <f t="shared" si="9"/>
        <v>#VALUE!</v>
      </c>
    </row>
    <row r="38" spans="1:31">
      <c r="A38" s="133" t="e">
        <f t="shared" si="10"/>
        <v>#VALUE!</v>
      </c>
      <c r="B38" s="134" t="e">
        <f t="shared" si="11"/>
        <v>#VALUE!</v>
      </c>
      <c r="C38" s="134" t="e">
        <f t="shared" si="12"/>
        <v>#VALUE!</v>
      </c>
      <c r="D38" s="135" t="e">
        <f t="shared" si="13"/>
        <v>#VALUE!</v>
      </c>
      <c r="E38" s="150" t="e">
        <f t="shared" si="0"/>
        <v>#VALUE!</v>
      </c>
      <c r="F38" s="150" t="e">
        <f t="shared" si="1"/>
        <v>#VALUE!</v>
      </c>
      <c r="G38" s="136" t="e">
        <f t="shared" si="2"/>
        <v>#VALUE!</v>
      </c>
      <c r="H38" s="148" t="e">
        <f t="shared" si="6"/>
        <v>#VALUE!</v>
      </c>
      <c r="I38" s="148" t="e">
        <f t="shared" si="14"/>
        <v>#VALUE!</v>
      </c>
      <c r="J38" s="148" t="e">
        <f t="shared" si="7"/>
        <v>#VALUE!</v>
      </c>
      <c r="K38" s="148" t="e">
        <f t="shared" si="18"/>
        <v>#VALUE!</v>
      </c>
      <c r="L38" s="148" t="e">
        <f t="shared" si="15"/>
        <v>#VALUE!</v>
      </c>
      <c r="M38" s="148" t="e">
        <f t="shared" si="3"/>
        <v>#VALUE!</v>
      </c>
      <c r="N38" s="148" t="e">
        <f t="shared" si="8"/>
        <v>#VALUE!</v>
      </c>
      <c r="O38" s="148"/>
      <c r="P38" s="148"/>
      <c r="Q38" s="148" t="e">
        <f t="shared" si="16"/>
        <v>#VALUE!</v>
      </c>
      <c r="R38" s="148" t="e">
        <f t="shared" si="17"/>
        <v>#VALUE!</v>
      </c>
      <c r="S38" s="137" t="e">
        <f t="shared" si="4"/>
        <v>#VALUE!</v>
      </c>
      <c r="T38" s="275" t="e">
        <f t="shared" si="5"/>
        <v>#VALUE!</v>
      </c>
      <c r="U38" s="275" t="e">
        <f t="shared" si="5"/>
        <v>#VALUE!</v>
      </c>
      <c r="V38" s="275" t="e">
        <f t="shared" si="5"/>
        <v>#VALUE!</v>
      </c>
      <c r="W38" s="275" t="e">
        <f t="shared" si="5"/>
        <v>#VALUE!</v>
      </c>
      <c r="X38" s="275" t="e">
        <f t="shared" si="5"/>
        <v>#VALUE!</v>
      </c>
      <c r="Y38" s="275" t="e">
        <f t="shared" si="5"/>
        <v>#VALUE!</v>
      </c>
      <c r="Z38" s="275" t="e">
        <f t="shared" si="5"/>
        <v>#VALUE!</v>
      </c>
      <c r="AA38" s="275" t="e">
        <f t="shared" si="5"/>
        <v>#VALUE!</v>
      </c>
      <c r="AB38" s="275" t="e">
        <f t="shared" si="5"/>
        <v>#VALUE!</v>
      </c>
      <c r="AC38" s="275" t="e">
        <f t="shared" si="5"/>
        <v>#VALUE!</v>
      </c>
      <c r="AD38" s="275" t="e">
        <f t="shared" si="5"/>
        <v>#VALUE!</v>
      </c>
      <c r="AE38" s="276" t="e">
        <f t="shared" si="9"/>
        <v>#VALUE!</v>
      </c>
    </row>
    <row r="39" spans="1:31">
      <c r="A39" s="133" t="e">
        <f t="shared" si="10"/>
        <v>#VALUE!</v>
      </c>
      <c r="B39" s="134" t="e">
        <f t="shared" si="11"/>
        <v>#VALUE!</v>
      </c>
      <c r="C39" s="134" t="e">
        <f t="shared" si="12"/>
        <v>#VALUE!</v>
      </c>
      <c r="D39" s="135" t="e">
        <f t="shared" si="13"/>
        <v>#VALUE!</v>
      </c>
      <c r="E39" s="150" t="e">
        <f t="shared" si="0"/>
        <v>#VALUE!</v>
      </c>
      <c r="F39" s="150" t="e">
        <f t="shared" si="1"/>
        <v>#VALUE!</v>
      </c>
      <c r="G39" s="136" t="e">
        <f t="shared" si="2"/>
        <v>#VALUE!</v>
      </c>
      <c r="H39" s="148" t="e">
        <f t="shared" si="6"/>
        <v>#VALUE!</v>
      </c>
      <c r="I39" s="148" t="e">
        <f t="shared" si="14"/>
        <v>#VALUE!</v>
      </c>
      <c r="J39" s="148" t="e">
        <f t="shared" si="7"/>
        <v>#VALUE!</v>
      </c>
      <c r="K39" s="148" t="e">
        <f t="shared" si="18"/>
        <v>#VALUE!</v>
      </c>
      <c r="L39" s="148" t="e">
        <f t="shared" si="15"/>
        <v>#VALUE!</v>
      </c>
      <c r="M39" s="148" t="e">
        <f t="shared" si="3"/>
        <v>#VALUE!</v>
      </c>
      <c r="N39" s="148" t="e">
        <f t="shared" si="8"/>
        <v>#VALUE!</v>
      </c>
      <c r="O39" s="148"/>
      <c r="P39" s="148"/>
      <c r="Q39" s="148" t="e">
        <f t="shared" si="16"/>
        <v>#VALUE!</v>
      </c>
      <c r="R39" s="148" t="e">
        <f t="shared" si="17"/>
        <v>#VALUE!</v>
      </c>
      <c r="S39" s="137" t="e">
        <f t="shared" si="4"/>
        <v>#VALUE!</v>
      </c>
      <c r="T39" s="275" t="e">
        <f t="shared" si="5"/>
        <v>#VALUE!</v>
      </c>
      <c r="U39" s="275" t="e">
        <f t="shared" si="5"/>
        <v>#VALUE!</v>
      </c>
      <c r="V39" s="275" t="e">
        <f t="shared" si="5"/>
        <v>#VALUE!</v>
      </c>
      <c r="W39" s="275" t="e">
        <f t="shared" si="5"/>
        <v>#VALUE!</v>
      </c>
      <c r="X39" s="275" t="e">
        <f t="shared" si="5"/>
        <v>#VALUE!</v>
      </c>
      <c r="Y39" s="275" t="e">
        <f t="shared" si="5"/>
        <v>#VALUE!</v>
      </c>
      <c r="Z39" s="275" t="e">
        <f t="shared" si="5"/>
        <v>#VALUE!</v>
      </c>
      <c r="AA39" s="275" t="e">
        <f t="shared" si="5"/>
        <v>#VALUE!</v>
      </c>
      <c r="AB39" s="275" t="e">
        <f t="shared" si="5"/>
        <v>#VALUE!</v>
      </c>
      <c r="AC39" s="275" t="e">
        <f t="shared" si="5"/>
        <v>#VALUE!</v>
      </c>
      <c r="AD39" s="275" t="e">
        <f t="shared" si="5"/>
        <v>#VALUE!</v>
      </c>
      <c r="AE39" s="276" t="e">
        <f t="shared" si="9"/>
        <v>#VALUE!</v>
      </c>
    </row>
    <row r="40" spans="1:31">
      <c r="A40" s="133" t="e">
        <f t="shared" si="10"/>
        <v>#VALUE!</v>
      </c>
      <c r="B40" s="134" t="e">
        <f t="shared" si="11"/>
        <v>#VALUE!</v>
      </c>
      <c r="C40" s="134" t="e">
        <f t="shared" si="12"/>
        <v>#VALUE!</v>
      </c>
      <c r="D40" s="135" t="e">
        <f t="shared" si="13"/>
        <v>#VALUE!</v>
      </c>
      <c r="E40" s="150" t="e">
        <f t="shared" si="0"/>
        <v>#VALUE!</v>
      </c>
      <c r="F40" s="150" t="e">
        <f t="shared" si="1"/>
        <v>#VALUE!</v>
      </c>
      <c r="G40" s="136" t="e">
        <f t="shared" si="2"/>
        <v>#VALUE!</v>
      </c>
      <c r="H40" s="148" t="e">
        <f t="shared" si="6"/>
        <v>#VALUE!</v>
      </c>
      <c r="I40" s="148" t="e">
        <f t="shared" si="14"/>
        <v>#VALUE!</v>
      </c>
      <c r="J40" s="148" t="e">
        <f t="shared" si="7"/>
        <v>#VALUE!</v>
      </c>
      <c r="K40" s="148" t="e">
        <f t="shared" si="18"/>
        <v>#VALUE!</v>
      </c>
      <c r="L40" s="148" t="e">
        <f t="shared" si="15"/>
        <v>#VALUE!</v>
      </c>
      <c r="M40" s="148" t="e">
        <f t="shared" si="3"/>
        <v>#VALUE!</v>
      </c>
      <c r="N40" s="148" t="e">
        <f t="shared" si="8"/>
        <v>#VALUE!</v>
      </c>
      <c r="O40" s="148"/>
      <c r="P40" s="148"/>
      <c r="Q40" s="148" t="e">
        <f t="shared" si="16"/>
        <v>#VALUE!</v>
      </c>
      <c r="R40" s="148" t="e">
        <f t="shared" si="17"/>
        <v>#VALUE!</v>
      </c>
      <c r="S40" s="137" t="e">
        <f t="shared" si="4"/>
        <v>#VALUE!</v>
      </c>
      <c r="T40" s="275" t="e">
        <f t="shared" si="5"/>
        <v>#VALUE!</v>
      </c>
      <c r="U40" s="275" t="e">
        <f t="shared" si="5"/>
        <v>#VALUE!</v>
      </c>
      <c r="V40" s="275" t="e">
        <f t="shared" ref="U40:AD65" si="19">MAX(0,MIN(MAX(0,$M40),V$7)-V$6)</f>
        <v>#VALUE!</v>
      </c>
      <c r="W40" s="275" t="e">
        <f t="shared" si="19"/>
        <v>#VALUE!</v>
      </c>
      <c r="X40" s="275" t="e">
        <f t="shared" si="19"/>
        <v>#VALUE!</v>
      </c>
      <c r="Y40" s="275" t="e">
        <f t="shared" si="19"/>
        <v>#VALUE!</v>
      </c>
      <c r="Z40" s="275" t="e">
        <f t="shared" si="19"/>
        <v>#VALUE!</v>
      </c>
      <c r="AA40" s="275" t="e">
        <f t="shared" si="19"/>
        <v>#VALUE!</v>
      </c>
      <c r="AB40" s="275" t="e">
        <f t="shared" si="19"/>
        <v>#VALUE!</v>
      </c>
      <c r="AC40" s="275" t="e">
        <f t="shared" si="19"/>
        <v>#VALUE!</v>
      </c>
      <c r="AD40" s="275" t="e">
        <f t="shared" si="19"/>
        <v>#VALUE!</v>
      </c>
      <c r="AE40" s="276" t="e">
        <f t="shared" si="9"/>
        <v>#VALUE!</v>
      </c>
    </row>
    <row r="41" spans="1:31">
      <c r="A41" s="133" t="e">
        <f t="shared" si="10"/>
        <v>#VALUE!</v>
      </c>
      <c r="B41" s="134" t="e">
        <f t="shared" si="11"/>
        <v>#VALUE!</v>
      </c>
      <c r="C41" s="134" t="e">
        <f t="shared" si="12"/>
        <v>#VALUE!</v>
      </c>
      <c r="D41" s="135" t="e">
        <f t="shared" si="13"/>
        <v>#VALUE!</v>
      </c>
      <c r="E41" s="150" t="e">
        <f t="shared" si="0"/>
        <v>#VALUE!</v>
      </c>
      <c r="F41" s="150" t="e">
        <f t="shared" si="1"/>
        <v>#VALUE!</v>
      </c>
      <c r="G41" s="136" t="e">
        <f t="shared" si="2"/>
        <v>#VALUE!</v>
      </c>
      <c r="H41" s="148" t="e">
        <f t="shared" si="6"/>
        <v>#VALUE!</v>
      </c>
      <c r="I41" s="148" t="e">
        <f t="shared" si="14"/>
        <v>#VALUE!</v>
      </c>
      <c r="J41" s="148" t="e">
        <f t="shared" si="7"/>
        <v>#VALUE!</v>
      </c>
      <c r="K41" s="148" t="e">
        <f t="shared" si="18"/>
        <v>#VALUE!</v>
      </c>
      <c r="L41" s="148" t="e">
        <f t="shared" si="15"/>
        <v>#VALUE!</v>
      </c>
      <c r="M41" s="148" t="e">
        <f t="shared" si="3"/>
        <v>#VALUE!</v>
      </c>
      <c r="N41" s="148" t="e">
        <f t="shared" si="8"/>
        <v>#VALUE!</v>
      </c>
      <c r="O41" s="148"/>
      <c r="P41" s="148"/>
      <c r="Q41" s="148" t="e">
        <f t="shared" si="16"/>
        <v>#VALUE!</v>
      </c>
      <c r="R41" s="148" t="e">
        <f t="shared" si="17"/>
        <v>#VALUE!</v>
      </c>
      <c r="S41" s="137" t="e">
        <f t="shared" si="4"/>
        <v>#VALUE!</v>
      </c>
      <c r="T41" s="275" t="e">
        <f t="shared" ref="T41:T104" si="20">MAX(0,MIN(MAX(0,$M41),T$7)-T$6)</f>
        <v>#VALUE!</v>
      </c>
      <c r="U41" s="275" t="e">
        <f t="shared" si="19"/>
        <v>#VALUE!</v>
      </c>
      <c r="V41" s="275" t="e">
        <f t="shared" si="19"/>
        <v>#VALUE!</v>
      </c>
      <c r="W41" s="275" t="e">
        <f t="shared" si="19"/>
        <v>#VALUE!</v>
      </c>
      <c r="X41" s="275" t="e">
        <f t="shared" si="19"/>
        <v>#VALUE!</v>
      </c>
      <c r="Y41" s="275" t="e">
        <f t="shared" si="19"/>
        <v>#VALUE!</v>
      </c>
      <c r="Z41" s="275" t="e">
        <f t="shared" si="19"/>
        <v>#VALUE!</v>
      </c>
      <c r="AA41" s="275" t="e">
        <f t="shared" si="19"/>
        <v>#VALUE!</v>
      </c>
      <c r="AB41" s="275" t="e">
        <f t="shared" si="19"/>
        <v>#VALUE!</v>
      </c>
      <c r="AC41" s="275" t="e">
        <f t="shared" si="19"/>
        <v>#VALUE!</v>
      </c>
      <c r="AD41" s="275" t="e">
        <f t="shared" si="19"/>
        <v>#VALUE!</v>
      </c>
      <c r="AE41" s="276" t="e">
        <f t="shared" si="9"/>
        <v>#VALUE!</v>
      </c>
    </row>
    <row r="42" spans="1:31">
      <c r="A42" s="133" t="e">
        <f t="shared" si="10"/>
        <v>#VALUE!</v>
      </c>
      <c r="B42" s="134" t="e">
        <f t="shared" si="11"/>
        <v>#VALUE!</v>
      </c>
      <c r="C42" s="134" t="e">
        <f t="shared" si="12"/>
        <v>#VALUE!</v>
      </c>
      <c r="D42" s="135" t="e">
        <f t="shared" si="13"/>
        <v>#VALUE!</v>
      </c>
      <c r="E42" s="150" t="e">
        <f t="shared" si="0"/>
        <v>#VALUE!</v>
      </c>
      <c r="F42" s="150" t="e">
        <f t="shared" si="1"/>
        <v>#VALUE!</v>
      </c>
      <c r="G42" s="136" t="e">
        <f t="shared" si="2"/>
        <v>#VALUE!</v>
      </c>
      <c r="H42" s="148" t="e">
        <f t="shared" si="6"/>
        <v>#VALUE!</v>
      </c>
      <c r="I42" s="148" t="e">
        <f t="shared" si="14"/>
        <v>#VALUE!</v>
      </c>
      <c r="J42" s="148" t="e">
        <f t="shared" si="7"/>
        <v>#VALUE!</v>
      </c>
      <c r="K42" s="148" t="e">
        <f t="shared" si="18"/>
        <v>#VALUE!</v>
      </c>
      <c r="L42" s="148" t="e">
        <f t="shared" si="15"/>
        <v>#VALUE!</v>
      </c>
      <c r="M42" s="148" t="e">
        <f t="shared" si="3"/>
        <v>#VALUE!</v>
      </c>
      <c r="N42" s="148" t="e">
        <f t="shared" si="8"/>
        <v>#VALUE!</v>
      </c>
      <c r="O42" s="148"/>
      <c r="P42" s="148"/>
      <c r="Q42" s="148" t="e">
        <f t="shared" si="16"/>
        <v>#VALUE!</v>
      </c>
      <c r="R42" s="148" t="e">
        <f t="shared" si="17"/>
        <v>#VALUE!</v>
      </c>
      <c r="S42" s="137" t="e">
        <f t="shared" si="4"/>
        <v>#VALUE!</v>
      </c>
      <c r="T42" s="275" t="e">
        <f t="shared" si="20"/>
        <v>#VALUE!</v>
      </c>
      <c r="U42" s="275" t="e">
        <f t="shared" si="19"/>
        <v>#VALUE!</v>
      </c>
      <c r="V42" s="275" t="e">
        <f t="shared" si="19"/>
        <v>#VALUE!</v>
      </c>
      <c r="W42" s="275" t="e">
        <f t="shared" si="19"/>
        <v>#VALUE!</v>
      </c>
      <c r="X42" s="275" t="e">
        <f t="shared" si="19"/>
        <v>#VALUE!</v>
      </c>
      <c r="Y42" s="275" t="e">
        <f t="shared" si="19"/>
        <v>#VALUE!</v>
      </c>
      <c r="Z42" s="275" t="e">
        <f t="shared" si="19"/>
        <v>#VALUE!</v>
      </c>
      <c r="AA42" s="275" t="e">
        <f t="shared" si="19"/>
        <v>#VALUE!</v>
      </c>
      <c r="AB42" s="275" t="e">
        <f t="shared" si="19"/>
        <v>#VALUE!</v>
      </c>
      <c r="AC42" s="275" t="e">
        <f t="shared" si="19"/>
        <v>#VALUE!</v>
      </c>
      <c r="AD42" s="275" t="e">
        <f t="shared" si="19"/>
        <v>#VALUE!</v>
      </c>
      <c r="AE42" s="276" t="e">
        <f t="shared" si="9"/>
        <v>#VALUE!</v>
      </c>
    </row>
    <row r="43" spans="1:31">
      <c r="A43" s="133" t="e">
        <f t="shared" si="10"/>
        <v>#VALUE!</v>
      </c>
      <c r="B43" s="134" t="e">
        <f t="shared" si="11"/>
        <v>#VALUE!</v>
      </c>
      <c r="C43" s="134" t="e">
        <f t="shared" si="12"/>
        <v>#VALUE!</v>
      </c>
      <c r="D43" s="135" t="e">
        <f t="shared" si="13"/>
        <v>#VALUE!</v>
      </c>
      <c r="E43" s="150" t="e">
        <f t="shared" si="0"/>
        <v>#VALUE!</v>
      </c>
      <c r="F43" s="150" t="e">
        <f t="shared" si="1"/>
        <v>#VALUE!</v>
      </c>
      <c r="G43" s="136" t="e">
        <f t="shared" si="2"/>
        <v>#VALUE!</v>
      </c>
      <c r="H43" s="148" t="e">
        <f t="shared" si="6"/>
        <v>#VALUE!</v>
      </c>
      <c r="I43" s="148" t="e">
        <f t="shared" si="14"/>
        <v>#VALUE!</v>
      </c>
      <c r="J43" s="148" t="e">
        <f t="shared" si="7"/>
        <v>#VALUE!</v>
      </c>
      <c r="K43" s="148" t="e">
        <f t="shared" si="18"/>
        <v>#VALUE!</v>
      </c>
      <c r="L43" s="148" t="e">
        <f t="shared" si="15"/>
        <v>#VALUE!</v>
      </c>
      <c r="M43" s="148" t="e">
        <f t="shared" si="3"/>
        <v>#VALUE!</v>
      </c>
      <c r="N43" s="148" t="e">
        <f t="shared" si="8"/>
        <v>#VALUE!</v>
      </c>
      <c r="O43" s="148"/>
      <c r="P43" s="148"/>
      <c r="Q43" s="148" t="e">
        <f t="shared" si="16"/>
        <v>#VALUE!</v>
      </c>
      <c r="R43" s="148" t="e">
        <f t="shared" si="17"/>
        <v>#VALUE!</v>
      </c>
      <c r="S43" s="137" t="e">
        <f t="shared" si="4"/>
        <v>#VALUE!</v>
      </c>
      <c r="T43" s="275" t="e">
        <f t="shared" si="20"/>
        <v>#VALUE!</v>
      </c>
      <c r="U43" s="275" t="e">
        <f t="shared" si="19"/>
        <v>#VALUE!</v>
      </c>
      <c r="V43" s="275" t="e">
        <f t="shared" si="19"/>
        <v>#VALUE!</v>
      </c>
      <c r="W43" s="275" t="e">
        <f t="shared" si="19"/>
        <v>#VALUE!</v>
      </c>
      <c r="X43" s="275" t="e">
        <f t="shared" si="19"/>
        <v>#VALUE!</v>
      </c>
      <c r="Y43" s="275" t="e">
        <f t="shared" si="19"/>
        <v>#VALUE!</v>
      </c>
      <c r="Z43" s="275" t="e">
        <f t="shared" si="19"/>
        <v>#VALUE!</v>
      </c>
      <c r="AA43" s="275" t="e">
        <f t="shared" si="19"/>
        <v>#VALUE!</v>
      </c>
      <c r="AB43" s="275" t="e">
        <f t="shared" si="19"/>
        <v>#VALUE!</v>
      </c>
      <c r="AC43" s="275" t="e">
        <f t="shared" si="19"/>
        <v>#VALUE!</v>
      </c>
      <c r="AD43" s="275" t="e">
        <f t="shared" si="19"/>
        <v>#VALUE!</v>
      </c>
      <c r="AE43" s="276" t="e">
        <f t="shared" si="9"/>
        <v>#VALUE!</v>
      </c>
    </row>
    <row r="44" spans="1:31">
      <c r="A44" s="133" t="e">
        <f t="shared" si="10"/>
        <v>#VALUE!</v>
      </c>
      <c r="B44" s="134" t="e">
        <f t="shared" si="11"/>
        <v>#VALUE!</v>
      </c>
      <c r="C44" s="134" t="e">
        <f t="shared" si="12"/>
        <v>#VALUE!</v>
      </c>
      <c r="D44" s="135" t="e">
        <f t="shared" si="13"/>
        <v>#VALUE!</v>
      </c>
      <c r="E44" s="150" t="e">
        <f t="shared" si="0"/>
        <v>#VALUE!</v>
      </c>
      <c r="F44" s="150" t="e">
        <f t="shared" si="1"/>
        <v>#VALUE!</v>
      </c>
      <c r="G44" s="136" t="e">
        <f t="shared" si="2"/>
        <v>#VALUE!</v>
      </c>
      <c r="H44" s="148" t="e">
        <f t="shared" si="6"/>
        <v>#VALUE!</v>
      </c>
      <c r="I44" s="148" t="e">
        <f t="shared" si="14"/>
        <v>#VALUE!</v>
      </c>
      <c r="J44" s="148" t="e">
        <f t="shared" si="7"/>
        <v>#VALUE!</v>
      </c>
      <c r="K44" s="148" t="e">
        <f t="shared" si="18"/>
        <v>#VALUE!</v>
      </c>
      <c r="L44" s="148" t="e">
        <f t="shared" si="15"/>
        <v>#VALUE!</v>
      </c>
      <c r="M44" s="148" t="e">
        <f t="shared" si="3"/>
        <v>#VALUE!</v>
      </c>
      <c r="N44" s="148" t="e">
        <f t="shared" si="8"/>
        <v>#VALUE!</v>
      </c>
      <c r="O44" s="148"/>
      <c r="P44" s="148"/>
      <c r="Q44" s="148" t="e">
        <f t="shared" si="16"/>
        <v>#VALUE!</v>
      </c>
      <c r="R44" s="148" t="e">
        <f t="shared" si="17"/>
        <v>#VALUE!</v>
      </c>
      <c r="S44" s="137" t="e">
        <f t="shared" si="4"/>
        <v>#VALUE!</v>
      </c>
      <c r="T44" s="275" t="e">
        <f t="shared" si="20"/>
        <v>#VALUE!</v>
      </c>
      <c r="U44" s="275" t="e">
        <f t="shared" si="19"/>
        <v>#VALUE!</v>
      </c>
      <c r="V44" s="275" t="e">
        <f t="shared" si="19"/>
        <v>#VALUE!</v>
      </c>
      <c r="W44" s="275" t="e">
        <f t="shared" si="19"/>
        <v>#VALUE!</v>
      </c>
      <c r="X44" s="275" t="e">
        <f t="shared" si="19"/>
        <v>#VALUE!</v>
      </c>
      <c r="Y44" s="275" t="e">
        <f t="shared" si="19"/>
        <v>#VALUE!</v>
      </c>
      <c r="Z44" s="275" t="e">
        <f t="shared" si="19"/>
        <v>#VALUE!</v>
      </c>
      <c r="AA44" s="275" t="e">
        <f t="shared" si="19"/>
        <v>#VALUE!</v>
      </c>
      <c r="AB44" s="275" t="e">
        <f t="shared" si="19"/>
        <v>#VALUE!</v>
      </c>
      <c r="AC44" s="275" t="e">
        <f t="shared" si="19"/>
        <v>#VALUE!</v>
      </c>
      <c r="AD44" s="275" t="e">
        <f t="shared" si="19"/>
        <v>#VALUE!</v>
      </c>
      <c r="AE44" s="276" t="e">
        <f t="shared" si="9"/>
        <v>#VALUE!</v>
      </c>
    </row>
    <row r="45" spans="1:31">
      <c r="A45" s="133" t="e">
        <f t="shared" si="10"/>
        <v>#VALUE!</v>
      </c>
      <c r="B45" s="134" t="e">
        <f t="shared" si="11"/>
        <v>#VALUE!</v>
      </c>
      <c r="C45" s="134" t="e">
        <f t="shared" si="12"/>
        <v>#VALUE!</v>
      </c>
      <c r="D45" s="135" t="e">
        <f t="shared" si="13"/>
        <v>#VALUE!</v>
      </c>
      <c r="E45" s="150" t="e">
        <f t="shared" si="0"/>
        <v>#VALUE!</v>
      </c>
      <c r="F45" s="150" t="e">
        <f t="shared" si="1"/>
        <v>#VALUE!</v>
      </c>
      <c r="G45" s="136" t="e">
        <f t="shared" si="2"/>
        <v>#VALUE!</v>
      </c>
      <c r="H45" s="148" t="e">
        <f t="shared" si="6"/>
        <v>#VALUE!</v>
      </c>
      <c r="I45" s="148" t="e">
        <f t="shared" si="14"/>
        <v>#VALUE!</v>
      </c>
      <c r="J45" s="148" t="e">
        <f t="shared" si="7"/>
        <v>#VALUE!</v>
      </c>
      <c r="K45" s="148" t="e">
        <f t="shared" si="18"/>
        <v>#VALUE!</v>
      </c>
      <c r="L45" s="148" t="e">
        <f t="shared" si="15"/>
        <v>#VALUE!</v>
      </c>
      <c r="M45" s="148" t="e">
        <f t="shared" si="3"/>
        <v>#VALUE!</v>
      </c>
      <c r="N45" s="148" t="e">
        <f t="shared" si="8"/>
        <v>#VALUE!</v>
      </c>
      <c r="O45" s="148"/>
      <c r="P45" s="148"/>
      <c r="Q45" s="148" t="e">
        <f t="shared" si="16"/>
        <v>#VALUE!</v>
      </c>
      <c r="R45" s="148" t="e">
        <f t="shared" si="17"/>
        <v>#VALUE!</v>
      </c>
      <c r="S45" s="137" t="e">
        <f t="shared" si="4"/>
        <v>#VALUE!</v>
      </c>
      <c r="T45" s="275" t="e">
        <f t="shared" si="20"/>
        <v>#VALUE!</v>
      </c>
      <c r="U45" s="275" t="e">
        <f t="shared" si="19"/>
        <v>#VALUE!</v>
      </c>
      <c r="V45" s="275" t="e">
        <f t="shared" si="19"/>
        <v>#VALUE!</v>
      </c>
      <c r="W45" s="275" t="e">
        <f t="shared" si="19"/>
        <v>#VALUE!</v>
      </c>
      <c r="X45" s="275" t="e">
        <f t="shared" si="19"/>
        <v>#VALUE!</v>
      </c>
      <c r="Y45" s="275" t="e">
        <f t="shared" si="19"/>
        <v>#VALUE!</v>
      </c>
      <c r="Z45" s="275" t="e">
        <f t="shared" si="19"/>
        <v>#VALUE!</v>
      </c>
      <c r="AA45" s="275" t="e">
        <f t="shared" si="19"/>
        <v>#VALUE!</v>
      </c>
      <c r="AB45" s="275" t="e">
        <f t="shared" si="19"/>
        <v>#VALUE!</v>
      </c>
      <c r="AC45" s="275" t="e">
        <f t="shared" si="19"/>
        <v>#VALUE!</v>
      </c>
      <c r="AD45" s="275" t="e">
        <f t="shared" si="19"/>
        <v>#VALUE!</v>
      </c>
      <c r="AE45" s="276" t="e">
        <f t="shared" si="9"/>
        <v>#VALUE!</v>
      </c>
    </row>
    <row r="46" spans="1:31">
      <c r="A46" s="133" t="e">
        <f t="shared" si="10"/>
        <v>#VALUE!</v>
      </c>
      <c r="B46" s="134" t="e">
        <f t="shared" si="11"/>
        <v>#VALUE!</v>
      </c>
      <c r="C46" s="134" t="e">
        <f t="shared" si="12"/>
        <v>#VALUE!</v>
      </c>
      <c r="D46" s="135" t="e">
        <f t="shared" si="13"/>
        <v>#VALUE!</v>
      </c>
      <c r="E46" s="150" t="e">
        <f t="shared" si="0"/>
        <v>#VALUE!</v>
      </c>
      <c r="F46" s="150" t="e">
        <f t="shared" si="1"/>
        <v>#VALUE!</v>
      </c>
      <c r="G46" s="136" t="e">
        <f t="shared" si="2"/>
        <v>#VALUE!</v>
      </c>
      <c r="H46" s="148" t="e">
        <f t="shared" si="6"/>
        <v>#VALUE!</v>
      </c>
      <c r="I46" s="148" t="e">
        <f t="shared" si="14"/>
        <v>#VALUE!</v>
      </c>
      <c r="J46" s="148" t="e">
        <f t="shared" si="7"/>
        <v>#VALUE!</v>
      </c>
      <c r="K46" s="148" t="e">
        <f t="shared" si="18"/>
        <v>#VALUE!</v>
      </c>
      <c r="L46" s="148" t="e">
        <f t="shared" si="15"/>
        <v>#VALUE!</v>
      </c>
      <c r="M46" s="148" t="e">
        <f t="shared" si="3"/>
        <v>#VALUE!</v>
      </c>
      <c r="N46" s="148" t="e">
        <f t="shared" si="8"/>
        <v>#VALUE!</v>
      </c>
      <c r="O46" s="148"/>
      <c r="P46" s="148"/>
      <c r="Q46" s="148" t="e">
        <f t="shared" si="16"/>
        <v>#VALUE!</v>
      </c>
      <c r="R46" s="148" t="e">
        <f t="shared" si="17"/>
        <v>#VALUE!</v>
      </c>
      <c r="S46" s="137" t="e">
        <f t="shared" si="4"/>
        <v>#VALUE!</v>
      </c>
      <c r="T46" s="275" t="e">
        <f t="shared" si="20"/>
        <v>#VALUE!</v>
      </c>
      <c r="U46" s="275" t="e">
        <f t="shared" si="19"/>
        <v>#VALUE!</v>
      </c>
      <c r="V46" s="275" t="e">
        <f t="shared" si="19"/>
        <v>#VALUE!</v>
      </c>
      <c r="W46" s="275" t="e">
        <f t="shared" si="19"/>
        <v>#VALUE!</v>
      </c>
      <c r="X46" s="275" t="e">
        <f t="shared" si="19"/>
        <v>#VALUE!</v>
      </c>
      <c r="Y46" s="275" t="e">
        <f t="shared" si="19"/>
        <v>#VALUE!</v>
      </c>
      <c r="Z46" s="275" t="e">
        <f t="shared" si="19"/>
        <v>#VALUE!</v>
      </c>
      <c r="AA46" s="275" t="e">
        <f t="shared" si="19"/>
        <v>#VALUE!</v>
      </c>
      <c r="AB46" s="275" t="e">
        <f t="shared" si="19"/>
        <v>#VALUE!</v>
      </c>
      <c r="AC46" s="275" t="e">
        <f t="shared" si="19"/>
        <v>#VALUE!</v>
      </c>
      <c r="AD46" s="275" t="e">
        <f t="shared" si="19"/>
        <v>#VALUE!</v>
      </c>
      <c r="AE46" s="276" t="e">
        <f t="shared" si="9"/>
        <v>#VALUE!</v>
      </c>
    </row>
    <row r="47" spans="1:31">
      <c r="A47" s="133" t="e">
        <f t="shared" si="10"/>
        <v>#VALUE!</v>
      </c>
      <c r="B47" s="134" t="e">
        <f t="shared" si="11"/>
        <v>#VALUE!</v>
      </c>
      <c r="C47" s="134" t="e">
        <f t="shared" si="12"/>
        <v>#VALUE!</v>
      </c>
      <c r="D47" s="135" t="e">
        <f t="shared" si="13"/>
        <v>#VALUE!</v>
      </c>
      <c r="E47" s="150" t="e">
        <f t="shared" si="0"/>
        <v>#VALUE!</v>
      </c>
      <c r="F47" s="150" t="e">
        <f t="shared" si="1"/>
        <v>#VALUE!</v>
      </c>
      <c r="G47" s="136" t="e">
        <f t="shared" si="2"/>
        <v>#VALUE!</v>
      </c>
      <c r="H47" s="148" t="e">
        <f t="shared" si="6"/>
        <v>#VALUE!</v>
      </c>
      <c r="I47" s="148" t="e">
        <f t="shared" si="14"/>
        <v>#VALUE!</v>
      </c>
      <c r="J47" s="148" t="e">
        <f t="shared" si="7"/>
        <v>#VALUE!</v>
      </c>
      <c r="K47" s="148" t="e">
        <f t="shared" si="18"/>
        <v>#VALUE!</v>
      </c>
      <c r="L47" s="148" t="e">
        <f t="shared" si="15"/>
        <v>#VALUE!</v>
      </c>
      <c r="M47" s="148" t="e">
        <f t="shared" si="3"/>
        <v>#VALUE!</v>
      </c>
      <c r="N47" s="148" t="e">
        <f t="shared" si="8"/>
        <v>#VALUE!</v>
      </c>
      <c r="O47" s="148"/>
      <c r="P47" s="148"/>
      <c r="Q47" s="148" t="e">
        <f t="shared" si="16"/>
        <v>#VALUE!</v>
      </c>
      <c r="R47" s="148" t="e">
        <f t="shared" si="17"/>
        <v>#VALUE!</v>
      </c>
      <c r="S47" s="137" t="e">
        <f t="shared" si="4"/>
        <v>#VALUE!</v>
      </c>
      <c r="T47" s="275" t="e">
        <f t="shared" si="20"/>
        <v>#VALUE!</v>
      </c>
      <c r="U47" s="275" t="e">
        <f t="shared" si="19"/>
        <v>#VALUE!</v>
      </c>
      <c r="V47" s="275" t="e">
        <f t="shared" si="19"/>
        <v>#VALUE!</v>
      </c>
      <c r="W47" s="275" t="e">
        <f t="shared" si="19"/>
        <v>#VALUE!</v>
      </c>
      <c r="X47" s="275" t="e">
        <f t="shared" si="19"/>
        <v>#VALUE!</v>
      </c>
      <c r="Y47" s="275" t="e">
        <f t="shared" si="19"/>
        <v>#VALUE!</v>
      </c>
      <c r="Z47" s="275" t="e">
        <f t="shared" si="19"/>
        <v>#VALUE!</v>
      </c>
      <c r="AA47" s="275" t="e">
        <f t="shared" si="19"/>
        <v>#VALUE!</v>
      </c>
      <c r="AB47" s="275" t="e">
        <f t="shared" si="19"/>
        <v>#VALUE!</v>
      </c>
      <c r="AC47" s="275" t="e">
        <f t="shared" si="19"/>
        <v>#VALUE!</v>
      </c>
      <c r="AD47" s="275" t="e">
        <f t="shared" si="19"/>
        <v>#VALUE!</v>
      </c>
      <c r="AE47" s="276" t="e">
        <f t="shared" si="9"/>
        <v>#VALUE!</v>
      </c>
    </row>
    <row r="48" spans="1:31">
      <c r="A48" s="133" t="e">
        <f t="shared" si="10"/>
        <v>#VALUE!</v>
      </c>
      <c r="B48" s="134" t="e">
        <f t="shared" si="11"/>
        <v>#VALUE!</v>
      </c>
      <c r="C48" s="134" t="e">
        <f t="shared" si="12"/>
        <v>#VALUE!</v>
      </c>
      <c r="D48" s="135" t="e">
        <f t="shared" si="13"/>
        <v>#VALUE!</v>
      </c>
      <c r="E48" s="150" t="e">
        <f t="shared" si="0"/>
        <v>#VALUE!</v>
      </c>
      <c r="F48" s="150" t="e">
        <f t="shared" si="1"/>
        <v>#VALUE!</v>
      </c>
      <c r="G48" s="136" t="e">
        <f t="shared" si="2"/>
        <v>#VALUE!</v>
      </c>
      <c r="H48" s="148" t="e">
        <f t="shared" si="6"/>
        <v>#VALUE!</v>
      </c>
      <c r="I48" s="148" t="e">
        <f t="shared" si="14"/>
        <v>#VALUE!</v>
      </c>
      <c r="J48" s="148" t="e">
        <f t="shared" si="7"/>
        <v>#VALUE!</v>
      </c>
      <c r="K48" s="148" t="e">
        <f t="shared" si="18"/>
        <v>#VALUE!</v>
      </c>
      <c r="L48" s="148" t="e">
        <f t="shared" si="15"/>
        <v>#VALUE!</v>
      </c>
      <c r="M48" s="148" t="e">
        <f t="shared" si="3"/>
        <v>#VALUE!</v>
      </c>
      <c r="N48" s="148" t="e">
        <f t="shared" si="8"/>
        <v>#VALUE!</v>
      </c>
      <c r="O48" s="148"/>
      <c r="P48" s="148"/>
      <c r="Q48" s="148" t="e">
        <f t="shared" si="16"/>
        <v>#VALUE!</v>
      </c>
      <c r="R48" s="148" t="e">
        <f t="shared" si="17"/>
        <v>#VALUE!</v>
      </c>
      <c r="S48" s="137" t="e">
        <f t="shared" si="4"/>
        <v>#VALUE!</v>
      </c>
      <c r="T48" s="275" t="e">
        <f t="shared" si="20"/>
        <v>#VALUE!</v>
      </c>
      <c r="U48" s="275" t="e">
        <f t="shared" si="19"/>
        <v>#VALUE!</v>
      </c>
      <c r="V48" s="275" t="e">
        <f t="shared" si="19"/>
        <v>#VALUE!</v>
      </c>
      <c r="W48" s="275" t="e">
        <f t="shared" si="19"/>
        <v>#VALUE!</v>
      </c>
      <c r="X48" s="275" t="e">
        <f t="shared" si="19"/>
        <v>#VALUE!</v>
      </c>
      <c r="Y48" s="275" t="e">
        <f t="shared" si="19"/>
        <v>#VALUE!</v>
      </c>
      <c r="Z48" s="275" t="e">
        <f t="shared" si="19"/>
        <v>#VALUE!</v>
      </c>
      <c r="AA48" s="275" t="e">
        <f t="shared" si="19"/>
        <v>#VALUE!</v>
      </c>
      <c r="AB48" s="275" t="e">
        <f t="shared" si="19"/>
        <v>#VALUE!</v>
      </c>
      <c r="AC48" s="275" t="e">
        <f t="shared" si="19"/>
        <v>#VALUE!</v>
      </c>
      <c r="AD48" s="275" t="e">
        <f t="shared" si="19"/>
        <v>#VALUE!</v>
      </c>
      <c r="AE48" s="276" t="e">
        <f t="shared" si="9"/>
        <v>#VALUE!</v>
      </c>
    </row>
    <row r="49" spans="1:31">
      <c r="A49" s="133" t="e">
        <f t="shared" si="10"/>
        <v>#VALUE!</v>
      </c>
      <c r="B49" s="134" t="e">
        <f t="shared" si="11"/>
        <v>#VALUE!</v>
      </c>
      <c r="C49" s="134" t="e">
        <f t="shared" si="12"/>
        <v>#VALUE!</v>
      </c>
      <c r="D49" s="135" t="e">
        <f t="shared" si="13"/>
        <v>#VALUE!</v>
      </c>
      <c r="E49" s="150" t="e">
        <f t="shared" si="0"/>
        <v>#VALUE!</v>
      </c>
      <c r="F49" s="150" t="e">
        <f t="shared" si="1"/>
        <v>#VALUE!</v>
      </c>
      <c r="G49" s="136" t="e">
        <f t="shared" si="2"/>
        <v>#VALUE!</v>
      </c>
      <c r="H49" s="148" t="e">
        <f t="shared" si="6"/>
        <v>#VALUE!</v>
      </c>
      <c r="I49" s="148" t="e">
        <f t="shared" si="14"/>
        <v>#VALUE!</v>
      </c>
      <c r="J49" s="148" t="e">
        <f t="shared" si="7"/>
        <v>#VALUE!</v>
      </c>
      <c r="K49" s="148" t="e">
        <f t="shared" si="18"/>
        <v>#VALUE!</v>
      </c>
      <c r="L49" s="148" t="e">
        <f t="shared" si="15"/>
        <v>#VALUE!</v>
      </c>
      <c r="M49" s="148" t="e">
        <f t="shared" si="3"/>
        <v>#VALUE!</v>
      </c>
      <c r="N49" s="148" t="e">
        <f t="shared" si="8"/>
        <v>#VALUE!</v>
      </c>
      <c r="O49" s="148"/>
      <c r="P49" s="148"/>
      <c r="Q49" s="148" t="e">
        <f t="shared" si="16"/>
        <v>#VALUE!</v>
      </c>
      <c r="R49" s="148" t="e">
        <f t="shared" si="17"/>
        <v>#VALUE!</v>
      </c>
      <c r="S49" s="137" t="e">
        <f t="shared" si="4"/>
        <v>#VALUE!</v>
      </c>
      <c r="T49" s="275" t="e">
        <f t="shared" si="20"/>
        <v>#VALUE!</v>
      </c>
      <c r="U49" s="275" t="e">
        <f t="shared" si="19"/>
        <v>#VALUE!</v>
      </c>
      <c r="V49" s="275" t="e">
        <f t="shared" si="19"/>
        <v>#VALUE!</v>
      </c>
      <c r="W49" s="275" t="e">
        <f t="shared" si="19"/>
        <v>#VALUE!</v>
      </c>
      <c r="X49" s="275" t="e">
        <f t="shared" si="19"/>
        <v>#VALUE!</v>
      </c>
      <c r="Y49" s="275" t="e">
        <f t="shared" si="19"/>
        <v>#VALUE!</v>
      </c>
      <c r="Z49" s="275" t="e">
        <f t="shared" si="19"/>
        <v>#VALUE!</v>
      </c>
      <c r="AA49" s="275" t="e">
        <f t="shared" si="19"/>
        <v>#VALUE!</v>
      </c>
      <c r="AB49" s="275" t="e">
        <f t="shared" si="19"/>
        <v>#VALUE!</v>
      </c>
      <c r="AC49" s="275" t="e">
        <f t="shared" si="19"/>
        <v>#VALUE!</v>
      </c>
      <c r="AD49" s="275" t="e">
        <f t="shared" si="19"/>
        <v>#VALUE!</v>
      </c>
      <c r="AE49" s="276" t="e">
        <f t="shared" si="9"/>
        <v>#VALUE!</v>
      </c>
    </row>
    <row r="50" spans="1:31">
      <c r="A50" s="133" t="e">
        <f t="shared" si="10"/>
        <v>#VALUE!</v>
      </c>
      <c r="B50" s="134" t="e">
        <f t="shared" si="11"/>
        <v>#VALUE!</v>
      </c>
      <c r="C50" s="134" t="e">
        <f t="shared" si="12"/>
        <v>#VALUE!</v>
      </c>
      <c r="D50" s="135" t="e">
        <f t="shared" si="13"/>
        <v>#VALUE!</v>
      </c>
      <c r="E50" s="150" t="e">
        <f t="shared" si="0"/>
        <v>#VALUE!</v>
      </c>
      <c r="F50" s="150" t="e">
        <f t="shared" si="1"/>
        <v>#VALUE!</v>
      </c>
      <c r="G50" s="136" t="e">
        <f t="shared" si="2"/>
        <v>#VALUE!</v>
      </c>
      <c r="H50" s="148" t="e">
        <f t="shared" si="6"/>
        <v>#VALUE!</v>
      </c>
      <c r="I50" s="148" t="e">
        <f t="shared" si="14"/>
        <v>#VALUE!</v>
      </c>
      <c r="J50" s="148" t="e">
        <f t="shared" si="7"/>
        <v>#VALUE!</v>
      </c>
      <c r="K50" s="148" t="e">
        <f t="shared" si="18"/>
        <v>#VALUE!</v>
      </c>
      <c r="L50" s="148" t="e">
        <f t="shared" si="15"/>
        <v>#VALUE!</v>
      </c>
      <c r="M50" s="148" t="e">
        <f t="shared" si="3"/>
        <v>#VALUE!</v>
      </c>
      <c r="N50" s="148" t="e">
        <f t="shared" si="8"/>
        <v>#VALUE!</v>
      </c>
      <c r="O50" s="148"/>
      <c r="P50" s="148"/>
      <c r="Q50" s="148" t="e">
        <f t="shared" si="16"/>
        <v>#VALUE!</v>
      </c>
      <c r="R50" s="148" t="e">
        <f t="shared" si="17"/>
        <v>#VALUE!</v>
      </c>
      <c r="S50" s="137" t="e">
        <f t="shared" si="4"/>
        <v>#VALUE!</v>
      </c>
      <c r="T50" s="275" t="e">
        <f t="shared" si="20"/>
        <v>#VALUE!</v>
      </c>
      <c r="U50" s="275" t="e">
        <f t="shared" si="19"/>
        <v>#VALUE!</v>
      </c>
      <c r="V50" s="275" t="e">
        <f t="shared" si="19"/>
        <v>#VALUE!</v>
      </c>
      <c r="W50" s="275" t="e">
        <f t="shared" si="19"/>
        <v>#VALUE!</v>
      </c>
      <c r="X50" s="275" t="e">
        <f t="shared" si="19"/>
        <v>#VALUE!</v>
      </c>
      <c r="Y50" s="275" t="e">
        <f t="shared" si="19"/>
        <v>#VALUE!</v>
      </c>
      <c r="Z50" s="275" t="e">
        <f t="shared" si="19"/>
        <v>#VALUE!</v>
      </c>
      <c r="AA50" s="275" t="e">
        <f t="shared" si="19"/>
        <v>#VALUE!</v>
      </c>
      <c r="AB50" s="275" t="e">
        <f t="shared" si="19"/>
        <v>#VALUE!</v>
      </c>
      <c r="AC50" s="275" t="e">
        <f t="shared" si="19"/>
        <v>#VALUE!</v>
      </c>
      <c r="AD50" s="275" t="e">
        <f t="shared" si="19"/>
        <v>#VALUE!</v>
      </c>
      <c r="AE50" s="276" t="e">
        <f t="shared" si="9"/>
        <v>#VALUE!</v>
      </c>
    </row>
    <row r="51" spans="1:31">
      <c r="A51" s="133" t="e">
        <f t="shared" si="10"/>
        <v>#VALUE!</v>
      </c>
      <c r="B51" s="134" t="e">
        <f t="shared" si="11"/>
        <v>#VALUE!</v>
      </c>
      <c r="C51" s="134" t="e">
        <f t="shared" si="12"/>
        <v>#VALUE!</v>
      </c>
      <c r="D51" s="135" t="e">
        <f t="shared" si="13"/>
        <v>#VALUE!</v>
      </c>
      <c r="E51" s="150" t="e">
        <f t="shared" si="0"/>
        <v>#VALUE!</v>
      </c>
      <c r="F51" s="150" t="e">
        <f t="shared" si="1"/>
        <v>#VALUE!</v>
      </c>
      <c r="G51" s="136" t="e">
        <f t="shared" si="2"/>
        <v>#VALUE!</v>
      </c>
      <c r="H51" s="148" t="e">
        <f t="shared" si="6"/>
        <v>#VALUE!</v>
      </c>
      <c r="I51" s="148" t="e">
        <f t="shared" si="14"/>
        <v>#VALUE!</v>
      </c>
      <c r="J51" s="148" t="e">
        <f t="shared" si="7"/>
        <v>#VALUE!</v>
      </c>
      <c r="K51" s="148" t="e">
        <f t="shared" si="18"/>
        <v>#VALUE!</v>
      </c>
      <c r="L51" s="148" t="e">
        <f t="shared" si="15"/>
        <v>#VALUE!</v>
      </c>
      <c r="M51" s="148" t="e">
        <f t="shared" si="3"/>
        <v>#VALUE!</v>
      </c>
      <c r="N51" s="148" t="e">
        <f t="shared" si="8"/>
        <v>#VALUE!</v>
      </c>
      <c r="O51" s="148"/>
      <c r="P51" s="148"/>
      <c r="Q51" s="148" t="e">
        <f t="shared" si="16"/>
        <v>#VALUE!</v>
      </c>
      <c r="R51" s="148" t="e">
        <f t="shared" si="17"/>
        <v>#VALUE!</v>
      </c>
      <c r="S51" s="137" t="e">
        <f t="shared" si="4"/>
        <v>#VALUE!</v>
      </c>
      <c r="T51" s="275" t="e">
        <f t="shared" si="20"/>
        <v>#VALUE!</v>
      </c>
      <c r="U51" s="275" t="e">
        <f t="shared" si="19"/>
        <v>#VALUE!</v>
      </c>
      <c r="V51" s="275" t="e">
        <f t="shared" si="19"/>
        <v>#VALUE!</v>
      </c>
      <c r="W51" s="275" t="e">
        <f t="shared" si="19"/>
        <v>#VALUE!</v>
      </c>
      <c r="X51" s="275" t="e">
        <f t="shared" si="19"/>
        <v>#VALUE!</v>
      </c>
      <c r="Y51" s="275" t="e">
        <f t="shared" si="19"/>
        <v>#VALUE!</v>
      </c>
      <c r="Z51" s="275" t="e">
        <f t="shared" si="19"/>
        <v>#VALUE!</v>
      </c>
      <c r="AA51" s="275" t="e">
        <f t="shared" si="19"/>
        <v>#VALUE!</v>
      </c>
      <c r="AB51" s="275" t="e">
        <f t="shared" si="19"/>
        <v>#VALUE!</v>
      </c>
      <c r="AC51" s="275" t="e">
        <f t="shared" si="19"/>
        <v>#VALUE!</v>
      </c>
      <c r="AD51" s="275" t="e">
        <f t="shared" si="19"/>
        <v>#VALUE!</v>
      </c>
      <c r="AE51" s="276" t="e">
        <f t="shared" si="9"/>
        <v>#VALUE!</v>
      </c>
    </row>
    <row r="52" spans="1:31">
      <c r="A52" s="133" t="e">
        <f t="shared" si="10"/>
        <v>#VALUE!</v>
      </c>
      <c r="B52" s="134" t="e">
        <f t="shared" si="11"/>
        <v>#VALUE!</v>
      </c>
      <c r="C52" s="134" t="e">
        <f t="shared" si="12"/>
        <v>#VALUE!</v>
      </c>
      <c r="D52" s="135" t="e">
        <f t="shared" si="13"/>
        <v>#VALUE!</v>
      </c>
      <c r="E52" s="150" t="e">
        <f t="shared" si="0"/>
        <v>#VALUE!</v>
      </c>
      <c r="F52" s="150" t="e">
        <f t="shared" si="1"/>
        <v>#VALUE!</v>
      </c>
      <c r="G52" s="136" t="e">
        <f t="shared" si="2"/>
        <v>#VALUE!</v>
      </c>
      <c r="H52" s="148" t="e">
        <f t="shared" si="6"/>
        <v>#VALUE!</v>
      </c>
      <c r="I52" s="148" t="e">
        <f t="shared" si="14"/>
        <v>#VALUE!</v>
      </c>
      <c r="J52" s="148" t="e">
        <f t="shared" si="7"/>
        <v>#VALUE!</v>
      </c>
      <c r="K52" s="148" t="e">
        <f t="shared" si="18"/>
        <v>#VALUE!</v>
      </c>
      <c r="L52" s="148" t="e">
        <f t="shared" si="15"/>
        <v>#VALUE!</v>
      </c>
      <c r="M52" s="148" t="e">
        <f t="shared" si="3"/>
        <v>#VALUE!</v>
      </c>
      <c r="N52" s="148" t="e">
        <f t="shared" si="8"/>
        <v>#VALUE!</v>
      </c>
      <c r="O52" s="148"/>
      <c r="P52" s="148"/>
      <c r="Q52" s="148" t="e">
        <f t="shared" si="16"/>
        <v>#VALUE!</v>
      </c>
      <c r="R52" s="148" t="e">
        <f t="shared" si="17"/>
        <v>#VALUE!</v>
      </c>
      <c r="S52" s="137" t="e">
        <f t="shared" si="4"/>
        <v>#VALUE!</v>
      </c>
      <c r="T52" s="275" t="e">
        <f t="shared" si="20"/>
        <v>#VALUE!</v>
      </c>
      <c r="U52" s="275" t="e">
        <f t="shared" si="19"/>
        <v>#VALUE!</v>
      </c>
      <c r="V52" s="275" t="e">
        <f t="shared" si="19"/>
        <v>#VALUE!</v>
      </c>
      <c r="W52" s="275" t="e">
        <f t="shared" si="19"/>
        <v>#VALUE!</v>
      </c>
      <c r="X52" s="275" t="e">
        <f t="shared" si="19"/>
        <v>#VALUE!</v>
      </c>
      <c r="Y52" s="275" t="e">
        <f t="shared" si="19"/>
        <v>#VALUE!</v>
      </c>
      <c r="Z52" s="275" t="e">
        <f t="shared" si="19"/>
        <v>#VALUE!</v>
      </c>
      <c r="AA52" s="275" t="e">
        <f t="shared" si="19"/>
        <v>#VALUE!</v>
      </c>
      <c r="AB52" s="275" t="e">
        <f t="shared" si="19"/>
        <v>#VALUE!</v>
      </c>
      <c r="AC52" s="275" t="e">
        <f t="shared" si="19"/>
        <v>#VALUE!</v>
      </c>
      <c r="AD52" s="275" t="e">
        <f t="shared" si="19"/>
        <v>#VALUE!</v>
      </c>
      <c r="AE52" s="276" t="e">
        <f t="shared" si="9"/>
        <v>#VALUE!</v>
      </c>
    </row>
    <row r="53" spans="1:31">
      <c r="A53" s="133" t="e">
        <f t="shared" si="10"/>
        <v>#VALUE!</v>
      </c>
      <c r="B53" s="134" t="e">
        <f t="shared" si="11"/>
        <v>#VALUE!</v>
      </c>
      <c r="C53" s="134" t="e">
        <f t="shared" si="12"/>
        <v>#VALUE!</v>
      </c>
      <c r="D53" s="135" t="e">
        <f t="shared" si="13"/>
        <v>#VALUE!</v>
      </c>
      <c r="E53" s="150" t="e">
        <f t="shared" si="0"/>
        <v>#VALUE!</v>
      </c>
      <c r="F53" s="150" t="e">
        <f t="shared" si="1"/>
        <v>#VALUE!</v>
      </c>
      <c r="G53" s="136" t="e">
        <f t="shared" si="2"/>
        <v>#VALUE!</v>
      </c>
      <c r="H53" s="148" t="e">
        <f t="shared" si="6"/>
        <v>#VALUE!</v>
      </c>
      <c r="I53" s="148" t="e">
        <f t="shared" si="14"/>
        <v>#VALUE!</v>
      </c>
      <c r="J53" s="148" t="e">
        <f t="shared" si="7"/>
        <v>#VALUE!</v>
      </c>
      <c r="K53" s="148" t="e">
        <f t="shared" si="18"/>
        <v>#VALUE!</v>
      </c>
      <c r="L53" s="148" t="e">
        <f t="shared" si="15"/>
        <v>#VALUE!</v>
      </c>
      <c r="M53" s="148" t="e">
        <f t="shared" si="3"/>
        <v>#VALUE!</v>
      </c>
      <c r="N53" s="148" t="e">
        <f t="shared" si="8"/>
        <v>#VALUE!</v>
      </c>
      <c r="O53" s="148"/>
      <c r="P53" s="148"/>
      <c r="Q53" s="148" t="e">
        <f t="shared" si="16"/>
        <v>#VALUE!</v>
      </c>
      <c r="R53" s="148" t="e">
        <f t="shared" si="17"/>
        <v>#VALUE!</v>
      </c>
      <c r="S53" s="137" t="e">
        <f t="shared" si="4"/>
        <v>#VALUE!</v>
      </c>
      <c r="T53" s="275" t="e">
        <f t="shared" si="20"/>
        <v>#VALUE!</v>
      </c>
      <c r="U53" s="275" t="e">
        <f t="shared" si="19"/>
        <v>#VALUE!</v>
      </c>
      <c r="V53" s="275" t="e">
        <f t="shared" si="19"/>
        <v>#VALUE!</v>
      </c>
      <c r="W53" s="275" t="e">
        <f t="shared" si="19"/>
        <v>#VALUE!</v>
      </c>
      <c r="X53" s="275" t="e">
        <f t="shared" si="19"/>
        <v>#VALUE!</v>
      </c>
      <c r="Y53" s="275" t="e">
        <f t="shared" si="19"/>
        <v>#VALUE!</v>
      </c>
      <c r="Z53" s="275" t="e">
        <f t="shared" si="19"/>
        <v>#VALUE!</v>
      </c>
      <c r="AA53" s="275" t="e">
        <f t="shared" si="19"/>
        <v>#VALUE!</v>
      </c>
      <c r="AB53" s="275" t="e">
        <f t="shared" si="19"/>
        <v>#VALUE!</v>
      </c>
      <c r="AC53" s="275" t="e">
        <f t="shared" si="19"/>
        <v>#VALUE!</v>
      </c>
      <c r="AD53" s="275" t="e">
        <f t="shared" si="19"/>
        <v>#VALUE!</v>
      </c>
      <c r="AE53" s="276" t="e">
        <f t="shared" si="9"/>
        <v>#VALUE!</v>
      </c>
    </row>
    <row r="54" spans="1:31">
      <c r="A54" s="133" t="e">
        <f t="shared" si="10"/>
        <v>#VALUE!</v>
      </c>
      <c r="B54" s="134" t="e">
        <f t="shared" si="11"/>
        <v>#VALUE!</v>
      </c>
      <c r="C54" s="134" t="e">
        <f t="shared" si="12"/>
        <v>#VALUE!</v>
      </c>
      <c r="D54" s="135" t="e">
        <f t="shared" si="13"/>
        <v>#VALUE!</v>
      </c>
      <c r="E54" s="150" t="e">
        <f t="shared" si="0"/>
        <v>#VALUE!</v>
      </c>
      <c r="F54" s="150" t="e">
        <f t="shared" si="1"/>
        <v>#VALUE!</v>
      </c>
      <c r="G54" s="136" t="e">
        <f t="shared" si="2"/>
        <v>#VALUE!</v>
      </c>
      <c r="H54" s="148" t="e">
        <f t="shared" si="6"/>
        <v>#VALUE!</v>
      </c>
      <c r="I54" s="148" t="e">
        <f t="shared" si="14"/>
        <v>#VALUE!</v>
      </c>
      <c r="J54" s="148" t="e">
        <f t="shared" si="7"/>
        <v>#VALUE!</v>
      </c>
      <c r="K54" s="148" t="e">
        <f t="shared" si="18"/>
        <v>#VALUE!</v>
      </c>
      <c r="L54" s="148" t="e">
        <f t="shared" si="15"/>
        <v>#VALUE!</v>
      </c>
      <c r="M54" s="148" t="e">
        <f t="shared" si="3"/>
        <v>#VALUE!</v>
      </c>
      <c r="N54" s="148" t="e">
        <f t="shared" si="8"/>
        <v>#VALUE!</v>
      </c>
      <c r="O54" s="148"/>
      <c r="P54" s="148"/>
      <c r="Q54" s="148" t="e">
        <f t="shared" si="16"/>
        <v>#VALUE!</v>
      </c>
      <c r="R54" s="148" t="e">
        <f t="shared" si="17"/>
        <v>#VALUE!</v>
      </c>
      <c r="S54" s="137" t="e">
        <f t="shared" si="4"/>
        <v>#VALUE!</v>
      </c>
      <c r="T54" s="275" t="e">
        <f t="shared" si="20"/>
        <v>#VALUE!</v>
      </c>
      <c r="U54" s="275" t="e">
        <f t="shared" si="19"/>
        <v>#VALUE!</v>
      </c>
      <c r="V54" s="275" t="e">
        <f t="shared" si="19"/>
        <v>#VALUE!</v>
      </c>
      <c r="W54" s="275" t="e">
        <f t="shared" si="19"/>
        <v>#VALUE!</v>
      </c>
      <c r="X54" s="275" t="e">
        <f t="shared" si="19"/>
        <v>#VALUE!</v>
      </c>
      <c r="Y54" s="275" t="e">
        <f t="shared" si="19"/>
        <v>#VALUE!</v>
      </c>
      <c r="Z54" s="275" t="e">
        <f t="shared" si="19"/>
        <v>#VALUE!</v>
      </c>
      <c r="AA54" s="275" t="e">
        <f t="shared" si="19"/>
        <v>#VALUE!</v>
      </c>
      <c r="AB54" s="275" t="e">
        <f t="shared" si="19"/>
        <v>#VALUE!</v>
      </c>
      <c r="AC54" s="275" t="e">
        <f t="shared" si="19"/>
        <v>#VALUE!</v>
      </c>
      <c r="AD54" s="275" t="e">
        <f t="shared" si="19"/>
        <v>#VALUE!</v>
      </c>
      <c r="AE54" s="276" t="e">
        <f t="shared" si="9"/>
        <v>#VALUE!</v>
      </c>
    </row>
    <row r="55" spans="1:31">
      <c r="A55" s="133" t="e">
        <f t="shared" si="10"/>
        <v>#VALUE!</v>
      </c>
      <c r="B55" s="134" t="e">
        <f t="shared" si="11"/>
        <v>#VALUE!</v>
      </c>
      <c r="C55" s="134" t="e">
        <f t="shared" si="12"/>
        <v>#VALUE!</v>
      </c>
      <c r="D55" s="135" t="e">
        <f t="shared" si="13"/>
        <v>#VALUE!</v>
      </c>
      <c r="E55" s="150" t="e">
        <f t="shared" si="0"/>
        <v>#VALUE!</v>
      </c>
      <c r="F55" s="150" t="e">
        <f t="shared" si="1"/>
        <v>#VALUE!</v>
      </c>
      <c r="G55" s="136" t="e">
        <f t="shared" si="2"/>
        <v>#VALUE!</v>
      </c>
      <c r="H55" s="148" t="e">
        <f t="shared" si="6"/>
        <v>#VALUE!</v>
      </c>
      <c r="I55" s="148" t="e">
        <f t="shared" si="14"/>
        <v>#VALUE!</v>
      </c>
      <c r="J55" s="148" t="e">
        <f t="shared" si="7"/>
        <v>#VALUE!</v>
      </c>
      <c r="K55" s="148" t="e">
        <f t="shared" si="18"/>
        <v>#VALUE!</v>
      </c>
      <c r="L55" s="148" t="e">
        <f t="shared" si="15"/>
        <v>#VALUE!</v>
      </c>
      <c r="M55" s="148" t="e">
        <f t="shared" si="3"/>
        <v>#VALUE!</v>
      </c>
      <c r="N55" s="148" t="e">
        <f t="shared" si="8"/>
        <v>#VALUE!</v>
      </c>
      <c r="O55" s="148"/>
      <c r="P55" s="148"/>
      <c r="Q55" s="148" t="e">
        <f t="shared" si="16"/>
        <v>#VALUE!</v>
      </c>
      <c r="R55" s="148" t="e">
        <f t="shared" si="17"/>
        <v>#VALUE!</v>
      </c>
      <c r="S55" s="137" t="e">
        <f t="shared" si="4"/>
        <v>#VALUE!</v>
      </c>
      <c r="T55" s="275" t="e">
        <f t="shared" si="20"/>
        <v>#VALUE!</v>
      </c>
      <c r="U55" s="275" t="e">
        <f t="shared" si="19"/>
        <v>#VALUE!</v>
      </c>
      <c r="V55" s="275" t="e">
        <f t="shared" si="19"/>
        <v>#VALUE!</v>
      </c>
      <c r="W55" s="275" t="e">
        <f t="shared" si="19"/>
        <v>#VALUE!</v>
      </c>
      <c r="X55" s="275" t="e">
        <f t="shared" si="19"/>
        <v>#VALUE!</v>
      </c>
      <c r="Y55" s="275" t="e">
        <f t="shared" si="19"/>
        <v>#VALUE!</v>
      </c>
      <c r="Z55" s="275" t="e">
        <f t="shared" si="19"/>
        <v>#VALUE!</v>
      </c>
      <c r="AA55" s="275" t="e">
        <f t="shared" si="19"/>
        <v>#VALUE!</v>
      </c>
      <c r="AB55" s="275" t="e">
        <f t="shared" si="19"/>
        <v>#VALUE!</v>
      </c>
      <c r="AC55" s="275" t="e">
        <f t="shared" si="19"/>
        <v>#VALUE!</v>
      </c>
      <c r="AD55" s="275" t="e">
        <f t="shared" si="19"/>
        <v>#VALUE!</v>
      </c>
      <c r="AE55" s="276" t="e">
        <f t="shared" si="9"/>
        <v>#VALUE!</v>
      </c>
    </row>
    <row r="56" spans="1:31">
      <c r="A56" s="133" t="e">
        <f t="shared" si="10"/>
        <v>#VALUE!</v>
      </c>
      <c r="B56" s="134" t="e">
        <f t="shared" si="11"/>
        <v>#VALUE!</v>
      </c>
      <c r="C56" s="134" t="e">
        <f t="shared" si="12"/>
        <v>#VALUE!</v>
      </c>
      <c r="D56" s="135" t="e">
        <f t="shared" si="13"/>
        <v>#VALUE!</v>
      </c>
      <c r="E56" s="150" t="e">
        <f t="shared" si="0"/>
        <v>#VALUE!</v>
      </c>
      <c r="F56" s="150" t="e">
        <f t="shared" si="1"/>
        <v>#VALUE!</v>
      </c>
      <c r="G56" s="136" t="e">
        <f t="shared" si="2"/>
        <v>#VALUE!</v>
      </c>
      <c r="H56" s="148" t="e">
        <f t="shared" si="6"/>
        <v>#VALUE!</v>
      </c>
      <c r="I56" s="148" t="e">
        <f t="shared" si="14"/>
        <v>#VALUE!</v>
      </c>
      <c r="J56" s="148" t="e">
        <f t="shared" si="7"/>
        <v>#VALUE!</v>
      </c>
      <c r="K56" s="148" t="e">
        <f t="shared" si="18"/>
        <v>#VALUE!</v>
      </c>
      <c r="L56" s="148" t="e">
        <f t="shared" si="15"/>
        <v>#VALUE!</v>
      </c>
      <c r="M56" s="148" t="e">
        <f t="shared" si="3"/>
        <v>#VALUE!</v>
      </c>
      <c r="N56" s="148" t="e">
        <f t="shared" si="8"/>
        <v>#VALUE!</v>
      </c>
      <c r="O56" s="148"/>
      <c r="P56" s="148"/>
      <c r="Q56" s="148" t="e">
        <f t="shared" si="16"/>
        <v>#VALUE!</v>
      </c>
      <c r="R56" s="148" t="e">
        <f t="shared" si="17"/>
        <v>#VALUE!</v>
      </c>
      <c r="S56" s="137" t="e">
        <f t="shared" si="4"/>
        <v>#VALUE!</v>
      </c>
      <c r="T56" s="275" t="e">
        <f t="shared" si="20"/>
        <v>#VALUE!</v>
      </c>
      <c r="U56" s="275" t="e">
        <f t="shared" si="19"/>
        <v>#VALUE!</v>
      </c>
      <c r="V56" s="275" t="e">
        <f t="shared" si="19"/>
        <v>#VALUE!</v>
      </c>
      <c r="W56" s="275" t="e">
        <f t="shared" si="19"/>
        <v>#VALUE!</v>
      </c>
      <c r="X56" s="275" t="e">
        <f t="shared" si="19"/>
        <v>#VALUE!</v>
      </c>
      <c r="Y56" s="275" t="e">
        <f t="shared" si="19"/>
        <v>#VALUE!</v>
      </c>
      <c r="Z56" s="275" t="e">
        <f t="shared" si="19"/>
        <v>#VALUE!</v>
      </c>
      <c r="AA56" s="275" t="e">
        <f t="shared" si="19"/>
        <v>#VALUE!</v>
      </c>
      <c r="AB56" s="275" t="e">
        <f t="shared" si="19"/>
        <v>#VALUE!</v>
      </c>
      <c r="AC56" s="275" t="e">
        <f t="shared" si="19"/>
        <v>#VALUE!</v>
      </c>
      <c r="AD56" s="275" t="e">
        <f t="shared" si="19"/>
        <v>#VALUE!</v>
      </c>
      <c r="AE56" s="276" t="e">
        <f t="shared" si="9"/>
        <v>#VALUE!</v>
      </c>
    </row>
    <row r="57" spans="1:31">
      <c r="A57" s="133" t="e">
        <f t="shared" si="10"/>
        <v>#VALUE!</v>
      </c>
      <c r="B57" s="134" t="e">
        <f t="shared" si="11"/>
        <v>#VALUE!</v>
      </c>
      <c r="C57" s="134" t="e">
        <f t="shared" si="12"/>
        <v>#VALUE!</v>
      </c>
      <c r="D57" s="135" t="e">
        <f t="shared" si="13"/>
        <v>#VALUE!</v>
      </c>
      <c r="E57" s="150" t="e">
        <f t="shared" si="0"/>
        <v>#VALUE!</v>
      </c>
      <c r="F57" s="150" t="e">
        <f t="shared" si="1"/>
        <v>#VALUE!</v>
      </c>
      <c r="G57" s="136" t="e">
        <f t="shared" si="2"/>
        <v>#VALUE!</v>
      </c>
      <c r="H57" s="148" t="e">
        <f t="shared" si="6"/>
        <v>#VALUE!</v>
      </c>
      <c r="I57" s="148" t="e">
        <f t="shared" si="14"/>
        <v>#VALUE!</v>
      </c>
      <c r="J57" s="148" t="e">
        <f t="shared" si="7"/>
        <v>#VALUE!</v>
      </c>
      <c r="K57" s="148" t="e">
        <f t="shared" si="18"/>
        <v>#VALUE!</v>
      </c>
      <c r="L57" s="148" t="e">
        <f t="shared" si="15"/>
        <v>#VALUE!</v>
      </c>
      <c r="M57" s="148" t="e">
        <f t="shared" si="3"/>
        <v>#VALUE!</v>
      </c>
      <c r="N57" s="148" t="e">
        <f t="shared" si="8"/>
        <v>#VALUE!</v>
      </c>
      <c r="O57" s="148"/>
      <c r="P57" s="148"/>
      <c r="Q57" s="148" t="e">
        <f t="shared" si="16"/>
        <v>#VALUE!</v>
      </c>
      <c r="R57" s="148" t="e">
        <f t="shared" si="17"/>
        <v>#VALUE!</v>
      </c>
      <c r="S57" s="137" t="e">
        <f t="shared" si="4"/>
        <v>#VALUE!</v>
      </c>
      <c r="T57" s="275" t="e">
        <f t="shared" si="20"/>
        <v>#VALUE!</v>
      </c>
      <c r="U57" s="275" t="e">
        <f t="shared" si="19"/>
        <v>#VALUE!</v>
      </c>
      <c r="V57" s="275" t="e">
        <f t="shared" si="19"/>
        <v>#VALUE!</v>
      </c>
      <c r="W57" s="275" t="e">
        <f t="shared" si="19"/>
        <v>#VALUE!</v>
      </c>
      <c r="X57" s="275" t="e">
        <f t="shared" si="19"/>
        <v>#VALUE!</v>
      </c>
      <c r="Y57" s="275" t="e">
        <f t="shared" si="19"/>
        <v>#VALUE!</v>
      </c>
      <c r="Z57" s="275" t="e">
        <f t="shared" si="19"/>
        <v>#VALUE!</v>
      </c>
      <c r="AA57" s="275" t="e">
        <f t="shared" si="19"/>
        <v>#VALUE!</v>
      </c>
      <c r="AB57" s="275" t="e">
        <f t="shared" si="19"/>
        <v>#VALUE!</v>
      </c>
      <c r="AC57" s="275" t="e">
        <f t="shared" si="19"/>
        <v>#VALUE!</v>
      </c>
      <c r="AD57" s="275" t="e">
        <f t="shared" si="19"/>
        <v>#VALUE!</v>
      </c>
      <c r="AE57" s="276" t="e">
        <f t="shared" si="9"/>
        <v>#VALUE!</v>
      </c>
    </row>
    <row r="58" spans="1:31">
      <c r="A58" s="133" t="e">
        <f t="shared" si="10"/>
        <v>#VALUE!</v>
      </c>
      <c r="B58" s="134" t="e">
        <f t="shared" si="11"/>
        <v>#VALUE!</v>
      </c>
      <c r="C58" s="134" t="e">
        <f t="shared" si="12"/>
        <v>#VALUE!</v>
      </c>
      <c r="D58" s="135" t="e">
        <f t="shared" si="13"/>
        <v>#VALUE!</v>
      </c>
      <c r="E58" s="150" t="e">
        <f t="shared" si="0"/>
        <v>#VALUE!</v>
      </c>
      <c r="F58" s="150" t="e">
        <f t="shared" si="1"/>
        <v>#VALUE!</v>
      </c>
      <c r="G58" s="136" t="e">
        <f t="shared" si="2"/>
        <v>#VALUE!</v>
      </c>
      <c r="H58" s="148" t="e">
        <f t="shared" si="6"/>
        <v>#VALUE!</v>
      </c>
      <c r="I58" s="148" t="e">
        <f t="shared" si="14"/>
        <v>#VALUE!</v>
      </c>
      <c r="J58" s="148" t="e">
        <f t="shared" si="7"/>
        <v>#VALUE!</v>
      </c>
      <c r="K58" s="148" t="e">
        <f t="shared" si="18"/>
        <v>#VALUE!</v>
      </c>
      <c r="L58" s="148" t="e">
        <f t="shared" si="15"/>
        <v>#VALUE!</v>
      </c>
      <c r="M58" s="148" t="e">
        <f t="shared" si="3"/>
        <v>#VALUE!</v>
      </c>
      <c r="N58" s="148" t="e">
        <f t="shared" si="8"/>
        <v>#VALUE!</v>
      </c>
      <c r="O58" s="148"/>
      <c r="P58" s="148"/>
      <c r="Q58" s="148" t="e">
        <f t="shared" si="16"/>
        <v>#VALUE!</v>
      </c>
      <c r="R58" s="148" t="e">
        <f t="shared" si="17"/>
        <v>#VALUE!</v>
      </c>
      <c r="S58" s="137" t="e">
        <f t="shared" si="4"/>
        <v>#VALUE!</v>
      </c>
      <c r="T58" s="275" t="e">
        <f t="shared" si="20"/>
        <v>#VALUE!</v>
      </c>
      <c r="U58" s="275" t="e">
        <f t="shared" si="19"/>
        <v>#VALUE!</v>
      </c>
      <c r="V58" s="275" t="e">
        <f t="shared" si="19"/>
        <v>#VALUE!</v>
      </c>
      <c r="W58" s="275" t="e">
        <f t="shared" si="19"/>
        <v>#VALUE!</v>
      </c>
      <c r="X58" s="275" t="e">
        <f t="shared" si="19"/>
        <v>#VALUE!</v>
      </c>
      <c r="Y58" s="275" t="e">
        <f t="shared" si="19"/>
        <v>#VALUE!</v>
      </c>
      <c r="Z58" s="275" t="e">
        <f t="shared" si="19"/>
        <v>#VALUE!</v>
      </c>
      <c r="AA58" s="275" t="e">
        <f t="shared" si="19"/>
        <v>#VALUE!</v>
      </c>
      <c r="AB58" s="275" t="e">
        <f t="shared" si="19"/>
        <v>#VALUE!</v>
      </c>
      <c r="AC58" s="275" t="e">
        <f t="shared" si="19"/>
        <v>#VALUE!</v>
      </c>
      <c r="AD58" s="275" t="e">
        <f t="shared" si="19"/>
        <v>#VALUE!</v>
      </c>
      <c r="AE58" s="276" t="e">
        <f t="shared" si="9"/>
        <v>#VALUE!</v>
      </c>
    </row>
    <row r="59" spans="1:31">
      <c r="A59" s="133" t="e">
        <f t="shared" si="10"/>
        <v>#VALUE!</v>
      </c>
      <c r="B59" s="134" t="e">
        <f t="shared" si="11"/>
        <v>#VALUE!</v>
      </c>
      <c r="C59" s="134" t="e">
        <f t="shared" si="12"/>
        <v>#VALUE!</v>
      </c>
      <c r="D59" s="135" t="e">
        <f t="shared" si="13"/>
        <v>#VALUE!</v>
      </c>
      <c r="E59" s="150" t="e">
        <f t="shared" si="0"/>
        <v>#VALUE!</v>
      </c>
      <c r="F59" s="150" t="e">
        <f t="shared" si="1"/>
        <v>#VALUE!</v>
      </c>
      <c r="G59" s="136" t="e">
        <f t="shared" si="2"/>
        <v>#VALUE!</v>
      </c>
      <c r="H59" s="148" t="e">
        <f t="shared" si="6"/>
        <v>#VALUE!</v>
      </c>
      <c r="I59" s="148" t="e">
        <f t="shared" si="14"/>
        <v>#VALUE!</v>
      </c>
      <c r="J59" s="148" t="e">
        <f t="shared" si="7"/>
        <v>#VALUE!</v>
      </c>
      <c r="K59" s="148" t="e">
        <f t="shared" si="18"/>
        <v>#VALUE!</v>
      </c>
      <c r="L59" s="148" t="e">
        <f t="shared" si="15"/>
        <v>#VALUE!</v>
      </c>
      <c r="M59" s="148" t="e">
        <f t="shared" si="3"/>
        <v>#VALUE!</v>
      </c>
      <c r="N59" s="148" t="e">
        <f t="shared" si="8"/>
        <v>#VALUE!</v>
      </c>
      <c r="O59" s="148"/>
      <c r="P59" s="148"/>
      <c r="Q59" s="148" t="e">
        <f t="shared" si="16"/>
        <v>#VALUE!</v>
      </c>
      <c r="R59" s="148" t="e">
        <f t="shared" si="17"/>
        <v>#VALUE!</v>
      </c>
      <c r="S59" s="137" t="e">
        <f t="shared" si="4"/>
        <v>#VALUE!</v>
      </c>
      <c r="T59" s="275" t="e">
        <f t="shared" si="20"/>
        <v>#VALUE!</v>
      </c>
      <c r="U59" s="275" t="e">
        <f t="shared" si="19"/>
        <v>#VALUE!</v>
      </c>
      <c r="V59" s="275" t="e">
        <f t="shared" si="19"/>
        <v>#VALUE!</v>
      </c>
      <c r="W59" s="275" t="e">
        <f t="shared" si="19"/>
        <v>#VALUE!</v>
      </c>
      <c r="X59" s="275" t="e">
        <f t="shared" si="19"/>
        <v>#VALUE!</v>
      </c>
      <c r="Y59" s="275" t="e">
        <f t="shared" si="19"/>
        <v>#VALUE!</v>
      </c>
      <c r="Z59" s="275" t="e">
        <f t="shared" si="19"/>
        <v>#VALUE!</v>
      </c>
      <c r="AA59" s="275" t="e">
        <f t="shared" si="19"/>
        <v>#VALUE!</v>
      </c>
      <c r="AB59" s="275" t="e">
        <f t="shared" si="19"/>
        <v>#VALUE!</v>
      </c>
      <c r="AC59" s="275" t="e">
        <f t="shared" si="19"/>
        <v>#VALUE!</v>
      </c>
      <c r="AD59" s="275" t="e">
        <f t="shared" si="19"/>
        <v>#VALUE!</v>
      </c>
      <c r="AE59" s="276" t="e">
        <f t="shared" si="9"/>
        <v>#VALUE!</v>
      </c>
    </row>
    <row r="60" spans="1:31">
      <c r="A60" s="133" t="e">
        <f t="shared" si="10"/>
        <v>#VALUE!</v>
      </c>
      <c r="B60" s="134" t="e">
        <f t="shared" si="11"/>
        <v>#VALUE!</v>
      </c>
      <c r="C60" s="134" t="e">
        <f t="shared" si="12"/>
        <v>#VALUE!</v>
      </c>
      <c r="D60" s="135" t="e">
        <f t="shared" si="13"/>
        <v>#VALUE!</v>
      </c>
      <c r="E60" s="150" t="e">
        <f t="shared" si="0"/>
        <v>#VALUE!</v>
      </c>
      <c r="F60" s="150" t="e">
        <f t="shared" si="1"/>
        <v>#VALUE!</v>
      </c>
      <c r="G60" s="136" t="e">
        <f t="shared" si="2"/>
        <v>#VALUE!</v>
      </c>
      <c r="H60" s="148" t="e">
        <f t="shared" si="6"/>
        <v>#VALUE!</v>
      </c>
      <c r="I60" s="148" t="e">
        <f t="shared" si="14"/>
        <v>#VALUE!</v>
      </c>
      <c r="J60" s="148" t="e">
        <f t="shared" si="7"/>
        <v>#VALUE!</v>
      </c>
      <c r="K60" s="148" t="e">
        <f t="shared" si="18"/>
        <v>#VALUE!</v>
      </c>
      <c r="L60" s="148" t="e">
        <f t="shared" si="15"/>
        <v>#VALUE!</v>
      </c>
      <c r="M60" s="148" t="e">
        <f t="shared" si="3"/>
        <v>#VALUE!</v>
      </c>
      <c r="N60" s="148" t="e">
        <f t="shared" si="8"/>
        <v>#VALUE!</v>
      </c>
      <c r="O60" s="148"/>
      <c r="P60" s="148"/>
      <c r="Q60" s="148" t="e">
        <f t="shared" si="16"/>
        <v>#VALUE!</v>
      </c>
      <c r="R60" s="148" t="e">
        <f t="shared" si="17"/>
        <v>#VALUE!</v>
      </c>
      <c r="S60" s="137" t="e">
        <f t="shared" si="4"/>
        <v>#VALUE!</v>
      </c>
      <c r="T60" s="275" t="e">
        <f t="shared" si="20"/>
        <v>#VALUE!</v>
      </c>
      <c r="U60" s="275" t="e">
        <f t="shared" si="19"/>
        <v>#VALUE!</v>
      </c>
      <c r="V60" s="275" t="e">
        <f t="shared" si="19"/>
        <v>#VALUE!</v>
      </c>
      <c r="W60" s="275" t="e">
        <f t="shared" si="19"/>
        <v>#VALUE!</v>
      </c>
      <c r="X60" s="275" t="e">
        <f t="shared" si="19"/>
        <v>#VALUE!</v>
      </c>
      <c r="Y60" s="275" t="e">
        <f t="shared" si="19"/>
        <v>#VALUE!</v>
      </c>
      <c r="Z60" s="275" t="e">
        <f t="shared" si="19"/>
        <v>#VALUE!</v>
      </c>
      <c r="AA60" s="275" t="e">
        <f t="shared" si="19"/>
        <v>#VALUE!</v>
      </c>
      <c r="AB60" s="275" t="e">
        <f t="shared" si="19"/>
        <v>#VALUE!</v>
      </c>
      <c r="AC60" s="275" t="e">
        <f t="shared" si="19"/>
        <v>#VALUE!</v>
      </c>
      <c r="AD60" s="275" t="e">
        <f t="shared" si="19"/>
        <v>#VALUE!</v>
      </c>
      <c r="AE60" s="276" t="e">
        <f t="shared" si="9"/>
        <v>#VALUE!</v>
      </c>
    </row>
    <row r="61" spans="1:31">
      <c r="A61" s="133" t="e">
        <f t="shared" si="10"/>
        <v>#VALUE!</v>
      </c>
      <c r="B61" s="134" t="e">
        <f t="shared" si="11"/>
        <v>#VALUE!</v>
      </c>
      <c r="C61" s="134" t="e">
        <f t="shared" si="12"/>
        <v>#VALUE!</v>
      </c>
      <c r="D61" s="135" t="e">
        <f t="shared" si="13"/>
        <v>#VALUE!</v>
      </c>
      <c r="E61" s="150" t="e">
        <f t="shared" si="0"/>
        <v>#VALUE!</v>
      </c>
      <c r="F61" s="150" t="e">
        <f t="shared" si="1"/>
        <v>#VALUE!</v>
      </c>
      <c r="G61" s="136" t="e">
        <f t="shared" si="2"/>
        <v>#VALUE!</v>
      </c>
      <c r="H61" s="148" t="e">
        <f t="shared" si="6"/>
        <v>#VALUE!</v>
      </c>
      <c r="I61" s="148" t="e">
        <f t="shared" si="14"/>
        <v>#VALUE!</v>
      </c>
      <c r="J61" s="148" t="e">
        <f t="shared" si="7"/>
        <v>#VALUE!</v>
      </c>
      <c r="K61" s="148" t="e">
        <f t="shared" si="18"/>
        <v>#VALUE!</v>
      </c>
      <c r="L61" s="148" t="e">
        <f t="shared" si="15"/>
        <v>#VALUE!</v>
      </c>
      <c r="M61" s="148" t="e">
        <f t="shared" si="3"/>
        <v>#VALUE!</v>
      </c>
      <c r="N61" s="148" t="e">
        <f t="shared" si="8"/>
        <v>#VALUE!</v>
      </c>
      <c r="O61" s="148"/>
      <c r="P61" s="148"/>
      <c r="Q61" s="148" t="e">
        <f t="shared" si="16"/>
        <v>#VALUE!</v>
      </c>
      <c r="R61" s="148" t="e">
        <f t="shared" si="17"/>
        <v>#VALUE!</v>
      </c>
      <c r="S61" s="137" t="e">
        <f t="shared" si="4"/>
        <v>#VALUE!</v>
      </c>
      <c r="T61" s="275" t="e">
        <f t="shared" si="20"/>
        <v>#VALUE!</v>
      </c>
      <c r="U61" s="275" t="e">
        <f t="shared" si="19"/>
        <v>#VALUE!</v>
      </c>
      <c r="V61" s="275" t="e">
        <f t="shared" si="19"/>
        <v>#VALUE!</v>
      </c>
      <c r="W61" s="275" t="e">
        <f t="shared" si="19"/>
        <v>#VALUE!</v>
      </c>
      <c r="X61" s="275" t="e">
        <f t="shared" si="19"/>
        <v>#VALUE!</v>
      </c>
      <c r="Y61" s="275" t="e">
        <f t="shared" si="19"/>
        <v>#VALUE!</v>
      </c>
      <c r="Z61" s="275" t="e">
        <f t="shared" si="19"/>
        <v>#VALUE!</v>
      </c>
      <c r="AA61" s="275" t="e">
        <f t="shared" si="19"/>
        <v>#VALUE!</v>
      </c>
      <c r="AB61" s="275" t="e">
        <f t="shared" si="19"/>
        <v>#VALUE!</v>
      </c>
      <c r="AC61" s="275" t="e">
        <f t="shared" si="19"/>
        <v>#VALUE!</v>
      </c>
      <c r="AD61" s="275" t="e">
        <f t="shared" si="19"/>
        <v>#VALUE!</v>
      </c>
      <c r="AE61" s="276" t="e">
        <f t="shared" si="9"/>
        <v>#VALUE!</v>
      </c>
    </row>
    <row r="62" spans="1:31">
      <c r="A62" s="133" t="e">
        <f t="shared" si="10"/>
        <v>#VALUE!</v>
      </c>
      <c r="B62" s="134" t="e">
        <f t="shared" si="11"/>
        <v>#VALUE!</v>
      </c>
      <c r="C62" s="134" t="e">
        <f t="shared" si="12"/>
        <v>#VALUE!</v>
      </c>
      <c r="D62" s="135" t="e">
        <f t="shared" si="13"/>
        <v>#VALUE!</v>
      </c>
      <c r="E62" s="150" t="e">
        <f t="shared" si="0"/>
        <v>#VALUE!</v>
      </c>
      <c r="F62" s="150" t="e">
        <f t="shared" si="1"/>
        <v>#VALUE!</v>
      </c>
      <c r="G62" s="136" t="e">
        <f t="shared" si="2"/>
        <v>#VALUE!</v>
      </c>
      <c r="H62" s="148" t="e">
        <f t="shared" si="6"/>
        <v>#VALUE!</v>
      </c>
      <c r="I62" s="148" t="e">
        <f t="shared" si="14"/>
        <v>#VALUE!</v>
      </c>
      <c r="J62" s="148" t="e">
        <f t="shared" si="7"/>
        <v>#VALUE!</v>
      </c>
      <c r="K62" s="148" t="e">
        <f t="shared" si="18"/>
        <v>#VALUE!</v>
      </c>
      <c r="L62" s="148" t="e">
        <f t="shared" si="15"/>
        <v>#VALUE!</v>
      </c>
      <c r="M62" s="148" t="e">
        <f t="shared" si="3"/>
        <v>#VALUE!</v>
      </c>
      <c r="N62" s="148" t="e">
        <f t="shared" si="8"/>
        <v>#VALUE!</v>
      </c>
      <c r="O62" s="148"/>
      <c r="P62" s="148"/>
      <c r="Q62" s="148" t="e">
        <f t="shared" si="16"/>
        <v>#VALUE!</v>
      </c>
      <c r="R62" s="148" t="e">
        <f t="shared" si="17"/>
        <v>#VALUE!</v>
      </c>
      <c r="S62" s="137" t="e">
        <f t="shared" si="4"/>
        <v>#VALUE!</v>
      </c>
      <c r="T62" s="275" t="e">
        <f t="shared" si="20"/>
        <v>#VALUE!</v>
      </c>
      <c r="U62" s="275" t="e">
        <f t="shared" si="19"/>
        <v>#VALUE!</v>
      </c>
      <c r="V62" s="275" t="e">
        <f t="shared" si="19"/>
        <v>#VALUE!</v>
      </c>
      <c r="W62" s="275" t="e">
        <f t="shared" si="19"/>
        <v>#VALUE!</v>
      </c>
      <c r="X62" s="275" t="e">
        <f t="shared" si="19"/>
        <v>#VALUE!</v>
      </c>
      <c r="Y62" s="275" t="e">
        <f t="shared" si="19"/>
        <v>#VALUE!</v>
      </c>
      <c r="Z62" s="275" t="e">
        <f t="shared" si="19"/>
        <v>#VALUE!</v>
      </c>
      <c r="AA62" s="275" t="e">
        <f t="shared" si="19"/>
        <v>#VALUE!</v>
      </c>
      <c r="AB62" s="275" t="e">
        <f t="shared" si="19"/>
        <v>#VALUE!</v>
      </c>
      <c r="AC62" s="275" t="e">
        <f t="shared" si="19"/>
        <v>#VALUE!</v>
      </c>
      <c r="AD62" s="275" t="e">
        <f t="shared" si="19"/>
        <v>#VALUE!</v>
      </c>
      <c r="AE62" s="276" t="e">
        <f t="shared" si="9"/>
        <v>#VALUE!</v>
      </c>
    </row>
    <row r="63" spans="1:31">
      <c r="A63" s="133" t="e">
        <f t="shared" si="10"/>
        <v>#VALUE!</v>
      </c>
      <c r="B63" s="134" t="e">
        <f t="shared" si="11"/>
        <v>#VALUE!</v>
      </c>
      <c r="C63" s="134" t="e">
        <f t="shared" si="12"/>
        <v>#VALUE!</v>
      </c>
      <c r="D63" s="135" t="e">
        <f t="shared" si="13"/>
        <v>#VALUE!</v>
      </c>
      <c r="E63" s="150" t="e">
        <f t="shared" si="0"/>
        <v>#VALUE!</v>
      </c>
      <c r="F63" s="150" t="e">
        <f t="shared" si="1"/>
        <v>#VALUE!</v>
      </c>
      <c r="G63" s="136" t="e">
        <f t="shared" si="2"/>
        <v>#VALUE!</v>
      </c>
      <c r="H63" s="148" t="e">
        <f t="shared" si="6"/>
        <v>#VALUE!</v>
      </c>
      <c r="I63" s="148" t="e">
        <f t="shared" si="14"/>
        <v>#VALUE!</v>
      </c>
      <c r="J63" s="148" t="e">
        <f t="shared" si="7"/>
        <v>#VALUE!</v>
      </c>
      <c r="K63" s="148" t="e">
        <f t="shared" si="18"/>
        <v>#VALUE!</v>
      </c>
      <c r="L63" s="148" t="e">
        <f t="shared" si="15"/>
        <v>#VALUE!</v>
      </c>
      <c r="M63" s="148" t="e">
        <f t="shared" si="3"/>
        <v>#VALUE!</v>
      </c>
      <c r="N63" s="148" t="e">
        <f t="shared" si="8"/>
        <v>#VALUE!</v>
      </c>
      <c r="O63" s="148"/>
      <c r="P63" s="148"/>
      <c r="Q63" s="148" t="e">
        <f t="shared" si="16"/>
        <v>#VALUE!</v>
      </c>
      <c r="R63" s="148" t="e">
        <f t="shared" si="17"/>
        <v>#VALUE!</v>
      </c>
      <c r="S63" s="137" t="e">
        <f t="shared" si="4"/>
        <v>#VALUE!</v>
      </c>
      <c r="T63" s="275" t="e">
        <f t="shared" si="20"/>
        <v>#VALUE!</v>
      </c>
      <c r="U63" s="275" t="e">
        <f t="shared" si="19"/>
        <v>#VALUE!</v>
      </c>
      <c r="V63" s="275" t="e">
        <f t="shared" si="19"/>
        <v>#VALUE!</v>
      </c>
      <c r="W63" s="275" t="e">
        <f t="shared" si="19"/>
        <v>#VALUE!</v>
      </c>
      <c r="X63" s="275" t="e">
        <f t="shared" si="19"/>
        <v>#VALUE!</v>
      </c>
      <c r="Y63" s="275" t="e">
        <f t="shared" si="19"/>
        <v>#VALUE!</v>
      </c>
      <c r="Z63" s="275" t="e">
        <f t="shared" si="19"/>
        <v>#VALUE!</v>
      </c>
      <c r="AA63" s="275" t="e">
        <f t="shared" si="19"/>
        <v>#VALUE!</v>
      </c>
      <c r="AB63" s="275" t="e">
        <f t="shared" si="19"/>
        <v>#VALUE!</v>
      </c>
      <c r="AC63" s="275" t="e">
        <f t="shared" si="19"/>
        <v>#VALUE!</v>
      </c>
      <c r="AD63" s="275" t="e">
        <f t="shared" si="19"/>
        <v>#VALUE!</v>
      </c>
      <c r="AE63" s="276" t="e">
        <f t="shared" si="9"/>
        <v>#VALUE!</v>
      </c>
    </row>
    <row r="64" spans="1:31">
      <c r="A64" s="133" t="e">
        <f t="shared" si="10"/>
        <v>#VALUE!</v>
      </c>
      <c r="B64" s="134" t="e">
        <f t="shared" si="11"/>
        <v>#VALUE!</v>
      </c>
      <c r="C64" s="134" t="e">
        <f t="shared" si="12"/>
        <v>#VALUE!</v>
      </c>
      <c r="D64" s="135" t="e">
        <f t="shared" si="13"/>
        <v>#VALUE!</v>
      </c>
      <c r="E64" s="150" t="e">
        <f t="shared" si="0"/>
        <v>#VALUE!</v>
      </c>
      <c r="F64" s="150" t="e">
        <f t="shared" si="1"/>
        <v>#VALUE!</v>
      </c>
      <c r="G64" s="136" t="e">
        <f t="shared" si="2"/>
        <v>#VALUE!</v>
      </c>
      <c r="H64" s="148" t="e">
        <f t="shared" si="6"/>
        <v>#VALUE!</v>
      </c>
      <c r="I64" s="148" t="e">
        <f t="shared" si="14"/>
        <v>#VALUE!</v>
      </c>
      <c r="J64" s="148" t="e">
        <f t="shared" si="7"/>
        <v>#VALUE!</v>
      </c>
      <c r="K64" s="148" t="e">
        <f t="shared" si="18"/>
        <v>#VALUE!</v>
      </c>
      <c r="L64" s="148" t="e">
        <f t="shared" si="15"/>
        <v>#VALUE!</v>
      </c>
      <c r="M64" s="148" t="e">
        <f t="shared" si="3"/>
        <v>#VALUE!</v>
      </c>
      <c r="N64" s="148" t="e">
        <f t="shared" si="8"/>
        <v>#VALUE!</v>
      </c>
      <c r="O64" s="148"/>
      <c r="P64" s="148"/>
      <c r="Q64" s="148" t="e">
        <f t="shared" si="16"/>
        <v>#VALUE!</v>
      </c>
      <c r="R64" s="148" t="e">
        <f t="shared" si="17"/>
        <v>#VALUE!</v>
      </c>
      <c r="S64" s="137" t="e">
        <f t="shared" si="4"/>
        <v>#VALUE!</v>
      </c>
      <c r="T64" s="275" t="e">
        <f t="shared" si="20"/>
        <v>#VALUE!</v>
      </c>
      <c r="U64" s="275" t="e">
        <f t="shared" si="19"/>
        <v>#VALUE!</v>
      </c>
      <c r="V64" s="275" t="e">
        <f t="shared" si="19"/>
        <v>#VALUE!</v>
      </c>
      <c r="W64" s="275" t="e">
        <f t="shared" si="19"/>
        <v>#VALUE!</v>
      </c>
      <c r="X64" s="275" t="e">
        <f t="shared" si="19"/>
        <v>#VALUE!</v>
      </c>
      <c r="Y64" s="275" t="e">
        <f t="shared" si="19"/>
        <v>#VALUE!</v>
      </c>
      <c r="Z64" s="275" t="e">
        <f t="shared" si="19"/>
        <v>#VALUE!</v>
      </c>
      <c r="AA64" s="275" t="e">
        <f t="shared" si="19"/>
        <v>#VALUE!</v>
      </c>
      <c r="AB64" s="275" t="e">
        <f t="shared" si="19"/>
        <v>#VALUE!</v>
      </c>
      <c r="AC64" s="275" t="e">
        <f t="shared" si="19"/>
        <v>#VALUE!</v>
      </c>
      <c r="AD64" s="275" t="e">
        <f t="shared" si="19"/>
        <v>#VALUE!</v>
      </c>
      <c r="AE64" s="276" t="e">
        <f t="shared" si="9"/>
        <v>#VALUE!</v>
      </c>
    </row>
    <row r="65" spans="1:31">
      <c r="A65" s="133" t="e">
        <f t="shared" si="10"/>
        <v>#VALUE!</v>
      </c>
      <c r="B65" s="134" t="e">
        <f t="shared" si="11"/>
        <v>#VALUE!</v>
      </c>
      <c r="C65" s="134" t="e">
        <f t="shared" si="12"/>
        <v>#VALUE!</v>
      </c>
      <c r="D65" s="135" t="e">
        <f t="shared" si="13"/>
        <v>#VALUE!</v>
      </c>
      <c r="E65" s="150" t="e">
        <f t="shared" si="0"/>
        <v>#VALUE!</v>
      </c>
      <c r="F65" s="150" t="e">
        <f t="shared" si="1"/>
        <v>#VALUE!</v>
      </c>
      <c r="G65" s="136" t="e">
        <f t="shared" si="2"/>
        <v>#VALUE!</v>
      </c>
      <c r="H65" s="148" t="e">
        <f t="shared" si="6"/>
        <v>#VALUE!</v>
      </c>
      <c r="I65" s="148" t="e">
        <f t="shared" si="14"/>
        <v>#VALUE!</v>
      </c>
      <c r="J65" s="148" t="e">
        <f t="shared" si="7"/>
        <v>#VALUE!</v>
      </c>
      <c r="K65" s="148" t="e">
        <f t="shared" si="18"/>
        <v>#VALUE!</v>
      </c>
      <c r="L65" s="148" t="e">
        <f t="shared" si="15"/>
        <v>#VALUE!</v>
      </c>
      <c r="M65" s="148" t="e">
        <f t="shared" si="3"/>
        <v>#VALUE!</v>
      </c>
      <c r="N65" s="148" t="e">
        <f t="shared" si="8"/>
        <v>#VALUE!</v>
      </c>
      <c r="O65" s="148"/>
      <c r="P65" s="148"/>
      <c r="Q65" s="148" t="e">
        <f t="shared" si="16"/>
        <v>#VALUE!</v>
      </c>
      <c r="R65" s="148" t="e">
        <f t="shared" si="17"/>
        <v>#VALUE!</v>
      </c>
      <c r="S65" s="137" t="e">
        <f t="shared" si="4"/>
        <v>#VALUE!</v>
      </c>
      <c r="T65" s="275" t="e">
        <f t="shared" si="20"/>
        <v>#VALUE!</v>
      </c>
      <c r="U65" s="275" t="e">
        <f t="shared" si="19"/>
        <v>#VALUE!</v>
      </c>
      <c r="V65" s="275" t="e">
        <f t="shared" si="19"/>
        <v>#VALUE!</v>
      </c>
      <c r="W65" s="275" t="e">
        <f t="shared" si="19"/>
        <v>#VALUE!</v>
      </c>
      <c r="X65" s="275" t="e">
        <f t="shared" si="19"/>
        <v>#VALUE!</v>
      </c>
      <c r="Y65" s="275" t="e">
        <f t="shared" si="19"/>
        <v>#VALUE!</v>
      </c>
      <c r="Z65" s="275" t="e">
        <f t="shared" si="19"/>
        <v>#VALUE!</v>
      </c>
      <c r="AA65" s="275" t="e">
        <f t="shared" ref="U65:AD91" si="21">MAX(0,MIN(MAX(0,$M65),AA$7)-AA$6)</f>
        <v>#VALUE!</v>
      </c>
      <c r="AB65" s="275" t="e">
        <f t="shared" si="21"/>
        <v>#VALUE!</v>
      </c>
      <c r="AC65" s="275" t="e">
        <f t="shared" si="21"/>
        <v>#VALUE!</v>
      </c>
      <c r="AD65" s="275" t="e">
        <f t="shared" si="21"/>
        <v>#VALUE!</v>
      </c>
      <c r="AE65" s="276" t="e">
        <f t="shared" si="9"/>
        <v>#VALUE!</v>
      </c>
    </row>
    <row r="66" spans="1:31">
      <c r="A66" s="133" t="e">
        <f t="shared" si="10"/>
        <v>#VALUE!</v>
      </c>
      <c r="B66" s="134" t="e">
        <f t="shared" si="11"/>
        <v>#VALUE!</v>
      </c>
      <c r="C66" s="134" t="e">
        <f t="shared" si="12"/>
        <v>#VALUE!</v>
      </c>
      <c r="D66" s="135" t="e">
        <f t="shared" si="13"/>
        <v>#VALUE!</v>
      </c>
      <c r="E66" s="150" t="e">
        <f t="shared" si="0"/>
        <v>#VALUE!</v>
      </c>
      <c r="F66" s="150" t="e">
        <f t="shared" si="1"/>
        <v>#VALUE!</v>
      </c>
      <c r="G66" s="136" t="e">
        <f t="shared" si="2"/>
        <v>#VALUE!</v>
      </c>
      <c r="H66" s="148" t="e">
        <f t="shared" si="6"/>
        <v>#VALUE!</v>
      </c>
      <c r="I66" s="148" t="e">
        <f t="shared" si="14"/>
        <v>#VALUE!</v>
      </c>
      <c r="J66" s="148" t="e">
        <f t="shared" si="7"/>
        <v>#VALUE!</v>
      </c>
      <c r="K66" s="148" t="e">
        <f t="shared" si="18"/>
        <v>#VALUE!</v>
      </c>
      <c r="L66" s="148" t="e">
        <f t="shared" si="15"/>
        <v>#VALUE!</v>
      </c>
      <c r="M66" s="148" t="e">
        <f t="shared" si="3"/>
        <v>#VALUE!</v>
      </c>
      <c r="N66" s="148" t="e">
        <f t="shared" si="8"/>
        <v>#VALUE!</v>
      </c>
      <c r="O66" s="148"/>
      <c r="P66" s="148"/>
      <c r="Q66" s="148" t="e">
        <f t="shared" si="16"/>
        <v>#VALUE!</v>
      </c>
      <c r="R66" s="148" t="e">
        <f t="shared" si="17"/>
        <v>#VALUE!</v>
      </c>
      <c r="S66" s="137" t="e">
        <f t="shared" si="4"/>
        <v>#VALUE!</v>
      </c>
      <c r="T66" s="275" t="e">
        <f t="shared" si="20"/>
        <v>#VALUE!</v>
      </c>
      <c r="U66" s="275" t="e">
        <f t="shared" si="21"/>
        <v>#VALUE!</v>
      </c>
      <c r="V66" s="275" t="e">
        <f t="shared" si="21"/>
        <v>#VALUE!</v>
      </c>
      <c r="W66" s="275" t="e">
        <f t="shared" si="21"/>
        <v>#VALUE!</v>
      </c>
      <c r="X66" s="275" t="e">
        <f t="shared" si="21"/>
        <v>#VALUE!</v>
      </c>
      <c r="Y66" s="275" t="e">
        <f t="shared" si="21"/>
        <v>#VALUE!</v>
      </c>
      <c r="Z66" s="275" t="e">
        <f t="shared" si="21"/>
        <v>#VALUE!</v>
      </c>
      <c r="AA66" s="275" t="e">
        <f t="shared" si="21"/>
        <v>#VALUE!</v>
      </c>
      <c r="AB66" s="275" t="e">
        <f t="shared" si="21"/>
        <v>#VALUE!</v>
      </c>
      <c r="AC66" s="275" t="e">
        <f t="shared" si="21"/>
        <v>#VALUE!</v>
      </c>
      <c r="AD66" s="275" t="e">
        <f t="shared" si="21"/>
        <v>#VALUE!</v>
      </c>
      <c r="AE66" s="276" t="e">
        <f t="shared" si="9"/>
        <v>#VALUE!</v>
      </c>
    </row>
    <row r="67" spans="1:31">
      <c r="A67" s="133" t="e">
        <f t="shared" si="10"/>
        <v>#VALUE!</v>
      </c>
      <c r="B67" s="134" t="e">
        <f t="shared" si="11"/>
        <v>#VALUE!</v>
      </c>
      <c r="C67" s="134" t="e">
        <f t="shared" si="12"/>
        <v>#VALUE!</v>
      </c>
      <c r="D67" s="135" t="e">
        <f t="shared" si="13"/>
        <v>#VALUE!</v>
      </c>
      <c r="E67" s="150" t="e">
        <f t="shared" si="0"/>
        <v>#VALUE!</v>
      </c>
      <c r="F67" s="150" t="e">
        <f t="shared" si="1"/>
        <v>#VALUE!</v>
      </c>
      <c r="G67" s="136" t="e">
        <f t="shared" si="2"/>
        <v>#VALUE!</v>
      </c>
      <c r="H67" s="148" t="e">
        <f t="shared" si="6"/>
        <v>#VALUE!</v>
      </c>
      <c r="I67" s="148" t="e">
        <f t="shared" si="14"/>
        <v>#VALUE!</v>
      </c>
      <c r="J67" s="148" t="e">
        <f t="shared" si="7"/>
        <v>#VALUE!</v>
      </c>
      <c r="K67" s="148" t="e">
        <f t="shared" si="18"/>
        <v>#VALUE!</v>
      </c>
      <c r="L67" s="148" t="e">
        <f t="shared" si="15"/>
        <v>#VALUE!</v>
      </c>
      <c r="M67" s="148" t="e">
        <f t="shared" si="3"/>
        <v>#VALUE!</v>
      </c>
      <c r="N67" s="148" t="e">
        <f t="shared" si="8"/>
        <v>#VALUE!</v>
      </c>
      <c r="O67" s="148"/>
      <c r="P67" s="148"/>
      <c r="Q67" s="148" t="e">
        <f t="shared" si="16"/>
        <v>#VALUE!</v>
      </c>
      <c r="R67" s="148" t="e">
        <f t="shared" si="17"/>
        <v>#VALUE!</v>
      </c>
      <c r="S67" s="137" t="e">
        <f t="shared" si="4"/>
        <v>#VALUE!</v>
      </c>
      <c r="T67" s="275" t="e">
        <f t="shared" si="20"/>
        <v>#VALUE!</v>
      </c>
      <c r="U67" s="275" t="e">
        <f t="shared" si="21"/>
        <v>#VALUE!</v>
      </c>
      <c r="V67" s="275" t="e">
        <f t="shared" si="21"/>
        <v>#VALUE!</v>
      </c>
      <c r="W67" s="275" t="e">
        <f t="shared" si="21"/>
        <v>#VALUE!</v>
      </c>
      <c r="X67" s="275" t="e">
        <f t="shared" si="21"/>
        <v>#VALUE!</v>
      </c>
      <c r="Y67" s="275" t="e">
        <f t="shared" si="21"/>
        <v>#VALUE!</v>
      </c>
      <c r="Z67" s="275" t="e">
        <f t="shared" si="21"/>
        <v>#VALUE!</v>
      </c>
      <c r="AA67" s="275" t="e">
        <f t="shared" si="21"/>
        <v>#VALUE!</v>
      </c>
      <c r="AB67" s="275" t="e">
        <f t="shared" si="21"/>
        <v>#VALUE!</v>
      </c>
      <c r="AC67" s="275" t="e">
        <f t="shared" si="21"/>
        <v>#VALUE!</v>
      </c>
      <c r="AD67" s="275" t="e">
        <f t="shared" si="21"/>
        <v>#VALUE!</v>
      </c>
      <c r="AE67" s="276" t="e">
        <f t="shared" si="9"/>
        <v>#VALUE!</v>
      </c>
    </row>
    <row r="68" spans="1:31">
      <c r="A68" s="133" t="e">
        <f t="shared" si="10"/>
        <v>#VALUE!</v>
      </c>
      <c r="B68" s="134" t="e">
        <f t="shared" si="11"/>
        <v>#VALUE!</v>
      </c>
      <c r="C68" s="134" t="e">
        <f t="shared" si="12"/>
        <v>#VALUE!</v>
      </c>
      <c r="D68" s="135" t="e">
        <f t="shared" si="13"/>
        <v>#VALUE!</v>
      </c>
      <c r="E68" s="150" t="e">
        <f t="shared" si="0"/>
        <v>#VALUE!</v>
      </c>
      <c r="F68" s="150" t="e">
        <f t="shared" si="1"/>
        <v>#VALUE!</v>
      </c>
      <c r="G68" s="136" t="e">
        <f t="shared" si="2"/>
        <v>#VALUE!</v>
      </c>
      <c r="H68" s="148" t="e">
        <f t="shared" si="6"/>
        <v>#VALUE!</v>
      </c>
      <c r="I68" s="148" t="e">
        <f t="shared" si="14"/>
        <v>#VALUE!</v>
      </c>
      <c r="J68" s="148" t="e">
        <f t="shared" si="7"/>
        <v>#VALUE!</v>
      </c>
      <c r="K68" s="148" t="e">
        <f t="shared" si="18"/>
        <v>#VALUE!</v>
      </c>
      <c r="L68" s="148" t="e">
        <f t="shared" si="15"/>
        <v>#VALUE!</v>
      </c>
      <c r="M68" s="148" t="e">
        <f t="shared" si="3"/>
        <v>#VALUE!</v>
      </c>
      <c r="N68" s="148" t="e">
        <f t="shared" si="8"/>
        <v>#VALUE!</v>
      </c>
      <c r="O68" s="148"/>
      <c r="P68" s="148"/>
      <c r="Q68" s="148" t="e">
        <f t="shared" si="16"/>
        <v>#VALUE!</v>
      </c>
      <c r="R68" s="148" t="e">
        <f t="shared" si="17"/>
        <v>#VALUE!</v>
      </c>
      <c r="S68" s="137" t="e">
        <f t="shared" si="4"/>
        <v>#VALUE!</v>
      </c>
      <c r="T68" s="275" t="e">
        <f t="shared" si="20"/>
        <v>#VALUE!</v>
      </c>
      <c r="U68" s="275" t="e">
        <f t="shared" si="21"/>
        <v>#VALUE!</v>
      </c>
      <c r="V68" s="275" t="e">
        <f t="shared" si="21"/>
        <v>#VALUE!</v>
      </c>
      <c r="W68" s="275" t="e">
        <f t="shared" si="21"/>
        <v>#VALUE!</v>
      </c>
      <c r="X68" s="275" t="e">
        <f t="shared" si="21"/>
        <v>#VALUE!</v>
      </c>
      <c r="Y68" s="275" t="e">
        <f t="shared" si="21"/>
        <v>#VALUE!</v>
      </c>
      <c r="Z68" s="275" t="e">
        <f t="shared" si="21"/>
        <v>#VALUE!</v>
      </c>
      <c r="AA68" s="275" t="e">
        <f t="shared" si="21"/>
        <v>#VALUE!</v>
      </c>
      <c r="AB68" s="275" t="e">
        <f t="shared" si="21"/>
        <v>#VALUE!</v>
      </c>
      <c r="AC68" s="275" t="e">
        <f t="shared" si="21"/>
        <v>#VALUE!</v>
      </c>
      <c r="AD68" s="275" t="e">
        <f t="shared" si="21"/>
        <v>#VALUE!</v>
      </c>
      <c r="AE68" s="276" t="e">
        <f t="shared" si="9"/>
        <v>#VALUE!</v>
      </c>
    </row>
    <row r="69" spans="1:31">
      <c r="A69" s="133" t="e">
        <f t="shared" si="10"/>
        <v>#VALUE!</v>
      </c>
      <c r="B69" s="134" t="e">
        <f t="shared" si="11"/>
        <v>#VALUE!</v>
      </c>
      <c r="C69" s="134" t="e">
        <f t="shared" si="12"/>
        <v>#VALUE!</v>
      </c>
      <c r="D69" s="135" t="e">
        <f t="shared" si="13"/>
        <v>#VALUE!</v>
      </c>
      <c r="E69" s="150" t="e">
        <f t="shared" si="0"/>
        <v>#VALUE!</v>
      </c>
      <c r="F69" s="150" t="e">
        <f t="shared" si="1"/>
        <v>#VALUE!</v>
      </c>
      <c r="G69" s="136" t="e">
        <f t="shared" si="2"/>
        <v>#VALUE!</v>
      </c>
      <c r="H69" s="148" t="e">
        <f t="shared" si="6"/>
        <v>#VALUE!</v>
      </c>
      <c r="I69" s="148" t="e">
        <f t="shared" si="14"/>
        <v>#VALUE!</v>
      </c>
      <c r="J69" s="148" t="e">
        <f t="shared" si="7"/>
        <v>#VALUE!</v>
      </c>
      <c r="K69" s="148" t="e">
        <f t="shared" si="18"/>
        <v>#VALUE!</v>
      </c>
      <c r="L69" s="148" t="e">
        <f t="shared" si="15"/>
        <v>#VALUE!</v>
      </c>
      <c r="M69" s="148" t="e">
        <f t="shared" si="3"/>
        <v>#VALUE!</v>
      </c>
      <c r="N69" s="148" t="e">
        <f t="shared" si="8"/>
        <v>#VALUE!</v>
      </c>
      <c r="O69" s="148"/>
      <c r="P69" s="148"/>
      <c r="Q69" s="148" t="e">
        <f t="shared" si="16"/>
        <v>#VALUE!</v>
      </c>
      <c r="R69" s="148" t="e">
        <f t="shared" si="17"/>
        <v>#VALUE!</v>
      </c>
      <c r="S69" s="137" t="e">
        <f t="shared" si="4"/>
        <v>#VALUE!</v>
      </c>
      <c r="T69" s="275" t="e">
        <f t="shared" si="20"/>
        <v>#VALUE!</v>
      </c>
      <c r="U69" s="275" t="e">
        <f t="shared" si="21"/>
        <v>#VALUE!</v>
      </c>
      <c r="V69" s="275" t="e">
        <f t="shared" si="21"/>
        <v>#VALUE!</v>
      </c>
      <c r="W69" s="275" t="e">
        <f t="shared" si="21"/>
        <v>#VALUE!</v>
      </c>
      <c r="X69" s="275" t="e">
        <f t="shared" si="21"/>
        <v>#VALUE!</v>
      </c>
      <c r="Y69" s="275" t="e">
        <f t="shared" si="21"/>
        <v>#VALUE!</v>
      </c>
      <c r="Z69" s="275" t="e">
        <f t="shared" si="21"/>
        <v>#VALUE!</v>
      </c>
      <c r="AA69" s="275" t="e">
        <f t="shared" si="21"/>
        <v>#VALUE!</v>
      </c>
      <c r="AB69" s="275" t="e">
        <f t="shared" si="21"/>
        <v>#VALUE!</v>
      </c>
      <c r="AC69" s="275" t="e">
        <f t="shared" si="21"/>
        <v>#VALUE!</v>
      </c>
      <c r="AD69" s="275" t="e">
        <f t="shared" si="21"/>
        <v>#VALUE!</v>
      </c>
      <c r="AE69" s="276" t="e">
        <f t="shared" si="9"/>
        <v>#VALUE!</v>
      </c>
    </row>
    <row r="70" spans="1:31">
      <c r="A70" s="133" t="e">
        <f t="shared" si="10"/>
        <v>#VALUE!</v>
      </c>
      <c r="B70" s="134" t="e">
        <f t="shared" si="11"/>
        <v>#VALUE!</v>
      </c>
      <c r="C70" s="134" t="e">
        <f t="shared" si="12"/>
        <v>#VALUE!</v>
      </c>
      <c r="D70" s="135" t="e">
        <f t="shared" si="13"/>
        <v>#VALUE!</v>
      </c>
      <c r="E70" s="150" t="e">
        <f t="shared" si="0"/>
        <v>#VALUE!</v>
      </c>
      <c r="F70" s="150" t="e">
        <f t="shared" si="1"/>
        <v>#VALUE!</v>
      </c>
      <c r="G70" s="136" t="e">
        <f t="shared" si="2"/>
        <v>#VALUE!</v>
      </c>
      <c r="H70" s="148" t="e">
        <f t="shared" si="6"/>
        <v>#VALUE!</v>
      </c>
      <c r="I70" s="148" t="e">
        <f t="shared" si="14"/>
        <v>#VALUE!</v>
      </c>
      <c r="J70" s="148" t="e">
        <f t="shared" si="7"/>
        <v>#VALUE!</v>
      </c>
      <c r="K70" s="148" t="e">
        <f t="shared" si="18"/>
        <v>#VALUE!</v>
      </c>
      <c r="L70" s="148" t="e">
        <f t="shared" si="15"/>
        <v>#VALUE!</v>
      </c>
      <c r="M70" s="148" t="e">
        <f t="shared" si="3"/>
        <v>#VALUE!</v>
      </c>
      <c r="N70" s="148" t="e">
        <f t="shared" si="8"/>
        <v>#VALUE!</v>
      </c>
      <c r="O70" s="148"/>
      <c r="P70" s="148"/>
      <c r="Q70" s="148" t="e">
        <f t="shared" si="16"/>
        <v>#VALUE!</v>
      </c>
      <c r="R70" s="148" t="e">
        <f t="shared" si="17"/>
        <v>#VALUE!</v>
      </c>
      <c r="S70" s="137" t="e">
        <f t="shared" si="4"/>
        <v>#VALUE!</v>
      </c>
      <c r="T70" s="275" t="e">
        <f t="shared" si="20"/>
        <v>#VALUE!</v>
      </c>
      <c r="U70" s="275" t="e">
        <f t="shared" si="21"/>
        <v>#VALUE!</v>
      </c>
      <c r="V70" s="275" t="e">
        <f t="shared" si="21"/>
        <v>#VALUE!</v>
      </c>
      <c r="W70" s="275" t="e">
        <f t="shared" si="21"/>
        <v>#VALUE!</v>
      </c>
      <c r="X70" s="275" t="e">
        <f t="shared" si="21"/>
        <v>#VALUE!</v>
      </c>
      <c r="Y70" s="275" t="e">
        <f t="shared" si="21"/>
        <v>#VALUE!</v>
      </c>
      <c r="Z70" s="275" t="e">
        <f t="shared" si="21"/>
        <v>#VALUE!</v>
      </c>
      <c r="AA70" s="275" t="e">
        <f t="shared" si="21"/>
        <v>#VALUE!</v>
      </c>
      <c r="AB70" s="275" t="e">
        <f t="shared" si="21"/>
        <v>#VALUE!</v>
      </c>
      <c r="AC70" s="275" t="e">
        <f t="shared" si="21"/>
        <v>#VALUE!</v>
      </c>
      <c r="AD70" s="275" t="e">
        <f t="shared" si="21"/>
        <v>#VALUE!</v>
      </c>
      <c r="AE70" s="276" t="e">
        <f t="shared" si="9"/>
        <v>#VALUE!</v>
      </c>
    </row>
    <row r="71" spans="1:31">
      <c r="A71" s="133" t="e">
        <f t="shared" si="10"/>
        <v>#VALUE!</v>
      </c>
      <c r="B71" s="134" t="e">
        <f t="shared" si="11"/>
        <v>#VALUE!</v>
      </c>
      <c r="C71" s="134" t="e">
        <f t="shared" si="12"/>
        <v>#VALUE!</v>
      </c>
      <c r="D71" s="135" t="e">
        <f t="shared" si="13"/>
        <v>#VALUE!</v>
      </c>
      <c r="E71" s="150" t="e">
        <f t="shared" si="0"/>
        <v>#VALUE!</v>
      </c>
      <c r="F71" s="150" t="e">
        <f t="shared" si="1"/>
        <v>#VALUE!</v>
      </c>
      <c r="G71" s="136" t="e">
        <f t="shared" si="2"/>
        <v>#VALUE!</v>
      </c>
      <c r="H71" s="148" t="e">
        <f t="shared" si="6"/>
        <v>#VALUE!</v>
      </c>
      <c r="I71" s="148" t="e">
        <f t="shared" si="14"/>
        <v>#VALUE!</v>
      </c>
      <c r="J71" s="148" t="e">
        <f t="shared" si="7"/>
        <v>#VALUE!</v>
      </c>
      <c r="K71" s="148" t="e">
        <f t="shared" si="18"/>
        <v>#VALUE!</v>
      </c>
      <c r="L71" s="148" t="e">
        <f t="shared" si="15"/>
        <v>#VALUE!</v>
      </c>
      <c r="M71" s="148" t="e">
        <f t="shared" si="3"/>
        <v>#VALUE!</v>
      </c>
      <c r="N71" s="148" t="e">
        <f t="shared" si="8"/>
        <v>#VALUE!</v>
      </c>
      <c r="O71" s="148"/>
      <c r="P71" s="148"/>
      <c r="Q71" s="148" t="e">
        <f t="shared" si="16"/>
        <v>#VALUE!</v>
      </c>
      <c r="R71" s="148" t="e">
        <f t="shared" si="17"/>
        <v>#VALUE!</v>
      </c>
      <c r="S71" s="137" t="e">
        <f t="shared" si="4"/>
        <v>#VALUE!</v>
      </c>
      <c r="T71" s="275" t="e">
        <f t="shared" si="20"/>
        <v>#VALUE!</v>
      </c>
      <c r="U71" s="275" t="e">
        <f t="shared" si="21"/>
        <v>#VALUE!</v>
      </c>
      <c r="V71" s="275" t="e">
        <f t="shared" si="21"/>
        <v>#VALUE!</v>
      </c>
      <c r="W71" s="275" t="e">
        <f t="shared" si="21"/>
        <v>#VALUE!</v>
      </c>
      <c r="X71" s="275" t="e">
        <f t="shared" si="21"/>
        <v>#VALUE!</v>
      </c>
      <c r="Y71" s="275" t="e">
        <f t="shared" si="21"/>
        <v>#VALUE!</v>
      </c>
      <c r="Z71" s="275" t="e">
        <f t="shared" si="21"/>
        <v>#VALUE!</v>
      </c>
      <c r="AA71" s="275" t="e">
        <f t="shared" si="21"/>
        <v>#VALUE!</v>
      </c>
      <c r="AB71" s="275" t="e">
        <f t="shared" si="21"/>
        <v>#VALUE!</v>
      </c>
      <c r="AC71" s="275" t="e">
        <f t="shared" si="21"/>
        <v>#VALUE!</v>
      </c>
      <c r="AD71" s="275" t="e">
        <f t="shared" si="21"/>
        <v>#VALUE!</v>
      </c>
      <c r="AE71" s="276" t="e">
        <f t="shared" si="9"/>
        <v>#VALUE!</v>
      </c>
    </row>
    <row r="72" spans="1:31">
      <c r="A72" s="133" t="e">
        <f t="shared" si="10"/>
        <v>#VALUE!</v>
      </c>
      <c r="B72" s="134" t="e">
        <f t="shared" si="11"/>
        <v>#VALUE!</v>
      </c>
      <c r="C72" s="134" t="e">
        <f t="shared" si="12"/>
        <v>#VALUE!</v>
      </c>
      <c r="D72" s="135" t="e">
        <f t="shared" si="13"/>
        <v>#VALUE!</v>
      </c>
      <c r="E72" s="150" t="e">
        <f t="shared" si="0"/>
        <v>#VALUE!</v>
      </c>
      <c r="F72" s="150" t="e">
        <f t="shared" si="1"/>
        <v>#VALUE!</v>
      </c>
      <c r="G72" s="136" t="e">
        <f t="shared" si="2"/>
        <v>#VALUE!</v>
      </c>
      <c r="H72" s="148" t="e">
        <f t="shared" si="6"/>
        <v>#VALUE!</v>
      </c>
      <c r="I72" s="148" t="e">
        <f t="shared" si="14"/>
        <v>#VALUE!</v>
      </c>
      <c r="J72" s="148" t="e">
        <f t="shared" si="7"/>
        <v>#VALUE!</v>
      </c>
      <c r="K72" s="148" t="e">
        <f t="shared" si="18"/>
        <v>#VALUE!</v>
      </c>
      <c r="L72" s="148" t="e">
        <f t="shared" si="15"/>
        <v>#VALUE!</v>
      </c>
      <c r="M72" s="148" t="e">
        <f t="shared" si="3"/>
        <v>#VALUE!</v>
      </c>
      <c r="N72" s="148" t="e">
        <f t="shared" si="8"/>
        <v>#VALUE!</v>
      </c>
      <c r="O72" s="148"/>
      <c r="P72" s="148"/>
      <c r="Q72" s="148" t="e">
        <f t="shared" si="16"/>
        <v>#VALUE!</v>
      </c>
      <c r="R72" s="148" t="e">
        <f t="shared" si="17"/>
        <v>#VALUE!</v>
      </c>
      <c r="S72" s="137" t="e">
        <f t="shared" si="4"/>
        <v>#VALUE!</v>
      </c>
      <c r="T72" s="275" t="e">
        <f t="shared" si="20"/>
        <v>#VALUE!</v>
      </c>
      <c r="U72" s="275" t="e">
        <f t="shared" si="21"/>
        <v>#VALUE!</v>
      </c>
      <c r="V72" s="275" t="e">
        <f t="shared" si="21"/>
        <v>#VALUE!</v>
      </c>
      <c r="W72" s="275" t="e">
        <f t="shared" si="21"/>
        <v>#VALUE!</v>
      </c>
      <c r="X72" s="275" t="e">
        <f t="shared" si="21"/>
        <v>#VALUE!</v>
      </c>
      <c r="Y72" s="275" t="e">
        <f t="shared" si="21"/>
        <v>#VALUE!</v>
      </c>
      <c r="Z72" s="275" t="e">
        <f t="shared" si="21"/>
        <v>#VALUE!</v>
      </c>
      <c r="AA72" s="275" t="e">
        <f t="shared" si="21"/>
        <v>#VALUE!</v>
      </c>
      <c r="AB72" s="275" t="e">
        <f t="shared" si="21"/>
        <v>#VALUE!</v>
      </c>
      <c r="AC72" s="275" t="e">
        <f t="shared" si="21"/>
        <v>#VALUE!</v>
      </c>
      <c r="AD72" s="275" t="e">
        <f t="shared" si="21"/>
        <v>#VALUE!</v>
      </c>
      <c r="AE72" s="276" t="e">
        <f t="shared" si="9"/>
        <v>#VALUE!</v>
      </c>
    </row>
    <row r="73" spans="1:31">
      <c r="A73" s="133" t="e">
        <f t="shared" si="10"/>
        <v>#VALUE!</v>
      </c>
      <c r="B73" s="134" t="e">
        <f t="shared" si="11"/>
        <v>#VALUE!</v>
      </c>
      <c r="C73" s="134" t="e">
        <f t="shared" si="12"/>
        <v>#VALUE!</v>
      </c>
      <c r="D73" s="135" t="e">
        <f t="shared" si="13"/>
        <v>#VALUE!</v>
      </c>
      <c r="E73" s="150" t="e">
        <f t="shared" si="0"/>
        <v>#VALUE!</v>
      </c>
      <c r="F73" s="150" t="e">
        <f t="shared" si="1"/>
        <v>#VALUE!</v>
      </c>
      <c r="G73" s="136" t="e">
        <f t="shared" si="2"/>
        <v>#VALUE!</v>
      </c>
      <c r="H73" s="148" t="e">
        <f t="shared" si="6"/>
        <v>#VALUE!</v>
      </c>
      <c r="I73" s="148" t="e">
        <f t="shared" si="14"/>
        <v>#VALUE!</v>
      </c>
      <c r="J73" s="148" t="e">
        <f t="shared" si="7"/>
        <v>#VALUE!</v>
      </c>
      <c r="K73" s="148" t="e">
        <f t="shared" si="18"/>
        <v>#VALUE!</v>
      </c>
      <c r="L73" s="148" t="e">
        <f t="shared" si="15"/>
        <v>#VALUE!</v>
      </c>
      <c r="M73" s="148" t="e">
        <f t="shared" si="3"/>
        <v>#VALUE!</v>
      </c>
      <c r="N73" s="148" t="e">
        <f t="shared" si="8"/>
        <v>#VALUE!</v>
      </c>
      <c r="O73" s="148"/>
      <c r="P73" s="148"/>
      <c r="Q73" s="148" t="e">
        <f t="shared" si="16"/>
        <v>#VALUE!</v>
      </c>
      <c r="R73" s="148" t="e">
        <f t="shared" si="17"/>
        <v>#VALUE!</v>
      </c>
      <c r="S73" s="137" t="e">
        <f t="shared" si="4"/>
        <v>#VALUE!</v>
      </c>
      <c r="T73" s="275" t="e">
        <f t="shared" si="20"/>
        <v>#VALUE!</v>
      </c>
      <c r="U73" s="275" t="e">
        <f t="shared" si="21"/>
        <v>#VALUE!</v>
      </c>
      <c r="V73" s="275" t="e">
        <f t="shared" si="21"/>
        <v>#VALUE!</v>
      </c>
      <c r="W73" s="275" t="e">
        <f t="shared" si="21"/>
        <v>#VALUE!</v>
      </c>
      <c r="X73" s="275" t="e">
        <f t="shared" si="21"/>
        <v>#VALUE!</v>
      </c>
      <c r="Y73" s="275" t="e">
        <f t="shared" si="21"/>
        <v>#VALUE!</v>
      </c>
      <c r="Z73" s="275" t="e">
        <f t="shared" si="21"/>
        <v>#VALUE!</v>
      </c>
      <c r="AA73" s="275" t="e">
        <f t="shared" si="21"/>
        <v>#VALUE!</v>
      </c>
      <c r="AB73" s="275" t="e">
        <f t="shared" si="21"/>
        <v>#VALUE!</v>
      </c>
      <c r="AC73" s="275" t="e">
        <f t="shared" si="21"/>
        <v>#VALUE!</v>
      </c>
      <c r="AD73" s="275" t="e">
        <f t="shared" si="21"/>
        <v>#VALUE!</v>
      </c>
      <c r="AE73" s="276" t="e">
        <f t="shared" si="9"/>
        <v>#VALUE!</v>
      </c>
    </row>
    <row r="74" spans="1:31">
      <c r="A74" s="133" t="e">
        <f t="shared" si="10"/>
        <v>#VALUE!</v>
      </c>
      <c r="B74" s="134" t="e">
        <f t="shared" si="11"/>
        <v>#VALUE!</v>
      </c>
      <c r="C74" s="134" t="e">
        <f t="shared" si="12"/>
        <v>#VALUE!</v>
      </c>
      <c r="D74" s="135" t="e">
        <f t="shared" si="13"/>
        <v>#VALUE!</v>
      </c>
      <c r="E74" s="150" t="e">
        <f t="shared" si="0"/>
        <v>#VALUE!</v>
      </c>
      <c r="F74" s="150" t="e">
        <f t="shared" si="1"/>
        <v>#VALUE!</v>
      </c>
      <c r="G74" s="136" t="e">
        <f t="shared" si="2"/>
        <v>#VALUE!</v>
      </c>
      <c r="H74" s="148" t="e">
        <f t="shared" si="6"/>
        <v>#VALUE!</v>
      </c>
      <c r="I74" s="148" t="e">
        <f t="shared" si="14"/>
        <v>#VALUE!</v>
      </c>
      <c r="J74" s="148" t="e">
        <f t="shared" si="7"/>
        <v>#VALUE!</v>
      </c>
      <c r="K74" s="148" t="e">
        <f t="shared" si="18"/>
        <v>#VALUE!</v>
      </c>
      <c r="L74" s="148" t="e">
        <f t="shared" si="15"/>
        <v>#VALUE!</v>
      </c>
      <c r="M74" s="148" t="e">
        <f t="shared" si="3"/>
        <v>#VALUE!</v>
      </c>
      <c r="N74" s="148" t="e">
        <f t="shared" si="8"/>
        <v>#VALUE!</v>
      </c>
      <c r="O74" s="148"/>
      <c r="P74" s="148"/>
      <c r="Q74" s="148" t="e">
        <f t="shared" si="16"/>
        <v>#VALUE!</v>
      </c>
      <c r="R74" s="148" t="e">
        <f t="shared" si="17"/>
        <v>#VALUE!</v>
      </c>
      <c r="S74" s="137" t="e">
        <f t="shared" si="4"/>
        <v>#VALUE!</v>
      </c>
      <c r="T74" s="275" t="e">
        <f t="shared" si="20"/>
        <v>#VALUE!</v>
      </c>
      <c r="U74" s="275" t="e">
        <f t="shared" si="21"/>
        <v>#VALUE!</v>
      </c>
      <c r="V74" s="275" t="e">
        <f t="shared" si="21"/>
        <v>#VALUE!</v>
      </c>
      <c r="W74" s="275" t="e">
        <f t="shared" si="21"/>
        <v>#VALUE!</v>
      </c>
      <c r="X74" s="275" t="e">
        <f t="shared" si="21"/>
        <v>#VALUE!</v>
      </c>
      <c r="Y74" s="275" t="e">
        <f t="shared" si="21"/>
        <v>#VALUE!</v>
      </c>
      <c r="Z74" s="275" t="e">
        <f t="shared" si="21"/>
        <v>#VALUE!</v>
      </c>
      <c r="AA74" s="275" t="e">
        <f t="shared" si="21"/>
        <v>#VALUE!</v>
      </c>
      <c r="AB74" s="275" t="e">
        <f t="shared" si="21"/>
        <v>#VALUE!</v>
      </c>
      <c r="AC74" s="275" t="e">
        <f t="shared" si="21"/>
        <v>#VALUE!</v>
      </c>
      <c r="AD74" s="275" t="e">
        <f t="shared" si="21"/>
        <v>#VALUE!</v>
      </c>
      <c r="AE74" s="276" t="e">
        <f t="shared" si="9"/>
        <v>#VALUE!</v>
      </c>
    </row>
    <row r="75" spans="1:31">
      <c r="A75" s="133" t="e">
        <f t="shared" si="10"/>
        <v>#VALUE!</v>
      </c>
      <c r="B75" s="134" t="e">
        <f t="shared" si="11"/>
        <v>#VALUE!</v>
      </c>
      <c r="C75" s="134" t="e">
        <f t="shared" si="12"/>
        <v>#VALUE!</v>
      </c>
      <c r="D75" s="135" t="e">
        <f t="shared" si="13"/>
        <v>#VALUE!</v>
      </c>
      <c r="E75" s="150" t="e">
        <f t="shared" si="0"/>
        <v>#VALUE!</v>
      </c>
      <c r="F75" s="150" t="e">
        <f t="shared" si="1"/>
        <v>#VALUE!</v>
      </c>
      <c r="G75" s="136" t="e">
        <f t="shared" si="2"/>
        <v>#VALUE!</v>
      </c>
      <c r="H75" s="148" t="e">
        <f t="shared" si="6"/>
        <v>#VALUE!</v>
      </c>
      <c r="I75" s="148" t="e">
        <f t="shared" si="14"/>
        <v>#VALUE!</v>
      </c>
      <c r="J75" s="148" t="e">
        <f t="shared" si="7"/>
        <v>#VALUE!</v>
      </c>
      <c r="K75" s="148" t="e">
        <f t="shared" si="18"/>
        <v>#VALUE!</v>
      </c>
      <c r="L75" s="148" t="e">
        <f t="shared" si="15"/>
        <v>#VALUE!</v>
      </c>
      <c r="M75" s="148" t="e">
        <f t="shared" si="3"/>
        <v>#VALUE!</v>
      </c>
      <c r="N75" s="148" t="e">
        <f t="shared" si="8"/>
        <v>#VALUE!</v>
      </c>
      <c r="O75" s="148"/>
      <c r="P75" s="148"/>
      <c r="Q75" s="148" t="e">
        <f t="shared" si="16"/>
        <v>#VALUE!</v>
      </c>
      <c r="R75" s="148" t="e">
        <f t="shared" si="17"/>
        <v>#VALUE!</v>
      </c>
      <c r="S75" s="137" t="e">
        <f t="shared" si="4"/>
        <v>#VALUE!</v>
      </c>
      <c r="T75" s="275" t="e">
        <f t="shared" si="20"/>
        <v>#VALUE!</v>
      </c>
      <c r="U75" s="275" t="e">
        <f t="shared" si="21"/>
        <v>#VALUE!</v>
      </c>
      <c r="V75" s="275" t="e">
        <f t="shared" si="21"/>
        <v>#VALUE!</v>
      </c>
      <c r="W75" s="275" t="e">
        <f t="shared" si="21"/>
        <v>#VALUE!</v>
      </c>
      <c r="X75" s="275" t="e">
        <f t="shared" si="21"/>
        <v>#VALUE!</v>
      </c>
      <c r="Y75" s="275" t="e">
        <f t="shared" si="21"/>
        <v>#VALUE!</v>
      </c>
      <c r="Z75" s="275" t="e">
        <f t="shared" si="21"/>
        <v>#VALUE!</v>
      </c>
      <c r="AA75" s="275" t="e">
        <f t="shared" si="21"/>
        <v>#VALUE!</v>
      </c>
      <c r="AB75" s="275" t="e">
        <f t="shared" si="21"/>
        <v>#VALUE!</v>
      </c>
      <c r="AC75" s="275" t="e">
        <f t="shared" si="21"/>
        <v>#VALUE!</v>
      </c>
      <c r="AD75" s="275" t="e">
        <f t="shared" si="21"/>
        <v>#VALUE!</v>
      </c>
      <c r="AE75" s="276" t="e">
        <f t="shared" si="9"/>
        <v>#VALUE!</v>
      </c>
    </row>
    <row r="76" spans="1:31">
      <c r="A76" s="133" t="e">
        <f t="shared" si="10"/>
        <v>#VALUE!</v>
      </c>
      <c r="B76" s="134" t="e">
        <f t="shared" si="11"/>
        <v>#VALUE!</v>
      </c>
      <c r="C76" s="134" t="e">
        <f t="shared" si="12"/>
        <v>#VALUE!</v>
      </c>
      <c r="D76" s="135" t="e">
        <f t="shared" si="13"/>
        <v>#VALUE!</v>
      </c>
      <c r="E76" s="150" t="e">
        <f t="shared" si="0"/>
        <v>#VALUE!</v>
      </c>
      <c r="F76" s="150" t="e">
        <f t="shared" si="1"/>
        <v>#VALUE!</v>
      </c>
      <c r="G76" s="136" t="e">
        <f t="shared" si="2"/>
        <v>#VALUE!</v>
      </c>
      <c r="H76" s="148" t="e">
        <f t="shared" si="6"/>
        <v>#VALUE!</v>
      </c>
      <c r="I76" s="148" t="e">
        <f t="shared" si="14"/>
        <v>#VALUE!</v>
      </c>
      <c r="J76" s="148" t="e">
        <f t="shared" si="7"/>
        <v>#VALUE!</v>
      </c>
      <c r="K76" s="148" t="e">
        <f t="shared" si="18"/>
        <v>#VALUE!</v>
      </c>
      <c r="L76" s="148" t="e">
        <f t="shared" si="15"/>
        <v>#VALUE!</v>
      </c>
      <c r="M76" s="148" t="e">
        <f t="shared" si="3"/>
        <v>#VALUE!</v>
      </c>
      <c r="N76" s="148" t="e">
        <f t="shared" si="8"/>
        <v>#VALUE!</v>
      </c>
      <c r="O76" s="148"/>
      <c r="P76" s="148"/>
      <c r="Q76" s="148" t="e">
        <f t="shared" si="16"/>
        <v>#VALUE!</v>
      </c>
      <c r="R76" s="148" t="e">
        <f t="shared" si="17"/>
        <v>#VALUE!</v>
      </c>
      <c r="S76" s="137" t="e">
        <f t="shared" si="4"/>
        <v>#VALUE!</v>
      </c>
      <c r="T76" s="275" t="e">
        <f t="shared" si="20"/>
        <v>#VALUE!</v>
      </c>
      <c r="U76" s="275" t="e">
        <f t="shared" si="21"/>
        <v>#VALUE!</v>
      </c>
      <c r="V76" s="275" t="e">
        <f t="shared" si="21"/>
        <v>#VALUE!</v>
      </c>
      <c r="W76" s="275" t="e">
        <f t="shared" si="21"/>
        <v>#VALUE!</v>
      </c>
      <c r="X76" s="275" t="e">
        <f t="shared" si="21"/>
        <v>#VALUE!</v>
      </c>
      <c r="Y76" s="275" t="e">
        <f t="shared" si="21"/>
        <v>#VALUE!</v>
      </c>
      <c r="Z76" s="275" t="e">
        <f t="shared" si="21"/>
        <v>#VALUE!</v>
      </c>
      <c r="AA76" s="275" t="e">
        <f t="shared" si="21"/>
        <v>#VALUE!</v>
      </c>
      <c r="AB76" s="275" t="e">
        <f t="shared" si="21"/>
        <v>#VALUE!</v>
      </c>
      <c r="AC76" s="275" t="e">
        <f t="shared" si="21"/>
        <v>#VALUE!</v>
      </c>
      <c r="AD76" s="275" t="e">
        <f t="shared" si="21"/>
        <v>#VALUE!</v>
      </c>
      <c r="AE76" s="276" t="e">
        <f t="shared" si="9"/>
        <v>#VALUE!</v>
      </c>
    </row>
    <row r="77" spans="1:31">
      <c r="A77" s="133" t="e">
        <f t="shared" si="10"/>
        <v>#VALUE!</v>
      </c>
      <c r="B77" s="134" t="e">
        <f t="shared" si="11"/>
        <v>#VALUE!</v>
      </c>
      <c r="C77" s="134" t="e">
        <f t="shared" si="12"/>
        <v>#VALUE!</v>
      </c>
      <c r="D77" s="135" t="e">
        <f t="shared" si="13"/>
        <v>#VALUE!</v>
      </c>
      <c r="E77" s="150" t="e">
        <f t="shared" si="0"/>
        <v>#VALUE!</v>
      </c>
      <c r="F77" s="150" t="e">
        <f t="shared" si="1"/>
        <v>#VALUE!</v>
      </c>
      <c r="G77" s="136" t="e">
        <f t="shared" si="2"/>
        <v>#VALUE!</v>
      </c>
      <c r="H77" s="148" t="e">
        <f t="shared" si="6"/>
        <v>#VALUE!</v>
      </c>
      <c r="I77" s="148" t="e">
        <f t="shared" si="14"/>
        <v>#VALUE!</v>
      </c>
      <c r="J77" s="148" t="e">
        <f t="shared" si="7"/>
        <v>#VALUE!</v>
      </c>
      <c r="K77" s="148" t="e">
        <f t="shared" si="18"/>
        <v>#VALUE!</v>
      </c>
      <c r="L77" s="148" t="e">
        <f t="shared" si="15"/>
        <v>#VALUE!</v>
      </c>
      <c r="M77" s="148" t="e">
        <f t="shared" si="3"/>
        <v>#VALUE!</v>
      </c>
      <c r="N77" s="148" t="e">
        <f t="shared" si="8"/>
        <v>#VALUE!</v>
      </c>
      <c r="O77" s="148"/>
      <c r="P77" s="148"/>
      <c r="Q77" s="148" t="e">
        <f t="shared" si="16"/>
        <v>#VALUE!</v>
      </c>
      <c r="R77" s="148" t="e">
        <f t="shared" si="17"/>
        <v>#VALUE!</v>
      </c>
      <c r="S77" s="137" t="e">
        <f t="shared" si="4"/>
        <v>#VALUE!</v>
      </c>
      <c r="T77" s="275" t="e">
        <f t="shared" si="20"/>
        <v>#VALUE!</v>
      </c>
      <c r="U77" s="275" t="e">
        <f t="shared" si="21"/>
        <v>#VALUE!</v>
      </c>
      <c r="V77" s="275" t="e">
        <f t="shared" si="21"/>
        <v>#VALUE!</v>
      </c>
      <c r="W77" s="275" t="e">
        <f t="shared" si="21"/>
        <v>#VALUE!</v>
      </c>
      <c r="X77" s="275" t="e">
        <f t="shared" si="21"/>
        <v>#VALUE!</v>
      </c>
      <c r="Y77" s="275" t="e">
        <f t="shared" si="21"/>
        <v>#VALUE!</v>
      </c>
      <c r="Z77" s="275" t="e">
        <f t="shared" si="21"/>
        <v>#VALUE!</v>
      </c>
      <c r="AA77" s="275" t="e">
        <f t="shared" si="21"/>
        <v>#VALUE!</v>
      </c>
      <c r="AB77" s="275" t="e">
        <f t="shared" si="21"/>
        <v>#VALUE!</v>
      </c>
      <c r="AC77" s="275" t="e">
        <f t="shared" si="21"/>
        <v>#VALUE!</v>
      </c>
      <c r="AD77" s="275" t="e">
        <f t="shared" si="21"/>
        <v>#VALUE!</v>
      </c>
      <c r="AE77" s="276" t="e">
        <f t="shared" si="9"/>
        <v>#VALUE!</v>
      </c>
    </row>
    <row r="78" spans="1:31">
      <c r="A78" s="133" t="e">
        <f t="shared" si="10"/>
        <v>#VALUE!</v>
      </c>
      <c r="B78" s="134" t="e">
        <f t="shared" si="11"/>
        <v>#VALUE!</v>
      </c>
      <c r="C78" s="134" t="e">
        <f t="shared" si="12"/>
        <v>#VALUE!</v>
      </c>
      <c r="D78" s="135" t="e">
        <f t="shared" si="13"/>
        <v>#VALUE!</v>
      </c>
      <c r="E78" s="150" t="e">
        <f t="shared" si="0"/>
        <v>#VALUE!</v>
      </c>
      <c r="F78" s="150" t="e">
        <f t="shared" si="1"/>
        <v>#VALUE!</v>
      </c>
      <c r="G78" s="136" t="e">
        <f t="shared" si="2"/>
        <v>#VALUE!</v>
      </c>
      <c r="H78" s="148" t="e">
        <f t="shared" si="6"/>
        <v>#VALUE!</v>
      </c>
      <c r="I78" s="148" t="e">
        <f t="shared" si="14"/>
        <v>#VALUE!</v>
      </c>
      <c r="J78" s="148" t="e">
        <f t="shared" si="7"/>
        <v>#VALUE!</v>
      </c>
      <c r="K78" s="148" t="e">
        <f t="shared" si="18"/>
        <v>#VALUE!</v>
      </c>
      <c r="L78" s="148" t="e">
        <f t="shared" si="15"/>
        <v>#VALUE!</v>
      </c>
      <c r="M78" s="148" t="e">
        <f t="shared" si="3"/>
        <v>#VALUE!</v>
      </c>
      <c r="N78" s="148" t="e">
        <f t="shared" si="8"/>
        <v>#VALUE!</v>
      </c>
      <c r="O78" s="148"/>
      <c r="P78" s="148"/>
      <c r="Q78" s="148" t="e">
        <f t="shared" si="16"/>
        <v>#VALUE!</v>
      </c>
      <c r="R78" s="148" t="e">
        <f t="shared" si="17"/>
        <v>#VALUE!</v>
      </c>
      <c r="S78" s="137" t="e">
        <f t="shared" si="4"/>
        <v>#VALUE!</v>
      </c>
      <c r="T78" s="275" t="e">
        <f t="shared" si="20"/>
        <v>#VALUE!</v>
      </c>
      <c r="U78" s="275" t="e">
        <f t="shared" si="21"/>
        <v>#VALUE!</v>
      </c>
      <c r="V78" s="275" t="e">
        <f t="shared" si="21"/>
        <v>#VALUE!</v>
      </c>
      <c r="W78" s="275" t="e">
        <f t="shared" si="21"/>
        <v>#VALUE!</v>
      </c>
      <c r="X78" s="275" t="e">
        <f t="shared" si="21"/>
        <v>#VALUE!</v>
      </c>
      <c r="Y78" s="275" t="e">
        <f t="shared" si="21"/>
        <v>#VALUE!</v>
      </c>
      <c r="Z78" s="275" t="e">
        <f t="shared" si="21"/>
        <v>#VALUE!</v>
      </c>
      <c r="AA78" s="275" t="e">
        <f t="shared" si="21"/>
        <v>#VALUE!</v>
      </c>
      <c r="AB78" s="275" t="e">
        <f t="shared" si="21"/>
        <v>#VALUE!</v>
      </c>
      <c r="AC78" s="275" t="e">
        <f t="shared" si="21"/>
        <v>#VALUE!</v>
      </c>
      <c r="AD78" s="275" t="e">
        <f t="shared" si="21"/>
        <v>#VALUE!</v>
      </c>
      <c r="AE78" s="276" t="e">
        <f t="shared" si="9"/>
        <v>#VALUE!</v>
      </c>
    </row>
    <row r="79" spans="1:31">
      <c r="A79" s="133" t="e">
        <f t="shared" si="10"/>
        <v>#VALUE!</v>
      </c>
      <c r="B79" s="134" t="e">
        <f t="shared" si="11"/>
        <v>#VALUE!</v>
      </c>
      <c r="C79" s="134" t="e">
        <f t="shared" si="12"/>
        <v>#VALUE!</v>
      </c>
      <c r="D79" s="135" t="e">
        <f t="shared" si="13"/>
        <v>#VALUE!</v>
      </c>
      <c r="E79" s="150" t="e">
        <f t="shared" si="0"/>
        <v>#VALUE!</v>
      </c>
      <c r="F79" s="150" t="e">
        <f t="shared" si="1"/>
        <v>#VALUE!</v>
      </c>
      <c r="G79" s="136" t="e">
        <f t="shared" si="2"/>
        <v>#VALUE!</v>
      </c>
      <c r="H79" s="148" t="e">
        <f t="shared" si="6"/>
        <v>#VALUE!</v>
      </c>
      <c r="I79" s="148" t="e">
        <f t="shared" si="14"/>
        <v>#VALUE!</v>
      </c>
      <c r="J79" s="148" t="e">
        <f t="shared" si="7"/>
        <v>#VALUE!</v>
      </c>
      <c r="K79" s="148" t="e">
        <f t="shared" si="18"/>
        <v>#VALUE!</v>
      </c>
      <c r="L79" s="148" t="e">
        <f t="shared" si="15"/>
        <v>#VALUE!</v>
      </c>
      <c r="M79" s="148" t="e">
        <f t="shared" si="3"/>
        <v>#VALUE!</v>
      </c>
      <c r="N79" s="148" t="e">
        <f t="shared" si="8"/>
        <v>#VALUE!</v>
      </c>
      <c r="O79" s="148"/>
      <c r="P79" s="148"/>
      <c r="Q79" s="148" t="e">
        <f t="shared" si="16"/>
        <v>#VALUE!</v>
      </c>
      <c r="R79" s="148" t="e">
        <f t="shared" si="17"/>
        <v>#VALUE!</v>
      </c>
      <c r="S79" s="137" t="e">
        <f t="shared" si="4"/>
        <v>#VALUE!</v>
      </c>
      <c r="T79" s="275" t="e">
        <f t="shared" si="20"/>
        <v>#VALUE!</v>
      </c>
      <c r="U79" s="275" t="e">
        <f t="shared" si="21"/>
        <v>#VALUE!</v>
      </c>
      <c r="V79" s="275" t="e">
        <f t="shared" si="21"/>
        <v>#VALUE!</v>
      </c>
      <c r="W79" s="275" t="e">
        <f t="shared" si="21"/>
        <v>#VALUE!</v>
      </c>
      <c r="X79" s="275" t="e">
        <f t="shared" si="21"/>
        <v>#VALUE!</v>
      </c>
      <c r="Y79" s="275" t="e">
        <f t="shared" si="21"/>
        <v>#VALUE!</v>
      </c>
      <c r="Z79" s="275" t="e">
        <f t="shared" si="21"/>
        <v>#VALUE!</v>
      </c>
      <c r="AA79" s="275" t="e">
        <f t="shared" si="21"/>
        <v>#VALUE!</v>
      </c>
      <c r="AB79" s="275" t="e">
        <f t="shared" si="21"/>
        <v>#VALUE!</v>
      </c>
      <c r="AC79" s="275" t="e">
        <f t="shared" si="21"/>
        <v>#VALUE!</v>
      </c>
      <c r="AD79" s="275" t="e">
        <f t="shared" si="21"/>
        <v>#VALUE!</v>
      </c>
      <c r="AE79" s="276" t="e">
        <f t="shared" si="9"/>
        <v>#VALUE!</v>
      </c>
    </row>
    <row r="80" spans="1:31">
      <c r="A80" s="133" t="e">
        <f t="shared" si="10"/>
        <v>#VALUE!</v>
      </c>
      <c r="B80" s="134" t="e">
        <f t="shared" si="11"/>
        <v>#VALUE!</v>
      </c>
      <c r="C80" s="134" t="e">
        <f t="shared" si="12"/>
        <v>#VALUE!</v>
      </c>
      <c r="D80" s="135" t="e">
        <f t="shared" si="13"/>
        <v>#VALUE!</v>
      </c>
      <c r="E80" s="150" t="e">
        <f t="shared" si="0"/>
        <v>#VALUE!</v>
      </c>
      <c r="F80" s="150" t="e">
        <f t="shared" si="1"/>
        <v>#VALUE!</v>
      </c>
      <c r="G80" s="136" t="e">
        <f t="shared" si="2"/>
        <v>#VALUE!</v>
      </c>
      <c r="H80" s="148" t="e">
        <f t="shared" si="6"/>
        <v>#VALUE!</v>
      </c>
      <c r="I80" s="148" t="e">
        <f t="shared" si="14"/>
        <v>#VALUE!</v>
      </c>
      <c r="J80" s="148" t="e">
        <f t="shared" si="7"/>
        <v>#VALUE!</v>
      </c>
      <c r="K80" s="148" t="e">
        <f t="shared" si="18"/>
        <v>#VALUE!</v>
      </c>
      <c r="L80" s="148" t="e">
        <f t="shared" si="15"/>
        <v>#VALUE!</v>
      </c>
      <c r="M80" s="148" t="e">
        <f t="shared" si="3"/>
        <v>#VALUE!</v>
      </c>
      <c r="N80" s="148" t="e">
        <f t="shared" si="8"/>
        <v>#VALUE!</v>
      </c>
      <c r="O80" s="148"/>
      <c r="P80" s="148"/>
      <c r="Q80" s="148" t="e">
        <f t="shared" si="16"/>
        <v>#VALUE!</v>
      </c>
      <c r="R80" s="148" t="e">
        <f t="shared" si="17"/>
        <v>#VALUE!</v>
      </c>
      <c r="S80" s="137" t="e">
        <f t="shared" si="4"/>
        <v>#VALUE!</v>
      </c>
      <c r="T80" s="275" t="e">
        <f t="shared" si="20"/>
        <v>#VALUE!</v>
      </c>
      <c r="U80" s="275" t="e">
        <f t="shared" si="21"/>
        <v>#VALUE!</v>
      </c>
      <c r="V80" s="275" t="e">
        <f t="shared" si="21"/>
        <v>#VALUE!</v>
      </c>
      <c r="W80" s="275" t="e">
        <f t="shared" si="21"/>
        <v>#VALUE!</v>
      </c>
      <c r="X80" s="275" t="e">
        <f t="shared" si="21"/>
        <v>#VALUE!</v>
      </c>
      <c r="Y80" s="275" t="e">
        <f t="shared" si="21"/>
        <v>#VALUE!</v>
      </c>
      <c r="Z80" s="275" t="e">
        <f t="shared" si="21"/>
        <v>#VALUE!</v>
      </c>
      <c r="AA80" s="275" t="e">
        <f t="shared" si="21"/>
        <v>#VALUE!</v>
      </c>
      <c r="AB80" s="275" t="e">
        <f t="shared" si="21"/>
        <v>#VALUE!</v>
      </c>
      <c r="AC80" s="275" t="e">
        <f t="shared" si="21"/>
        <v>#VALUE!</v>
      </c>
      <c r="AD80" s="275" t="e">
        <f t="shared" si="21"/>
        <v>#VALUE!</v>
      </c>
      <c r="AE80" s="276" t="e">
        <f t="shared" si="9"/>
        <v>#VALUE!</v>
      </c>
    </row>
    <row r="81" spans="1:31">
      <c r="A81" s="133" t="e">
        <f t="shared" si="10"/>
        <v>#VALUE!</v>
      </c>
      <c r="B81" s="134" t="e">
        <f t="shared" si="11"/>
        <v>#VALUE!</v>
      </c>
      <c r="C81" s="134" t="e">
        <f t="shared" si="12"/>
        <v>#VALUE!</v>
      </c>
      <c r="D81" s="135" t="e">
        <f t="shared" si="13"/>
        <v>#VALUE!</v>
      </c>
      <c r="E81" s="150" t="e">
        <f t="shared" ref="E81:E144" si="22">IF(A81&lt;&gt;"", IF(F81="N",0, ROUNDDOWN(IF(S81="Y", MAX(Q81, 0), MIN(BondAmountInvested*G81/Freq, Max_Wdwl_amt)), 2)),"")</f>
        <v>#VALUE!</v>
      </c>
      <c r="F81" s="150" t="e">
        <f t="shared" ref="F81:F144" si="23">IF(A81&lt;&gt;"",  IF(A81&lt;first_projection_wdl_mth,"N",IF(A81=first_projection_wdl_mth,"Y",IF(INT((A81-first_projection_wdl_mth)/Mths_between_Wdwls)=(A81-first_projection_wdl_mth)/Mths_between_Wdwls,"Y","N"))),"")</f>
        <v>#VALUE!</v>
      </c>
      <c r="G81" s="136" t="e">
        <f t="shared" ref="G81:G144" si="24">IF(A81&lt;&gt;"", IncomeRetained, "")</f>
        <v>#VALUE!</v>
      </c>
      <c r="H81" s="148" t="e">
        <f t="shared" si="6"/>
        <v>#VALUE!</v>
      </c>
      <c r="I81" s="148" t="e">
        <f t="shared" si="14"/>
        <v>#VALUE!</v>
      </c>
      <c r="J81" s="148" t="e">
        <f t="shared" ref="J81:J144" si="25">IF(A81&lt;&gt;"", (MIN(E81, Q81)-I81)*(1-IF(D81&lt;chargeable_gain_taxrate_change_date,chargeable_gain_taxrate_pre_change,chargeable_gain_taxrate_post_change))+I81, "")</f>
        <v>#VALUE!</v>
      </c>
      <c r="K81" s="148" t="e">
        <f t="shared" si="18"/>
        <v>#VALUE!</v>
      </c>
      <c r="L81" s="148" t="e">
        <f t="shared" si="15"/>
        <v>#VALUE!</v>
      </c>
      <c r="M81" s="148" t="e">
        <f t="shared" ref="M81:M144" si="26">IF(A81="", "", L81*Mthly_growth_rate)</f>
        <v>#VALUE!</v>
      </c>
      <c r="N81" s="148" t="e">
        <f t="shared" si="8"/>
        <v>#VALUE!</v>
      </c>
      <c r="O81" s="148"/>
      <c r="P81" s="148"/>
      <c r="Q81" s="148" t="e">
        <f t="shared" si="16"/>
        <v>#VALUE!</v>
      </c>
      <c r="R81" s="148" t="e">
        <f t="shared" si="17"/>
        <v>#VALUE!</v>
      </c>
      <c r="S81" s="137" t="e">
        <f t="shared" ref="S81:S144" si="27">IF(A81="", "", IF(S80="Y", "Y", IF(Q81- IF(F81="Y", MIN(BondAmountInvested*G81/Freq,Max_Wdwl_amt), 0)&lt;=0, "Y", "N")))</f>
        <v>#VALUE!</v>
      </c>
      <c r="T81" s="275" t="e">
        <f t="shared" si="20"/>
        <v>#VALUE!</v>
      </c>
      <c r="U81" s="275" t="e">
        <f t="shared" si="21"/>
        <v>#VALUE!</v>
      </c>
      <c r="V81" s="275" t="e">
        <f t="shared" si="21"/>
        <v>#VALUE!</v>
      </c>
      <c r="W81" s="275" t="e">
        <f t="shared" si="21"/>
        <v>#VALUE!</v>
      </c>
      <c r="X81" s="275" t="e">
        <f t="shared" si="21"/>
        <v>#VALUE!</v>
      </c>
      <c r="Y81" s="275" t="e">
        <f t="shared" si="21"/>
        <v>#VALUE!</v>
      </c>
      <c r="Z81" s="275" t="e">
        <f t="shared" si="21"/>
        <v>#VALUE!</v>
      </c>
      <c r="AA81" s="275" t="e">
        <f t="shared" si="21"/>
        <v>#VALUE!</v>
      </c>
      <c r="AB81" s="275" t="e">
        <f t="shared" si="21"/>
        <v>#VALUE!</v>
      </c>
      <c r="AC81" s="275" t="e">
        <f t="shared" si="21"/>
        <v>#VALUE!</v>
      </c>
      <c r="AD81" s="275" t="e">
        <f t="shared" si="21"/>
        <v>#VALUE!</v>
      </c>
      <c r="AE81" s="276" t="e">
        <f t="shared" si="9"/>
        <v>#VALUE!</v>
      </c>
    </row>
    <row r="82" spans="1:31">
      <c r="A82" s="133" t="e">
        <f t="shared" si="10"/>
        <v>#VALUE!</v>
      </c>
      <c r="B82" s="134" t="e">
        <f t="shared" si="11"/>
        <v>#VALUE!</v>
      </c>
      <c r="C82" s="134" t="e">
        <f t="shared" si="12"/>
        <v>#VALUE!</v>
      </c>
      <c r="D82" s="135" t="e">
        <f t="shared" si="13"/>
        <v>#VALUE!</v>
      </c>
      <c r="E82" s="150" t="e">
        <f t="shared" si="22"/>
        <v>#VALUE!</v>
      </c>
      <c r="F82" s="150" t="e">
        <f t="shared" si="23"/>
        <v>#VALUE!</v>
      </c>
      <c r="G82" s="136" t="e">
        <f t="shared" si="24"/>
        <v>#VALUE!</v>
      </c>
      <c r="H82" s="148" t="e">
        <f t="shared" ref="H82:H145" si="28">IF(A82&lt;&gt;"", IF(B82&lt;Max_tax_free_term, IF(AND(C82=1, B82&lt;Max_tax_free_term), Annual_tax_free_Wdwl, 0), 0)+H81-I81, "")</f>
        <v>#VALUE!</v>
      </c>
      <c r="I82" s="148" t="e">
        <f t="shared" si="14"/>
        <v>#VALUE!</v>
      </c>
      <c r="J82" s="148" t="e">
        <f t="shared" si="25"/>
        <v>#VALUE!</v>
      </c>
      <c r="K82" s="148" t="e">
        <f t="shared" si="18"/>
        <v>#VALUE!</v>
      </c>
      <c r="L82" s="148" t="e">
        <f t="shared" si="15"/>
        <v>#VALUE!</v>
      </c>
      <c r="M82" s="148" t="e">
        <f t="shared" si="26"/>
        <v>#VALUE!</v>
      </c>
      <c r="N82" s="148" t="e">
        <f t="shared" ref="N82:N145" si="29">IF(A82="", "", AE82)</f>
        <v>#VALUE!</v>
      </c>
      <c r="O82" s="148"/>
      <c r="P82" s="148"/>
      <c r="Q82" s="148" t="e">
        <f t="shared" si="16"/>
        <v>#VALUE!</v>
      </c>
      <c r="R82" s="148" t="e">
        <f t="shared" si="17"/>
        <v>#VALUE!</v>
      </c>
      <c r="S82" s="137" t="e">
        <f t="shared" si="27"/>
        <v>#VALUE!</v>
      </c>
      <c r="T82" s="275" t="e">
        <f t="shared" si="20"/>
        <v>#VALUE!</v>
      </c>
      <c r="U82" s="275" t="e">
        <f t="shared" si="21"/>
        <v>#VALUE!</v>
      </c>
      <c r="V82" s="275" t="e">
        <f t="shared" si="21"/>
        <v>#VALUE!</v>
      </c>
      <c r="W82" s="275" t="e">
        <f t="shared" si="21"/>
        <v>#VALUE!</v>
      </c>
      <c r="X82" s="275" t="e">
        <f t="shared" si="21"/>
        <v>#VALUE!</v>
      </c>
      <c r="Y82" s="275" t="e">
        <f t="shared" si="21"/>
        <v>#VALUE!</v>
      </c>
      <c r="Z82" s="275" t="e">
        <f t="shared" si="21"/>
        <v>#VALUE!</v>
      </c>
      <c r="AA82" s="275" t="e">
        <f t="shared" si="21"/>
        <v>#VALUE!</v>
      </c>
      <c r="AB82" s="275" t="e">
        <f t="shared" si="21"/>
        <v>#VALUE!</v>
      </c>
      <c r="AC82" s="275" t="e">
        <f t="shared" si="21"/>
        <v>#VALUE!</v>
      </c>
      <c r="AD82" s="275" t="e">
        <f t="shared" si="21"/>
        <v>#VALUE!</v>
      </c>
      <c r="AE82" s="276" t="e">
        <f t="shared" ref="AE82:AE145" si="30">SUMPRODUCT(T82:AD82,T$9:AD$9)/100/12</f>
        <v>#VALUE!</v>
      </c>
    </row>
    <row r="83" spans="1:31">
      <c r="A83" s="133" t="e">
        <f t="shared" ref="A83:A146" si="31">IF(A82&lt;$D$11, A82+1, "")</f>
        <v>#VALUE!</v>
      </c>
      <c r="B83" s="134" t="e">
        <f t="shared" ref="B83:B146" si="32">IF(A83&lt;&gt;"", IF(C83=1, B82+1, B82), "")</f>
        <v>#VALUE!</v>
      </c>
      <c r="C83" s="134" t="e">
        <f t="shared" ref="C83:C146" si="33">IF(A83&lt;&gt;"", IF(C82=12, 1, C82+1), "")</f>
        <v>#VALUE!</v>
      </c>
      <c r="D83" s="135" t="e">
        <f t="shared" ref="D83:D146" si="34">IF(A83&lt;&gt;"", DATE(YEAR(D82), MONTH(D82)+1, DAY(D82)), "")</f>
        <v>#VALUE!</v>
      </c>
      <c r="E83" s="150" t="e">
        <f t="shared" si="22"/>
        <v>#VALUE!</v>
      </c>
      <c r="F83" s="150" t="e">
        <f t="shared" si="23"/>
        <v>#VALUE!</v>
      </c>
      <c r="G83" s="136" t="e">
        <f t="shared" si="24"/>
        <v>#VALUE!</v>
      </c>
      <c r="H83" s="148" t="e">
        <f t="shared" si="28"/>
        <v>#VALUE!</v>
      </c>
      <c r="I83" s="148" t="e">
        <f t="shared" ref="I83:I146" si="35">IF(A83&lt;&gt;"", MIN(E83, H83, Q83), "")</f>
        <v>#VALUE!</v>
      </c>
      <c r="J83" s="148" t="e">
        <f t="shared" si="25"/>
        <v>#VALUE!</v>
      </c>
      <c r="K83" s="148" t="e">
        <f t="shared" ref="K83:K146" si="36">IF(A83="", "", $I$12^(A83/12)*J83)</f>
        <v>#VALUE!</v>
      </c>
      <c r="L83" s="148" t="e">
        <f t="shared" ref="L83:L146" si="37">IF(A83="", "", R82)</f>
        <v>#VALUE!</v>
      </c>
      <c r="M83" s="148" t="e">
        <f t="shared" si="26"/>
        <v>#VALUE!</v>
      </c>
      <c r="N83" s="148" t="e">
        <f t="shared" si="29"/>
        <v>#VALUE!</v>
      </c>
      <c r="O83" s="148"/>
      <c r="P83" s="148"/>
      <c r="Q83" s="148" t="e">
        <f t="shared" ref="Q83:Q146" si="38">IF(A83 = "", 0, MAX(M83 - (SUM(N83:P83)), 0))</f>
        <v>#VALUE!</v>
      </c>
      <c r="R83" s="148" t="e">
        <f t="shared" ref="R83:R146" si="39">IF(A83="", "", MAX(Q83-E83, 0))</f>
        <v>#VALUE!</v>
      </c>
      <c r="S83" s="137" t="e">
        <f t="shared" si="27"/>
        <v>#VALUE!</v>
      </c>
      <c r="T83" s="275" t="e">
        <f t="shared" si="20"/>
        <v>#VALUE!</v>
      </c>
      <c r="U83" s="275" t="e">
        <f t="shared" si="21"/>
        <v>#VALUE!</v>
      </c>
      <c r="V83" s="275" t="e">
        <f t="shared" si="21"/>
        <v>#VALUE!</v>
      </c>
      <c r="W83" s="275" t="e">
        <f t="shared" si="21"/>
        <v>#VALUE!</v>
      </c>
      <c r="X83" s="275" t="e">
        <f t="shared" si="21"/>
        <v>#VALUE!</v>
      </c>
      <c r="Y83" s="275" t="e">
        <f t="shared" si="21"/>
        <v>#VALUE!</v>
      </c>
      <c r="Z83" s="275" t="e">
        <f t="shared" si="21"/>
        <v>#VALUE!</v>
      </c>
      <c r="AA83" s="275" t="e">
        <f t="shared" si="21"/>
        <v>#VALUE!</v>
      </c>
      <c r="AB83" s="275" t="e">
        <f t="shared" si="21"/>
        <v>#VALUE!</v>
      </c>
      <c r="AC83" s="275" t="e">
        <f t="shared" si="21"/>
        <v>#VALUE!</v>
      </c>
      <c r="AD83" s="275" t="e">
        <f t="shared" si="21"/>
        <v>#VALUE!</v>
      </c>
      <c r="AE83" s="276" t="e">
        <f t="shared" si="30"/>
        <v>#VALUE!</v>
      </c>
    </row>
    <row r="84" spans="1:31">
      <c r="A84" s="133" t="e">
        <f t="shared" si="31"/>
        <v>#VALUE!</v>
      </c>
      <c r="B84" s="134" t="e">
        <f t="shared" si="32"/>
        <v>#VALUE!</v>
      </c>
      <c r="C84" s="134" t="e">
        <f t="shared" si="33"/>
        <v>#VALUE!</v>
      </c>
      <c r="D84" s="135" t="e">
        <f t="shared" si="34"/>
        <v>#VALUE!</v>
      </c>
      <c r="E84" s="150" t="e">
        <f t="shared" si="22"/>
        <v>#VALUE!</v>
      </c>
      <c r="F84" s="150" t="e">
        <f t="shared" si="23"/>
        <v>#VALUE!</v>
      </c>
      <c r="G84" s="136" t="e">
        <f t="shared" si="24"/>
        <v>#VALUE!</v>
      </c>
      <c r="H84" s="148" t="e">
        <f t="shared" si="28"/>
        <v>#VALUE!</v>
      </c>
      <c r="I84" s="148" t="e">
        <f t="shared" si="35"/>
        <v>#VALUE!</v>
      </c>
      <c r="J84" s="148" t="e">
        <f t="shared" si="25"/>
        <v>#VALUE!</v>
      </c>
      <c r="K84" s="148" t="e">
        <f t="shared" si="36"/>
        <v>#VALUE!</v>
      </c>
      <c r="L84" s="148" t="e">
        <f t="shared" si="37"/>
        <v>#VALUE!</v>
      </c>
      <c r="M84" s="148" t="e">
        <f t="shared" si="26"/>
        <v>#VALUE!</v>
      </c>
      <c r="N84" s="148" t="e">
        <f t="shared" si="29"/>
        <v>#VALUE!</v>
      </c>
      <c r="O84" s="148"/>
      <c r="P84" s="148"/>
      <c r="Q84" s="148" t="e">
        <f t="shared" si="38"/>
        <v>#VALUE!</v>
      </c>
      <c r="R84" s="148" t="e">
        <f t="shared" si="39"/>
        <v>#VALUE!</v>
      </c>
      <c r="S84" s="137" t="e">
        <f t="shared" si="27"/>
        <v>#VALUE!</v>
      </c>
      <c r="T84" s="275" t="e">
        <f t="shared" si="20"/>
        <v>#VALUE!</v>
      </c>
      <c r="U84" s="275" t="e">
        <f t="shared" si="21"/>
        <v>#VALUE!</v>
      </c>
      <c r="V84" s="275" t="e">
        <f t="shared" si="21"/>
        <v>#VALUE!</v>
      </c>
      <c r="W84" s="275" t="e">
        <f t="shared" si="21"/>
        <v>#VALUE!</v>
      </c>
      <c r="X84" s="275" t="e">
        <f t="shared" si="21"/>
        <v>#VALUE!</v>
      </c>
      <c r="Y84" s="275" t="e">
        <f t="shared" si="21"/>
        <v>#VALUE!</v>
      </c>
      <c r="Z84" s="275" t="e">
        <f t="shared" si="21"/>
        <v>#VALUE!</v>
      </c>
      <c r="AA84" s="275" t="e">
        <f t="shared" si="21"/>
        <v>#VALUE!</v>
      </c>
      <c r="AB84" s="275" t="e">
        <f t="shared" si="21"/>
        <v>#VALUE!</v>
      </c>
      <c r="AC84" s="275" t="e">
        <f t="shared" si="21"/>
        <v>#VALUE!</v>
      </c>
      <c r="AD84" s="275" t="e">
        <f t="shared" si="21"/>
        <v>#VALUE!</v>
      </c>
      <c r="AE84" s="276" t="e">
        <f t="shared" si="30"/>
        <v>#VALUE!</v>
      </c>
    </row>
    <row r="85" spans="1:31">
      <c r="A85" s="133" t="e">
        <f t="shared" si="31"/>
        <v>#VALUE!</v>
      </c>
      <c r="B85" s="134" t="e">
        <f t="shared" si="32"/>
        <v>#VALUE!</v>
      </c>
      <c r="C85" s="134" t="e">
        <f t="shared" si="33"/>
        <v>#VALUE!</v>
      </c>
      <c r="D85" s="135" t="e">
        <f t="shared" si="34"/>
        <v>#VALUE!</v>
      </c>
      <c r="E85" s="150" t="e">
        <f t="shared" si="22"/>
        <v>#VALUE!</v>
      </c>
      <c r="F85" s="150" t="e">
        <f t="shared" si="23"/>
        <v>#VALUE!</v>
      </c>
      <c r="G85" s="136" t="e">
        <f t="shared" si="24"/>
        <v>#VALUE!</v>
      </c>
      <c r="H85" s="148" t="e">
        <f t="shared" si="28"/>
        <v>#VALUE!</v>
      </c>
      <c r="I85" s="148" t="e">
        <f t="shared" si="35"/>
        <v>#VALUE!</v>
      </c>
      <c r="J85" s="148" t="e">
        <f t="shared" si="25"/>
        <v>#VALUE!</v>
      </c>
      <c r="K85" s="148" t="e">
        <f t="shared" si="36"/>
        <v>#VALUE!</v>
      </c>
      <c r="L85" s="148" t="e">
        <f t="shared" si="37"/>
        <v>#VALUE!</v>
      </c>
      <c r="M85" s="148" t="e">
        <f t="shared" si="26"/>
        <v>#VALUE!</v>
      </c>
      <c r="N85" s="148" t="e">
        <f t="shared" si="29"/>
        <v>#VALUE!</v>
      </c>
      <c r="O85" s="148"/>
      <c r="P85" s="148"/>
      <c r="Q85" s="148" t="e">
        <f t="shared" si="38"/>
        <v>#VALUE!</v>
      </c>
      <c r="R85" s="148" t="e">
        <f t="shared" si="39"/>
        <v>#VALUE!</v>
      </c>
      <c r="S85" s="137" t="e">
        <f t="shared" si="27"/>
        <v>#VALUE!</v>
      </c>
      <c r="T85" s="275" t="e">
        <f t="shared" si="20"/>
        <v>#VALUE!</v>
      </c>
      <c r="U85" s="275" t="e">
        <f t="shared" si="21"/>
        <v>#VALUE!</v>
      </c>
      <c r="V85" s="275" t="e">
        <f t="shared" si="21"/>
        <v>#VALUE!</v>
      </c>
      <c r="W85" s="275" t="e">
        <f t="shared" si="21"/>
        <v>#VALUE!</v>
      </c>
      <c r="X85" s="275" t="e">
        <f t="shared" si="21"/>
        <v>#VALUE!</v>
      </c>
      <c r="Y85" s="275" t="e">
        <f t="shared" si="21"/>
        <v>#VALUE!</v>
      </c>
      <c r="Z85" s="275" t="e">
        <f t="shared" si="21"/>
        <v>#VALUE!</v>
      </c>
      <c r="AA85" s="275" t="e">
        <f t="shared" si="21"/>
        <v>#VALUE!</v>
      </c>
      <c r="AB85" s="275" t="e">
        <f t="shared" si="21"/>
        <v>#VALUE!</v>
      </c>
      <c r="AC85" s="275" t="e">
        <f t="shared" si="21"/>
        <v>#VALUE!</v>
      </c>
      <c r="AD85" s="275" t="e">
        <f t="shared" si="21"/>
        <v>#VALUE!</v>
      </c>
      <c r="AE85" s="276" t="e">
        <f t="shared" si="30"/>
        <v>#VALUE!</v>
      </c>
    </row>
    <row r="86" spans="1:31">
      <c r="A86" s="133" t="e">
        <f t="shared" si="31"/>
        <v>#VALUE!</v>
      </c>
      <c r="B86" s="134" t="e">
        <f t="shared" si="32"/>
        <v>#VALUE!</v>
      </c>
      <c r="C86" s="134" t="e">
        <f t="shared" si="33"/>
        <v>#VALUE!</v>
      </c>
      <c r="D86" s="135" t="e">
        <f t="shared" si="34"/>
        <v>#VALUE!</v>
      </c>
      <c r="E86" s="150" t="e">
        <f t="shared" si="22"/>
        <v>#VALUE!</v>
      </c>
      <c r="F86" s="150" t="e">
        <f t="shared" si="23"/>
        <v>#VALUE!</v>
      </c>
      <c r="G86" s="136" t="e">
        <f t="shared" si="24"/>
        <v>#VALUE!</v>
      </c>
      <c r="H86" s="148" t="e">
        <f t="shared" si="28"/>
        <v>#VALUE!</v>
      </c>
      <c r="I86" s="148" t="e">
        <f t="shared" si="35"/>
        <v>#VALUE!</v>
      </c>
      <c r="J86" s="148" t="e">
        <f t="shared" si="25"/>
        <v>#VALUE!</v>
      </c>
      <c r="K86" s="148" t="e">
        <f t="shared" si="36"/>
        <v>#VALUE!</v>
      </c>
      <c r="L86" s="148" t="e">
        <f t="shared" si="37"/>
        <v>#VALUE!</v>
      </c>
      <c r="M86" s="148" t="e">
        <f t="shared" si="26"/>
        <v>#VALUE!</v>
      </c>
      <c r="N86" s="148" t="e">
        <f t="shared" si="29"/>
        <v>#VALUE!</v>
      </c>
      <c r="O86" s="148"/>
      <c r="P86" s="148"/>
      <c r="Q86" s="148" t="e">
        <f t="shared" si="38"/>
        <v>#VALUE!</v>
      </c>
      <c r="R86" s="148" t="e">
        <f t="shared" si="39"/>
        <v>#VALUE!</v>
      </c>
      <c r="S86" s="137" t="e">
        <f t="shared" si="27"/>
        <v>#VALUE!</v>
      </c>
      <c r="T86" s="275" t="e">
        <f t="shared" si="20"/>
        <v>#VALUE!</v>
      </c>
      <c r="U86" s="275" t="e">
        <f t="shared" si="21"/>
        <v>#VALUE!</v>
      </c>
      <c r="V86" s="275" t="e">
        <f t="shared" si="21"/>
        <v>#VALUE!</v>
      </c>
      <c r="W86" s="275" t="e">
        <f t="shared" si="21"/>
        <v>#VALUE!</v>
      </c>
      <c r="X86" s="275" t="e">
        <f t="shared" si="21"/>
        <v>#VALUE!</v>
      </c>
      <c r="Y86" s="275" t="e">
        <f t="shared" si="21"/>
        <v>#VALUE!</v>
      </c>
      <c r="Z86" s="275" t="e">
        <f t="shared" si="21"/>
        <v>#VALUE!</v>
      </c>
      <c r="AA86" s="275" t="e">
        <f t="shared" si="21"/>
        <v>#VALUE!</v>
      </c>
      <c r="AB86" s="275" t="e">
        <f t="shared" si="21"/>
        <v>#VALUE!</v>
      </c>
      <c r="AC86" s="275" t="e">
        <f t="shared" si="21"/>
        <v>#VALUE!</v>
      </c>
      <c r="AD86" s="275" t="e">
        <f t="shared" si="21"/>
        <v>#VALUE!</v>
      </c>
      <c r="AE86" s="276" t="e">
        <f t="shared" si="30"/>
        <v>#VALUE!</v>
      </c>
    </row>
    <row r="87" spans="1:31">
      <c r="A87" s="133" t="e">
        <f t="shared" si="31"/>
        <v>#VALUE!</v>
      </c>
      <c r="B87" s="134" t="e">
        <f t="shared" si="32"/>
        <v>#VALUE!</v>
      </c>
      <c r="C87" s="134" t="e">
        <f t="shared" si="33"/>
        <v>#VALUE!</v>
      </c>
      <c r="D87" s="135" t="e">
        <f t="shared" si="34"/>
        <v>#VALUE!</v>
      </c>
      <c r="E87" s="150" t="e">
        <f t="shared" si="22"/>
        <v>#VALUE!</v>
      </c>
      <c r="F87" s="150" t="e">
        <f t="shared" si="23"/>
        <v>#VALUE!</v>
      </c>
      <c r="G87" s="136" t="e">
        <f t="shared" si="24"/>
        <v>#VALUE!</v>
      </c>
      <c r="H87" s="148" t="e">
        <f t="shared" si="28"/>
        <v>#VALUE!</v>
      </c>
      <c r="I87" s="148" t="e">
        <f t="shared" si="35"/>
        <v>#VALUE!</v>
      </c>
      <c r="J87" s="148" t="e">
        <f t="shared" si="25"/>
        <v>#VALUE!</v>
      </c>
      <c r="K87" s="148" t="e">
        <f t="shared" si="36"/>
        <v>#VALUE!</v>
      </c>
      <c r="L87" s="148" t="e">
        <f t="shared" si="37"/>
        <v>#VALUE!</v>
      </c>
      <c r="M87" s="148" t="e">
        <f t="shared" si="26"/>
        <v>#VALUE!</v>
      </c>
      <c r="N87" s="148" t="e">
        <f t="shared" si="29"/>
        <v>#VALUE!</v>
      </c>
      <c r="O87" s="148"/>
      <c r="P87" s="148"/>
      <c r="Q87" s="148" t="e">
        <f t="shared" si="38"/>
        <v>#VALUE!</v>
      </c>
      <c r="R87" s="148" t="e">
        <f t="shared" si="39"/>
        <v>#VALUE!</v>
      </c>
      <c r="S87" s="137" t="e">
        <f t="shared" si="27"/>
        <v>#VALUE!</v>
      </c>
      <c r="T87" s="275" t="e">
        <f t="shared" si="20"/>
        <v>#VALUE!</v>
      </c>
      <c r="U87" s="275" t="e">
        <f t="shared" si="21"/>
        <v>#VALUE!</v>
      </c>
      <c r="V87" s="275" t="e">
        <f t="shared" si="21"/>
        <v>#VALUE!</v>
      </c>
      <c r="W87" s="275" t="e">
        <f t="shared" si="21"/>
        <v>#VALUE!</v>
      </c>
      <c r="X87" s="275" t="e">
        <f t="shared" si="21"/>
        <v>#VALUE!</v>
      </c>
      <c r="Y87" s="275" t="e">
        <f t="shared" si="21"/>
        <v>#VALUE!</v>
      </c>
      <c r="Z87" s="275" t="e">
        <f t="shared" si="21"/>
        <v>#VALUE!</v>
      </c>
      <c r="AA87" s="275" t="e">
        <f t="shared" si="21"/>
        <v>#VALUE!</v>
      </c>
      <c r="AB87" s="275" t="e">
        <f t="shared" si="21"/>
        <v>#VALUE!</v>
      </c>
      <c r="AC87" s="275" t="e">
        <f t="shared" si="21"/>
        <v>#VALUE!</v>
      </c>
      <c r="AD87" s="275" t="e">
        <f t="shared" si="21"/>
        <v>#VALUE!</v>
      </c>
      <c r="AE87" s="276" t="e">
        <f t="shared" si="30"/>
        <v>#VALUE!</v>
      </c>
    </row>
    <row r="88" spans="1:31">
      <c r="A88" s="133" t="e">
        <f t="shared" si="31"/>
        <v>#VALUE!</v>
      </c>
      <c r="B88" s="134" t="e">
        <f t="shared" si="32"/>
        <v>#VALUE!</v>
      </c>
      <c r="C88" s="134" t="e">
        <f t="shared" si="33"/>
        <v>#VALUE!</v>
      </c>
      <c r="D88" s="135" t="e">
        <f t="shared" si="34"/>
        <v>#VALUE!</v>
      </c>
      <c r="E88" s="150" t="e">
        <f t="shared" si="22"/>
        <v>#VALUE!</v>
      </c>
      <c r="F88" s="150" t="e">
        <f t="shared" si="23"/>
        <v>#VALUE!</v>
      </c>
      <c r="G88" s="136" t="e">
        <f t="shared" si="24"/>
        <v>#VALUE!</v>
      </c>
      <c r="H88" s="148" t="e">
        <f t="shared" si="28"/>
        <v>#VALUE!</v>
      </c>
      <c r="I88" s="148" t="e">
        <f t="shared" si="35"/>
        <v>#VALUE!</v>
      </c>
      <c r="J88" s="148" t="e">
        <f t="shared" si="25"/>
        <v>#VALUE!</v>
      </c>
      <c r="K88" s="148" t="e">
        <f t="shared" si="36"/>
        <v>#VALUE!</v>
      </c>
      <c r="L88" s="148" t="e">
        <f t="shared" si="37"/>
        <v>#VALUE!</v>
      </c>
      <c r="M88" s="148" t="e">
        <f t="shared" si="26"/>
        <v>#VALUE!</v>
      </c>
      <c r="N88" s="148" t="e">
        <f t="shared" si="29"/>
        <v>#VALUE!</v>
      </c>
      <c r="O88" s="148"/>
      <c r="P88" s="148"/>
      <c r="Q88" s="148" t="e">
        <f t="shared" si="38"/>
        <v>#VALUE!</v>
      </c>
      <c r="R88" s="148" t="e">
        <f t="shared" si="39"/>
        <v>#VALUE!</v>
      </c>
      <c r="S88" s="137" t="e">
        <f t="shared" si="27"/>
        <v>#VALUE!</v>
      </c>
      <c r="T88" s="275" t="e">
        <f t="shared" si="20"/>
        <v>#VALUE!</v>
      </c>
      <c r="U88" s="275" t="e">
        <f t="shared" si="21"/>
        <v>#VALUE!</v>
      </c>
      <c r="V88" s="275" t="e">
        <f t="shared" si="21"/>
        <v>#VALUE!</v>
      </c>
      <c r="W88" s="275" t="e">
        <f t="shared" si="21"/>
        <v>#VALUE!</v>
      </c>
      <c r="X88" s="275" t="e">
        <f t="shared" si="21"/>
        <v>#VALUE!</v>
      </c>
      <c r="Y88" s="275" t="e">
        <f t="shared" si="21"/>
        <v>#VALUE!</v>
      </c>
      <c r="Z88" s="275" t="e">
        <f t="shared" si="21"/>
        <v>#VALUE!</v>
      </c>
      <c r="AA88" s="275" t="e">
        <f t="shared" si="21"/>
        <v>#VALUE!</v>
      </c>
      <c r="AB88" s="275" t="e">
        <f t="shared" si="21"/>
        <v>#VALUE!</v>
      </c>
      <c r="AC88" s="275" t="e">
        <f t="shared" si="21"/>
        <v>#VALUE!</v>
      </c>
      <c r="AD88" s="275" t="e">
        <f t="shared" si="21"/>
        <v>#VALUE!</v>
      </c>
      <c r="AE88" s="276" t="e">
        <f t="shared" si="30"/>
        <v>#VALUE!</v>
      </c>
    </row>
    <row r="89" spans="1:31">
      <c r="A89" s="133" t="e">
        <f t="shared" si="31"/>
        <v>#VALUE!</v>
      </c>
      <c r="B89" s="134" t="e">
        <f t="shared" si="32"/>
        <v>#VALUE!</v>
      </c>
      <c r="C89" s="134" t="e">
        <f t="shared" si="33"/>
        <v>#VALUE!</v>
      </c>
      <c r="D89" s="135" t="e">
        <f t="shared" si="34"/>
        <v>#VALUE!</v>
      </c>
      <c r="E89" s="150" t="e">
        <f t="shared" si="22"/>
        <v>#VALUE!</v>
      </c>
      <c r="F89" s="150" t="e">
        <f t="shared" si="23"/>
        <v>#VALUE!</v>
      </c>
      <c r="G89" s="136" t="e">
        <f t="shared" si="24"/>
        <v>#VALUE!</v>
      </c>
      <c r="H89" s="148" t="e">
        <f t="shared" si="28"/>
        <v>#VALUE!</v>
      </c>
      <c r="I89" s="148" t="e">
        <f t="shared" si="35"/>
        <v>#VALUE!</v>
      </c>
      <c r="J89" s="148" t="e">
        <f t="shared" si="25"/>
        <v>#VALUE!</v>
      </c>
      <c r="K89" s="148" t="e">
        <f t="shared" si="36"/>
        <v>#VALUE!</v>
      </c>
      <c r="L89" s="148" t="e">
        <f t="shared" si="37"/>
        <v>#VALUE!</v>
      </c>
      <c r="M89" s="148" t="e">
        <f t="shared" si="26"/>
        <v>#VALUE!</v>
      </c>
      <c r="N89" s="148" t="e">
        <f t="shared" si="29"/>
        <v>#VALUE!</v>
      </c>
      <c r="O89" s="148"/>
      <c r="P89" s="148"/>
      <c r="Q89" s="148" t="e">
        <f t="shared" si="38"/>
        <v>#VALUE!</v>
      </c>
      <c r="R89" s="148" t="e">
        <f t="shared" si="39"/>
        <v>#VALUE!</v>
      </c>
      <c r="S89" s="137" t="e">
        <f t="shared" si="27"/>
        <v>#VALUE!</v>
      </c>
      <c r="T89" s="275" t="e">
        <f t="shared" si="20"/>
        <v>#VALUE!</v>
      </c>
      <c r="U89" s="275" t="e">
        <f t="shared" si="21"/>
        <v>#VALUE!</v>
      </c>
      <c r="V89" s="275" t="e">
        <f t="shared" si="21"/>
        <v>#VALUE!</v>
      </c>
      <c r="W89" s="275" t="e">
        <f t="shared" si="21"/>
        <v>#VALUE!</v>
      </c>
      <c r="X89" s="275" t="e">
        <f t="shared" si="21"/>
        <v>#VALUE!</v>
      </c>
      <c r="Y89" s="275" t="e">
        <f t="shared" si="21"/>
        <v>#VALUE!</v>
      </c>
      <c r="Z89" s="275" t="e">
        <f t="shared" si="21"/>
        <v>#VALUE!</v>
      </c>
      <c r="AA89" s="275" t="e">
        <f t="shared" si="21"/>
        <v>#VALUE!</v>
      </c>
      <c r="AB89" s="275" t="e">
        <f t="shared" si="21"/>
        <v>#VALUE!</v>
      </c>
      <c r="AC89" s="275" t="e">
        <f t="shared" si="21"/>
        <v>#VALUE!</v>
      </c>
      <c r="AD89" s="275" t="e">
        <f t="shared" si="21"/>
        <v>#VALUE!</v>
      </c>
      <c r="AE89" s="276" t="e">
        <f t="shared" si="30"/>
        <v>#VALUE!</v>
      </c>
    </row>
    <row r="90" spans="1:31">
      <c r="A90" s="133" t="e">
        <f t="shared" si="31"/>
        <v>#VALUE!</v>
      </c>
      <c r="B90" s="134" t="e">
        <f t="shared" si="32"/>
        <v>#VALUE!</v>
      </c>
      <c r="C90" s="134" t="e">
        <f t="shared" si="33"/>
        <v>#VALUE!</v>
      </c>
      <c r="D90" s="135" t="e">
        <f t="shared" si="34"/>
        <v>#VALUE!</v>
      </c>
      <c r="E90" s="150" t="e">
        <f t="shared" si="22"/>
        <v>#VALUE!</v>
      </c>
      <c r="F90" s="150" t="e">
        <f t="shared" si="23"/>
        <v>#VALUE!</v>
      </c>
      <c r="G90" s="136" t="e">
        <f t="shared" si="24"/>
        <v>#VALUE!</v>
      </c>
      <c r="H90" s="148" t="e">
        <f t="shared" si="28"/>
        <v>#VALUE!</v>
      </c>
      <c r="I90" s="148" t="e">
        <f t="shared" si="35"/>
        <v>#VALUE!</v>
      </c>
      <c r="J90" s="148" t="e">
        <f t="shared" si="25"/>
        <v>#VALUE!</v>
      </c>
      <c r="K90" s="148" t="e">
        <f t="shared" si="36"/>
        <v>#VALUE!</v>
      </c>
      <c r="L90" s="148" t="e">
        <f t="shared" si="37"/>
        <v>#VALUE!</v>
      </c>
      <c r="M90" s="148" t="e">
        <f t="shared" si="26"/>
        <v>#VALUE!</v>
      </c>
      <c r="N90" s="148" t="e">
        <f t="shared" si="29"/>
        <v>#VALUE!</v>
      </c>
      <c r="O90" s="148"/>
      <c r="P90" s="148"/>
      <c r="Q90" s="148" t="e">
        <f t="shared" si="38"/>
        <v>#VALUE!</v>
      </c>
      <c r="R90" s="148" t="e">
        <f t="shared" si="39"/>
        <v>#VALUE!</v>
      </c>
      <c r="S90" s="137" t="e">
        <f t="shared" si="27"/>
        <v>#VALUE!</v>
      </c>
      <c r="T90" s="275" t="e">
        <f t="shared" si="20"/>
        <v>#VALUE!</v>
      </c>
      <c r="U90" s="275" t="e">
        <f t="shared" si="21"/>
        <v>#VALUE!</v>
      </c>
      <c r="V90" s="275" t="e">
        <f t="shared" si="21"/>
        <v>#VALUE!</v>
      </c>
      <c r="W90" s="275" t="e">
        <f t="shared" si="21"/>
        <v>#VALUE!</v>
      </c>
      <c r="X90" s="275" t="e">
        <f t="shared" si="21"/>
        <v>#VALUE!</v>
      </c>
      <c r="Y90" s="275" t="e">
        <f t="shared" si="21"/>
        <v>#VALUE!</v>
      </c>
      <c r="Z90" s="275" t="e">
        <f t="shared" si="21"/>
        <v>#VALUE!</v>
      </c>
      <c r="AA90" s="275" t="e">
        <f t="shared" si="21"/>
        <v>#VALUE!</v>
      </c>
      <c r="AB90" s="275" t="e">
        <f t="shared" si="21"/>
        <v>#VALUE!</v>
      </c>
      <c r="AC90" s="275" t="e">
        <f t="shared" si="21"/>
        <v>#VALUE!</v>
      </c>
      <c r="AD90" s="275" t="e">
        <f t="shared" si="21"/>
        <v>#VALUE!</v>
      </c>
      <c r="AE90" s="276" t="e">
        <f t="shared" si="30"/>
        <v>#VALUE!</v>
      </c>
    </row>
    <row r="91" spans="1:31">
      <c r="A91" s="133" t="e">
        <f t="shared" si="31"/>
        <v>#VALUE!</v>
      </c>
      <c r="B91" s="134" t="e">
        <f t="shared" si="32"/>
        <v>#VALUE!</v>
      </c>
      <c r="C91" s="134" t="e">
        <f t="shared" si="33"/>
        <v>#VALUE!</v>
      </c>
      <c r="D91" s="135" t="e">
        <f t="shared" si="34"/>
        <v>#VALUE!</v>
      </c>
      <c r="E91" s="150" t="e">
        <f t="shared" si="22"/>
        <v>#VALUE!</v>
      </c>
      <c r="F91" s="150" t="e">
        <f t="shared" si="23"/>
        <v>#VALUE!</v>
      </c>
      <c r="G91" s="136" t="e">
        <f t="shared" si="24"/>
        <v>#VALUE!</v>
      </c>
      <c r="H91" s="148" t="e">
        <f t="shared" si="28"/>
        <v>#VALUE!</v>
      </c>
      <c r="I91" s="148" t="e">
        <f t="shared" si="35"/>
        <v>#VALUE!</v>
      </c>
      <c r="J91" s="148" t="e">
        <f t="shared" si="25"/>
        <v>#VALUE!</v>
      </c>
      <c r="K91" s="148" t="e">
        <f t="shared" si="36"/>
        <v>#VALUE!</v>
      </c>
      <c r="L91" s="148" t="e">
        <f t="shared" si="37"/>
        <v>#VALUE!</v>
      </c>
      <c r="M91" s="148" t="e">
        <f t="shared" si="26"/>
        <v>#VALUE!</v>
      </c>
      <c r="N91" s="148" t="e">
        <f t="shared" si="29"/>
        <v>#VALUE!</v>
      </c>
      <c r="O91" s="148"/>
      <c r="P91" s="148"/>
      <c r="Q91" s="148" t="e">
        <f t="shared" si="38"/>
        <v>#VALUE!</v>
      </c>
      <c r="R91" s="148" t="e">
        <f t="shared" si="39"/>
        <v>#VALUE!</v>
      </c>
      <c r="S91" s="137" t="e">
        <f t="shared" si="27"/>
        <v>#VALUE!</v>
      </c>
      <c r="T91" s="275" t="e">
        <f t="shared" si="20"/>
        <v>#VALUE!</v>
      </c>
      <c r="U91" s="275" t="e">
        <f t="shared" si="21"/>
        <v>#VALUE!</v>
      </c>
      <c r="V91" s="275" t="e">
        <f t="shared" ref="U91:AD116" si="40">MAX(0,MIN(MAX(0,$M91),V$7)-V$6)</f>
        <v>#VALUE!</v>
      </c>
      <c r="W91" s="275" t="e">
        <f t="shared" si="40"/>
        <v>#VALUE!</v>
      </c>
      <c r="X91" s="275" t="e">
        <f t="shared" si="40"/>
        <v>#VALUE!</v>
      </c>
      <c r="Y91" s="275" t="e">
        <f t="shared" si="40"/>
        <v>#VALUE!</v>
      </c>
      <c r="Z91" s="275" t="e">
        <f t="shared" si="40"/>
        <v>#VALUE!</v>
      </c>
      <c r="AA91" s="275" t="e">
        <f t="shared" si="40"/>
        <v>#VALUE!</v>
      </c>
      <c r="AB91" s="275" t="e">
        <f t="shared" si="40"/>
        <v>#VALUE!</v>
      </c>
      <c r="AC91" s="275" t="e">
        <f t="shared" si="40"/>
        <v>#VALUE!</v>
      </c>
      <c r="AD91" s="275" t="e">
        <f t="shared" si="40"/>
        <v>#VALUE!</v>
      </c>
      <c r="AE91" s="276" t="e">
        <f t="shared" si="30"/>
        <v>#VALUE!</v>
      </c>
    </row>
    <row r="92" spans="1:31">
      <c r="A92" s="133" t="e">
        <f t="shared" si="31"/>
        <v>#VALUE!</v>
      </c>
      <c r="B92" s="134" t="e">
        <f t="shared" si="32"/>
        <v>#VALUE!</v>
      </c>
      <c r="C92" s="134" t="e">
        <f t="shared" si="33"/>
        <v>#VALUE!</v>
      </c>
      <c r="D92" s="135" t="e">
        <f t="shared" si="34"/>
        <v>#VALUE!</v>
      </c>
      <c r="E92" s="150" t="e">
        <f t="shared" si="22"/>
        <v>#VALUE!</v>
      </c>
      <c r="F92" s="150" t="e">
        <f t="shared" si="23"/>
        <v>#VALUE!</v>
      </c>
      <c r="G92" s="136" t="e">
        <f t="shared" si="24"/>
        <v>#VALUE!</v>
      </c>
      <c r="H92" s="148" t="e">
        <f t="shared" si="28"/>
        <v>#VALUE!</v>
      </c>
      <c r="I92" s="148" t="e">
        <f t="shared" si="35"/>
        <v>#VALUE!</v>
      </c>
      <c r="J92" s="148" t="e">
        <f t="shared" si="25"/>
        <v>#VALUE!</v>
      </c>
      <c r="K92" s="148" t="e">
        <f t="shared" si="36"/>
        <v>#VALUE!</v>
      </c>
      <c r="L92" s="148" t="e">
        <f t="shared" si="37"/>
        <v>#VALUE!</v>
      </c>
      <c r="M92" s="148" t="e">
        <f t="shared" si="26"/>
        <v>#VALUE!</v>
      </c>
      <c r="N92" s="148" t="e">
        <f t="shared" si="29"/>
        <v>#VALUE!</v>
      </c>
      <c r="O92" s="148"/>
      <c r="P92" s="148"/>
      <c r="Q92" s="148" t="e">
        <f t="shared" si="38"/>
        <v>#VALUE!</v>
      </c>
      <c r="R92" s="148" t="e">
        <f t="shared" si="39"/>
        <v>#VALUE!</v>
      </c>
      <c r="S92" s="137" t="e">
        <f t="shared" si="27"/>
        <v>#VALUE!</v>
      </c>
      <c r="T92" s="275" t="e">
        <f t="shared" si="20"/>
        <v>#VALUE!</v>
      </c>
      <c r="U92" s="275" t="e">
        <f t="shared" si="40"/>
        <v>#VALUE!</v>
      </c>
      <c r="V92" s="275" t="e">
        <f t="shared" si="40"/>
        <v>#VALUE!</v>
      </c>
      <c r="W92" s="275" t="e">
        <f t="shared" si="40"/>
        <v>#VALUE!</v>
      </c>
      <c r="X92" s="275" t="e">
        <f t="shared" si="40"/>
        <v>#VALUE!</v>
      </c>
      <c r="Y92" s="275" t="e">
        <f t="shared" si="40"/>
        <v>#VALUE!</v>
      </c>
      <c r="Z92" s="275" t="e">
        <f t="shared" si="40"/>
        <v>#VALUE!</v>
      </c>
      <c r="AA92" s="275" t="e">
        <f t="shared" si="40"/>
        <v>#VALUE!</v>
      </c>
      <c r="AB92" s="275" t="e">
        <f t="shared" si="40"/>
        <v>#VALUE!</v>
      </c>
      <c r="AC92" s="275" t="e">
        <f t="shared" si="40"/>
        <v>#VALUE!</v>
      </c>
      <c r="AD92" s="275" t="e">
        <f t="shared" si="40"/>
        <v>#VALUE!</v>
      </c>
      <c r="AE92" s="276" t="e">
        <f t="shared" si="30"/>
        <v>#VALUE!</v>
      </c>
    </row>
    <row r="93" spans="1:31">
      <c r="A93" s="133" t="e">
        <f t="shared" si="31"/>
        <v>#VALUE!</v>
      </c>
      <c r="B93" s="134" t="e">
        <f t="shared" si="32"/>
        <v>#VALUE!</v>
      </c>
      <c r="C93" s="134" t="e">
        <f t="shared" si="33"/>
        <v>#VALUE!</v>
      </c>
      <c r="D93" s="135" t="e">
        <f t="shared" si="34"/>
        <v>#VALUE!</v>
      </c>
      <c r="E93" s="150" t="e">
        <f t="shared" si="22"/>
        <v>#VALUE!</v>
      </c>
      <c r="F93" s="150" t="e">
        <f t="shared" si="23"/>
        <v>#VALUE!</v>
      </c>
      <c r="G93" s="136" t="e">
        <f t="shared" si="24"/>
        <v>#VALUE!</v>
      </c>
      <c r="H93" s="148" t="e">
        <f t="shared" si="28"/>
        <v>#VALUE!</v>
      </c>
      <c r="I93" s="148" t="e">
        <f t="shared" si="35"/>
        <v>#VALUE!</v>
      </c>
      <c r="J93" s="148" t="e">
        <f t="shared" si="25"/>
        <v>#VALUE!</v>
      </c>
      <c r="K93" s="148" t="e">
        <f t="shared" si="36"/>
        <v>#VALUE!</v>
      </c>
      <c r="L93" s="148" t="e">
        <f t="shared" si="37"/>
        <v>#VALUE!</v>
      </c>
      <c r="M93" s="148" t="e">
        <f t="shared" si="26"/>
        <v>#VALUE!</v>
      </c>
      <c r="N93" s="148" t="e">
        <f t="shared" si="29"/>
        <v>#VALUE!</v>
      </c>
      <c r="O93" s="148"/>
      <c r="P93" s="148"/>
      <c r="Q93" s="148" t="e">
        <f t="shared" si="38"/>
        <v>#VALUE!</v>
      </c>
      <c r="R93" s="148" t="e">
        <f t="shared" si="39"/>
        <v>#VALUE!</v>
      </c>
      <c r="S93" s="137" t="e">
        <f t="shared" si="27"/>
        <v>#VALUE!</v>
      </c>
      <c r="T93" s="275" t="e">
        <f t="shared" si="20"/>
        <v>#VALUE!</v>
      </c>
      <c r="U93" s="275" t="e">
        <f t="shared" si="40"/>
        <v>#VALUE!</v>
      </c>
      <c r="V93" s="275" t="e">
        <f t="shared" si="40"/>
        <v>#VALUE!</v>
      </c>
      <c r="W93" s="275" t="e">
        <f t="shared" si="40"/>
        <v>#VALUE!</v>
      </c>
      <c r="X93" s="275" t="e">
        <f t="shared" si="40"/>
        <v>#VALUE!</v>
      </c>
      <c r="Y93" s="275" t="e">
        <f t="shared" si="40"/>
        <v>#VALUE!</v>
      </c>
      <c r="Z93" s="275" t="e">
        <f t="shared" si="40"/>
        <v>#VALUE!</v>
      </c>
      <c r="AA93" s="275" t="e">
        <f t="shared" si="40"/>
        <v>#VALUE!</v>
      </c>
      <c r="AB93" s="275" t="e">
        <f t="shared" si="40"/>
        <v>#VALUE!</v>
      </c>
      <c r="AC93" s="275" t="e">
        <f t="shared" si="40"/>
        <v>#VALUE!</v>
      </c>
      <c r="AD93" s="275" t="e">
        <f t="shared" si="40"/>
        <v>#VALUE!</v>
      </c>
      <c r="AE93" s="276" t="e">
        <f t="shared" si="30"/>
        <v>#VALUE!</v>
      </c>
    </row>
    <row r="94" spans="1:31">
      <c r="A94" s="133" t="e">
        <f t="shared" si="31"/>
        <v>#VALUE!</v>
      </c>
      <c r="B94" s="134" t="e">
        <f t="shared" si="32"/>
        <v>#VALUE!</v>
      </c>
      <c r="C94" s="134" t="e">
        <f t="shared" si="33"/>
        <v>#VALUE!</v>
      </c>
      <c r="D94" s="135" t="e">
        <f t="shared" si="34"/>
        <v>#VALUE!</v>
      </c>
      <c r="E94" s="150" t="e">
        <f t="shared" si="22"/>
        <v>#VALUE!</v>
      </c>
      <c r="F94" s="150" t="e">
        <f t="shared" si="23"/>
        <v>#VALUE!</v>
      </c>
      <c r="G94" s="136" t="e">
        <f t="shared" si="24"/>
        <v>#VALUE!</v>
      </c>
      <c r="H94" s="148" t="e">
        <f t="shared" si="28"/>
        <v>#VALUE!</v>
      </c>
      <c r="I94" s="148" t="e">
        <f t="shared" si="35"/>
        <v>#VALUE!</v>
      </c>
      <c r="J94" s="148" t="e">
        <f t="shared" si="25"/>
        <v>#VALUE!</v>
      </c>
      <c r="K94" s="148" t="e">
        <f t="shared" si="36"/>
        <v>#VALUE!</v>
      </c>
      <c r="L94" s="148" t="e">
        <f t="shared" si="37"/>
        <v>#VALUE!</v>
      </c>
      <c r="M94" s="148" t="e">
        <f t="shared" si="26"/>
        <v>#VALUE!</v>
      </c>
      <c r="N94" s="148" t="e">
        <f t="shared" si="29"/>
        <v>#VALUE!</v>
      </c>
      <c r="O94" s="148"/>
      <c r="P94" s="148"/>
      <c r="Q94" s="148" t="e">
        <f t="shared" si="38"/>
        <v>#VALUE!</v>
      </c>
      <c r="R94" s="148" t="e">
        <f t="shared" si="39"/>
        <v>#VALUE!</v>
      </c>
      <c r="S94" s="137" t="e">
        <f t="shared" si="27"/>
        <v>#VALUE!</v>
      </c>
      <c r="T94" s="275" t="e">
        <f t="shared" si="20"/>
        <v>#VALUE!</v>
      </c>
      <c r="U94" s="275" t="e">
        <f t="shared" si="40"/>
        <v>#VALUE!</v>
      </c>
      <c r="V94" s="275" t="e">
        <f t="shared" si="40"/>
        <v>#VALUE!</v>
      </c>
      <c r="W94" s="275" t="e">
        <f t="shared" si="40"/>
        <v>#VALUE!</v>
      </c>
      <c r="X94" s="275" t="e">
        <f t="shared" si="40"/>
        <v>#VALUE!</v>
      </c>
      <c r="Y94" s="275" t="e">
        <f t="shared" si="40"/>
        <v>#VALUE!</v>
      </c>
      <c r="Z94" s="275" t="e">
        <f t="shared" si="40"/>
        <v>#VALUE!</v>
      </c>
      <c r="AA94" s="275" t="e">
        <f t="shared" si="40"/>
        <v>#VALUE!</v>
      </c>
      <c r="AB94" s="275" t="e">
        <f t="shared" si="40"/>
        <v>#VALUE!</v>
      </c>
      <c r="AC94" s="275" t="e">
        <f t="shared" si="40"/>
        <v>#VALUE!</v>
      </c>
      <c r="AD94" s="275" t="e">
        <f t="shared" si="40"/>
        <v>#VALUE!</v>
      </c>
      <c r="AE94" s="276" t="e">
        <f t="shared" si="30"/>
        <v>#VALUE!</v>
      </c>
    </row>
    <row r="95" spans="1:31">
      <c r="A95" s="133" t="e">
        <f t="shared" si="31"/>
        <v>#VALUE!</v>
      </c>
      <c r="B95" s="134" t="e">
        <f t="shared" si="32"/>
        <v>#VALUE!</v>
      </c>
      <c r="C95" s="134" t="e">
        <f t="shared" si="33"/>
        <v>#VALUE!</v>
      </c>
      <c r="D95" s="135" t="e">
        <f t="shared" si="34"/>
        <v>#VALUE!</v>
      </c>
      <c r="E95" s="150" t="e">
        <f t="shared" si="22"/>
        <v>#VALUE!</v>
      </c>
      <c r="F95" s="150" t="e">
        <f t="shared" si="23"/>
        <v>#VALUE!</v>
      </c>
      <c r="G95" s="136" t="e">
        <f t="shared" si="24"/>
        <v>#VALUE!</v>
      </c>
      <c r="H95" s="148" t="e">
        <f t="shared" si="28"/>
        <v>#VALUE!</v>
      </c>
      <c r="I95" s="148" t="e">
        <f t="shared" si="35"/>
        <v>#VALUE!</v>
      </c>
      <c r="J95" s="148" t="e">
        <f t="shared" si="25"/>
        <v>#VALUE!</v>
      </c>
      <c r="K95" s="148" t="e">
        <f t="shared" si="36"/>
        <v>#VALUE!</v>
      </c>
      <c r="L95" s="148" t="e">
        <f t="shared" si="37"/>
        <v>#VALUE!</v>
      </c>
      <c r="M95" s="148" t="e">
        <f t="shared" si="26"/>
        <v>#VALUE!</v>
      </c>
      <c r="N95" s="148" t="e">
        <f t="shared" si="29"/>
        <v>#VALUE!</v>
      </c>
      <c r="O95" s="148"/>
      <c r="P95" s="148"/>
      <c r="Q95" s="148" t="e">
        <f t="shared" si="38"/>
        <v>#VALUE!</v>
      </c>
      <c r="R95" s="148" t="e">
        <f t="shared" si="39"/>
        <v>#VALUE!</v>
      </c>
      <c r="S95" s="137" t="e">
        <f t="shared" si="27"/>
        <v>#VALUE!</v>
      </c>
      <c r="T95" s="275" t="e">
        <f t="shared" si="20"/>
        <v>#VALUE!</v>
      </c>
      <c r="U95" s="275" t="e">
        <f t="shared" si="40"/>
        <v>#VALUE!</v>
      </c>
      <c r="V95" s="275" t="e">
        <f t="shared" si="40"/>
        <v>#VALUE!</v>
      </c>
      <c r="W95" s="275" t="e">
        <f t="shared" si="40"/>
        <v>#VALUE!</v>
      </c>
      <c r="X95" s="275" t="e">
        <f t="shared" si="40"/>
        <v>#VALUE!</v>
      </c>
      <c r="Y95" s="275" t="e">
        <f t="shared" si="40"/>
        <v>#VALUE!</v>
      </c>
      <c r="Z95" s="275" t="e">
        <f t="shared" si="40"/>
        <v>#VALUE!</v>
      </c>
      <c r="AA95" s="275" t="e">
        <f t="shared" si="40"/>
        <v>#VALUE!</v>
      </c>
      <c r="AB95" s="275" t="e">
        <f t="shared" si="40"/>
        <v>#VALUE!</v>
      </c>
      <c r="AC95" s="275" t="e">
        <f t="shared" si="40"/>
        <v>#VALUE!</v>
      </c>
      <c r="AD95" s="275" t="e">
        <f t="shared" si="40"/>
        <v>#VALUE!</v>
      </c>
      <c r="AE95" s="276" t="e">
        <f t="shared" si="30"/>
        <v>#VALUE!</v>
      </c>
    </row>
    <row r="96" spans="1:31">
      <c r="A96" s="133" t="e">
        <f t="shared" si="31"/>
        <v>#VALUE!</v>
      </c>
      <c r="B96" s="134" t="e">
        <f t="shared" si="32"/>
        <v>#VALUE!</v>
      </c>
      <c r="C96" s="134" t="e">
        <f t="shared" si="33"/>
        <v>#VALUE!</v>
      </c>
      <c r="D96" s="135" t="e">
        <f t="shared" si="34"/>
        <v>#VALUE!</v>
      </c>
      <c r="E96" s="150" t="e">
        <f t="shared" si="22"/>
        <v>#VALUE!</v>
      </c>
      <c r="F96" s="150" t="e">
        <f t="shared" si="23"/>
        <v>#VALUE!</v>
      </c>
      <c r="G96" s="136" t="e">
        <f t="shared" si="24"/>
        <v>#VALUE!</v>
      </c>
      <c r="H96" s="148" t="e">
        <f t="shared" si="28"/>
        <v>#VALUE!</v>
      </c>
      <c r="I96" s="148" t="e">
        <f t="shared" si="35"/>
        <v>#VALUE!</v>
      </c>
      <c r="J96" s="148" t="e">
        <f t="shared" si="25"/>
        <v>#VALUE!</v>
      </c>
      <c r="K96" s="148" t="e">
        <f t="shared" si="36"/>
        <v>#VALUE!</v>
      </c>
      <c r="L96" s="148" t="e">
        <f t="shared" si="37"/>
        <v>#VALUE!</v>
      </c>
      <c r="M96" s="148" t="e">
        <f t="shared" si="26"/>
        <v>#VALUE!</v>
      </c>
      <c r="N96" s="148" t="e">
        <f t="shared" si="29"/>
        <v>#VALUE!</v>
      </c>
      <c r="O96" s="148"/>
      <c r="P96" s="148"/>
      <c r="Q96" s="148" t="e">
        <f t="shared" si="38"/>
        <v>#VALUE!</v>
      </c>
      <c r="R96" s="148" t="e">
        <f t="shared" si="39"/>
        <v>#VALUE!</v>
      </c>
      <c r="S96" s="137" t="e">
        <f t="shared" si="27"/>
        <v>#VALUE!</v>
      </c>
      <c r="T96" s="275" t="e">
        <f t="shared" si="20"/>
        <v>#VALUE!</v>
      </c>
      <c r="U96" s="275" t="e">
        <f t="shared" si="40"/>
        <v>#VALUE!</v>
      </c>
      <c r="V96" s="275" t="e">
        <f t="shared" si="40"/>
        <v>#VALUE!</v>
      </c>
      <c r="W96" s="275" t="e">
        <f t="shared" si="40"/>
        <v>#VALUE!</v>
      </c>
      <c r="X96" s="275" t="e">
        <f t="shared" si="40"/>
        <v>#VALUE!</v>
      </c>
      <c r="Y96" s="275" t="e">
        <f t="shared" si="40"/>
        <v>#VALUE!</v>
      </c>
      <c r="Z96" s="275" t="e">
        <f t="shared" si="40"/>
        <v>#VALUE!</v>
      </c>
      <c r="AA96" s="275" t="e">
        <f t="shared" si="40"/>
        <v>#VALUE!</v>
      </c>
      <c r="AB96" s="275" t="e">
        <f t="shared" si="40"/>
        <v>#VALUE!</v>
      </c>
      <c r="AC96" s="275" t="e">
        <f t="shared" si="40"/>
        <v>#VALUE!</v>
      </c>
      <c r="AD96" s="275" t="e">
        <f t="shared" si="40"/>
        <v>#VALUE!</v>
      </c>
      <c r="AE96" s="276" t="e">
        <f t="shared" si="30"/>
        <v>#VALUE!</v>
      </c>
    </row>
    <row r="97" spans="1:31">
      <c r="A97" s="133" t="e">
        <f t="shared" si="31"/>
        <v>#VALUE!</v>
      </c>
      <c r="B97" s="134" t="e">
        <f t="shared" si="32"/>
        <v>#VALUE!</v>
      </c>
      <c r="C97" s="134" t="e">
        <f t="shared" si="33"/>
        <v>#VALUE!</v>
      </c>
      <c r="D97" s="135" t="e">
        <f t="shared" si="34"/>
        <v>#VALUE!</v>
      </c>
      <c r="E97" s="150" t="e">
        <f t="shared" si="22"/>
        <v>#VALUE!</v>
      </c>
      <c r="F97" s="150" t="e">
        <f t="shared" si="23"/>
        <v>#VALUE!</v>
      </c>
      <c r="G97" s="136" t="e">
        <f t="shared" si="24"/>
        <v>#VALUE!</v>
      </c>
      <c r="H97" s="148" t="e">
        <f t="shared" si="28"/>
        <v>#VALUE!</v>
      </c>
      <c r="I97" s="148" t="e">
        <f t="shared" si="35"/>
        <v>#VALUE!</v>
      </c>
      <c r="J97" s="148" t="e">
        <f t="shared" si="25"/>
        <v>#VALUE!</v>
      </c>
      <c r="K97" s="148" t="e">
        <f t="shared" si="36"/>
        <v>#VALUE!</v>
      </c>
      <c r="L97" s="148" t="e">
        <f t="shared" si="37"/>
        <v>#VALUE!</v>
      </c>
      <c r="M97" s="148" t="e">
        <f t="shared" si="26"/>
        <v>#VALUE!</v>
      </c>
      <c r="N97" s="148" t="e">
        <f t="shared" si="29"/>
        <v>#VALUE!</v>
      </c>
      <c r="O97" s="148"/>
      <c r="P97" s="148"/>
      <c r="Q97" s="148" t="e">
        <f t="shared" si="38"/>
        <v>#VALUE!</v>
      </c>
      <c r="R97" s="148" t="e">
        <f t="shared" si="39"/>
        <v>#VALUE!</v>
      </c>
      <c r="S97" s="137" t="e">
        <f t="shared" si="27"/>
        <v>#VALUE!</v>
      </c>
      <c r="T97" s="275" t="e">
        <f t="shared" si="20"/>
        <v>#VALUE!</v>
      </c>
      <c r="U97" s="275" t="e">
        <f t="shared" si="40"/>
        <v>#VALUE!</v>
      </c>
      <c r="V97" s="275" t="e">
        <f t="shared" si="40"/>
        <v>#VALUE!</v>
      </c>
      <c r="W97" s="275" t="e">
        <f t="shared" si="40"/>
        <v>#VALUE!</v>
      </c>
      <c r="X97" s="275" t="e">
        <f t="shared" si="40"/>
        <v>#VALUE!</v>
      </c>
      <c r="Y97" s="275" t="e">
        <f t="shared" si="40"/>
        <v>#VALUE!</v>
      </c>
      <c r="Z97" s="275" t="e">
        <f t="shared" si="40"/>
        <v>#VALUE!</v>
      </c>
      <c r="AA97" s="275" t="e">
        <f t="shared" si="40"/>
        <v>#VALUE!</v>
      </c>
      <c r="AB97" s="275" t="e">
        <f t="shared" si="40"/>
        <v>#VALUE!</v>
      </c>
      <c r="AC97" s="275" t="e">
        <f t="shared" si="40"/>
        <v>#VALUE!</v>
      </c>
      <c r="AD97" s="275" t="e">
        <f t="shared" si="40"/>
        <v>#VALUE!</v>
      </c>
      <c r="AE97" s="276" t="e">
        <f t="shared" si="30"/>
        <v>#VALUE!</v>
      </c>
    </row>
    <row r="98" spans="1:31">
      <c r="A98" s="133" t="e">
        <f t="shared" si="31"/>
        <v>#VALUE!</v>
      </c>
      <c r="B98" s="134" t="e">
        <f t="shared" si="32"/>
        <v>#VALUE!</v>
      </c>
      <c r="C98" s="134" t="e">
        <f t="shared" si="33"/>
        <v>#VALUE!</v>
      </c>
      <c r="D98" s="135" t="e">
        <f t="shared" si="34"/>
        <v>#VALUE!</v>
      </c>
      <c r="E98" s="150" t="e">
        <f t="shared" si="22"/>
        <v>#VALUE!</v>
      </c>
      <c r="F98" s="150" t="e">
        <f t="shared" si="23"/>
        <v>#VALUE!</v>
      </c>
      <c r="G98" s="136" t="e">
        <f t="shared" si="24"/>
        <v>#VALUE!</v>
      </c>
      <c r="H98" s="148" t="e">
        <f t="shared" si="28"/>
        <v>#VALUE!</v>
      </c>
      <c r="I98" s="148" t="e">
        <f t="shared" si="35"/>
        <v>#VALUE!</v>
      </c>
      <c r="J98" s="148" t="e">
        <f t="shared" si="25"/>
        <v>#VALUE!</v>
      </c>
      <c r="K98" s="148" t="e">
        <f t="shared" si="36"/>
        <v>#VALUE!</v>
      </c>
      <c r="L98" s="148" t="e">
        <f t="shared" si="37"/>
        <v>#VALUE!</v>
      </c>
      <c r="M98" s="148" t="e">
        <f t="shared" si="26"/>
        <v>#VALUE!</v>
      </c>
      <c r="N98" s="148" t="e">
        <f t="shared" si="29"/>
        <v>#VALUE!</v>
      </c>
      <c r="O98" s="148"/>
      <c r="P98" s="148"/>
      <c r="Q98" s="148" t="e">
        <f t="shared" si="38"/>
        <v>#VALUE!</v>
      </c>
      <c r="R98" s="148" t="e">
        <f t="shared" si="39"/>
        <v>#VALUE!</v>
      </c>
      <c r="S98" s="137" t="e">
        <f t="shared" si="27"/>
        <v>#VALUE!</v>
      </c>
      <c r="T98" s="275" t="e">
        <f t="shared" si="20"/>
        <v>#VALUE!</v>
      </c>
      <c r="U98" s="275" t="e">
        <f t="shared" si="40"/>
        <v>#VALUE!</v>
      </c>
      <c r="V98" s="275" t="e">
        <f t="shared" si="40"/>
        <v>#VALUE!</v>
      </c>
      <c r="W98" s="275" t="e">
        <f t="shared" si="40"/>
        <v>#VALUE!</v>
      </c>
      <c r="X98" s="275" t="e">
        <f t="shared" si="40"/>
        <v>#VALUE!</v>
      </c>
      <c r="Y98" s="275" t="e">
        <f t="shared" si="40"/>
        <v>#VALUE!</v>
      </c>
      <c r="Z98" s="275" t="e">
        <f t="shared" si="40"/>
        <v>#VALUE!</v>
      </c>
      <c r="AA98" s="275" t="e">
        <f t="shared" si="40"/>
        <v>#VALUE!</v>
      </c>
      <c r="AB98" s="275" t="e">
        <f t="shared" si="40"/>
        <v>#VALUE!</v>
      </c>
      <c r="AC98" s="275" t="e">
        <f t="shared" si="40"/>
        <v>#VALUE!</v>
      </c>
      <c r="AD98" s="275" t="e">
        <f t="shared" si="40"/>
        <v>#VALUE!</v>
      </c>
      <c r="AE98" s="276" t="e">
        <f t="shared" si="30"/>
        <v>#VALUE!</v>
      </c>
    </row>
    <row r="99" spans="1:31">
      <c r="A99" s="133" t="e">
        <f t="shared" si="31"/>
        <v>#VALUE!</v>
      </c>
      <c r="B99" s="134" t="e">
        <f t="shared" si="32"/>
        <v>#VALUE!</v>
      </c>
      <c r="C99" s="134" t="e">
        <f t="shared" si="33"/>
        <v>#VALUE!</v>
      </c>
      <c r="D99" s="135" t="e">
        <f t="shared" si="34"/>
        <v>#VALUE!</v>
      </c>
      <c r="E99" s="150" t="e">
        <f t="shared" si="22"/>
        <v>#VALUE!</v>
      </c>
      <c r="F99" s="150" t="e">
        <f t="shared" si="23"/>
        <v>#VALUE!</v>
      </c>
      <c r="G99" s="136" t="e">
        <f t="shared" si="24"/>
        <v>#VALUE!</v>
      </c>
      <c r="H99" s="148" t="e">
        <f t="shared" si="28"/>
        <v>#VALUE!</v>
      </c>
      <c r="I99" s="148" t="e">
        <f t="shared" si="35"/>
        <v>#VALUE!</v>
      </c>
      <c r="J99" s="148" t="e">
        <f t="shared" si="25"/>
        <v>#VALUE!</v>
      </c>
      <c r="K99" s="148" t="e">
        <f t="shared" si="36"/>
        <v>#VALUE!</v>
      </c>
      <c r="L99" s="148" t="e">
        <f t="shared" si="37"/>
        <v>#VALUE!</v>
      </c>
      <c r="M99" s="148" t="e">
        <f t="shared" si="26"/>
        <v>#VALUE!</v>
      </c>
      <c r="N99" s="148" t="e">
        <f t="shared" si="29"/>
        <v>#VALUE!</v>
      </c>
      <c r="O99" s="148"/>
      <c r="P99" s="148"/>
      <c r="Q99" s="148" t="e">
        <f t="shared" si="38"/>
        <v>#VALUE!</v>
      </c>
      <c r="R99" s="148" t="e">
        <f t="shared" si="39"/>
        <v>#VALUE!</v>
      </c>
      <c r="S99" s="137" t="e">
        <f t="shared" si="27"/>
        <v>#VALUE!</v>
      </c>
      <c r="T99" s="275" t="e">
        <f t="shared" si="20"/>
        <v>#VALUE!</v>
      </c>
      <c r="U99" s="275" t="e">
        <f t="shared" si="40"/>
        <v>#VALUE!</v>
      </c>
      <c r="V99" s="275" t="e">
        <f t="shared" si="40"/>
        <v>#VALUE!</v>
      </c>
      <c r="W99" s="275" t="e">
        <f t="shared" si="40"/>
        <v>#VALUE!</v>
      </c>
      <c r="X99" s="275" t="e">
        <f t="shared" si="40"/>
        <v>#VALUE!</v>
      </c>
      <c r="Y99" s="275" t="e">
        <f t="shared" si="40"/>
        <v>#VALUE!</v>
      </c>
      <c r="Z99" s="275" t="e">
        <f t="shared" si="40"/>
        <v>#VALUE!</v>
      </c>
      <c r="AA99" s="275" t="e">
        <f t="shared" si="40"/>
        <v>#VALUE!</v>
      </c>
      <c r="AB99" s="275" t="e">
        <f t="shared" si="40"/>
        <v>#VALUE!</v>
      </c>
      <c r="AC99" s="275" t="e">
        <f t="shared" si="40"/>
        <v>#VALUE!</v>
      </c>
      <c r="AD99" s="275" t="e">
        <f t="shared" si="40"/>
        <v>#VALUE!</v>
      </c>
      <c r="AE99" s="276" t="e">
        <f t="shared" si="30"/>
        <v>#VALUE!</v>
      </c>
    </row>
    <row r="100" spans="1:31">
      <c r="A100" s="133" t="e">
        <f t="shared" si="31"/>
        <v>#VALUE!</v>
      </c>
      <c r="B100" s="134" t="e">
        <f t="shared" si="32"/>
        <v>#VALUE!</v>
      </c>
      <c r="C100" s="134" t="e">
        <f t="shared" si="33"/>
        <v>#VALUE!</v>
      </c>
      <c r="D100" s="135" t="e">
        <f t="shared" si="34"/>
        <v>#VALUE!</v>
      </c>
      <c r="E100" s="150" t="e">
        <f t="shared" si="22"/>
        <v>#VALUE!</v>
      </c>
      <c r="F100" s="150" t="e">
        <f t="shared" si="23"/>
        <v>#VALUE!</v>
      </c>
      <c r="G100" s="136" t="e">
        <f t="shared" si="24"/>
        <v>#VALUE!</v>
      </c>
      <c r="H100" s="148" t="e">
        <f t="shared" si="28"/>
        <v>#VALUE!</v>
      </c>
      <c r="I100" s="148" t="e">
        <f t="shared" si="35"/>
        <v>#VALUE!</v>
      </c>
      <c r="J100" s="148" t="e">
        <f t="shared" si="25"/>
        <v>#VALUE!</v>
      </c>
      <c r="K100" s="148" t="e">
        <f t="shared" si="36"/>
        <v>#VALUE!</v>
      </c>
      <c r="L100" s="148" t="e">
        <f t="shared" si="37"/>
        <v>#VALUE!</v>
      </c>
      <c r="M100" s="148" t="e">
        <f t="shared" si="26"/>
        <v>#VALUE!</v>
      </c>
      <c r="N100" s="148" t="e">
        <f t="shared" si="29"/>
        <v>#VALUE!</v>
      </c>
      <c r="O100" s="148"/>
      <c r="P100" s="148"/>
      <c r="Q100" s="148" t="e">
        <f t="shared" si="38"/>
        <v>#VALUE!</v>
      </c>
      <c r="R100" s="148" t="e">
        <f t="shared" si="39"/>
        <v>#VALUE!</v>
      </c>
      <c r="S100" s="137" t="e">
        <f t="shared" si="27"/>
        <v>#VALUE!</v>
      </c>
      <c r="T100" s="275" t="e">
        <f t="shared" si="20"/>
        <v>#VALUE!</v>
      </c>
      <c r="U100" s="275" t="e">
        <f t="shared" si="40"/>
        <v>#VALUE!</v>
      </c>
      <c r="V100" s="275" t="e">
        <f t="shared" si="40"/>
        <v>#VALUE!</v>
      </c>
      <c r="W100" s="275" t="e">
        <f t="shared" si="40"/>
        <v>#VALUE!</v>
      </c>
      <c r="X100" s="275" t="e">
        <f t="shared" si="40"/>
        <v>#VALUE!</v>
      </c>
      <c r="Y100" s="275" t="e">
        <f t="shared" si="40"/>
        <v>#VALUE!</v>
      </c>
      <c r="Z100" s="275" t="e">
        <f t="shared" si="40"/>
        <v>#VALUE!</v>
      </c>
      <c r="AA100" s="275" t="e">
        <f t="shared" si="40"/>
        <v>#VALUE!</v>
      </c>
      <c r="AB100" s="275" t="e">
        <f t="shared" si="40"/>
        <v>#VALUE!</v>
      </c>
      <c r="AC100" s="275" t="e">
        <f t="shared" si="40"/>
        <v>#VALUE!</v>
      </c>
      <c r="AD100" s="275" t="e">
        <f t="shared" si="40"/>
        <v>#VALUE!</v>
      </c>
      <c r="AE100" s="276" t="e">
        <f t="shared" si="30"/>
        <v>#VALUE!</v>
      </c>
    </row>
    <row r="101" spans="1:31">
      <c r="A101" s="133" t="e">
        <f t="shared" si="31"/>
        <v>#VALUE!</v>
      </c>
      <c r="B101" s="134" t="e">
        <f t="shared" si="32"/>
        <v>#VALUE!</v>
      </c>
      <c r="C101" s="134" t="e">
        <f t="shared" si="33"/>
        <v>#VALUE!</v>
      </c>
      <c r="D101" s="135" t="e">
        <f t="shared" si="34"/>
        <v>#VALUE!</v>
      </c>
      <c r="E101" s="150" t="e">
        <f t="shared" si="22"/>
        <v>#VALUE!</v>
      </c>
      <c r="F101" s="150" t="e">
        <f t="shared" si="23"/>
        <v>#VALUE!</v>
      </c>
      <c r="G101" s="136" t="e">
        <f t="shared" si="24"/>
        <v>#VALUE!</v>
      </c>
      <c r="H101" s="148" t="e">
        <f t="shared" si="28"/>
        <v>#VALUE!</v>
      </c>
      <c r="I101" s="148" t="e">
        <f t="shared" si="35"/>
        <v>#VALUE!</v>
      </c>
      <c r="J101" s="148" t="e">
        <f t="shared" si="25"/>
        <v>#VALUE!</v>
      </c>
      <c r="K101" s="148" t="e">
        <f t="shared" si="36"/>
        <v>#VALUE!</v>
      </c>
      <c r="L101" s="148" t="e">
        <f t="shared" si="37"/>
        <v>#VALUE!</v>
      </c>
      <c r="M101" s="148" t="e">
        <f t="shared" si="26"/>
        <v>#VALUE!</v>
      </c>
      <c r="N101" s="148" t="e">
        <f t="shared" si="29"/>
        <v>#VALUE!</v>
      </c>
      <c r="O101" s="148"/>
      <c r="P101" s="148"/>
      <c r="Q101" s="148" t="e">
        <f t="shared" si="38"/>
        <v>#VALUE!</v>
      </c>
      <c r="R101" s="148" t="e">
        <f t="shared" si="39"/>
        <v>#VALUE!</v>
      </c>
      <c r="S101" s="137" t="e">
        <f t="shared" si="27"/>
        <v>#VALUE!</v>
      </c>
      <c r="T101" s="275" t="e">
        <f t="shared" si="20"/>
        <v>#VALUE!</v>
      </c>
      <c r="U101" s="275" t="e">
        <f t="shared" si="40"/>
        <v>#VALUE!</v>
      </c>
      <c r="V101" s="275" t="e">
        <f t="shared" si="40"/>
        <v>#VALUE!</v>
      </c>
      <c r="W101" s="275" t="e">
        <f t="shared" si="40"/>
        <v>#VALUE!</v>
      </c>
      <c r="X101" s="275" t="e">
        <f t="shared" si="40"/>
        <v>#VALUE!</v>
      </c>
      <c r="Y101" s="275" t="e">
        <f t="shared" si="40"/>
        <v>#VALUE!</v>
      </c>
      <c r="Z101" s="275" t="e">
        <f t="shared" si="40"/>
        <v>#VALUE!</v>
      </c>
      <c r="AA101" s="275" t="e">
        <f t="shared" si="40"/>
        <v>#VALUE!</v>
      </c>
      <c r="AB101" s="275" t="e">
        <f t="shared" si="40"/>
        <v>#VALUE!</v>
      </c>
      <c r="AC101" s="275" t="e">
        <f t="shared" si="40"/>
        <v>#VALUE!</v>
      </c>
      <c r="AD101" s="275" t="e">
        <f t="shared" si="40"/>
        <v>#VALUE!</v>
      </c>
      <c r="AE101" s="276" t="e">
        <f t="shared" si="30"/>
        <v>#VALUE!</v>
      </c>
    </row>
    <row r="102" spans="1:31">
      <c r="A102" s="133" t="e">
        <f t="shared" si="31"/>
        <v>#VALUE!</v>
      </c>
      <c r="B102" s="134" t="e">
        <f t="shared" si="32"/>
        <v>#VALUE!</v>
      </c>
      <c r="C102" s="134" t="e">
        <f t="shared" si="33"/>
        <v>#VALUE!</v>
      </c>
      <c r="D102" s="135" t="e">
        <f t="shared" si="34"/>
        <v>#VALUE!</v>
      </c>
      <c r="E102" s="150" t="e">
        <f t="shared" si="22"/>
        <v>#VALUE!</v>
      </c>
      <c r="F102" s="150" t="e">
        <f t="shared" si="23"/>
        <v>#VALUE!</v>
      </c>
      <c r="G102" s="136" t="e">
        <f t="shared" si="24"/>
        <v>#VALUE!</v>
      </c>
      <c r="H102" s="148" t="e">
        <f t="shared" si="28"/>
        <v>#VALUE!</v>
      </c>
      <c r="I102" s="148" t="e">
        <f t="shared" si="35"/>
        <v>#VALUE!</v>
      </c>
      <c r="J102" s="148" t="e">
        <f t="shared" si="25"/>
        <v>#VALUE!</v>
      </c>
      <c r="K102" s="148" t="e">
        <f t="shared" si="36"/>
        <v>#VALUE!</v>
      </c>
      <c r="L102" s="148" t="e">
        <f t="shared" si="37"/>
        <v>#VALUE!</v>
      </c>
      <c r="M102" s="148" t="e">
        <f t="shared" si="26"/>
        <v>#VALUE!</v>
      </c>
      <c r="N102" s="148" t="e">
        <f t="shared" si="29"/>
        <v>#VALUE!</v>
      </c>
      <c r="O102" s="148"/>
      <c r="P102" s="148"/>
      <c r="Q102" s="148" t="e">
        <f t="shared" si="38"/>
        <v>#VALUE!</v>
      </c>
      <c r="R102" s="148" t="e">
        <f t="shared" si="39"/>
        <v>#VALUE!</v>
      </c>
      <c r="S102" s="137" t="e">
        <f t="shared" si="27"/>
        <v>#VALUE!</v>
      </c>
      <c r="T102" s="275" t="e">
        <f t="shared" si="20"/>
        <v>#VALUE!</v>
      </c>
      <c r="U102" s="275" t="e">
        <f t="shared" si="40"/>
        <v>#VALUE!</v>
      </c>
      <c r="V102" s="275" t="e">
        <f t="shared" si="40"/>
        <v>#VALUE!</v>
      </c>
      <c r="W102" s="275" t="e">
        <f t="shared" si="40"/>
        <v>#VALUE!</v>
      </c>
      <c r="X102" s="275" t="e">
        <f t="shared" si="40"/>
        <v>#VALUE!</v>
      </c>
      <c r="Y102" s="275" t="e">
        <f t="shared" si="40"/>
        <v>#VALUE!</v>
      </c>
      <c r="Z102" s="275" t="e">
        <f t="shared" si="40"/>
        <v>#VALUE!</v>
      </c>
      <c r="AA102" s="275" t="e">
        <f t="shared" si="40"/>
        <v>#VALUE!</v>
      </c>
      <c r="AB102" s="275" t="e">
        <f t="shared" si="40"/>
        <v>#VALUE!</v>
      </c>
      <c r="AC102" s="275" t="e">
        <f t="shared" si="40"/>
        <v>#VALUE!</v>
      </c>
      <c r="AD102" s="275" t="e">
        <f t="shared" si="40"/>
        <v>#VALUE!</v>
      </c>
      <c r="AE102" s="276" t="e">
        <f t="shared" si="30"/>
        <v>#VALUE!</v>
      </c>
    </row>
    <row r="103" spans="1:31">
      <c r="A103" s="133" t="e">
        <f t="shared" si="31"/>
        <v>#VALUE!</v>
      </c>
      <c r="B103" s="134" t="e">
        <f t="shared" si="32"/>
        <v>#VALUE!</v>
      </c>
      <c r="C103" s="134" t="e">
        <f t="shared" si="33"/>
        <v>#VALUE!</v>
      </c>
      <c r="D103" s="135" t="e">
        <f t="shared" si="34"/>
        <v>#VALUE!</v>
      </c>
      <c r="E103" s="150" t="e">
        <f t="shared" si="22"/>
        <v>#VALUE!</v>
      </c>
      <c r="F103" s="150" t="e">
        <f t="shared" si="23"/>
        <v>#VALUE!</v>
      </c>
      <c r="G103" s="136" t="e">
        <f t="shared" si="24"/>
        <v>#VALUE!</v>
      </c>
      <c r="H103" s="148" t="e">
        <f t="shared" si="28"/>
        <v>#VALUE!</v>
      </c>
      <c r="I103" s="148" t="e">
        <f t="shared" si="35"/>
        <v>#VALUE!</v>
      </c>
      <c r="J103" s="148" t="e">
        <f t="shared" si="25"/>
        <v>#VALUE!</v>
      </c>
      <c r="K103" s="148" t="e">
        <f t="shared" si="36"/>
        <v>#VALUE!</v>
      </c>
      <c r="L103" s="148" t="e">
        <f t="shared" si="37"/>
        <v>#VALUE!</v>
      </c>
      <c r="M103" s="148" t="e">
        <f t="shared" si="26"/>
        <v>#VALUE!</v>
      </c>
      <c r="N103" s="148" t="e">
        <f t="shared" si="29"/>
        <v>#VALUE!</v>
      </c>
      <c r="O103" s="148"/>
      <c r="P103" s="148"/>
      <c r="Q103" s="148" t="e">
        <f t="shared" si="38"/>
        <v>#VALUE!</v>
      </c>
      <c r="R103" s="148" t="e">
        <f t="shared" si="39"/>
        <v>#VALUE!</v>
      </c>
      <c r="S103" s="137" t="e">
        <f t="shared" si="27"/>
        <v>#VALUE!</v>
      </c>
      <c r="T103" s="275" t="e">
        <f t="shared" si="20"/>
        <v>#VALUE!</v>
      </c>
      <c r="U103" s="275" t="e">
        <f t="shared" si="40"/>
        <v>#VALUE!</v>
      </c>
      <c r="V103" s="275" t="e">
        <f t="shared" si="40"/>
        <v>#VALUE!</v>
      </c>
      <c r="W103" s="275" t="e">
        <f t="shared" si="40"/>
        <v>#VALUE!</v>
      </c>
      <c r="X103" s="275" t="e">
        <f t="shared" si="40"/>
        <v>#VALUE!</v>
      </c>
      <c r="Y103" s="275" t="e">
        <f t="shared" si="40"/>
        <v>#VALUE!</v>
      </c>
      <c r="Z103" s="275" t="e">
        <f t="shared" si="40"/>
        <v>#VALUE!</v>
      </c>
      <c r="AA103" s="275" t="e">
        <f t="shared" si="40"/>
        <v>#VALUE!</v>
      </c>
      <c r="AB103" s="275" t="e">
        <f t="shared" si="40"/>
        <v>#VALUE!</v>
      </c>
      <c r="AC103" s="275" t="e">
        <f t="shared" si="40"/>
        <v>#VALUE!</v>
      </c>
      <c r="AD103" s="275" t="e">
        <f t="shared" si="40"/>
        <v>#VALUE!</v>
      </c>
      <c r="AE103" s="276" t="e">
        <f t="shared" si="30"/>
        <v>#VALUE!</v>
      </c>
    </row>
    <row r="104" spans="1:31">
      <c r="A104" s="133" t="e">
        <f t="shared" si="31"/>
        <v>#VALUE!</v>
      </c>
      <c r="B104" s="134" t="e">
        <f t="shared" si="32"/>
        <v>#VALUE!</v>
      </c>
      <c r="C104" s="134" t="e">
        <f t="shared" si="33"/>
        <v>#VALUE!</v>
      </c>
      <c r="D104" s="135" t="e">
        <f t="shared" si="34"/>
        <v>#VALUE!</v>
      </c>
      <c r="E104" s="150" t="e">
        <f t="shared" si="22"/>
        <v>#VALUE!</v>
      </c>
      <c r="F104" s="150" t="e">
        <f t="shared" si="23"/>
        <v>#VALUE!</v>
      </c>
      <c r="G104" s="136" t="e">
        <f t="shared" si="24"/>
        <v>#VALUE!</v>
      </c>
      <c r="H104" s="148" t="e">
        <f t="shared" si="28"/>
        <v>#VALUE!</v>
      </c>
      <c r="I104" s="148" t="e">
        <f t="shared" si="35"/>
        <v>#VALUE!</v>
      </c>
      <c r="J104" s="148" t="e">
        <f t="shared" si="25"/>
        <v>#VALUE!</v>
      </c>
      <c r="K104" s="148" t="e">
        <f t="shared" si="36"/>
        <v>#VALUE!</v>
      </c>
      <c r="L104" s="148" t="e">
        <f t="shared" si="37"/>
        <v>#VALUE!</v>
      </c>
      <c r="M104" s="148" t="e">
        <f t="shared" si="26"/>
        <v>#VALUE!</v>
      </c>
      <c r="N104" s="148" t="e">
        <f t="shared" si="29"/>
        <v>#VALUE!</v>
      </c>
      <c r="O104" s="148"/>
      <c r="P104" s="148"/>
      <c r="Q104" s="148" t="e">
        <f t="shared" si="38"/>
        <v>#VALUE!</v>
      </c>
      <c r="R104" s="148" t="e">
        <f t="shared" si="39"/>
        <v>#VALUE!</v>
      </c>
      <c r="S104" s="137" t="e">
        <f t="shared" si="27"/>
        <v>#VALUE!</v>
      </c>
      <c r="T104" s="275" t="e">
        <f t="shared" si="20"/>
        <v>#VALUE!</v>
      </c>
      <c r="U104" s="275" t="e">
        <f t="shared" si="40"/>
        <v>#VALUE!</v>
      </c>
      <c r="V104" s="275" t="e">
        <f t="shared" si="40"/>
        <v>#VALUE!</v>
      </c>
      <c r="W104" s="275" t="e">
        <f t="shared" si="40"/>
        <v>#VALUE!</v>
      </c>
      <c r="X104" s="275" t="e">
        <f t="shared" si="40"/>
        <v>#VALUE!</v>
      </c>
      <c r="Y104" s="275" t="e">
        <f t="shared" si="40"/>
        <v>#VALUE!</v>
      </c>
      <c r="Z104" s="275" t="e">
        <f t="shared" si="40"/>
        <v>#VALUE!</v>
      </c>
      <c r="AA104" s="275" t="e">
        <f t="shared" si="40"/>
        <v>#VALUE!</v>
      </c>
      <c r="AB104" s="275" t="e">
        <f t="shared" si="40"/>
        <v>#VALUE!</v>
      </c>
      <c r="AC104" s="275" t="e">
        <f t="shared" si="40"/>
        <v>#VALUE!</v>
      </c>
      <c r="AD104" s="275" t="e">
        <f t="shared" si="40"/>
        <v>#VALUE!</v>
      </c>
      <c r="AE104" s="276" t="e">
        <f t="shared" si="30"/>
        <v>#VALUE!</v>
      </c>
    </row>
    <row r="105" spans="1:31">
      <c r="A105" s="133" t="e">
        <f t="shared" si="31"/>
        <v>#VALUE!</v>
      </c>
      <c r="B105" s="134" t="e">
        <f t="shared" si="32"/>
        <v>#VALUE!</v>
      </c>
      <c r="C105" s="134" t="e">
        <f t="shared" si="33"/>
        <v>#VALUE!</v>
      </c>
      <c r="D105" s="135" t="e">
        <f t="shared" si="34"/>
        <v>#VALUE!</v>
      </c>
      <c r="E105" s="150" t="e">
        <f t="shared" si="22"/>
        <v>#VALUE!</v>
      </c>
      <c r="F105" s="150" t="e">
        <f t="shared" si="23"/>
        <v>#VALUE!</v>
      </c>
      <c r="G105" s="136" t="e">
        <f t="shared" si="24"/>
        <v>#VALUE!</v>
      </c>
      <c r="H105" s="148" t="e">
        <f t="shared" si="28"/>
        <v>#VALUE!</v>
      </c>
      <c r="I105" s="148" t="e">
        <f t="shared" si="35"/>
        <v>#VALUE!</v>
      </c>
      <c r="J105" s="148" t="e">
        <f t="shared" si="25"/>
        <v>#VALUE!</v>
      </c>
      <c r="K105" s="148" t="e">
        <f t="shared" si="36"/>
        <v>#VALUE!</v>
      </c>
      <c r="L105" s="148" t="e">
        <f t="shared" si="37"/>
        <v>#VALUE!</v>
      </c>
      <c r="M105" s="148" t="e">
        <f t="shared" si="26"/>
        <v>#VALUE!</v>
      </c>
      <c r="N105" s="148" t="e">
        <f t="shared" si="29"/>
        <v>#VALUE!</v>
      </c>
      <c r="O105" s="148"/>
      <c r="P105" s="148"/>
      <c r="Q105" s="148" t="e">
        <f t="shared" si="38"/>
        <v>#VALUE!</v>
      </c>
      <c r="R105" s="148" t="e">
        <f t="shared" si="39"/>
        <v>#VALUE!</v>
      </c>
      <c r="S105" s="137" t="e">
        <f t="shared" si="27"/>
        <v>#VALUE!</v>
      </c>
      <c r="T105" s="275" t="e">
        <f t="shared" ref="T105:T168" si="41">MAX(0,MIN(MAX(0,$M105),T$7)-T$6)</f>
        <v>#VALUE!</v>
      </c>
      <c r="U105" s="275" t="e">
        <f t="shared" si="40"/>
        <v>#VALUE!</v>
      </c>
      <c r="V105" s="275" t="e">
        <f t="shared" si="40"/>
        <v>#VALUE!</v>
      </c>
      <c r="W105" s="275" t="e">
        <f t="shared" si="40"/>
        <v>#VALUE!</v>
      </c>
      <c r="X105" s="275" t="e">
        <f t="shared" si="40"/>
        <v>#VALUE!</v>
      </c>
      <c r="Y105" s="275" t="e">
        <f t="shared" si="40"/>
        <v>#VALUE!</v>
      </c>
      <c r="Z105" s="275" t="e">
        <f t="shared" si="40"/>
        <v>#VALUE!</v>
      </c>
      <c r="AA105" s="275" t="e">
        <f t="shared" si="40"/>
        <v>#VALUE!</v>
      </c>
      <c r="AB105" s="275" t="e">
        <f t="shared" si="40"/>
        <v>#VALUE!</v>
      </c>
      <c r="AC105" s="275" t="e">
        <f t="shared" si="40"/>
        <v>#VALUE!</v>
      </c>
      <c r="AD105" s="275" t="e">
        <f t="shared" si="40"/>
        <v>#VALUE!</v>
      </c>
      <c r="AE105" s="276" t="e">
        <f t="shared" si="30"/>
        <v>#VALUE!</v>
      </c>
    </row>
    <row r="106" spans="1:31">
      <c r="A106" s="133" t="e">
        <f t="shared" si="31"/>
        <v>#VALUE!</v>
      </c>
      <c r="B106" s="134" t="e">
        <f t="shared" si="32"/>
        <v>#VALUE!</v>
      </c>
      <c r="C106" s="134" t="e">
        <f t="shared" si="33"/>
        <v>#VALUE!</v>
      </c>
      <c r="D106" s="135" t="e">
        <f t="shared" si="34"/>
        <v>#VALUE!</v>
      </c>
      <c r="E106" s="150" t="e">
        <f t="shared" si="22"/>
        <v>#VALUE!</v>
      </c>
      <c r="F106" s="150" t="e">
        <f t="shared" si="23"/>
        <v>#VALUE!</v>
      </c>
      <c r="G106" s="136" t="e">
        <f t="shared" si="24"/>
        <v>#VALUE!</v>
      </c>
      <c r="H106" s="148" t="e">
        <f t="shared" si="28"/>
        <v>#VALUE!</v>
      </c>
      <c r="I106" s="148" t="e">
        <f t="shared" si="35"/>
        <v>#VALUE!</v>
      </c>
      <c r="J106" s="148" t="e">
        <f t="shared" si="25"/>
        <v>#VALUE!</v>
      </c>
      <c r="K106" s="148" t="e">
        <f t="shared" si="36"/>
        <v>#VALUE!</v>
      </c>
      <c r="L106" s="148" t="e">
        <f t="shared" si="37"/>
        <v>#VALUE!</v>
      </c>
      <c r="M106" s="148" t="e">
        <f t="shared" si="26"/>
        <v>#VALUE!</v>
      </c>
      <c r="N106" s="148" t="e">
        <f t="shared" si="29"/>
        <v>#VALUE!</v>
      </c>
      <c r="O106" s="148"/>
      <c r="P106" s="148"/>
      <c r="Q106" s="148" t="e">
        <f t="shared" si="38"/>
        <v>#VALUE!</v>
      </c>
      <c r="R106" s="148" t="e">
        <f t="shared" si="39"/>
        <v>#VALUE!</v>
      </c>
      <c r="S106" s="137" t="e">
        <f t="shared" si="27"/>
        <v>#VALUE!</v>
      </c>
      <c r="T106" s="275" t="e">
        <f t="shared" si="41"/>
        <v>#VALUE!</v>
      </c>
      <c r="U106" s="275" t="e">
        <f t="shared" si="40"/>
        <v>#VALUE!</v>
      </c>
      <c r="V106" s="275" t="e">
        <f t="shared" si="40"/>
        <v>#VALUE!</v>
      </c>
      <c r="W106" s="275" t="e">
        <f t="shared" si="40"/>
        <v>#VALUE!</v>
      </c>
      <c r="X106" s="275" t="e">
        <f t="shared" si="40"/>
        <v>#VALUE!</v>
      </c>
      <c r="Y106" s="275" t="e">
        <f t="shared" si="40"/>
        <v>#VALUE!</v>
      </c>
      <c r="Z106" s="275" t="e">
        <f t="shared" si="40"/>
        <v>#VALUE!</v>
      </c>
      <c r="AA106" s="275" t="e">
        <f t="shared" si="40"/>
        <v>#VALUE!</v>
      </c>
      <c r="AB106" s="275" t="e">
        <f t="shared" si="40"/>
        <v>#VALUE!</v>
      </c>
      <c r="AC106" s="275" t="e">
        <f t="shared" si="40"/>
        <v>#VALUE!</v>
      </c>
      <c r="AD106" s="275" t="e">
        <f t="shared" si="40"/>
        <v>#VALUE!</v>
      </c>
      <c r="AE106" s="276" t="e">
        <f t="shared" si="30"/>
        <v>#VALUE!</v>
      </c>
    </row>
    <row r="107" spans="1:31">
      <c r="A107" s="133" t="e">
        <f t="shared" si="31"/>
        <v>#VALUE!</v>
      </c>
      <c r="B107" s="134" t="e">
        <f t="shared" si="32"/>
        <v>#VALUE!</v>
      </c>
      <c r="C107" s="134" t="e">
        <f t="shared" si="33"/>
        <v>#VALUE!</v>
      </c>
      <c r="D107" s="135" t="e">
        <f t="shared" si="34"/>
        <v>#VALUE!</v>
      </c>
      <c r="E107" s="150" t="e">
        <f t="shared" si="22"/>
        <v>#VALUE!</v>
      </c>
      <c r="F107" s="150" t="e">
        <f t="shared" si="23"/>
        <v>#VALUE!</v>
      </c>
      <c r="G107" s="136" t="e">
        <f t="shared" si="24"/>
        <v>#VALUE!</v>
      </c>
      <c r="H107" s="148" t="e">
        <f t="shared" si="28"/>
        <v>#VALUE!</v>
      </c>
      <c r="I107" s="148" t="e">
        <f t="shared" si="35"/>
        <v>#VALUE!</v>
      </c>
      <c r="J107" s="148" t="e">
        <f t="shared" si="25"/>
        <v>#VALUE!</v>
      </c>
      <c r="K107" s="148" t="e">
        <f t="shared" si="36"/>
        <v>#VALUE!</v>
      </c>
      <c r="L107" s="148" t="e">
        <f t="shared" si="37"/>
        <v>#VALUE!</v>
      </c>
      <c r="M107" s="148" t="e">
        <f t="shared" si="26"/>
        <v>#VALUE!</v>
      </c>
      <c r="N107" s="148" t="e">
        <f t="shared" si="29"/>
        <v>#VALUE!</v>
      </c>
      <c r="O107" s="148"/>
      <c r="P107" s="148"/>
      <c r="Q107" s="148" t="e">
        <f t="shared" si="38"/>
        <v>#VALUE!</v>
      </c>
      <c r="R107" s="148" t="e">
        <f t="shared" si="39"/>
        <v>#VALUE!</v>
      </c>
      <c r="S107" s="137" t="e">
        <f t="shared" si="27"/>
        <v>#VALUE!</v>
      </c>
      <c r="T107" s="275" t="e">
        <f t="shared" si="41"/>
        <v>#VALUE!</v>
      </c>
      <c r="U107" s="275" t="e">
        <f t="shared" si="40"/>
        <v>#VALUE!</v>
      </c>
      <c r="V107" s="275" t="e">
        <f t="shared" si="40"/>
        <v>#VALUE!</v>
      </c>
      <c r="W107" s="275" t="e">
        <f t="shared" si="40"/>
        <v>#VALUE!</v>
      </c>
      <c r="X107" s="275" t="e">
        <f t="shared" si="40"/>
        <v>#VALUE!</v>
      </c>
      <c r="Y107" s="275" t="e">
        <f t="shared" si="40"/>
        <v>#VALUE!</v>
      </c>
      <c r="Z107" s="275" t="e">
        <f t="shared" si="40"/>
        <v>#VALUE!</v>
      </c>
      <c r="AA107" s="275" t="e">
        <f t="shared" si="40"/>
        <v>#VALUE!</v>
      </c>
      <c r="AB107" s="275" t="e">
        <f t="shared" si="40"/>
        <v>#VALUE!</v>
      </c>
      <c r="AC107" s="275" t="e">
        <f t="shared" si="40"/>
        <v>#VALUE!</v>
      </c>
      <c r="AD107" s="275" t="e">
        <f t="shared" si="40"/>
        <v>#VALUE!</v>
      </c>
      <c r="AE107" s="276" t="e">
        <f t="shared" si="30"/>
        <v>#VALUE!</v>
      </c>
    </row>
    <row r="108" spans="1:31">
      <c r="A108" s="133" t="e">
        <f t="shared" si="31"/>
        <v>#VALUE!</v>
      </c>
      <c r="B108" s="134" t="e">
        <f t="shared" si="32"/>
        <v>#VALUE!</v>
      </c>
      <c r="C108" s="134" t="e">
        <f t="shared" si="33"/>
        <v>#VALUE!</v>
      </c>
      <c r="D108" s="135" t="e">
        <f t="shared" si="34"/>
        <v>#VALUE!</v>
      </c>
      <c r="E108" s="150" t="e">
        <f t="shared" si="22"/>
        <v>#VALUE!</v>
      </c>
      <c r="F108" s="150" t="e">
        <f t="shared" si="23"/>
        <v>#VALUE!</v>
      </c>
      <c r="G108" s="136" t="e">
        <f t="shared" si="24"/>
        <v>#VALUE!</v>
      </c>
      <c r="H108" s="148" t="e">
        <f t="shared" si="28"/>
        <v>#VALUE!</v>
      </c>
      <c r="I108" s="148" t="e">
        <f t="shared" si="35"/>
        <v>#VALUE!</v>
      </c>
      <c r="J108" s="148" t="e">
        <f t="shared" si="25"/>
        <v>#VALUE!</v>
      </c>
      <c r="K108" s="148" t="e">
        <f t="shared" si="36"/>
        <v>#VALUE!</v>
      </c>
      <c r="L108" s="148" t="e">
        <f t="shared" si="37"/>
        <v>#VALUE!</v>
      </c>
      <c r="M108" s="148" t="e">
        <f t="shared" si="26"/>
        <v>#VALUE!</v>
      </c>
      <c r="N108" s="148" t="e">
        <f t="shared" si="29"/>
        <v>#VALUE!</v>
      </c>
      <c r="O108" s="148"/>
      <c r="P108" s="148"/>
      <c r="Q108" s="148" t="e">
        <f t="shared" si="38"/>
        <v>#VALUE!</v>
      </c>
      <c r="R108" s="148" t="e">
        <f t="shared" si="39"/>
        <v>#VALUE!</v>
      </c>
      <c r="S108" s="137" t="e">
        <f t="shared" si="27"/>
        <v>#VALUE!</v>
      </c>
      <c r="T108" s="275" t="e">
        <f t="shared" si="41"/>
        <v>#VALUE!</v>
      </c>
      <c r="U108" s="275" t="e">
        <f t="shared" si="40"/>
        <v>#VALUE!</v>
      </c>
      <c r="V108" s="275" t="e">
        <f t="shared" si="40"/>
        <v>#VALUE!</v>
      </c>
      <c r="W108" s="275" t="e">
        <f t="shared" si="40"/>
        <v>#VALUE!</v>
      </c>
      <c r="X108" s="275" t="e">
        <f t="shared" si="40"/>
        <v>#VALUE!</v>
      </c>
      <c r="Y108" s="275" t="e">
        <f t="shared" si="40"/>
        <v>#VALUE!</v>
      </c>
      <c r="Z108" s="275" t="e">
        <f t="shared" si="40"/>
        <v>#VALUE!</v>
      </c>
      <c r="AA108" s="275" t="e">
        <f t="shared" si="40"/>
        <v>#VALUE!</v>
      </c>
      <c r="AB108" s="275" t="e">
        <f t="shared" si="40"/>
        <v>#VALUE!</v>
      </c>
      <c r="AC108" s="275" t="e">
        <f t="shared" si="40"/>
        <v>#VALUE!</v>
      </c>
      <c r="AD108" s="275" t="e">
        <f t="shared" si="40"/>
        <v>#VALUE!</v>
      </c>
      <c r="AE108" s="276" t="e">
        <f t="shared" si="30"/>
        <v>#VALUE!</v>
      </c>
    </row>
    <row r="109" spans="1:31">
      <c r="A109" s="133" t="e">
        <f t="shared" si="31"/>
        <v>#VALUE!</v>
      </c>
      <c r="B109" s="134" t="e">
        <f t="shared" si="32"/>
        <v>#VALUE!</v>
      </c>
      <c r="C109" s="134" t="e">
        <f t="shared" si="33"/>
        <v>#VALUE!</v>
      </c>
      <c r="D109" s="135" t="e">
        <f t="shared" si="34"/>
        <v>#VALUE!</v>
      </c>
      <c r="E109" s="150" t="e">
        <f t="shared" si="22"/>
        <v>#VALUE!</v>
      </c>
      <c r="F109" s="150" t="e">
        <f t="shared" si="23"/>
        <v>#VALUE!</v>
      </c>
      <c r="G109" s="136" t="e">
        <f t="shared" si="24"/>
        <v>#VALUE!</v>
      </c>
      <c r="H109" s="148" t="e">
        <f t="shared" si="28"/>
        <v>#VALUE!</v>
      </c>
      <c r="I109" s="148" t="e">
        <f t="shared" si="35"/>
        <v>#VALUE!</v>
      </c>
      <c r="J109" s="148" t="e">
        <f t="shared" si="25"/>
        <v>#VALUE!</v>
      </c>
      <c r="K109" s="148" t="e">
        <f t="shared" si="36"/>
        <v>#VALUE!</v>
      </c>
      <c r="L109" s="148" t="e">
        <f t="shared" si="37"/>
        <v>#VALUE!</v>
      </c>
      <c r="M109" s="148" t="e">
        <f t="shared" si="26"/>
        <v>#VALUE!</v>
      </c>
      <c r="N109" s="148" t="e">
        <f t="shared" si="29"/>
        <v>#VALUE!</v>
      </c>
      <c r="O109" s="148"/>
      <c r="P109" s="148"/>
      <c r="Q109" s="148" t="e">
        <f t="shared" si="38"/>
        <v>#VALUE!</v>
      </c>
      <c r="R109" s="148" t="e">
        <f t="shared" si="39"/>
        <v>#VALUE!</v>
      </c>
      <c r="S109" s="137" t="e">
        <f t="shared" si="27"/>
        <v>#VALUE!</v>
      </c>
      <c r="T109" s="275" t="e">
        <f t="shared" si="41"/>
        <v>#VALUE!</v>
      </c>
      <c r="U109" s="275" t="e">
        <f t="shared" si="40"/>
        <v>#VALUE!</v>
      </c>
      <c r="V109" s="275" t="e">
        <f t="shared" si="40"/>
        <v>#VALUE!</v>
      </c>
      <c r="W109" s="275" t="e">
        <f t="shared" si="40"/>
        <v>#VALUE!</v>
      </c>
      <c r="X109" s="275" t="e">
        <f t="shared" si="40"/>
        <v>#VALUE!</v>
      </c>
      <c r="Y109" s="275" t="e">
        <f t="shared" si="40"/>
        <v>#VALUE!</v>
      </c>
      <c r="Z109" s="275" t="e">
        <f t="shared" si="40"/>
        <v>#VALUE!</v>
      </c>
      <c r="AA109" s="275" t="e">
        <f t="shared" si="40"/>
        <v>#VALUE!</v>
      </c>
      <c r="AB109" s="275" t="e">
        <f t="shared" si="40"/>
        <v>#VALUE!</v>
      </c>
      <c r="AC109" s="275" t="e">
        <f t="shared" si="40"/>
        <v>#VALUE!</v>
      </c>
      <c r="AD109" s="275" t="e">
        <f t="shared" si="40"/>
        <v>#VALUE!</v>
      </c>
      <c r="AE109" s="276" t="e">
        <f t="shared" si="30"/>
        <v>#VALUE!</v>
      </c>
    </row>
    <row r="110" spans="1:31">
      <c r="A110" s="133" t="e">
        <f t="shared" si="31"/>
        <v>#VALUE!</v>
      </c>
      <c r="B110" s="134" t="e">
        <f t="shared" si="32"/>
        <v>#VALUE!</v>
      </c>
      <c r="C110" s="134" t="e">
        <f t="shared" si="33"/>
        <v>#VALUE!</v>
      </c>
      <c r="D110" s="135" t="e">
        <f t="shared" si="34"/>
        <v>#VALUE!</v>
      </c>
      <c r="E110" s="150" t="e">
        <f t="shared" si="22"/>
        <v>#VALUE!</v>
      </c>
      <c r="F110" s="150" t="e">
        <f t="shared" si="23"/>
        <v>#VALUE!</v>
      </c>
      <c r="G110" s="136" t="e">
        <f t="shared" si="24"/>
        <v>#VALUE!</v>
      </c>
      <c r="H110" s="148" t="e">
        <f t="shared" si="28"/>
        <v>#VALUE!</v>
      </c>
      <c r="I110" s="148" t="e">
        <f t="shared" si="35"/>
        <v>#VALUE!</v>
      </c>
      <c r="J110" s="148" t="e">
        <f t="shared" si="25"/>
        <v>#VALUE!</v>
      </c>
      <c r="K110" s="148" t="e">
        <f t="shared" si="36"/>
        <v>#VALUE!</v>
      </c>
      <c r="L110" s="148" t="e">
        <f t="shared" si="37"/>
        <v>#VALUE!</v>
      </c>
      <c r="M110" s="148" t="e">
        <f t="shared" si="26"/>
        <v>#VALUE!</v>
      </c>
      <c r="N110" s="148" t="e">
        <f t="shared" si="29"/>
        <v>#VALUE!</v>
      </c>
      <c r="O110" s="148"/>
      <c r="P110" s="148"/>
      <c r="Q110" s="148" t="e">
        <f t="shared" si="38"/>
        <v>#VALUE!</v>
      </c>
      <c r="R110" s="148" t="e">
        <f t="shared" si="39"/>
        <v>#VALUE!</v>
      </c>
      <c r="S110" s="137" t="e">
        <f t="shared" si="27"/>
        <v>#VALUE!</v>
      </c>
      <c r="T110" s="275" t="e">
        <f t="shared" si="41"/>
        <v>#VALUE!</v>
      </c>
      <c r="U110" s="275" t="e">
        <f t="shared" si="40"/>
        <v>#VALUE!</v>
      </c>
      <c r="V110" s="275" t="e">
        <f t="shared" si="40"/>
        <v>#VALUE!</v>
      </c>
      <c r="W110" s="275" t="e">
        <f t="shared" si="40"/>
        <v>#VALUE!</v>
      </c>
      <c r="X110" s="275" t="e">
        <f t="shared" si="40"/>
        <v>#VALUE!</v>
      </c>
      <c r="Y110" s="275" t="e">
        <f t="shared" si="40"/>
        <v>#VALUE!</v>
      </c>
      <c r="Z110" s="275" t="e">
        <f t="shared" si="40"/>
        <v>#VALUE!</v>
      </c>
      <c r="AA110" s="275" t="e">
        <f t="shared" si="40"/>
        <v>#VALUE!</v>
      </c>
      <c r="AB110" s="275" t="e">
        <f t="shared" si="40"/>
        <v>#VALUE!</v>
      </c>
      <c r="AC110" s="275" t="e">
        <f t="shared" si="40"/>
        <v>#VALUE!</v>
      </c>
      <c r="AD110" s="275" t="e">
        <f t="shared" si="40"/>
        <v>#VALUE!</v>
      </c>
      <c r="AE110" s="276" t="e">
        <f t="shared" si="30"/>
        <v>#VALUE!</v>
      </c>
    </row>
    <row r="111" spans="1:31">
      <c r="A111" s="133" t="e">
        <f t="shared" si="31"/>
        <v>#VALUE!</v>
      </c>
      <c r="B111" s="134" t="e">
        <f t="shared" si="32"/>
        <v>#VALUE!</v>
      </c>
      <c r="C111" s="134" t="e">
        <f t="shared" si="33"/>
        <v>#VALUE!</v>
      </c>
      <c r="D111" s="135" t="e">
        <f t="shared" si="34"/>
        <v>#VALUE!</v>
      </c>
      <c r="E111" s="150" t="e">
        <f t="shared" si="22"/>
        <v>#VALUE!</v>
      </c>
      <c r="F111" s="150" t="e">
        <f t="shared" si="23"/>
        <v>#VALUE!</v>
      </c>
      <c r="G111" s="136" t="e">
        <f t="shared" si="24"/>
        <v>#VALUE!</v>
      </c>
      <c r="H111" s="148" t="e">
        <f t="shared" si="28"/>
        <v>#VALUE!</v>
      </c>
      <c r="I111" s="148" t="e">
        <f t="shared" si="35"/>
        <v>#VALUE!</v>
      </c>
      <c r="J111" s="148" t="e">
        <f t="shared" si="25"/>
        <v>#VALUE!</v>
      </c>
      <c r="K111" s="148" t="e">
        <f t="shared" si="36"/>
        <v>#VALUE!</v>
      </c>
      <c r="L111" s="148" t="e">
        <f t="shared" si="37"/>
        <v>#VALUE!</v>
      </c>
      <c r="M111" s="148" t="e">
        <f t="shared" si="26"/>
        <v>#VALUE!</v>
      </c>
      <c r="N111" s="148" t="e">
        <f t="shared" si="29"/>
        <v>#VALUE!</v>
      </c>
      <c r="O111" s="148"/>
      <c r="P111" s="148"/>
      <c r="Q111" s="148" t="e">
        <f t="shared" si="38"/>
        <v>#VALUE!</v>
      </c>
      <c r="R111" s="148" t="e">
        <f t="shared" si="39"/>
        <v>#VALUE!</v>
      </c>
      <c r="S111" s="137" t="e">
        <f t="shared" si="27"/>
        <v>#VALUE!</v>
      </c>
      <c r="T111" s="275" t="e">
        <f t="shared" si="41"/>
        <v>#VALUE!</v>
      </c>
      <c r="U111" s="275" t="e">
        <f t="shared" si="40"/>
        <v>#VALUE!</v>
      </c>
      <c r="V111" s="275" t="e">
        <f t="shared" si="40"/>
        <v>#VALUE!</v>
      </c>
      <c r="W111" s="275" t="e">
        <f t="shared" si="40"/>
        <v>#VALUE!</v>
      </c>
      <c r="X111" s="275" t="e">
        <f t="shared" si="40"/>
        <v>#VALUE!</v>
      </c>
      <c r="Y111" s="275" t="e">
        <f t="shared" si="40"/>
        <v>#VALUE!</v>
      </c>
      <c r="Z111" s="275" t="e">
        <f t="shared" si="40"/>
        <v>#VALUE!</v>
      </c>
      <c r="AA111" s="275" t="e">
        <f t="shared" si="40"/>
        <v>#VALUE!</v>
      </c>
      <c r="AB111" s="275" t="e">
        <f t="shared" si="40"/>
        <v>#VALUE!</v>
      </c>
      <c r="AC111" s="275" t="e">
        <f t="shared" si="40"/>
        <v>#VALUE!</v>
      </c>
      <c r="AD111" s="275" t="e">
        <f t="shared" si="40"/>
        <v>#VALUE!</v>
      </c>
      <c r="AE111" s="276" t="e">
        <f t="shared" si="30"/>
        <v>#VALUE!</v>
      </c>
    </row>
    <row r="112" spans="1:31">
      <c r="A112" s="133" t="e">
        <f t="shared" si="31"/>
        <v>#VALUE!</v>
      </c>
      <c r="B112" s="134" t="e">
        <f t="shared" si="32"/>
        <v>#VALUE!</v>
      </c>
      <c r="C112" s="134" t="e">
        <f t="shared" si="33"/>
        <v>#VALUE!</v>
      </c>
      <c r="D112" s="135" t="e">
        <f t="shared" si="34"/>
        <v>#VALUE!</v>
      </c>
      <c r="E112" s="150" t="e">
        <f t="shared" si="22"/>
        <v>#VALUE!</v>
      </c>
      <c r="F112" s="150" t="e">
        <f t="shared" si="23"/>
        <v>#VALUE!</v>
      </c>
      <c r="G112" s="136" t="e">
        <f t="shared" si="24"/>
        <v>#VALUE!</v>
      </c>
      <c r="H112" s="148" t="e">
        <f t="shared" si="28"/>
        <v>#VALUE!</v>
      </c>
      <c r="I112" s="148" t="e">
        <f t="shared" si="35"/>
        <v>#VALUE!</v>
      </c>
      <c r="J112" s="148" t="e">
        <f t="shared" si="25"/>
        <v>#VALUE!</v>
      </c>
      <c r="K112" s="148" t="e">
        <f t="shared" si="36"/>
        <v>#VALUE!</v>
      </c>
      <c r="L112" s="148" t="e">
        <f t="shared" si="37"/>
        <v>#VALUE!</v>
      </c>
      <c r="M112" s="148" t="e">
        <f t="shared" si="26"/>
        <v>#VALUE!</v>
      </c>
      <c r="N112" s="148" t="e">
        <f t="shared" si="29"/>
        <v>#VALUE!</v>
      </c>
      <c r="O112" s="148"/>
      <c r="P112" s="148"/>
      <c r="Q112" s="148" t="e">
        <f t="shared" si="38"/>
        <v>#VALUE!</v>
      </c>
      <c r="R112" s="148" t="e">
        <f t="shared" si="39"/>
        <v>#VALUE!</v>
      </c>
      <c r="S112" s="137" t="e">
        <f t="shared" si="27"/>
        <v>#VALUE!</v>
      </c>
      <c r="T112" s="275" t="e">
        <f t="shared" si="41"/>
        <v>#VALUE!</v>
      </c>
      <c r="U112" s="275" t="e">
        <f t="shared" si="40"/>
        <v>#VALUE!</v>
      </c>
      <c r="V112" s="275" t="e">
        <f t="shared" si="40"/>
        <v>#VALUE!</v>
      </c>
      <c r="W112" s="275" t="e">
        <f t="shared" si="40"/>
        <v>#VALUE!</v>
      </c>
      <c r="X112" s="275" t="e">
        <f t="shared" si="40"/>
        <v>#VALUE!</v>
      </c>
      <c r="Y112" s="275" t="e">
        <f t="shared" si="40"/>
        <v>#VALUE!</v>
      </c>
      <c r="Z112" s="275" t="e">
        <f t="shared" si="40"/>
        <v>#VALUE!</v>
      </c>
      <c r="AA112" s="275" t="e">
        <f t="shared" si="40"/>
        <v>#VALUE!</v>
      </c>
      <c r="AB112" s="275" t="e">
        <f t="shared" si="40"/>
        <v>#VALUE!</v>
      </c>
      <c r="AC112" s="275" t="e">
        <f t="shared" si="40"/>
        <v>#VALUE!</v>
      </c>
      <c r="AD112" s="275" t="e">
        <f t="shared" si="40"/>
        <v>#VALUE!</v>
      </c>
      <c r="AE112" s="276" t="e">
        <f t="shared" si="30"/>
        <v>#VALUE!</v>
      </c>
    </row>
    <row r="113" spans="1:31">
      <c r="A113" s="133" t="e">
        <f t="shared" si="31"/>
        <v>#VALUE!</v>
      </c>
      <c r="B113" s="134" t="e">
        <f t="shared" si="32"/>
        <v>#VALUE!</v>
      </c>
      <c r="C113" s="134" t="e">
        <f t="shared" si="33"/>
        <v>#VALUE!</v>
      </c>
      <c r="D113" s="135" t="e">
        <f t="shared" si="34"/>
        <v>#VALUE!</v>
      </c>
      <c r="E113" s="150" t="e">
        <f t="shared" si="22"/>
        <v>#VALUE!</v>
      </c>
      <c r="F113" s="150" t="e">
        <f t="shared" si="23"/>
        <v>#VALUE!</v>
      </c>
      <c r="G113" s="136" t="e">
        <f t="shared" si="24"/>
        <v>#VALUE!</v>
      </c>
      <c r="H113" s="148" t="e">
        <f t="shared" si="28"/>
        <v>#VALUE!</v>
      </c>
      <c r="I113" s="148" t="e">
        <f t="shared" si="35"/>
        <v>#VALUE!</v>
      </c>
      <c r="J113" s="148" t="e">
        <f t="shared" si="25"/>
        <v>#VALUE!</v>
      </c>
      <c r="K113" s="148" t="e">
        <f t="shared" si="36"/>
        <v>#VALUE!</v>
      </c>
      <c r="L113" s="148" t="e">
        <f t="shared" si="37"/>
        <v>#VALUE!</v>
      </c>
      <c r="M113" s="148" t="e">
        <f t="shared" si="26"/>
        <v>#VALUE!</v>
      </c>
      <c r="N113" s="148" t="e">
        <f t="shared" si="29"/>
        <v>#VALUE!</v>
      </c>
      <c r="O113" s="148"/>
      <c r="P113" s="148"/>
      <c r="Q113" s="148" t="e">
        <f t="shared" si="38"/>
        <v>#VALUE!</v>
      </c>
      <c r="R113" s="148" t="e">
        <f t="shared" si="39"/>
        <v>#VALUE!</v>
      </c>
      <c r="S113" s="137" t="e">
        <f t="shared" si="27"/>
        <v>#VALUE!</v>
      </c>
      <c r="T113" s="275" t="e">
        <f t="shared" si="41"/>
        <v>#VALUE!</v>
      </c>
      <c r="U113" s="275" t="e">
        <f t="shared" si="40"/>
        <v>#VALUE!</v>
      </c>
      <c r="V113" s="275" t="e">
        <f t="shared" si="40"/>
        <v>#VALUE!</v>
      </c>
      <c r="W113" s="275" t="e">
        <f t="shared" si="40"/>
        <v>#VALUE!</v>
      </c>
      <c r="X113" s="275" t="e">
        <f t="shared" si="40"/>
        <v>#VALUE!</v>
      </c>
      <c r="Y113" s="275" t="e">
        <f t="shared" si="40"/>
        <v>#VALUE!</v>
      </c>
      <c r="Z113" s="275" t="e">
        <f t="shared" si="40"/>
        <v>#VALUE!</v>
      </c>
      <c r="AA113" s="275" t="e">
        <f t="shared" si="40"/>
        <v>#VALUE!</v>
      </c>
      <c r="AB113" s="275" t="e">
        <f t="shared" si="40"/>
        <v>#VALUE!</v>
      </c>
      <c r="AC113" s="275" t="e">
        <f t="shared" si="40"/>
        <v>#VALUE!</v>
      </c>
      <c r="AD113" s="275" t="e">
        <f t="shared" si="40"/>
        <v>#VALUE!</v>
      </c>
      <c r="AE113" s="276" t="e">
        <f t="shared" si="30"/>
        <v>#VALUE!</v>
      </c>
    </row>
    <row r="114" spans="1:31">
      <c r="A114" s="133" t="e">
        <f t="shared" si="31"/>
        <v>#VALUE!</v>
      </c>
      <c r="B114" s="134" t="e">
        <f t="shared" si="32"/>
        <v>#VALUE!</v>
      </c>
      <c r="C114" s="134" t="e">
        <f t="shared" si="33"/>
        <v>#VALUE!</v>
      </c>
      <c r="D114" s="135" t="e">
        <f t="shared" si="34"/>
        <v>#VALUE!</v>
      </c>
      <c r="E114" s="150" t="e">
        <f t="shared" si="22"/>
        <v>#VALUE!</v>
      </c>
      <c r="F114" s="150" t="e">
        <f t="shared" si="23"/>
        <v>#VALUE!</v>
      </c>
      <c r="G114" s="136" t="e">
        <f t="shared" si="24"/>
        <v>#VALUE!</v>
      </c>
      <c r="H114" s="148" t="e">
        <f t="shared" si="28"/>
        <v>#VALUE!</v>
      </c>
      <c r="I114" s="148" t="e">
        <f t="shared" si="35"/>
        <v>#VALUE!</v>
      </c>
      <c r="J114" s="148" t="e">
        <f t="shared" si="25"/>
        <v>#VALUE!</v>
      </c>
      <c r="K114" s="148" t="e">
        <f t="shared" si="36"/>
        <v>#VALUE!</v>
      </c>
      <c r="L114" s="148" t="e">
        <f t="shared" si="37"/>
        <v>#VALUE!</v>
      </c>
      <c r="M114" s="148" t="e">
        <f t="shared" si="26"/>
        <v>#VALUE!</v>
      </c>
      <c r="N114" s="148" t="e">
        <f t="shared" si="29"/>
        <v>#VALUE!</v>
      </c>
      <c r="O114" s="148"/>
      <c r="P114" s="148"/>
      <c r="Q114" s="148" t="e">
        <f t="shared" si="38"/>
        <v>#VALUE!</v>
      </c>
      <c r="R114" s="148" t="e">
        <f t="shared" si="39"/>
        <v>#VALUE!</v>
      </c>
      <c r="S114" s="137" t="e">
        <f t="shared" si="27"/>
        <v>#VALUE!</v>
      </c>
      <c r="T114" s="275" t="e">
        <f t="shared" si="41"/>
        <v>#VALUE!</v>
      </c>
      <c r="U114" s="275" t="e">
        <f t="shared" si="40"/>
        <v>#VALUE!</v>
      </c>
      <c r="V114" s="275" t="e">
        <f t="shared" si="40"/>
        <v>#VALUE!</v>
      </c>
      <c r="W114" s="275" t="e">
        <f t="shared" si="40"/>
        <v>#VALUE!</v>
      </c>
      <c r="X114" s="275" t="e">
        <f t="shared" si="40"/>
        <v>#VALUE!</v>
      </c>
      <c r="Y114" s="275" t="e">
        <f t="shared" si="40"/>
        <v>#VALUE!</v>
      </c>
      <c r="Z114" s="275" t="e">
        <f t="shared" si="40"/>
        <v>#VALUE!</v>
      </c>
      <c r="AA114" s="275" t="e">
        <f t="shared" si="40"/>
        <v>#VALUE!</v>
      </c>
      <c r="AB114" s="275" t="e">
        <f t="shared" si="40"/>
        <v>#VALUE!</v>
      </c>
      <c r="AC114" s="275" t="e">
        <f t="shared" si="40"/>
        <v>#VALUE!</v>
      </c>
      <c r="AD114" s="275" t="e">
        <f t="shared" si="40"/>
        <v>#VALUE!</v>
      </c>
      <c r="AE114" s="276" t="e">
        <f t="shared" si="30"/>
        <v>#VALUE!</v>
      </c>
    </row>
    <row r="115" spans="1:31">
      <c r="A115" s="133" t="e">
        <f t="shared" si="31"/>
        <v>#VALUE!</v>
      </c>
      <c r="B115" s="134" t="e">
        <f t="shared" si="32"/>
        <v>#VALUE!</v>
      </c>
      <c r="C115" s="134" t="e">
        <f t="shared" si="33"/>
        <v>#VALUE!</v>
      </c>
      <c r="D115" s="135" t="e">
        <f t="shared" si="34"/>
        <v>#VALUE!</v>
      </c>
      <c r="E115" s="150" t="e">
        <f t="shared" si="22"/>
        <v>#VALUE!</v>
      </c>
      <c r="F115" s="150" t="e">
        <f t="shared" si="23"/>
        <v>#VALUE!</v>
      </c>
      <c r="G115" s="136" t="e">
        <f t="shared" si="24"/>
        <v>#VALUE!</v>
      </c>
      <c r="H115" s="148" t="e">
        <f t="shared" si="28"/>
        <v>#VALUE!</v>
      </c>
      <c r="I115" s="148" t="e">
        <f t="shared" si="35"/>
        <v>#VALUE!</v>
      </c>
      <c r="J115" s="148" t="e">
        <f t="shared" si="25"/>
        <v>#VALUE!</v>
      </c>
      <c r="K115" s="148" t="e">
        <f t="shared" si="36"/>
        <v>#VALUE!</v>
      </c>
      <c r="L115" s="148" t="e">
        <f t="shared" si="37"/>
        <v>#VALUE!</v>
      </c>
      <c r="M115" s="148" t="e">
        <f t="shared" si="26"/>
        <v>#VALUE!</v>
      </c>
      <c r="N115" s="148" t="e">
        <f t="shared" si="29"/>
        <v>#VALUE!</v>
      </c>
      <c r="O115" s="148"/>
      <c r="P115" s="148"/>
      <c r="Q115" s="148" t="e">
        <f t="shared" si="38"/>
        <v>#VALUE!</v>
      </c>
      <c r="R115" s="148" t="e">
        <f t="shared" si="39"/>
        <v>#VALUE!</v>
      </c>
      <c r="S115" s="137" t="e">
        <f t="shared" si="27"/>
        <v>#VALUE!</v>
      </c>
      <c r="T115" s="275" t="e">
        <f t="shared" si="41"/>
        <v>#VALUE!</v>
      </c>
      <c r="U115" s="275" t="e">
        <f t="shared" si="40"/>
        <v>#VALUE!</v>
      </c>
      <c r="V115" s="275" t="e">
        <f t="shared" si="40"/>
        <v>#VALUE!</v>
      </c>
      <c r="W115" s="275" t="e">
        <f t="shared" si="40"/>
        <v>#VALUE!</v>
      </c>
      <c r="X115" s="275" t="e">
        <f t="shared" si="40"/>
        <v>#VALUE!</v>
      </c>
      <c r="Y115" s="275" t="e">
        <f t="shared" si="40"/>
        <v>#VALUE!</v>
      </c>
      <c r="Z115" s="275" t="e">
        <f t="shared" si="40"/>
        <v>#VALUE!</v>
      </c>
      <c r="AA115" s="275" t="e">
        <f t="shared" si="40"/>
        <v>#VALUE!</v>
      </c>
      <c r="AB115" s="275" t="e">
        <f t="shared" si="40"/>
        <v>#VALUE!</v>
      </c>
      <c r="AC115" s="275" t="e">
        <f t="shared" si="40"/>
        <v>#VALUE!</v>
      </c>
      <c r="AD115" s="275" t="e">
        <f t="shared" si="40"/>
        <v>#VALUE!</v>
      </c>
      <c r="AE115" s="276" t="e">
        <f t="shared" si="30"/>
        <v>#VALUE!</v>
      </c>
    </row>
    <row r="116" spans="1:31">
      <c r="A116" s="133" t="e">
        <f t="shared" si="31"/>
        <v>#VALUE!</v>
      </c>
      <c r="B116" s="134" t="e">
        <f t="shared" si="32"/>
        <v>#VALUE!</v>
      </c>
      <c r="C116" s="134" t="e">
        <f t="shared" si="33"/>
        <v>#VALUE!</v>
      </c>
      <c r="D116" s="135" t="e">
        <f t="shared" si="34"/>
        <v>#VALUE!</v>
      </c>
      <c r="E116" s="150" t="e">
        <f t="shared" si="22"/>
        <v>#VALUE!</v>
      </c>
      <c r="F116" s="150" t="e">
        <f t="shared" si="23"/>
        <v>#VALUE!</v>
      </c>
      <c r="G116" s="136" t="e">
        <f t="shared" si="24"/>
        <v>#VALUE!</v>
      </c>
      <c r="H116" s="148" t="e">
        <f t="shared" si="28"/>
        <v>#VALUE!</v>
      </c>
      <c r="I116" s="148" t="e">
        <f t="shared" si="35"/>
        <v>#VALUE!</v>
      </c>
      <c r="J116" s="148" t="e">
        <f t="shared" si="25"/>
        <v>#VALUE!</v>
      </c>
      <c r="K116" s="148" t="e">
        <f t="shared" si="36"/>
        <v>#VALUE!</v>
      </c>
      <c r="L116" s="148" t="e">
        <f t="shared" si="37"/>
        <v>#VALUE!</v>
      </c>
      <c r="M116" s="148" t="e">
        <f t="shared" si="26"/>
        <v>#VALUE!</v>
      </c>
      <c r="N116" s="148" t="e">
        <f t="shared" si="29"/>
        <v>#VALUE!</v>
      </c>
      <c r="O116" s="148"/>
      <c r="P116" s="148"/>
      <c r="Q116" s="148" t="e">
        <f t="shared" si="38"/>
        <v>#VALUE!</v>
      </c>
      <c r="R116" s="148" t="e">
        <f t="shared" si="39"/>
        <v>#VALUE!</v>
      </c>
      <c r="S116" s="137" t="e">
        <f t="shared" si="27"/>
        <v>#VALUE!</v>
      </c>
      <c r="T116" s="275" t="e">
        <f t="shared" si="41"/>
        <v>#VALUE!</v>
      </c>
      <c r="U116" s="275" t="e">
        <f t="shared" si="40"/>
        <v>#VALUE!</v>
      </c>
      <c r="V116" s="275" t="e">
        <f t="shared" si="40"/>
        <v>#VALUE!</v>
      </c>
      <c r="W116" s="275" t="e">
        <f t="shared" si="40"/>
        <v>#VALUE!</v>
      </c>
      <c r="X116" s="275" t="e">
        <f t="shared" si="40"/>
        <v>#VALUE!</v>
      </c>
      <c r="Y116" s="275" t="e">
        <f t="shared" si="40"/>
        <v>#VALUE!</v>
      </c>
      <c r="Z116" s="275" t="e">
        <f t="shared" si="40"/>
        <v>#VALUE!</v>
      </c>
      <c r="AA116" s="275" t="e">
        <f t="shared" ref="U116:AD142" si="42">MAX(0,MIN(MAX(0,$M116),AA$7)-AA$6)</f>
        <v>#VALUE!</v>
      </c>
      <c r="AB116" s="275" t="e">
        <f t="shared" si="42"/>
        <v>#VALUE!</v>
      </c>
      <c r="AC116" s="275" t="e">
        <f t="shared" si="42"/>
        <v>#VALUE!</v>
      </c>
      <c r="AD116" s="275" t="e">
        <f t="shared" si="42"/>
        <v>#VALUE!</v>
      </c>
      <c r="AE116" s="276" t="e">
        <f t="shared" si="30"/>
        <v>#VALUE!</v>
      </c>
    </row>
    <row r="117" spans="1:31">
      <c r="A117" s="133" t="e">
        <f t="shared" si="31"/>
        <v>#VALUE!</v>
      </c>
      <c r="B117" s="134" t="e">
        <f t="shared" si="32"/>
        <v>#VALUE!</v>
      </c>
      <c r="C117" s="134" t="e">
        <f t="shared" si="33"/>
        <v>#VALUE!</v>
      </c>
      <c r="D117" s="135" t="e">
        <f t="shared" si="34"/>
        <v>#VALUE!</v>
      </c>
      <c r="E117" s="150" t="e">
        <f t="shared" si="22"/>
        <v>#VALUE!</v>
      </c>
      <c r="F117" s="150" t="e">
        <f t="shared" si="23"/>
        <v>#VALUE!</v>
      </c>
      <c r="G117" s="136" t="e">
        <f t="shared" si="24"/>
        <v>#VALUE!</v>
      </c>
      <c r="H117" s="148" t="e">
        <f t="shared" si="28"/>
        <v>#VALUE!</v>
      </c>
      <c r="I117" s="148" t="e">
        <f t="shared" si="35"/>
        <v>#VALUE!</v>
      </c>
      <c r="J117" s="148" t="e">
        <f t="shared" si="25"/>
        <v>#VALUE!</v>
      </c>
      <c r="K117" s="148" t="e">
        <f t="shared" si="36"/>
        <v>#VALUE!</v>
      </c>
      <c r="L117" s="148" t="e">
        <f t="shared" si="37"/>
        <v>#VALUE!</v>
      </c>
      <c r="M117" s="148" t="e">
        <f t="shared" si="26"/>
        <v>#VALUE!</v>
      </c>
      <c r="N117" s="148" t="e">
        <f t="shared" si="29"/>
        <v>#VALUE!</v>
      </c>
      <c r="O117" s="148"/>
      <c r="P117" s="148"/>
      <c r="Q117" s="148" t="e">
        <f t="shared" si="38"/>
        <v>#VALUE!</v>
      </c>
      <c r="R117" s="148" t="e">
        <f t="shared" si="39"/>
        <v>#VALUE!</v>
      </c>
      <c r="S117" s="137" t="e">
        <f t="shared" si="27"/>
        <v>#VALUE!</v>
      </c>
      <c r="T117" s="275" t="e">
        <f t="shared" si="41"/>
        <v>#VALUE!</v>
      </c>
      <c r="U117" s="275" t="e">
        <f t="shared" si="42"/>
        <v>#VALUE!</v>
      </c>
      <c r="V117" s="275" t="e">
        <f t="shared" si="42"/>
        <v>#VALUE!</v>
      </c>
      <c r="W117" s="275" t="e">
        <f t="shared" si="42"/>
        <v>#VALUE!</v>
      </c>
      <c r="X117" s="275" t="e">
        <f t="shared" si="42"/>
        <v>#VALUE!</v>
      </c>
      <c r="Y117" s="275" t="e">
        <f t="shared" si="42"/>
        <v>#VALUE!</v>
      </c>
      <c r="Z117" s="275" t="e">
        <f t="shared" si="42"/>
        <v>#VALUE!</v>
      </c>
      <c r="AA117" s="275" t="e">
        <f t="shared" si="42"/>
        <v>#VALUE!</v>
      </c>
      <c r="AB117" s="275" t="e">
        <f t="shared" si="42"/>
        <v>#VALUE!</v>
      </c>
      <c r="AC117" s="275" t="e">
        <f t="shared" si="42"/>
        <v>#VALUE!</v>
      </c>
      <c r="AD117" s="275" t="e">
        <f t="shared" si="42"/>
        <v>#VALUE!</v>
      </c>
      <c r="AE117" s="276" t="e">
        <f t="shared" si="30"/>
        <v>#VALUE!</v>
      </c>
    </row>
    <row r="118" spans="1:31">
      <c r="A118" s="133" t="e">
        <f t="shared" si="31"/>
        <v>#VALUE!</v>
      </c>
      <c r="B118" s="134" t="e">
        <f t="shared" si="32"/>
        <v>#VALUE!</v>
      </c>
      <c r="C118" s="134" t="e">
        <f t="shared" si="33"/>
        <v>#VALUE!</v>
      </c>
      <c r="D118" s="135" t="e">
        <f t="shared" si="34"/>
        <v>#VALUE!</v>
      </c>
      <c r="E118" s="150" t="e">
        <f t="shared" si="22"/>
        <v>#VALUE!</v>
      </c>
      <c r="F118" s="150" t="e">
        <f t="shared" si="23"/>
        <v>#VALUE!</v>
      </c>
      <c r="G118" s="136" t="e">
        <f t="shared" si="24"/>
        <v>#VALUE!</v>
      </c>
      <c r="H118" s="148" t="e">
        <f t="shared" si="28"/>
        <v>#VALUE!</v>
      </c>
      <c r="I118" s="148" t="e">
        <f t="shared" si="35"/>
        <v>#VALUE!</v>
      </c>
      <c r="J118" s="148" t="e">
        <f t="shared" si="25"/>
        <v>#VALUE!</v>
      </c>
      <c r="K118" s="148" t="e">
        <f t="shared" si="36"/>
        <v>#VALUE!</v>
      </c>
      <c r="L118" s="148" t="e">
        <f t="shared" si="37"/>
        <v>#VALUE!</v>
      </c>
      <c r="M118" s="148" t="e">
        <f t="shared" si="26"/>
        <v>#VALUE!</v>
      </c>
      <c r="N118" s="148" t="e">
        <f t="shared" si="29"/>
        <v>#VALUE!</v>
      </c>
      <c r="O118" s="148"/>
      <c r="P118" s="148"/>
      <c r="Q118" s="148" t="e">
        <f t="shared" si="38"/>
        <v>#VALUE!</v>
      </c>
      <c r="R118" s="148" t="e">
        <f t="shared" si="39"/>
        <v>#VALUE!</v>
      </c>
      <c r="S118" s="137" t="e">
        <f t="shared" si="27"/>
        <v>#VALUE!</v>
      </c>
      <c r="T118" s="275" t="e">
        <f t="shared" si="41"/>
        <v>#VALUE!</v>
      </c>
      <c r="U118" s="275" t="e">
        <f t="shared" si="42"/>
        <v>#VALUE!</v>
      </c>
      <c r="V118" s="275" t="e">
        <f t="shared" si="42"/>
        <v>#VALUE!</v>
      </c>
      <c r="W118" s="275" t="e">
        <f t="shared" si="42"/>
        <v>#VALUE!</v>
      </c>
      <c r="X118" s="275" t="e">
        <f t="shared" si="42"/>
        <v>#VALUE!</v>
      </c>
      <c r="Y118" s="275" t="e">
        <f t="shared" si="42"/>
        <v>#VALUE!</v>
      </c>
      <c r="Z118" s="275" t="e">
        <f t="shared" si="42"/>
        <v>#VALUE!</v>
      </c>
      <c r="AA118" s="275" t="e">
        <f t="shared" si="42"/>
        <v>#VALUE!</v>
      </c>
      <c r="AB118" s="275" t="e">
        <f t="shared" si="42"/>
        <v>#VALUE!</v>
      </c>
      <c r="AC118" s="275" t="e">
        <f t="shared" si="42"/>
        <v>#VALUE!</v>
      </c>
      <c r="AD118" s="275" t="e">
        <f t="shared" si="42"/>
        <v>#VALUE!</v>
      </c>
      <c r="AE118" s="276" t="e">
        <f t="shared" si="30"/>
        <v>#VALUE!</v>
      </c>
    </row>
    <row r="119" spans="1:31">
      <c r="A119" s="133" t="e">
        <f t="shared" si="31"/>
        <v>#VALUE!</v>
      </c>
      <c r="B119" s="134" t="e">
        <f t="shared" si="32"/>
        <v>#VALUE!</v>
      </c>
      <c r="C119" s="134" t="e">
        <f t="shared" si="33"/>
        <v>#VALUE!</v>
      </c>
      <c r="D119" s="135" t="e">
        <f t="shared" si="34"/>
        <v>#VALUE!</v>
      </c>
      <c r="E119" s="150" t="e">
        <f t="shared" si="22"/>
        <v>#VALUE!</v>
      </c>
      <c r="F119" s="150" t="e">
        <f t="shared" si="23"/>
        <v>#VALUE!</v>
      </c>
      <c r="G119" s="136" t="e">
        <f t="shared" si="24"/>
        <v>#VALUE!</v>
      </c>
      <c r="H119" s="148" t="e">
        <f t="shared" si="28"/>
        <v>#VALUE!</v>
      </c>
      <c r="I119" s="148" t="e">
        <f t="shared" si="35"/>
        <v>#VALUE!</v>
      </c>
      <c r="J119" s="148" t="e">
        <f t="shared" si="25"/>
        <v>#VALUE!</v>
      </c>
      <c r="K119" s="148" t="e">
        <f t="shared" si="36"/>
        <v>#VALUE!</v>
      </c>
      <c r="L119" s="148" t="e">
        <f t="shared" si="37"/>
        <v>#VALUE!</v>
      </c>
      <c r="M119" s="148" t="e">
        <f t="shared" si="26"/>
        <v>#VALUE!</v>
      </c>
      <c r="N119" s="148" t="e">
        <f t="shared" si="29"/>
        <v>#VALUE!</v>
      </c>
      <c r="O119" s="148"/>
      <c r="P119" s="148"/>
      <c r="Q119" s="148" t="e">
        <f t="shared" si="38"/>
        <v>#VALUE!</v>
      </c>
      <c r="R119" s="148" t="e">
        <f t="shared" si="39"/>
        <v>#VALUE!</v>
      </c>
      <c r="S119" s="137" t="e">
        <f t="shared" si="27"/>
        <v>#VALUE!</v>
      </c>
      <c r="T119" s="275" t="e">
        <f t="shared" si="41"/>
        <v>#VALUE!</v>
      </c>
      <c r="U119" s="275" t="e">
        <f t="shared" si="42"/>
        <v>#VALUE!</v>
      </c>
      <c r="V119" s="275" t="e">
        <f t="shared" si="42"/>
        <v>#VALUE!</v>
      </c>
      <c r="W119" s="275" t="e">
        <f t="shared" si="42"/>
        <v>#VALUE!</v>
      </c>
      <c r="X119" s="275" t="e">
        <f t="shared" si="42"/>
        <v>#VALUE!</v>
      </c>
      <c r="Y119" s="275" t="e">
        <f t="shared" si="42"/>
        <v>#VALUE!</v>
      </c>
      <c r="Z119" s="275" t="e">
        <f t="shared" si="42"/>
        <v>#VALUE!</v>
      </c>
      <c r="AA119" s="275" t="e">
        <f t="shared" si="42"/>
        <v>#VALUE!</v>
      </c>
      <c r="AB119" s="275" t="e">
        <f t="shared" si="42"/>
        <v>#VALUE!</v>
      </c>
      <c r="AC119" s="275" t="e">
        <f t="shared" si="42"/>
        <v>#VALUE!</v>
      </c>
      <c r="AD119" s="275" t="e">
        <f t="shared" si="42"/>
        <v>#VALUE!</v>
      </c>
      <c r="AE119" s="276" t="e">
        <f t="shared" si="30"/>
        <v>#VALUE!</v>
      </c>
    </row>
    <row r="120" spans="1:31">
      <c r="A120" s="133" t="e">
        <f t="shared" si="31"/>
        <v>#VALUE!</v>
      </c>
      <c r="B120" s="134" t="e">
        <f t="shared" si="32"/>
        <v>#VALUE!</v>
      </c>
      <c r="C120" s="134" t="e">
        <f t="shared" si="33"/>
        <v>#VALUE!</v>
      </c>
      <c r="D120" s="135" t="e">
        <f t="shared" si="34"/>
        <v>#VALUE!</v>
      </c>
      <c r="E120" s="150" t="e">
        <f t="shared" si="22"/>
        <v>#VALUE!</v>
      </c>
      <c r="F120" s="150" t="e">
        <f t="shared" si="23"/>
        <v>#VALUE!</v>
      </c>
      <c r="G120" s="136" t="e">
        <f t="shared" si="24"/>
        <v>#VALUE!</v>
      </c>
      <c r="H120" s="148" t="e">
        <f t="shared" si="28"/>
        <v>#VALUE!</v>
      </c>
      <c r="I120" s="148" t="e">
        <f t="shared" si="35"/>
        <v>#VALUE!</v>
      </c>
      <c r="J120" s="148" t="e">
        <f t="shared" si="25"/>
        <v>#VALUE!</v>
      </c>
      <c r="K120" s="148" t="e">
        <f t="shared" si="36"/>
        <v>#VALUE!</v>
      </c>
      <c r="L120" s="148" t="e">
        <f t="shared" si="37"/>
        <v>#VALUE!</v>
      </c>
      <c r="M120" s="148" t="e">
        <f t="shared" si="26"/>
        <v>#VALUE!</v>
      </c>
      <c r="N120" s="148" t="e">
        <f t="shared" si="29"/>
        <v>#VALUE!</v>
      </c>
      <c r="O120" s="148"/>
      <c r="P120" s="148"/>
      <c r="Q120" s="148" t="e">
        <f t="shared" si="38"/>
        <v>#VALUE!</v>
      </c>
      <c r="R120" s="148" t="e">
        <f t="shared" si="39"/>
        <v>#VALUE!</v>
      </c>
      <c r="S120" s="137" t="e">
        <f t="shared" si="27"/>
        <v>#VALUE!</v>
      </c>
      <c r="T120" s="275" t="e">
        <f t="shared" si="41"/>
        <v>#VALUE!</v>
      </c>
      <c r="U120" s="275" t="e">
        <f t="shared" si="42"/>
        <v>#VALUE!</v>
      </c>
      <c r="V120" s="275" t="e">
        <f t="shared" si="42"/>
        <v>#VALUE!</v>
      </c>
      <c r="W120" s="275" t="e">
        <f t="shared" si="42"/>
        <v>#VALUE!</v>
      </c>
      <c r="X120" s="275" t="e">
        <f t="shared" si="42"/>
        <v>#VALUE!</v>
      </c>
      <c r="Y120" s="275" t="e">
        <f t="shared" si="42"/>
        <v>#VALUE!</v>
      </c>
      <c r="Z120" s="275" t="e">
        <f t="shared" si="42"/>
        <v>#VALUE!</v>
      </c>
      <c r="AA120" s="275" t="e">
        <f t="shared" si="42"/>
        <v>#VALUE!</v>
      </c>
      <c r="AB120" s="275" t="e">
        <f t="shared" si="42"/>
        <v>#VALUE!</v>
      </c>
      <c r="AC120" s="275" t="e">
        <f t="shared" si="42"/>
        <v>#VALUE!</v>
      </c>
      <c r="AD120" s="275" t="e">
        <f t="shared" si="42"/>
        <v>#VALUE!</v>
      </c>
      <c r="AE120" s="276" t="e">
        <f t="shared" si="30"/>
        <v>#VALUE!</v>
      </c>
    </row>
    <row r="121" spans="1:31">
      <c r="A121" s="133" t="e">
        <f t="shared" si="31"/>
        <v>#VALUE!</v>
      </c>
      <c r="B121" s="134" t="e">
        <f t="shared" si="32"/>
        <v>#VALUE!</v>
      </c>
      <c r="C121" s="134" t="e">
        <f t="shared" si="33"/>
        <v>#VALUE!</v>
      </c>
      <c r="D121" s="135" t="e">
        <f t="shared" si="34"/>
        <v>#VALUE!</v>
      </c>
      <c r="E121" s="150" t="e">
        <f t="shared" si="22"/>
        <v>#VALUE!</v>
      </c>
      <c r="F121" s="150" t="e">
        <f t="shared" si="23"/>
        <v>#VALUE!</v>
      </c>
      <c r="G121" s="136" t="e">
        <f t="shared" si="24"/>
        <v>#VALUE!</v>
      </c>
      <c r="H121" s="148" t="e">
        <f t="shared" si="28"/>
        <v>#VALUE!</v>
      </c>
      <c r="I121" s="148" t="e">
        <f t="shared" si="35"/>
        <v>#VALUE!</v>
      </c>
      <c r="J121" s="148" t="e">
        <f t="shared" si="25"/>
        <v>#VALUE!</v>
      </c>
      <c r="K121" s="148" t="e">
        <f t="shared" si="36"/>
        <v>#VALUE!</v>
      </c>
      <c r="L121" s="148" t="e">
        <f t="shared" si="37"/>
        <v>#VALUE!</v>
      </c>
      <c r="M121" s="148" t="e">
        <f t="shared" si="26"/>
        <v>#VALUE!</v>
      </c>
      <c r="N121" s="148" t="e">
        <f t="shared" si="29"/>
        <v>#VALUE!</v>
      </c>
      <c r="O121" s="148"/>
      <c r="P121" s="148"/>
      <c r="Q121" s="148" t="e">
        <f t="shared" si="38"/>
        <v>#VALUE!</v>
      </c>
      <c r="R121" s="148" t="e">
        <f t="shared" si="39"/>
        <v>#VALUE!</v>
      </c>
      <c r="S121" s="137" t="e">
        <f t="shared" si="27"/>
        <v>#VALUE!</v>
      </c>
      <c r="T121" s="275" t="e">
        <f t="shared" si="41"/>
        <v>#VALUE!</v>
      </c>
      <c r="U121" s="275" t="e">
        <f t="shared" si="42"/>
        <v>#VALUE!</v>
      </c>
      <c r="V121" s="275" t="e">
        <f t="shared" si="42"/>
        <v>#VALUE!</v>
      </c>
      <c r="W121" s="275" t="e">
        <f t="shared" si="42"/>
        <v>#VALUE!</v>
      </c>
      <c r="X121" s="275" t="e">
        <f t="shared" si="42"/>
        <v>#VALUE!</v>
      </c>
      <c r="Y121" s="275" t="e">
        <f t="shared" si="42"/>
        <v>#VALUE!</v>
      </c>
      <c r="Z121" s="275" t="e">
        <f t="shared" si="42"/>
        <v>#VALUE!</v>
      </c>
      <c r="AA121" s="275" t="e">
        <f t="shared" si="42"/>
        <v>#VALUE!</v>
      </c>
      <c r="AB121" s="275" t="e">
        <f t="shared" si="42"/>
        <v>#VALUE!</v>
      </c>
      <c r="AC121" s="275" t="e">
        <f t="shared" si="42"/>
        <v>#VALUE!</v>
      </c>
      <c r="AD121" s="275" t="e">
        <f t="shared" si="42"/>
        <v>#VALUE!</v>
      </c>
      <c r="AE121" s="276" t="e">
        <f t="shared" si="30"/>
        <v>#VALUE!</v>
      </c>
    </row>
    <row r="122" spans="1:31">
      <c r="A122" s="133" t="e">
        <f t="shared" si="31"/>
        <v>#VALUE!</v>
      </c>
      <c r="B122" s="134" t="e">
        <f t="shared" si="32"/>
        <v>#VALUE!</v>
      </c>
      <c r="C122" s="134" t="e">
        <f t="shared" si="33"/>
        <v>#VALUE!</v>
      </c>
      <c r="D122" s="135" t="e">
        <f t="shared" si="34"/>
        <v>#VALUE!</v>
      </c>
      <c r="E122" s="150" t="e">
        <f t="shared" si="22"/>
        <v>#VALUE!</v>
      </c>
      <c r="F122" s="150" t="e">
        <f t="shared" si="23"/>
        <v>#VALUE!</v>
      </c>
      <c r="G122" s="136" t="e">
        <f t="shared" si="24"/>
        <v>#VALUE!</v>
      </c>
      <c r="H122" s="148" t="e">
        <f t="shared" si="28"/>
        <v>#VALUE!</v>
      </c>
      <c r="I122" s="148" t="e">
        <f t="shared" si="35"/>
        <v>#VALUE!</v>
      </c>
      <c r="J122" s="148" t="e">
        <f t="shared" si="25"/>
        <v>#VALUE!</v>
      </c>
      <c r="K122" s="148" t="e">
        <f t="shared" si="36"/>
        <v>#VALUE!</v>
      </c>
      <c r="L122" s="148" t="e">
        <f t="shared" si="37"/>
        <v>#VALUE!</v>
      </c>
      <c r="M122" s="148" t="e">
        <f t="shared" si="26"/>
        <v>#VALUE!</v>
      </c>
      <c r="N122" s="148" t="e">
        <f t="shared" si="29"/>
        <v>#VALUE!</v>
      </c>
      <c r="O122" s="148"/>
      <c r="P122" s="148"/>
      <c r="Q122" s="148" t="e">
        <f t="shared" si="38"/>
        <v>#VALUE!</v>
      </c>
      <c r="R122" s="148" t="e">
        <f t="shared" si="39"/>
        <v>#VALUE!</v>
      </c>
      <c r="S122" s="137" t="e">
        <f t="shared" si="27"/>
        <v>#VALUE!</v>
      </c>
      <c r="T122" s="275" t="e">
        <f t="shared" si="41"/>
        <v>#VALUE!</v>
      </c>
      <c r="U122" s="275" t="e">
        <f t="shared" si="42"/>
        <v>#VALUE!</v>
      </c>
      <c r="V122" s="275" t="e">
        <f t="shared" si="42"/>
        <v>#VALUE!</v>
      </c>
      <c r="W122" s="275" t="e">
        <f t="shared" si="42"/>
        <v>#VALUE!</v>
      </c>
      <c r="X122" s="275" t="e">
        <f t="shared" si="42"/>
        <v>#VALUE!</v>
      </c>
      <c r="Y122" s="275" t="e">
        <f t="shared" si="42"/>
        <v>#VALUE!</v>
      </c>
      <c r="Z122" s="275" t="e">
        <f t="shared" si="42"/>
        <v>#VALUE!</v>
      </c>
      <c r="AA122" s="275" t="e">
        <f t="shared" si="42"/>
        <v>#VALUE!</v>
      </c>
      <c r="AB122" s="275" t="e">
        <f t="shared" si="42"/>
        <v>#VALUE!</v>
      </c>
      <c r="AC122" s="275" t="e">
        <f t="shared" si="42"/>
        <v>#VALUE!</v>
      </c>
      <c r="AD122" s="275" t="e">
        <f t="shared" si="42"/>
        <v>#VALUE!</v>
      </c>
      <c r="AE122" s="276" t="e">
        <f t="shared" si="30"/>
        <v>#VALUE!</v>
      </c>
    </row>
    <row r="123" spans="1:31">
      <c r="A123" s="133" t="e">
        <f t="shared" si="31"/>
        <v>#VALUE!</v>
      </c>
      <c r="B123" s="134" t="e">
        <f t="shared" si="32"/>
        <v>#VALUE!</v>
      </c>
      <c r="C123" s="134" t="e">
        <f t="shared" si="33"/>
        <v>#VALUE!</v>
      </c>
      <c r="D123" s="135" t="e">
        <f t="shared" si="34"/>
        <v>#VALUE!</v>
      </c>
      <c r="E123" s="150" t="e">
        <f t="shared" si="22"/>
        <v>#VALUE!</v>
      </c>
      <c r="F123" s="150" t="e">
        <f t="shared" si="23"/>
        <v>#VALUE!</v>
      </c>
      <c r="G123" s="136" t="e">
        <f t="shared" si="24"/>
        <v>#VALUE!</v>
      </c>
      <c r="H123" s="148" t="e">
        <f t="shared" si="28"/>
        <v>#VALUE!</v>
      </c>
      <c r="I123" s="148" t="e">
        <f t="shared" si="35"/>
        <v>#VALUE!</v>
      </c>
      <c r="J123" s="148" t="e">
        <f t="shared" si="25"/>
        <v>#VALUE!</v>
      </c>
      <c r="K123" s="148" t="e">
        <f t="shared" si="36"/>
        <v>#VALUE!</v>
      </c>
      <c r="L123" s="148" t="e">
        <f t="shared" si="37"/>
        <v>#VALUE!</v>
      </c>
      <c r="M123" s="148" t="e">
        <f t="shared" si="26"/>
        <v>#VALUE!</v>
      </c>
      <c r="N123" s="148" t="e">
        <f t="shared" si="29"/>
        <v>#VALUE!</v>
      </c>
      <c r="O123" s="148"/>
      <c r="P123" s="148"/>
      <c r="Q123" s="148" t="e">
        <f t="shared" si="38"/>
        <v>#VALUE!</v>
      </c>
      <c r="R123" s="148" t="e">
        <f t="shared" si="39"/>
        <v>#VALUE!</v>
      </c>
      <c r="S123" s="137" t="e">
        <f t="shared" si="27"/>
        <v>#VALUE!</v>
      </c>
      <c r="T123" s="275" t="e">
        <f t="shared" si="41"/>
        <v>#VALUE!</v>
      </c>
      <c r="U123" s="275" t="e">
        <f t="shared" si="42"/>
        <v>#VALUE!</v>
      </c>
      <c r="V123" s="275" t="e">
        <f t="shared" si="42"/>
        <v>#VALUE!</v>
      </c>
      <c r="W123" s="275" t="e">
        <f t="shared" si="42"/>
        <v>#VALUE!</v>
      </c>
      <c r="X123" s="275" t="e">
        <f t="shared" si="42"/>
        <v>#VALUE!</v>
      </c>
      <c r="Y123" s="275" t="e">
        <f t="shared" si="42"/>
        <v>#VALUE!</v>
      </c>
      <c r="Z123" s="275" t="e">
        <f t="shared" si="42"/>
        <v>#VALUE!</v>
      </c>
      <c r="AA123" s="275" t="e">
        <f t="shared" si="42"/>
        <v>#VALUE!</v>
      </c>
      <c r="AB123" s="275" t="e">
        <f t="shared" si="42"/>
        <v>#VALUE!</v>
      </c>
      <c r="AC123" s="275" t="e">
        <f t="shared" si="42"/>
        <v>#VALUE!</v>
      </c>
      <c r="AD123" s="275" t="e">
        <f t="shared" si="42"/>
        <v>#VALUE!</v>
      </c>
      <c r="AE123" s="276" t="e">
        <f t="shared" si="30"/>
        <v>#VALUE!</v>
      </c>
    </row>
    <row r="124" spans="1:31">
      <c r="A124" s="133" t="e">
        <f t="shared" si="31"/>
        <v>#VALUE!</v>
      </c>
      <c r="B124" s="134" t="e">
        <f t="shared" si="32"/>
        <v>#VALUE!</v>
      </c>
      <c r="C124" s="134" t="e">
        <f t="shared" si="33"/>
        <v>#VALUE!</v>
      </c>
      <c r="D124" s="135" t="e">
        <f t="shared" si="34"/>
        <v>#VALUE!</v>
      </c>
      <c r="E124" s="150" t="e">
        <f t="shared" si="22"/>
        <v>#VALUE!</v>
      </c>
      <c r="F124" s="150" t="e">
        <f t="shared" si="23"/>
        <v>#VALUE!</v>
      </c>
      <c r="G124" s="136" t="e">
        <f t="shared" si="24"/>
        <v>#VALUE!</v>
      </c>
      <c r="H124" s="148" t="e">
        <f t="shared" si="28"/>
        <v>#VALUE!</v>
      </c>
      <c r="I124" s="148" t="e">
        <f t="shared" si="35"/>
        <v>#VALUE!</v>
      </c>
      <c r="J124" s="148" t="e">
        <f t="shared" si="25"/>
        <v>#VALUE!</v>
      </c>
      <c r="K124" s="148" t="e">
        <f t="shared" si="36"/>
        <v>#VALUE!</v>
      </c>
      <c r="L124" s="148" t="e">
        <f t="shared" si="37"/>
        <v>#VALUE!</v>
      </c>
      <c r="M124" s="148" t="e">
        <f t="shared" si="26"/>
        <v>#VALUE!</v>
      </c>
      <c r="N124" s="148" t="e">
        <f t="shared" si="29"/>
        <v>#VALUE!</v>
      </c>
      <c r="O124" s="148"/>
      <c r="P124" s="148"/>
      <c r="Q124" s="148" t="e">
        <f t="shared" si="38"/>
        <v>#VALUE!</v>
      </c>
      <c r="R124" s="148" t="e">
        <f t="shared" si="39"/>
        <v>#VALUE!</v>
      </c>
      <c r="S124" s="137" t="e">
        <f t="shared" si="27"/>
        <v>#VALUE!</v>
      </c>
      <c r="T124" s="275" t="e">
        <f t="shared" si="41"/>
        <v>#VALUE!</v>
      </c>
      <c r="U124" s="275" t="e">
        <f t="shared" si="42"/>
        <v>#VALUE!</v>
      </c>
      <c r="V124" s="275" t="e">
        <f t="shared" si="42"/>
        <v>#VALUE!</v>
      </c>
      <c r="W124" s="275" t="e">
        <f t="shared" si="42"/>
        <v>#VALUE!</v>
      </c>
      <c r="X124" s="275" t="e">
        <f t="shared" si="42"/>
        <v>#VALUE!</v>
      </c>
      <c r="Y124" s="275" t="e">
        <f t="shared" si="42"/>
        <v>#VALUE!</v>
      </c>
      <c r="Z124" s="275" t="e">
        <f t="shared" si="42"/>
        <v>#VALUE!</v>
      </c>
      <c r="AA124" s="275" t="e">
        <f t="shared" si="42"/>
        <v>#VALUE!</v>
      </c>
      <c r="AB124" s="275" t="e">
        <f t="shared" si="42"/>
        <v>#VALUE!</v>
      </c>
      <c r="AC124" s="275" t="e">
        <f t="shared" si="42"/>
        <v>#VALUE!</v>
      </c>
      <c r="AD124" s="275" t="e">
        <f t="shared" si="42"/>
        <v>#VALUE!</v>
      </c>
      <c r="AE124" s="276" t="e">
        <f t="shared" si="30"/>
        <v>#VALUE!</v>
      </c>
    </row>
    <row r="125" spans="1:31">
      <c r="A125" s="133" t="e">
        <f t="shared" si="31"/>
        <v>#VALUE!</v>
      </c>
      <c r="B125" s="134" t="e">
        <f t="shared" si="32"/>
        <v>#VALUE!</v>
      </c>
      <c r="C125" s="134" t="e">
        <f t="shared" si="33"/>
        <v>#VALUE!</v>
      </c>
      <c r="D125" s="135" t="e">
        <f t="shared" si="34"/>
        <v>#VALUE!</v>
      </c>
      <c r="E125" s="150" t="e">
        <f t="shared" si="22"/>
        <v>#VALUE!</v>
      </c>
      <c r="F125" s="150" t="e">
        <f t="shared" si="23"/>
        <v>#VALUE!</v>
      </c>
      <c r="G125" s="136" t="e">
        <f t="shared" si="24"/>
        <v>#VALUE!</v>
      </c>
      <c r="H125" s="148" t="e">
        <f t="shared" si="28"/>
        <v>#VALUE!</v>
      </c>
      <c r="I125" s="148" t="e">
        <f t="shared" si="35"/>
        <v>#VALUE!</v>
      </c>
      <c r="J125" s="148" t="e">
        <f t="shared" si="25"/>
        <v>#VALUE!</v>
      </c>
      <c r="K125" s="148" t="e">
        <f t="shared" si="36"/>
        <v>#VALUE!</v>
      </c>
      <c r="L125" s="148" t="e">
        <f t="shared" si="37"/>
        <v>#VALUE!</v>
      </c>
      <c r="M125" s="148" t="e">
        <f t="shared" si="26"/>
        <v>#VALUE!</v>
      </c>
      <c r="N125" s="148" t="e">
        <f t="shared" si="29"/>
        <v>#VALUE!</v>
      </c>
      <c r="O125" s="148"/>
      <c r="P125" s="148"/>
      <c r="Q125" s="148" t="e">
        <f t="shared" si="38"/>
        <v>#VALUE!</v>
      </c>
      <c r="R125" s="148" t="e">
        <f t="shared" si="39"/>
        <v>#VALUE!</v>
      </c>
      <c r="S125" s="137" t="e">
        <f t="shared" si="27"/>
        <v>#VALUE!</v>
      </c>
      <c r="T125" s="275" t="e">
        <f t="shared" si="41"/>
        <v>#VALUE!</v>
      </c>
      <c r="U125" s="275" t="e">
        <f t="shared" si="42"/>
        <v>#VALUE!</v>
      </c>
      <c r="V125" s="275" t="e">
        <f t="shared" si="42"/>
        <v>#VALUE!</v>
      </c>
      <c r="W125" s="275" t="e">
        <f t="shared" si="42"/>
        <v>#VALUE!</v>
      </c>
      <c r="X125" s="275" t="e">
        <f t="shared" si="42"/>
        <v>#VALUE!</v>
      </c>
      <c r="Y125" s="275" t="e">
        <f t="shared" si="42"/>
        <v>#VALUE!</v>
      </c>
      <c r="Z125" s="275" t="e">
        <f t="shared" si="42"/>
        <v>#VALUE!</v>
      </c>
      <c r="AA125" s="275" t="e">
        <f t="shared" si="42"/>
        <v>#VALUE!</v>
      </c>
      <c r="AB125" s="275" t="e">
        <f t="shared" si="42"/>
        <v>#VALUE!</v>
      </c>
      <c r="AC125" s="275" t="e">
        <f t="shared" si="42"/>
        <v>#VALUE!</v>
      </c>
      <c r="AD125" s="275" t="e">
        <f t="shared" si="42"/>
        <v>#VALUE!</v>
      </c>
      <c r="AE125" s="276" t="e">
        <f t="shared" si="30"/>
        <v>#VALUE!</v>
      </c>
    </row>
    <row r="126" spans="1:31">
      <c r="A126" s="133" t="e">
        <f t="shared" si="31"/>
        <v>#VALUE!</v>
      </c>
      <c r="B126" s="134" t="e">
        <f t="shared" si="32"/>
        <v>#VALUE!</v>
      </c>
      <c r="C126" s="134" t="e">
        <f t="shared" si="33"/>
        <v>#VALUE!</v>
      </c>
      <c r="D126" s="135" t="e">
        <f t="shared" si="34"/>
        <v>#VALUE!</v>
      </c>
      <c r="E126" s="150" t="e">
        <f t="shared" si="22"/>
        <v>#VALUE!</v>
      </c>
      <c r="F126" s="150" t="e">
        <f t="shared" si="23"/>
        <v>#VALUE!</v>
      </c>
      <c r="G126" s="136" t="e">
        <f t="shared" si="24"/>
        <v>#VALUE!</v>
      </c>
      <c r="H126" s="148" t="e">
        <f t="shared" si="28"/>
        <v>#VALUE!</v>
      </c>
      <c r="I126" s="148" t="e">
        <f t="shared" si="35"/>
        <v>#VALUE!</v>
      </c>
      <c r="J126" s="148" t="e">
        <f t="shared" si="25"/>
        <v>#VALUE!</v>
      </c>
      <c r="K126" s="148" t="e">
        <f t="shared" si="36"/>
        <v>#VALUE!</v>
      </c>
      <c r="L126" s="148" t="e">
        <f t="shared" si="37"/>
        <v>#VALUE!</v>
      </c>
      <c r="M126" s="148" t="e">
        <f t="shared" si="26"/>
        <v>#VALUE!</v>
      </c>
      <c r="N126" s="148" t="e">
        <f t="shared" si="29"/>
        <v>#VALUE!</v>
      </c>
      <c r="O126" s="148"/>
      <c r="P126" s="148"/>
      <c r="Q126" s="148" t="e">
        <f t="shared" si="38"/>
        <v>#VALUE!</v>
      </c>
      <c r="R126" s="148" t="e">
        <f t="shared" si="39"/>
        <v>#VALUE!</v>
      </c>
      <c r="S126" s="137" t="e">
        <f t="shared" si="27"/>
        <v>#VALUE!</v>
      </c>
      <c r="T126" s="275" t="e">
        <f t="shared" si="41"/>
        <v>#VALUE!</v>
      </c>
      <c r="U126" s="275" t="e">
        <f t="shared" si="42"/>
        <v>#VALUE!</v>
      </c>
      <c r="V126" s="275" t="e">
        <f t="shared" si="42"/>
        <v>#VALUE!</v>
      </c>
      <c r="W126" s="275" t="e">
        <f t="shared" si="42"/>
        <v>#VALUE!</v>
      </c>
      <c r="X126" s="275" t="e">
        <f t="shared" si="42"/>
        <v>#VALUE!</v>
      </c>
      <c r="Y126" s="275" t="e">
        <f t="shared" si="42"/>
        <v>#VALUE!</v>
      </c>
      <c r="Z126" s="275" t="e">
        <f t="shared" si="42"/>
        <v>#VALUE!</v>
      </c>
      <c r="AA126" s="275" t="e">
        <f t="shared" si="42"/>
        <v>#VALUE!</v>
      </c>
      <c r="AB126" s="275" t="e">
        <f t="shared" si="42"/>
        <v>#VALUE!</v>
      </c>
      <c r="AC126" s="275" t="e">
        <f t="shared" si="42"/>
        <v>#VALUE!</v>
      </c>
      <c r="AD126" s="275" t="e">
        <f t="shared" si="42"/>
        <v>#VALUE!</v>
      </c>
      <c r="AE126" s="276" t="e">
        <f t="shared" si="30"/>
        <v>#VALUE!</v>
      </c>
    </row>
    <row r="127" spans="1:31">
      <c r="A127" s="133" t="e">
        <f t="shared" si="31"/>
        <v>#VALUE!</v>
      </c>
      <c r="B127" s="134" t="e">
        <f t="shared" si="32"/>
        <v>#VALUE!</v>
      </c>
      <c r="C127" s="134" t="e">
        <f t="shared" si="33"/>
        <v>#VALUE!</v>
      </c>
      <c r="D127" s="135" t="e">
        <f t="shared" si="34"/>
        <v>#VALUE!</v>
      </c>
      <c r="E127" s="150" t="e">
        <f t="shared" si="22"/>
        <v>#VALUE!</v>
      </c>
      <c r="F127" s="150" t="e">
        <f t="shared" si="23"/>
        <v>#VALUE!</v>
      </c>
      <c r="G127" s="136" t="e">
        <f t="shared" si="24"/>
        <v>#VALUE!</v>
      </c>
      <c r="H127" s="148" t="e">
        <f t="shared" si="28"/>
        <v>#VALUE!</v>
      </c>
      <c r="I127" s="148" t="e">
        <f t="shared" si="35"/>
        <v>#VALUE!</v>
      </c>
      <c r="J127" s="148" t="e">
        <f t="shared" si="25"/>
        <v>#VALUE!</v>
      </c>
      <c r="K127" s="148" t="e">
        <f t="shared" si="36"/>
        <v>#VALUE!</v>
      </c>
      <c r="L127" s="148" t="e">
        <f t="shared" si="37"/>
        <v>#VALUE!</v>
      </c>
      <c r="M127" s="148" t="e">
        <f t="shared" si="26"/>
        <v>#VALUE!</v>
      </c>
      <c r="N127" s="148" t="e">
        <f t="shared" si="29"/>
        <v>#VALUE!</v>
      </c>
      <c r="O127" s="148"/>
      <c r="P127" s="148"/>
      <c r="Q127" s="148" t="e">
        <f t="shared" si="38"/>
        <v>#VALUE!</v>
      </c>
      <c r="R127" s="148" t="e">
        <f t="shared" si="39"/>
        <v>#VALUE!</v>
      </c>
      <c r="S127" s="137" t="e">
        <f t="shared" si="27"/>
        <v>#VALUE!</v>
      </c>
      <c r="T127" s="275" t="e">
        <f t="shared" si="41"/>
        <v>#VALUE!</v>
      </c>
      <c r="U127" s="275" t="e">
        <f t="shared" si="42"/>
        <v>#VALUE!</v>
      </c>
      <c r="V127" s="275" t="e">
        <f t="shared" si="42"/>
        <v>#VALUE!</v>
      </c>
      <c r="W127" s="275" t="e">
        <f t="shared" si="42"/>
        <v>#VALUE!</v>
      </c>
      <c r="X127" s="275" t="e">
        <f t="shared" si="42"/>
        <v>#VALUE!</v>
      </c>
      <c r="Y127" s="275" t="e">
        <f t="shared" si="42"/>
        <v>#VALUE!</v>
      </c>
      <c r="Z127" s="275" t="e">
        <f t="shared" si="42"/>
        <v>#VALUE!</v>
      </c>
      <c r="AA127" s="275" t="e">
        <f t="shared" si="42"/>
        <v>#VALUE!</v>
      </c>
      <c r="AB127" s="275" t="e">
        <f t="shared" si="42"/>
        <v>#VALUE!</v>
      </c>
      <c r="AC127" s="275" t="e">
        <f t="shared" si="42"/>
        <v>#VALUE!</v>
      </c>
      <c r="AD127" s="275" t="e">
        <f t="shared" si="42"/>
        <v>#VALUE!</v>
      </c>
      <c r="AE127" s="276" t="e">
        <f t="shared" si="30"/>
        <v>#VALUE!</v>
      </c>
    </row>
    <row r="128" spans="1:31">
      <c r="A128" s="133" t="e">
        <f t="shared" si="31"/>
        <v>#VALUE!</v>
      </c>
      <c r="B128" s="134" t="e">
        <f t="shared" si="32"/>
        <v>#VALUE!</v>
      </c>
      <c r="C128" s="134" t="e">
        <f t="shared" si="33"/>
        <v>#VALUE!</v>
      </c>
      <c r="D128" s="135" t="e">
        <f t="shared" si="34"/>
        <v>#VALUE!</v>
      </c>
      <c r="E128" s="150" t="e">
        <f t="shared" si="22"/>
        <v>#VALUE!</v>
      </c>
      <c r="F128" s="150" t="e">
        <f t="shared" si="23"/>
        <v>#VALUE!</v>
      </c>
      <c r="G128" s="136" t="e">
        <f t="shared" si="24"/>
        <v>#VALUE!</v>
      </c>
      <c r="H128" s="148" t="e">
        <f t="shared" si="28"/>
        <v>#VALUE!</v>
      </c>
      <c r="I128" s="148" t="e">
        <f t="shared" si="35"/>
        <v>#VALUE!</v>
      </c>
      <c r="J128" s="148" t="e">
        <f t="shared" si="25"/>
        <v>#VALUE!</v>
      </c>
      <c r="K128" s="148" t="e">
        <f t="shared" si="36"/>
        <v>#VALUE!</v>
      </c>
      <c r="L128" s="148" t="e">
        <f t="shared" si="37"/>
        <v>#VALUE!</v>
      </c>
      <c r="M128" s="148" t="e">
        <f t="shared" si="26"/>
        <v>#VALUE!</v>
      </c>
      <c r="N128" s="148" t="e">
        <f t="shared" si="29"/>
        <v>#VALUE!</v>
      </c>
      <c r="O128" s="148"/>
      <c r="P128" s="148"/>
      <c r="Q128" s="148" t="e">
        <f t="shared" si="38"/>
        <v>#VALUE!</v>
      </c>
      <c r="R128" s="148" t="e">
        <f t="shared" si="39"/>
        <v>#VALUE!</v>
      </c>
      <c r="S128" s="137" t="e">
        <f t="shared" si="27"/>
        <v>#VALUE!</v>
      </c>
      <c r="T128" s="275" t="e">
        <f t="shared" si="41"/>
        <v>#VALUE!</v>
      </c>
      <c r="U128" s="275" t="e">
        <f t="shared" si="42"/>
        <v>#VALUE!</v>
      </c>
      <c r="V128" s="275" t="e">
        <f t="shared" si="42"/>
        <v>#VALUE!</v>
      </c>
      <c r="W128" s="275" t="e">
        <f t="shared" si="42"/>
        <v>#VALUE!</v>
      </c>
      <c r="X128" s="275" t="e">
        <f t="shared" si="42"/>
        <v>#VALUE!</v>
      </c>
      <c r="Y128" s="275" t="e">
        <f t="shared" si="42"/>
        <v>#VALUE!</v>
      </c>
      <c r="Z128" s="275" t="e">
        <f t="shared" si="42"/>
        <v>#VALUE!</v>
      </c>
      <c r="AA128" s="275" t="e">
        <f t="shared" si="42"/>
        <v>#VALUE!</v>
      </c>
      <c r="AB128" s="275" t="e">
        <f t="shared" si="42"/>
        <v>#VALUE!</v>
      </c>
      <c r="AC128" s="275" t="e">
        <f t="shared" si="42"/>
        <v>#VALUE!</v>
      </c>
      <c r="AD128" s="275" t="e">
        <f t="shared" si="42"/>
        <v>#VALUE!</v>
      </c>
      <c r="AE128" s="276" t="e">
        <f t="shared" si="30"/>
        <v>#VALUE!</v>
      </c>
    </row>
    <row r="129" spans="1:31">
      <c r="A129" s="133" t="e">
        <f t="shared" si="31"/>
        <v>#VALUE!</v>
      </c>
      <c r="B129" s="134" t="e">
        <f t="shared" si="32"/>
        <v>#VALUE!</v>
      </c>
      <c r="C129" s="134" t="e">
        <f t="shared" si="33"/>
        <v>#VALUE!</v>
      </c>
      <c r="D129" s="135" t="e">
        <f t="shared" si="34"/>
        <v>#VALUE!</v>
      </c>
      <c r="E129" s="150" t="e">
        <f t="shared" si="22"/>
        <v>#VALUE!</v>
      </c>
      <c r="F129" s="150" t="e">
        <f t="shared" si="23"/>
        <v>#VALUE!</v>
      </c>
      <c r="G129" s="136" t="e">
        <f t="shared" si="24"/>
        <v>#VALUE!</v>
      </c>
      <c r="H129" s="148" t="e">
        <f t="shared" si="28"/>
        <v>#VALUE!</v>
      </c>
      <c r="I129" s="148" t="e">
        <f t="shared" si="35"/>
        <v>#VALUE!</v>
      </c>
      <c r="J129" s="148" t="e">
        <f t="shared" si="25"/>
        <v>#VALUE!</v>
      </c>
      <c r="K129" s="148" t="e">
        <f t="shared" si="36"/>
        <v>#VALUE!</v>
      </c>
      <c r="L129" s="148" t="e">
        <f t="shared" si="37"/>
        <v>#VALUE!</v>
      </c>
      <c r="M129" s="148" t="e">
        <f t="shared" si="26"/>
        <v>#VALUE!</v>
      </c>
      <c r="N129" s="148" t="e">
        <f t="shared" si="29"/>
        <v>#VALUE!</v>
      </c>
      <c r="O129" s="148"/>
      <c r="P129" s="148"/>
      <c r="Q129" s="148" t="e">
        <f t="shared" si="38"/>
        <v>#VALUE!</v>
      </c>
      <c r="R129" s="148" t="e">
        <f t="shared" si="39"/>
        <v>#VALUE!</v>
      </c>
      <c r="S129" s="137" t="e">
        <f t="shared" si="27"/>
        <v>#VALUE!</v>
      </c>
      <c r="T129" s="275" t="e">
        <f t="shared" si="41"/>
        <v>#VALUE!</v>
      </c>
      <c r="U129" s="275" t="e">
        <f t="shared" si="42"/>
        <v>#VALUE!</v>
      </c>
      <c r="V129" s="275" t="e">
        <f t="shared" si="42"/>
        <v>#VALUE!</v>
      </c>
      <c r="W129" s="275" t="e">
        <f t="shared" si="42"/>
        <v>#VALUE!</v>
      </c>
      <c r="X129" s="275" t="e">
        <f t="shared" si="42"/>
        <v>#VALUE!</v>
      </c>
      <c r="Y129" s="275" t="e">
        <f t="shared" si="42"/>
        <v>#VALUE!</v>
      </c>
      <c r="Z129" s="275" t="e">
        <f t="shared" si="42"/>
        <v>#VALUE!</v>
      </c>
      <c r="AA129" s="275" t="e">
        <f t="shared" si="42"/>
        <v>#VALUE!</v>
      </c>
      <c r="AB129" s="275" t="e">
        <f t="shared" si="42"/>
        <v>#VALUE!</v>
      </c>
      <c r="AC129" s="275" t="e">
        <f t="shared" si="42"/>
        <v>#VALUE!</v>
      </c>
      <c r="AD129" s="275" t="e">
        <f t="shared" si="42"/>
        <v>#VALUE!</v>
      </c>
      <c r="AE129" s="276" t="e">
        <f t="shared" si="30"/>
        <v>#VALUE!</v>
      </c>
    </row>
    <row r="130" spans="1:31">
      <c r="A130" s="133" t="e">
        <f t="shared" si="31"/>
        <v>#VALUE!</v>
      </c>
      <c r="B130" s="134" t="e">
        <f t="shared" si="32"/>
        <v>#VALUE!</v>
      </c>
      <c r="C130" s="134" t="e">
        <f t="shared" si="33"/>
        <v>#VALUE!</v>
      </c>
      <c r="D130" s="135" t="e">
        <f t="shared" si="34"/>
        <v>#VALUE!</v>
      </c>
      <c r="E130" s="150" t="e">
        <f t="shared" si="22"/>
        <v>#VALUE!</v>
      </c>
      <c r="F130" s="150" t="e">
        <f t="shared" si="23"/>
        <v>#VALUE!</v>
      </c>
      <c r="G130" s="136" t="e">
        <f t="shared" si="24"/>
        <v>#VALUE!</v>
      </c>
      <c r="H130" s="148" t="e">
        <f t="shared" si="28"/>
        <v>#VALUE!</v>
      </c>
      <c r="I130" s="148" t="e">
        <f t="shared" si="35"/>
        <v>#VALUE!</v>
      </c>
      <c r="J130" s="148" t="e">
        <f t="shared" si="25"/>
        <v>#VALUE!</v>
      </c>
      <c r="K130" s="148" t="e">
        <f t="shared" si="36"/>
        <v>#VALUE!</v>
      </c>
      <c r="L130" s="148" t="e">
        <f t="shared" si="37"/>
        <v>#VALUE!</v>
      </c>
      <c r="M130" s="148" t="e">
        <f t="shared" si="26"/>
        <v>#VALUE!</v>
      </c>
      <c r="N130" s="148" t="e">
        <f t="shared" si="29"/>
        <v>#VALUE!</v>
      </c>
      <c r="O130" s="148"/>
      <c r="P130" s="148"/>
      <c r="Q130" s="148" t="e">
        <f t="shared" si="38"/>
        <v>#VALUE!</v>
      </c>
      <c r="R130" s="148" t="e">
        <f t="shared" si="39"/>
        <v>#VALUE!</v>
      </c>
      <c r="S130" s="137" t="e">
        <f t="shared" si="27"/>
        <v>#VALUE!</v>
      </c>
      <c r="T130" s="275" t="e">
        <f t="shared" si="41"/>
        <v>#VALUE!</v>
      </c>
      <c r="U130" s="275" t="e">
        <f t="shared" si="42"/>
        <v>#VALUE!</v>
      </c>
      <c r="V130" s="275" t="e">
        <f t="shared" si="42"/>
        <v>#VALUE!</v>
      </c>
      <c r="W130" s="275" t="e">
        <f t="shared" si="42"/>
        <v>#VALUE!</v>
      </c>
      <c r="X130" s="275" t="e">
        <f t="shared" si="42"/>
        <v>#VALUE!</v>
      </c>
      <c r="Y130" s="275" t="e">
        <f t="shared" si="42"/>
        <v>#VALUE!</v>
      </c>
      <c r="Z130" s="275" t="e">
        <f t="shared" si="42"/>
        <v>#VALUE!</v>
      </c>
      <c r="AA130" s="275" t="e">
        <f t="shared" si="42"/>
        <v>#VALUE!</v>
      </c>
      <c r="AB130" s="275" t="e">
        <f t="shared" si="42"/>
        <v>#VALUE!</v>
      </c>
      <c r="AC130" s="275" t="e">
        <f t="shared" si="42"/>
        <v>#VALUE!</v>
      </c>
      <c r="AD130" s="275" t="e">
        <f t="shared" si="42"/>
        <v>#VALUE!</v>
      </c>
      <c r="AE130" s="276" t="e">
        <f t="shared" si="30"/>
        <v>#VALUE!</v>
      </c>
    </row>
    <row r="131" spans="1:31">
      <c r="A131" s="133" t="e">
        <f t="shared" si="31"/>
        <v>#VALUE!</v>
      </c>
      <c r="B131" s="134" t="e">
        <f t="shared" si="32"/>
        <v>#VALUE!</v>
      </c>
      <c r="C131" s="134" t="e">
        <f t="shared" si="33"/>
        <v>#VALUE!</v>
      </c>
      <c r="D131" s="135" t="e">
        <f t="shared" si="34"/>
        <v>#VALUE!</v>
      </c>
      <c r="E131" s="150" t="e">
        <f t="shared" si="22"/>
        <v>#VALUE!</v>
      </c>
      <c r="F131" s="150" t="e">
        <f t="shared" si="23"/>
        <v>#VALUE!</v>
      </c>
      <c r="G131" s="136" t="e">
        <f t="shared" si="24"/>
        <v>#VALUE!</v>
      </c>
      <c r="H131" s="148" t="e">
        <f t="shared" si="28"/>
        <v>#VALUE!</v>
      </c>
      <c r="I131" s="148" t="e">
        <f t="shared" si="35"/>
        <v>#VALUE!</v>
      </c>
      <c r="J131" s="148" t="e">
        <f t="shared" si="25"/>
        <v>#VALUE!</v>
      </c>
      <c r="K131" s="148" t="e">
        <f t="shared" si="36"/>
        <v>#VALUE!</v>
      </c>
      <c r="L131" s="148" t="e">
        <f t="shared" si="37"/>
        <v>#VALUE!</v>
      </c>
      <c r="M131" s="148" t="e">
        <f t="shared" si="26"/>
        <v>#VALUE!</v>
      </c>
      <c r="N131" s="148" t="e">
        <f t="shared" si="29"/>
        <v>#VALUE!</v>
      </c>
      <c r="O131" s="148"/>
      <c r="P131" s="148"/>
      <c r="Q131" s="148" t="e">
        <f t="shared" si="38"/>
        <v>#VALUE!</v>
      </c>
      <c r="R131" s="148" t="e">
        <f t="shared" si="39"/>
        <v>#VALUE!</v>
      </c>
      <c r="S131" s="137" t="e">
        <f t="shared" si="27"/>
        <v>#VALUE!</v>
      </c>
      <c r="T131" s="275" t="e">
        <f t="shared" si="41"/>
        <v>#VALUE!</v>
      </c>
      <c r="U131" s="275" t="e">
        <f t="shared" si="42"/>
        <v>#VALUE!</v>
      </c>
      <c r="V131" s="275" t="e">
        <f t="shared" si="42"/>
        <v>#VALUE!</v>
      </c>
      <c r="W131" s="275" t="e">
        <f t="shared" si="42"/>
        <v>#VALUE!</v>
      </c>
      <c r="X131" s="275" t="e">
        <f t="shared" si="42"/>
        <v>#VALUE!</v>
      </c>
      <c r="Y131" s="275" t="e">
        <f t="shared" si="42"/>
        <v>#VALUE!</v>
      </c>
      <c r="Z131" s="275" t="e">
        <f t="shared" si="42"/>
        <v>#VALUE!</v>
      </c>
      <c r="AA131" s="275" t="e">
        <f t="shared" si="42"/>
        <v>#VALUE!</v>
      </c>
      <c r="AB131" s="275" t="e">
        <f t="shared" si="42"/>
        <v>#VALUE!</v>
      </c>
      <c r="AC131" s="275" t="e">
        <f t="shared" si="42"/>
        <v>#VALUE!</v>
      </c>
      <c r="AD131" s="275" t="e">
        <f t="shared" si="42"/>
        <v>#VALUE!</v>
      </c>
      <c r="AE131" s="276" t="e">
        <f t="shared" si="30"/>
        <v>#VALUE!</v>
      </c>
    </row>
    <row r="132" spans="1:31">
      <c r="A132" s="133" t="e">
        <f t="shared" si="31"/>
        <v>#VALUE!</v>
      </c>
      <c r="B132" s="134" t="e">
        <f t="shared" si="32"/>
        <v>#VALUE!</v>
      </c>
      <c r="C132" s="134" t="e">
        <f t="shared" si="33"/>
        <v>#VALUE!</v>
      </c>
      <c r="D132" s="135" t="e">
        <f t="shared" si="34"/>
        <v>#VALUE!</v>
      </c>
      <c r="E132" s="150" t="e">
        <f t="shared" si="22"/>
        <v>#VALUE!</v>
      </c>
      <c r="F132" s="150" t="e">
        <f t="shared" si="23"/>
        <v>#VALUE!</v>
      </c>
      <c r="G132" s="136" t="e">
        <f t="shared" si="24"/>
        <v>#VALUE!</v>
      </c>
      <c r="H132" s="148" t="e">
        <f t="shared" si="28"/>
        <v>#VALUE!</v>
      </c>
      <c r="I132" s="148" t="e">
        <f t="shared" si="35"/>
        <v>#VALUE!</v>
      </c>
      <c r="J132" s="148" t="e">
        <f t="shared" si="25"/>
        <v>#VALUE!</v>
      </c>
      <c r="K132" s="148" t="e">
        <f t="shared" si="36"/>
        <v>#VALUE!</v>
      </c>
      <c r="L132" s="148" t="e">
        <f t="shared" si="37"/>
        <v>#VALUE!</v>
      </c>
      <c r="M132" s="148" t="e">
        <f t="shared" si="26"/>
        <v>#VALUE!</v>
      </c>
      <c r="N132" s="148" t="e">
        <f t="shared" si="29"/>
        <v>#VALUE!</v>
      </c>
      <c r="O132" s="148"/>
      <c r="P132" s="148"/>
      <c r="Q132" s="148" t="e">
        <f t="shared" si="38"/>
        <v>#VALUE!</v>
      </c>
      <c r="R132" s="148" t="e">
        <f t="shared" si="39"/>
        <v>#VALUE!</v>
      </c>
      <c r="S132" s="137" t="e">
        <f t="shared" si="27"/>
        <v>#VALUE!</v>
      </c>
      <c r="T132" s="275" t="e">
        <f t="shared" si="41"/>
        <v>#VALUE!</v>
      </c>
      <c r="U132" s="275" t="e">
        <f t="shared" si="42"/>
        <v>#VALUE!</v>
      </c>
      <c r="V132" s="275" t="e">
        <f t="shared" si="42"/>
        <v>#VALUE!</v>
      </c>
      <c r="W132" s="275" t="e">
        <f t="shared" si="42"/>
        <v>#VALUE!</v>
      </c>
      <c r="X132" s="275" t="e">
        <f t="shared" si="42"/>
        <v>#VALUE!</v>
      </c>
      <c r="Y132" s="275" t="e">
        <f t="shared" si="42"/>
        <v>#VALUE!</v>
      </c>
      <c r="Z132" s="275" t="e">
        <f t="shared" si="42"/>
        <v>#VALUE!</v>
      </c>
      <c r="AA132" s="275" t="e">
        <f t="shared" si="42"/>
        <v>#VALUE!</v>
      </c>
      <c r="AB132" s="275" t="e">
        <f t="shared" si="42"/>
        <v>#VALUE!</v>
      </c>
      <c r="AC132" s="275" t="e">
        <f t="shared" si="42"/>
        <v>#VALUE!</v>
      </c>
      <c r="AD132" s="275" t="e">
        <f t="shared" si="42"/>
        <v>#VALUE!</v>
      </c>
      <c r="AE132" s="276" t="e">
        <f t="shared" si="30"/>
        <v>#VALUE!</v>
      </c>
    </row>
    <row r="133" spans="1:31">
      <c r="A133" s="133" t="e">
        <f t="shared" si="31"/>
        <v>#VALUE!</v>
      </c>
      <c r="B133" s="134" t="e">
        <f t="shared" si="32"/>
        <v>#VALUE!</v>
      </c>
      <c r="C133" s="134" t="e">
        <f t="shared" si="33"/>
        <v>#VALUE!</v>
      </c>
      <c r="D133" s="135" t="e">
        <f t="shared" si="34"/>
        <v>#VALUE!</v>
      </c>
      <c r="E133" s="150" t="e">
        <f t="shared" si="22"/>
        <v>#VALUE!</v>
      </c>
      <c r="F133" s="150" t="e">
        <f t="shared" si="23"/>
        <v>#VALUE!</v>
      </c>
      <c r="G133" s="136" t="e">
        <f t="shared" si="24"/>
        <v>#VALUE!</v>
      </c>
      <c r="H133" s="148" t="e">
        <f t="shared" si="28"/>
        <v>#VALUE!</v>
      </c>
      <c r="I133" s="148" t="e">
        <f t="shared" si="35"/>
        <v>#VALUE!</v>
      </c>
      <c r="J133" s="148" t="e">
        <f t="shared" si="25"/>
        <v>#VALUE!</v>
      </c>
      <c r="K133" s="148" t="e">
        <f t="shared" si="36"/>
        <v>#VALUE!</v>
      </c>
      <c r="L133" s="148" t="e">
        <f t="shared" si="37"/>
        <v>#VALUE!</v>
      </c>
      <c r="M133" s="148" t="e">
        <f t="shared" si="26"/>
        <v>#VALUE!</v>
      </c>
      <c r="N133" s="148" t="e">
        <f t="shared" si="29"/>
        <v>#VALUE!</v>
      </c>
      <c r="O133" s="148"/>
      <c r="P133" s="148"/>
      <c r="Q133" s="148" t="e">
        <f t="shared" si="38"/>
        <v>#VALUE!</v>
      </c>
      <c r="R133" s="148" t="e">
        <f t="shared" si="39"/>
        <v>#VALUE!</v>
      </c>
      <c r="S133" s="137" t="e">
        <f t="shared" si="27"/>
        <v>#VALUE!</v>
      </c>
      <c r="T133" s="275" t="e">
        <f t="shared" si="41"/>
        <v>#VALUE!</v>
      </c>
      <c r="U133" s="275" t="e">
        <f t="shared" si="42"/>
        <v>#VALUE!</v>
      </c>
      <c r="V133" s="275" t="e">
        <f t="shared" si="42"/>
        <v>#VALUE!</v>
      </c>
      <c r="W133" s="275" t="e">
        <f t="shared" si="42"/>
        <v>#VALUE!</v>
      </c>
      <c r="X133" s="275" t="e">
        <f t="shared" si="42"/>
        <v>#VALUE!</v>
      </c>
      <c r="Y133" s="275" t="e">
        <f t="shared" si="42"/>
        <v>#VALUE!</v>
      </c>
      <c r="Z133" s="275" t="e">
        <f t="shared" si="42"/>
        <v>#VALUE!</v>
      </c>
      <c r="AA133" s="275" t="e">
        <f t="shared" si="42"/>
        <v>#VALUE!</v>
      </c>
      <c r="AB133" s="275" t="e">
        <f t="shared" si="42"/>
        <v>#VALUE!</v>
      </c>
      <c r="AC133" s="275" t="e">
        <f t="shared" si="42"/>
        <v>#VALUE!</v>
      </c>
      <c r="AD133" s="275" t="e">
        <f t="shared" si="42"/>
        <v>#VALUE!</v>
      </c>
      <c r="AE133" s="276" t="e">
        <f t="shared" si="30"/>
        <v>#VALUE!</v>
      </c>
    </row>
    <row r="134" spans="1:31">
      <c r="A134" s="133" t="e">
        <f t="shared" si="31"/>
        <v>#VALUE!</v>
      </c>
      <c r="B134" s="134" t="e">
        <f t="shared" si="32"/>
        <v>#VALUE!</v>
      </c>
      <c r="C134" s="134" t="e">
        <f t="shared" si="33"/>
        <v>#VALUE!</v>
      </c>
      <c r="D134" s="135" t="e">
        <f t="shared" si="34"/>
        <v>#VALUE!</v>
      </c>
      <c r="E134" s="150" t="e">
        <f t="shared" si="22"/>
        <v>#VALUE!</v>
      </c>
      <c r="F134" s="150" t="e">
        <f t="shared" si="23"/>
        <v>#VALUE!</v>
      </c>
      <c r="G134" s="136" t="e">
        <f t="shared" si="24"/>
        <v>#VALUE!</v>
      </c>
      <c r="H134" s="148" t="e">
        <f t="shared" si="28"/>
        <v>#VALUE!</v>
      </c>
      <c r="I134" s="148" t="e">
        <f t="shared" si="35"/>
        <v>#VALUE!</v>
      </c>
      <c r="J134" s="148" t="e">
        <f t="shared" si="25"/>
        <v>#VALUE!</v>
      </c>
      <c r="K134" s="148" t="e">
        <f t="shared" si="36"/>
        <v>#VALUE!</v>
      </c>
      <c r="L134" s="148" t="e">
        <f t="shared" si="37"/>
        <v>#VALUE!</v>
      </c>
      <c r="M134" s="148" t="e">
        <f t="shared" si="26"/>
        <v>#VALUE!</v>
      </c>
      <c r="N134" s="148" t="e">
        <f t="shared" si="29"/>
        <v>#VALUE!</v>
      </c>
      <c r="O134" s="148"/>
      <c r="P134" s="148"/>
      <c r="Q134" s="148" t="e">
        <f t="shared" si="38"/>
        <v>#VALUE!</v>
      </c>
      <c r="R134" s="148" t="e">
        <f t="shared" si="39"/>
        <v>#VALUE!</v>
      </c>
      <c r="S134" s="137" t="e">
        <f t="shared" si="27"/>
        <v>#VALUE!</v>
      </c>
      <c r="T134" s="275" t="e">
        <f t="shared" si="41"/>
        <v>#VALUE!</v>
      </c>
      <c r="U134" s="275" t="e">
        <f t="shared" si="42"/>
        <v>#VALUE!</v>
      </c>
      <c r="V134" s="275" t="e">
        <f t="shared" si="42"/>
        <v>#VALUE!</v>
      </c>
      <c r="W134" s="275" t="e">
        <f t="shared" si="42"/>
        <v>#VALUE!</v>
      </c>
      <c r="X134" s="275" t="e">
        <f t="shared" si="42"/>
        <v>#VALUE!</v>
      </c>
      <c r="Y134" s="275" t="e">
        <f t="shared" si="42"/>
        <v>#VALUE!</v>
      </c>
      <c r="Z134" s="275" t="e">
        <f t="shared" si="42"/>
        <v>#VALUE!</v>
      </c>
      <c r="AA134" s="275" t="e">
        <f t="shared" si="42"/>
        <v>#VALUE!</v>
      </c>
      <c r="AB134" s="275" t="e">
        <f t="shared" si="42"/>
        <v>#VALUE!</v>
      </c>
      <c r="AC134" s="275" t="e">
        <f t="shared" si="42"/>
        <v>#VALUE!</v>
      </c>
      <c r="AD134" s="275" t="e">
        <f t="shared" si="42"/>
        <v>#VALUE!</v>
      </c>
      <c r="AE134" s="276" t="e">
        <f t="shared" si="30"/>
        <v>#VALUE!</v>
      </c>
    </row>
    <row r="135" spans="1:31">
      <c r="A135" s="133" t="e">
        <f t="shared" si="31"/>
        <v>#VALUE!</v>
      </c>
      <c r="B135" s="134" t="e">
        <f t="shared" si="32"/>
        <v>#VALUE!</v>
      </c>
      <c r="C135" s="134" t="e">
        <f t="shared" si="33"/>
        <v>#VALUE!</v>
      </c>
      <c r="D135" s="135" t="e">
        <f t="shared" si="34"/>
        <v>#VALUE!</v>
      </c>
      <c r="E135" s="150" t="e">
        <f t="shared" si="22"/>
        <v>#VALUE!</v>
      </c>
      <c r="F135" s="150" t="e">
        <f t="shared" si="23"/>
        <v>#VALUE!</v>
      </c>
      <c r="G135" s="136" t="e">
        <f t="shared" si="24"/>
        <v>#VALUE!</v>
      </c>
      <c r="H135" s="148" t="e">
        <f t="shared" si="28"/>
        <v>#VALUE!</v>
      </c>
      <c r="I135" s="148" t="e">
        <f t="shared" si="35"/>
        <v>#VALUE!</v>
      </c>
      <c r="J135" s="148" t="e">
        <f t="shared" si="25"/>
        <v>#VALUE!</v>
      </c>
      <c r="K135" s="148" t="e">
        <f t="shared" si="36"/>
        <v>#VALUE!</v>
      </c>
      <c r="L135" s="148" t="e">
        <f t="shared" si="37"/>
        <v>#VALUE!</v>
      </c>
      <c r="M135" s="148" t="e">
        <f t="shared" si="26"/>
        <v>#VALUE!</v>
      </c>
      <c r="N135" s="148" t="e">
        <f t="shared" si="29"/>
        <v>#VALUE!</v>
      </c>
      <c r="O135" s="148"/>
      <c r="P135" s="148"/>
      <c r="Q135" s="148" t="e">
        <f t="shared" si="38"/>
        <v>#VALUE!</v>
      </c>
      <c r="R135" s="148" t="e">
        <f t="shared" si="39"/>
        <v>#VALUE!</v>
      </c>
      <c r="S135" s="137" t="e">
        <f t="shared" si="27"/>
        <v>#VALUE!</v>
      </c>
      <c r="T135" s="275" t="e">
        <f t="shared" si="41"/>
        <v>#VALUE!</v>
      </c>
      <c r="U135" s="275" t="e">
        <f t="shared" si="42"/>
        <v>#VALUE!</v>
      </c>
      <c r="V135" s="275" t="e">
        <f t="shared" si="42"/>
        <v>#VALUE!</v>
      </c>
      <c r="W135" s="275" t="e">
        <f t="shared" si="42"/>
        <v>#VALUE!</v>
      </c>
      <c r="X135" s="275" t="e">
        <f t="shared" si="42"/>
        <v>#VALUE!</v>
      </c>
      <c r="Y135" s="275" t="e">
        <f t="shared" si="42"/>
        <v>#VALUE!</v>
      </c>
      <c r="Z135" s="275" t="e">
        <f t="shared" si="42"/>
        <v>#VALUE!</v>
      </c>
      <c r="AA135" s="275" t="e">
        <f t="shared" si="42"/>
        <v>#VALUE!</v>
      </c>
      <c r="AB135" s="275" t="e">
        <f t="shared" si="42"/>
        <v>#VALUE!</v>
      </c>
      <c r="AC135" s="275" t="e">
        <f t="shared" si="42"/>
        <v>#VALUE!</v>
      </c>
      <c r="AD135" s="275" t="e">
        <f t="shared" si="42"/>
        <v>#VALUE!</v>
      </c>
      <c r="AE135" s="276" t="e">
        <f t="shared" si="30"/>
        <v>#VALUE!</v>
      </c>
    </row>
    <row r="136" spans="1:31">
      <c r="A136" s="133" t="e">
        <f t="shared" si="31"/>
        <v>#VALUE!</v>
      </c>
      <c r="B136" s="134" t="e">
        <f t="shared" si="32"/>
        <v>#VALUE!</v>
      </c>
      <c r="C136" s="134" t="e">
        <f t="shared" si="33"/>
        <v>#VALUE!</v>
      </c>
      <c r="D136" s="135" t="e">
        <f t="shared" si="34"/>
        <v>#VALUE!</v>
      </c>
      <c r="E136" s="150" t="e">
        <f t="shared" si="22"/>
        <v>#VALUE!</v>
      </c>
      <c r="F136" s="150" t="e">
        <f t="shared" si="23"/>
        <v>#VALUE!</v>
      </c>
      <c r="G136" s="136" t="e">
        <f t="shared" si="24"/>
        <v>#VALUE!</v>
      </c>
      <c r="H136" s="148" t="e">
        <f t="shared" si="28"/>
        <v>#VALUE!</v>
      </c>
      <c r="I136" s="148" t="e">
        <f t="shared" si="35"/>
        <v>#VALUE!</v>
      </c>
      <c r="J136" s="148" t="e">
        <f t="shared" si="25"/>
        <v>#VALUE!</v>
      </c>
      <c r="K136" s="148" t="e">
        <f t="shared" si="36"/>
        <v>#VALUE!</v>
      </c>
      <c r="L136" s="148" t="e">
        <f t="shared" si="37"/>
        <v>#VALUE!</v>
      </c>
      <c r="M136" s="148" t="e">
        <f t="shared" si="26"/>
        <v>#VALUE!</v>
      </c>
      <c r="N136" s="148" t="e">
        <f t="shared" si="29"/>
        <v>#VALUE!</v>
      </c>
      <c r="O136" s="148"/>
      <c r="P136" s="148"/>
      <c r="Q136" s="148" t="e">
        <f t="shared" si="38"/>
        <v>#VALUE!</v>
      </c>
      <c r="R136" s="148" t="e">
        <f t="shared" si="39"/>
        <v>#VALUE!</v>
      </c>
      <c r="S136" s="137" t="e">
        <f t="shared" si="27"/>
        <v>#VALUE!</v>
      </c>
      <c r="T136" s="275" t="e">
        <f t="shared" si="41"/>
        <v>#VALUE!</v>
      </c>
      <c r="U136" s="275" t="e">
        <f t="shared" si="42"/>
        <v>#VALUE!</v>
      </c>
      <c r="V136" s="275" t="e">
        <f t="shared" si="42"/>
        <v>#VALUE!</v>
      </c>
      <c r="W136" s="275" t="e">
        <f t="shared" si="42"/>
        <v>#VALUE!</v>
      </c>
      <c r="X136" s="275" t="e">
        <f t="shared" si="42"/>
        <v>#VALUE!</v>
      </c>
      <c r="Y136" s="275" t="e">
        <f t="shared" si="42"/>
        <v>#VALUE!</v>
      </c>
      <c r="Z136" s="275" t="e">
        <f t="shared" si="42"/>
        <v>#VALUE!</v>
      </c>
      <c r="AA136" s="275" t="e">
        <f t="shared" si="42"/>
        <v>#VALUE!</v>
      </c>
      <c r="AB136" s="275" t="e">
        <f t="shared" si="42"/>
        <v>#VALUE!</v>
      </c>
      <c r="AC136" s="275" t="e">
        <f t="shared" si="42"/>
        <v>#VALUE!</v>
      </c>
      <c r="AD136" s="275" t="e">
        <f t="shared" si="42"/>
        <v>#VALUE!</v>
      </c>
      <c r="AE136" s="276" t="e">
        <f t="shared" si="30"/>
        <v>#VALUE!</v>
      </c>
    </row>
    <row r="137" spans="1:31">
      <c r="A137" s="133" t="e">
        <f t="shared" si="31"/>
        <v>#VALUE!</v>
      </c>
      <c r="B137" s="134" t="e">
        <f t="shared" si="32"/>
        <v>#VALUE!</v>
      </c>
      <c r="C137" s="134" t="e">
        <f t="shared" si="33"/>
        <v>#VALUE!</v>
      </c>
      <c r="D137" s="135" t="e">
        <f t="shared" si="34"/>
        <v>#VALUE!</v>
      </c>
      <c r="E137" s="150" t="e">
        <f t="shared" si="22"/>
        <v>#VALUE!</v>
      </c>
      <c r="F137" s="150" t="e">
        <f t="shared" si="23"/>
        <v>#VALUE!</v>
      </c>
      <c r="G137" s="136" t="e">
        <f t="shared" si="24"/>
        <v>#VALUE!</v>
      </c>
      <c r="H137" s="148" t="e">
        <f t="shared" si="28"/>
        <v>#VALUE!</v>
      </c>
      <c r="I137" s="148" t="e">
        <f t="shared" si="35"/>
        <v>#VALUE!</v>
      </c>
      <c r="J137" s="148" t="e">
        <f t="shared" si="25"/>
        <v>#VALUE!</v>
      </c>
      <c r="K137" s="148" t="e">
        <f t="shared" si="36"/>
        <v>#VALUE!</v>
      </c>
      <c r="L137" s="148" t="e">
        <f t="shared" si="37"/>
        <v>#VALUE!</v>
      </c>
      <c r="M137" s="148" t="e">
        <f t="shared" si="26"/>
        <v>#VALUE!</v>
      </c>
      <c r="N137" s="148" t="e">
        <f t="shared" si="29"/>
        <v>#VALUE!</v>
      </c>
      <c r="O137" s="148"/>
      <c r="P137" s="148"/>
      <c r="Q137" s="148" t="e">
        <f t="shared" si="38"/>
        <v>#VALUE!</v>
      </c>
      <c r="R137" s="148" t="e">
        <f t="shared" si="39"/>
        <v>#VALUE!</v>
      </c>
      <c r="S137" s="137" t="e">
        <f t="shared" si="27"/>
        <v>#VALUE!</v>
      </c>
      <c r="T137" s="275" t="e">
        <f t="shared" si="41"/>
        <v>#VALUE!</v>
      </c>
      <c r="U137" s="275" t="e">
        <f t="shared" si="42"/>
        <v>#VALUE!</v>
      </c>
      <c r="V137" s="275" t="e">
        <f t="shared" si="42"/>
        <v>#VALUE!</v>
      </c>
      <c r="W137" s="275" t="e">
        <f t="shared" si="42"/>
        <v>#VALUE!</v>
      </c>
      <c r="X137" s="275" t="e">
        <f t="shared" si="42"/>
        <v>#VALUE!</v>
      </c>
      <c r="Y137" s="275" t="e">
        <f t="shared" si="42"/>
        <v>#VALUE!</v>
      </c>
      <c r="Z137" s="275" t="e">
        <f t="shared" si="42"/>
        <v>#VALUE!</v>
      </c>
      <c r="AA137" s="275" t="e">
        <f t="shared" si="42"/>
        <v>#VALUE!</v>
      </c>
      <c r="AB137" s="275" t="e">
        <f t="shared" si="42"/>
        <v>#VALUE!</v>
      </c>
      <c r="AC137" s="275" t="e">
        <f t="shared" si="42"/>
        <v>#VALUE!</v>
      </c>
      <c r="AD137" s="275" t="e">
        <f t="shared" si="42"/>
        <v>#VALUE!</v>
      </c>
      <c r="AE137" s="276" t="e">
        <f t="shared" si="30"/>
        <v>#VALUE!</v>
      </c>
    </row>
    <row r="138" spans="1:31">
      <c r="A138" s="133" t="e">
        <f t="shared" si="31"/>
        <v>#VALUE!</v>
      </c>
      <c r="B138" s="134" t="e">
        <f t="shared" si="32"/>
        <v>#VALUE!</v>
      </c>
      <c r="C138" s="134" t="e">
        <f t="shared" si="33"/>
        <v>#VALUE!</v>
      </c>
      <c r="D138" s="135" t="e">
        <f t="shared" si="34"/>
        <v>#VALUE!</v>
      </c>
      <c r="E138" s="150" t="e">
        <f t="shared" si="22"/>
        <v>#VALUE!</v>
      </c>
      <c r="F138" s="150" t="e">
        <f t="shared" si="23"/>
        <v>#VALUE!</v>
      </c>
      <c r="G138" s="136" t="e">
        <f t="shared" si="24"/>
        <v>#VALUE!</v>
      </c>
      <c r="H138" s="148" t="e">
        <f t="shared" si="28"/>
        <v>#VALUE!</v>
      </c>
      <c r="I138" s="148" t="e">
        <f t="shared" si="35"/>
        <v>#VALUE!</v>
      </c>
      <c r="J138" s="148" t="e">
        <f t="shared" si="25"/>
        <v>#VALUE!</v>
      </c>
      <c r="K138" s="148" t="e">
        <f t="shared" si="36"/>
        <v>#VALUE!</v>
      </c>
      <c r="L138" s="148" t="e">
        <f t="shared" si="37"/>
        <v>#VALUE!</v>
      </c>
      <c r="M138" s="148" t="e">
        <f t="shared" si="26"/>
        <v>#VALUE!</v>
      </c>
      <c r="N138" s="148" t="e">
        <f t="shared" si="29"/>
        <v>#VALUE!</v>
      </c>
      <c r="O138" s="148"/>
      <c r="P138" s="148"/>
      <c r="Q138" s="148" t="e">
        <f t="shared" si="38"/>
        <v>#VALUE!</v>
      </c>
      <c r="R138" s="148" t="e">
        <f t="shared" si="39"/>
        <v>#VALUE!</v>
      </c>
      <c r="S138" s="137" t="e">
        <f t="shared" si="27"/>
        <v>#VALUE!</v>
      </c>
      <c r="T138" s="275" t="e">
        <f t="shared" si="41"/>
        <v>#VALUE!</v>
      </c>
      <c r="U138" s="275" t="e">
        <f t="shared" si="42"/>
        <v>#VALUE!</v>
      </c>
      <c r="V138" s="275" t="e">
        <f t="shared" si="42"/>
        <v>#VALUE!</v>
      </c>
      <c r="W138" s="275" t="e">
        <f t="shared" si="42"/>
        <v>#VALUE!</v>
      </c>
      <c r="X138" s="275" t="e">
        <f t="shared" si="42"/>
        <v>#VALUE!</v>
      </c>
      <c r="Y138" s="275" t="e">
        <f t="shared" si="42"/>
        <v>#VALUE!</v>
      </c>
      <c r="Z138" s="275" t="e">
        <f t="shared" si="42"/>
        <v>#VALUE!</v>
      </c>
      <c r="AA138" s="275" t="e">
        <f t="shared" si="42"/>
        <v>#VALUE!</v>
      </c>
      <c r="AB138" s="275" t="e">
        <f t="shared" si="42"/>
        <v>#VALUE!</v>
      </c>
      <c r="AC138" s="275" t="e">
        <f t="shared" si="42"/>
        <v>#VALUE!</v>
      </c>
      <c r="AD138" s="275" t="e">
        <f t="shared" si="42"/>
        <v>#VALUE!</v>
      </c>
      <c r="AE138" s="276" t="e">
        <f t="shared" si="30"/>
        <v>#VALUE!</v>
      </c>
    </row>
    <row r="139" spans="1:31">
      <c r="A139" s="133" t="e">
        <f t="shared" si="31"/>
        <v>#VALUE!</v>
      </c>
      <c r="B139" s="134" t="e">
        <f t="shared" si="32"/>
        <v>#VALUE!</v>
      </c>
      <c r="C139" s="134" t="e">
        <f t="shared" si="33"/>
        <v>#VALUE!</v>
      </c>
      <c r="D139" s="135" t="e">
        <f t="shared" si="34"/>
        <v>#VALUE!</v>
      </c>
      <c r="E139" s="150" t="e">
        <f t="shared" si="22"/>
        <v>#VALUE!</v>
      </c>
      <c r="F139" s="150" t="e">
        <f t="shared" si="23"/>
        <v>#VALUE!</v>
      </c>
      <c r="G139" s="136" t="e">
        <f t="shared" si="24"/>
        <v>#VALUE!</v>
      </c>
      <c r="H139" s="148" t="e">
        <f t="shared" si="28"/>
        <v>#VALUE!</v>
      </c>
      <c r="I139" s="148" t="e">
        <f t="shared" si="35"/>
        <v>#VALUE!</v>
      </c>
      <c r="J139" s="148" t="e">
        <f t="shared" si="25"/>
        <v>#VALUE!</v>
      </c>
      <c r="K139" s="148" t="e">
        <f t="shared" si="36"/>
        <v>#VALUE!</v>
      </c>
      <c r="L139" s="148" t="e">
        <f t="shared" si="37"/>
        <v>#VALUE!</v>
      </c>
      <c r="M139" s="148" t="e">
        <f t="shared" si="26"/>
        <v>#VALUE!</v>
      </c>
      <c r="N139" s="148" t="e">
        <f t="shared" si="29"/>
        <v>#VALUE!</v>
      </c>
      <c r="O139" s="148"/>
      <c r="P139" s="148"/>
      <c r="Q139" s="148" t="e">
        <f t="shared" si="38"/>
        <v>#VALUE!</v>
      </c>
      <c r="R139" s="148" t="e">
        <f t="shared" si="39"/>
        <v>#VALUE!</v>
      </c>
      <c r="S139" s="137" t="e">
        <f t="shared" si="27"/>
        <v>#VALUE!</v>
      </c>
      <c r="T139" s="275" t="e">
        <f t="shared" si="41"/>
        <v>#VALUE!</v>
      </c>
      <c r="U139" s="275" t="e">
        <f t="shared" si="42"/>
        <v>#VALUE!</v>
      </c>
      <c r="V139" s="275" t="e">
        <f t="shared" si="42"/>
        <v>#VALUE!</v>
      </c>
      <c r="W139" s="275" t="e">
        <f t="shared" si="42"/>
        <v>#VALUE!</v>
      </c>
      <c r="X139" s="275" t="e">
        <f t="shared" si="42"/>
        <v>#VALUE!</v>
      </c>
      <c r="Y139" s="275" t="e">
        <f t="shared" si="42"/>
        <v>#VALUE!</v>
      </c>
      <c r="Z139" s="275" t="e">
        <f t="shared" si="42"/>
        <v>#VALUE!</v>
      </c>
      <c r="AA139" s="275" t="e">
        <f t="shared" si="42"/>
        <v>#VALUE!</v>
      </c>
      <c r="AB139" s="275" t="e">
        <f t="shared" si="42"/>
        <v>#VALUE!</v>
      </c>
      <c r="AC139" s="275" t="e">
        <f t="shared" si="42"/>
        <v>#VALUE!</v>
      </c>
      <c r="AD139" s="275" t="e">
        <f t="shared" si="42"/>
        <v>#VALUE!</v>
      </c>
      <c r="AE139" s="276" t="e">
        <f t="shared" si="30"/>
        <v>#VALUE!</v>
      </c>
    </row>
    <row r="140" spans="1:31">
      <c r="A140" s="133" t="e">
        <f t="shared" si="31"/>
        <v>#VALUE!</v>
      </c>
      <c r="B140" s="134" t="e">
        <f t="shared" si="32"/>
        <v>#VALUE!</v>
      </c>
      <c r="C140" s="134" t="e">
        <f t="shared" si="33"/>
        <v>#VALUE!</v>
      </c>
      <c r="D140" s="135" t="e">
        <f t="shared" si="34"/>
        <v>#VALUE!</v>
      </c>
      <c r="E140" s="150" t="e">
        <f t="shared" si="22"/>
        <v>#VALUE!</v>
      </c>
      <c r="F140" s="150" t="e">
        <f t="shared" si="23"/>
        <v>#VALUE!</v>
      </c>
      <c r="G140" s="136" t="e">
        <f t="shared" si="24"/>
        <v>#VALUE!</v>
      </c>
      <c r="H140" s="148" t="e">
        <f t="shared" si="28"/>
        <v>#VALUE!</v>
      </c>
      <c r="I140" s="148" t="e">
        <f t="shared" si="35"/>
        <v>#VALUE!</v>
      </c>
      <c r="J140" s="148" t="e">
        <f t="shared" si="25"/>
        <v>#VALUE!</v>
      </c>
      <c r="K140" s="148" t="e">
        <f t="shared" si="36"/>
        <v>#VALUE!</v>
      </c>
      <c r="L140" s="148" t="e">
        <f t="shared" si="37"/>
        <v>#VALUE!</v>
      </c>
      <c r="M140" s="148" t="e">
        <f t="shared" si="26"/>
        <v>#VALUE!</v>
      </c>
      <c r="N140" s="148" t="e">
        <f t="shared" si="29"/>
        <v>#VALUE!</v>
      </c>
      <c r="O140" s="148"/>
      <c r="P140" s="148"/>
      <c r="Q140" s="148" t="e">
        <f t="shared" si="38"/>
        <v>#VALUE!</v>
      </c>
      <c r="R140" s="148" t="e">
        <f t="shared" si="39"/>
        <v>#VALUE!</v>
      </c>
      <c r="S140" s="137" t="e">
        <f t="shared" si="27"/>
        <v>#VALUE!</v>
      </c>
      <c r="T140" s="275" t="e">
        <f t="shared" si="41"/>
        <v>#VALUE!</v>
      </c>
      <c r="U140" s="275" t="e">
        <f t="shared" si="42"/>
        <v>#VALUE!</v>
      </c>
      <c r="V140" s="275" t="e">
        <f t="shared" si="42"/>
        <v>#VALUE!</v>
      </c>
      <c r="W140" s="275" t="e">
        <f t="shared" si="42"/>
        <v>#VALUE!</v>
      </c>
      <c r="X140" s="275" t="e">
        <f t="shared" si="42"/>
        <v>#VALUE!</v>
      </c>
      <c r="Y140" s="275" t="e">
        <f t="shared" si="42"/>
        <v>#VALUE!</v>
      </c>
      <c r="Z140" s="275" t="e">
        <f t="shared" si="42"/>
        <v>#VALUE!</v>
      </c>
      <c r="AA140" s="275" t="e">
        <f t="shared" si="42"/>
        <v>#VALUE!</v>
      </c>
      <c r="AB140" s="275" t="e">
        <f t="shared" si="42"/>
        <v>#VALUE!</v>
      </c>
      <c r="AC140" s="275" t="e">
        <f t="shared" si="42"/>
        <v>#VALUE!</v>
      </c>
      <c r="AD140" s="275" t="e">
        <f t="shared" si="42"/>
        <v>#VALUE!</v>
      </c>
      <c r="AE140" s="276" t="e">
        <f t="shared" si="30"/>
        <v>#VALUE!</v>
      </c>
    </row>
    <row r="141" spans="1:31">
      <c r="A141" s="133" t="e">
        <f t="shared" si="31"/>
        <v>#VALUE!</v>
      </c>
      <c r="B141" s="134" t="e">
        <f t="shared" si="32"/>
        <v>#VALUE!</v>
      </c>
      <c r="C141" s="134" t="e">
        <f t="shared" si="33"/>
        <v>#VALUE!</v>
      </c>
      <c r="D141" s="135" t="e">
        <f t="shared" si="34"/>
        <v>#VALUE!</v>
      </c>
      <c r="E141" s="150" t="e">
        <f t="shared" si="22"/>
        <v>#VALUE!</v>
      </c>
      <c r="F141" s="150" t="e">
        <f t="shared" si="23"/>
        <v>#VALUE!</v>
      </c>
      <c r="G141" s="136" t="e">
        <f t="shared" si="24"/>
        <v>#VALUE!</v>
      </c>
      <c r="H141" s="148" t="e">
        <f t="shared" si="28"/>
        <v>#VALUE!</v>
      </c>
      <c r="I141" s="148" t="e">
        <f t="shared" si="35"/>
        <v>#VALUE!</v>
      </c>
      <c r="J141" s="148" t="e">
        <f t="shared" si="25"/>
        <v>#VALUE!</v>
      </c>
      <c r="K141" s="148" t="e">
        <f t="shared" si="36"/>
        <v>#VALUE!</v>
      </c>
      <c r="L141" s="148" t="e">
        <f t="shared" si="37"/>
        <v>#VALUE!</v>
      </c>
      <c r="M141" s="148" t="e">
        <f t="shared" si="26"/>
        <v>#VALUE!</v>
      </c>
      <c r="N141" s="148" t="e">
        <f t="shared" si="29"/>
        <v>#VALUE!</v>
      </c>
      <c r="O141" s="148"/>
      <c r="P141" s="148"/>
      <c r="Q141" s="148" t="e">
        <f t="shared" si="38"/>
        <v>#VALUE!</v>
      </c>
      <c r="R141" s="148" t="e">
        <f t="shared" si="39"/>
        <v>#VALUE!</v>
      </c>
      <c r="S141" s="137" t="e">
        <f t="shared" si="27"/>
        <v>#VALUE!</v>
      </c>
      <c r="T141" s="275" t="e">
        <f t="shared" si="41"/>
        <v>#VALUE!</v>
      </c>
      <c r="U141" s="275" t="e">
        <f t="shared" si="42"/>
        <v>#VALUE!</v>
      </c>
      <c r="V141" s="275" t="e">
        <f t="shared" si="42"/>
        <v>#VALUE!</v>
      </c>
      <c r="W141" s="275" t="e">
        <f t="shared" si="42"/>
        <v>#VALUE!</v>
      </c>
      <c r="X141" s="275" t="e">
        <f t="shared" si="42"/>
        <v>#VALUE!</v>
      </c>
      <c r="Y141" s="275" t="e">
        <f t="shared" si="42"/>
        <v>#VALUE!</v>
      </c>
      <c r="Z141" s="275" t="e">
        <f t="shared" si="42"/>
        <v>#VALUE!</v>
      </c>
      <c r="AA141" s="275" t="e">
        <f t="shared" si="42"/>
        <v>#VALUE!</v>
      </c>
      <c r="AB141" s="275" t="e">
        <f t="shared" si="42"/>
        <v>#VALUE!</v>
      </c>
      <c r="AC141" s="275" t="e">
        <f t="shared" si="42"/>
        <v>#VALUE!</v>
      </c>
      <c r="AD141" s="275" t="e">
        <f t="shared" si="42"/>
        <v>#VALUE!</v>
      </c>
      <c r="AE141" s="276" t="e">
        <f t="shared" si="30"/>
        <v>#VALUE!</v>
      </c>
    </row>
    <row r="142" spans="1:31">
      <c r="A142" s="133" t="e">
        <f t="shared" si="31"/>
        <v>#VALUE!</v>
      </c>
      <c r="B142" s="134" t="e">
        <f t="shared" si="32"/>
        <v>#VALUE!</v>
      </c>
      <c r="C142" s="134" t="e">
        <f t="shared" si="33"/>
        <v>#VALUE!</v>
      </c>
      <c r="D142" s="135" t="e">
        <f t="shared" si="34"/>
        <v>#VALUE!</v>
      </c>
      <c r="E142" s="150" t="e">
        <f t="shared" si="22"/>
        <v>#VALUE!</v>
      </c>
      <c r="F142" s="150" t="e">
        <f t="shared" si="23"/>
        <v>#VALUE!</v>
      </c>
      <c r="G142" s="136" t="e">
        <f t="shared" si="24"/>
        <v>#VALUE!</v>
      </c>
      <c r="H142" s="148" t="e">
        <f t="shared" si="28"/>
        <v>#VALUE!</v>
      </c>
      <c r="I142" s="148" t="e">
        <f t="shared" si="35"/>
        <v>#VALUE!</v>
      </c>
      <c r="J142" s="148" t="e">
        <f t="shared" si="25"/>
        <v>#VALUE!</v>
      </c>
      <c r="K142" s="148" t="e">
        <f t="shared" si="36"/>
        <v>#VALUE!</v>
      </c>
      <c r="L142" s="148" t="e">
        <f t="shared" si="37"/>
        <v>#VALUE!</v>
      </c>
      <c r="M142" s="148" t="e">
        <f t="shared" si="26"/>
        <v>#VALUE!</v>
      </c>
      <c r="N142" s="148" t="e">
        <f t="shared" si="29"/>
        <v>#VALUE!</v>
      </c>
      <c r="O142" s="148"/>
      <c r="P142" s="148"/>
      <c r="Q142" s="148" t="e">
        <f t="shared" si="38"/>
        <v>#VALUE!</v>
      </c>
      <c r="R142" s="148" t="e">
        <f t="shared" si="39"/>
        <v>#VALUE!</v>
      </c>
      <c r="S142" s="137" t="e">
        <f t="shared" si="27"/>
        <v>#VALUE!</v>
      </c>
      <c r="T142" s="275" t="e">
        <f t="shared" si="41"/>
        <v>#VALUE!</v>
      </c>
      <c r="U142" s="275" t="e">
        <f t="shared" si="42"/>
        <v>#VALUE!</v>
      </c>
      <c r="V142" s="275" t="e">
        <f t="shared" ref="U142:AD167" si="43">MAX(0,MIN(MAX(0,$M142),V$7)-V$6)</f>
        <v>#VALUE!</v>
      </c>
      <c r="W142" s="275" t="e">
        <f t="shared" si="43"/>
        <v>#VALUE!</v>
      </c>
      <c r="X142" s="275" t="e">
        <f t="shared" si="43"/>
        <v>#VALUE!</v>
      </c>
      <c r="Y142" s="275" t="e">
        <f t="shared" si="43"/>
        <v>#VALUE!</v>
      </c>
      <c r="Z142" s="275" t="e">
        <f t="shared" si="43"/>
        <v>#VALUE!</v>
      </c>
      <c r="AA142" s="275" t="e">
        <f t="shared" si="43"/>
        <v>#VALUE!</v>
      </c>
      <c r="AB142" s="275" t="e">
        <f t="shared" si="43"/>
        <v>#VALUE!</v>
      </c>
      <c r="AC142" s="275" t="e">
        <f t="shared" si="43"/>
        <v>#VALUE!</v>
      </c>
      <c r="AD142" s="275" t="e">
        <f t="shared" si="43"/>
        <v>#VALUE!</v>
      </c>
      <c r="AE142" s="276" t="e">
        <f t="shared" si="30"/>
        <v>#VALUE!</v>
      </c>
    </row>
    <row r="143" spans="1:31">
      <c r="A143" s="133" t="e">
        <f t="shared" si="31"/>
        <v>#VALUE!</v>
      </c>
      <c r="B143" s="134" t="e">
        <f t="shared" si="32"/>
        <v>#VALUE!</v>
      </c>
      <c r="C143" s="134" t="e">
        <f t="shared" si="33"/>
        <v>#VALUE!</v>
      </c>
      <c r="D143" s="135" t="e">
        <f t="shared" si="34"/>
        <v>#VALUE!</v>
      </c>
      <c r="E143" s="150" t="e">
        <f t="shared" si="22"/>
        <v>#VALUE!</v>
      </c>
      <c r="F143" s="150" t="e">
        <f t="shared" si="23"/>
        <v>#VALUE!</v>
      </c>
      <c r="G143" s="136" t="e">
        <f t="shared" si="24"/>
        <v>#VALUE!</v>
      </c>
      <c r="H143" s="148" t="e">
        <f t="shared" si="28"/>
        <v>#VALUE!</v>
      </c>
      <c r="I143" s="148" t="e">
        <f t="shared" si="35"/>
        <v>#VALUE!</v>
      </c>
      <c r="J143" s="148" t="e">
        <f t="shared" si="25"/>
        <v>#VALUE!</v>
      </c>
      <c r="K143" s="148" t="e">
        <f t="shared" si="36"/>
        <v>#VALUE!</v>
      </c>
      <c r="L143" s="148" t="e">
        <f t="shared" si="37"/>
        <v>#VALUE!</v>
      </c>
      <c r="M143" s="148" t="e">
        <f t="shared" si="26"/>
        <v>#VALUE!</v>
      </c>
      <c r="N143" s="148" t="e">
        <f t="shared" si="29"/>
        <v>#VALUE!</v>
      </c>
      <c r="O143" s="148"/>
      <c r="P143" s="148"/>
      <c r="Q143" s="148" t="e">
        <f t="shared" si="38"/>
        <v>#VALUE!</v>
      </c>
      <c r="R143" s="148" t="e">
        <f t="shared" si="39"/>
        <v>#VALUE!</v>
      </c>
      <c r="S143" s="137" t="e">
        <f t="shared" si="27"/>
        <v>#VALUE!</v>
      </c>
      <c r="T143" s="275" t="e">
        <f t="shared" si="41"/>
        <v>#VALUE!</v>
      </c>
      <c r="U143" s="275" t="e">
        <f t="shared" si="43"/>
        <v>#VALUE!</v>
      </c>
      <c r="V143" s="275" t="e">
        <f t="shared" si="43"/>
        <v>#VALUE!</v>
      </c>
      <c r="W143" s="275" t="e">
        <f t="shared" si="43"/>
        <v>#VALUE!</v>
      </c>
      <c r="X143" s="275" t="e">
        <f t="shared" si="43"/>
        <v>#VALUE!</v>
      </c>
      <c r="Y143" s="275" t="e">
        <f t="shared" si="43"/>
        <v>#VALUE!</v>
      </c>
      <c r="Z143" s="275" t="e">
        <f t="shared" si="43"/>
        <v>#VALUE!</v>
      </c>
      <c r="AA143" s="275" t="e">
        <f t="shared" si="43"/>
        <v>#VALUE!</v>
      </c>
      <c r="AB143" s="275" t="e">
        <f t="shared" si="43"/>
        <v>#VALUE!</v>
      </c>
      <c r="AC143" s="275" t="e">
        <f t="shared" si="43"/>
        <v>#VALUE!</v>
      </c>
      <c r="AD143" s="275" t="e">
        <f t="shared" si="43"/>
        <v>#VALUE!</v>
      </c>
      <c r="AE143" s="276" t="e">
        <f t="shared" si="30"/>
        <v>#VALUE!</v>
      </c>
    </row>
    <row r="144" spans="1:31">
      <c r="A144" s="133" t="e">
        <f t="shared" si="31"/>
        <v>#VALUE!</v>
      </c>
      <c r="B144" s="134" t="e">
        <f t="shared" si="32"/>
        <v>#VALUE!</v>
      </c>
      <c r="C144" s="134" t="e">
        <f t="shared" si="33"/>
        <v>#VALUE!</v>
      </c>
      <c r="D144" s="135" t="e">
        <f t="shared" si="34"/>
        <v>#VALUE!</v>
      </c>
      <c r="E144" s="150" t="e">
        <f t="shared" si="22"/>
        <v>#VALUE!</v>
      </c>
      <c r="F144" s="150" t="e">
        <f t="shared" si="23"/>
        <v>#VALUE!</v>
      </c>
      <c r="G144" s="136" t="e">
        <f t="shared" si="24"/>
        <v>#VALUE!</v>
      </c>
      <c r="H144" s="148" t="e">
        <f t="shared" si="28"/>
        <v>#VALUE!</v>
      </c>
      <c r="I144" s="148" t="e">
        <f t="shared" si="35"/>
        <v>#VALUE!</v>
      </c>
      <c r="J144" s="148" t="e">
        <f t="shared" si="25"/>
        <v>#VALUE!</v>
      </c>
      <c r="K144" s="148" t="e">
        <f t="shared" si="36"/>
        <v>#VALUE!</v>
      </c>
      <c r="L144" s="148" t="e">
        <f t="shared" si="37"/>
        <v>#VALUE!</v>
      </c>
      <c r="M144" s="148" t="e">
        <f t="shared" si="26"/>
        <v>#VALUE!</v>
      </c>
      <c r="N144" s="148" t="e">
        <f t="shared" si="29"/>
        <v>#VALUE!</v>
      </c>
      <c r="O144" s="148"/>
      <c r="P144" s="148"/>
      <c r="Q144" s="148" t="e">
        <f t="shared" si="38"/>
        <v>#VALUE!</v>
      </c>
      <c r="R144" s="148" t="e">
        <f t="shared" si="39"/>
        <v>#VALUE!</v>
      </c>
      <c r="S144" s="137" t="e">
        <f t="shared" si="27"/>
        <v>#VALUE!</v>
      </c>
      <c r="T144" s="275" t="e">
        <f t="shared" si="41"/>
        <v>#VALUE!</v>
      </c>
      <c r="U144" s="275" t="e">
        <f t="shared" si="43"/>
        <v>#VALUE!</v>
      </c>
      <c r="V144" s="275" t="e">
        <f t="shared" si="43"/>
        <v>#VALUE!</v>
      </c>
      <c r="W144" s="275" t="e">
        <f t="shared" si="43"/>
        <v>#VALUE!</v>
      </c>
      <c r="X144" s="275" t="e">
        <f t="shared" si="43"/>
        <v>#VALUE!</v>
      </c>
      <c r="Y144" s="275" t="e">
        <f t="shared" si="43"/>
        <v>#VALUE!</v>
      </c>
      <c r="Z144" s="275" t="e">
        <f t="shared" si="43"/>
        <v>#VALUE!</v>
      </c>
      <c r="AA144" s="275" t="e">
        <f t="shared" si="43"/>
        <v>#VALUE!</v>
      </c>
      <c r="AB144" s="275" t="e">
        <f t="shared" si="43"/>
        <v>#VALUE!</v>
      </c>
      <c r="AC144" s="275" t="e">
        <f t="shared" si="43"/>
        <v>#VALUE!</v>
      </c>
      <c r="AD144" s="275" t="e">
        <f t="shared" si="43"/>
        <v>#VALUE!</v>
      </c>
      <c r="AE144" s="276" t="e">
        <f t="shared" si="30"/>
        <v>#VALUE!</v>
      </c>
    </row>
    <row r="145" spans="1:31">
      <c r="A145" s="133" t="e">
        <f t="shared" si="31"/>
        <v>#VALUE!</v>
      </c>
      <c r="B145" s="134" t="e">
        <f t="shared" si="32"/>
        <v>#VALUE!</v>
      </c>
      <c r="C145" s="134" t="e">
        <f t="shared" si="33"/>
        <v>#VALUE!</v>
      </c>
      <c r="D145" s="135" t="e">
        <f t="shared" si="34"/>
        <v>#VALUE!</v>
      </c>
      <c r="E145" s="150" t="e">
        <f t="shared" ref="E145:E208" si="44">IF(A145&lt;&gt;"", IF(F145="N",0, ROUNDDOWN(IF(S145="Y", MAX(Q145, 0), MIN(BondAmountInvested*G145/Freq, Max_Wdwl_amt)), 2)),"")</f>
        <v>#VALUE!</v>
      </c>
      <c r="F145" s="150" t="e">
        <f t="shared" ref="F145:F208" si="45">IF(A145&lt;&gt;"",  IF(A145&lt;first_projection_wdl_mth,"N",IF(A145=first_projection_wdl_mth,"Y",IF(INT((A145-first_projection_wdl_mth)/Mths_between_Wdwls)=(A145-first_projection_wdl_mth)/Mths_between_Wdwls,"Y","N"))),"")</f>
        <v>#VALUE!</v>
      </c>
      <c r="G145" s="136" t="e">
        <f t="shared" ref="G145:G208" si="46">IF(A145&lt;&gt;"", IncomeRetained, "")</f>
        <v>#VALUE!</v>
      </c>
      <c r="H145" s="148" t="e">
        <f t="shared" si="28"/>
        <v>#VALUE!</v>
      </c>
      <c r="I145" s="148" t="e">
        <f t="shared" si="35"/>
        <v>#VALUE!</v>
      </c>
      <c r="J145" s="148" t="e">
        <f t="shared" ref="J145:J208" si="47">IF(A145&lt;&gt;"", (MIN(E145, Q145)-I145)*(1-IF(D145&lt;chargeable_gain_taxrate_change_date,chargeable_gain_taxrate_pre_change,chargeable_gain_taxrate_post_change))+I145, "")</f>
        <v>#VALUE!</v>
      </c>
      <c r="K145" s="148" t="e">
        <f t="shared" si="36"/>
        <v>#VALUE!</v>
      </c>
      <c r="L145" s="148" t="e">
        <f t="shared" si="37"/>
        <v>#VALUE!</v>
      </c>
      <c r="M145" s="148" t="e">
        <f t="shared" ref="M145:M208" si="48">IF(A145="", "", L145*Mthly_growth_rate)</f>
        <v>#VALUE!</v>
      </c>
      <c r="N145" s="148" t="e">
        <f t="shared" si="29"/>
        <v>#VALUE!</v>
      </c>
      <c r="O145" s="148"/>
      <c r="P145" s="148"/>
      <c r="Q145" s="148" t="e">
        <f t="shared" si="38"/>
        <v>#VALUE!</v>
      </c>
      <c r="R145" s="148" t="e">
        <f t="shared" si="39"/>
        <v>#VALUE!</v>
      </c>
      <c r="S145" s="137" t="e">
        <f t="shared" ref="S145:S208" si="49">IF(A145="", "", IF(S144="Y", "Y", IF(Q145- IF(F145="Y", MIN(BondAmountInvested*G145/Freq,Max_Wdwl_amt), 0)&lt;=0, "Y", "N")))</f>
        <v>#VALUE!</v>
      </c>
      <c r="T145" s="275" t="e">
        <f t="shared" si="41"/>
        <v>#VALUE!</v>
      </c>
      <c r="U145" s="275" t="e">
        <f t="shared" si="43"/>
        <v>#VALUE!</v>
      </c>
      <c r="V145" s="275" t="e">
        <f t="shared" si="43"/>
        <v>#VALUE!</v>
      </c>
      <c r="W145" s="275" t="e">
        <f t="shared" si="43"/>
        <v>#VALUE!</v>
      </c>
      <c r="X145" s="275" t="e">
        <f t="shared" si="43"/>
        <v>#VALUE!</v>
      </c>
      <c r="Y145" s="275" t="e">
        <f t="shared" si="43"/>
        <v>#VALUE!</v>
      </c>
      <c r="Z145" s="275" t="e">
        <f t="shared" si="43"/>
        <v>#VALUE!</v>
      </c>
      <c r="AA145" s="275" t="e">
        <f t="shared" si="43"/>
        <v>#VALUE!</v>
      </c>
      <c r="AB145" s="275" t="e">
        <f t="shared" si="43"/>
        <v>#VALUE!</v>
      </c>
      <c r="AC145" s="275" t="e">
        <f t="shared" si="43"/>
        <v>#VALUE!</v>
      </c>
      <c r="AD145" s="275" t="e">
        <f t="shared" si="43"/>
        <v>#VALUE!</v>
      </c>
      <c r="AE145" s="276" t="e">
        <f t="shared" si="30"/>
        <v>#VALUE!</v>
      </c>
    </row>
    <row r="146" spans="1:31">
      <c r="A146" s="133" t="e">
        <f t="shared" si="31"/>
        <v>#VALUE!</v>
      </c>
      <c r="B146" s="134" t="e">
        <f t="shared" si="32"/>
        <v>#VALUE!</v>
      </c>
      <c r="C146" s="134" t="e">
        <f t="shared" si="33"/>
        <v>#VALUE!</v>
      </c>
      <c r="D146" s="135" t="e">
        <f t="shared" si="34"/>
        <v>#VALUE!</v>
      </c>
      <c r="E146" s="150" t="e">
        <f t="shared" si="44"/>
        <v>#VALUE!</v>
      </c>
      <c r="F146" s="150" t="e">
        <f t="shared" si="45"/>
        <v>#VALUE!</v>
      </c>
      <c r="G146" s="136" t="e">
        <f t="shared" si="46"/>
        <v>#VALUE!</v>
      </c>
      <c r="H146" s="148" t="e">
        <f t="shared" ref="H146:H209" si="50">IF(A146&lt;&gt;"", IF(B146&lt;Max_tax_free_term, IF(AND(C146=1, B146&lt;Max_tax_free_term), Annual_tax_free_Wdwl, 0), 0)+H145-I145, "")</f>
        <v>#VALUE!</v>
      </c>
      <c r="I146" s="148" t="e">
        <f t="shared" si="35"/>
        <v>#VALUE!</v>
      </c>
      <c r="J146" s="148" t="e">
        <f t="shared" si="47"/>
        <v>#VALUE!</v>
      </c>
      <c r="K146" s="148" t="e">
        <f t="shared" si="36"/>
        <v>#VALUE!</v>
      </c>
      <c r="L146" s="148" t="e">
        <f t="shared" si="37"/>
        <v>#VALUE!</v>
      </c>
      <c r="M146" s="148" t="e">
        <f t="shared" si="48"/>
        <v>#VALUE!</v>
      </c>
      <c r="N146" s="148" t="e">
        <f t="shared" ref="N146:N209" si="51">IF(A146="", "", AE146)</f>
        <v>#VALUE!</v>
      </c>
      <c r="O146" s="148"/>
      <c r="P146" s="148"/>
      <c r="Q146" s="148" t="e">
        <f t="shared" si="38"/>
        <v>#VALUE!</v>
      </c>
      <c r="R146" s="148" t="e">
        <f t="shared" si="39"/>
        <v>#VALUE!</v>
      </c>
      <c r="S146" s="137" t="e">
        <f t="shared" si="49"/>
        <v>#VALUE!</v>
      </c>
      <c r="T146" s="275" t="e">
        <f t="shared" si="41"/>
        <v>#VALUE!</v>
      </c>
      <c r="U146" s="275" t="e">
        <f t="shared" si="43"/>
        <v>#VALUE!</v>
      </c>
      <c r="V146" s="275" t="e">
        <f t="shared" si="43"/>
        <v>#VALUE!</v>
      </c>
      <c r="W146" s="275" t="e">
        <f t="shared" si="43"/>
        <v>#VALUE!</v>
      </c>
      <c r="X146" s="275" t="e">
        <f t="shared" si="43"/>
        <v>#VALUE!</v>
      </c>
      <c r="Y146" s="275" t="e">
        <f t="shared" si="43"/>
        <v>#VALUE!</v>
      </c>
      <c r="Z146" s="275" t="e">
        <f t="shared" si="43"/>
        <v>#VALUE!</v>
      </c>
      <c r="AA146" s="275" t="e">
        <f t="shared" si="43"/>
        <v>#VALUE!</v>
      </c>
      <c r="AB146" s="275" t="e">
        <f t="shared" si="43"/>
        <v>#VALUE!</v>
      </c>
      <c r="AC146" s="275" t="e">
        <f t="shared" si="43"/>
        <v>#VALUE!</v>
      </c>
      <c r="AD146" s="275" t="e">
        <f t="shared" si="43"/>
        <v>#VALUE!</v>
      </c>
      <c r="AE146" s="276" t="e">
        <f t="shared" ref="AE146:AE209" si="52">SUMPRODUCT(T146:AD146,T$9:AD$9)/100/12</f>
        <v>#VALUE!</v>
      </c>
    </row>
    <row r="147" spans="1:31">
      <c r="A147" s="133" t="e">
        <f t="shared" ref="A147:A210" si="53">IF(A146&lt;$D$11, A146+1, "")</f>
        <v>#VALUE!</v>
      </c>
      <c r="B147" s="134" t="e">
        <f t="shared" ref="B147:B210" si="54">IF(A147&lt;&gt;"", IF(C147=1, B146+1, B146), "")</f>
        <v>#VALUE!</v>
      </c>
      <c r="C147" s="134" t="e">
        <f t="shared" ref="C147:C210" si="55">IF(A147&lt;&gt;"", IF(C146=12, 1, C146+1), "")</f>
        <v>#VALUE!</v>
      </c>
      <c r="D147" s="135" t="e">
        <f t="shared" ref="D147:D210" si="56">IF(A147&lt;&gt;"", DATE(YEAR(D146), MONTH(D146)+1, DAY(D146)), "")</f>
        <v>#VALUE!</v>
      </c>
      <c r="E147" s="150" t="e">
        <f t="shared" si="44"/>
        <v>#VALUE!</v>
      </c>
      <c r="F147" s="150" t="e">
        <f t="shared" si="45"/>
        <v>#VALUE!</v>
      </c>
      <c r="G147" s="136" t="e">
        <f t="shared" si="46"/>
        <v>#VALUE!</v>
      </c>
      <c r="H147" s="148" t="e">
        <f t="shared" si="50"/>
        <v>#VALUE!</v>
      </c>
      <c r="I147" s="148" t="e">
        <f t="shared" ref="I147:I210" si="57">IF(A147&lt;&gt;"", MIN(E147, H147, Q147), "")</f>
        <v>#VALUE!</v>
      </c>
      <c r="J147" s="148" t="e">
        <f t="shared" si="47"/>
        <v>#VALUE!</v>
      </c>
      <c r="K147" s="148" t="e">
        <f t="shared" ref="K147:K210" si="58">IF(A147="", "", $I$12^(A147/12)*J147)</f>
        <v>#VALUE!</v>
      </c>
      <c r="L147" s="148" t="e">
        <f t="shared" ref="L147:L210" si="59">IF(A147="", "", R146)</f>
        <v>#VALUE!</v>
      </c>
      <c r="M147" s="148" t="e">
        <f t="shared" si="48"/>
        <v>#VALUE!</v>
      </c>
      <c r="N147" s="148" t="e">
        <f t="shared" si="51"/>
        <v>#VALUE!</v>
      </c>
      <c r="O147" s="148"/>
      <c r="P147" s="148"/>
      <c r="Q147" s="148" t="e">
        <f t="shared" ref="Q147:Q210" si="60">IF(A147 = "", 0, MAX(M147 - (SUM(N147:P147)), 0))</f>
        <v>#VALUE!</v>
      </c>
      <c r="R147" s="148" t="e">
        <f t="shared" ref="R147:R210" si="61">IF(A147="", "", MAX(Q147-E147, 0))</f>
        <v>#VALUE!</v>
      </c>
      <c r="S147" s="137" t="e">
        <f t="shared" si="49"/>
        <v>#VALUE!</v>
      </c>
      <c r="T147" s="275" t="e">
        <f t="shared" si="41"/>
        <v>#VALUE!</v>
      </c>
      <c r="U147" s="275" t="e">
        <f t="shared" si="43"/>
        <v>#VALUE!</v>
      </c>
      <c r="V147" s="275" t="e">
        <f t="shared" si="43"/>
        <v>#VALUE!</v>
      </c>
      <c r="W147" s="275" t="e">
        <f t="shared" si="43"/>
        <v>#VALUE!</v>
      </c>
      <c r="X147" s="275" t="e">
        <f t="shared" si="43"/>
        <v>#VALUE!</v>
      </c>
      <c r="Y147" s="275" t="e">
        <f t="shared" si="43"/>
        <v>#VALUE!</v>
      </c>
      <c r="Z147" s="275" t="e">
        <f t="shared" si="43"/>
        <v>#VALUE!</v>
      </c>
      <c r="AA147" s="275" t="e">
        <f t="shared" si="43"/>
        <v>#VALUE!</v>
      </c>
      <c r="AB147" s="275" t="e">
        <f t="shared" si="43"/>
        <v>#VALUE!</v>
      </c>
      <c r="AC147" s="275" t="e">
        <f t="shared" si="43"/>
        <v>#VALUE!</v>
      </c>
      <c r="AD147" s="275" t="e">
        <f t="shared" si="43"/>
        <v>#VALUE!</v>
      </c>
      <c r="AE147" s="276" t="e">
        <f t="shared" si="52"/>
        <v>#VALUE!</v>
      </c>
    </row>
    <row r="148" spans="1:31">
      <c r="A148" s="133" t="e">
        <f t="shared" si="53"/>
        <v>#VALUE!</v>
      </c>
      <c r="B148" s="134" t="e">
        <f t="shared" si="54"/>
        <v>#VALUE!</v>
      </c>
      <c r="C148" s="134" t="e">
        <f t="shared" si="55"/>
        <v>#VALUE!</v>
      </c>
      <c r="D148" s="135" t="e">
        <f t="shared" si="56"/>
        <v>#VALUE!</v>
      </c>
      <c r="E148" s="150" t="e">
        <f t="shared" si="44"/>
        <v>#VALUE!</v>
      </c>
      <c r="F148" s="150" t="e">
        <f t="shared" si="45"/>
        <v>#VALUE!</v>
      </c>
      <c r="G148" s="136" t="e">
        <f t="shared" si="46"/>
        <v>#VALUE!</v>
      </c>
      <c r="H148" s="148" t="e">
        <f t="shared" si="50"/>
        <v>#VALUE!</v>
      </c>
      <c r="I148" s="148" t="e">
        <f t="shared" si="57"/>
        <v>#VALUE!</v>
      </c>
      <c r="J148" s="148" t="e">
        <f t="shared" si="47"/>
        <v>#VALUE!</v>
      </c>
      <c r="K148" s="148" t="e">
        <f t="shared" si="58"/>
        <v>#VALUE!</v>
      </c>
      <c r="L148" s="148" t="e">
        <f t="shared" si="59"/>
        <v>#VALUE!</v>
      </c>
      <c r="M148" s="148" t="e">
        <f t="shared" si="48"/>
        <v>#VALUE!</v>
      </c>
      <c r="N148" s="148" t="e">
        <f t="shared" si="51"/>
        <v>#VALUE!</v>
      </c>
      <c r="O148" s="148"/>
      <c r="P148" s="148"/>
      <c r="Q148" s="148" t="e">
        <f t="shared" si="60"/>
        <v>#VALUE!</v>
      </c>
      <c r="R148" s="148" t="e">
        <f t="shared" si="61"/>
        <v>#VALUE!</v>
      </c>
      <c r="S148" s="137" t="e">
        <f t="shared" si="49"/>
        <v>#VALUE!</v>
      </c>
      <c r="T148" s="275" t="e">
        <f t="shared" si="41"/>
        <v>#VALUE!</v>
      </c>
      <c r="U148" s="275" t="e">
        <f t="shared" si="43"/>
        <v>#VALUE!</v>
      </c>
      <c r="V148" s="275" t="e">
        <f t="shared" si="43"/>
        <v>#VALUE!</v>
      </c>
      <c r="W148" s="275" t="e">
        <f t="shared" si="43"/>
        <v>#VALUE!</v>
      </c>
      <c r="X148" s="275" t="e">
        <f t="shared" si="43"/>
        <v>#VALUE!</v>
      </c>
      <c r="Y148" s="275" t="e">
        <f t="shared" si="43"/>
        <v>#VALUE!</v>
      </c>
      <c r="Z148" s="275" t="e">
        <f t="shared" si="43"/>
        <v>#VALUE!</v>
      </c>
      <c r="AA148" s="275" t="e">
        <f t="shared" si="43"/>
        <v>#VALUE!</v>
      </c>
      <c r="AB148" s="275" t="e">
        <f t="shared" si="43"/>
        <v>#VALUE!</v>
      </c>
      <c r="AC148" s="275" t="e">
        <f t="shared" si="43"/>
        <v>#VALUE!</v>
      </c>
      <c r="AD148" s="275" t="e">
        <f t="shared" si="43"/>
        <v>#VALUE!</v>
      </c>
      <c r="AE148" s="276" t="e">
        <f t="shared" si="52"/>
        <v>#VALUE!</v>
      </c>
    </row>
    <row r="149" spans="1:31">
      <c r="A149" s="133" t="e">
        <f t="shared" si="53"/>
        <v>#VALUE!</v>
      </c>
      <c r="B149" s="134" t="e">
        <f t="shared" si="54"/>
        <v>#VALUE!</v>
      </c>
      <c r="C149" s="134" t="e">
        <f t="shared" si="55"/>
        <v>#VALUE!</v>
      </c>
      <c r="D149" s="135" t="e">
        <f t="shared" si="56"/>
        <v>#VALUE!</v>
      </c>
      <c r="E149" s="150" t="e">
        <f t="shared" si="44"/>
        <v>#VALUE!</v>
      </c>
      <c r="F149" s="150" t="e">
        <f t="shared" si="45"/>
        <v>#VALUE!</v>
      </c>
      <c r="G149" s="136" t="e">
        <f t="shared" si="46"/>
        <v>#VALUE!</v>
      </c>
      <c r="H149" s="148" t="e">
        <f t="shared" si="50"/>
        <v>#VALUE!</v>
      </c>
      <c r="I149" s="148" t="e">
        <f t="shared" si="57"/>
        <v>#VALUE!</v>
      </c>
      <c r="J149" s="148" t="e">
        <f t="shared" si="47"/>
        <v>#VALUE!</v>
      </c>
      <c r="K149" s="148" t="e">
        <f t="shared" si="58"/>
        <v>#VALUE!</v>
      </c>
      <c r="L149" s="148" t="e">
        <f t="shared" si="59"/>
        <v>#VALUE!</v>
      </c>
      <c r="M149" s="148" t="e">
        <f t="shared" si="48"/>
        <v>#VALUE!</v>
      </c>
      <c r="N149" s="148" t="e">
        <f t="shared" si="51"/>
        <v>#VALUE!</v>
      </c>
      <c r="O149" s="148"/>
      <c r="P149" s="148"/>
      <c r="Q149" s="148" t="e">
        <f t="shared" si="60"/>
        <v>#VALUE!</v>
      </c>
      <c r="R149" s="148" t="e">
        <f t="shared" si="61"/>
        <v>#VALUE!</v>
      </c>
      <c r="S149" s="137" t="e">
        <f t="shared" si="49"/>
        <v>#VALUE!</v>
      </c>
      <c r="T149" s="275" t="e">
        <f t="shared" si="41"/>
        <v>#VALUE!</v>
      </c>
      <c r="U149" s="275" t="e">
        <f t="shared" si="43"/>
        <v>#VALUE!</v>
      </c>
      <c r="V149" s="275" t="e">
        <f t="shared" si="43"/>
        <v>#VALUE!</v>
      </c>
      <c r="W149" s="275" t="e">
        <f t="shared" si="43"/>
        <v>#VALUE!</v>
      </c>
      <c r="X149" s="275" t="e">
        <f t="shared" si="43"/>
        <v>#VALUE!</v>
      </c>
      <c r="Y149" s="275" t="e">
        <f t="shared" si="43"/>
        <v>#VALUE!</v>
      </c>
      <c r="Z149" s="275" t="e">
        <f t="shared" si="43"/>
        <v>#VALUE!</v>
      </c>
      <c r="AA149" s="275" t="e">
        <f t="shared" si="43"/>
        <v>#VALUE!</v>
      </c>
      <c r="AB149" s="275" t="e">
        <f t="shared" si="43"/>
        <v>#VALUE!</v>
      </c>
      <c r="AC149" s="275" t="e">
        <f t="shared" si="43"/>
        <v>#VALUE!</v>
      </c>
      <c r="AD149" s="275" t="e">
        <f t="shared" si="43"/>
        <v>#VALUE!</v>
      </c>
      <c r="AE149" s="276" t="e">
        <f t="shared" si="52"/>
        <v>#VALUE!</v>
      </c>
    </row>
    <row r="150" spans="1:31">
      <c r="A150" s="133" t="e">
        <f t="shared" si="53"/>
        <v>#VALUE!</v>
      </c>
      <c r="B150" s="134" t="e">
        <f t="shared" si="54"/>
        <v>#VALUE!</v>
      </c>
      <c r="C150" s="134" t="e">
        <f t="shared" si="55"/>
        <v>#VALUE!</v>
      </c>
      <c r="D150" s="135" t="e">
        <f t="shared" si="56"/>
        <v>#VALUE!</v>
      </c>
      <c r="E150" s="150" t="e">
        <f t="shared" si="44"/>
        <v>#VALUE!</v>
      </c>
      <c r="F150" s="150" t="e">
        <f t="shared" si="45"/>
        <v>#VALUE!</v>
      </c>
      <c r="G150" s="136" t="e">
        <f t="shared" si="46"/>
        <v>#VALUE!</v>
      </c>
      <c r="H150" s="148" t="e">
        <f t="shared" si="50"/>
        <v>#VALUE!</v>
      </c>
      <c r="I150" s="148" t="e">
        <f t="shared" si="57"/>
        <v>#VALUE!</v>
      </c>
      <c r="J150" s="148" t="e">
        <f t="shared" si="47"/>
        <v>#VALUE!</v>
      </c>
      <c r="K150" s="148" t="e">
        <f t="shared" si="58"/>
        <v>#VALUE!</v>
      </c>
      <c r="L150" s="148" t="e">
        <f t="shared" si="59"/>
        <v>#VALUE!</v>
      </c>
      <c r="M150" s="148" t="e">
        <f t="shared" si="48"/>
        <v>#VALUE!</v>
      </c>
      <c r="N150" s="148" t="e">
        <f t="shared" si="51"/>
        <v>#VALUE!</v>
      </c>
      <c r="O150" s="148"/>
      <c r="P150" s="148"/>
      <c r="Q150" s="148" t="e">
        <f t="shared" si="60"/>
        <v>#VALUE!</v>
      </c>
      <c r="R150" s="148" t="e">
        <f t="shared" si="61"/>
        <v>#VALUE!</v>
      </c>
      <c r="S150" s="137" t="e">
        <f t="shared" si="49"/>
        <v>#VALUE!</v>
      </c>
      <c r="T150" s="275" t="e">
        <f t="shared" si="41"/>
        <v>#VALUE!</v>
      </c>
      <c r="U150" s="275" t="e">
        <f t="shared" si="43"/>
        <v>#VALUE!</v>
      </c>
      <c r="V150" s="275" t="e">
        <f t="shared" si="43"/>
        <v>#VALUE!</v>
      </c>
      <c r="W150" s="275" t="e">
        <f t="shared" si="43"/>
        <v>#VALUE!</v>
      </c>
      <c r="X150" s="275" t="e">
        <f t="shared" si="43"/>
        <v>#VALUE!</v>
      </c>
      <c r="Y150" s="275" t="e">
        <f t="shared" si="43"/>
        <v>#VALUE!</v>
      </c>
      <c r="Z150" s="275" t="e">
        <f t="shared" si="43"/>
        <v>#VALUE!</v>
      </c>
      <c r="AA150" s="275" t="e">
        <f t="shared" si="43"/>
        <v>#VALUE!</v>
      </c>
      <c r="AB150" s="275" t="e">
        <f t="shared" si="43"/>
        <v>#VALUE!</v>
      </c>
      <c r="AC150" s="275" t="e">
        <f t="shared" si="43"/>
        <v>#VALUE!</v>
      </c>
      <c r="AD150" s="275" t="e">
        <f t="shared" si="43"/>
        <v>#VALUE!</v>
      </c>
      <c r="AE150" s="276" t="e">
        <f t="shared" si="52"/>
        <v>#VALUE!</v>
      </c>
    </row>
    <row r="151" spans="1:31">
      <c r="A151" s="133" t="e">
        <f t="shared" si="53"/>
        <v>#VALUE!</v>
      </c>
      <c r="B151" s="134" t="e">
        <f t="shared" si="54"/>
        <v>#VALUE!</v>
      </c>
      <c r="C151" s="134" t="e">
        <f t="shared" si="55"/>
        <v>#VALUE!</v>
      </c>
      <c r="D151" s="135" t="e">
        <f t="shared" si="56"/>
        <v>#VALUE!</v>
      </c>
      <c r="E151" s="150" t="e">
        <f t="shared" si="44"/>
        <v>#VALUE!</v>
      </c>
      <c r="F151" s="150" t="e">
        <f t="shared" si="45"/>
        <v>#VALUE!</v>
      </c>
      <c r="G151" s="136" t="e">
        <f t="shared" si="46"/>
        <v>#VALUE!</v>
      </c>
      <c r="H151" s="148" t="e">
        <f t="shared" si="50"/>
        <v>#VALUE!</v>
      </c>
      <c r="I151" s="148" t="e">
        <f t="shared" si="57"/>
        <v>#VALUE!</v>
      </c>
      <c r="J151" s="148" t="e">
        <f t="shared" si="47"/>
        <v>#VALUE!</v>
      </c>
      <c r="K151" s="148" t="e">
        <f t="shared" si="58"/>
        <v>#VALUE!</v>
      </c>
      <c r="L151" s="148" t="e">
        <f t="shared" si="59"/>
        <v>#VALUE!</v>
      </c>
      <c r="M151" s="148" t="e">
        <f t="shared" si="48"/>
        <v>#VALUE!</v>
      </c>
      <c r="N151" s="148" t="e">
        <f t="shared" si="51"/>
        <v>#VALUE!</v>
      </c>
      <c r="O151" s="148"/>
      <c r="P151" s="148"/>
      <c r="Q151" s="148" t="e">
        <f t="shared" si="60"/>
        <v>#VALUE!</v>
      </c>
      <c r="R151" s="148" t="e">
        <f t="shared" si="61"/>
        <v>#VALUE!</v>
      </c>
      <c r="S151" s="137" t="e">
        <f t="shared" si="49"/>
        <v>#VALUE!</v>
      </c>
      <c r="T151" s="275" t="e">
        <f t="shared" si="41"/>
        <v>#VALUE!</v>
      </c>
      <c r="U151" s="275" t="e">
        <f t="shared" si="43"/>
        <v>#VALUE!</v>
      </c>
      <c r="V151" s="275" t="e">
        <f t="shared" si="43"/>
        <v>#VALUE!</v>
      </c>
      <c r="W151" s="275" t="e">
        <f t="shared" si="43"/>
        <v>#VALUE!</v>
      </c>
      <c r="X151" s="275" t="e">
        <f t="shared" si="43"/>
        <v>#VALUE!</v>
      </c>
      <c r="Y151" s="275" t="e">
        <f t="shared" si="43"/>
        <v>#VALUE!</v>
      </c>
      <c r="Z151" s="275" t="e">
        <f t="shared" si="43"/>
        <v>#VALUE!</v>
      </c>
      <c r="AA151" s="275" t="e">
        <f t="shared" si="43"/>
        <v>#VALUE!</v>
      </c>
      <c r="AB151" s="275" t="e">
        <f t="shared" si="43"/>
        <v>#VALUE!</v>
      </c>
      <c r="AC151" s="275" t="e">
        <f t="shared" si="43"/>
        <v>#VALUE!</v>
      </c>
      <c r="AD151" s="275" t="e">
        <f t="shared" si="43"/>
        <v>#VALUE!</v>
      </c>
      <c r="AE151" s="276" t="e">
        <f t="shared" si="52"/>
        <v>#VALUE!</v>
      </c>
    </row>
    <row r="152" spans="1:31">
      <c r="A152" s="133" t="e">
        <f t="shared" si="53"/>
        <v>#VALUE!</v>
      </c>
      <c r="B152" s="134" t="e">
        <f t="shared" si="54"/>
        <v>#VALUE!</v>
      </c>
      <c r="C152" s="134" t="e">
        <f t="shared" si="55"/>
        <v>#VALUE!</v>
      </c>
      <c r="D152" s="135" t="e">
        <f t="shared" si="56"/>
        <v>#VALUE!</v>
      </c>
      <c r="E152" s="150" t="e">
        <f t="shared" si="44"/>
        <v>#VALUE!</v>
      </c>
      <c r="F152" s="150" t="e">
        <f t="shared" si="45"/>
        <v>#VALUE!</v>
      </c>
      <c r="G152" s="136" t="e">
        <f t="shared" si="46"/>
        <v>#VALUE!</v>
      </c>
      <c r="H152" s="148" t="e">
        <f t="shared" si="50"/>
        <v>#VALUE!</v>
      </c>
      <c r="I152" s="148" t="e">
        <f t="shared" si="57"/>
        <v>#VALUE!</v>
      </c>
      <c r="J152" s="148" t="e">
        <f t="shared" si="47"/>
        <v>#VALUE!</v>
      </c>
      <c r="K152" s="148" t="e">
        <f t="shared" si="58"/>
        <v>#VALUE!</v>
      </c>
      <c r="L152" s="148" t="e">
        <f t="shared" si="59"/>
        <v>#VALUE!</v>
      </c>
      <c r="M152" s="148" t="e">
        <f t="shared" si="48"/>
        <v>#VALUE!</v>
      </c>
      <c r="N152" s="148" t="e">
        <f t="shared" si="51"/>
        <v>#VALUE!</v>
      </c>
      <c r="O152" s="148"/>
      <c r="P152" s="148"/>
      <c r="Q152" s="148" t="e">
        <f t="shared" si="60"/>
        <v>#VALUE!</v>
      </c>
      <c r="R152" s="148" t="e">
        <f t="shared" si="61"/>
        <v>#VALUE!</v>
      </c>
      <c r="S152" s="137" t="e">
        <f t="shared" si="49"/>
        <v>#VALUE!</v>
      </c>
      <c r="T152" s="275" t="e">
        <f t="shared" si="41"/>
        <v>#VALUE!</v>
      </c>
      <c r="U152" s="275" t="e">
        <f t="shared" si="43"/>
        <v>#VALUE!</v>
      </c>
      <c r="V152" s="275" t="e">
        <f t="shared" si="43"/>
        <v>#VALUE!</v>
      </c>
      <c r="W152" s="275" t="e">
        <f t="shared" si="43"/>
        <v>#VALUE!</v>
      </c>
      <c r="X152" s="275" t="e">
        <f t="shared" si="43"/>
        <v>#VALUE!</v>
      </c>
      <c r="Y152" s="275" t="e">
        <f t="shared" si="43"/>
        <v>#VALUE!</v>
      </c>
      <c r="Z152" s="275" t="e">
        <f t="shared" si="43"/>
        <v>#VALUE!</v>
      </c>
      <c r="AA152" s="275" t="e">
        <f t="shared" si="43"/>
        <v>#VALUE!</v>
      </c>
      <c r="AB152" s="275" t="e">
        <f t="shared" si="43"/>
        <v>#VALUE!</v>
      </c>
      <c r="AC152" s="275" t="e">
        <f t="shared" si="43"/>
        <v>#VALUE!</v>
      </c>
      <c r="AD152" s="275" t="e">
        <f t="shared" si="43"/>
        <v>#VALUE!</v>
      </c>
      <c r="AE152" s="276" t="e">
        <f t="shared" si="52"/>
        <v>#VALUE!</v>
      </c>
    </row>
    <row r="153" spans="1:31">
      <c r="A153" s="133" t="e">
        <f t="shared" si="53"/>
        <v>#VALUE!</v>
      </c>
      <c r="B153" s="134" t="e">
        <f t="shared" si="54"/>
        <v>#VALUE!</v>
      </c>
      <c r="C153" s="134" t="e">
        <f t="shared" si="55"/>
        <v>#VALUE!</v>
      </c>
      <c r="D153" s="135" t="e">
        <f t="shared" si="56"/>
        <v>#VALUE!</v>
      </c>
      <c r="E153" s="150" t="e">
        <f t="shared" si="44"/>
        <v>#VALUE!</v>
      </c>
      <c r="F153" s="150" t="e">
        <f t="shared" si="45"/>
        <v>#VALUE!</v>
      </c>
      <c r="G153" s="136" t="e">
        <f t="shared" si="46"/>
        <v>#VALUE!</v>
      </c>
      <c r="H153" s="148" t="e">
        <f t="shared" si="50"/>
        <v>#VALUE!</v>
      </c>
      <c r="I153" s="148" t="e">
        <f t="shared" si="57"/>
        <v>#VALUE!</v>
      </c>
      <c r="J153" s="148" t="e">
        <f t="shared" si="47"/>
        <v>#VALUE!</v>
      </c>
      <c r="K153" s="148" t="e">
        <f t="shared" si="58"/>
        <v>#VALUE!</v>
      </c>
      <c r="L153" s="148" t="e">
        <f t="shared" si="59"/>
        <v>#VALUE!</v>
      </c>
      <c r="M153" s="148" t="e">
        <f t="shared" si="48"/>
        <v>#VALUE!</v>
      </c>
      <c r="N153" s="148" t="e">
        <f t="shared" si="51"/>
        <v>#VALUE!</v>
      </c>
      <c r="O153" s="148"/>
      <c r="P153" s="148"/>
      <c r="Q153" s="148" t="e">
        <f t="shared" si="60"/>
        <v>#VALUE!</v>
      </c>
      <c r="R153" s="148" t="e">
        <f t="shared" si="61"/>
        <v>#VALUE!</v>
      </c>
      <c r="S153" s="137" t="e">
        <f t="shared" si="49"/>
        <v>#VALUE!</v>
      </c>
      <c r="T153" s="275" t="e">
        <f t="shared" si="41"/>
        <v>#VALUE!</v>
      </c>
      <c r="U153" s="275" t="e">
        <f t="shared" si="43"/>
        <v>#VALUE!</v>
      </c>
      <c r="V153" s="275" t="e">
        <f t="shared" si="43"/>
        <v>#VALUE!</v>
      </c>
      <c r="W153" s="275" t="e">
        <f t="shared" si="43"/>
        <v>#VALUE!</v>
      </c>
      <c r="X153" s="275" t="e">
        <f t="shared" si="43"/>
        <v>#VALUE!</v>
      </c>
      <c r="Y153" s="275" t="e">
        <f t="shared" si="43"/>
        <v>#VALUE!</v>
      </c>
      <c r="Z153" s="275" t="e">
        <f t="shared" si="43"/>
        <v>#VALUE!</v>
      </c>
      <c r="AA153" s="275" t="e">
        <f t="shared" si="43"/>
        <v>#VALUE!</v>
      </c>
      <c r="AB153" s="275" t="e">
        <f t="shared" si="43"/>
        <v>#VALUE!</v>
      </c>
      <c r="AC153" s="275" t="e">
        <f t="shared" si="43"/>
        <v>#VALUE!</v>
      </c>
      <c r="AD153" s="275" t="e">
        <f t="shared" si="43"/>
        <v>#VALUE!</v>
      </c>
      <c r="AE153" s="276" t="e">
        <f t="shared" si="52"/>
        <v>#VALUE!</v>
      </c>
    </row>
    <row r="154" spans="1:31">
      <c r="A154" s="133" t="e">
        <f t="shared" si="53"/>
        <v>#VALUE!</v>
      </c>
      <c r="B154" s="134" t="e">
        <f t="shared" si="54"/>
        <v>#VALUE!</v>
      </c>
      <c r="C154" s="134" t="e">
        <f t="shared" si="55"/>
        <v>#VALUE!</v>
      </c>
      <c r="D154" s="135" t="e">
        <f t="shared" si="56"/>
        <v>#VALUE!</v>
      </c>
      <c r="E154" s="150" t="e">
        <f t="shared" si="44"/>
        <v>#VALUE!</v>
      </c>
      <c r="F154" s="150" t="e">
        <f t="shared" si="45"/>
        <v>#VALUE!</v>
      </c>
      <c r="G154" s="136" t="e">
        <f t="shared" si="46"/>
        <v>#VALUE!</v>
      </c>
      <c r="H154" s="148" t="e">
        <f t="shared" si="50"/>
        <v>#VALUE!</v>
      </c>
      <c r="I154" s="148" t="e">
        <f t="shared" si="57"/>
        <v>#VALUE!</v>
      </c>
      <c r="J154" s="148" t="e">
        <f t="shared" si="47"/>
        <v>#VALUE!</v>
      </c>
      <c r="K154" s="148" t="e">
        <f t="shared" si="58"/>
        <v>#VALUE!</v>
      </c>
      <c r="L154" s="148" t="e">
        <f t="shared" si="59"/>
        <v>#VALUE!</v>
      </c>
      <c r="M154" s="148" t="e">
        <f t="shared" si="48"/>
        <v>#VALUE!</v>
      </c>
      <c r="N154" s="148" t="e">
        <f t="shared" si="51"/>
        <v>#VALUE!</v>
      </c>
      <c r="O154" s="148"/>
      <c r="P154" s="148"/>
      <c r="Q154" s="148" t="e">
        <f t="shared" si="60"/>
        <v>#VALUE!</v>
      </c>
      <c r="R154" s="148" t="e">
        <f t="shared" si="61"/>
        <v>#VALUE!</v>
      </c>
      <c r="S154" s="137" t="e">
        <f t="shared" si="49"/>
        <v>#VALUE!</v>
      </c>
      <c r="T154" s="275" t="e">
        <f t="shared" si="41"/>
        <v>#VALUE!</v>
      </c>
      <c r="U154" s="275" t="e">
        <f t="shared" si="43"/>
        <v>#VALUE!</v>
      </c>
      <c r="V154" s="275" t="e">
        <f t="shared" si="43"/>
        <v>#VALUE!</v>
      </c>
      <c r="W154" s="275" t="e">
        <f t="shared" si="43"/>
        <v>#VALUE!</v>
      </c>
      <c r="X154" s="275" t="e">
        <f t="shared" si="43"/>
        <v>#VALUE!</v>
      </c>
      <c r="Y154" s="275" t="e">
        <f t="shared" si="43"/>
        <v>#VALUE!</v>
      </c>
      <c r="Z154" s="275" t="e">
        <f t="shared" si="43"/>
        <v>#VALUE!</v>
      </c>
      <c r="AA154" s="275" t="e">
        <f t="shared" si="43"/>
        <v>#VALUE!</v>
      </c>
      <c r="AB154" s="275" t="e">
        <f t="shared" si="43"/>
        <v>#VALUE!</v>
      </c>
      <c r="AC154" s="275" t="e">
        <f t="shared" si="43"/>
        <v>#VALUE!</v>
      </c>
      <c r="AD154" s="275" t="e">
        <f t="shared" si="43"/>
        <v>#VALUE!</v>
      </c>
      <c r="AE154" s="276" t="e">
        <f t="shared" si="52"/>
        <v>#VALUE!</v>
      </c>
    </row>
    <row r="155" spans="1:31">
      <c r="A155" s="133" t="e">
        <f t="shared" si="53"/>
        <v>#VALUE!</v>
      </c>
      <c r="B155" s="134" t="e">
        <f t="shared" si="54"/>
        <v>#VALUE!</v>
      </c>
      <c r="C155" s="134" t="e">
        <f t="shared" si="55"/>
        <v>#VALUE!</v>
      </c>
      <c r="D155" s="135" t="e">
        <f t="shared" si="56"/>
        <v>#VALUE!</v>
      </c>
      <c r="E155" s="150" t="e">
        <f t="shared" si="44"/>
        <v>#VALUE!</v>
      </c>
      <c r="F155" s="150" t="e">
        <f t="shared" si="45"/>
        <v>#VALUE!</v>
      </c>
      <c r="G155" s="136" t="e">
        <f t="shared" si="46"/>
        <v>#VALUE!</v>
      </c>
      <c r="H155" s="148" t="e">
        <f t="shared" si="50"/>
        <v>#VALUE!</v>
      </c>
      <c r="I155" s="148" t="e">
        <f t="shared" si="57"/>
        <v>#VALUE!</v>
      </c>
      <c r="J155" s="148" t="e">
        <f t="shared" si="47"/>
        <v>#VALUE!</v>
      </c>
      <c r="K155" s="148" t="e">
        <f t="shared" si="58"/>
        <v>#VALUE!</v>
      </c>
      <c r="L155" s="148" t="e">
        <f t="shared" si="59"/>
        <v>#VALUE!</v>
      </c>
      <c r="M155" s="148" t="e">
        <f t="shared" si="48"/>
        <v>#VALUE!</v>
      </c>
      <c r="N155" s="148" t="e">
        <f t="shared" si="51"/>
        <v>#VALUE!</v>
      </c>
      <c r="O155" s="148"/>
      <c r="P155" s="148"/>
      <c r="Q155" s="148" t="e">
        <f t="shared" si="60"/>
        <v>#VALUE!</v>
      </c>
      <c r="R155" s="148" t="e">
        <f t="shared" si="61"/>
        <v>#VALUE!</v>
      </c>
      <c r="S155" s="137" t="e">
        <f t="shared" si="49"/>
        <v>#VALUE!</v>
      </c>
      <c r="T155" s="275" t="e">
        <f t="shared" si="41"/>
        <v>#VALUE!</v>
      </c>
      <c r="U155" s="275" t="e">
        <f t="shared" si="43"/>
        <v>#VALUE!</v>
      </c>
      <c r="V155" s="275" t="e">
        <f t="shared" si="43"/>
        <v>#VALUE!</v>
      </c>
      <c r="W155" s="275" t="e">
        <f t="shared" si="43"/>
        <v>#VALUE!</v>
      </c>
      <c r="X155" s="275" t="e">
        <f t="shared" si="43"/>
        <v>#VALUE!</v>
      </c>
      <c r="Y155" s="275" t="e">
        <f t="shared" si="43"/>
        <v>#VALUE!</v>
      </c>
      <c r="Z155" s="275" t="e">
        <f t="shared" si="43"/>
        <v>#VALUE!</v>
      </c>
      <c r="AA155" s="275" t="e">
        <f t="shared" si="43"/>
        <v>#VALUE!</v>
      </c>
      <c r="AB155" s="275" t="e">
        <f t="shared" si="43"/>
        <v>#VALUE!</v>
      </c>
      <c r="AC155" s="275" t="e">
        <f t="shared" si="43"/>
        <v>#VALUE!</v>
      </c>
      <c r="AD155" s="275" t="e">
        <f t="shared" si="43"/>
        <v>#VALUE!</v>
      </c>
      <c r="AE155" s="276" t="e">
        <f t="shared" si="52"/>
        <v>#VALUE!</v>
      </c>
    </row>
    <row r="156" spans="1:31">
      <c r="A156" s="133" t="e">
        <f t="shared" si="53"/>
        <v>#VALUE!</v>
      </c>
      <c r="B156" s="134" t="e">
        <f t="shared" si="54"/>
        <v>#VALUE!</v>
      </c>
      <c r="C156" s="134" t="e">
        <f t="shared" si="55"/>
        <v>#VALUE!</v>
      </c>
      <c r="D156" s="135" t="e">
        <f t="shared" si="56"/>
        <v>#VALUE!</v>
      </c>
      <c r="E156" s="150" t="e">
        <f t="shared" si="44"/>
        <v>#VALUE!</v>
      </c>
      <c r="F156" s="150" t="e">
        <f t="shared" si="45"/>
        <v>#VALUE!</v>
      </c>
      <c r="G156" s="136" t="e">
        <f t="shared" si="46"/>
        <v>#VALUE!</v>
      </c>
      <c r="H156" s="148" t="e">
        <f t="shared" si="50"/>
        <v>#VALUE!</v>
      </c>
      <c r="I156" s="148" t="e">
        <f t="shared" si="57"/>
        <v>#VALUE!</v>
      </c>
      <c r="J156" s="148" t="e">
        <f t="shared" si="47"/>
        <v>#VALUE!</v>
      </c>
      <c r="K156" s="148" t="e">
        <f t="shared" si="58"/>
        <v>#VALUE!</v>
      </c>
      <c r="L156" s="148" t="e">
        <f t="shared" si="59"/>
        <v>#VALUE!</v>
      </c>
      <c r="M156" s="148" t="e">
        <f t="shared" si="48"/>
        <v>#VALUE!</v>
      </c>
      <c r="N156" s="148" t="e">
        <f t="shared" si="51"/>
        <v>#VALUE!</v>
      </c>
      <c r="O156" s="148"/>
      <c r="P156" s="148"/>
      <c r="Q156" s="148" t="e">
        <f t="shared" si="60"/>
        <v>#VALUE!</v>
      </c>
      <c r="R156" s="148" t="e">
        <f t="shared" si="61"/>
        <v>#VALUE!</v>
      </c>
      <c r="S156" s="137" t="e">
        <f t="shared" si="49"/>
        <v>#VALUE!</v>
      </c>
      <c r="T156" s="275" t="e">
        <f t="shared" si="41"/>
        <v>#VALUE!</v>
      </c>
      <c r="U156" s="275" t="e">
        <f t="shared" si="43"/>
        <v>#VALUE!</v>
      </c>
      <c r="V156" s="275" t="e">
        <f t="shared" si="43"/>
        <v>#VALUE!</v>
      </c>
      <c r="W156" s="275" t="e">
        <f t="shared" si="43"/>
        <v>#VALUE!</v>
      </c>
      <c r="X156" s="275" t="e">
        <f t="shared" si="43"/>
        <v>#VALUE!</v>
      </c>
      <c r="Y156" s="275" t="e">
        <f t="shared" si="43"/>
        <v>#VALUE!</v>
      </c>
      <c r="Z156" s="275" t="e">
        <f t="shared" si="43"/>
        <v>#VALUE!</v>
      </c>
      <c r="AA156" s="275" t="e">
        <f t="shared" si="43"/>
        <v>#VALUE!</v>
      </c>
      <c r="AB156" s="275" t="e">
        <f t="shared" si="43"/>
        <v>#VALUE!</v>
      </c>
      <c r="AC156" s="275" t="e">
        <f t="shared" si="43"/>
        <v>#VALUE!</v>
      </c>
      <c r="AD156" s="275" t="e">
        <f t="shared" si="43"/>
        <v>#VALUE!</v>
      </c>
      <c r="AE156" s="276" t="e">
        <f t="shared" si="52"/>
        <v>#VALUE!</v>
      </c>
    </row>
    <row r="157" spans="1:31">
      <c r="A157" s="133" t="e">
        <f t="shared" si="53"/>
        <v>#VALUE!</v>
      </c>
      <c r="B157" s="134" t="e">
        <f t="shared" si="54"/>
        <v>#VALUE!</v>
      </c>
      <c r="C157" s="134" t="e">
        <f t="shared" si="55"/>
        <v>#VALUE!</v>
      </c>
      <c r="D157" s="135" t="e">
        <f t="shared" si="56"/>
        <v>#VALUE!</v>
      </c>
      <c r="E157" s="150" t="e">
        <f t="shared" si="44"/>
        <v>#VALUE!</v>
      </c>
      <c r="F157" s="150" t="e">
        <f t="shared" si="45"/>
        <v>#VALUE!</v>
      </c>
      <c r="G157" s="136" t="e">
        <f t="shared" si="46"/>
        <v>#VALUE!</v>
      </c>
      <c r="H157" s="148" t="e">
        <f t="shared" si="50"/>
        <v>#VALUE!</v>
      </c>
      <c r="I157" s="148" t="e">
        <f t="shared" si="57"/>
        <v>#VALUE!</v>
      </c>
      <c r="J157" s="148" t="e">
        <f t="shared" si="47"/>
        <v>#VALUE!</v>
      </c>
      <c r="K157" s="148" t="e">
        <f t="shared" si="58"/>
        <v>#VALUE!</v>
      </c>
      <c r="L157" s="148" t="e">
        <f t="shared" si="59"/>
        <v>#VALUE!</v>
      </c>
      <c r="M157" s="148" t="e">
        <f t="shared" si="48"/>
        <v>#VALUE!</v>
      </c>
      <c r="N157" s="148" t="e">
        <f t="shared" si="51"/>
        <v>#VALUE!</v>
      </c>
      <c r="O157" s="148"/>
      <c r="P157" s="148"/>
      <c r="Q157" s="148" t="e">
        <f t="shared" si="60"/>
        <v>#VALUE!</v>
      </c>
      <c r="R157" s="148" t="e">
        <f t="shared" si="61"/>
        <v>#VALUE!</v>
      </c>
      <c r="S157" s="137" t="e">
        <f t="shared" si="49"/>
        <v>#VALUE!</v>
      </c>
      <c r="T157" s="275" t="e">
        <f t="shared" si="41"/>
        <v>#VALUE!</v>
      </c>
      <c r="U157" s="275" t="e">
        <f t="shared" si="43"/>
        <v>#VALUE!</v>
      </c>
      <c r="V157" s="275" t="e">
        <f t="shared" si="43"/>
        <v>#VALUE!</v>
      </c>
      <c r="W157" s="275" t="e">
        <f t="shared" si="43"/>
        <v>#VALUE!</v>
      </c>
      <c r="X157" s="275" t="e">
        <f t="shared" si="43"/>
        <v>#VALUE!</v>
      </c>
      <c r="Y157" s="275" t="e">
        <f t="shared" si="43"/>
        <v>#VALUE!</v>
      </c>
      <c r="Z157" s="275" t="e">
        <f t="shared" si="43"/>
        <v>#VALUE!</v>
      </c>
      <c r="AA157" s="275" t="e">
        <f t="shared" si="43"/>
        <v>#VALUE!</v>
      </c>
      <c r="AB157" s="275" t="e">
        <f t="shared" si="43"/>
        <v>#VALUE!</v>
      </c>
      <c r="AC157" s="275" t="e">
        <f t="shared" si="43"/>
        <v>#VALUE!</v>
      </c>
      <c r="AD157" s="275" t="e">
        <f t="shared" si="43"/>
        <v>#VALUE!</v>
      </c>
      <c r="AE157" s="276" t="e">
        <f t="shared" si="52"/>
        <v>#VALUE!</v>
      </c>
    </row>
    <row r="158" spans="1:31">
      <c r="A158" s="133" t="e">
        <f t="shared" si="53"/>
        <v>#VALUE!</v>
      </c>
      <c r="B158" s="134" t="e">
        <f t="shared" si="54"/>
        <v>#VALUE!</v>
      </c>
      <c r="C158" s="134" t="e">
        <f t="shared" si="55"/>
        <v>#VALUE!</v>
      </c>
      <c r="D158" s="135" t="e">
        <f t="shared" si="56"/>
        <v>#VALUE!</v>
      </c>
      <c r="E158" s="150" t="e">
        <f t="shared" si="44"/>
        <v>#VALUE!</v>
      </c>
      <c r="F158" s="150" t="e">
        <f t="shared" si="45"/>
        <v>#VALUE!</v>
      </c>
      <c r="G158" s="136" t="e">
        <f t="shared" si="46"/>
        <v>#VALUE!</v>
      </c>
      <c r="H158" s="148" t="e">
        <f t="shared" si="50"/>
        <v>#VALUE!</v>
      </c>
      <c r="I158" s="148" t="e">
        <f t="shared" si="57"/>
        <v>#VALUE!</v>
      </c>
      <c r="J158" s="148" t="e">
        <f t="shared" si="47"/>
        <v>#VALUE!</v>
      </c>
      <c r="K158" s="148" t="e">
        <f t="shared" si="58"/>
        <v>#VALUE!</v>
      </c>
      <c r="L158" s="148" t="e">
        <f t="shared" si="59"/>
        <v>#VALUE!</v>
      </c>
      <c r="M158" s="148" t="e">
        <f t="shared" si="48"/>
        <v>#VALUE!</v>
      </c>
      <c r="N158" s="148" t="e">
        <f t="shared" si="51"/>
        <v>#VALUE!</v>
      </c>
      <c r="O158" s="148"/>
      <c r="P158" s="148"/>
      <c r="Q158" s="148" t="e">
        <f t="shared" si="60"/>
        <v>#VALUE!</v>
      </c>
      <c r="R158" s="148" t="e">
        <f t="shared" si="61"/>
        <v>#VALUE!</v>
      </c>
      <c r="S158" s="137" t="e">
        <f t="shared" si="49"/>
        <v>#VALUE!</v>
      </c>
      <c r="T158" s="275" t="e">
        <f t="shared" si="41"/>
        <v>#VALUE!</v>
      </c>
      <c r="U158" s="275" t="e">
        <f t="shared" si="43"/>
        <v>#VALUE!</v>
      </c>
      <c r="V158" s="275" t="e">
        <f t="shared" si="43"/>
        <v>#VALUE!</v>
      </c>
      <c r="W158" s="275" t="e">
        <f t="shared" si="43"/>
        <v>#VALUE!</v>
      </c>
      <c r="X158" s="275" t="e">
        <f t="shared" si="43"/>
        <v>#VALUE!</v>
      </c>
      <c r="Y158" s="275" t="e">
        <f t="shared" si="43"/>
        <v>#VALUE!</v>
      </c>
      <c r="Z158" s="275" t="e">
        <f t="shared" si="43"/>
        <v>#VALUE!</v>
      </c>
      <c r="AA158" s="275" t="e">
        <f t="shared" si="43"/>
        <v>#VALUE!</v>
      </c>
      <c r="AB158" s="275" t="e">
        <f t="shared" si="43"/>
        <v>#VALUE!</v>
      </c>
      <c r="AC158" s="275" t="e">
        <f t="shared" si="43"/>
        <v>#VALUE!</v>
      </c>
      <c r="AD158" s="275" t="e">
        <f t="shared" si="43"/>
        <v>#VALUE!</v>
      </c>
      <c r="AE158" s="276" t="e">
        <f t="shared" si="52"/>
        <v>#VALUE!</v>
      </c>
    </row>
    <row r="159" spans="1:31">
      <c r="A159" s="133" t="e">
        <f t="shared" si="53"/>
        <v>#VALUE!</v>
      </c>
      <c r="B159" s="134" t="e">
        <f t="shared" si="54"/>
        <v>#VALUE!</v>
      </c>
      <c r="C159" s="134" t="e">
        <f t="shared" si="55"/>
        <v>#VALUE!</v>
      </c>
      <c r="D159" s="135" t="e">
        <f t="shared" si="56"/>
        <v>#VALUE!</v>
      </c>
      <c r="E159" s="150" t="e">
        <f t="shared" si="44"/>
        <v>#VALUE!</v>
      </c>
      <c r="F159" s="150" t="e">
        <f t="shared" si="45"/>
        <v>#VALUE!</v>
      </c>
      <c r="G159" s="136" t="e">
        <f t="shared" si="46"/>
        <v>#VALUE!</v>
      </c>
      <c r="H159" s="148" t="e">
        <f t="shared" si="50"/>
        <v>#VALUE!</v>
      </c>
      <c r="I159" s="148" t="e">
        <f t="shared" si="57"/>
        <v>#VALUE!</v>
      </c>
      <c r="J159" s="148" t="e">
        <f t="shared" si="47"/>
        <v>#VALUE!</v>
      </c>
      <c r="K159" s="148" t="e">
        <f t="shared" si="58"/>
        <v>#VALUE!</v>
      </c>
      <c r="L159" s="148" t="e">
        <f t="shared" si="59"/>
        <v>#VALUE!</v>
      </c>
      <c r="M159" s="148" t="e">
        <f t="shared" si="48"/>
        <v>#VALUE!</v>
      </c>
      <c r="N159" s="148" t="e">
        <f t="shared" si="51"/>
        <v>#VALUE!</v>
      </c>
      <c r="O159" s="148"/>
      <c r="P159" s="148"/>
      <c r="Q159" s="148" t="e">
        <f t="shared" si="60"/>
        <v>#VALUE!</v>
      </c>
      <c r="R159" s="148" t="e">
        <f t="shared" si="61"/>
        <v>#VALUE!</v>
      </c>
      <c r="S159" s="137" t="e">
        <f t="shared" si="49"/>
        <v>#VALUE!</v>
      </c>
      <c r="T159" s="275" t="e">
        <f t="shared" si="41"/>
        <v>#VALUE!</v>
      </c>
      <c r="U159" s="275" t="e">
        <f t="shared" si="43"/>
        <v>#VALUE!</v>
      </c>
      <c r="V159" s="275" t="e">
        <f t="shared" si="43"/>
        <v>#VALUE!</v>
      </c>
      <c r="W159" s="275" t="e">
        <f t="shared" si="43"/>
        <v>#VALUE!</v>
      </c>
      <c r="X159" s="275" t="e">
        <f t="shared" si="43"/>
        <v>#VALUE!</v>
      </c>
      <c r="Y159" s="275" t="e">
        <f t="shared" si="43"/>
        <v>#VALUE!</v>
      </c>
      <c r="Z159" s="275" t="e">
        <f t="shared" si="43"/>
        <v>#VALUE!</v>
      </c>
      <c r="AA159" s="275" t="e">
        <f t="shared" si="43"/>
        <v>#VALUE!</v>
      </c>
      <c r="AB159" s="275" t="e">
        <f t="shared" si="43"/>
        <v>#VALUE!</v>
      </c>
      <c r="AC159" s="275" t="e">
        <f t="shared" si="43"/>
        <v>#VALUE!</v>
      </c>
      <c r="AD159" s="275" t="e">
        <f t="shared" si="43"/>
        <v>#VALUE!</v>
      </c>
      <c r="AE159" s="276" t="e">
        <f t="shared" si="52"/>
        <v>#VALUE!</v>
      </c>
    </row>
    <row r="160" spans="1:31">
      <c r="A160" s="133" t="e">
        <f t="shared" si="53"/>
        <v>#VALUE!</v>
      </c>
      <c r="B160" s="134" t="e">
        <f t="shared" si="54"/>
        <v>#VALUE!</v>
      </c>
      <c r="C160" s="134" t="e">
        <f t="shared" si="55"/>
        <v>#VALUE!</v>
      </c>
      <c r="D160" s="135" t="e">
        <f t="shared" si="56"/>
        <v>#VALUE!</v>
      </c>
      <c r="E160" s="150" t="e">
        <f t="shared" si="44"/>
        <v>#VALUE!</v>
      </c>
      <c r="F160" s="150" t="e">
        <f t="shared" si="45"/>
        <v>#VALUE!</v>
      </c>
      <c r="G160" s="136" t="e">
        <f t="shared" si="46"/>
        <v>#VALUE!</v>
      </c>
      <c r="H160" s="148" t="e">
        <f t="shared" si="50"/>
        <v>#VALUE!</v>
      </c>
      <c r="I160" s="148" t="e">
        <f t="shared" si="57"/>
        <v>#VALUE!</v>
      </c>
      <c r="J160" s="148" t="e">
        <f t="shared" si="47"/>
        <v>#VALUE!</v>
      </c>
      <c r="K160" s="148" t="e">
        <f t="shared" si="58"/>
        <v>#VALUE!</v>
      </c>
      <c r="L160" s="148" t="e">
        <f t="shared" si="59"/>
        <v>#VALUE!</v>
      </c>
      <c r="M160" s="148" t="e">
        <f t="shared" si="48"/>
        <v>#VALUE!</v>
      </c>
      <c r="N160" s="148" t="e">
        <f t="shared" si="51"/>
        <v>#VALUE!</v>
      </c>
      <c r="O160" s="148"/>
      <c r="P160" s="148"/>
      <c r="Q160" s="148" t="e">
        <f t="shared" si="60"/>
        <v>#VALUE!</v>
      </c>
      <c r="R160" s="148" t="e">
        <f t="shared" si="61"/>
        <v>#VALUE!</v>
      </c>
      <c r="S160" s="137" t="e">
        <f t="shared" si="49"/>
        <v>#VALUE!</v>
      </c>
      <c r="T160" s="275" t="e">
        <f t="shared" si="41"/>
        <v>#VALUE!</v>
      </c>
      <c r="U160" s="275" t="e">
        <f t="shared" si="43"/>
        <v>#VALUE!</v>
      </c>
      <c r="V160" s="275" t="e">
        <f t="shared" si="43"/>
        <v>#VALUE!</v>
      </c>
      <c r="W160" s="275" t="e">
        <f t="shared" si="43"/>
        <v>#VALUE!</v>
      </c>
      <c r="X160" s="275" t="e">
        <f t="shared" si="43"/>
        <v>#VALUE!</v>
      </c>
      <c r="Y160" s="275" t="e">
        <f t="shared" si="43"/>
        <v>#VALUE!</v>
      </c>
      <c r="Z160" s="275" t="e">
        <f t="shared" si="43"/>
        <v>#VALUE!</v>
      </c>
      <c r="AA160" s="275" t="e">
        <f t="shared" si="43"/>
        <v>#VALUE!</v>
      </c>
      <c r="AB160" s="275" t="e">
        <f t="shared" si="43"/>
        <v>#VALUE!</v>
      </c>
      <c r="AC160" s="275" t="e">
        <f t="shared" si="43"/>
        <v>#VALUE!</v>
      </c>
      <c r="AD160" s="275" t="e">
        <f t="shared" si="43"/>
        <v>#VALUE!</v>
      </c>
      <c r="AE160" s="276" t="e">
        <f t="shared" si="52"/>
        <v>#VALUE!</v>
      </c>
    </row>
    <row r="161" spans="1:31">
      <c r="A161" s="133" t="e">
        <f t="shared" si="53"/>
        <v>#VALUE!</v>
      </c>
      <c r="B161" s="134" t="e">
        <f t="shared" si="54"/>
        <v>#VALUE!</v>
      </c>
      <c r="C161" s="134" t="e">
        <f t="shared" si="55"/>
        <v>#VALUE!</v>
      </c>
      <c r="D161" s="135" t="e">
        <f t="shared" si="56"/>
        <v>#VALUE!</v>
      </c>
      <c r="E161" s="150" t="e">
        <f t="shared" si="44"/>
        <v>#VALUE!</v>
      </c>
      <c r="F161" s="150" t="e">
        <f t="shared" si="45"/>
        <v>#VALUE!</v>
      </c>
      <c r="G161" s="136" t="e">
        <f t="shared" si="46"/>
        <v>#VALUE!</v>
      </c>
      <c r="H161" s="148" t="e">
        <f t="shared" si="50"/>
        <v>#VALUE!</v>
      </c>
      <c r="I161" s="148" t="e">
        <f t="shared" si="57"/>
        <v>#VALUE!</v>
      </c>
      <c r="J161" s="148" t="e">
        <f t="shared" si="47"/>
        <v>#VALUE!</v>
      </c>
      <c r="K161" s="148" t="e">
        <f t="shared" si="58"/>
        <v>#VALUE!</v>
      </c>
      <c r="L161" s="148" t="e">
        <f t="shared" si="59"/>
        <v>#VALUE!</v>
      </c>
      <c r="M161" s="148" t="e">
        <f t="shared" si="48"/>
        <v>#VALUE!</v>
      </c>
      <c r="N161" s="148" t="e">
        <f t="shared" si="51"/>
        <v>#VALUE!</v>
      </c>
      <c r="O161" s="148"/>
      <c r="P161" s="148"/>
      <c r="Q161" s="148" t="e">
        <f t="shared" si="60"/>
        <v>#VALUE!</v>
      </c>
      <c r="R161" s="148" t="e">
        <f t="shared" si="61"/>
        <v>#VALUE!</v>
      </c>
      <c r="S161" s="137" t="e">
        <f t="shared" si="49"/>
        <v>#VALUE!</v>
      </c>
      <c r="T161" s="275" t="e">
        <f t="shared" si="41"/>
        <v>#VALUE!</v>
      </c>
      <c r="U161" s="275" t="e">
        <f t="shared" si="43"/>
        <v>#VALUE!</v>
      </c>
      <c r="V161" s="275" t="e">
        <f t="shared" si="43"/>
        <v>#VALUE!</v>
      </c>
      <c r="W161" s="275" t="e">
        <f t="shared" si="43"/>
        <v>#VALUE!</v>
      </c>
      <c r="X161" s="275" t="e">
        <f t="shared" si="43"/>
        <v>#VALUE!</v>
      </c>
      <c r="Y161" s="275" t="e">
        <f t="shared" si="43"/>
        <v>#VALUE!</v>
      </c>
      <c r="Z161" s="275" t="e">
        <f t="shared" si="43"/>
        <v>#VALUE!</v>
      </c>
      <c r="AA161" s="275" t="e">
        <f t="shared" si="43"/>
        <v>#VALUE!</v>
      </c>
      <c r="AB161" s="275" t="e">
        <f t="shared" si="43"/>
        <v>#VALUE!</v>
      </c>
      <c r="AC161" s="275" t="e">
        <f t="shared" si="43"/>
        <v>#VALUE!</v>
      </c>
      <c r="AD161" s="275" t="e">
        <f t="shared" si="43"/>
        <v>#VALUE!</v>
      </c>
      <c r="AE161" s="276" t="e">
        <f t="shared" si="52"/>
        <v>#VALUE!</v>
      </c>
    </row>
    <row r="162" spans="1:31">
      <c r="A162" s="133" t="e">
        <f t="shared" si="53"/>
        <v>#VALUE!</v>
      </c>
      <c r="B162" s="134" t="e">
        <f t="shared" si="54"/>
        <v>#VALUE!</v>
      </c>
      <c r="C162" s="134" t="e">
        <f t="shared" si="55"/>
        <v>#VALUE!</v>
      </c>
      <c r="D162" s="135" t="e">
        <f t="shared" si="56"/>
        <v>#VALUE!</v>
      </c>
      <c r="E162" s="150" t="e">
        <f t="shared" si="44"/>
        <v>#VALUE!</v>
      </c>
      <c r="F162" s="150" t="e">
        <f t="shared" si="45"/>
        <v>#VALUE!</v>
      </c>
      <c r="G162" s="136" t="e">
        <f t="shared" si="46"/>
        <v>#VALUE!</v>
      </c>
      <c r="H162" s="148" t="e">
        <f t="shared" si="50"/>
        <v>#VALUE!</v>
      </c>
      <c r="I162" s="148" t="e">
        <f t="shared" si="57"/>
        <v>#VALUE!</v>
      </c>
      <c r="J162" s="148" t="e">
        <f t="shared" si="47"/>
        <v>#VALUE!</v>
      </c>
      <c r="K162" s="148" t="e">
        <f t="shared" si="58"/>
        <v>#VALUE!</v>
      </c>
      <c r="L162" s="148" t="e">
        <f t="shared" si="59"/>
        <v>#VALUE!</v>
      </c>
      <c r="M162" s="148" t="e">
        <f t="shared" si="48"/>
        <v>#VALUE!</v>
      </c>
      <c r="N162" s="148" t="e">
        <f t="shared" si="51"/>
        <v>#VALUE!</v>
      </c>
      <c r="O162" s="148"/>
      <c r="P162" s="148"/>
      <c r="Q162" s="148" t="e">
        <f t="shared" si="60"/>
        <v>#VALUE!</v>
      </c>
      <c r="R162" s="148" t="e">
        <f t="shared" si="61"/>
        <v>#VALUE!</v>
      </c>
      <c r="S162" s="137" t="e">
        <f t="shared" si="49"/>
        <v>#VALUE!</v>
      </c>
      <c r="T162" s="275" t="e">
        <f t="shared" si="41"/>
        <v>#VALUE!</v>
      </c>
      <c r="U162" s="275" t="e">
        <f t="shared" si="43"/>
        <v>#VALUE!</v>
      </c>
      <c r="V162" s="275" t="e">
        <f t="shared" si="43"/>
        <v>#VALUE!</v>
      </c>
      <c r="W162" s="275" t="e">
        <f t="shared" si="43"/>
        <v>#VALUE!</v>
      </c>
      <c r="X162" s="275" t="e">
        <f t="shared" si="43"/>
        <v>#VALUE!</v>
      </c>
      <c r="Y162" s="275" t="e">
        <f t="shared" si="43"/>
        <v>#VALUE!</v>
      </c>
      <c r="Z162" s="275" t="e">
        <f t="shared" si="43"/>
        <v>#VALUE!</v>
      </c>
      <c r="AA162" s="275" t="e">
        <f t="shared" si="43"/>
        <v>#VALUE!</v>
      </c>
      <c r="AB162" s="275" t="e">
        <f t="shared" si="43"/>
        <v>#VALUE!</v>
      </c>
      <c r="AC162" s="275" t="e">
        <f t="shared" si="43"/>
        <v>#VALUE!</v>
      </c>
      <c r="AD162" s="275" t="e">
        <f t="shared" si="43"/>
        <v>#VALUE!</v>
      </c>
      <c r="AE162" s="276" t="e">
        <f t="shared" si="52"/>
        <v>#VALUE!</v>
      </c>
    </row>
    <row r="163" spans="1:31">
      <c r="A163" s="133" t="e">
        <f t="shared" si="53"/>
        <v>#VALUE!</v>
      </c>
      <c r="B163" s="134" t="e">
        <f t="shared" si="54"/>
        <v>#VALUE!</v>
      </c>
      <c r="C163" s="134" t="e">
        <f t="shared" si="55"/>
        <v>#VALUE!</v>
      </c>
      <c r="D163" s="135" t="e">
        <f t="shared" si="56"/>
        <v>#VALUE!</v>
      </c>
      <c r="E163" s="150" t="e">
        <f t="shared" si="44"/>
        <v>#VALUE!</v>
      </c>
      <c r="F163" s="150" t="e">
        <f t="shared" si="45"/>
        <v>#VALUE!</v>
      </c>
      <c r="G163" s="136" t="e">
        <f t="shared" si="46"/>
        <v>#VALUE!</v>
      </c>
      <c r="H163" s="148" t="e">
        <f t="shared" si="50"/>
        <v>#VALUE!</v>
      </c>
      <c r="I163" s="148" t="e">
        <f t="shared" si="57"/>
        <v>#VALUE!</v>
      </c>
      <c r="J163" s="148" t="e">
        <f t="shared" si="47"/>
        <v>#VALUE!</v>
      </c>
      <c r="K163" s="148" t="e">
        <f t="shared" si="58"/>
        <v>#VALUE!</v>
      </c>
      <c r="L163" s="148" t="e">
        <f t="shared" si="59"/>
        <v>#VALUE!</v>
      </c>
      <c r="M163" s="148" t="e">
        <f t="shared" si="48"/>
        <v>#VALUE!</v>
      </c>
      <c r="N163" s="148" t="e">
        <f t="shared" si="51"/>
        <v>#VALUE!</v>
      </c>
      <c r="O163" s="148"/>
      <c r="P163" s="148"/>
      <c r="Q163" s="148" t="e">
        <f t="shared" si="60"/>
        <v>#VALUE!</v>
      </c>
      <c r="R163" s="148" t="e">
        <f t="shared" si="61"/>
        <v>#VALUE!</v>
      </c>
      <c r="S163" s="137" t="e">
        <f t="shared" si="49"/>
        <v>#VALUE!</v>
      </c>
      <c r="T163" s="275" t="e">
        <f t="shared" si="41"/>
        <v>#VALUE!</v>
      </c>
      <c r="U163" s="275" t="e">
        <f t="shared" si="43"/>
        <v>#VALUE!</v>
      </c>
      <c r="V163" s="275" t="e">
        <f t="shared" si="43"/>
        <v>#VALUE!</v>
      </c>
      <c r="W163" s="275" t="e">
        <f t="shared" si="43"/>
        <v>#VALUE!</v>
      </c>
      <c r="X163" s="275" t="e">
        <f t="shared" si="43"/>
        <v>#VALUE!</v>
      </c>
      <c r="Y163" s="275" t="e">
        <f t="shared" si="43"/>
        <v>#VALUE!</v>
      </c>
      <c r="Z163" s="275" t="e">
        <f t="shared" si="43"/>
        <v>#VALUE!</v>
      </c>
      <c r="AA163" s="275" t="e">
        <f t="shared" si="43"/>
        <v>#VALUE!</v>
      </c>
      <c r="AB163" s="275" t="e">
        <f t="shared" si="43"/>
        <v>#VALUE!</v>
      </c>
      <c r="AC163" s="275" t="e">
        <f t="shared" si="43"/>
        <v>#VALUE!</v>
      </c>
      <c r="AD163" s="275" t="e">
        <f t="shared" si="43"/>
        <v>#VALUE!</v>
      </c>
      <c r="AE163" s="276" t="e">
        <f t="shared" si="52"/>
        <v>#VALUE!</v>
      </c>
    </row>
    <row r="164" spans="1:31">
      <c r="A164" s="133" t="e">
        <f t="shared" si="53"/>
        <v>#VALUE!</v>
      </c>
      <c r="B164" s="134" t="e">
        <f t="shared" si="54"/>
        <v>#VALUE!</v>
      </c>
      <c r="C164" s="134" t="e">
        <f t="shared" si="55"/>
        <v>#VALUE!</v>
      </c>
      <c r="D164" s="135" t="e">
        <f t="shared" si="56"/>
        <v>#VALUE!</v>
      </c>
      <c r="E164" s="150" t="e">
        <f t="shared" si="44"/>
        <v>#VALUE!</v>
      </c>
      <c r="F164" s="150" t="e">
        <f t="shared" si="45"/>
        <v>#VALUE!</v>
      </c>
      <c r="G164" s="136" t="e">
        <f t="shared" si="46"/>
        <v>#VALUE!</v>
      </c>
      <c r="H164" s="148" t="e">
        <f t="shared" si="50"/>
        <v>#VALUE!</v>
      </c>
      <c r="I164" s="148" t="e">
        <f t="shared" si="57"/>
        <v>#VALUE!</v>
      </c>
      <c r="J164" s="148" t="e">
        <f t="shared" si="47"/>
        <v>#VALUE!</v>
      </c>
      <c r="K164" s="148" t="e">
        <f t="shared" si="58"/>
        <v>#VALUE!</v>
      </c>
      <c r="L164" s="148" t="e">
        <f t="shared" si="59"/>
        <v>#VALUE!</v>
      </c>
      <c r="M164" s="148" t="e">
        <f t="shared" si="48"/>
        <v>#VALUE!</v>
      </c>
      <c r="N164" s="148" t="e">
        <f t="shared" si="51"/>
        <v>#VALUE!</v>
      </c>
      <c r="O164" s="148"/>
      <c r="P164" s="148"/>
      <c r="Q164" s="148" t="e">
        <f t="shared" si="60"/>
        <v>#VALUE!</v>
      </c>
      <c r="R164" s="148" t="e">
        <f t="shared" si="61"/>
        <v>#VALUE!</v>
      </c>
      <c r="S164" s="137" t="e">
        <f t="shared" si="49"/>
        <v>#VALUE!</v>
      </c>
      <c r="T164" s="275" t="e">
        <f t="shared" si="41"/>
        <v>#VALUE!</v>
      </c>
      <c r="U164" s="275" t="e">
        <f t="shared" si="43"/>
        <v>#VALUE!</v>
      </c>
      <c r="V164" s="275" t="e">
        <f t="shared" si="43"/>
        <v>#VALUE!</v>
      </c>
      <c r="W164" s="275" t="e">
        <f t="shared" si="43"/>
        <v>#VALUE!</v>
      </c>
      <c r="X164" s="275" t="e">
        <f t="shared" si="43"/>
        <v>#VALUE!</v>
      </c>
      <c r="Y164" s="275" t="e">
        <f t="shared" si="43"/>
        <v>#VALUE!</v>
      </c>
      <c r="Z164" s="275" t="e">
        <f t="shared" si="43"/>
        <v>#VALUE!</v>
      </c>
      <c r="AA164" s="275" t="e">
        <f t="shared" si="43"/>
        <v>#VALUE!</v>
      </c>
      <c r="AB164" s="275" t="e">
        <f t="shared" si="43"/>
        <v>#VALUE!</v>
      </c>
      <c r="AC164" s="275" t="e">
        <f t="shared" si="43"/>
        <v>#VALUE!</v>
      </c>
      <c r="AD164" s="275" t="e">
        <f t="shared" si="43"/>
        <v>#VALUE!</v>
      </c>
      <c r="AE164" s="276" t="e">
        <f t="shared" si="52"/>
        <v>#VALUE!</v>
      </c>
    </row>
    <row r="165" spans="1:31">
      <c r="A165" s="133" t="e">
        <f t="shared" si="53"/>
        <v>#VALUE!</v>
      </c>
      <c r="B165" s="134" t="e">
        <f t="shared" si="54"/>
        <v>#VALUE!</v>
      </c>
      <c r="C165" s="134" t="e">
        <f t="shared" si="55"/>
        <v>#VALUE!</v>
      </c>
      <c r="D165" s="135" t="e">
        <f t="shared" si="56"/>
        <v>#VALUE!</v>
      </c>
      <c r="E165" s="150" t="e">
        <f t="shared" si="44"/>
        <v>#VALUE!</v>
      </c>
      <c r="F165" s="150" t="e">
        <f t="shared" si="45"/>
        <v>#VALUE!</v>
      </c>
      <c r="G165" s="136" t="e">
        <f t="shared" si="46"/>
        <v>#VALUE!</v>
      </c>
      <c r="H165" s="148" t="e">
        <f t="shared" si="50"/>
        <v>#VALUE!</v>
      </c>
      <c r="I165" s="148" t="e">
        <f t="shared" si="57"/>
        <v>#VALUE!</v>
      </c>
      <c r="J165" s="148" t="e">
        <f t="shared" si="47"/>
        <v>#VALUE!</v>
      </c>
      <c r="K165" s="148" t="e">
        <f t="shared" si="58"/>
        <v>#VALUE!</v>
      </c>
      <c r="L165" s="148" t="e">
        <f t="shared" si="59"/>
        <v>#VALUE!</v>
      </c>
      <c r="M165" s="148" t="e">
        <f t="shared" si="48"/>
        <v>#VALUE!</v>
      </c>
      <c r="N165" s="148" t="e">
        <f t="shared" si="51"/>
        <v>#VALUE!</v>
      </c>
      <c r="O165" s="148"/>
      <c r="P165" s="148"/>
      <c r="Q165" s="148" t="e">
        <f t="shared" si="60"/>
        <v>#VALUE!</v>
      </c>
      <c r="R165" s="148" t="e">
        <f t="shared" si="61"/>
        <v>#VALUE!</v>
      </c>
      <c r="S165" s="137" t="e">
        <f t="shared" si="49"/>
        <v>#VALUE!</v>
      </c>
      <c r="T165" s="275" t="e">
        <f t="shared" si="41"/>
        <v>#VALUE!</v>
      </c>
      <c r="U165" s="275" t="e">
        <f t="shared" si="43"/>
        <v>#VALUE!</v>
      </c>
      <c r="V165" s="275" t="e">
        <f t="shared" si="43"/>
        <v>#VALUE!</v>
      </c>
      <c r="W165" s="275" t="e">
        <f t="shared" si="43"/>
        <v>#VALUE!</v>
      </c>
      <c r="X165" s="275" t="e">
        <f t="shared" si="43"/>
        <v>#VALUE!</v>
      </c>
      <c r="Y165" s="275" t="e">
        <f t="shared" si="43"/>
        <v>#VALUE!</v>
      </c>
      <c r="Z165" s="275" t="e">
        <f t="shared" si="43"/>
        <v>#VALUE!</v>
      </c>
      <c r="AA165" s="275" t="e">
        <f t="shared" si="43"/>
        <v>#VALUE!</v>
      </c>
      <c r="AB165" s="275" t="e">
        <f t="shared" si="43"/>
        <v>#VALUE!</v>
      </c>
      <c r="AC165" s="275" t="e">
        <f t="shared" si="43"/>
        <v>#VALUE!</v>
      </c>
      <c r="AD165" s="275" t="e">
        <f t="shared" si="43"/>
        <v>#VALUE!</v>
      </c>
      <c r="AE165" s="276" t="e">
        <f t="shared" si="52"/>
        <v>#VALUE!</v>
      </c>
    </row>
    <row r="166" spans="1:31">
      <c r="A166" s="133" t="e">
        <f t="shared" si="53"/>
        <v>#VALUE!</v>
      </c>
      <c r="B166" s="134" t="e">
        <f t="shared" si="54"/>
        <v>#VALUE!</v>
      </c>
      <c r="C166" s="134" t="e">
        <f t="shared" si="55"/>
        <v>#VALUE!</v>
      </c>
      <c r="D166" s="135" t="e">
        <f t="shared" si="56"/>
        <v>#VALUE!</v>
      </c>
      <c r="E166" s="150" t="e">
        <f t="shared" si="44"/>
        <v>#VALUE!</v>
      </c>
      <c r="F166" s="150" t="e">
        <f t="shared" si="45"/>
        <v>#VALUE!</v>
      </c>
      <c r="G166" s="136" t="e">
        <f t="shared" si="46"/>
        <v>#VALUE!</v>
      </c>
      <c r="H166" s="148" t="e">
        <f t="shared" si="50"/>
        <v>#VALUE!</v>
      </c>
      <c r="I166" s="148" t="e">
        <f t="shared" si="57"/>
        <v>#VALUE!</v>
      </c>
      <c r="J166" s="148" t="e">
        <f t="shared" si="47"/>
        <v>#VALUE!</v>
      </c>
      <c r="K166" s="148" t="e">
        <f t="shared" si="58"/>
        <v>#VALUE!</v>
      </c>
      <c r="L166" s="148" t="e">
        <f t="shared" si="59"/>
        <v>#VALUE!</v>
      </c>
      <c r="M166" s="148" t="e">
        <f t="shared" si="48"/>
        <v>#VALUE!</v>
      </c>
      <c r="N166" s="148" t="e">
        <f t="shared" si="51"/>
        <v>#VALUE!</v>
      </c>
      <c r="O166" s="148"/>
      <c r="P166" s="148"/>
      <c r="Q166" s="148" t="e">
        <f t="shared" si="60"/>
        <v>#VALUE!</v>
      </c>
      <c r="R166" s="148" t="e">
        <f t="shared" si="61"/>
        <v>#VALUE!</v>
      </c>
      <c r="S166" s="137" t="e">
        <f t="shared" si="49"/>
        <v>#VALUE!</v>
      </c>
      <c r="T166" s="275" t="e">
        <f t="shared" si="41"/>
        <v>#VALUE!</v>
      </c>
      <c r="U166" s="275" t="e">
        <f t="shared" si="43"/>
        <v>#VALUE!</v>
      </c>
      <c r="V166" s="275" t="e">
        <f t="shared" si="43"/>
        <v>#VALUE!</v>
      </c>
      <c r="W166" s="275" t="e">
        <f t="shared" si="43"/>
        <v>#VALUE!</v>
      </c>
      <c r="X166" s="275" t="e">
        <f t="shared" si="43"/>
        <v>#VALUE!</v>
      </c>
      <c r="Y166" s="275" t="e">
        <f t="shared" si="43"/>
        <v>#VALUE!</v>
      </c>
      <c r="Z166" s="275" t="e">
        <f t="shared" si="43"/>
        <v>#VALUE!</v>
      </c>
      <c r="AA166" s="275" t="e">
        <f t="shared" si="43"/>
        <v>#VALUE!</v>
      </c>
      <c r="AB166" s="275" t="e">
        <f t="shared" si="43"/>
        <v>#VALUE!</v>
      </c>
      <c r="AC166" s="275" t="e">
        <f t="shared" si="43"/>
        <v>#VALUE!</v>
      </c>
      <c r="AD166" s="275" t="e">
        <f t="shared" si="43"/>
        <v>#VALUE!</v>
      </c>
      <c r="AE166" s="276" t="e">
        <f t="shared" si="52"/>
        <v>#VALUE!</v>
      </c>
    </row>
    <row r="167" spans="1:31">
      <c r="A167" s="133" t="e">
        <f t="shared" si="53"/>
        <v>#VALUE!</v>
      </c>
      <c r="B167" s="134" t="e">
        <f t="shared" si="54"/>
        <v>#VALUE!</v>
      </c>
      <c r="C167" s="134" t="e">
        <f t="shared" si="55"/>
        <v>#VALUE!</v>
      </c>
      <c r="D167" s="135" t="e">
        <f t="shared" si="56"/>
        <v>#VALUE!</v>
      </c>
      <c r="E167" s="150" t="e">
        <f t="shared" si="44"/>
        <v>#VALUE!</v>
      </c>
      <c r="F167" s="150" t="e">
        <f t="shared" si="45"/>
        <v>#VALUE!</v>
      </c>
      <c r="G167" s="136" t="e">
        <f t="shared" si="46"/>
        <v>#VALUE!</v>
      </c>
      <c r="H167" s="148" t="e">
        <f t="shared" si="50"/>
        <v>#VALUE!</v>
      </c>
      <c r="I167" s="148" t="e">
        <f t="shared" si="57"/>
        <v>#VALUE!</v>
      </c>
      <c r="J167" s="148" t="e">
        <f t="shared" si="47"/>
        <v>#VALUE!</v>
      </c>
      <c r="K167" s="148" t="e">
        <f t="shared" si="58"/>
        <v>#VALUE!</v>
      </c>
      <c r="L167" s="148" t="e">
        <f t="shared" si="59"/>
        <v>#VALUE!</v>
      </c>
      <c r="M167" s="148" t="e">
        <f t="shared" si="48"/>
        <v>#VALUE!</v>
      </c>
      <c r="N167" s="148" t="e">
        <f t="shared" si="51"/>
        <v>#VALUE!</v>
      </c>
      <c r="O167" s="148"/>
      <c r="P167" s="148"/>
      <c r="Q167" s="148" t="e">
        <f t="shared" si="60"/>
        <v>#VALUE!</v>
      </c>
      <c r="R167" s="148" t="e">
        <f t="shared" si="61"/>
        <v>#VALUE!</v>
      </c>
      <c r="S167" s="137" t="e">
        <f t="shared" si="49"/>
        <v>#VALUE!</v>
      </c>
      <c r="T167" s="275" t="e">
        <f t="shared" si="41"/>
        <v>#VALUE!</v>
      </c>
      <c r="U167" s="275" t="e">
        <f t="shared" si="43"/>
        <v>#VALUE!</v>
      </c>
      <c r="V167" s="275" t="e">
        <f t="shared" si="43"/>
        <v>#VALUE!</v>
      </c>
      <c r="W167" s="275" t="e">
        <f t="shared" si="43"/>
        <v>#VALUE!</v>
      </c>
      <c r="X167" s="275" t="e">
        <f t="shared" si="43"/>
        <v>#VALUE!</v>
      </c>
      <c r="Y167" s="275" t="e">
        <f t="shared" si="43"/>
        <v>#VALUE!</v>
      </c>
      <c r="Z167" s="275" t="e">
        <f t="shared" si="43"/>
        <v>#VALUE!</v>
      </c>
      <c r="AA167" s="275" t="e">
        <f t="shared" ref="U167:AD193" si="62">MAX(0,MIN(MAX(0,$M167),AA$7)-AA$6)</f>
        <v>#VALUE!</v>
      </c>
      <c r="AB167" s="275" t="e">
        <f t="shared" si="62"/>
        <v>#VALUE!</v>
      </c>
      <c r="AC167" s="275" t="e">
        <f t="shared" si="62"/>
        <v>#VALUE!</v>
      </c>
      <c r="AD167" s="275" t="e">
        <f t="shared" si="62"/>
        <v>#VALUE!</v>
      </c>
      <c r="AE167" s="276" t="e">
        <f t="shared" si="52"/>
        <v>#VALUE!</v>
      </c>
    </row>
    <row r="168" spans="1:31">
      <c r="A168" s="133" t="e">
        <f t="shared" si="53"/>
        <v>#VALUE!</v>
      </c>
      <c r="B168" s="134" t="e">
        <f t="shared" si="54"/>
        <v>#VALUE!</v>
      </c>
      <c r="C168" s="134" t="e">
        <f t="shared" si="55"/>
        <v>#VALUE!</v>
      </c>
      <c r="D168" s="135" t="e">
        <f t="shared" si="56"/>
        <v>#VALUE!</v>
      </c>
      <c r="E168" s="150" t="e">
        <f t="shared" si="44"/>
        <v>#VALUE!</v>
      </c>
      <c r="F168" s="150" t="e">
        <f t="shared" si="45"/>
        <v>#VALUE!</v>
      </c>
      <c r="G168" s="136" t="e">
        <f t="shared" si="46"/>
        <v>#VALUE!</v>
      </c>
      <c r="H168" s="148" t="e">
        <f t="shared" si="50"/>
        <v>#VALUE!</v>
      </c>
      <c r="I168" s="148" t="e">
        <f t="shared" si="57"/>
        <v>#VALUE!</v>
      </c>
      <c r="J168" s="148" t="e">
        <f t="shared" si="47"/>
        <v>#VALUE!</v>
      </c>
      <c r="K168" s="148" t="e">
        <f t="shared" si="58"/>
        <v>#VALUE!</v>
      </c>
      <c r="L168" s="148" t="e">
        <f t="shared" si="59"/>
        <v>#VALUE!</v>
      </c>
      <c r="M168" s="148" t="e">
        <f t="shared" si="48"/>
        <v>#VALUE!</v>
      </c>
      <c r="N168" s="148" t="e">
        <f t="shared" si="51"/>
        <v>#VALUE!</v>
      </c>
      <c r="O168" s="148"/>
      <c r="P168" s="148"/>
      <c r="Q168" s="148" t="e">
        <f t="shared" si="60"/>
        <v>#VALUE!</v>
      </c>
      <c r="R168" s="148" t="e">
        <f t="shared" si="61"/>
        <v>#VALUE!</v>
      </c>
      <c r="S168" s="137" t="e">
        <f t="shared" si="49"/>
        <v>#VALUE!</v>
      </c>
      <c r="T168" s="275" t="e">
        <f t="shared" si="41"/>
        <v>#VALUE!</v>
      </c>
      <c r="U168" s="275" t="e">
        <f t="shared" si="62"/>
        <v>#VALUE!</v>
      </c>
      <c r="V168" s="275" t="e">
        <f t="shared" si="62"/>
        <v>#VALUE!</v>
      </c>
      <c r="W168" s="275" t="e">
        <f t="shared" si="62"/>
        <v>#VALUE!</v>
      </c>
      <c r="X168" s="275" t="e">
        <f t="shared" si="62"/>
        <v>#VALUE!</v>
      </c>
      <c r="Y168" s="275" t="e">
        <f t="shared" si="62"/>
        <v>#VALUE!</v>
      </c>
      <c r="Z168" s="275" t="e">
        <f t="shared" si="62"/>
        <v>#VALUE!</v>
      </c>
      <c r="AA168" s="275" t="e">
        <f t="shared" si="62"/>
        <v>#VALUE!</v>
      </c>
      <c r="AB168" s="275" t="e">
        <f t="shared" si="62"/>
        <v>#VALUE!</v>
      </c>
      <c r="AC168" s="275" t="e">
        <f t="shared" si="62"/>
        <v>#VALUE!</v>
      </c>
      <c r="AD168" s="275" t="e">
        <f t="shared" si="62"/>
        <v>#VALUE!</v>
      </c>
      <c r="AE168" s="276" t="e">
        <f t="shared" si="52"/>
        <v>#VALUE!</v>
      </c>
    </row>
    <row r="169" spans="1:31">
      <c r="A169" s="133" t="e">
        <f t="shared" si="53"/>
        <v>#VALUE!</v>
      </c>
      <c r="B169" s="134" t="e">
        <f t="shared" si="54"/>
        <v>#VALUE!</v>
      </c>
      <c r="C169" s="134" t="e">
        <f t="shared" si="55"/>
        <v>#VALUE!</v>
      </c>
      <c r="D169" s="135" t="e">
        <f t="shared" si="56"/>
        <v>#VALUE!</v>
      </c>
      <c r="E169" s="150" t="e">
        <f t="shared" si="44"/>
        <v>#VALUE!</v>
      </c>
      <c r="F169" s="150" t="e">
        <f t="shared" si="45"/>
        <v>#VALUE!</v>
      </c>
      <c r="G169" s="136" t="e">
        <f t="shared" si="46"/>
        <v>#VALUE!</v>
      </c>
      <c r="H169" s="148" t="e">
        <f t="shared" si="50"/>
        <v>#VALUE!</v>
      </c>
      <c r="I169" s="148" t="e">
        <f t="shared" si="57"/>
        <v>#VALUE!</v>
      </c>
      <c r="J169" s="148" t="e">
        <f t="shared" si="47"/>
        <v>#VALUE!</v>
      </c>
      <c r="K169" s="148" t="e">
        <f t="shared" si="58"/>
        <v>#VALUE!</v>
      </c>
      <c r="L169" s="148" t="e">
        <f t="shared" si="59"/>
        <v>#VALUE!</v>
      </c>
      <c r="M169" s="148" t="e">
        <f t="shared" si="48"/>
        <v>#VALUE!</v>
      </c>
      <c r="N169" s="148" t="e">
        <f t="shared" si="51"/>
        <v>#VALUE!</v>
      </c>
      <c r="O169" s="148"/>
      <c r="P169" s="148"/>
      <c r="Q169" s="148" t="e">
        <f t="shared" si="60"/>
        <v>#VALUE!</v>
      </c>
      <c r="R169" s="148" t="e">
        <f t="shared" si="61"/>
        <v>#VALUE!</v>
      </c>
      <c r="S169" s="137" t="e">
        <f t="shared" si="49"/>
        <v>#VALUE!</v>
      </c>
      <c r="T169" s="275" t="e">
        <f t="shared" ref="T169:T196" si="63">MAX(0,MIN(MAX(0,$M169),T$7)-T$6)</f>
        <v>#VALUE!</v>
      </c>
      <c r="U169" s="275" t="e">
        <f t="shared" si="62"/>
        <v>#VALUE!</v>
      </c>
      <c r="V169" s="275" t="e">
        <f t="shared" si="62"/>
        <v>#VALUE!</v>
      </c>
      <c r="W169" s="275" t="e">
        <f t="shared" si="62"/>
        <v>#VALUE!</v>
      </c>
      <c r="X169" s="275" t="e">
        <f t="shared" si="62"/>
        <v>#VALUE!</v>
      </c>
      <c r="Y169" s="275" t="e">
        <f t="shared" si="62"/>
        <v>#VALUE!</v>
      </c>
      <c r="Z169" s="275" t="e">
        <f t="shared" si="62"/>
        <v>#VALUE!</v>
      </c>
      <c r="AA169" s="275" t="e">
        <f t="shared" si="62"/>
        <v>#VALUE!</v>
      </c>
      <c r="AB169" s="275" t="e">
        <f t="shared" si="62"/>
        <v>#VALUE!</v>
      </c>
      <c r="AC169" s="275" t="e">
        <f t="shared" si="62"/>
        <v>#VALUE!</v>
      </c>
      <c r="AD169" s="275" t="e">
        <f t="shared" si="62"/>
        <v>#VALUE!</v>
      </c>
      <c r="AE169" s="276" t="e">
        <f t="shared" si="52"/>
        <v>#VALUE!</v>
      </c>
    </row>
    <row r="170" spans="1:31">
      <c r="A170" s="133" t="e">
        <f t="shared" si="53"/>
        <v>#VALUE!</v>
      </c>
      <c r="B170" s="134" t="e">
        <f t="shared" si="54"/>
        <v>#VALUE!</v>
      </c>
      <c r="C170" s="134" t="e">
        <f t="shared" si="55"/>
        <v>#VALUE!</v>
      </c>
      <c r="D170" s="135" t="e">
        <f t="shared" si="56"/>
        <v>#VALUE!</v>
      </c>
      <c r="E170" s="150" t="e">
        <f t="shared" si="44"/>
        <v>#VALUE!</v>
      </c>
      <c r="F170" s="150" t="e">
        <f t="shared" si="45"/>
        <v>#VALUE!</v>
      </c>
      <c r="G170" s="136" t="e">
        <f t="shared" si="46"/>
        <v>#VALUE!</v>
      </c>
      <c r="H170" s="148" t="e">
        <f t="shared" si="50"/>
        <v>#VALUE!</v>
      </c>
      <c r="I170" s="148" t="e">
        <f t="shared" si="57"/>
        <v>#VALUE!</v>
      </c>
      <c r="J170" s="148" t="e">
        <f t="shared" si="47"/>
        <v>#VALUE!</v>
      </c>
      <c r="K170" s="148" t="e">
        <f t="shared" si="58"/>
        <v>#VALUE!</v>
      </c>
      <c r="L170" s="148" t="e">
        <f t="shared" si="59"/>
        <v>#VALUE!</v>
      </c>
      <c r="M170" s="148" t="e">
        <f t="shared" si="48"/>
        <v>#VALUE!</v>
      </c>
      <c r="N170" s="148" t="e">
        <f t="shared" si="51"/>
        <v>#VALUE!</v>
      </c>
      <c r="O170" s="148"/>
      <c r="P170" s="148"/>
      <c r="Q170" s="148" t="e">
        <f t="shared" si="60"/>
        <v>#VALUE!</v>
      </c>
      <c r="R170" s="148" t="e">
        <f t="shared" si="61"/>
        <v>#VALUE!</v>
      </c>
      <c r="S170" s="137" t="e">
        <f t="shared" si="49"/>
        <v>#VALUE!</v>
      </c>
      <c r="T170" s="275" t="e">
        <f t="shared" si="63"/>
        <v>#VALUE!</v>
      </c>
      <c r="U170" s="275" t="e">
        <f t="shared" si="62"/>
        <v>#VALUE!</v>
      </c>
      <c r="V170" s="275" t="e">
        <f t="shared" si="62"/>
        <v>#VALUE!</v>
      </c>
      <c r="W170" s="275" t="e">
        <f t="shared" si="62"/>
        <v>#VALUE!</v>
      </c>
      <c r="X170" s="275" t="e">
        <f t="shared" si="62"/>
        <v>#VALUE!</v>
      </c>
      <c r="Y170" s="275" t="e">
        <f t="shared" si="62"/>
        <v>#VALUE!</v>
      </c>
      <c r="Z170" s="275" t="e">
        <f t="shared" si="62"/>
        <v>#VALUE!</v>
      </c>
      <c r="AA170" s="275" t="e">
        <f t="shared" si="62"/>
        <v>#VALUE!</v>
      </c>
      <c r="AB170" s="275" t="e">
        <f t="shared" si="62"/>
        <v>#VALUE!</v>
      </c>
      <c r="AC170" s="275" t="e">
        <f t="shared" si="62"/>
        <v>#VALUE!</v>
      </c>
      <c r="AD170" s="275" t="e">
        <f t="shared" si="62"/>
        <v>#VALUE!</v>
      </c>
      <c r="AE170" s="276" t="e">
        <f t="shared" si="52"/>
        <v>#VALUE!</v>
      </c>
    </row>
    <row r="171" spans="1:31">
      <c r="A171" s="133" t="e">
        <f t="shared" si="53"/>
        <v>#VALUE!</v>
      </c>
      <c r="B171" s="134" t="e">
        <f t="shared" si="54"/>
        <v>#VALUE!</v>
      </c>
      <c r="C171" s="134" t="e">
        <f t="shared" si="55"/>
        <v>#VALUE!</v>
      </c>
      <c r="D171" s="135" t="e">
        <f t="shared" si="56"/>
        <v>#VALUE!</v>
      </c>
      <c r="E171" s="150" t="e">
        <f t="shared" si="44"/>
        <v>#VALUE!</v>
      </c>
      <c r="F171" s="150" t="e">
        <f t="shared" si="45"/>
        <v>#VALUE!</v>
      </c>
      <c r="G171" s="136" t="e">
        <f t="shared" si="46"/>
        <v>#VALUE!</v>
      </c>
      <c r="H171" s="148" t="e">
        <f t="shared" si="50"/>
        <v>#VALUE!</v>
      </c>
      <c r="I171" s="148" t="e">
        <f t="shared" si="57"/>
        <v>#VALUE!</v>
      </c>
      <c r="J171" s="148" t="e">
        <f t="shared" si="47"/>
        <v>#VALUE!</v>
      </c>
      <c r="K171" s="148" t="e">
        <f t="shared" si="58"/>
        <v>#VALUE!</v>
      </c>
      <c r="L171" s="148" t="e">
        <f t="shared" si="59"/>
        <v>#VALUE!</v>
      </c>
      <c r="M171" s="148" t="e">
        <f t="shared" si="48"/>
        <v>#VALUE!</v>
      </c>
      <c r="N171" s="148" t="e">
        <f t="shared" si="51"/>
        <v>#VALUE!</v>
      </c>
      <c r="O171" s="148"/>
      <c r="P171" s="148"/>
      <c r="Q171" s="148" t="e">
        <f t="shared" si="60"/>
        <v>#VALUE!</v>
      </c>
      <c r="R171" s="148" t="e">
        <f t="shared" si="61"/>
        <v>#VALUE!</v>
      </c>
      <c r="S171" s="137" t="e">
        <f t="shared" si="49"/>
        <v>#VALUE!</v>
      </c>
      <c r="T171" s="275" t="e">
        <f t="shared" si="63"/>
        <v>#VALUE!</v>
      </c>
      <c r="U171" s="275" t="e">
        <f t="shared" si="62"/>
        <v>#VALUE!</v>
      </c>
      <c r="V171" s="275" t="e">
        <f t="shared" si="62"/>
        <v>#VALUE!</v>
      </c>
      <c r="W171" s="275" t="e">
        <f t="shared" si="62"/>
        <v>#VALUE!</v>
      </c>
      <c r="X171" s="275" t="e">
        <f t="shared" si="62"/>
        <v>#VALUE!</v>
      </c>
      <c r="Y171" s="275" t="e">
        <f t="shared" si="62"/>
        <v>#VALUE!</v>
      </c>
      <c r="Z171" s="275" t="e">
        <f t="shared" si="62"/>
        <v>#VALUE!</v>
      </c>
      <c r="AA171" s="275" t="e">
        <f t="shared" si="62"/>
        <v>#VALUE!</v>
      </c>
      <c r="AB171" s="275" t="e">
        <f t="shared" si="62"/>
        <v>#VALUE!</v>
      </c>
      <c r="AC171" s="275" t="e">
        <f t="shared" si="62"/>
        <v>#VALUE!</v>
      </c>
      <c r="AD171" s="275" t="e">
        <f t="shared" si="62"/>
        <v>#VALUE!</v>
      </c>
      <c r="AE171" s="276" t="e">
        <f t="shared" si="52"/>
        <v>#VALUE!</v>
      </c>
    </row>
    <row r="172" spans="1:31">
      <c r="A172" s="133" t="e">
        <f t="shared" si="53"/>
        <v>#VALUE!</v>
      </c>
      <c r="B172" s="134" t="e">
        <f t="shared" si="54"/>
        <v>#VALUE!</v>
      </c>
      <c r="C172" s="134" t="e">
        <f t="shared" si="55"/>
        <v>#VALUE!</v>
      </c>
      <c r="D172" s="135" t="e">
        <f t="shared" si="56"/>
        <v>#VALUE!</v>
      </c>
      <c r="E172" s="150" t="e">
        <f t="shared" si="44"/>
        <v>#VALUE!</v>
      </c>
      <c r="F172" s="150" t="e">
        <f t="shared" si="45"/>
        <v>#VALUE!</v>
      </c>
      <c r="G172" s="136" t="e">
        <f t="shared" si="46"/>
        <v>#VALUE!</v>
      </c>
      <c r="H172" s="148" t="e">
        <f t="shared" si="50"/>
        <v>#VALUE!</v>
      </c>
      <c r="I172" s="148" t="e">
        <f t="shared" si="57"/>
        <v>#VALUE!</v>
      </c>
      <c r="J172" s="148" t="e">
        <f t="shared" si="47"/>
        <v>#VALUE!</v>
      </c>
      <c r="K172" s="148" t="e">
        <f t="shared" si="58"/>
        <v>#VALUE!</v>
      </c>
      <c r="L172" s="148" t="e">
        <f t="shared" si="59"/>
        <v>#VALUE!</v>
      </c>
      <c r="M172" s="148" t="e">
        <f t="shared" si="48"/>
        <v>#VALUE!</v>
      </c>
      <c r="N172" s="148" t="e">
        <f t="shared" si="51"/>
        <v>#VALUE!</v>
      </c>
      <c r="O172" s="148"/>
      <c r="P172" s="148"/>
      <c r="Q172" s="148" t="e">
        <f t="shared" si="60"/>
        <v>#VALUE!</v>
      </c>
      <c r="R172" s="148" t="e">
        <f t="shared" si="61"/>
        <v>#VALUE!</v>
      </c>
      <c r="S172" s="137" t="e">
        <f t="shared" si="49"/>
        <v>#VALUE!</v>
      </c>
      <c r="T172" s="275" t="e">
        <f t="shared" si="63"/>
        <v>#VALUE!</v>
      </c>
      <c r="U172" s="275" t="e">
        <f t="shared" si="62"/>
        <v>#VALUE!</v>
      </c>
      <c r="V172" s="275" t="e">
        <f t="shared" si="62"/>
        <v>#VALUE!</v>
      </c>
      <c r="W172" s="275" t="e">
        <f t="shared" si="62"/>
        <v>#VALUE!</v>
      </c>
      <c r="X172" s="275" t="e">
        <f t="shared" si="62"/>
        <v>#VALUE!</v>
      </c>
      <c r="Y172" s="275" t="e">
        <f t="shared" si="62"/>
        <v>#VALUE!</v>
      </c>
      <c r="Z172" s="275" t="e">
        <f t="shared" si="62"/>
        <v>#VALUE!</v>
      </c>
      <c r="AA172" s="275" t="e">
        <f t="shared" si="62"/>
        <v>#VALUE!</v>
      </c>
      <c r="AB172" s="275" t="e">
        <f t="shared" si="62"/>
        <v>#VALUE!</v>
      </c>
      <c r="AC172" s="275" t="e">
        <f t="shared" si="62"/>
        <v>#VALUE!</v>
      </c>
      <c r="AD172" s="275" t="e">
        <f t="shared" si="62"/>
        <v>#VALUE!</v>
      </c>
      <c r="AE172" s="276" t="e">
        <f t="shared" si="52"/>
        <v>#VALUE!</v>
      </c>
    </row>
    <row r="173" spans="1:31">
      <c r="A173" s="133" t="e">
        <f t="shared" si="53"/>
        <v>#VALUE!</v>
      </c>
      <c r="B173" s="134" t="e">
        <f t="shared" si="54"/>
        <v>#VALUE!</v>
      </c>
      <c r="C173" s="134" t="e">
        <f t="shared" si="55"/>
        <v>#VALUE!</v>
      </c>
      <c r="D173" s="135" t="e">
        <f t="shared" si="56"/>
        <v>#VALUE!</v>
      </c>
      <c r="E173" s="150" t="e">
        <f t="shared" si="44"/>
        <v>#VALUE!</v>
      </c>
      <c r="F173" s="150" t="e">
        <f t="shared" si="45"/>
        <v>#VALUE!</v>
      </c>
      <c r="G173" s="136" t="e">
        <f t="shared" si="46"/>
        <v>#VALUE!</v>
      </c>
      <c r="H173" s="148" t="e">
        <f t="shared" si="50"/>
        <v>#VALUE!</v>
      </c>
      <c r="I173" s="148" t="e">
        <f t="shared" si="57"/>
        <v>#VALUE!</v>
      </c>
      <c r="J173" s="148" t="e">
        <f t="shared" si="47"/>
        <v>#VALUE!</v>
      </c>
      <c r="K173" s="148" t="e">
        <f t="shared" si="58"/>
        <v>#VALUE!</v>
      </c>
      <c r="L173" s="148" t="e">
        <f t="shared" si="59"/>
        <v>#VALUE!</v>
      </c>
      <c r="M173" s="148" t="e">
        <f t="shared" si="48"/>
        <v>#VALUE!</v>
      </c>
      <c r="N173" s="148" t="e">
        <f t="shared" si="51"/>
        <v>#VALUE!</v>
      </c>
      <c r="O173" s="148"/>
      <c r="P173" s="148"/>
      <c r="Q173" s="148" t="e">
        <f t="shared" si="60"/>
        <v>#VALUE!</v>
      </c>
      <c r="R173" s="148" t="e">
        <f t="shared" si="61"/>
        <v>#VALUE!</v>
      </c>
      <c r="S173" s="137" t="e">
        <f t="shared" si="49"/>
        <v>#VALUE!</v>
      </c>
      <c r="T173" s="275" t="e">
        <f t="shared" si="63"/>
        <v>#VALUE!</v>
      </c>
      <c r="U173" s="275" t="e">
        <f t="shared" si="62"/>
        <v>#VALUE!</v>
      </c>
      <c r="V173" s="275" t="e">
        <f t="shared" si="62"/>
        <v>#VALUE!</v>
      </c>
      <c r="W173" s="275" t="e">
        <f t="shared" si="62"/>
        <v>#VALUE!</v>
      </c>
      <c r="X173" s="275" t="e">
        <f t="shared" si="62"/>
        <v>#VALUE!</v>
      </c>
      <c r="Y173" s="275" t="e">
        <f t="shared" si="62"/>
        <v>#VALUE!</v>
      </c>
      <c r="Z173" s="275" t="e">
        <f t="shared" si="62"/>
        <v>#VALUE!</v>
      </c>
      <c r="AA173" s="275" t="e">
        <f t="shared" si="62"/>
        <v>#VALUE!</v>
      </c>
      <c r="AB173" s="275" t="e">
        <f t="shared" si="62"/>
        <v>#VALUE!</v>
      </c>
      <c r="AC173" s="275" t="e">
        <f t="shared" si="62"/>
        <v>#VALUE!</v>
      </c>
      <c r="AD173" s="275" t="e">
        <f t="shared" si="62"/>
        <v>#VALUE!</v>
      </c>
      <c r="AE173" s="276" t="e">
        <f t="shared" si="52"/>
        <v>#VALUE!</v>
      </c>
    </row>
    <row r="174" spans="1:31">
      <c r="A174" s="133" t="e">
        <f t="shared" si="53"/>
        <v>#VALUE!</v>
      </c>
      <c r="B174" s="134" t="e">
        <f t="shared" si="54"/>
        <v>#VALUE!</v>
      </c>
      <c r="C174" s="134" t="e">
        <f t="shared" si="55"/>
        <v>#VALUE!</v>
      </c>
      <c r="D174" s="135" t="e">
        <f t="shared" si="56"/>
        <v>#VALUE!</v>
      </c>
      <c r="E174" s="150" t="e">
        <f t="shared" si="44"/>
        <v>#VALUE!</v>
      </c>
      <c r="F174" s="150" t="e">
        <f t="shared" si="45"/>
        <v>#VALUE!</v>
      </c>
      <c r="G174" s="136" t="e">
        <f t="shared" si="46"/>
        <v>#VALUE!</v>
      </c>
      <c r="H174" s="148" t="e">
        <f t="shared" si="50"/>
        <v>#VALUE!</v>
      </c>
      <c r="I174" s="148" t="e">
        <f t="shared" si="57"/>
        <v>#VALUE!</v>
      </c>
      <c r="J174" s="148" t="e">
        <f t="shared" si="47"/>
        <v>#VALUE!</v>
      </c>
      <c r="K174" s="148" t="e">
        <f t="shared" si="58"/>
        <v>#VALUE!</v>
      </c>
      <c r="L174" s="148" t="e">
        <f t="shared" si="59"/>
        <v>#VALUE!</v>
      </c>
      <c r="M174" s="148" t="e">
        <f t="shared" si="48"/>
        <v>#VALUE!</v>
      </c>
      <c r="N174" s="148" t="e">
        <f t="shared" si="51"/>
        <v>#VALUE!</v>
      </c>
      <c r="O174" s="148"/>
      <c r="P174" s="148"/>
      <c r="Q174" s="148" t="e">
        <f t="shared" si="60"/>
        <v>#VALUE!</v>
      </c>
      <c r="R174" s="148" t="e">
        <f t="shared" si="61"/>
        <v>#VALUE!</v>
      </c>
      <c r="S174" s="137" t="e">
        <f t="shared" si="49"/>
        <v>#VALUE!</v>
      </c>
      <c r="T174" s="275" t="e">
        <f t="shared" si="63"/>
        <v>#VALUE!</v>
      </c>
      <c r="U174" s="275" t="e">
        <f t="shared" si="62"/>
        <v>#VALUE!</v>
      </c>
      <c r="V174" s="275" t="e">
        <f t="shared" si="62"/>
        <v>#VALUE!</v>
      </c>
      <c r="W174" s="275" t="e">
        <f t="shared" si="62"/>
        <v>#VALUE!</v>
      </c>
      <c r="X174" s="275" t="e">
        <f t="shared" si="62"/>
        <v>#VALUE!</v>
      </c>
      <c r="Y174" s="275" t="e">
        <f t="shared" si="62"/>
        <v>#VALUE!</v>
      </c>
      <c r="Z174" s="275" t="e">
        <f t="shared" si="62"/>
        <v>#VALUE!</v>
      </c>
      <c r="AA174" s="275" t="e">
        <f t="shared" si="62"/>
        <v>#VALUE!</v>
      </c>
      <c r="AB174" s="275" t="e">
        <f t="shared" si="62"/>
        <v>#VALUE!</v>
      </c>
      <c r="AC174" s="275" t="e">
        <f t="shared" si="62"/>
        <v>#VALUE!</v>
      </c>
      <c r="AD174" s="275" t="e">
        <f t="shared" si="62"/>
        <v>#VALUE!</v>
      </c>
      <c r="AE174" s="276" t="e">
        <f t="shared" si="52"/>
        <v>#VALUE!</v>
      </c>
    </row>
    <row r="175" spans="1:31">
      <c r="A175" s="133" t="e">
        <f t="shared" si="53"/>
        <v>#VALUE!</v>
      </c>
      <c r="B175" s="134" t="e">
        <f t="shared" si="54"/>
        <v>#VALUE!</v>
      </c>
      <c r="C175" s="134" t="e">
        <f t="shared" si="55"/>
        <v>#VALUE!</v>
      </c>
      <c r="D175" s="135" t="e">
        <f t="shared" si="56"/>
        <v>#VALUE!</v>
      </c>
      <c r="E175" s="150" t="e">
        <f t="shared" si="44"/>
        <v>#VALUE!</v>
      </c>
      <c r="F175" s="150" t="e">
        <f t="shared" si="45"/>
        <v>#VALUE!</v>
      </c>
      <c r="G175" s="136" t="e">
        <f t="shared" si="46"/>
        <v>#VALUE!</v>
      </c>
      <c r="H175" s="148" t="e">
        <f t="shared" si="50"/>
        <v>#VALUE!</v>
      </c>
      <c r="I175" s="148" t="e">
        <f t="shared" si="57"/>
        <v>#VALUE!</v>
      </c>
      <c r="J175" s="148" t="e">
        <f t="shared" si="47"/>
        <v>#VALUE!</v>
      </c>
      <c r="K175" s="148" t="e">
        <f t="shared" si="58"/>
        <v>#VALUE!</v>
      </c>
      <c r="L175" s="148" t="e">
        <f t="shared" si="59"/>
        <v>#VALUE!</v>
      </c>
      <c r="M175" s="148" t="e">
        <f t="shared" si="48"/>
        <v>#VALUE!</v>
      </c>
      <c r="N175" s="148" t="e">
        <f t="shared" si="51"/>
        <v>#VALUE!</v>
      </c>
      <c r="O175" s="148"/>
      <c r="P175" s="148"/>
      <c r="Q175" s="148" t="e">
        <f t="shared" si="60"/>
        <v>#VALUE!</v>
      </c>
      <c r="R175" s="148" t="e">
        <f t="shared" si="61"/>
        <v>#VALUE!</v>
      </c>
      <c r="S175" s="137" t="e">
        <f t="shared" si="49"/>
        <v>#VALUE!</v>
      </c>
      <c r="T175" s="275" t="e">
        <f t="shared" si="63"/>
        <v>#VALUE!</v>
      </c>
      <c r="U175" s="275" t="e">
        <f t="shared" si="62"/>
        <v>#VALUE!</v>
      </c>
      <c r="V175" s="275" t="e">
        <f t="shared" si="62"/>
        <v>#VALUE!</v>
      </c>
      <c r="W175" s="275" t="e">
        <f t="shared" si="62"/>
        <v>#VALUE!</v>
      </c>
      <c r="X175" s="275" t="e">
        <f t="shared" si="62"/>
        <v>#VALUE!</v>
      </c>
      <c r="Y175" s="275" t="e">
        <f t="shared" si="62"/>
        <v>#VALUE!</v>
      </c>
      <c r="Z175" s="275" t="e">
        <f t="shared" si="62"/>
        <v>#VALUE!</v>
      </c>
      <c r="AA175" s="275" t="e">
        <f t="shared" si="62"/>
        <v>#VALUE!</v>
      </c>
      <c r="AB175" s="275" t="e">
        <f t="shared" si="62"/>
        <v>#VALUE!</v>
      </c>
      <c r="AC175" s="275" t="e">
        <f t="shared" si="62"/>
        <v>#VALUE!</v>
      </c>
      <c r="AD175" s="275" t="e">
        <f t="shared" si="62"/>
        <v>#VALUE!</v>
      </c>
      <c r="AE175" s="276" t="e">
        <f t="shared" si="52"/>
        <v>#VALUE!</v>
      </c>
    </row>
    <row r="176" spans="1:31">
      <c r="A176" s="133" t="e">
        <f t="shared" si="53"/>
        <v>#VALUE!</v>
      </c>
      <c r="B176" s="134" t="e">
        <f t="shared" si="54"/>
        <v>#VALUE!</v>
      </c>
      <c r="C176" s="134" t="e">
        <f t="shared" si="55"/>
        <v>#VALUE!</v>
      </c>
      <c r="D176" s="135" t="e">
        <f t="shared" si="56"/>
        <v>#VALUE!</v>
      </c>
      <c r="E176" s="150" t="e">
        <f t="shared" si="44"/>
        <v>#VALUE!</v>
      </c>
      <c r="F176" s="150" t="e">
        <f t="shared" si="45"/>
        <v>#VALUE!</v>
      </c>
      <c r="G176" s="136" t="e">
        <f t="shared" si="46"/>
        <v>#VALUE!</v>
      </c>
      <c r="H176" s="148" t="e">
        <f t="shared" si="50"/>
        <v>#VALUE!</v>
      </c>
      <c r="I176" s="148" t="e">
        <f t="shared" si="57"/>
        <v>#VALUE!</v>
      </c>
      <c r="J176" s="148" t="e">
        <f t="shared" si="47"/>
        <v>#VALUE!</v>
      </c>
      <c r="K176" s="148" t="e">
        <f t="shared" si="58"/>
        <v>#VALUE!</v>
      </c>
      <c r="L176" s="148" t="e">
        <f t="shared" si="59"/>
        <v>#VALUE!</v>
      </c>
      <c r="M176" s="148" t="e">
        <f t="shared" si="48"/>
        <v>#VALUE!</v>
      </c>
      <c r="N176" s="148" t="e">
        <f t="shared" si="51"/>
        <v>#VALUE!</v>
      </c>
      <c r="O176" s="148"/>
      <c r="P176" s="148"/>
      <c r="Q176" s="148" t="e">
        <f t="shared" si="60"/>
        <v>#VALUE!</v>
      </c>
      <c r="R176" s="148" t="e">
        <f t="shared" si="61"/>
        <v>#VALUE!</v>
      </c>
      <c r="S176" s="137" t="e">
        <f t="shared" si="49"/>
        <v>#VALUE!</v>
      </c>
      <c r="T176" s="275" t="e">
        <f t="shared" si="63"/>
        <v>#VALUE!</v>
      </c>
      <c r="U176" s="275" t="e">
        <f t="shared" si="62"/>
        <v>#VALUE!</v>
      </c>
      <c r="V176" s="275" t="e">
        <f t="shared" si="62"/>
        <v>#VALUE!</v>
      </c>
      <c r="W176" s="275" t="e">
        <f t="shared" si="62"/>
        <v>#VALUE!</v>
      </c>
      <c r="X176" s="275" t="e">
        <f t="shared" si="62"/>
        <v>#VALUE!</v>
      </c>
      <c r="Y176" s="275" t="e">
        <f t="shared" si="62"/>
        <v>#VALUE!</v>
      </c>
      <c r="Z176" s="275" t="e">
        <f t="shared" si="62"/>
        <v>#VALUE!</v>
      </c>
      <c r="AA176" s="275" t="e">
        <f t="shared" si="62"/>
        <v>#VALUE!</v>
      </c>
      <c r="AB176" s="275" t="e">
        <f t="shared" si="62"/>
        <v>#VALUE!</v>
      </c>
      <c r="AC176" s="275" t="e">
        <f t="shared" si="62"/>
        <v>#VALUE!</v>
      </c>
      <c r="AD176" s="275" t="e">
        <f t="shared" si="62"/>
        <v>#VALUE!</v>
      </c>
      <c r="AE176" s="276" t="e">
        <f t="shared" si="52"/>
        <v>#VALUE!</v>
      </c>
    </row>
    <row r="177" spans="1:31">
      <c r="A177" s="133" t="e">
        <f t="shared" si="53"/>
        <v>#VALUE!</v>
      </c>
      <c r="B177" s="134" t="e">
        <f t="shared" si="54"/>
        <v>#VALUE!</v>
      </c>
      <c r="C177" s="134" t="e">
        <f t="shared" si="55"/>
        <v>#VALUE!</v>
      </c>
      <c r="D177" s="135" t="e">
        <f t="shared" si="56"/>
        <v>#VALUE!</v>
      </c>
      <c r="E177" s="150" t="e">
        <f t="shared" si="44"/>
        <v>#VALUE!</v>
      </c>
      <c r="F177" s="150" t="e">
        <f t="shared" si="45"/>
        <v>#VALUE!</v>
      </c>
      <c r="G177" s="136" t="e">
        <f t="shared" si="46"/>
        <v>#VALUE!</v>
      </c>
      <c r="H177" s="148" t="e">
        <f t="shared" si="50"/>
        <v>#VALUE!</v>
      </c>
      <c r="I177" s="148" t="e">
        <f t="shared" si="57"/>
        <v>#VALUE!</v>
      </c>
      <c r="J177" s="148" t="e">
        <f t="shared" si="47"/>
        <v>#VALUE!</v>
      </c>
      <c r="K177" s="148" t="e">
        <f t="shared" si="58"/>
        <v>#VALUE!</v>
      </c>
      <c r="L177" s="148" t="e">
        <f t="shared" si="59"/>
        <v>#VALUE!</v>
      </c>
      <c r="M177" s="148" t="e">
        <f t="shared" si="48"/>
        <v>#VALUE!</v>
      </c>
      <c r="N177" s="148" t="e">
        <f t="shared" si="51"/>
        <v>#VALUE!</v>
      </c>
      <c r="O177" s="148"/>
      <c r="P177" s="148"/>
      <c r="Q177" s="148" t="e">
        <f t="shared" si="60"/>
        <v>#VALUE!</v>
      </c>
      <c r="R177" s="148" t="e">
        <f t="shared" si="61"/>
        <v>#VALUE!</v>
      </c>
      <c r="S177" s="137" t="e">
        <f t="shared" si="49"/>
        <v>#VALUE!</v>
      </c>
      <c r="T177" s="275" t="e">
        <f t="shared" si="63"/>
        <v>#VALUE!</v>
      </c>
      <c r="U177" s="275" t="e">
        <f t="shared" si="62"/>
        <v>#VALUE!</v>
      </c>
      <c r="V177" s="275" t="e">
        <f t="shared" si="62"/>
        <v>#VALUE!</v>
      </c>
      <c r="W177" s="275" t="e">
        <f t="shared" si="62"/>
        <v>#VALUE!</v>
      </c>
      <c r="X177" s="275" t="e">
        <f t="shared" si="62"/>
        <v>#VALUE!</v>
      </c>
      <c r="Y177" s="275" t="e">
        <f t="shared" si="62"/>
        <v>#VALUE!</v>
      </c>
      <c r="Z177" s="275" t="e">
        <f t="shared" si="62"/>
        <v>#VALUE!</v>
      </c>
      <c r="AA177" s="275" t="e">
        <f t="shared" si="62"/>
        <v>#VALUE!</v>
      </c>
      <c r="AB177" s="275" t="e">
        <f t="shared" si="62"/>
        <v>#VALUE!</v>
      </c>
      <c r="AC177" s="275" t="e">
        <f t="shared" si="62"/>
        <v>#VALUE!</v>
      </c>
      <c r="AD177" s="275" t="e">
        <f t="shared" si="62"/>
        <v>#VALUE!</v>
      </c>
      <c r="AE177" s="276" t="e">
        <f t="shared" si="52"/>
        <v>#VALUE!</v>
      </c>
    </row>
    <row r="178" spans="1:31">
      <c r="A178" s="133" t="e">
        <f t="shared" si="53"/>
        <v>#VALUE!</v>
      </c>
      <c r="B178" s="134" t="e">
        <f t="shared" si="54"/>
        <v>#VALUE!</v>
      </c>
      <c r="C178" s="134" t="e">
        <f t="shared" si="55"/>
        <v>#VALUE!</v>
      </c>
      <c r="D178" s="135" t="e">
        <f t="shared" si="56"/>
        <v>#VALUE!</v>
      </c>
      <c r="E178" s="150" t="e">
        <f t="shared" si="44"/>
        <v>#VALUE!</v>
      </c>
      <c r="F178" s="150" t="e">
        <f t="shared" si="45"/>
        <v>#VALUE!</v>
      </c>
      <c r="G178" s="136" t="e">
        <f t="shared" si="46"/>
        <v>#VALUE!</v>
      </c>
      <c r="H178" s="148" t="e">
        <f t="shared" si="50"/>
        <v>#VALUE!</v>
      </c>
      <c r="I178" s="148" t="e">
        <f t="shared" si="57"/>
        <v>#VALUE!</v>
      </c>
      <c r="J178" s="148" t="e">
        <f t="shared" si="47"/>
        <v>#VALUE!</v>
      </c>
      <c r="K178" s="148" t="e">
        <f t="shared" si="58"/>
        <v>#VALUE!</v>
      </c>
      <c r="L178" s="148" t="e">
        <f t="shared" si="59"/>
        <v>#VALUE!</v>
      </c>
      <c r="M178" s="148" t="e">
        <f t="shared" si="48"/>
        <v>#VALUE!</v>
      </c>
      <c r="N178" s="148" t="e">
        <f t="shared" si="51"/>
        <v>#VALUE!</v>
      </c>
      <c r="O178" s="148"/>
      <c r="P178" s="148"/>
      <c r="Q178" s="148" t="e">
        <f t="shared" si="60"/>
        <v>#VALUE!</v>
      </c>
      <c r="R178" s="148" t="e">
        <f t="shared" si="61"/>
        <v>#VALUE!</v>
      </c>
      <c r="S178" s="137" t="e">
        <f t="shared" si="49"/>
        <v>#VALUE!</v>
      </c>
      <c r="T178" s="275" t="e">
        <f t="shared" si="63"/>
        <v>#VALUE!</v>
      </c>
      <c r="U178" s="275" t="e">
        <f t="shared" si="62"/>
        <v>#VALUE!</v>
      </c>
      <c r="V178" s="275" t="e">
        <f t="shared" si="62"/>
        <v>#VALUE!</v>
      </c>
      <c r="W178" s="275" t="e">
        <f t="shared" si="62"/>
        <v>#VALUE!</v>
      </c>
      <c r="X178" s="275" t="e">
        <f t="shared" si="62"/>
        <v>#VALUE!</v>
      </c>
      <c r="Y178" s="275" t="e">
        <f t="shared" si="62"/>
        <v>#VALUE!</v>
      </c>
      <c r="Z178" s="275" t="e">
        <f t="shared" si="62"/>
        <v>#VALUE!</v>
      </c>
      <c r="AA178" s="275" t="e">
        <f t="shared" si="62"/>
        <v>#VALUE!</v>
      </c>
      <c r="AB178" s="275" t="e">
        <f t="shared" si="62"/>
        <v>#VALUE!</v>
      </c>
      <c r="AC178" s="275" t="e">
        <f t="shared" si="62"/>
        <v>#VALUE!</v>
      </c>
      <c r="AD178" s="275" t="e">
        <f t="shared" si="62"/>
        <v>#VALUE!</v>
      </c>
      <c r="AE178" s="276" t="e">
        <f t="shared" si="52"/>
        <v>#VALUE!</v>
      </c>
    </row>
    <row r="179" spans="1:31">
      <c r="A179" s="133" t="e">
        <f t="shared" si="53"/>
        <v>#VALUE!</v>
      </c>
      <c r="B179" s="134" t="e">
        <f t="shared" si="54"/>
        <v>#VALUE!</v>
      </c>
      <c r="C179" s="134" t="e">
        <f t="shared" si="55"/>
        <v>#VALUE!</v>
      </c>
      <c r="D179" s="135" t="e">
        <f t="shared" si="56"/>
        <v>#VALUE!</v>
      </c>
      <c r="E179" s="150" t="e">
        <f t="shared" si="44"/>
        <v>#VALUE!</v>
      </c>
      <c r="F179" s="150" t="e">
        <f t="shared" si="45"/>
        <v>#VALUE!</v>
      </c>
      <c r="G179" s="136" t="e">
        <f t="shared" si="46"/>
        <v>#VALUE!</v>
      </c>
      <c r="H179" s="148" t="e">
        <f t="shared" si="50"/>
        <v>#VALUE!</v>
      </c>
      <c r="I179" s="148" t="e">
        <f t="shared" si="57"/>
        <v>#VALUE!</v>
      </c>
      <c r="J179" s="148" t="e">
        <f t="shared" si="47"/>
        <v>#VALUE!</v>
      </c>
      <c r="K179" s="148" t="e">
        <f t="shared" si="58"/>
        <v>#VALUE!</v>
      </c>
      <c r="L179" s="148" t="e">
        <f t="shared" si="59"/>
        <v>#VALUE!</v>
      </c>
      <c r="M179" s="148" t="e">
        <f t="shared" si="48"/>
        <v>#VALUE!</v>
      </c>
      <c r="N179" s="148" t="e">
        <f t="shared" si="51"/>
        <v>#VALUE!</v>
      </c>
      <c r="O179" s="148"/>
      <c r="P179" s="148"/>
      <c r="Q179" s="148" t="e">
        <f t="shared" si="60"/>
        <v>#VALUE!</v>
      </c>
      <c r="R179" s="148" t="e">
        <f t="shared" si="61"/>
        <v>#VALUE!</v>
      </c>
      <c r="S179" s="137" t="e">
        <f t="shared" si="49"/>
        <v>#VALUE!</v>
      </c>
      <c r="T179" s="275" t="e">
        <f t="shared" si="63"/>
        <v>#VALUE!</v>
      </c>
      <c r="U179" s="275" t="e">
        <f t="shared" si="62"/>
        <v>#VALUE!</v>
      </c>
      <c r="V179" s="275" t="e">
        <f t="shared" si="62"/>
        <v>#VALUE!</v>
      </c>
      <c r="W179" s="275" t="e">
        <f t="shared" si="62"/>
        <v>#VALUE!</v>
      </c>
      <c r="X179" s="275" t="e">
        <f t="shared" si="62"/>
        <v>#VALUE!</v>
      </c>
      <c r="Y179" s="275" t="e">
        <f t="shared" si="62"/>
        <v>#VALUE!</v>
      </c>
      <c r="Z179" s="275" t="e">
        <f t="shared" si="62"/>
        <v>#VALUE!</v>
      </c>
      <c r="AA179" s="275" t="e">
        <f t="shared" si="62"/>
        <v>#VALUE!</v>
      </c>
      <c r="AB179" s="275" t="e">
        <f t="shared" si="62"/>
        <v>#VALUE!</v>
      </c>
      <c r="AC179" s="275" t="e">
        <f t="shared" si="62"/>
        <v>#VALUE!</v>
      </c>
      <c r="AD179" s="275" t="e">
        <f t="shared" si="62"/>
        <v>#VALUE!</v>
      </c>
      <c r="AE179" s="276" t="e">
        <f t="shared" si="52"/>
        <v>#VALUE!</v>
      </c>
    </row>
    <row r="180" spans="1:31">
      <c r="A180" s="133" t="e">
        <f t="shared" si="53"/>
        <v>#VALUE!</v>
      </c>
      <c r="B180" s="134" t="e">
        <f t="shared" si="54"/>
        <v>#VALUE!</v>
      </c>
      <c r="C180" s="134" t="e">
        <f t="shared" si="55"/>
        <v>#VALUE!</v>
      </c>
      <c r="D180" s="135" t="e">
        <f t="shared" si="56"/>
        <v>#VALUE!</v>
      </c>
      <c r="E180" s="150" t="e">
        <f t="shared" si="44"/>
        <v>#VALUE!</v>
      </c>
      <c r="F180" s="150" t="e">
        <f t="shared" si="45"/>
        <v>#VALUE!</v>
      </c>
      <c r="G180" s="136" t="e">
        <f t="shared" si="46"/>
        <v>#VALUE!</v>
      </c>
      <c r="H180" s="148" t="e">
        <f t="shared" si="50"/>
        <v>#VALUE!</v>
      </c>
      <c r="I180" s="148" t="e">
        <f t="shared" si="57"/>
        <v>#VALUE!</v>
      </c>
      <c r="J180" s="148" t="e">
        <f t="shared" si="47"/>
        <v>#VALUE!</v>
      </c>
      <c r="K180" s="148" t="e">
        <f t="shared" si="58"/>
        <v>#VALUE!</v>
      </c>
      <c r="L180" s="148" t="e">
        <f t="shared" si="59"/>
        <v>#VALUE!</v>
      </c>
      <c r="M180" s="148" t="e">
        <f t="shared" si="48"/>
        <v>#VALUE!</v>
      </c>
      <c r="N180" s="148" t="e">
        <f t="shared" si="51"/>
        <v>#VALUE!</v>
      </c>
      <c r="O180" s="148"/>
      <c r="P180" s="148"/>
      <c r="Q180" s="148" t="e">
        <f t="shared" si="60"/>
        <v>#VALUE!</v>
      </c>
      <c r="R180" s="148" t="e">
        <f t="shared" si="61"/>
        <v>#VALUE!</v>
      </c>
      <c r="S180" s="137" t="e">
        <f t="shared" si="49"/>
        <v>#VALUE!</v>
      </c>
      <c r="T180" s="275" t="e">
        <f t="shared" si="63"/>
        <v>#VALUE!</v>
      </c>
      <c r="U180" s="275" t="e">
        <f t="shared" si="62"/>
        <v>#VALUE!</v>
      </c>
      <c r="V180" s="275" t="e">
        <f t="shared" si="62"/>
        <v>#VALUE!</v>
      </c>
      <c r="W180" s="275" t="e">
        <f t="shared" si="62"/>
        <v>#VALUE!</v>
      </c>
      <c r="X180" s="275" t="e">
        <f t="shared" si="62"/>
        <v>#VALUE!</v>
      </c>
      <c r="Y180" s="275" t="e">
        <f t="shared" si="62"/>
        <v>#VALUE!</v>
      </c>
      <c r="Z180" s="275" t="e">
        <f t="shared" si="62"/>
        <v>#VALUE!</v>
      </c>
      <c r="AA180" s="275" t="e">
        <f t="shared" si="62"/>
        <v>#VALUE!</v>
      </c>
      <c r="AB180" s="275" t="e">
        <f t="shared" si="62"/>
        <v>#VALUE!</v>
      </c>
      <c r="AC180" s="275" t="e">
        <f t="shared" si="62"/>
        <v>#VALUE!</v>
      </c>
      <c r="AD180" s="275" t="e">
        <f t="shared" si="62"/>
        <v>#VALUE!</v>
      </c>
      <c r="AE180" s="276" t="e">
        <f t="shared" si="52"/>
        <v>#VALUE!</v>
      </c>
    </row>
    <row r="181" spans="1:31">
      <c r="A181" s="133" t="e">
        <f t="shared" si="53"/>
        <v>#VALUE!</v>
      </c>
      <c r="B181" s="134" t="e">
        <f t="shared" si="54"/>
        <v>#VALUE!</v>
      </c>
      <c r="C181" s="134" t="e">
        <f t="shared" si="55"/>
        <v>#VALUE!</v>
      </c>
      <c r="D181" s="135" t="e">
        <f t="shared" si="56"/>
        <v>#VALUE!</v>
      </c>
      <c r="E181" s="150" t="e">
        <f t="shared" si="44"/>
        <v>#VALUE!</v>
      </c>
      <c r="F181" s="150" t="e">
        <f t="shared" si="45"/>
        <v>#VALUE!</v>
      </c>
      <c r="G181" s="136" t="e">
        <f t="shared" si="46"/>
        <v>#VALUE!</v>
      </c>
      <c r="H181" s="148" t="e">
        <f t="shared" si="50"/>
        <v>#VALUE!</v>
      </c>
      <c r="I181" s="148" t="e">
        <f t="shared" si="57"/>
        <v>#VALUE!</v>
      </c>
      <c r="J181" s="148" t="e">
        <f t="shared" si="47"/>
        <v>#VALUE!</v>
      </c>
      <c r="K181" s="148" t="e">
        <f t="shared" si="58"/>
        <v>#VALUE!</v>
      </c>
      <c r="L181" s="148" t="e">
        <f t="shared" si="59"/>
        <v>#VALUE!</v>
      </c>
      <c r="M181" s="148" t="e">
        <f t="shared" si="48"/>
        <v>#VALUE!</v>
      </c>
      <c r="N181" s="148" t="e">
        <f t="shared" si="51"/>
        <v>#VALUE!</v>
      </c>
      <c r="O181" s="148"/>
      <c r="P181" s="148"/>
      <c r="Q181" s="148" t="e">
        <f t="shared" si="60"/>
        <v>#VALUE!</v>
      </c>
      <c r="R181" s="148" t="e">
        <f t="shared" si="61"/>
        <v>#VALUE!</v>
      </c>
      <c r="S181" s="137" t="e">
        <f t="shared" si="49"/>
        <v>#VALUE!</v>
      </c>
      <c r="T181" s="275" t="e">
        <f t="shared" si="63"/>
        <v>#VALUE!</v>
      </c>
      <c r="U181" s="275" t="e">
        <f t="shared" si="62"/>
        <v>#VALUE!</v>
      </c>
      <c r="V181" s="275" t="e">
        <f t="shared" si="62"/>
        <v>#VALUE!</v>
      </c>
      <c r="W181" s="275" t="e">
        <f t="shared" si="62"/>
        <v>#VALUE!</v>
      </c>
      <c r="X181" s="275" t="e">
        <f t="shared" si="62"/>
        <v>#VALUE!</v>
      </c>
      <c r="Y181" s="275" t="e">
        <f t="shared" si="62"/>
        <v>#VALUE!</v>
      </c>
      <c r="Z181" s="275" t="e">
        <f t="shared" si="62"/>
        <v>#VALUE!</v>
      </c>
      <c r="AA181" s="275" t="e">
        <f t="shared" si="62"/>
        <v>#VALUE!</v>
      </c>
      <c r="AB181" s="275" t="e">
        <f t="shared" si="62"/>
        <v>#VALUE!</v>
      </c>
      <c r="AC181" s="275" t="e">
        <f t="shared" si="62"/>
        <v>#VALUE!</v>
      </c>
      <c r="AD181" s="275" t="e">
        <f t="shared" si="62"/>
        <v>#VALUE!</v>
      </c>
      <c r="AE181" s="276" t="e">
        <f t="shared" si="52"/>
        <v>#VALUE!</v>
      </c>
    </row>
    <row r="182" spans="1:31">
      <c r="A182" s="133" t="e">
        <f t="shared" si="53"/>
        <v>#VALUE!</v>
      </c>
      <c r="B182" s="134" t="e">
        <f t="shared" si="54"/>
        <v>#VALUE!</v>
      </c>
      <c r="C182" s="134" t="e">
        <f t="shared" si="55"/>
        <v>#VALUE!</v>
      </c>
      <c r="D182" s="135" t="e">
        <f t="shared" si="56"/>
        <v>#VALUE!</v>
      </c>
      <c r="E182" s="150" t="e">
        <f t="shared" si="44"/>
        <v>#VALUE!</v>
      </c>
      <c r="F182" s="150" t="e">
        <f t="shared" si="45"/>
        <v>#VALUE!</v>
      </c>
      <c r="G182" s="136" t="e">
        <f t="shared" si="46"/>
        <v>#VALUE!</v>
      </c>
      <c r="H182" s="148" t="e">
        <f t="shared" si="50"/>
        <v>#VALUE!</v>
      </c>
      <c r="I182" s="148" t="e">
        <f t="shared" si="57"/>
        <v>#VALUE!</v>
      </c>
      <c r="J182" s="148" t="e">
        <f t="shared" si="47"/>
        <v>#VALUE!</v>
      </c>
      <c r="K182" s="148" t="e">
        <f t="shared" si="58"/>
        <v>#VALUE!</v>
      </c>
      <c r="L182" s="148" t="e">
        <f t="shared" si="59"/>
        <v>#VALUE!</v>
      </c>
      <c r="M182" s="148" t="e">
        <f t="shared" si="48"/>
        <v>#VALUE!</v>
      </c>
      <c r="N182" s="148" t="e">
        <f t="shared" si="51"/>
        <v>#VALUE!</v>
      </c>
      <c r="O182" s="148"/>
      <c r="P182" s="148"/>
      <c r="Q182" s="148" t="e">
        <f t="shared" si="60"/>
        <v>#VALUE!</v>
      </c>
      <c r="R182" s="148" t="e">
        <f t="shared" si="61"/>
        <v>#VALUE!</v>
      </c>
      <c r="S182" s="137" t="e">
        <f t="shared" si="49"/>
        <v>#VALUE!</v>
      </c>
      <c r="T182" s="275" t="e">
        <f t="shared" si="63"/>
        <v>#VALUE!</v>
      </c>
      <c r="U182" s="275" t="e">
        <f t="shared" si="62"/>
        <v>#VALUE!</v>
      </c>
      <c r="V182" s="275" t="e">
        <f t="shared" si="62"/>
        <v>#VALUE!</v>
      </c>
      <c r="W182" s="275" t="e">
        <f t="shared" si="62"/>
        <v>#VALUE!</v>
      </c>
      <c r="X182" s="275" t="e">
        <f t="shared" si="62"/>
        <v>#VALUE!</v>
      </c>
      <c r="Y182" s="275" t="e">
        <f t="shared" si="62"/>
        <v>#VALUE!</v>
      </c>
      <c r="Z182" s="275" t="e">
        <f t="shared" si="62"/>
        <v>#VALUE!</v>
      </c>
      <c r="AA182" s="275" t="e">
        <f t="shared" si="62"/>
        <v>#VALUE!</v>
      </c>
      <c r="AB182" s="275" t="e">
        <f t="shared" si="62"/>
        <v>#VALUE!</v>
      </c>
      <c r="AC182" s="275" t="e">
        <f t="shared" si="62"/>
        <v>#VALUE!</v>
      </c>
      <c r="AD182" s="275" t="e">
        <f t="shared" si="62"/>
        <v>#VALUE!</v>
      </c>
      <c r="AE182" s="276" t="e">
        <f t="shared" si="52"/>
        <v>#VALUE!</v>
      </c>
    </row>
    <row r="183" spans="1:31">
      <c r="A183" s="133" t="e">
        <f t="shared" si="53"/>
        <v>#VALUE!</v>
      </c>
      <c r="B183" s="134" t="e">
        <f t="shared" si="54"/>
        <v>#VALUE!</v>
      </c>
      <c r="C183" s="134" t="e">
        <f t="shared" si="55"/>
        <v>#VALUE!</v>
      </c>
      <c r="D183" s="135" t="e">
        <f t="shared" si="56"/>
        <v>#VALUE!</v>
      </c>
      <c r="E183" s="150" t="e">
        <f t="shared" si="44"/>
        <v>#VALUE!</v>
      </c>
      <c r="F183" s="150" t="e">
        <f t="shared" si="45"/>
        <v>#VALUE!</v>
      </c>
      <c r="G183" s="136" t="e">
        <f t="shared" si="46"/>
        <v>#VALUE!</v>
      </c>
      <c r="H183" s="148" t="e">
        <f t="shared" si="50"/>
        <v>#VALUE!</v>
      </c>
      <c r="I183" s="148" t="e">
        <f t="shared" si="57"/>
        <v>#VALUE!</v>
      </c>
      <c r="J183" s="148" t="e">
        <f t="shared" si="47"/>
        <v>#VALUE!</v>
      </c>
      <c r="K183" s="148" t="e">
        <f t="shared" si="58"/>
        <v>#VALUE!</v>
      </c>
      <c r="L183" s="148" t="e">
        <f t="shared" si="59"/>
        <v>#VALUE!</v>
      </c>
      <c r="M183" s="148" t="e">
        <f t="shared" si="48"/>
        <v>#VALUE!</v>
      </c>
      <c r="N183" s="148" t="e">
        <f t="shared" si="51"/>
        <v>#VALUE!</v>
      </c>
      <c r="O183" s="148"/>
      <c r="P183" s="148"/>
      <c r="Q183" s="148" t="e">
        <f t="shared" si="60"/>
        <v>#VALUE!</v>
      </c>
      <c r="R183" s="148" t="e">
        <f t="shared" si="61"/>
        <v>#VALUE!</v>
      </c>
      <c r="S183" s="137" t="e">
        <f t="shared" si="49"/>
        <v>#VALUE!</v>
      </c>
      <c r="T183" s="275" t="e">
        <f t="shared" si="63"/>
        <v>#VALUE!</v>
      </c>
      <c r="U183" s="275" t="e">
        <f t="shared" si="62"/>
        <v>#VALUE!</v>
      </c>
      <c r="V183" s="275" t="e">
        <f t="shared" si="62"/>
        <v>#VALUE!</v>
      </c>
      <c r="W183" s="275" t="e">
        <f t="shared" si="62"/>
        <v>#VALUE!</v>
      </c>
      <c r="X183" s="275" t="e">
        <f t="shared" si="62"/>
        <v>#VALUE!</v>
      </c>
      <c r="Y183" s="275" t="e">
        <f t="shared" si="62"/>
        <v>#VALUE!</v>
      </c>
      <c r="Z183" s="275" t="e">
        <f t="shared" si="62"/>
        <v>#VALUE!</v>
      </c>
      <c r="AA183" s="275" t="e">
        <f t="shared" si="62"/>
        <v>#VALUE!</v>
      </c>
      <c r="AB183" s="275" t="e">
        <f t="shared" si="62"/>
        <v>#VALUE!</v>
      </c>
      <c r="AC183" s="275" t="e">
        <f t="shared" si="62"/>
        <v>#VALUE!</v>
      </c>
      <c r="AD183" s="275" t="e">
        <f t="shared" si="62"/>
        <v>#VALUE!</v>
      </c>
      <c r="AE183" s="276" t="e">
        <f t="shared" si="52"/>
        <v>#VALUE!</v>
      </c>
    </row>
    <row r="184" spans="1:31">
      <c r="A184" s="133" t="e">
        <f t="shared" si="53"/>
        <v>#VALUE!</v>
      </c>
      <c r="B184" s="134" t="e">
        <f t="shared" si="54"/>
        <v>#VALUE!</v>
      </c>
      <c r="C184" s="134" t="e">
        <f t="shared" si="55"/>
        <v>#VALUE!</v>
      </c>
      <c r="D184" s="135" t="e">
        <f t="shared" si="56"/>
        <v>#VALUE!</v>
      </c>
      <c r="E184" s="150" t="e">
        <f t="shared" si="44"/>
        <v>#VALUE!</v>
      </c>
      <c r="F184" s="150" t="e">
        <f t="shared" si="45"/>
        <v>#VALUE!</v>
      </c>
      <c r="G184" s="136" t="e">
        <f t="shared" si="46"/>
        <v>#VALUE!</v>
      </c>
      <c r="H184" s="148" t="e">
        <f t="shared" si="50"/>
        <v>#VALUE!</v>
      </c>
      <c r="I184" s="148" t="e">
        <f t="shared" si="57"/>
        <v>#VALUE!</v>
      </c>
      <c r="J184" s="148" t="e">
        <f t="shared" si="47"/>
        <v>#VALUE!</v>
      </c>
      <c r="K184" s="148" t="e">
        <f t="shared" si="58"/>
        <v>#VALUE!</v>
      </c>
      <c r="L184" s="148" t="e">
        <f t="shared" si="59"/>
        <v>#VALUE!</v>
      </c>
      <c r="M184" s="148" t="e">
        <f t="shared" si="48"/>
        <v>#VALUE!</v>
      </c>
      <c r="N184" s="148" t="e">
        <f t="shared" si="51"/>
        <v>#VALUE!</v>
      </c>
      <c r="O184" s="148"/>
      <c r="P184" s="148"/>
      <c r="Q184" s="148" t="e">
        <f t="shared" si="60"/>
        <v>#VALUE!</v>
      </c>
      <c r="R184" s="148" t="e">
        <f t="shared" si="61"/>
        <v>#VALUE!</v>
      </c>
      <c r="S184" s="137" t="e">
        <f t="shared" si="49"/>
        <v>#VALUE!</v>
      </c>
      <c r="T184" s="275" t="e">
        <f t="shared" si="63"/>
        <v>#VALUE!</v>
      </c>
      <c r="U184" s="275" t="e">
        <f t="shared" si="62"/>
        <v>#VALUE!</v>
      </c>
      <c r="V184" s="275" t="e">
        <f t="shared" si="62"/>
        <v>#VALUE!</v>
      </c>
      <c r="W184" s="275" t="e">
        <f t="shared" si="62"/>
        <v>#VALUE!</v>
      </c>
      <c r="X184" s="275" t="e">
        <f t="shared" si="62"/>
        <v>#VALUE!</v>
      </c>
      <c r="Y184" s="275" t="e">
        <f t="shared" si="62"/>
        <v>#VALUE!</v>
      </c>
      <c r="Z184" s="275" t="e">
        <f t="shared" si="62"/>
        <v>#VALUE!</v>
      </c>
      <c r="AA184" s="275" t="e">
        <f t="shared" si="62"/>
        <v>#VALUE!</v>
      </c>
      <c r="AB184" s="275" t="e">
        <f t="shared" si="62"/>
        <v>#VALUE!</v>
      </c>
      <c r="AC184" s="275" t="e">
        <f t="shared" si="62"/>
        <v>#VALUE!</v>
      </c>
      <c r="AD184" s="275" t="e">
        <f t="shared" si="62"/>
        <v>#VALUE!</v>
      </c>
      <c r="AE184" s="276" t="e">
        <f t="shared" si="52"/>
        <v>#VALUE!</v>
      </c>
    </row>
    <row r="185" spans="1:31">
      <c r="A185" s="133" t="e">
        <f t="shared" si="53"/>
        <v>#VALUE!</v>
      </c>
      <c r="B185" s="134" t="e">
        <f t="shared" si="54"/>
        <v>#VALUE!</v>
      </c>
      <c r="C185" s="134" t="e">
        <f t="shared" si="55"/>
        <v>#VALUE!</v>
      </c>
      <c r="D185" s="135" t="e">
        <f t="shared" si="56"/>
        <v>#VALUE!</v>
      </c>
      <c r="E185" s="150" t="e">
        <f t="shared" si="44"/>
        <v>#VALUE!</v>
      </c>
      <c r="F185" s="150" t="e">
        <f t="shared" si="45"/>
        <v>#VALUE!</v>
      </c>
      <c r="G185" s="136" t="e">
        <f t="shared" si="46"/>
        <v>#VALUE!</v>
      </c>
      <c r="H185" s="148" t="e">
        <f t="shared" si="50"/>
        <v>#VALUE!</v>
      </c>
      <c r="I185" s="148" t="e">
        <f t="shared" si="57"/>
        <v>#VALUE!</v>
      </c>
      <c r="J185" s="148" t="e">
        <f t="shared" si="47"/>
        <v>#VALUE!</v>
      </c>
      <c r="K185" s="148" t="e">
        <f t="shared" si="58"/>
        <v>#VALUE!</v>
      </c>
      <c r="L185" s="148" t="e">
        <f t="shared" si="59"/>
        <v>#VALUE!</v>
      </c>
      <c r="M185" s="148" t="e">
        <f t="shared" si="48"/>
        <v>#VALUE!</v>
      </c>
      <c r="N185" s="148" t="e">
        <f t="shared" si="51"/>
        <v>#VALUE!</v>
      </c>
      <c r="O185" s="148"/>
      <c r="P185" s="148"/>
      <c r="Q185" s="148" t="e">
        <f t="shared" si="60"/>
        <v>#VALUE!</v>
      </c>
      <c r="R185" s="148" t="e">
        <f t="shared" si="61"/>
        <v>#VALUE!</v>
      </c>
      <c r="S185" s="137" t="e">
        <f t="shared" si="49"/>
        <v>#VALUE!</v>
      </c>
      <c r="T185" s="275" t="e">
        <f t="shared" si="63"/>
        <v>#VALUE!</v>
      </c>
      <c r="U185" s="275" t="e">
        <f t="shared" si="62"/>
        <v>#VALUE!</v>
      </c>
      <c r="V185" s="275" t="e">
        <f t="shared" si="62"/>
        <v>#VALUE!</v>
      </c>
      <c r="W185" s="275" t="e">
        <f t="shared" si="62"/>
        <v>#VALUE!</v>
      </c>
      <c r="X185" s="275" t="e">
        <f t="shared" si="62"/>
        <v>#VALUE!</v>
      </c>
      <c r="Y185" s="275" t="e">
        <f t="shared" si="62"/>
        <v>#VALUE!</v>
      </c>
      <c r="Z185" s="275" t="e">
        <f t="shared" si="62"/>
        <v>#VALUE!</v>
      </c>
      <c r="AA185" s="275" t="e">
        <f t="shared" si="62"/>
        <v>#VALUE!</v>
      </c>
      <c r="AB185" s="275" t="e">
        <f t="shared" si="62"/>
        <v>#VALUE!</v>
      </c>
      <c r="AC185" s="275" t="e">
        <f t="shared" si="62"/>
        <v>#VALUE!</v>
      </c>
      <c r="AD185" s="275" t="e">
        <f t="shared" si="62"/>
        <v>#VALUE!</v>
      </c>
      <c r="AE185" s="276" t="e">
        <f t="shared" si="52"/>
        <v>#VALUE!</v>
      </c>
    </row>
    <row r="186" spans="1:31">
      <c r="A186" s="133" t="e">
        <f t="shared" si="53"/>
        <v>#VALUE!</v>
      </c>
      <c r="B186" s="134" t="e">
        <f t="shared" si="54"/>
        <v>#VALUE!</v>
      </c>
      <c r="C186" s="134" t="e">
        <f t="shared" si="55"/>
        <v>#VALUE!</v>
      </c>
      <c r="D186" s="135" t="e">
        <f t="shared" si="56"/>
        <v>#VALUE!</v>
      </c>
      <c r="E186" s="150" t="e">
        <f t="shared" si="44"/>
        <v>#VALUE!</v>
      </c>
      <c r="F186" s="150" t="e">
        <f t="shared" si="45"/>
        <v>#VALUE!</v>
      </c>
      <c r="G186" s="136" t="e">
        <f t="shared" si="46"/>
        <v>#VALUE!</v>
      </c>
      <c r="H186" s="148" t="e">
        <f t="shared" si="50"/>
        <v>#VALUE!</v>
      </c>
      <c r="I186" s="148" t="e">
        <f t="shared" si="57"/>
        <v>#VALUE!</v>
      </c>
      <c r="J186" s="148" t="e">
        <f t="shared" si="47"/>
        <v>#VALUE!</v>
      </c>
      <c r="K186" s="148" t="e">
        <f t="shared" si="58"/>
        <v>#VALUE!</v>
      </c>
      <c r="L186" s="148" t="e">
        <f t="shared" si="59"/>
        <v>#VALUE!</v>
      </c>
      <c r="M186" s="148" t="e">
        <f t="shared" si="48"/>
        <v>#VALUE!</v>
      </c>
      <c r="N186" s="148" t="e">
        <f t="shared" si="51"/>
        <v>#VALUE!</v>
      </c>
      <c r="O186" s="148"/>
      <c r="P186" s="148"/>
      <c r="Q186" s="148" t="e">
        <f t="shared" si="60"/>
        <v>#VALUE!</v>
      </c>
      <c r="R186" s="148" t="e">
        <f t="shared" si="61"/>
        <v>#VALUE!</v>
      </c>
      <c r="S186" s="137" t="e">
        <f t="shared" si="49"/>
        <v>#VALUE!</v>
      </c>
      <c r="T186" s="275" t="e">
        <f t="shared" si="63"/>
        <v>#VALUE!</v>
      </c>
      <c r="U186" s="275" t="e">
        <f t="shared" si="62"/>
        <v>#VALUE!</v>
      </c>
      <c r="V186" s="275" t="e">
        <f t="shared" si="62"/>
        <v>#VALUE!</v>
      </c>
      <c r="W186" s="275" t="e">
        <f t="shared" si="62"/>
        <v>#VALUE!</v>
      </c>
      <c r="X186" s="275" t="e">
        <f t="shared" si="62"/>
        <v>#VALUE!</v>
      </c>
      <c r="Y186" s="275" t="e">
        <f t="shared" si="62"/>
        <v>#VALUE!</v>
      </c>
      <c r="Z186" s="275" t="e">
        <f t="shared" si="62"/>
        <v>#VALUE!</v>
      </c>
      <c r="AA186" s="275" t="e">
        <f t="shared" si="62"/>
        <v>#VALUE!</v>
      </c>
      <c r="AB186" s="275" t="e">
        <f t="shared" si="62"/>
        <v>#VALUE!</v>
      </c>
      <c r="AC186" s="275" t="e">
        <f t="shared" si="62"/>
        <v>#VALUE!</v>
      </c>
      <c r="AD186" s="275" t="e">
        <f t="shared" si="62"/>
        <v>#VALUE!</v>
      </c>
      <c r="AE186" s="276" t="e">
        <f t="shared" si="52"/>
        <v>#VALUE!</v>
      </c>
    </row>
    <row r="187" spans="1:31">
      <c r="A187" s="133" t="e">
        <f t="shared" si="53"/>
        <v>#VALUE!</v>
      </c>
      <c r="B187" s="134" t="e">
        <f t="shared" si="54"/>
        <v>#VALUE!</v>
      </c>
      <c r="C187" s="134" t="e">
        <f t="shared" si="55"/>
        <v>#VALUE!</v>
      </c>
      <c r="D187" s="135" t="e">
        <f t="shared" si="56"/>
        <v>#VALUE!</v>
      </c>
      <c r="E187" s="150" t="e">
        <f t="shared" si="44"/>
        <v>#VALUE!</v>
      </c>
      <c r="F187" s="150" t="e">
        <f t="shared" si="45"/>
        <v>#VALUE!</v>
      </c>
      <c r="G187" s="136" t="e">
        <f t="shared" si="46"/>
        <v>#VALUE!</v>
      </c>
      <c r="H187" s="148" t="e">
        <f t="shared" si="50"/>
        <v>#VALUE!</v>
      </c>
      <c r="I187" s="148" t="e">
        <f t="shared" si="57"/>
        <v>#VALUE!</v>
      </c>
      <c r="J187" s="148" t="e">
        <f t="shared" si="47"/>
        <v>#VALUE!</v>
      </c>
      <c r="K187" s="148" t="e">
        <f t="shared" si="58"/>
        <v>#VALUE!</v>
      </c>
      <c r="L187" s="148" t="e">
        <f t="shared" si="59"/>
        <v>#VALUE!</v>
      </c>
      <c r="M187" s="148" t="e">
        <f t="shared" si="48"/>
        <v>#VALUE!</v>
      </c>
      <c r="N187" s="148" t="e">
        <f t="shared" si="51"/>
        <v>#VALUE!</v>
      </c>
      <c r="O187" s="148"/>
      <c r="P187" s="148"/>
      <c r="Q187" s="148" t="e">
        <f t="shared" si="60"/>
        <v>#VALUE!</v>
      </c>
      <c r="R187" s="148" t="e">
        <f t="shared" si="61"/>
        <v>#VALUE!</v>
      </c>
      <c r="S187" s="137" t="e">
        <f t="shared" si="49"/>
        <v>#VALUE!</v>
      </c>
      <c r="T187" s="275" t="e">
        <f t="shared" si="63"/>
        <v>#VALUE!</v>
      </c>
      <c r="U187" s="275" t="e">
        <f t="shared" si="62"/>
        <v>#VALUE!</v>
      </c>
      <c r="V187" s="275" t="e">
        <f t="shared" si="62"/>
        <v>#VALUE!</v>
      </c>
      <c r="W187" s="275" t="e">
        <f t="shared" si="62"/>
        <v>#VALUE!</v>
      </c>
      <c r="X187" s="275" t="e">
        <f t="shared" si="62"/>
        <v>#VALUE!</v>
      </c>
      <c r="Y187" s="275" t="e">
        <f t="shared" si="62"/>
        <v>#VALUE!</v>
      </c>
      <c r="Z187" s="275" t="e">
        <f t="shared" si="62"/>
        <v>#VALUE!</v>
      </c>
      <c r="AA187" s="275" t="e">
        <f t="shared" si="62"/>
        <v>#VALUE!</v>
      </c>
      <c r="AB187" s="275" t="e">
        <f t="shared" si="62"/>
        <v>#VALUE!</v>
      </c>
      <c r="AC187" s="275" t="e">
        <f t="shared" si="62"/>
        <v>#VALUE!</v>
      </c>
      <c r="AD187" s="275" t="e">
        <f t="shared" si="62"/>
        <v>#VALUE!</v>
      </c>
      <c r="AE187" s="276" t="e">
        <f t="shared" si="52"/>
        <v>#VALUE!</v>
      </c>
    </row>
    <row r="188" spans="1:31">
      <c r="A188" s="133" t="e">
        <f t="shared" si="53"/>
        <v>#VALUE!</v>
      </c>
      <c r="B188" s="134" t="e">
        <f t="shared" si="54"/>
        <v>#VALUE!</v>
      </c>
      <c r="C188" s="134" t="e">
        <f t="shared" si="55"/>
        <v>#VALUE!</v>
      </c>
      <c r="D188" s="135" t="e">
        <f t="shared" si="56"/>
        <v>#VALUE!</v>
      </c>
      <c r="E188" s="150" t="e">
        <f t="shared" si="44"/>
        <v>#VALUE!</v>
      </c>
      <c r="F188" s="150" t="e">
        <f t="shared" si="45"/>
        <v>#VALUE!</v>
      </c>
      <c r="G188" s="136" t="e">
        <f t="shared" si="46"/>
        <v>#VALUE!</v>
      </c>
      <c r="H188" s="148" t="e">
        <f t="shared" si="50"/>
        <v>#VALUE!</v>
      </c>
      <c r="I188" s="148" t="e">
        <f t="shared" si="57"/>
        <v>#VALUE!</v>
      </c>
      <c r="J188" s="148" t="e">
        <f t="shared" si="47"/>
        <v>#VALUE!</v>
      </c>
      <c r="K188" s="148" t="e">
        <f t="shared" si="58"/>
        <v>#VALUE!</v>
      </c>
      <c r="L188" s="148" t="e">
        <f t="shared" si="59"/>
        <v>#VALUE!</v>
      </c>
      <c r="M188" s="148" t="e">
        <f t="shared" si="48"/>
        <v>#VALUE!</v>
      </c>
      <c r="N188" s="148" t="e">
        <f t="shared" si="51"/>
        <v>#VALUE!</v>
      </c>
      <c r="O188" s="148"/>
      <c r="P188" s="148"/>
      <c r="Q188" s="148" t="e">
        <f t="shared" si="60"/>
        <v>#VALUE!</v>
      </c>
      <c r="R188" s="148" t="e">
        <f t="shared" si="61"/>
        <v>#VALUE!</v>
      </c>
      <c r="S188" s="137" t="e">
        <f t="shared" si="49"/>
        <v>#VALUE!</v>
      </c>
      <c r="T188" s="275" t="e">
        <f t="shared" si="63"/>
        <v>#VALUE!</v>
      </c>
      <c r="U188" s="275" t="e">
        <f t="shared" si="62"/>
        <v>#VALUE!</v>
      </c>
      <c r="V188" s="275" t="e">
        <f t="shared" si="62"/>
        <v>#VALUE!</v>
      </c>
      <c r="W188" s="275" t="e">
        <f t="shared" si="62"/>
        <v>#VALUE!</v>
      </c>
      <c r="X188" s="275" t="e">
        <f t="shared" si="62"/>
        <v>#VALUE!</v>
      </c>
      <c r="Y188" s="275" t="e">
        <f t="shared" si="62"/>
        <v>#VALUE!</v>
      </c>
      <c r="Z188" s="275" t="e">
        <f t="shared" si="62"/>
        <v>#VALUE!</v>
      </c>
      <c r="AA188" s="275" t="e">
        <f t="shared" si="62"/>
        <v>#VALUE!</v>
      </c>
      <c r="AB188" s="275" t="e">
        <f t="shared" si="62"/>
        <v>#VALUE!</v>
      </c>
      <c r="AC188" s="275" t="e">
        <f t="shared" si="62"/>
        <v>#VALUE!</v>
      </c>
      <c r="AD188" s="275" t="e">
        <f t="shared" si="62"/>
        <v>#VALUE!</v>
      </c>
      <c r="AE188" s="276" t="e">
        <f t="shared" si="52"/>
        <v>#VALUE!</v>
      </c>
    </row>
    <row r="189" spans="1:31">
      <c r="A189" s="133" t="e">
        <f t="shared" si="53"/>
        <v>#VALUE!</v>
      </c>
      <c r="B189" s="134" t="e">
        <f t="shared" si="54"/>
        <v>#VALUE!</v>
      </c>
      <c r="C189" s="134" t="e">
        <f t="shared" si="55"/>
        <v>#VALUE!</v>
      </c>
      <c r="D189" s="135" t="e">
        <f t="shared" si="56"/>
        <v>#VALUE!</v>
      </c>
      <c r="E189" s="150" t="e">
        <f t="shared" si="44"/>
        <v>#VALUE!</v>
      </c>
      <c r="F189" s="150" t="e">
        <f t="shared" si="45"/>
        <v>#VALUE!</v>
      </c>
      <c r="G189" s="136" t="e">
        <f t="shared" si="46"/>
        <v>#VALUE!</v>
      </c>
      <c r="H189" s="148" t="e">
        <f t="shared" si="50"/>
        <v>#VALUE!</v>
      </c>
      <c r="I189" s="148" t="e">
        <f t="shared" si="57"/>
        <v>#VALUE!</v>
      </c>
      <c r="J189" s="148" t="e">
        <f t="shared" si="47"/>
        <v>#VALUE!</v>
      </c>
      <c r="K189" s="148" t="e">
        <f t="shared" si="58"/>
        <v>#VALUE!</v>
      </c>
      <c r="L189" s="148" t="e">
        <f t="shared" si="59"/>
        <v>#VALUE!</v>
      </c>
      <c r="M189" s="148" t="e">
        <f t="shared" si="48"/>
        <v>#VALUE!</v>
      </c>
      <c r="N189" s="148" t="e">
        <f t="shared" si="51"/>
        <v>#VALUE!</v>
      </c>
      <c r="O189" s="148"/>
      <c r="P189" s="148"/>
      <c r="Q189" s="148" t="e">
        <f t="shared" si="60"/>
        <v>#VALUE!</v>
      </c>
      <c r="R189" s="148" t="e">
        <f t="shared" si="61"/>
        <v>#VALUE!</v>
      </c>
      <c r="S189" s="137" t="e">
        <f t="shared" si="49"/>
        <v>#VALUE!</v>
      </c>
      <c r="T189" s="275" t="e">
        <f t="shared" si="63"/>
        <v>#VALUE!</v>
      </c>
      <c r="U189" s="275" t="e">
        <f t="shared" si="62"/>
        <v>#VALUE!</v>
      </c>
      <c r="V189" s="275" t="e">
        <f t="shared" si="62"/>
        <v>#VALUE!</v>
      </c>
      <c r="W189" s="275" t="e">
        <f t="shared" si="62"/>
        <v>#VALUE!</v>
      </c>
      <c r="X189" s="275" t="e">
        <f t="shared" si="62"/>
        <v>#VALUE!</v>
      </c>
      <c r="Y189" s="275" t="e">
        <f t="shared" si="62"/>
        <v>#VALUE!</v>
      </c>
      <c r="Z189" s="275" t="e">
        <f t="shared" si="62"/>
        <v>#VALUE!</v>
      </c>
      <c r="AA189" s="275" t="e">
        <f t="shared" si="62"/>
        <v>#VALUE!</v>
      </c>
      <c r="AB189" s="275" t="e">
        <f t="shared" si="62"/>
        <v>#VALUE!</v>
      </c>
      <c r="AC189" s="275" t="e">
        <f t="shared" si="62"/>
        <v>#VALUE!</v>
      </c>
      <c r="AD189" s="275" t="e">
        <f t="shared" si="62"/>
        <v>#VALUE!</v>
      </c>
      <c r="AE189" s="276" t="e">
        <f t="shared" si="52"/>
        <v>#VALUE!</v>
      </c>
    </row>
    <row r="190" spans="1:31">
      <c r="A190" s="133" t="e">
        <f t="shared" si="53"/>
        <v>#VALUE!</v>
      </c>
      <c r="B190" s="134" t="e">
        <f t="shared" si="54"/>
        <v>#VALUE!</v>
      </c>
      <c r="C190" s="134" t="e">
        <f t="shared" si="55"/>
        <v>#VALUE!</v>
      </c>
      <c r="D190" s="135" t="e">
        <f t="shared" si="56"/>
        <v>#VALUE!</v>
      </c>
      <c r="E190" s="150" t="e">
        <f t="shared" si="44"/>
        <v>#VALUE!</v>
      </c>
      <c r="F190" s="150" t="e">
        <f t="shared" si="45"/>
        <v>#VALUE!</v>
      </c>
      <c r="G190" s="136" t="e">
        <f t="shared" si="46"/>
        <v>#VALUE!</v>
      </c>
      <c r="H190" s="148" t="e">
        <f t="shared" si="50"/>
        <v>#VALUE!</v>
      </c>
      <c r="I190" s="148" t="e">
        <f t="shared" si="57"/>
        <v>#VALUE!</v>
      </c>
      <c r="J190" s="148" t="e">
        <f t="shared" si="47"/>
        <v>#VALUE!</v>
      </c>
      <c r="K190" s="148" t="e">
        <f t="shared" si="58"/>
        <v>#VALUE!</v>
      </c>
      <c r="L190" s="148" t="e">
        <f t="shared" si="59"/>
        <v>#VALUE!</v>
      </c>
      <c r="M190" s="148" t="e">
        <f t="shared" si="48"/>
        <v>#VALUE!</v>
      </c>
      <c r="N190" s="148" t="e">
        <f t="shared" si="51"/>
        <v>#VALUE!</v>
      </c>
      <c r="O190" s="148"/>
      <c r="P190" s="148"/>
      <c r="Q190" s="148" t="e">
        <f t="shared" si="60"/>
        <v>#VALUE!</v>
      </c>
      <c r="R190" s="148" t="e">
        <f t="shared" si="61"/>
        <v>#VALUE!</v>
      </c>
      <c r="S190" s="137" t="e">
        <f t="shared" si="49"/>
        <v>#VALUE!</v>
      </c>
      <c r="T190" s="275" t="e">
        <f t="shared" si="63"/>
        <v>#VALUE!</v>
      </c>
      <c r="U190" s="275" t="e">
        <f t="shared" si="62"/>
        <v>#VALUE!</v>
      </c>
      <c r="V190" s="275" t="e">
        <f t="shared" si="62"/>
        <v>#VALUE!</v>
      </c>
      <c r="W190" s="275" t="e">
        <f t="shared" si="62"/>
        <v>#VALUE!</v>
      </c>
      <c r="X190" s="275" t="e">
        <f t="shared" si="62"/>
        <v>#VALUE!</v>
      </c>
      <c r="Y190" s="275" t="e">
        <f t="shared" si="62"/>
        <v>#VALUE!</v>
      </c>
      <c r="Z190" s="275" t="e">
        <f t="shared" si="62"/>
        <v>#VALUE!</v>
      </c>
      <c r="AA190" s="275" t="e">
        <f t="shared" si="62"/>
        <v>#VALUE!</v>
      </c>
      <c r="AB190" s="275" t="e">
        <f t="shared" si="62"/>
        <v>#VALUE!</v>
      </c>
      <c r="AC190" s="275" t="e">
        <f t="shared" si="62"/>
        <v>#VALUE!</v>
      </c>
      <c r="AD190" s="275" t="e">
        <f t="shared" si="62"/>
        <v>#VALUE!</v>
      </c>
      <c r="AE190" s="276" t="e">
        <f t="shared" si="52"/>
        <v>#VALUE!</v>
      </c>
    </row>
    <row r="191" spans="1:31">
      <c r="A191" s="133" t="e">
        <f t="shared" si="53"/>
        <v>#VALUE!</v>
      </c>
      <c r="B191" s="134" t="e">
        <f t="shared" si="54"/>
        <v>#VALUE!</v>
      </c>
      <c r="C191" s="134" t="e">
        <f t="shared" si="55"/>
        <v>#VALUE!</v>
      </c>
      <c r="D191" s="135" t="e">
        <f t="shared" si="56"/>
        <v>#VALUE!</v>
      </c>
      <c r="E191" s="150" t="e">
        <f t="shared" si="44"/>
        <v>#VALUE!</v>
      </c>
      <c r="F191" s="150" t="e">
        <f t="shared" si="45"/>
        <v>#VALUE!</v>
      </c>
      <c r="G191" s="136" t="e">
        <f t="shared" si="46"/>
        <v>#VALUE!</v>
      </c>
      <c r="H191" s="148" t="e">
        <f t="shared" si="50"/>
        <v>#VALUE!</v>
      </c>
      <c r="I191" s="148" t="e">
        <f t="shared" si="57"/>
        <v>#VALUE!</v>
      </c>
      <c r="J191" s="148" t="e">
        <f t="shared" si="47"/>
        <v>#VALUE!</v>
      </c>
      <c r="K191" s="148" t="e">
        <f t="shared" si="58"/>
        <v>#VALUE!</v>
      </c>
      <c r="L191" s="148" t="e">
        <f t="shared" si="59"/>
        <v>#VALUE!</v>
      </c>
      <c r="M191" s="148" t="e">
        <f t="shared" si="48"/>
        <v>#VALUE!</v>
      </c>
      <c r="N191" s="148" t="e">
        <f t="shared" si="51"/>
        <v>#VALUE!</v>
      </c>
      <c r="O191" s="148"/>
      <c r="P191" s="148"/>
      <c r="Q191" s="148" t="e">
        <f t="shared" si="60"/>
        <v>#VALUE!</v>
      </c>
      <c r="R191" s="148" t="e">
        <f t="shared" si="61"/>
        <v>#VALUE!</v>
      </c>
      <c r="S191" s="137" t="e">
        <f t="shared" si="49"/>
        <v>#VALUE!</v>
      </c>
      <c r="T191" s="275" t="e">
        <f t="shared" si="63"/>
        <v>#VALUE!</v>
      </c>
      <c r="U191" s="275" t="e">
        <f t="shared" si="62"/>
        <v>#VALUE!</v>
      </c>
      <c r="V191" s="275" t="e">
        <f t="shared" si="62"/>
        <v>#VALUE!</v>
      </c>
      <c r="W191" s="275" t="e">
        <f t="shared" si="62"/>
        <v>#VALUE!</v>
      </c>
      <c r="X191" s="275" t="e">
        <f t="shared" si="62"/>
        <v>#VALUE!</v>
      </c>
      <c r="Y191" s="275" t="e">
        <f t="shared" si="62"/>
        <v>#VALUE!</v>
      </c>
      <c r="Z191" s="275" t="e">
        <f t="shared" si="62"/>
        <v>#VALUE!</v>
      </c>
      <c r="AA191" s="275" t="e">
        <f t="shared" si="62"/>
        <v>#VALUE!</v>
      </c>
      <c r="AB191" s="275" t="e">
        <f t="shared" si="62"/>
        <v>#VALUE!</v>
      </c>
      <c r="AC191" s="275" t="e">
        <f t="shared" si="62"/>
        <v>#VALUE!</v>
      </c>
      <c r="AD191" s="275" t="e">
        <f t="shared" si="62"/>
        <v>#VALUE!</v>
      </c>
      <c r="AE191" s="276" t="e">
        <f t="shared" si="52"/>
        <v>#VALUE!</v>
      </c>
    </row>
    <row r="192" spans="1:31">
      <c r="A192" s="133" t="e">
        <f t="shared" si="53"/>
        <v>#VALUE!</v>
      </c>
      <c r="B192" s="134" t="e">
        <f t="shared" si="54"/>
        <v>#VALUE!</v>
      </c>
      <c r="C192" s="134" t="e">
        <f t="shared" si="55"/>
        <v>#VALUE!</v>
      </c>
      <c r="D192" s="135" t="e">
        <f t="shared" si="56"/>
        <v>#VALUE!</v>
      </c>
      <c r="E192" s="150" t="e">
        <f t="shared" si="44"/>
        <v>#VALUE!</v>
      </c>
      <c r="F192" s="150" t="e">
        <f t="shared" si="45"/>
        <v>#VALUE!</v>
      </c>
      <c r="G192" s="136" t="e">
        <f t="shared" si="46"/>
        <v>#VALUE!</v>
      </c>
      <c r="H192" s="148" t="e">
        <f t="shared" si="50"/>
        <v>#VALUE!</v>
      </c>
      <c r="I192" s="148" t="e">
        <f t="shared" si="57"/>
        <v>#VALUE!</v>
      </c>
      <c r="J192" s="148" t="e">
        <f t="shared" si="47"/>
        <v>#VALUE!</v>
      </c>
      <c r="K192" s="148" t="e">
        <f t="shared" si="58"/>
        <v>#VALUE!</v>
      </c>
      <c r="L192" s="148" t="e">
        <f t="shared" si="59"/>
        <v>#VALUE!</v>
      </c>
      <c r="M192" s="148" t="e">
        <f t="shared" si="48"/>
        <v>#VALUE!</v>
      </c>
      <c r="N192" s="148" t="e">
        <f t="shared" si="51"/>
        <v>#VALUE!</v>
      </c>
      <c r="O192" s="148"/>
      <c r="P192" s="148"/>
      <c r="Q192" s="148" t="e">
        <f t="shared" si="60"/>
        <v>#VALUE!</v>
      </c>
      <c r="R192" s="148" t="e">
        <f t="shared" si="61"/>
        <v>#VALUE!</v>
      </c>
      <c r="S192" s="137" t="e">
        <f t="shared" si="49"/>
        <v>#VALUE!</v>
      </c>
      <c r="T192" s="275" t="e">
        <f t="shared" si="63"/>
        <v>#VALUE!</v>
      </c>
      <c r="U192" s="275" t="e">
        <f t="shared" si="62"/>
        <v>#VALUE!</v>
      </c>
      <c r="V192" s="275" t="e">
        <f t="shared" si="62"/>
        <v>#VALUE!</v>
      </c>
      <c r="W192" s="275" t="e">
        <f t="shared" si="62"/>
        <v>#VALUE!</v>
      </c>
      <c r="X192" s="275" t="e">
        <f t="shared" si="62"/>
        <v>#VALUE!</v>
      </c>
      <c r="Y192" s="275" t="e">
        <f t="shared" si="62"/>
        <v>#VALUE!</v>
      </c>
      <c r="Z192" s="275" t="e">
        <f t="shared" si="62"/>
        <v>#VALUE!</v>
      </c>
      <c r="AA192" s="275" t="e">
        <f t="shared" si="62"/>
        <v>#VALUE!</v>
      </c>
      <c r="AB192" s="275" t="e">
        <f t="shared" si="62"/>
        <v>#VALUE!</v>
      </c>
      <c r="AC192" s="275" t="e">
        <f t="shared" si="62"/>
        <v>#VALUE!</v>
      </c>
      <c r="AD192" s="275" t="e">
        <f t="shared" si="62"/>
        <v>#VALUE!</v>
      </c>
      <c r="AE192" s="276" t="e">
        <f t="shared" si="52"/>
        <v>#VALUE!</v>
      </c>
    </row>
    <row r="193" spans="1:31">
      <c r="A193" s="133" t="e">
        <f t="shared" si="53"/>
        <v>#VALUE!</v>
      </c>
      <c r="B193" s="134" t="e">
        <f t="shared" si="54"/>
        <v>#VALUE!</v>
      </c>
      <c r="C193" s="134" t="e">
        <f t="shared" si="55"/>
        <v>#VALUE!</v>
      </c>
      <c r="D193" s="135" t="e">
        <f t="shared" si="56"/>
        <v>#VALUE!</v>
      </c>
      <c r="E193" s="150" t="e">
        <f t="shared" si="44"/>
        <v>#VALUE!</v>
      </c>
      <c r="F193" s="150" t="e">
        <f t="shared" si="45"/>
        <v>#VALUE!</v>
      </c>
      <c r="G193" s="136" t="e">
        <f t="shared" si="46"/>
        <v>#VALUE!</v>
      </c>
      <c r="H193" s="148" t="e">
        <f t="shared" si="50"/>
        <v>#VALUE!</v>
      </c>
      <c r="I193" s="148" t="e">
        <f t="shared" si="57"/>
        <v>#VALUE!</v>
      </c>
      <c r="J193" s="148" t="e">
        <f t="shared" si="47"/>
        <v>#VALUE!</v>
      </c>
      <c r="K193" s="148" t="e">
        <f t="shared" si="58"/>
        <v>#VALUE!</v>
      </c>
      <c r="L193" s="148" t="e">
        <f t="shared" si="59"/>
        <v>#VALUE!</v>
      </c>
      <c r="M193" s="148" t="e">
        <f t="shared" si="48"/>
        <v>#VALUE!</v>
      </c>
      <c r="N193" s="148" t="e">
        <f t="shared" si="51"/>
        <v>#VALUE!</v>
      </c>
      <c r="O193" s="148"/>
      <c r="P193" s="148"/>
      <c r="Q193" s="148" t="e">
        <f t="shared" si="60"/>
        <v>#VALUE!</v>
      </c>
      <c r="R193" s="148" t="e">
        <f t="shared" si="61"/>
        <v>#VALUE!</v>
      </c>
      <c r="S193" s="137" t="e">
        <f t="shared" si="49"/>
        <v>#VALUE!</v>
      </c>
      <c r="T193" s="275" t="e">
        <f t="shared" si="63"/>
        <v>#VALUE!</v>
      </c>
      <c r="U193" s="275" t="e">
        <f t="shared" si="62"/>
        <v>#VALUE!</v>
      </c>
      <c r="V193" s="275" t="e">
        <f t="shared" ref="U193:AD196" si="64">MAX(0,MIN(MAX(0,$M193),V$7)-V$6)</f>
        <v>#VALUE!</v>
      </c>
      <c r="W193" s="275" t="e">
        <f t="shared" si="64"/>
        <v>#VALUE!</v>
      </c>
      <c r="X193" s="275" t="e">
        <f t="shared" si="64"/>
        <v>#VALUE!</v>
      </c>
      <c r="Y193" s="275" t="e">
        <f t="shared" si="64"/>
        <v>#VALUE!</v>
      </c>
      <c r="Z193" s="275" t="e">
        <f t="shared" si="64"/>
        <v>#VALUE!</v>
      </c>
      <c r="AA193" s="275" t="e">
        <f t="shared" si="64"/>
        <v>#VALUE!</v>
      </c>
      <c r="AB193" s="275" t="e">
        <f t="shared" si="64"/>
        <v>#VALUE!</v>
      </c>
      <c r="AC193" s="275" t="e">
        <f t="shared" si="64"/>
        <v>#VALUE!</v>
      </c>
      <c r="AD193" s="275" t="e">
        <f t="shared" si="64"/>
        <v>#VALUE!</v>
      </c>
      <c r="AE193" s="276" t="e">
        <f t="shared" si="52"/>
        <v>#VALUE!</v>
      </c>
    </row>
    <row r="194" spans="1:31">
      <c r="A194" s="133" t="e">
        <f t="shared" si="53"/>
        <v>#VALUE!</v>
      </c>
      <c r="B194" s="134" t="e">
        <f t="shared" si="54"/>
        <v>#VALUE!</v>
      </c>
      <c r="C194" s="134" t="e">
        <f t="shared" si="55"/>
        <v>#VALUE!</v>
      </c>
      <c r="D194" s="135" t="e">
        <f t="shared" si="56"/>
        <v>#VALUE!</v>
      </c>
      <c r="E194" s="150" t="e">
        <f t="shared" si="44"/>
        <v>#VALUE!</v>
      </c>
      <c r="F194" s="150" t="e">
        <f t="shared" si="45"/>
        <v>#VALUE!</v>
      </c>
      <c r="G194" s="136" t="e">
        <f t="shared" si="46"/>
        <v>#VALUE!</v>
      </c>
      <c r="H194" s="148" t="e">
        <f t="shared" si="50"/>
        <v>#VALUE!</v>
      </c>
      <c r="I194" s="148" t="e">
        <f t="shared" si="57"/>
        <v>#VALUE!</v>
      </c>
      <c r="J194" s="148" t="e">
        <f t="shared" si="47"/>
        <v>#VALUE!</v>
      </c>
      <c r="K194" s="148" t="e">
        <f t="shared" si="58"/>
        <v>#VALUE!</v>
      </c>
      <c r="L194" s="148" t="e">
        <f t="shared" si="59"/>
        <v>#VALUE!</v>
      </c>
      <c r="M194" s="148" t="e">
        <f t="shared" si="48"/>
        <v>#VALUE!</v>
      </c>
      <c r="N194" s="148" t="e">
        <f t="shared" si="51"/>
        <v>#VALUE!</v>
      </c>
      <c r="O194" s="148"/>
      <c r="P194" s="148"/>
      <c r="Q194" s="148" t="e">
        <f t="shared" si="60"/>
        <v>#VALUE!</v>
      </c>
      <c r="R194" s="148" t="e">
        <f t="shared" si="61"/>
        <v>#VALUE!</v>
      </c>
      <c r="S194" s="137" t="e">
        <f t="shared" si="49"/>
        <v>#VALUE!</v>
      </c>
      <c r="T194" s="275" t="e">
        <f t="shared" si="63"/>
        <v>#VALUE!</v>
      </c>
      <c r="U194" s="275" t="e">
        <f t="shared" si="64"/>
        <v>#VALUE!</v>
      </c>
      <c r="V194" s="275" t="e">
        <f t="shared" si="64"/>
        <v>#VALUE!</v>
      </c>
      <c r="W194" s="275" t="e">
        <f t="shared" si="64"/>
        <v>#VALUE!</v>
      </c>
      <c r="X194" s="275" t="e">
        <f t="shared" si="64"/>
        <v>#VALUE!</v>
      </c>
      <c r="Y194" s="275" t="e">
        <f t="shared" si="64"/>
        <v>#VALUE!</v>
      </c>
      <c r="Z194" s="275" t="e">
        <f t="shared" si="64"/>
        <v>#VALUE!</v>
      </c>
      <c r="AA194" s="275" t="e">
        <f t="shared" si="64"/>
        <v>#VALUE!</v>
      </c>
      <c r="AB194" s="275" t="e">
        <f t="shared" si="64"/>
        <v>#VALUE!</v>
      </c>
      <c r="AC194" s="275" t="e">
        <f t="shared" si="64"/>
        <v>#VALUE!</v>
      </c>
      <c r="AD194" s="275" t="e">
        <f t="shared" si="64"/>
        <v>#VALUE!</v>
      </c>
      <c r="AE194" s="276" t="e">
        <f t="shared" si="52"/>
        <v>#VALUE!</v>
      </c>
    </row>
    <row r="195" spans="1:31">
      <c r="A195" s="133" t="e">
        <f t="shared" si="53"/>
        <v>#VALUE!</v>
      </c>
      <c r="B195" s="134" t="e">
        <f t="shared" si="54"/>
        <v>#VALUE!</v>
      </c>
      <c r="C195" s="134" t="e">
        <f t="shared" si="55"/>
        <v>#VALUE!</v>
      </c>
      <c r="D195" s="135" t="e">
        <f t="shared" si="56"/>
        <v>#VALUE!</v>
      </c>
      <c r="E195" s="150" t="e">
        <f t="shared" si="44"/>
        <v>#VALUE!</v>
      </c>
      <c r="F195" s="150" t="e">
        <f t="shared" si="45"/>
        <v>#VALUE!</v>
      </c>
      <c r="G195" s="136" t="e">
        <f t="shared" si="46"/>
        <v>#VALUE!</v>
      </c>
      <c r="H195" s="148" t="e">
        <f t="shared" si="50"/>
        <v>#VALUE!</v>
      </c>
      <c r="I195" s="148" t="e">
        <f t="shared" si="57"/>
        <v>#VALUE!</v>
      </c>
      <c r="J195" s="148" t="e">
        <f t="shared" si="47"/>
        <v>#VALUE!</v>
      </c>
      <c r="K195" s="148" t="e">
        <f t="shared" si="58"/>
        <v>#VALUE!</v>
      </c>
      <c r="L195" s="148" t="e">
        <f t="shared" si="59"/>
        <v>#VALUE!</v>
      </c>
      <c r="M195" s="148" t="e">
        <f t="shared" si="48"/>
        <v>#VALUE!</v>
      </c>
      <c r="N195" s="148" t="e">
        <f t="shared" si="51"/>
        <v>#VALUE!</v>
      </c>
      <c r="O195" s="148"/>
      <c r="P195" s="148"/>
      <c r="Q195" s="148" t="e">
        <f t="shared" si="60"/>
        <v>#VALUE!</v>
      </c>
      <c r="R195" s="148" t="e">
        <f t="shared" si="61"/>
        <v>#VALUE!</v>
      </c>
      <c r="S195" s="137" t="e">
        <f t="shared" si="49"/>
        <v>#VALUE!</v>
      </c>
      <c r="T195" s="275" t="e">
        <f t="shared" si="63"/>
        <v>#VALUE!</v>
      </c>
      <c r="U195" s="275" t="e">
        <f t="shared" si="64"/>
        <v>#VALUE!</v>
      </c>
      <c r="V195" s="275" t="e">
        <f t="shared" si="64"/>
        <v>#VALUE!</v>
      </c>
      <c r="W195" s="275" t="e">
        <f t="shared" si="64"/>
        <v>#VALUE!</v>
      </c>
      <c r="X195" s="275" t="e">
        <f t="shared" si="64"/>
        <v>#VALUE!</v>
      </c>
      <c r="Y195" s="275" t="e">
        <f t="shared" si="64"/>
        <v>#VALUE!</v>
      </c>
      <c r="Z195" s="275" t="e">
        <f t="shared" si="64"/>
        <v>#VALUE!</v>
      </c>
      <c r="AA195" s="275" t="e">
        <f t="shared" si="64"/>
        <v>#VALUE!</v>
      </c>
      <c r="AB195" s="275" t="e">
        <f t="shared" si="64"/>
        <v>#VALUE!</v>
      </c>
      <c r="AC195" s="275" t="e">
        <f t="shared" si="64"/>
        <v>#VALUE!</v>
      </c>
      <c r="AD195" s="275" t="e">
        <f t="shared" si="64"/>
        <v>#VALUE!</v>
      </c>
      <c r="AE195" s="276" t="e">
        <f t="shared" si="52"/>
        <v>#VALUE!</v>
      </c>
    </row>
    <row r="196" spans="1:31">
      <c r="A196" s="133" t="e">
        <f t="shared" si="53"/>
        <v>#VALUE!</v>
      </c>
      <c r="B196" s="134" t="e">
        <f t="shared" si="54"/>
        <v>#VALUE!</v>
      </c>
      <c r="C196" s="134" t="e">
        <f t="shared" si="55"/>
        <v>#VALUE!</v>
      </c>
      <c r="D196" s="135" t="e">
        <f t="shared" si="56"/>
        <v>#VALUE!</v>
      </c>
      <c r="E196" s="150" t="e">
        <f t="shared" si="44"/>
        <v>#VALUE!</v>
      </c>
      <c r="F196" s="150" t="e">
        <f t="shared" si="45"/>
        <v>#VALUE!</v>
      </c>
      <c r="G196" s="136" t="e">
        <f t="shared" si="46"/>
        <v>#VALUE!</v>
      </c>
      <c r="H196" s="148" t="e">
        <f t="shared" si="50"/>
        <v>#VALUE!</v>
      </c>
      <c r="I196" s="148" t="e">
        <f t="shared" si="57"/>
        <v>#VALUE!</v>
      </c>
      <c r="J196" s="148" t="e">
        <f t="shared" si="47"/>
        <v>#VALUE!</v>
      </c>
      <c r="K196" s="148" t="e">
        <f t="shared" si="58"/>
        <v>#VALUE!</v>
      </c>
      <c r="L196" s="148" t="e">
        <f t="shared" si="59"/>
        <v>#VALUE!</v>
      </c>
      <c r="M196" s="148" t="e">
        <f t="shared" si="48"/>
        <v>#VALUE!</v>
      </c>
      <c r="N196" s="148" t="e">
        <f t="shared" si="51"/>
        <v>#VALUE!</v>
      </c>
      <c r="O196" s="148"/>
      <c r="P196" s="148"/>
      <c r="Q196" s="148" t="e">
        <f t="shared" si="60"/>
        <v>#VALUE!</v>
      </c>
      <c r="R196" s="148" t="e">
        <f t="shared" si="61"/>
        <v>#VALUE!</v>
      </c>
      <c r="S196" s="137" t="e">
        <f t="shared" si="49"/>
        <v>#VALUE!</v>
      </c>
      <c r="T196" s="275" t="e">
        <f t="shared" si="63"/>
        <v>#VALUE!</v>
      </c>
      <c r="U196" s="275" t="e">
        <f t="shared" si="64"/>
        <v>#VALUE!</v>
      </c>
      <c r="V196" s="275" t="e">
        <f t="shared" si="64"/>
        <v>#VALUE!</v>
      </c>
      <c r="W196" s="275" t="e">
        <f t="shared" si="64"/>
        <v>#VALUE!</v>
      </c>
      <c r="X196" s="275" t="e">
        <f t="shared" si="64"/>
        <v>#VALUE!</v>
      </c>
      <c r="Y196" s="275" t="e">
        <f t="shared" si="64"/>
        <v>#VALUE!</v>
      </c>
      <c r="Z196" s="275" t="e">
        <f t="shared" si="64"/>
        <v>#VALUE!</v>
      </c>
      <c r="AA196" s="275" t="e">
        <f t="shared" si="64"/>
        <v>#VALUE!</v>
      </c>
      <c r="AB196" s="275" t="e">
        <f t="shared" si="64"/>
        <v>#VALUE!</v>
      </c>
      <c r="AC196" s="275" t="e">
        <f t="shared" si="64"/>
        <v>#VALUE!</v>
      </c>
      <c r="AD196" s="275" t="e">
        <f t="shared" si="64"/>
        <v>#VALUE!</v>
      </c>
      <c r="AE196" s="276" t="e">
        <f t="shared" si="52"/>
        <v>#VALUE!</v>
      </c>
    </row>
    <row r="197" spans="1:31">
      <c r="A197" s="133" t="e">
        <f t="shared" si="53"/>
        <v>#VALUE!</v>
      </c>
      <c r="B197" s="134" t="e">
        <f t="shared" si="54"/>
        <v>#VALUE!</v>
      </c>
      <c r="C197" s="134" t="e">
        <f t="shared" si="55"/>
        <v>#VALUE!</v>
      </c>
      <c r="D197" s="135" t="e">
        <f t="shared" si="56"/>
        <v>#VALUE!</v>
      </c>
      <c r="E197" s="150" t="e">
        <f t="shared" si="44"/>
        <v>#VALUE!</v>
      </c>
      <c r="F197" s="150" t="e">
        <f t="shared" si="45"/>
        <v>#VALUE!</v>
      </c>
      <c r="G197" s="136" t="e">
        <f t="shared" si="46"/>
        <v>#VALUE!</v>
      </c>
      <c r="H197" s="148" t="e">
        <f t="shared" si="50"/>
        <v>#VALUE!</v>
      </c>
      <c r="I197" s="148" t="e">
        <f t="shared" si="57"/>
        <v>#VALUE!</v>
      </c>
      <c r="J197" s="148" t="e">
        <f t="shared" si="47"/>
        <v>#VALUE!</v>
      </c>
      <c r="K197" s="148" t="e">
        <f t="shared" si="58"/>
        <v>#VALUE!</v>
      </c>
      <c r="L197" s="148" t="e">
        <f t="shared" si="59"/>
        <v>#VALUE!</v>
      </c>
      <c r="M197" s="148" t="e">
        <f t="shared" si="48"/>
        <v>#VALUE!</v>
      </c>
      <c r="N197" s="148" t="e">
        <f t="shared" si="51"/>
        <v>#VALUE!</v>
      </c>
      <c r="O197" s="148"/>
      <c r="P197" s="148"/>
      <c r="Q197" s="148" t="e">
        <f t="shared" si="60"/>
        <v>#VALUE!</v>
      </c>
      <c r="R197" s="148" t="e">
        <f t="shared" si="61"/>
        <v>#VALUE!</v>
      </c>
      <c r="S197" s="137" t="e">
        <f t="shared" si="49"/>
        <v>#VALUE!</v>
      </c>
      <c r="T197" s="275" t="e">
        <f>MAX(0,MIN(MAX(0,$M197),T$7)-T$6)</f>
        <v>#VALUE!</v>
      </c>
      <c r="U197" s="275" t="e">
        <f t="shared" ref="U197:AD212" si="65">MAX(0,MIN(MAX(0,$M197),U$7)-U$6)</f>
        <v>#VALUE!</v>
      </c>
      <c r="V197" s="275" t="e">
        <f t="shared" si="65"/>
        <v>#VALUE!</v>
      </c>
      <c r="W197" s="275" t="e">
        <f t="shared" si="65"/>
        <v>#VALUE!</v>
      </c>
      <c r="X197" s="275" t="e">
        <f t="shared" si="65"/>
        <v>#VALUE!</v>
      </c>
      <c r="Y197" s="275" t="e">
        <f t="shared" si="65"/>
        <v>#VALUE!</v>
      </c>
      <c r="Z197" s="275" t="e">
        <f t="shared" si="65"/>
        <v>#VALUE!</v>
      </c>
      <c r="AA197" s="275" t="e">
        <f t="shared" si="65"/>
        <v>#VALUE!</v>
      </c>
      <c r="AB197" s="275" t="e">
        <f t="shared" si="65"/>
        <v>#VALUE!</v>
      </c>
      <c r="AC197" s="275" t="e">
        <f t="shared" si="65"/>
        <v>#VALUE!</v>
      </c>
      <c r="AD197" s="275" t="e">
        <f t="shared" si="65"/>
        <v>#VALUE!</v>
      </c>
      <c r="AE197" s="276" t="e">
        <f t="shared" si="52"/>
        <v>#VALUE!</v>
      </c>
    </row>
    <row r="198" spans="1:31">
      <c r="A198" s="133" t="e">
        <f t="shared" si="53"/>
        <v>#VALUE!</v>
      </c>
      <c r="B198" s="134" t="e">
        <f t="shared" si="54"/>
        <v>#VALUE!</v>
      </c>
      <c r="C198" s="134" t="e">
        <f t="shared" si="55"/>
        <v>#VALUE!</v>
      </c>
      <c r="D198" s="135" t="e">
        <f t="shared" si="56"/>
        <v>#VALUE!</v>
      </c>
      <c r="E198" s="150" t="e">
        <f t="shared" si="44"/>
        <v>#VALUE!</v>
      </c>
      <c r="F198" s="150" t="e">
        <f t="shared" si="45"/>
        <v>#VALUE!</v>
      </c>
      <c r="G198" s="136" t="e">
        <f t="shared" si="46"/>
        <v>#VALUE!</v>
      </c>
      <c r="H198" s="148" t="e">
        <f t="shared" si="50"/>
        <v>#VALUE!</v>
      </c>
      <c r="I198" s="148" t="e">
        <f t="shared" si="57"/>
        <v>#VALUE!</v>
      </c>
      <c r="J198" s="148" t="e">
        <f t="shared" si="47"/>
        <v>#VALUE!</v>
      </c>
      <c r="K198" s="148" t="e">
        <f t="shared" si="58"/>
        <v>#VALUE!</v>
      </c>
      <c r="L198" s="148" t="e">
        <f t="shared" si="59"/>
        <v>#VALUE!</v>
      </c>
      <c r="M198" s="148" t="e">
        <f t="shared" si="48"/>
        <v>#VALUE!</v>
      </c>
      <c r="N198" s="148" t="e">
        <f t="shared" si="51"/>
        <v>#VALUE!</v>
      </c>
      <c r="O198" s="148"/>
      <c r="P198" s="148"/>
      <c r="Q198" s="148" t="e">
        <f t="shared" si="60"/>
        <v>#VALUE!</v>
      </c>
      <c r="R198" s="148" t="e">
        <f t="shared" si="61"/>
        <v>#VALUE!</v>
      </c>
      <c r="S198" s="137" t="e">
        <f t="shared" si="49"/>
        <v>#VALUE!</v>
      </c>
      <c r="T198" s="275" t="e">
        <f>MAX(0,MIN(MAX(0,$M198),T$7)-T$6)</f>
        <v>#VALUE!</v>
      </c>
      <c r="U198" s="275" t="e">
        <f t="shared" si="65"/>
        <v>#VALUE!</v>
      </c>
      <c r="V198" s="275" t="e">
        <f t="shared" si="65"/>
        <v>#VALUE!</v>
      </c>
      <c r="W198" s="275" t="e">
        <f t="shared" si="65"/>
        <v>#VALUE!</v>
      </c>
      <c r="X198" s="275" t="e">
        <f t="shared" si="65"/>
        <v>#VALUE!</v>
      </c>
      <c r="Y198" s="275" t="e">
        <f t="shared" si="65"/>
        <v>#VALUE!</v>
      </c>
      <c r="Z198" s="275" t="e">
        <f t="shared" si="65"/>
        <v>#VALUE!</v>
      </c>
      <c r="AA198" s="275" t="e">
        <f t="shared" si="65"/>
        <v>#VALUE!</v>
      </c>
      <c r="AB198" s="275" t="e">
        <f t="shared" si="65"/>
        <v>#VALUE!</v>
      </c>
      <c r="AC198" s="275" t="e">
        <f t="shared" si="65"/>
        <v>#VALUE!</v>
      </c>
      <c r="AD198" s="275" t="e">
        <f t="shared" si="65"/>
        <v>#VALUE!</v>
      </c>
      <c r="AE198" s="276" t="e">
        <f t="shared" si="52"/>
        <v>#VALUE!</v>
      </c>
    </row>
    <row r="199" spans="1:31">
      <c r="A199" s="133" t="e">
        <f t="shared" si="53"/>
        <v>#VALUE!</v>
      </c>
      <c r="B199" s="134" t="e">
        <f t="shared" si="54"/>
        <v>#VALUE!</v>
      </c>
      <c r="C199" s="134" t="e">
        <f t="shared" si="55"/>
        <v>#VALUE!</v>
      </c>
      <c r="D199" s="135" t="e">
        <f t="shared" si="56"/>
        <v>#VALUE!</v>
      </c>
      <c r="E199" s="150" t="e">
        <f t="shared" si="44"/>
        <v>#VALUE!</v>
      </c>
      <c r="F199" s="150" t="e">
        <f t="shared" si="45"/>
        <v>#VALUE!</v>
      </c>
      <c r="G199" s="136" t="e">
        <f t="shared" si="46"/>
        <v>#VALUE!</v>
      </c>
      <c r="H199" s="148" t="e">
        <f t="shared" si="50"/>
        <v>#VALUE!</v>
      </c>
      <c r="I199" s="148" t="e">
        <f t="shared" si="57"/>
        <v>#VALUE!</v>
      </c>
      <c r="J199" s="148" t="e">
        <f t="shared" si="47"/>
        <v>#VALUE!</v>
      </c>
      <c r="K199" s="148" t="e">
        <f t="shared" si="58"/>
        <v>#VALUE!</v>
      </c>
      <c r="L199" s="148" t="e">
        <f t="shared" si="59"/>
        <v>#VALUE!</v>
      </c>
      <c r="M199" s="148" t="e">
        <f t="shared" si="48"/>
        <v>#VALUE!</v>
      </c>
      <c r="N199" s="148" t="e">
        <f t="shared" si="51"/>
        <v>#VALUE!</v>
      </c>
      <c r="O199" s="148"/>
      <c r="P199" s="148"/>
      <c r="Q199" s="148" t="e">
        <f t="shared" si="60"/>
        <v>#VALUE!</v>
      </c>
      <c r="R199" s="148" t="e">
        <f t="shared" si="61"/>
        <v>#VALUE!</v>
      </c>
      <c r="S199" s="137" t="e">
        <f t="shared" si="49"/>
        <v>#VALUE!</v>
      </c>
      <c r="T199" s="275" t="e">
        <f t="shared" ref="T199:AD234" si="66">MAX(0,MIN(MAX(0,$M199),T$7)-T$6)</f>
        <v>#VALUE!</v>
      </c>
      <c r="U199" s="275" t="e">
        <f t="shared" si="65"/>
        <v>#VALUE!</v>
      </c>
      <c r="V199" s="275" t="e">
        <f t="shared" si="65"/>
        <v>#VALUE!</v>
      </c>
      <c r="W199" s="275" t="e">
        <f t="shared" si="65"/>
        <v>#VALUE!</v>
      </c>
      <c r="X199" s="275" t="e">
        <f t="shared" si="65"/>
        <v>#VALUE!</v>
      </c>
      <c r="Y199" s="275" t="e">
        <f t="shared" si="65"/>
        <v>#VALUE!</v>
      </c>
      <c r="Z199" s="275" t="e">
        <f t="shared" si="65"/>
        <v>#VALUE!</v>
      </c>
      <c r="AA199" s="275" t="e">
        <f t="shared" si="65"/>
        <v>#VALUE!</v>
      </c>
      <c r="AB199" s="275" t="e">
        <f t="shared" si="65"/>
        <v>#VALUE!</v>
      </c>
      <c r="AC199" s="275" t="e">
        <f t="shared" si="65"/>
        <v>#VALUE!</v>
      </c>
      <c r="AD199" s="275" t="e">
        <f t="shared" si="65"/>
        <v>#VALUE!</v>
      </c>
      <c r="AE199" s="276" t="e">
        <f t="shared" si="52"/>
        <v>#VALUE!</v>
      </c>
    </row>
    <row r="200" spans="1:31">
      <c r="A200" s="133" t="e">
        <f t="shared" si="53"/>
        <v>#VALUE!</v>
      </c>
      <c r="B200" s="134" t="e">
        <f t="shared" si="54"/>
        <v>#VALUE!</v>
      </c>
      <c r="C200" s="134" t="e">
        <f t="shared" si="55"/>
        <v>#VALUE!</v>
      </c>
      <c r="D200" s="135" t="e">
        <f t="shared" si="56"/>
        <v>#VALUE!</v>
      </c>
      <c r="E200" s="150" t="e">
        <f t="shared" si="44"/>
        <v>#VALUE!</v>
      </c>
      <c r="F200" s="150" t="e">
        <f t="shared" si="45"/>
        <v>#VALUE!</v>
      </c>
      <c r="G200" s="136" t="e">
        <f t="shared" si="46"/>
        <v>#VALUE!</v>
      </c>
      <c r="H200" s="148" t="e">
        <f t="shared" si="50"/>
        <v>#VALUE!</v>
      </c>
      <c r="I200" s="148" t="e">
        <f t="shared" si="57"/>
        <v>#VALUE!</v>
      </c>
      <c r="J200" s="148" t="e">
        <f t="shared" si="47"/>
        <v>#VALUE!</v>
      </c>
      <c r="K200" s="148" t="e">
        <f t="shared" si="58"/>
        <v>#VALUE!</v>
      </c>
      <c r="L200" s="148" t="e">
        <f t="shared" si="59"/>
        <v>#VALUE!</v>
      </c>
      <c r="M200" s="148" t="e">
        <f t="shared" si="48"/>
        <v>#VALUE!</v>
      </c>
      <c r="N200" s="148" t="e">
        <f t="shared" si="51"/>
        <v>#VALUE!</v>
      </c>
      <c r="O200" s="148"/>
      <c r="P200" s="148"/>
      <c r="Q200" s="148" t="e">
        <f t="shared" si="60"/>
        <v>#VALUE!</v>
      </c>
      <c r="R200" s="148" t="e">
        <f t="shared" si="61"/>
        <v>#VALUE!</v>
      </c>
      <c r="S200" s="137" t="e">
        <f t="shared" si="49"/>
        <v>#VALUE!</v>
      </c>
      <c r="T200" s="275" t="e">
        <f t="shared" si="66"/>
        <v>#VALUE!</v>
      </c>
      <c r="U200" s="275" t="e">
        <f t="shared" si="65"/>
        <v>#VALUE!</v>
      </c>
      <c r="V200" s="275" t="e">
        <f t="shared" si="65"/>
        <v>#VALUE!</v>
      </c>
      <c r="W200" s="275" t="e">
        <f t="shared" si="65"/>
        <v>#VALUE!</v>
      </c>
      <c r="X200" s="275" t="e">
        <f t="shared" si="65"/>
        <v>#VALUE!</v>
      </c>
      <c r="Y200" s="275" t="e">
        <f t="shared" si="65"/>
        <v>#VALUE!</v>
      </c>
      <c r="Z200" s="275" t="e">
        <f t="shared" si="65"/>
        <v>#VALUE!</v>
      </c>
      <c r="AA200" s="275" t="e">
        <f t="shared" si="65"/>
        <v>#VALUE!</v>
      </c>
      <c r="AB200" s="275" t="e">
        <f t="shared" si="65"/>
        <v>#VALUE!</v>
      </c>
      <c r="AC200" s="275" t="e">
        <f t="shared" si="65"/>
        <v>#VALUE!</v>
      </c>
      <c r="AD200" s="275" t="e">
        <f t="shared" si="65"/>
        <v>#VALUE!</v>
      </c>
      <c r="AE200" s="276" t="e">
        <f t="shared" si="52"/>
        <v>#VALUE!</v>
      </c>
    </row>
    <row r="201" spans="1:31">
      <c r="A201" s="133" t="e">
        <f t="shared" si="53"/>
        <v>#VALUE!</v>
      </c>
      <c r="B201" s="134" t="e">
        <f t="shared" si="54"/>
        <v>#VALUE!</v>
      </c>
      <c r="C201" s="134" t="e">
        <f t="shared" si="55"/>
        <v>#VALUE!</v>
      </c>
      <c r="D201" s="135" t="e">
        <f t="shared" si="56"/>
        <v>#VALUE!</v>
      </c>
      <c r="E201" s="150" t="e">
        <f t="shared" si="44"/>
        <v>#VALUE!</v>
      </c>
      <c r="F201" s="150" t="e">
        <f t="shared" si="45"/>
        <v>#VALUE!</v>
      </c>
      <c r="G201" s="136" t="e">
        <f t="shared" si="46"/>
        <v>#VALUE!</v>
      </c>
      <c r="H201" s="148" t="e">
        <f t="shared" si="50"/>
        <v>#VALUE!</v>
      </c>
      <c r="I201" s="148" t="e">
        <f t="shared" si="57"/>
        <v>#VALUE!</v>
      </c>
      <c r="J201" s="148" t="e">
        <f t="shared" si="47"/>
        <v>#VALUE!</v>
      </c>
      <c r="K201" s="148" t="e">
        <f t="shared" si="58"/>
        <v>#VALUE!</v>
      </c>
      <c r="L201" s="148" t="e">
        <f t="shared" si="59"/>
        <v>#VALUE!</v>
      </c>
      <c r="M201" s="148" t="e">
        <f t="shared" si="48"/>
        <v>#VALUE!</v>
      </c>
      <c r="N201" s="148" t="e">
        <f t="shared" si="51"/>
        <v>#VALUE!</v>
      </c>
      <c r="O201" s="148"/>
      <c r="P201" s="148"/>
      <c r="Q201" s="148" t="e">
        <f t="shared" si="60"/>
        <v>#VALUE!</v>
      </c>
      <c r="R201" s="148" t="e">
        <f t="shared" si="61"/>
        <v>#VALUE!</v>
      </c>
      <c r="S201" s="137" t="e">
        <f t="shared" si="49"/>
        <v>#VALUE!</v>
      </c>
      <c r="T201" s="275" t="e">
        <f t="shared" si="66"/>
        <v>#VALUE!</v>
      </c>
      <c r="U201" s="275" t="e">
        <f t="shared" si="65"/>
        <v>#VALUE!</v>
      </c>
      <c r="V201" s="275" t="e">
        <f t="shared" si="65"/>
        <v>#VALUE!</v>
      </c>
      <c r="W201" s="275" t="e">
        <f t="shared" si="65"/>
        <v>#VALUE!</v>
      </c>
      <c r="X201" s="275" t="e">
        <f t="shared" si="65"/>
        <v>#VALUE!</v>
      </c>
      <c r="Y201" s="275" t="e">
        <f t="shared" si="65"/>
        <v>#VALUE!</v>
      </c>
      <c r="Z201" s="275" t="e">
        <f t="shared" si="65"/>
        <v>#VALUE!</v>
      </c>
      <c r="AA201" s="275" t="e">
        <f t="shared" si="65"/>
        <v>#VALUE!</v>
      </c>
      <c r="AB201" s="275" t="e">
        <f t="shared" si="65"/>
        <v>#VALUE!</v>
      </c>
      <c r="AC201" s="275" t="e">
        <f t="shared" si="65"/>
        <v>#VALUE!</v>
      </c>
      <c r="AD201" s="275" t="e">
        <f t="shared" si="65"/>
        <v>#VALUE!</v>
      </c>
      <c r="AE201" s="276" t="e">
        <f t="shared" si="52"/>
        <v>#VALUE!</v>
      </c>
    </row>
    <row r="202" spans="1:31">
      <c r="A202" s="133" t="e">
        <f t="shared" si="53"/>
        <v>#VALUE!</v>
      </c>
      <c r="B202" s="134" t="e">
        <f t="shared" si="54"/>
        <v>#VALUE!</v>
      </c>
      <c r="C202" s="134" t="e">
        <f t="shared" si="55"/>
        <v>#VALUE!</v>
      </c>
      <c r="D202" s="135" t="e">
        <f t="shared" si="56"/>
        <v>#VALUE!</v>
      </c>
      <c r="E202" s="150" t="e">
        <f t="shared" si="44"/>
        <v>#VALUE!</v>
      </c>
      <c r="F202" s="150" t="e">
        <f t="shared" si="45"/>
        <v>#VALUE!</v>
      </c>
      <c r="G202" s="136" t="e">
        <f t="shared" si="46"/>
        <v>#VALUE!</v>
      </c>
      <c r="H202" s="148" t="e">
        <f t="shared" si="50"/>
        <v>#VALUE!</v>
      </c>
      <c r="I202" s="148" t="e">
        <f t="shared" si="57"/>
        <v>#VALUE!</v>
      </c>
      <c r="J202" s="148" t="e">
        <f t="shared" si="47"/>
        <v>#VALUE!</v>
      </c>
      <c r="K202" s="148" t="e">
        <f t="shared" si="58"/>
        <v>#VALUE!</v>
      </c>
      <c r="L202" s="148" t="e">
        <f t="shared" si="59"/>
        <v>#VALUE!</v>
      </c>
      <c r="M202" s="148" t="e">
        <f t="shared" si="48"/>
        <v>#VALUE!</v>
      </c>
      <c r="N202" s="148" t="e">
        <f t="shared" si="51"/>
        <v>#VALUE!</v>
      </c>
      <c r="O202" s="148"/>
      <c r="P202" s="148"/>
      <c r="Q202" s="148" t="e">
        <f t="shared" si="60"/>
        <v>#VALUE!</v>
      </c>
      <c r="R202" s="148" t="e">
        <f t="shared" si="61"/>
        <v>#VALUE!</v>
      </c>
      <c r="S202" s="137" t="e">
        <f t="shared" si="49"/>
        <v>#VALUE!</v>
      </c>
      <c r="T202" s="275" t="e">
        <f t="shared" si="66"/>
        <v>#VALUE!</v>
      </c>
      <c r="U202" s="275" t="e">
        <f t="shared" si="65"/>
        <v>#VALUE!</v>
      </c>
      <c r="V202" s="275" t="e">
        <f t="shared" si="65"/>
        <v>#VALUE!</v>
      </c>
      <c r="W202" s="275" t="e">
        <f t="shared" si="65"/>
        <v>#VALUE!</v>
      </c>
      <c r="X202" s="275" t="e">
        <f t="shared" si="65"/>
        <v>#VALUE!</v>
      </c>
      <c r="Y202" s="275" t="e">
        <f t="shared" si="65"/>
        <v>#VALUE!</v>
      </c>
      <c r="Z202" s="275" t="e">
        <f t="shared" si="65"/>
        <v>#VALUE!</v>
      </c>
      <c r="AA202" s="275" t="e">
        <f t="shared" si="65"/>
        <v>#VALUE!</v>
      </c>
      <c r="AB202" s="275" t="e">
        <f t="shared" si="65"/>
        <v>#VALUE!</v>
      </c>
      <c r="AC202" s="275" t="e">
        <f t="shared" si="65"/>
        <v>#VALUE!</v>
      </c>
      <c r="AD202" s="275" t="e">
        <f t="shared" si="65"/>
        <v>#VALUE!</v>
      </c>
      <c r="AE202" s="276" t="e">
        <f t="shared" si="52"/>
        <v>#VALUE!</v>
      </c>
    </row>
    <row r="203" spans="1:31">
      <c r="A203" s="133" t="e">
        <f t="shared" si="53"/>
        <v>#VALUE!</v>
      </c>
      <c r="B203" s="134" t="e">
        <f t="shared" si="54"/>
        <v>#VALUE!</v>
      </c>
      <c r="C203" s="134" t="e">
        <f t="shared" si="55"/>
        <v>#VALUE!</v>
      </c>
      <c r="D203" s="135" t="e">
        <f t="shared" si="56"/>
        <v>#VALUE!</v>
      </c>
      <c r="E203" s="150" t="e">
        <f t="shared" si="44"/>
        <v>#VALUE!</v>
      </c>
      <c r="F203" s="150" t="e">
        <f t="shared" si="45"/>
        <v>#VALUE!</v>
      </c>
      <c r="G203" s="136" t="e">
        <f t="shared" si="46"/>
        <v>#VALUE!</v>
      </c>
      <c r="H203" s="148" t="e">
        <f t="shared" si="50"/>
        <v>#VALUE!</v>
      </c>
      <c r="I203" s="148" t="e">
        <f t="shared" si="57"/>
        <v>#VALUE!</v>
      </c>
      <c r="J203" s="148" t="e">
        <f t="shared" si="47"/>
        <v>#VALUE!</v>
      </c>
      <c r="K203" s="148" t="e">
        <f t="shared" si="58"/>
        <v>#VALUE!</v>
      </c>
      <c r="L203" s="148" t="e">
        <f t="shared" si="59"/>
        <v>#VALUE!</v>
      </c>
      <c r="M203" s="148" t="e">
        <f t="shared" si="48"/>
        <v>#VALUE!</v>
      </c>
      <c r="N203" s="148" t="e">
        <f t="shared" si="51"/>
        <v>#VALUE!</v>
      </c>
      <c r="O203" s="148"/>
      <c r="P203" s="148"/>
      <c r="Q203" s="148" t="e">
        <f t="shared" si="60"/>
        <v>#VALUE!</v>
      </c>
      <c r="R203" s="148" t="e">
        <f t="shared" si="61"/>
        <v>#VALUE!</v>
      </c>
      <c r="S203" s="137" t="e">
        <f t="shared" si="49"/>
        <v>#VALUE!</v>
      </c>
      <c r="T203" s="275" t="e">
        <f t="shared" si="66"/>
        <v>#VALUE!</v>
      </c>
      <c r="U203" s="275" t="e">
        <f t="shared" si="65"/>
        <v>#VALUE!</v>
      </c>
      <c r="V203" s="275" t="e">
        <f t="shared" si="65"/>
        <v>#VALUE!</v>
      </c>
      <c r="W203" s="275" t="e">
        <f t="shared" si="65"/>
        <v>#VALUE!</v>
      </c>
      <c r="X203" s="275" t="e">
        <f t="shared" si="65"/>
        <v>#VALUE!</v>
      </c>
      <c r="Y203" s="275" t="e">
        <f t="shared" si="65"/>
        <v>#VALUE!</v>
      </c>
      <c r="Z203" s="275" t="e">
        <f t="shared" si="65"/>
        <v>#VALUE!</v>
      </c>
      <c r="AA203" s="275" t="e">
        <f t="shared" si="65"/>
        <v>#VALUE!</v>
      </c>
      <c r="AB203" s="275" t="e">
        <f t="shared" si="65"/>
        <v>#VALUE!</v>
      </c>
      <c r="AC203" s="275" t="e">
        <f t="shared" si="65"/>
        <v>#VALUE!</v>
      </c>
      <c r="AD203" s="275" t="e">
        <f t="shared" si="65"/>
        <v>#VALUE!</v>
      </c>
      <c r="AE203" s="276" t="e">
        <f t="shared" si="52"/>
        <v>#VALUE!</v>
      </c>
    </row>
    <row r="204" spans="1:31">
      <c r="A204" s="133" t="e">
        <f t="shared" si="53"/>
        <v>#VALUE!</v>
      </c>
      <c r="B204" s="134" t="e">
        <f t="shared" si="54"/>
        <v>#VALUE!</v>
      </c>
      <c r="C204" s="134" t="e">
        <f t="shared" si="55"/>
        <v>#VALUE!</v>
      </c>
      <c r="D204" s="135" t="e">
        <f t="shared" si="56"/>
        <v>#VALUE!</v>
      </c>
      <c r="E204" s="150" t="e">
        <f t="shared" si="44"/>
        <v>#VALUE!</v>
      </c>
      <c r="F204" s="150" t="e">
        <f t="shared" si="45"/>
        <v>#VALUE!</v>
      </c>
      <c r="G204" s="136" t="e">
        <f t="shared" si="46"/>
        <v>#VALUE!</v>
      </c>
      <c r="H204" s="148" t="e">
        <f t="shared" si="50"/>
        <v>#VALUE!</v>
      </c>
      <c r="I204" s="148" t="e">
        <f t="shared" si="57"/>
        <v>#VALUE!</v>
      </c>
      <c r="J204" s="148" t="e">
        <f t="shared" si="47"/>
        <v>#VALUE!</v>
      </c>
      <c r="K204" s="148" t="e">
        <f t="shared" si="58"/>
        <v>#VALUE!</v>
      </c>
      <c r="L204" s="148" t="e">
        <f t="shared" si="59"/>
        <v>#VALUE!</v>
      </c>
      <c r="M204" s="148" t="e">
        <f t="shared" si="48"/>
        <v>#VALUE!</v>
      </c>
      <c r="N204" s="148" t="e">
        <f t="shared" si="51"/>
        <v>#VALUE!</v>
      </c>
      <c r="O204" s="148"/>
      <c r="P204" s="148"/>
      <c r="Q204" s="148" t="e">
        <f t="shared" si="60"/>
        <v>#VALUE!</v>
      </c>
      <c r="R204" s="148" t="e">
        <f t="shared" si="61"/>
        <v>#VALUE!</v>
      </c>
      <c r="S204" s="137" t="e">
        <f t="shared" si="49"/>
        <v>#VALUE!</v>
      </c>
      <c r="T204" s="275" t="e">
        <f t="shared" si="66"/>
        <v>#VALUE!</v>
      </c>
      <c r="U204" s="275" t="e">
        <f t="shared" si="65"/>
        <v>#VALUE!</v>
      </c>
      <c r="V204" s="275" t="e">
        <f t="shared" si="65"/>
        <v>#VALUE!</v>
      </c>
      <c r="W204" s="275" t="e">
        <f t="shared" si="65"/>
        <v>#VALUE!</v>
      </c>
      <c r="X204" s="275" t="e">
        <f t="shared" si="65"/>
        <v>#VALUE!</v>
      </c>
      <c r="Y204" s="275" t="e">
        <f t="shared" si="65"/>
        <v>#VALUE!</v>
      </c>
      <c r="Z204" s="275" t="e">
        <f t="shared" si="65"/>
        <v>#VALUE!</v>
      </c>
      <c r="AA204" s="275" t="e">
        <f t="shared" si="65"/>
        <v>#VALUE!</v>
      </c>
      <c r="AB204" s="275" t="e">
        <f t="shared" si="65"/>
        <v>#VALUE!</v>
      </c>
      <c r="AC204" s="275" t="e">
        <f t="shared" si="65"/>
        <v>#VALUE!</v>
      </c>
      <c r="AD204" s="275" t="e">
        <f t="shared" si="65"/>
        <v>#VALUE!</v>
      </c>
      <c r="AE204" s="276" t="e">
        <f t="shared" si="52"/>
        <v>#VALUE!</v>
      </c>
    </row>
    <row r="205" spans="1:31">
      <c r="A205" s="133" t="e">
        <f t="shared" si="53"/>
        <v>#VALUE!</v>
      </c>
      <c r="B205" s="134" t="e">
        <f t="shared" si="54"/>
        <v>#VALUE!</v>
      </c>
      <c r="C205" s="134" t="e">
        <f t="shared" si="55"/>
        <v>#VALUE!</v>
      </c>
      <c r="D205" s="135" t="e">
        <f t="shared" si="56"/>
        <v>#VALUE!</v>
      </c>
      <c r="E205" s="150" t="e">
        <f t="shared" si="44"/>
        <v>#VALUE!</v>
      </c>
      <c r="F205" s="150" t="e">
        <f t="shared" si="45"/>
        <v>#VALUE!</v>
      </c>
      <c r="G205" s="136" t="e">
        <f t="shared" si="46"/>
        <v>#VALUE!</v>
      </c>
      <c r="H205" s="148" t="e">
        <f t="shared" si="50"/>
        <v>#VALUE!</v>
      </c>
      <c r="I205" s="148" t="e">
        <f t="shared" si="57"/>
        <v>#VALUE!</v>
      </c>
      <c r="J205" s="148" t="e">
        <f t="shared" si="47"/>
        <v>#VALUE!</v>
      </c>
      <c r="K205" s="148" t="e">
        <f t="shared" si="58"/>
        <v>#VALUE!</v>
      </c>
      <c r="L205" s="148" t="e">
        <f t="shared" si="59"/>
        <v>#VALUE!</v>
      </c>
      <c r="M205" s="148" t="e">
        <f t="shared" si="48"/>
        <v>#VALUE!</v>
      </c>
      <c r="N205" s="148" t="e">
        <f t="shared" si="51"/>
        <v>#VALUE!</v>
      </c>
      <c r="O205" s="148"/>
      <c r="P205" s="148"/>
      <c r="Q205" s="148" t="e">
        <f t="shared" si="60"/>
        <v>#VALUE!</v>
      </c>
      <c r="R205" s="148" t="e">
        <f t="shared" si="61"/>
        <v>#VALUE!</v>
      </c>
      <c r="S205" s="137" t="e">
        <f t="shared" si="49"/>
        <v>#VALUE!</v>
      </c>
      <c r="T205" s="275" t="e">
        <f t="shared" si="66"/>
        <v>#VALUE!</v>
      </c>
      <c r="U205" s="275" t="e">
        <f t="shared" si="65"/>
        <v>#VALUE!</v>
      </c>
      <c r="V205" s="275" t="e">
        <f t="shared" si="65"/>
        <v>#VALUE!</v>
      </c>
      <c r="W205" s="275" t="e">
        <f t="shared" si="65"/>
        <v>#VALUE!</v>
      </c>
      <c r="X205" s="275" t="e">
        <f t="shared" si="65"/>
        <v>#VALUE!</v>
      </c>
      <c r="Y205" s="275" t="e">
        <f t="shared" si="65"/>
        <v>#VALUE!</v>
      </c>
      <c r="Z205" s="275" t="e">
        <f t="shared" si="65"/>
        <v>#VALUE!</v>
      </c>
      <c r="AA205" s="275" t="e">
        <f t="shared" si="65"/>
        <v>#VALUE!</v>
      </c>
      <c r="AB205" s="275" t="e">
        <f t="shared" si="65"/>
        <v>#VALUE!</v>
      </c>
      <c r="AC205" s="275" t="e">
        <f t="shared" si="65"/>
        <v>#VALUE!</v>
      </c>
      <c r="AD205" s="275" t="e">
        <f t="shared" si="65"/>
        <v>#VALUE!</v>
      </c>
      <c r="AE205" s="276" t="e">
        <f t="shared" si="52"/>
        <v>#VALUE!</v>
      </c>
    </row>
    <row r="206" spans="1:31">
      <c r="A206" s="133" t="e">
        <f t="shared" si="53"/>
        <v>#VALUE!</v>
      </c>
      <c r="B206" s="134" t="e">
        <f t="shared" si="54"/>
        <v>#VALUE!</v>
      </c>
      <c r="C206" s="134" t="e">
        <f t="shared" si="55"/>
        <v>#VALUE!</v>
      </c>
      <c r="D206" s="135" t="e">
        <f t="shared" si="56"/>
        <v>#VALUE!</v>
      </c>
      <c r="E206" s="150" t="e">
        <f t="shared" si="44"/>
        <v>#VALUE!</v>
      </c>
      <c r="F206" s="150" t="e">
        <f t="shared" si="45"/>
        <v>#VALUE!</v>
      </c>
      <c r="G206" s="136" t="e">
        <f t="shared" si="46"/>
        <v>#VALUE!</v>
      </c>
      <c r="H206" s="148" t="e">
        <f t="shared" si="50"/>
        <v>#VALUE!</v>
      </c>
      <c r="I206" s="148" t="e">
        <f t="shared" si="57"/>
        <v>#VALUE!</v>
      </c>
      <c r="J206" s="148" t="e">
        <f t="shared" si="47"/>
        <v>#VALUE!</v>
      </c>
      <c r="K206" s="148" t="e">
        <f t="shared" si="58"/>
        <v>#VALUE!</v>
      </c>
      <c r="L206" s="148" t="e">
        <f t="shared" si="59"/>
        <v>#VALUE!</v>
      </c>
      <c r="M206" s="148" t="e">
        <f t="shared" si="48"/>
        <v>#VALUE!</v>
      </c>
      <c r="N206" s="148" t="e">
        <f t="shared" si="51"/>
        <v>#VALUE!</v>
      </c>
      <c r="O206" s="148"/>
      <c r="P206" s="148"/>
      <c r="Q206" s="148" t="e">
        <f t="shared" si="60"/>
        <v>#VALUE!</v>
      </c>
      <c r="R206" s="148" t="e">
        <f t="shared" si="61"/>
        <v>#VALUE!</v>
      </c>
      <c r="S206" s="137" t="e">
        <f t="shared" si="49"/>
        <v>#VALUE!</v>
      </c>
      <c r="T206" s="275" t="e">
        <f t="shared" si="66"/>
        <v>#VALUE!</v>
      </c>
      <c r="U206" s="275" t="e">
        <f t="shared" si="65"/>
        <v>#VALUE!</v>
      </c>
      <c r="V206" s="275" t="e">
        <f t="shared" si="65"/>
        <v>#VALUE!</v>
      </c>
      <c r="W206" s="275" t="e">
        <f t="shared" si="65"/>
        <v>#VALUE!</v>
      </c>
      <c r="X206" s="275" t="e">
        <f t="shared" si="65"/>
        <v>#VALUE!</v>
      </c>
      <c r="Y206" s="275" t="e">
        <f t="shared" si="65"/>
        <v>#VALUE!</v>
      </c>
      <c r="Z206" s="275" t="e">
        <f t="shared" si="65"/>
        <v>#VALUE!</v>
      </c>
      <c r="AA206" s="275" t="e">
        <f t="shared" si="65"/>
        <v>#VALUE!</v>
      </c>
      <c r="AB206" s="275" t="e">
        <f t="shared" si="65"/>
        <v>#VALUE!</v>
      </c>
      <c r="AC206" s="275" t="e">
        <f t="shared" si="65"/>
        <v>#VALUE!</v>
      </c>
      <c r="AD206" s="275" t="e">
        <f t="shared" si="65"/>
        <v>#VALUE!</v>
      </c>
      <c r="AE206" s="276" t="e">
        <f t="shared" si="52"/>
        <v>#VALUE!</v>
      </c>
    </row>
    <row r="207" spans="1:31">
      <c r="A207" s="133" t="e">
        <f t="shared" si="53"/>
        <v>#VALUE!</v>
      </c>
      <c r="B207" s="134" t="e">
        <f t="shared" si="54"/>
        <v>#VALUE!</v>
      </c>
      <c r="C207" s="134" t="e">
        <f t="shared" si="55"/>
        <v>#VALUE!</v>
      </c>
      <c r="D207" s="135" t="e">
        <f t="shared" si="56"/>
        <v>#VALUE!</v>
      </c>
      <c r="E207" s="150" t="e">
        <f t="shared" si="44"/>
        <v>#VALUE!</v>
      </c>
      <c r="F207" s="150" t="e">
        <f t="shared" si="45"/>
        <v>#VALUE!</v>
      </c>
      <c r="G207" s="136" t="e">
        <f t="shared" si="46"/>
        <v>#VALUE!</v>
      </c>
      <c r="H207" s="148" t="e">
        <f t="shared" si="50"/>
        <v>#VALUE!</v>
      </c>
      <c r="I207" s="148" t="e">
        <f t="shared" si="57"/>
        <v>#VALUE!</v>
      </c>
      <c r="J207" s="148" t="e">
        <f t="shared" si="47"/>
        <v>#VALUE!</v>
      </c>
      <c r="K207" s="148" t="e">
        <f t="shared" si="58"/>
        <v>#VALUE!</v>
      </c>
      <c r="L207" s="148" t="e">
        <f t="shared" si="59"/>
        <v>#VALUE!</v>
      </c>
      <c r="M207" s="148" t="e">
        <f t="shared" si="48"/>
        <v>#VALUE!</v>
      </c>
      <c r="N207" s="148" t="e">
        <f t="shared" si="51"/>
        <v>#VALUE!</v>
      </c>
      <c r="O207" s="148"/>
      <c r="P207" s="148"/>
      <c r="Q207" s="148" t="e">
        <f t="shared" si="60"/>
        <v>#VALUE!</v>
      </c>
      <c r="R207" s="148" t="e">
        <f t="shared" si="61"/>
        <v>#VALUE!</v>
      </c>
      <c r="S207" s="137" t="e">
        <f t="shared" si="49"/>
        <v>#VALUE!</v>
      </c>
      <c r="T207" s="275" t="e">
        <f t="shared" si="66"/>
        <v>#VALUE!</v>
      </c>
      <c r="U207" s="275" t="e">
        <f t="shared" si="65"/>
        <v>#VALUE!</v>
      </c>
      <c r="V207" s="275" t="e">
        <f t="shared" si="65"/>
        <v>#VALUE!</v>
      </c>
      <c r="W207" s="275" t="e">
        <f t="shared" si="65"/>
        <v>#VALUE!</v>
      </c>
      <c r="X207" s="275" t="e">
        <f t="shared" si="65"/>
        <v>#VALUE!</v>
      </c>
      <c r="Y207" s="275" t="e">
        <f t="shared" si="65"/>
        <v>#VALUE!</v>
      </c>
      <c r="Z207" s="275" t="e">
        <f t="shared" si="65"/>
        <v>#VALUE!</v>
      </c>
      <c r="AA207" s="275" t="e">
        <f t="shared" si="65"/>
        <v>#VALUE!</v>
      </c>
      <c r="AB207" s="275" t="e">
        <f t="shared" si="65"/>
        <v>#VALUE!</v>
      </c>
      <c r="AC207" s="275" t="e">
        <f t="shared" si="65"/>
        <v>#VALUE!</v>
      </c>
      <c r="AD207" s="275" t="e">
        <f t="shared" si="65"/>
        <v>#VALUE!</v>
      </c>
      <c r="AE207" s="276" t="e">
        <f t="shared" si="52"/>
        <v>#VALUE!</v>
      </c>
    </row>
    <row r="208" spans="1:31">
      <c r="A208" s="133" t="e">
        <f t="shared" si="53"/>
        <v>#VALUE!</v>
      </c>
      <c r="B208" s="134" t="e">
        <f t="shared" si="54"/>
        <v>#VALUE!</v>
      </c>
      <c r="C208" s="134" t="e">
        <f t="shared" si="55"/>
        <v>#VALUE!</v>
      </c>
      <c r="D208" s="135" t="e">
        <f t="shared" si="56"/>
        <v>#VALUE!</v>
      </c>
      <c r="E208" s="150" t="e">
        <f t="shared" si="44"/>
        <v>#VALUE!</v>
      </c>
      <c r="F208" s="150" t="e">
        <f t="shared" si="45"/>
        <v>#VALUE!</v>
      </c>
      <c r="G208" s="136" t="e">
        <f t="shared" si="46"/>
        <v>#VALUE!</v>
      </c>
      <c r="H208" s="148" t="e">
        <f t="shared" si="50"/>
        <v>#VALUE!</v>
      </c>
      <c r="I208" s="148" t="e">
        <f t="shared" si="57"/>
        <v>#VALUE!</v>
      </c>
      <c r="J208" s="148" t="e">
        <f t="shared" si="47"/>
        <v>#VALUE!</v>
      </c>
      <c r="K208" s="148" t="e">
        <f t="shared" si="58"/>
        <v>#VALUE!</v>
      </c>
      <c r="L208" s="148" t="e">
        <f t="shared" si="59"/>
        <v>#VALUE!</v>
      </c>
      <c r="M208" s="148" t="e">
        <f t="shared" si="48"/>
        <v>#VALUE!</v>
      </c>
      <c r="N208" s="148" t="e">
        <f t="shared" si="51"/>
        <v>#VALUE!</v>
      </c>
      <c r="O208" s="148"/>
      <c r="P208" s="148"/>
      <c r="Q208" s="148" t="e">
        <f t="shared" si="60"/>
        <v>#VALUE!</v>
      </c>
      <c r="R208" s="148" t="e">
        <f t="shared" si="61"/>
        <v>#VALUE!</v>
      </c>
      <c r="S208" s="137" t="e">
        <f t="shared" si="49"/>
        <v>#VALUE!</v>
      </c>
      <c r="T208" s="275" t="e">
        <f t="shared" si="66"/>
        <v>#VALUE!</v>
      </c>
      <c r="U208" s="275" t="e">
        <f t="shared" si="65"/>
        <v>#VALUE!</v>
      </c>
      <c r="V208" s="275" t="e">
        <f t="shared" si="65"/>
        <v>#VALUE!</v>
      </c>
      <c r="W208" s="275" t="e">
        <f t="shared" si="65"/>
        <v>#VALUE!</v>
      </c>
      <c r="X208" s="275" t="e">
        <f t="shared" si="65"/>
        <v>#VALUE!</v>
      </c>
      <c r="Y208" s="275" t="e">
        <f t="shared" si="65"/>
        <v>#VALUE!</v>
      </c>
      <c r="Z208" s="275" t="e">
        <f t="shared" si="65"/>
        <v>#VALUE!</v>
      </c>
      <c r="AA208" s="275" t="e">
        <f t="shared" si="65"/>
        <v>#VALUE!</v>
      </c>
      <c r="AB208" s="275" t="e">
        <f t="shared" si="65"/>
        <v>#VALUE!</v>
      </c>
      <c r="AC208" s="275" t="e">
        <f t="shared" si="65"/>
        <v>#VALUE!</v>
      </c>
      <c r="AD208" s="275" t="e">
        <f t="shared" si="65"/>
        <v>#VALUE!</v>
      </c>
      <c r="AE208" s="276" t="e">
        <f t="shared" si="52"/>
        <v>#VALUE!</v>
      </c>
    </row>
    <row r="209" spans="1:31">
      <c r="A209" s="133" t="e">
        <f t="shared" si="53"/>
        <v>#VALUE!</v>
      </c>
      <c r="B209" s="134" t="e">
        <f t="shared" si="54"/>
        <v>#VALUE!</v>
      </c>
      <c r="C209" s="134" t="e">
        <f t="shared" si="55"/>
        <v>#VALUE!</v>
      </c>
      <c r="D209" s="135" t="e">
        <f t="shared" si="56"/>
        <v>#VALUE!</v>
      </c>
      <c r="E209" s="150" t="e">
        <f t="shared" ref="E209:E272" si="67">IF(A209&lt;&gt;"", IF(F209="N",0, ROUNDDOWN(IF(S209="Y", MAX(Q209, 0), MIN(BondAmountInvested*G209/Freq, Max_Wdwl_amt)), 2)),"")</f>
        <v>#VALUE!</v>
      </c>
      <c r="F209" s="150" t="e">
        <f t="shared" ref="F209:F272" si="68">IF(A209&lt;&gt;"",  IF(A209&lt;first_projection_wdl_mth,"N",IF(A209=first_projection_wdl_mth,"Y",IF(INT((A209-first_projection_wdl_mth)/Mths_between_Wdwls)=(A209-first_projection_wdl_mth)/Mths_between_Wdwls,"Y","N"))),"")</f>
        <v>#VALUE!</v>
      </c>
      <c r="G209" s="136" t="e">
        <f t="shared" ref="G209:G272" si="69">IF(A209&lt;&gt;"", IncomeRetained, "")</f>
        <v>#VALUE!</v>
      </c>
      <c r="H209" s="148" t="e">
        <f t="shared" si="50"/>
        <v>#VALUE!</v>
      </c>
      <c r="I209" s="148" t="e">
        <f t="shared" si="57"/>
        <v>#VALUE!</v>
      </c>
      <c r="J209" s="148" t="e">
        <f t="shared" ref="J209:J272" si="70">IF(A209&lt;&gt;"", (MIN(E209, Q209)-I209)*(1-IF(D209&lt;chargeable_gain_taxrate_change_date,chargeable_gain_taxrate_pre_change,chargeable_gain_taxrate_post_change))+I209, "")</f>
        <v>#VALUE!</v>
      </c>
      <c r="K209" s="148" t="e">
        <f t="shared" si="58"/>
        <v>#VALUE!</v>
      </c>
      <c r="L209" s="148" t="e">
        <f t="shared" si="59"/>
        <v>#VALUE!</v>
      </c>
      <c r="M209" s="148" t="e">
        <f t="shared" ref="M209:M272" si="71">IF(A209="", "", L209*Mthly_growth_rate)</f>
        <v>#VALUE!</v>
      </c>
      <c r="N209" s="148" t="e">
        <f t="shared" si="51"/>
        <v>#VALUE!</v>
      </c>
      <c r="O209" s="148"/>
      <c r="P209" s="148"/>
      <c r="Q209" s="148" t="e">
        <f t="shared" si="60"/>
        <v>#VALUE!</v>
      </c>
      <c r="R209" s="148" t="e">
        <f t="shared" si="61"/>
        <v>#VALUE!</v>
      </c>
      <c r="S209" s="137" t="e">
        <f t="shared" ref="S209:S272" si="72">IF(A209="", "", IF(S208="Y", "Y", IF(Q209- IF(F209="Y", MIN(BondAmountInvested*G209/Freq,Max_Wdwl_amt), 0)&lt;=0, "Y", "N")))</f>
        <v>#VALUE!</v>
      </c>
      <c r="T209" s="275" t="e">
        <f t="shared" si="66"/>
        <v>#VALUE!</v>
      </c>
      <c r="U209" s="275" t="e">
        <f t="shared" si="65"/>
        <v>#VALUE!</v>
      </c>
      <c r="V209" s="275" t="e">
        <f t="shared" si="65"/>
        <v>#VALUE!</v>
      </c>
      <c r="W209" s="275" t="e">
        <f t="shared" si="65"/>
        <v>#VALUE!</v>
      </c>
      <c r="X209" s="275" t="e">
        <f t="shared" si="65"/>
        <v>#VALUE!</v>
      </c>
      <c r="Y209" s="275" t="e">
        <f t="shared" si="65"/>
        <v>#VALUE!</v>
      </c>
      <c r="Z209" s="275" t="e">
        <f t="shared" si="65"/>
        <v>#VALUE!</v>
      </c>
      <c r="AA209" s="275" t="e">
        <f t="shared" si="65"/>
        <v>#VALUE!</v>
      </c>
      <c r="AB209" s="275" t="e">
        <f t="shared" si="65"/>
        <v>#VALUE!</v>
      </c>
      <c r="AC209" s="275" t="e">
        <f t="shared" si="65"/>
        <v>#VALUE!</v>
      </c>
      <c r="AD209" s="275" t="e">
        <f t="shared" si="65"/>
        <v>#VALUE!</v>
      </c>
      <c r="AE209" s="276" t="e">
        <f t="shared" si="52"/>
        <v>#VALUE!</v>
      </c>
    </row>
    <row r="210" spans="1:31">
      <c r="A210" s="133" t="e">
        <f t="shared" si="53"/>
        <v>#VALUE!</v>
      </c>
      <c r="B210" s="134" t="e">
        <f t="shared" si="54"/>
        <v>#VALUE!</v>
      </c>
      <c r="C210" s="134" t="e">
        <f t="shared" si="55"/>
        <v>#VALUE!</v>
      </c>
      <c r="D210" s="135" t="e">
        <f t="shared" si="56"/>
        <v>#VALUE!</v>
      </c>
      <c r="E210" s="150" t="e">
        <f t="shared" si="67"/>
        <v>#VALUE!</v>
      </c>
      <c r="F210" s="150" t="e">
        <f t="shared" si="68"/>
        <v>#VALUE!</v>
      </c>
      <c r="G210" s="136" t="e">
        <f t="shared" si="69"/>
        <v>#VALUE!</v>
      </c>
      <c r="H210" s="148" t="e">
        <f t="shared" ref="H210:H273" si="73">IF(A210&lt;&gt;"", IF(B210&lt;Max_tax_free_term, IF(AND(C210=1, B210&lt;Max_tax_free_term), Annual_tax_free_Wdwl, 0), 0)+H209-I209, "")</f>
        <v>#VALUE!</v>
      </c>
      <c r="I210" s="148" t="e">
        <f t="shared" si="57"/>
        <v>#VALUE!</v>
      </c>
      <c r="J210" s="148" t="e">
        <f t="shared" si="70"/>
        <v>#VALUE!</v>
      </c>
      <c r="K210" s="148" t="e">
        <f t="shared" si="58"/>
        <v>#VALUE!</v>
      </c>
      <c r="L210" s="148" t="e">
        <f t="shared" si="59"/>
        <v>#VALUE!</v>
      </c>
      <c r="M210" s="148" t="e">
        <f t="shared" si="71"/>
        <v>#VALUE!</v>
      </c>
      <c r="N210" s="148" t="e">
        <f t="shared" ref="N210:N273" si="74">IF(A210="", "", AE210)</f>
        <v>#VALUE!</v>
      </c>
      <c r="O210" s="148"/>
      <c r="P210" s="148"/>
      <c r="Q210" s="148" t="e">
        <f t="shared" si="60"/>
        <v>#VALUE!</v>
      </c>
      <c r="R210" s="148" t="e">
        <f t="shared" si="61"/>
        <v>#VALUE!</v>
      </c>
      <c r="S210" s="137" t="e">
        <f t="shared" si="72"/>
        <v>#VALUE!</v>
      </c>
      <c r="T210" s="275" t="e">
        <f t="shared" si="66"/>
        <v>#VALUE!</v>
      </c>
      <c r="U210" s="275" t="e">
        <f t="shared" si="65"/>
        <v>#VALUE!</v>
      </c>
      <c r="V210" s="275" t="e">
        <f t="shared" si="65"/>
        <v>#VALUE!</v>
      </c>
      <c r="W210" s="275" t="e">
        <f t="shared" si="65"/>
        <v>#VALUE!</v>
      </c>
      <c r="X210" s="275" t="e">
        <f t="shared" si="65"/>
        <v>#VALUE!</v>
      </c>
      <c r="Y210" s="275" t="e">
        <f t="shared" si="65"/>
        <v>#VALUE!</v>
      </c>
      <c r="Z210" s="275" t="e">
        <f t="shared" si="65"/>
        <v>#VALUE!</v>
      </c>
      <c r="AA210" s="275" t="e">
        <f t="shared" si="65"/>
        <v>#VALUE!</v>
      </c>
      <c r="AB210" s="275" t="e">
        <f t="shared" si="65"/>
        <v>#VALUE!</v>
      </c>
      <c r="AC210" s="275" t="e">
        <f t="shared" si="65"/>
        <v>#VALUE!</v>
      </c>
      <c r="AD210" s="275" t="e">
        <f t="shared" si="65"/>
        <v>#VALUE!</v>
      </c>
      <c r="AE210" s="276" t="e">
        <f t="shared" ref="AE210:AE273" si="75">SUMPRODUCT(T210:AD210,T$9:AD$9)/100/12</f>
        <v>#VALUE!</v>
      </c>
    </row>
    <row r="211" spans="1:31">
      <c r="A211" s="133" t="e">
        <f t="shared" ref="A211:A274" si="76">IF(A210&lt;$D$11, A210+1, "")</f>
        <v>#VALUE!</v>
      </c>
      <c r="B211" s="134" t="e">
        <f t="shared" ref="B211:B274" si="77">IF(A211&lt;&gt;"", IF(C211=1, B210+1, B210), "")</f>
        <v>#VALUE!</v>
      </c>
      <c r="C211" s="134" t="e">
        <f t="shared" ref="C211:C274" si="78">IF(A211&lt;&gt;"", IF(C210=12, 1, C210+1), "")</f>
        <v>#VALUE!</v>
      </c>
      <c r="D211" s="135" t="e">
        <f t="shared" ref="D211:D274" si="79">IF(A211&lt;&gt;"", DATE(YEAR(D210), MONTH(D210)+1, DAY(D210)), "")</f>
        <v>#VALUE!</v>
      </c>
      <c r="E211" s="150" t="e">
        <f t="shared" si="67"/>
        <v>#VALUE!</v>
      </c>
      <c r="F211" s="150" t="e">
        <f t="shared" si="68"/>
        <v>#VALUE!</v>
      </c>
      <c r="G211" s="136" t="e">
        <f t="shared" si="69"/>
        <v>#VALUE!</v>
      </c>
      <c r="H211" s="148" t="e">
        <f t="shared" si="73"/>
        <v>#VALUE!</v>
      </c>
      <c r="I211" s="148" t="e">
        <f t="shared" ref="I211:I274" si="80">IF(A211&lt;&gt;"", MIN(E211, H211, Q211), "")</f>
        <v>#VALUE!</v>
      </c>
      <c r="J211" s="148" t="e">
        <f t="shared" si="70"/>
        <v>#VALUE!</v>
      </c>
      <c r="K211" s="148" t="e">
        <f t="shared" ref="K211:K274" si="81">IF(A211="", "", $I$12^(A211/12)*J211)</f>
        <v>#VALUE!</v>
      </c>
      <c r="L211" s="148" t="e">
        <f t="shared" ref="L211:L274" si="82">IF(A211="", "", R210)</f>
        <v>#VALUE!</v>
      </c>
      <c r="M211" s="148" t="e">
        <f t="shared" si="71"/>
        <v>#VALUE!</v>
      </c>
      <c r="N211" s="148" t="e">
        <f t="shared" si="74"/>
        <v>#VALUE!</v>
      </c>
      <c r="O211" s="148"/>
      <c r="P211" s="148"/>
      <c r="Q211" s="148" t="e">
        <f t="shared" ref="Q211:Q274" si="83">IF(A211 = "", 0, MAX(M211 - (SUM(N211:P211)), 0))</f>
        <v>#VALUE!</v>
      </c>
      <c r="R211" s="148" t="e">
        <f t="shared" ref="R211:R274" si="84">IF(A211="", "", MAX(Q211-E211, 0))</f>
        <v>#VALUE!</v>
      </c>
      <c r="S211" s="137" t="e">
        <f t="shared" si="72"/>
        <v>#VALUE!</v>
      </c>
      <c r="T211" s="275" t="e">
        <f t="shared" si="66"/>
        <v>#VALUE!</v>
      </c>
      <c r="U211" s="275" t="e">
        <f t="shared" si="65"/>
        <v>#VALUE!</v>
      </c>
      <c r="V211" s="275" t="e">
        <f t="shared" si="65"/>
        <v>#VALUE!</v>
      </c>
      <c r="W211" s="275" t="e">
        <f t="shared" si="65"/>
        <v>#VALUE!</v>
      </c>
      <c r="X211" s="275" t="e">
        <f t="shared" si="65"/>
        <v>#VALUE!</v>
      </c>
      <c r="Y211" s="275" t="e">
        <f t="shared" si="65"/>
        <v>#VALUE!</v>
      </c>
      <c r="Z211" s="275" t="e">
        <f t="shared" si="65"/>
        <v>#VALUE!</v>
      </c>
      <c r="AA211" s="275" t="e">
        <f t="shared" si="65"/>
        <v>#VALUE!</v>
      </c>
      <c r="AB211" s="275" t="e">
        <f t="shared" si="65"/>
        <v>#VALUE!</v>
      </c>
      <c r="AC211" s="275" t="e">
        <f t="shared" si="65"/>
        <v>#VALUE!</v>
      </c>
      <c r="AD211" s="275" t="e">
        <f t="shared" si="65"/>
        <v>#VALUE!</v>
      </c>
      <c r="AE211" s="276" t="e">
        <f t="shared" si="75"/>
        <v>#VALUE!</v>
      </c>
    </row>
    <row r="212" spans="1:31">
      <c r="A212" s="133" t="e">
        <f t="shared" si="76"/>
        <v>#VALUE!</v>
      </c>
      <c r="B212" s="134" t="e">
        <f t="shared" si="77"/>
        <v>#VALUE!</v>
      </c>
      <c r="C212" s="134" t="e">
        <f t="shared" si="78"/>
        <v>#VALUE!</v>
      </c>
      <c r="D212" s="135" t="e">
        <f t="shared" si="79"/>
        <v>#VALUE!</v>
      </c>
      <c r="E212" s="150" t="e">
        <f t="shared" si="67"/>
        <v>#VALUE!</v>
      </c>
      <c r="F212" s="150" t="e">
        <f t="shared" si="68"/>
        <v>#VALUE!</v>
      </c>
      <c r="G212" s="136" t="e">
        <f t="shared" si="69"/>
        <v>#VALUE!</v>
      </c>
      <c r="H212" s="148" t="e">
        <f t="shared" si="73"/>
        <v>#VALUE!</v>
      </c>
      <c r="I212" s="148" t="e">
        <f t="shared" si="80"/>
        <v>#VALUE!</v>
      </c>
      <c r="J212" s="148" t="e">
        <f t="shared" si="70"/>
        <v>#VALUE!</v>
      </c>
      <c r="K212" s="148" t="e">
        <f t="shared" si="81"/>
        <v>#VALUE!</v>
      </c>
      <c r="L212" s="148" t="e">
        <f t="shared" si="82"/>
        <v>#VALUE!</v>
      </c>
      <c r="M212" s="148" t="e">
        <f t="shared" si="71"/>
        <v>#VALUE!</v>
      </c>
      <c r="N212" s="148" t="e">
        <f t="shared" si="74"/>
        <v>#VALUE!</v>
      </c>
      <c r="O212" s="148"/>
      <c r="P212" s="148"/>
      <c r="Q212" s="148" t="e">
        <f t="shared" si="83"/>
        <v>#VALUE!</v>
      </c>
      <c r="R212" s="148" t="e">
        <f t="shared" si="84"/>
        <v>#VALUE!</v>
      </c>
      <c r="S212" s="137" t="e">
        <f t="shared" si="72"/>
        <v>#VALUE!</v>
      </c>
      <c r="T212" s="275" t="e">
        <f t="shared" si="66"/>
        <v>#VALUE!</v>
      </c>
      <c r="U212" s="275" t="e">
        <f t="shared" si="65"/>
        <v>#VALUE!</v>
      </c>
      <c r="V212" s="275" t="e">
        <f t="shared" si="65"/>
        <v>#VALUE!</v>
      </c>
      <c r="W212" s="275" t="e">
        <f t="shared" si="65"/>
        <v>#VALUE!</v>
      </c>
      <c r="X212" s="275" t="e">
        <f t="shared" si="65"/>
        <v>#VALUE!</v>
      </c>
      <c r="Y212" s="275" t="e">
        <f t="shared" si="65"/>
        <v>#VALUE!</v>
      </c>
      <c r="Z212" s="275" t="e">
        <f t="shared" si="65"/>
        <v>#VALUE!</v>
      </c>
      <c r="AA212" s="275" t="e">
        <f t="shared" si="65"/>
        <v>#VALUE!</v>
      </c>
      <c r="AB212" s="275" t="e">
        <f t="shared" si="65"/>
        <v>#VALUE!</v>
      </c>
      <c r="AC212" s="275" t="e">
        <f t="shared" si="65"/>
        <v>#VALUE!</v>
      </c>
      <c r="AD212" s="275" t="e">
        <f t="shared" si="65"/>
        <v>#VALUE!</v>
      </c>
      <c r="AE212" s="276" t="e">
        <f t="shared" si="75"/>
        <v>#VALUE!</v>
      </c>
    </row>
    <row r="213" spans="1:31">
      <c r="A213" s="133" t="e">
        <f t="shared" si="76"/>
        <v>#VALUE!</v>
      </c>
      <c r="B213" s="134" t="e">
        <f t="shared" si="77"/>
        <v>#VALUE!</v>
      </c>
      <c r="C213" s="134" t="e">
        <f t="shared" si="78"/>
        <v>#VALUE!</v>
      </c>
      <c r="D213" s="135" t="e">
        <f t="shared" si="79"/>
        <v>#VALUE!</v>
      </c>
      <c r="E213" s="150" t="e">
        <f t="shared" si="67"/>
        <v>#VALUE!</v>
      </c>
      <c r="F213" s="150" t="e">
        <f t="shared" si="68"/>
        <v>#VALUE!</v>
      </c>
      <c r="G213" s="136" t="e">
        <f t="shared" si="69"/>
        <v>#VALUE!</v>
      </c>
      <c r="H213" s="148" t="e">
        <f t="shared" si="73"/>
        <v>#VALUE!</v>
      </c>
      <c r="I213" s="148" t="e">
        <f t="shared" si="80"/>
        <v>#VALUE!</v>
      </c>
      <c r="J213" s="148" t="e">
        <f t="shared" si="70"/>
        <v>#VALUE!</v>
      </c>
      <c r="K213" s="148" t="e">
        <f t="shared" si="81"/>
        <v>#VALUE!</v>
      </c>
      <c r="L213" s="148" t="e">
        <f t="shared" si="82"/>
        <v>#VALUE!</v>
      </c>
      <c r="M213" s="148" t="e">
        <f t="shared" si="71"/>
        <v>#VALUE!</v>
      </c>
      <c r="N213" s="148" t="e">
        <f t="shared" si="74"/>
        <v>#VALUE!</v>
      </c>
      <c r="O213" s="148"/>
      <c r="P213" s="148"/>
      <c r="Q213" s="148" t="e">
        <f t="shared" si="83"/>
        <v>#VALUE!</v>
      </c>
      <c r="R213" s="148" t="e">
        <f t="shared" si="84"/>
        <v>#VALUE!</v>
      </c>
      <c r="S213" s="137" t="e">
        <f t="shared" si="72"/>
        <v>#VALUE!</v>
      </c>
      <c r="T213" s="275" t="e">
        <f t="shared" si="66"/>
        <v>#VALUE!</v>
      </c>
      <c r="U213" s="275" t="e">
        <f t="shared" si="66"/>
        <v>#VALUE!</v>
      </c>
      <c r="V213" s="275" t="e">
        <f t="shared" si="66"/>
        <v>#VALUE!</v>
      </c>
      <c r="W213" s="275" t="e">
        <f t="shared" si="66"/>
        <v>#VALUE!</v>
      </c>
      <c r="X213" s="275" t="e">
        <f t="shared" si="66"/>
        <v>#VALUE!</v>
      </c>
      <c r="Y213" s="275" t="e">
        <f t="shared" si="66"/>
        <v>#VALUE!</v>
      </c>
      <c r="Z213" s="275" t="e">
        <f t="shared" si="66"/>
        <v>#VALUE!</v>
      </c>
      <c r="AA213" s="275" t="e">
        <f t="shared" si="66"/>
        <v>#VALUE!</v>
      </c>
      <c r="AB213" s="275" t="e">
        <f t="shared" si="66"/>
        <v>#VALUE!</v>
      </c>
      <c r="AC213" s="275" t="e">
        <f t="shared" si="66"/>
        <v>#VALUE!</v>
      </c>
      <c r="AD213" s="275" t="e">
        <f t="shared" si="66"/>
        <v>#VALUE!</v>
      </c>
      <c r="AE213" s="276" t="e">
        <f t="shared" si="75"/>
        <v>#VALUE!</v>
      </c>
    </row>
    <row r="214" spans="1:31">
      <c r="A214" s="133" t="e">
        <f t="shared" si="76"/>
        <v>#VALUE!</v>
      </c>
      <c r="B214" s="134" t="e">
        <f t="shared" si="77"/>
        <v>#VALUE!</v>
      </c>
      <c r="C214" s="134" t="e">
        <f t="shared" si="78"/>
        <v>#VALUE!</v>
      </c>
      <c r="D214" s="135" t="e">
        <f t="shared" si="79"/>
        <v>#VALUE!</v>
      </c>
      <c r="E214" s="150" t="e">
        <f t="shared" si="67"/>
        <v>#VALUE!</v>
      </c>
      <c r="F214" s="150" t="e">
        <f t="shared" si="68"/>
        <v>#VALUE!</v>
      </c>
      <c r="G214" s="136" t="e">
        <f t="shared" si="69"/>
        <v>#VALUE!</v>
      </c>
      <c r="H214" s="148" t="e">
        <f t="shared" si="73"/>
        <v>#VALUE!</v>
      </c>
      <c r="I214" s="148" t="e">
        <f t="shared" si="80"/>
        <v>#VALUE!</v>
      </c>
      <c r="J214" s="148" t="e">
        <f t="shared" si="70"/>
        <v>#VALUE!</v>
      </c>
      <c r="K214" s="148" t="e">
        <f t="shared" si="81"/>
        <v>#VALUE!</v>
      </c>
      <c r="L214" s="148" t="e">
        <f t="shared" si="82"/>
        <v>#VALUE!</v>
      </c>
      <c r="M214" s="148" t="e">
        <f t="shared" si="71"/>
        <v>#VALUE!</v>
      </c>
      <c r="N214" s="148" t="e">
        <f t="shared" si="74"/>
        <v>#VALUE!</v>
      </c>
      <c r="O214" s="148"/>
      <c r="P214" s="148"/>
      <c r="Q214" s="148" t="e">
        <f t="shared" si="83"/>
        <v>#VALUE!</v>
      </c>
      <c r="R214" s="148" t="e">
        <f t="shared" si="84"/>
        <v>#VALUE!</v>
      </c>
      <c r="S214" s="137" t="e">
        <f t="shared" si="72"/>
        <v>#VALUE!</v>
      </c>
      <c r="T214" s="275" t="e">
        <f t="shared" si="66"/>
        <v>#VALUE!</v>
      </c>
      <c r="U214" s="275" t="e">
        <f t="shared" si="66"/>
        <v>#VALUE!</v>
      </c>
      <c r="V214" s="275" t="e">
        <f t="shared" si="66"/>
        <v>#VALUE!</v>
      </c>
      <c r="W214" s="275" t="e">
        <f t="shared" si="66"/>
        <v>#VALUE!</v>
      </c>
      <c r="X214" s="275" t="e">
        <f t="shared" si="66"/>
        <v>#VALUE!</v>
      </c>
      <c r="Y214" s="275" t="e">
        <f t="shared" si="66"/>
        <v>#VALUE!</v>
      </c>
      <c r="Z214" s="275" t="e">
        <f t="shared" si="66"/>
        <v>#VALUE!</v>
      </c>
      <c r="AA214" s="275" t="e">
        <f t="shared" si="66"/>
        <v>#VALUE!</v>
      </c>
      <c r="AB214" s="275" t="e">
        <f t="shared" si="66"/>
        <v>#VALUE!</v>
      </c>
      <c r="AC214" s="275" t="e">
        <f t="shared" si="66"/>
        <v>#VALUE!</v>
      </c>
      <c r="AD214" s="275" t="e">
        <f t="shared" si="66"/>
        <v>#VALUE!</v>
      </c>
      <c r="AE214" s="276" t="e">
        <f t="shared" si="75"/>
        <v>#VALUE!</v>
      </c>
    </row>
    <row r="215" spans="1:31">
      <c r="A215" s="133" t="e">
        <f t="shared" si="76"/>
        <v>#VALUE!</v>
      </c>
      <c r="B215" s="134" t="e">
        <f t="shared" si="77"/>
        <v>#VALUE!</v>
      </c>
      <c r="C215" s="134" t="e">
        <f t="shared" si="78"/>
        <v>#VALUE!</v>
      </c>
      <c r="D215" s="135" t="e">
        <f t="shared" si="79"/>
        <v>#VALUE!</v>
      </c>
      <c r="E215" s="150" t="e">
        <f t="shared" si="67"/>
        <v>#VALUE!</v>
      </c>
      <c r="F215" s="150" t="e">
        <f t="shared" si="68"/>
        <v>#VALUE!</v>
      </c>
      <c r="G215" s="136" t="e">
        <f t="shared" si="69"/>
        <v>#VALUE!</v>
      </c>
      <c r="H215" s="148" t="e">
        <f t="shared" si="73"/>
        <v>#VALUE!</v>
      </c>
      <c r="I215" s="148" t="e">
        <f t="shared" si="80"/>
        <v>#VALUE!</v>
      </c>
      <c r="J215" s="148" t="e">
        <f t="shared" si="70"/>
        <v>#VALUE!</v>
      </c>
      <c r="K215" s="148" t="e">
        <f t="shared" si="81"/>
        <v>#VALUE!</v>
      </c>
      <c r="L215" s="148" t="e">
        <f t="shared" si="82"/>
        <v>#VALUE!</v>
      </c>
      <c r="M215" s="148" t="e">
        <f t="shared" si="71"/>
        <v>#VALUE!</v>
      </c>
      <c r="N215" s="148" t="e">
        <f t="shared" si="74"/>
        <v>#VALUE!</v>
      </c>
      <c r="O215" s="148"/>
      <c r="P215" s="148"/>
      <c r="Q215" s="148" t="e">
        <f t="shared" si="83"/>
        <v>#VALUE!</v>
      </c>
      <c r="R215" s="148" t="e">
        <f t="shared" si="84"/>
        <v>#VALUE!</v>
      </c>
      <c r="S215" s="137" t="e">
        <f t="shared" si="72"/>
        <v>#VALUE!</v>
      </c>
      <c r="T215" s="275" t="e">
        <f t="shared" si="66"/>
        <v>#VALUE!</v>
      </c>
      <c r="U215" s="275" t="e">
        <f t="shared" si="66"/>
        <v>#VALUE!</v>
      </c>
      <c r="V215" s="275" t="e">
        <f t="shared" si="66"/>
        <v>#VALUE!</v>
      </c>
      <c r="W215" s="275" t="e">
        <f t="shared" si="66"/>
        <v>#VALUE!</v>
      </c>
      <c r="X215" s="275" t="e">
        <f t="shared" si="66"/>
        <v>#VALUE!</v>
      </c>
      <c r="Y215" s="275" t="e">
        <f t="shared" si="66"/>
        <v>#VALUE!</v>
      </c>
      <c r="Z215" s="275" t="e">
        <f t="shared" si="66"/>
        <v>#VALUE!</v>
      </c>
      <c r="AA215" s="275" t="e">
        <f t="shared" si="66"/>
        <v>#VALUE!</v>
      </c>
      <c r="AB215" s="275" t="e">
        <f t="shared" si="66"/>
        <v>#VALUE!</v>
      </c>
      <c r="AC215" s="275" t="e">
        <f t="shared" si="66"/>
        <v>#VALUE!</v>
      </c>
      <c r="AD215" s="275" t="e">
        <f t="shared" si="66"/>
        <v>#VALUE!</v>
      </c>
      <c r="AE215" s="276" t="e">
        <f t="shared" si="75"/>
        <v>#VALUE!</v>
      </c>
    </row>
    <row r="216" spans="1:31">
      <c r="A216" s="133" t="e">
        <f t="shared" si="76"/>
        <v>#VALUE!</v>
      </c>
      <c r="B216" s="134" t="e">
        <f t="shared" si="77"/>
        <v>#VALUE!</v>
      </c>
      <c r="C216" s="134" t="e">
        <f t="shared" si="78"/>
        <v>#VALUE!</v>
      </c>
      <c r="D216" s="135" t="e">
        <f t="shared" si="79"/>
        <v>#VALUE!</v>
      </c>
      <c r="E216" s="150" t="e">
        <f t="shared" si="67"/>
        <v>#VALUE!</v>
      </c>
      <c r="F216" s="150" t="e">
        <f t="shared" si="68"/>
        <v>#VALUE!</v>
      </c>
      <c r="G216" s="136" t="e">
        <f t="shared" si="69"/>
        <v>#VALUE!</v>
      </c>
      <c r="H216" s="148" t="e">
        <f t="shared" si="73"/>
        <v>#VALUE!</v>
      </c>
      <c r="I216" s="148" t="e">
        <f t="shared" si="80"/>
        <v>#VALUE!</v>
      </c>
      <c r="J216" s="148" t="e">
        <f t="shared" si="70"/>
        <v>#VALUE!</v>
      </c>
      <c r="K216" s="148" t="e">
        <f t="shared" si="81"/>
        <v>#VALUE!</v>
      </c>
      <c r="L216" s="148" t="e">
        <f t="shared" si="82"/>
        <v>#VALUE!</v>
      </c>
      <c r="M216" s="148" t="e">
        <f t="shared" si="71"/>
        <v>#VALUE!</v>
      </c>
      <c r="N216" s="148" t="e">
        <f t="shared" si="74"/>
        <v>#VALUE!</v>
      </c>
      <c r="O216" s="148"/>
      <c r="P216" s="148"/>
      <c r="Q216" s="148" t="e">
        <f t="shared" si="83"/>
        <v>#VALUE!</v>
      </c>
      <c r="R216" s="148" t="e">
        <f t="shared" si="84"/>
        <v>#VALUE!</v>
      </c>
      <c r="S216" s="137" t="e">
        <f t="shared" si="72"/>
        <v>#VALUE!</v>
      </c>
      <c r="T216" s="275" t="e">
        <f t="shared" si="66"/>
        <v>#VALUE!</v>
      </c>
      <c r="U216" s="275" t="e">
        <f t="shared" si="66"/>
        <v>#VALUE!</v>
      </c>
      <c r="V216" s="275" t="e">
        <f t="shared" si="66"/>
        <v>#VALUE!</v>
      </c>
      <c r="W216" s="275" t="e">
        <f t="shared" si="66"/>
        <v>#VALUE!</v>
      </c>
      <c r="X216" s="275" t="e">
        <f t="shared" si="66"/>
        <v>#VALUE!</v>
      </c>
      <c r="Y216" s="275" t="e">
        <f t="shared" si="66"/>
        <v>#VALUE!</v>
      </c>
      <c r="Z216" s="275" t="e">
        <f t="shared" si="66"/>
        <v>#VALUE!</v>
      </c>
      <c r="AA216" s="275" t="e">
        <f t="shared" si="66"/>
        <v>#VALUE!</v>
      </c>
      <c r="AB216" s="275" t="e">
        <f t="shared" si="66"/>
        <v>#VALUE!</v>
      </c>
      <c r="AC216" s="275" t="e">
        <f t="shared" si="66"/>
        <v>#VALUE!</v>
      </c>
      <c r="AD216" s="275" t="e">
        <f t="shared" si="66"/>
        <v>#VALUE!</v>
      </c>
      <c r="AE216" s="276" t="e">
        <f t="shared" si="75"/>
        <v>#VALUE!</v>
      </c>
    </row>
    <row r="217" spans="1:31">
      <c r="A217" s="133" t="e">
        <f t="shared" si="76"/>
        <v>#VALUE!</v>
      </c>
      <c r="B217" s="134" t="e">
        <f t="shared" si="77"/>
        <v>#VALUE!</v>
      </c>
      <c r="C217" s="134" t="e">
        <f t="shared" si="78"/>
        <v>#VALUE!</v>
      </c>
      <c r="D217" s="135" t="e">
        <f t="shared" si="79"/>
        <v>#VALUE!</v>
      </c>
      <c r="E217" s="150" t="e">
        <f t="shared" si="67"/>
        <v>#VALUE!</v>
      </c>
      <c r="F217" s="150" t="e">
        <f t="shared" si="68"/>
        <v>#VALUE!</v>
      </c>
      <c r="G217" s="136" t="e">
        <f t="shared" si="69"/>
        <v>#VALUE!</v>
      </c>
      <c r="H217" s="148" t="e">
        <f t="shared" si="73"/>
        <v>#VALUE!</v>
      </c>
      <c r="I217" s="148" t="e">
        <f t="shared" si="80"/>
        <v>#VALUE!</v>
      </c>
      <c r="J217" s="148" t="e">
        <f t="shared" si="70"/>
        <v>#VALUE!</v>
      </c>
      <c r="K217" s="148" t="e">
        <f t="shared" si="81"/>
        <v>#VALUE!</v>
      </c>
      <c r="L217" s="148" t="e">
        <f t="shared" si="82"/>
        <v>#VALUE!</v>
      </c>
      <c r="M217" s="148" t="e">
        <f t="shared" si="71"/>
        <v>#VALUE!</v>
      </c>
      <c r="N217" s="148" t="e">
        <f t="shared" si="74"/>
        <v>#VALUE!</v>
      </c>
      <c r="O217" s="148"/>
      <c r="P217" s="148"/>
      <c r="Q217" s="148" t="e">
        <f t="shared" si="83"/>
        <v>#VALUE!</v>
      </c>
      <c r="R217" s="148" t="e">
        <f t="shared" si="84"/>
        <v>#VALUE!</v>
      </c>
      <c r="S217" s="137" t="e">
        <f t="shared" si="72"/>
        <v>#VALUE!</v>
      </c>
      <c r="T217" s="275" t="e">
        <f t="shared" si="66"/>
        <v>#VALUE!</v>
      </c>
      <c r="U217" s="275" t="e">
        <f t="shared" si="66"/>
        <v>#VALUE!</v>
      </c>
      <c r="V217" s="275" t="e">
        <f t="shared" si="66"/>
        <v>#VALUE!</v>
      </c>
      <c r="W217" s="275" t="e">
        <f t="shared" si="66"/>
        <v>#VALUE!</v>
      </c>
      <c r="X217" s="275" t="e">
        <f t="shared" si="66"/>
        <v>#VALUE!</v>
      </c>
      <c r="Y217" s="275" t="e">
        <f t="shared" si="66"/>
        <v>#VALUE!</v>
      </c>
      <c r="Z217" s="275" t="e">
        <f t="shared" si="66"/>
        <v>#VALUE!</v>
      </c>
      <c r="AA217" s="275" t="e">
        <f t="shared" si="66"/>
        <v>#VALUE!</v>
      </c>
      <c r="AB217" s="275" t="e">
        <f t="shared" si="66"/>
        <v>#VALUE!</v>
      </c>
      <c r="AC217" s="275" t="e">
        <f t="shared" si="66"/>
        <v>#VALUE!</v>
      </c>
      <c r="AD217" s="275" t="e">
        <f t="shared" si="66"/>
        <v>#VALUE!</v>
      </c>
      <c r="AE217" s="276" t="e">
        <f t="shared" si="75"/>
        <v>#VALUE!</v>
      </c>
    </row>
    <row r="218" spans="1:31">
      <c r="A218" s="133" t="e">
        <f t="shared" si="76"/>
        <v>#VALUE!</v>
      </c>
      <c r="B218" s="134" t="e">
        <f t="shared" si="77"/>
        <v>#VALUE!</v>
      </c>
      <c r="C218" s="134" t="e">
        <f t="shared" si="78"/>
        <v>#VALUE!</v>
      </c>
      <c r="D218" s="135" t="e">
        <f t="shared" si="79"/>
        <v>#VALUE!</v>
      </c>
      <c r="E218" s="150" t="e">
        <f t="shared" si="67"/>
        <v>#VALUE!</v>
      </c>
      <c r="F218" s="150" t="e">
        <f t="shared" si="68"/>
        <v>#VALUE!</v>
      </c>
      <c r="G218" s="136" t="e">
        <f t="shared" si="69"/>
        <v>#VALUE!</v>
      </c>
      <c r="H218" s="148" t="e">
        <f t="shared" si="73"/>
        <v>#VALUE!</v>
      </c>
      <c r="I218" s="148" t="e">
        <f t="shared" si="80"/>
        <v>#VALUE!</v>
      </c>
      <c r="J218" s="148" t="e">
        <f t="shared" si="70"/>
        <v>#VALUE!</v>
      </c>
      <c r="K218" s="148" t="e">
        <f t="shared" si="81"/>
        <v>#VALUE!</v>
      </c>
      <c r="L218" s="148" t="e">
        <f t="shared" si="82"/>
        <v>#VALUE!</v>
      </c>
      <c r="M218" s="148" t="e">
        <f t="shared" si="71"/>
        <v>#VALUE!</v>
      </c>
      <c r="N218" s="148" t="e">
        <f t="shared" si="74"/>
        <v>#VALUE!</v>
      </c>
      <c r="O218" s="148"/>
      <c r="P218" s="148"/>
      <c r="Q218" s="148" t="e">
        <f t="shared" si="83"/>
        <v>#VALUE!</v>
      </c>
      <c r="R218" s="148" t="e">
        <f t="shared" si="84"/>
        <v>#VALUE!</v>
      </c>
      <c r="S218" s="137" t="e">
        <f t="shared" si="72"/>
        <v>#VALUE!</v>
      </c>
      <c r="T218" s="275" t="e">
        <f t="shared" si="66"/>
        <v>#VALUE!</v>
      </c>
      <c r="U218" s="275" t="e">
        <f t="shared" si="66"/>
        <v>#VALUE!</v>
      </c>
      <c r="V218" s="275" t="e">
        <f t="shared" si="66"/>
        <v>#VALUE!</v>
      </c>
      <c r="W218" s="275" t="e">
        <f t="shared" si="66"/>
        <v>#VALUE!</v>
      </c>
      <c r="X218" s="275" t="e">
        <f t="shared" si="66"/>
        <v>#VALUE!</v>
      </c>
      <c r="Y218" s="275" t="e">
        <f t="shared" si="66"/>
        <v>#VALUE!</v>
      </c>
      <c r="Z218" s="275" t="e">
        <f t="shared" si="66"/>
        <v>#VALUE!</v>
      </c>
      <c r="AA218" s="275" t="e">
        <f t="shared" si="66"/>
        <v>#VALUE!</v>
      </c>
      <c r="AB218" s="275" t="e">
        <f t="shared" si="66"/>
        <v>#VALUE!</v>
      </c>
      <c r="AC218" s="275" t="e">
        <f t="shared" si="66"/>
        <v>#VALUE!</v>
      </c>
      <c r="AD218" s="275" t="e">
        <f t="shared" si="66"/>
        <v>#VALUE!</v>
      </c>
      <c r="AE218" s="276" t="e">
        <f t="shared" si="75"/>
        <v>#VALUE!</v>
      </c>
    </row>
    <row r="219" spans="1:31">
      <c r="A219" s="133" t="e">
        <f t="shared" si="76"/>
        <v>#VALUE!</v>
      </c>
      <c r="B219" s="134" t="e">
        <f t="shared" si="77"/>
        <v>#VALUE!</v>
      </c>
      <c r="C219" s="134" t="e">
        <f t="shared" si="78"/>
        <v>#VALUE!</v>
      </c>
      <c r="D219" s="135" t="e">
        <f t="shared" si="79"/>
        <v>#VALUE!</v>
      </c>
      <c r="E219" s="150" t="e">
        <f t="shared" si="67"/>
        <v>#VALUE!</v>
      </c>
      <c r="F219" s="150" t="e">
        <f t="shared" si="68"/>
        <v>#VALUE!</v>
      </c>
      <c r="G219" s="136" t="e">
        <f t="shared" si="69"/>
        <v>#VALUE!</v>
      </c>
      <c r="H219" s="148" t="e">
        <f t="shared" si="73"/>
        <v>#VALUE!</v>
      </c>
      <c r="I219" s="148" t="e">
        <f t="shared" si="80"/>
        <v>#VALUE!</v>
      </c>
      <c r="J219" s="148" t="e">
        <f t="shared" si="70"/>
        <v>#VALUE!</v>
      </c>
      <c r="K219" s="148" t="e">
        <f t="shared" si="81"/>
        <v>#VALUE!</v>
      </c>
      <c r="L219" s="148" t="e">
        <f t="shared" si="82"/>
        <v>#VALUE!</v>
      </c>
      <c r="M219" s="148" t="e">
        <f t="shared" si="71"/>
        <v>#VALUE!</v>
      </c>
      <c r="N219" s="148" t="e">
        <f t="shared" si="74"/>
        <v>#VALUE!</v>
      </c>
      <c r="O219" s="148"/>
      <c r="P219" s="148"/>
      <c r="Q219" s="148" t="e">
        <f t="shared" si="83"/>
        <v>#VALUE!</v>
      </c>
      <c r="R219" s="148" t="e">
        <f t="shared" si="84"/>
        <v>#VALUE!</v>
      </c>
      <c r="S219" s="137" t="e">
        <f t="shared" si="72"/>
        <v>#VALUE!</v>
      </c>
      <c r="T219" s="275" t="e">
        <f t="shared" si="66"/>
        <v>#VALUE!</v>
      </c>
      <c r="U219" s="275" t="e">
        <f t="shared" si="66"/>
        <v>#VALUE!</v>
      </c>
      <c r="V219" s="275" t="e">
        <f t="shared" si="66"/>
        <v>#VALUE!</v>
      </c>
      <c r="W219" s="275" t="e">
        <f t="shared" si="66"/>
        <v>#VALUE!</v>
      </c>
      <c r="X219" s="275" t="e">
        <f t="shared" si="66"/>
        <v>#VALUE!</v>
      </c>
      <c r="Y219" s="275" t="e">
        <f t="shared" si="66"/>
        <v>#VALUE!</v>
      </c>
      <c r="Z219" s="275" t="e">
        <f t="shared" si="66"/>
        <v>#VALUE!</v>
      </c>
      <c r="AA219" s="275" t="e">
        <f t="shared" si="66"/>
        <v>#VALUE!</v>
      </c>
      <c r="AB219" s="275" t="e">
        <f t="shared" si="66"/>
        <v>#VALUE!</v>
      </c>
      <c r="AC219" s="275" t="e">
        <f t="shared" si="66"/>
        <v>#VALUE!</v>
      </c>
      <c r="AD219" s="275" t="e">
        <f t="shared" si="66"/>
        <v>#VALUE!</v>
      </c>
      <c r="AE219" s="276" t="e">
        <f t="shared" si="75"/>
        <v>#VALUE!</v>
      </c>
    </row>
    <row r="220" spans="1:31">
      <c r="A220" s="133" t="e">
        <f t="shared" si="76"/>
        <v>#VALUE!</v>
      </c>
      <c r="B220" s="134" t="e">
        <f t="shared" si="77"/>
        <v>#VALUE!</v>
      </c>
      <c r="C220" s="134" t="e">
        <f t="shared" si="78"/>
        <v>#VALUE!</v>
      </c>
      <c r="D220" s="135" t="e">
        <f t="shared" si="79"/>
        <v>#VALUE!</v>
      </c>
      <c r="E220" s="150" t="e">
        <f t="shared" si="67"/>
        <v>#VALUE!</v>
      </c>
      <c r="F220" s="150" t="e">
        <f t="shared" si="68"/>
        <v>#VALUE!</v>
      </c>
      <c r="G220" s="136" t="e">
        <f t="shared" si="69"/>
        <v>#VALUE!</v>
      </c>
      <c r="H220" s="148" t="e">
        <f t="shared" si="73"/>
        <v>#VALUE!</v>
      </c>
      <c r="I220" s="148" t="e">
        <f t="shared" si="80"/>
        <v>#VALUE!</v>
      </c>
      <c r="J220" s="148" t="e">
        <f t="shared" si="70"/>
        <v>#VALUE!</v>
      </c>
      <c r="K220" s="148" t="e">
        <f t="shared" si="81"/>
        <v>#VALUE!</v>
      </c>
      <c r="L220" s="148" t="e">
        <f t="shared" si="82"/>
        <v>#VALUE!</v>
      </c>
      <c r="M220" s="148" t="e">
        <f t="shared" si="71"/>
        <v>#VALUE!</v>
      </c>
      <c r="N220" s="148" t="e">
        <f t="shared" si="74"/>
        <v>#VALUE!</v>
      </c>
      <c r="O220" s="148"/>
      <c r="P220" s="148"/>
      <c r="Q220" s="148" t="e">
        <f t="shared" si="83"/>
        <v>#VALUE!</v>
      </c>
      <c r="R220" s="148" t="e">
        <f t="shared" si="84"/>
        <v>#VALUE!</v>
      </c>
      <c r="S220" s="137" t="e">
        <f t="shared" si="72"/>
        <v>#VALUE!</v>
      </c>
      <c r="T220" s="275" t="e">
        <f t="shared" si="66"/>
        <v>#VALUE!</v>
      </c>
      <c r="U220" s="275" t="e">
        <f t="shared" si="66"/>
        <v>#VALUE!</v>
      </c>
      <c r="V220" s="275" t="e">
        <f t="shared" si="66"/>
        <v>#VALUE!</v>
      </c>
      <c r="W220" s="275" t="e">
        <f t="shared" si="66"/>
        <v>#VALUE!</v>
      </c>
      <c r="X220" s="275" t="e">
        <f t="shared" si="66"/>
        <v>#VALUE!</v>
      </c>
      <c r="Y220" s="275" t="e">
        <f t="shared" si="66"/>
        <v>#VALUE!</v>
      </c>
      <c r="Z220" s="275" t="e">
        <f t="shared" si="66"/>
        <v>#VALUE!</v>
      </c>
      <c r="AA220" s="275" t="e">
        <f t="shared" si="66"/>
        <v>#VALUE!</v>
      </c>
      <c r="AB220" s="275" t="e">
        <f t="shared" si="66"/>
        <v>#VALUE!</v>
      </c>
      <c r="AC220" s="275" t="e">
        <f t="shared" si="66"/>
        <v>#VALUE!</v>
      </c>
      <c r="AD220" s="275" t="e">
        <f t="shared" si="66"/>
        <v>#VALUE!</v>
      </c>
      <c r="AE220" s="276" t="e">
        <f t="shared" si="75"/>
        <v>#VALUE!</v>
      </c>
    </row>
    <row r="221" spans="1:31">
      <c r="A221" s="133" t="e">
        <f t="shared" si="76"/>
        <v>#VALUE!</v>
      </c>
      <c r="B221" s="134" t="e">
        <f t="shared" si="77"/>
        <v>#VALUE!</v>
      </c>
      <c r="C221" s="134" t="e">
        <f t="shared" si="78"/>
        <v>#VALUE!</v>
      </c>
      <c r="D221" s="135" t="e">
        <f t="shared" si="79"/>
        <v>#VALUE!</v>
      </c>
      <c r="E221" s="150" t="e">
        <f t="shared" si="67"/>
        <v>#VALUE!</v>
      </c>
      <c r="F221" s="150" t="e">
        <f t="shared" si="68"/>
        <v>#VALUE!</v>
      </c>
      <c r="G221" s="136" t="e">
        <f t="shared" si="69"/>
        <v>#VALUE!</v>
      </c>
      <c r="H221" s="148" t="e">
        <f t="shared" si="73"/>
        <v>#VALUE!</v>
      </c>
      <c r="I221" s="148" t="e">
        <f t="shared" si="80"/>
        <v>#VALUE!</v>
      </c>
      <c r="J221" s="148" t="e">
        <f t="shared" si="70"/>
        <v>#VALUE!</v>
      </c>
      <c r="K221" s="148" t="e">
        <f t="shared" si="81"/>
        <v>#VALUE!</v>
      </c>
      <c r="L221" s="148" t="e">
        <f t="shared" si="82"/>
        <v>#VALUE!</v>
      </c>
      <c r="M221" s="148" t="e">
        <f t="shared" si="71"/>
        <v>#VALUE!</v>
      </c>
      <c r="N221" s="148" t="e">
        <f t="shared" si="74"/>
        <v>#VALUE!</v>
      </c>
      <c r="O221" s="148"/>
      <c r="P221" s="148"/>
      <c r="Q221" s="148" t="e">
        <f t="shared" si="83"/>
        <v>#VALUE!</v>
      </c>
      <c r="R221" s="148" t="e">
        <f t="shared" si="84"/>
        <v>#VALUE!</v>
      </c>
      <c r="S221" s="137" t="e">
        <f t="shared" si="72"/>
        <v>#VALUE!</v>
      </c>
      <c r="T221" s="275" t="e">
        <f t="shared" si="66"/>
        <v>#VALUE!</v>
      </c>
      <c r="U221" s="275" t="e">
        <f t="shared" si="66"/>
        <v>#VALUE!</v>
      </c>
      <c r="V221" s="275" t="e">
        <f t="shared" si="66"/>
        <v>#VALUE!</v>
      </c>
      <c r="W221" s="275" t="e">
        <f t="shared" si="66"/>
        <v>#VALUE!</v>
      </c>
      <c r="X221" s="275" t="e">
        <f t="shared" si="66"/>
        <v>#VALUE!</v>
      </c>
      <c r="Y221" s="275" t="e">
        <f t="shared" si="66"/>
        <v>#VALUE!</v>
      </c>
      <c r="Z221" s="275" t="e">
        <f t="shared" si="66"/>
        <v>#VALUE!</v>
      </c>
      <c r="AA221" s="275" t="e">
        <f t="shared" si="66"/>
        <v>#VALUE!</v>
      </c>
      <c r="AB221" s="275" t="e">
        <f t="shared" si="66"/>
        <v>#VALUE!</v>
      </c>
      <c r="AC221" s="275" t="e">
        <f t="shared" si="66"/>
        <v>#VALUE!</v>
      </c>
      <c r="AD221" s="275" t="e">
        <f t="shared" si="66"/>
        <v>#VALUE!</v>
      </c>
      <c r="AE221" s="276" t="e">
        <f t="shared" si="75"/>
        <v>#VALUE!</v>
      </c>
    </row>
    <row r="222" spans="1:31">
      <c r="A222" s="133" t="e">
        <f t="shared" si="76"/>
        <v>#VALUE!</v>
      </c>
      <c r="B222" s="134" t="e">
        <f t="shared" si="77"/>
        <v>#VALUE!</v>
      </c>
      <c r="C222" s="134" t="e">
        <f t="shared" si="78"/>
        <v>#VALUE!</v>
      </c>
      <c r="D222" s="135" t="e">
        <f t="shared" si="79"/>
        <v>#VALUE!</v>
      </c>
      <c r="E222" s="150" t="e">
        <f t="shared" si="67"/>
        <v>#VALUE!</v>
      </c>
      <c r="F222" s="150" t="e">
        <f t="shared" si="68"/>
        <v>#VALUE!</v>
      </c>
      <c r="G222" s="136" t="e">
        <f t="shared" si="69"/>
        <v>#VALUE!</v>
      </c>
      <c r="H222" s="148" t="e">
        <f t="shared" si="73"/>
        <v>#VALUE!</v>
      </c>
      <c r="I222" s="148" t="e">
        <f t="shared" si="80"/>
        <v>#VALUE!</v>
      </c>
      <c r="J222" s="148" t="e">
        <f t="shared" si="70"/>
        <v>#VALUE!</v>
      </c>
      <c r="K222" s="148" t="e">
        <f t="shared" si="81"/>
        <v>#VALUE!</v>
      </c>
      <c r="L222" s="148" t="e">
        <f t="shared" si="82"/>
        <v>#VALUE!</v>
      </c>
      <c r="M222" s="148" t="e">
        <f t="shared" si="71"/>
        <v>#VALUE!</v>
      </c>
      <c r="N222" s="148" t="e">
        <f t="shared" si="74"/>
        <v>#VALUE!</v>
      </c>
      <c r="O222" s="148"/>
      <c r="P222" s="148"/>
      <c r="Q222" s="148" t="e">
        <f t="shared" si="83"/>
        <v>#VALUE!</v>
      </c>
      <c r="R222" s="148" t="e">
        <f t="shared" si="84"/>
        <v>#VALUE!</v>
      </c>
      <c r="S222" s="137" t="e">
        <f t="shared" si="72"/>
        <v>#VALUE!</v>
      </c>
      <c r="T222" s="275" t="e">
        <f t="shared" si="66"/>
        <v>#VALUE!</v>
      </c>
      <c r="U222" s="275" t="e">
        <f t="shared" si="66"/>
        <v>#VALUE!</v>
      </c>
      <c r="V222" s="275" t="e">
        <f t="shared" si="66"/>
        <v>#VALUE!</v>
      </c>
      <c r="W222" s="275" t="e">
        <f t="shared" si="66"/>
        <v>#VALUE!</v>
      </c>
      <c r="X222" s="275" t="e">
        <f t="shared" si="66"/>
        <v>#VALUE!</v>
      </c>
      <c r="Y222" s="275" t="e">
        <f t="shared" si="66"/>
        <v>#VALUE!</v>
      </c>
      <c r="Z222" s="275" t="e">
        <f t="shared" si="66"/>
        <v>#VALUE!</v>
      </c>
      <c r="AA222" s="275" t="e">
        <f t="shared" si="66"/>
        <v>#VALUE!</v>
      </c>
      <c r="AB222" s="275" t="e">
        <f t="shared" si="66"/>
        <v>#VALUE!</v>
      </c>
      <c r="AC222" s="275" t="e">
        <f t="shared" si="66"/>
        <v>#VALUE!</v>
      </c>
      <c r="AD222" s="275" t="e">
        <f t="shared" si="66"/>
        <v>#VALUE!</v>
      </c>
      <c r="AE222" s="276" t="e">
        <f t="shared" si="75"/>
        <v>#VALUE!</v>
      </c>
    </row>
    <row r="223" spans="1:31">
      <c r="A223" s="133" t="e">
        <f t="shared" si="76"/>
        <v>#VALUE!</v>
      </c>
      <c r="B223" s="134" t="e">
        <f t="shared" si="77"/>
        <v>#VALUE!</v>
      </c>
      <c r="C223" s="134" t="e">
        <f t="shared" si="78"/>
        <v>#VALUE!</v>
      </c>
      <c r="D223" s="135" t="e">
        <f t="shared" si="79"/>
        <v>#VALUE!</v>
      </c>
      <c r="E223" s="150" t="e">
        <f t="shared" si="67"/>
        <v>#VALUE!</v>
      </c>
      <c r="F223" s="150" t="e">
        <f t="shared" si="68"/>
        <v>#VALUE!</v>
      </c>
      <c r="G223" s="136" t="e">
        <f t="shared" si="69"/>
        <v>#VALUE!</v>
      </c>
      <c r="H223" s="148" t="e">
        <f t="shared" si="73"/>
        <v>#VALUE!</v>
      </c>
      <c r="I223" s="148" t="e">
        <f t="shared" si="80"/>
        <v>#VALUE!</v>
      </c>
      <c r="J223" s="148" t="e">
        <f t="shared" si="70"/>
        <v>#VALUE!</v>
      </c>
      <c r="K223" s="148" t="e">
        <f t="shared" si="81"/>
        <v>#VALUE!</v>
      </c>
      <c r="L223" s="148" t="e">
        <f t="shared" si="82"/>
        <v>#VALUE!</v>
      </c>
      <c r="M223" s="148" t="e">
        <f t="shared" si="71"/>
        <v>#VALUE!</v>
      </c>
      <c r="N223" s="148" t="e">
        <f t="shared" si="74"/>
        <v>#VALUE!</v>
      </c>
      <c r="O223" s="148"/>
      <c r="P223" s="148"/>
      <c r="Q223" s="148" t="e">
        <f t="shared" si="83"/>
        <v>#VALUE!</v>
      </c>
      <c r="R223" s="148" t="e">
        <f t="shared" si="84"/>
        <v>#VALUE!</v>
      </c>
      <c r="S223" s="137" t="e">
        <f t="shared" si="72"/>
        <v>#VALUE!</v>
      </c>
      <c r="T223" s="275" t="e">
        <f t="shared" si="66"/>
        <v>#VALUE!</v>
      </c>
      <c r="U223" s="275" t="e">
        <f t="shared" si="66"/>
        <v>#VALUE!</v>
      </c>
      <c r="V223" s="275" t="e">
        <f t="shared" si="66"/>
        <v>#VALUE!</v>
      </c>
      <c r="W223" s="275" t="e">
        <f t="shared" si="66"/>
        <v>#VALUE!</v>
      </c>
      <c r="X223" s="275" t="e">
        <f t="shared" si="66"/>
        <v>#VALUE!</v>
      </c>
      <c r="Y223" s="275" t="e">
        <f t="shared" si="66"/>
        <v>#VALUE!</v>
      </c>
      <c r="Z223" s="275" t="e">
        <f t="shared" si="66"/>
        <v>#VALUE!</v>
      </c>
      <c r="AA223" s="275" t="e">
        <f t="shared" si="66"/>
        <v>#VALUE!</v>
      </c>
      <c r="AB223" s="275" t="e">
        <f t="shared" si="66"/>
        <v>#VALUE!</v>
      </c>
      <c r="AC223" s="275" t="e">
        <f t="shared" si="66"/>
        <v>#VALUE!</v>
      </c>
      <c r="AD223" s="275" t="e">
        <f t="shared" si="66"/>
        <v>#VALUE!</v>
      </c>
      <c r="AE223" s="276" t="e">
        <f t="shared" si="75"/>
        <v>#VALUE!</v>
      </c>
    </row>
    <row r="224" spans="1:31">
      <c r="A224" s="133" t="e">
        <f t="shared" si="76"/>
        <v>#VALUE!</v>
      </c>
      <c r="B224" s="134" t="e">
        <f t="shared" si="77"/>
        <v>#VALUE!</v>
      </c>
      <c r="C224" s="134" t="e">
        <f t="shared" si="78"/>
        <v>#VALUE!</v>
      </c>
      <c r="D224" s="135" t="e">
        <f t="shared" si="79"/>
        <v>#VALUE!</v>
      </c>
      <c r="E224" s="150" t="e">
        <f t="shared" si="67"/>
        <v>#VALUE!</v>
      </c>
      <c r="F224" s="150" t="e">
        <f t="shared" si="68"/>
        <v>#VALUE!</v>
      </c>
      <c r="G224" s="136" t="e">
        <f t="shared" si="69"/>
        <v>#VALUE!</v>
      </c>
      <c r="H224" s="148" t="e">
        <f t="shared" si="73"/>
        <v>#VALUE!</v>
      </c>
      <c r="I224" s="148" t="e">
        <f t="shared" si="80"/>
        <v>#VALUE!</v>
      </c>
      <c r="J224" s="148" t="e">
        <f t="shared" si="70"/>
        <v>#VALUE!</v>
      </c>
      <c r="K224" s="148" t="e">
        <f t="shared" si="81"/>
        <v>#VALUE!</v>
      </c>
      <c r="L224" s="148" t="e">
        <f t="shared" si="82"/>
        <v>#VALUE!</v>
      </c>
      <c r="M224" s="148" t="e">
        <f t="shared" si="71"/>
        <v>#VALUE!</v>
      </c>
      <c r="N224" s="148" t="e">
        <f t="shared" si="74"/>
        <v>#VALUE!</v>
      </c>
      <c r="O224" s="148"/>
      <c r="P224" s="148"/>
      <c r="Q224" s="148" t="e">
        <f t="shared" si="83"/>
        <v>#VALUE!</v>
      </c>
      <c r="R224" s="148" t="e">
        <f t="shared" si="84"/>
        <v>#VALUE!</v>
      </c>
      <c r="S224" s="137" t="e">
        <f t="shared" si="72"/>
        <v>#VALUE!</v>
      </c>
      <c r="T224" s="275" t="e">
        <f t="shared" si="66"/>
        <v>#VALUE!</v>
      </c>
      <c r="U224" s="275" t="e">
        <f t="shared" si="66"/>
        <v>#VALUE!</v>
      </c>
      <c r="V224" s="275" t="e">
        <f t="shared" si="66"/>
        <v>#VALUE!</v>
      </c>
      <c r="W224" s="275" t="e">
        <f t="shared" si="66"/>
        <v>#VALUE!</v>
      </c>
      <c r="X224" s="275" t="e">
        <f t="shared" si="66"/>
        <v>#VALUE!</v>
      </c>
      <c r="Y224" s="275" t="e">
        <f t="shared" si="66"/>
        <v>#VALUE!</v>
      </c>
      <c r="Z224" s="275" t="e">
        <f t="shared" si="66"/>
        <v>#VALUE!</v>
      </c>
      <c r="AA224" s="275" t="e">
        <f t="shared" si="66"/>
        <v>#VALUE!</v>
      </c>
      <c r="AB224" s="275" t="e">
        <f t="shared" si="66"/>
        <v>#VALUE!</v>
      </c>
      <c r="AC224" s="275" t="e">
        <f t="shared" si="66"/>
        <v>#VALUE!</v>
      </c>
      <c r="AD224" s="275" t="e">
        <f t="shared" si="66"/>
        <v>#VALUE!</v>
      </c>
      <c r="AE224" s="276" t="e">
        <f t="shared" si="75"/>
        <v>#VALUE!</v>
      </c>
    </row>
    <row r="225" spans="1:31">
      <c r="A225" s="133" t="e">
        <f t="shared" si="76"/>
        <v>#VALUE!</v>
      </c>
      <c r="B225" s="134" t="e">
        <f t="shared" si="77"/>
        <v>#VALUE!</v>
      </c>
      <c r="C225" s="134" t="e">
        <f t="shared" si="78"/>
        <v>#VALUE!</v>
      </c>
      <c r="D225" s="135" t="e">
        <f t="shared" si="79"/>
        <v>#VALUE!</v>
      </c>
      <c r="E225" s="150" t="e">
        <f t="shared" si="67"/>
        <v>#VALUE!</v>
      </c>
      <c r="F225" s="150" t="e">
        <f t="shared" si="68"/>
        <v>#VALUE!</v>
      </c>
      <c r="G225" s="136" t="e">
        <f t="shared" si="69"/>
        <v>#VALUE!</v>
      </c>
      <c r="H225" s="148" t="e">
        <f t="shared" si="73"/>
        <v>#VALUE!</v>
      </c>
      <c r="I225" s="148" t="e">
        <f t="shared" si="80"/>
        <v>#VALUE!</v>
      </c>
      <c r="J225" s="148" t="e">
        <f t="shared" si="70"/>
        <v>#VALUE!</v>
      </c>
      <c r="K225" s="148" t="e">
        <f t="shared" si="81"/>
        <v>#VALUE!</v>
      </c>
      <c r="L225" s="148" t="e">
        <f t="shared" si="82"/>
        <v>#VALUE!</v>
      </c>
      <c r="M225" s="148" t="e">
        <f t="shared" si="71"/>
        <v>#VALUE!</v>
      </c>
      <c r="N225" s="148" t="e">
        <f t="shared" si="74"/>
        <v>#VALUE!</v>
      </c>
      <c r="O225" s="148"/>
      <c r="P225" s="148"/>
      <c r="Q225" s="148" t="e">
        <f t="shared" si="83"/>
        <v>#VALUE!</v>
      </c>
      <c r="R225" s="148" t="e">
        <f t="shared" si="84"/>
        <v>#VALUE!</v>
      </c>
      <c r="S225" s="137" t="e">
        <f t="shared" si="72"/>
        <v>#VALUE!</v>
      </c>
      <c r="T225" s="275" t="e">
        <f t="shared" si="66"/>
        <v>#VALUE!</v>
      </c>
      <c r="U225" s="275" t="e">
        <f t="shared" si="66"/>
        <v>#VALUE!</v>
      </c>
      <c r="V225" s="275" t="e">
        <f t="shared" si="66"/>
        <v>#VALUE!</v>
      </c>
      <c r="W225" s="275" t="e">
        <f t="shared" si="66"/>
        <v>#VALUE!</v>
      </c>
      <c r="X225" s="275" t="e">
        <f t="shared" si="66"/>
        <v>#VALUE!</v>
      </c>
      <c r="Y225" s="275" t="e">
        <f t="shared" si="66"/>
        <v>#VALUE!</v>
      </c>
      <c r="Z225" s="275" t="e">
        <f t="shared" si="66"/>
        <v>#VALUE!</v>
      </c>
      <c r="AA225" s="275" t="e">
        <f t="shared" si="66"/>
        <v>#VALUE!</v>
      </c>
      <c r="AB225" s="275" t="e">
        <f t="shared" si="66"/>
        <v>#VALUE!</v>
      </c>
      <c r="AC225" s="275" t="e">
        <f t="shared" si="66"/>
        <v>#VALUE!</v>
      </c>
      <c r="AD225" s="275" t="e">
        <f t="shared" si="66"/>
        <v>#VALUE!</v>
      </c>
      <c r="AE225" s="276" t="e">
        <f t="shared" si="75"/>
        <v>#VALUE!</v>
      </c>
    </row>
    <row r="226" spans="1:31">
      <c r="A226" s="133" t="e">
        <f t="shared" si="76"/>
        <v>#VALUE!</v>
      </c>
      <c r="B226" s="134" t="e">
        <f t="shared" si="77"/>
        <v>#VALUE!</v>
      </c>
      <c r="C226" s="134" t="e">
        <f t="shared" si="78"/>
        <v>#VALUE!</v>
      </c>
      <c r="D226" s="135" t="e">
        <f t="shared" si="79"/>
        <v>#VALUE!</v>
      </c>
      <c r="E226" s="150" t="e">
        <f t="shared" si="67"/>
        <v>#VALUE!</v>
      </c>
      <c r="F226" s="150" t="e">
        <f t="shared" si="68"/>
        <v>#VALUE!</v>
      </c>
      <c r="G226" s="136" t="e">
        <f t="shared" si="69"/>
        <v>#VALUE!</v>
      </c>
      <c r="H226" s="148" t="e">
        <f t="shared" si="73"/>
        <v>#VALUE!</v>
      </c>
      <c r="I226" s="148" t="e">
        <f t="shared" si="80"/>
        <v>#VALUE!</v>
      </c>
      <c r="J226" s="148" t="e">
        <f t="shared" si="70"/>
        <v>#VALUE!</v>
      </c>
      <c r="K226" s="148" t="e">
        <f t="shared" si="81"/>
        <v>#VALUE!</v>
      </c>
      <c r="L226" s="148" t="e">
        <f t="shared" si="82"/>
        <v>#VALUE!</v>
      </c>
      <c r="M226" s="148" t="e">
        <f t="shared" si="71"/>
        <v>#VALUE!</v>
      </c>
      <c r="N226" s="148" t="e">
        <f t="shared" si="74"/>
        <v>#VALUE!</v>
      </c>
      <c r="O226" s="148"/>
      <c r="P226" s="148"/>
      <c r="Q226" s="148" t="e">
        <f t="shared" si="83"/>
        <v>#VALUE!</v>
      </c>
      <c r="R226" s="148" t="e">
        <f t="shared" si="84"/>
        <v>#VALUE!</v>
      </c>
      <c r="S226" s="137" t="e">
        <f t="shared" si="72"/>
        <v>#VALUE!</v>
      </c>
      <c r="T226" s="275" t="e">
        <f t="shared" si="66"/>
        <v>#VALUE!</v>
      </c>
      <c r="U226" s="275" t="e">
        <f t="shared" si="66"/>
        <v>#VALUE!</v>
      </c>
      <c r="V226" s="275" t="e">
        <f t="shared" si="66"/>
        <v>#VALUE!</v>
      </c>
      <c r="W226" s="275" t="e">
        <f t="shared" si="66"/>
        <v>#VALUE!</v>
      </c>
      <c r="X226" s="275" t="e">
        <f t="shared" si="66"/>
        <v>#VALUE!</v>
      </c>
      <c r="Y226" s="275" t="e">
        <f t="shared" si="66"/>
        <v>#VALUE!</v>
      </c>
      <c r="Z226" s="275" t="e">
        <f t="shared" si="66"/>
        <v>#VALUE!</v>
      </c>
      <c r="AA226" s="275" t="e">
        <f t="shared" si="66"/>
        <v>#VALUE!</v>
      </c>
      <c r="AB226" s="275" t="e">
        <f t="shared" si="66"/>
        <v>#VALUE!</v>
      </c>
      <c r="AC226" s="275" t="e">
        <f t="shared" si="66"/>
        <v>#VALUE!</v>
      </c>
      <c r="AD226" s="275" t="e">
        <f t="shared" si="66"/>
        <v>#VALUE!</v>
      </c>
      <c r="AE226" s="276" t="e">
        <f t="shared" si="75"/>
        <v>#VALUE!</v>
      </c>
    </row>
    <row r="227" spans="1:31">
      <c r="A227" s="133" t="e">
        <f t="shared" si="76"/>
        <v>#VALUE!</v>
      </c>
      <c r="B227" s="134" t="e">
        <f t="shared" si="77"/>
        <v>#VALUE!</v>
      </c>
      <c r="C227" s="134" t="e">
        <f t="shared" si="78"/>
        <v>#VALUE!</v>
      </c>
      <c r="D227" s="135" t="e">
        <f t="shared" si="79"/>
        <v>#VALUE!</v>
      </c>
      <c r="E227" s="150" t="e">
        <f t="shared" si="67"/>
        <v>#VALUE!</v>
      </c>
      <c r="F227" s="150" t="e">
        <f t="shared" si="68"/>
        <v>#VALUE!</v>
      </c>
      <c r="G227" s="136" t="e">
        <f t="shared" si="69"/>
        <v>#VALUE!</v>
      </c>
      <c r="H227" s="148" t="e">
        <f t="shared" si="73"/>
        <v>#VALUE!</v>
      </c>
      <c r="I227" s="148" t="e">
        <f t="shared" si="80"/>
        <v>#VALUE!</v>
      </c>
      <c r="J227" s="148" t="e">
        <f t="shared" si="70"/>
        <v>#VALUE!</v>
      </c>
      <c r="K227" s="148" t="e">
        <f t="shared" si="81"/>
        <v>#VALUE!</v>
      </c>
      <c r="L227" s="148" t="e">
        <f t="shared" si="82"/>
        <v>#VALUE!</v>
      </c>
      <c r="M227" s="148" t="e">
        <f t="shared" si="71"/>
        <v>#VALUE!</v>
      </c>
      <c r="N227" s="148" t="e">
        <f t="shared" si="74"/>
        <v>#VALUE!</v>
      </c>
      <c r="O227" s="148"/>
      <c r="P227" s="148"/>
      <c r="Q227" s="148" t="e">
        <f t="shared" si="83"/>
        <v>#VALUE!</v>
      </c>
      <c r="R227" s="148" t="e">
        <f t="shared" si="84"/>
        <v>#VALUE!</v>
      </c>
      <c r="S227" s="137" t="e">
        <f t="shared" si="72"/>
        <v>#VALUE!</v>
      </c>
      <c r="T227" s="275" t="e">
        <f t="shared" si="66"/>
        <v>#VALUE!</v>
      </c>
      <c r="U227" s="275" t="e">
        <f t="shared" si="66"/>
        <v>#VALUE!</v>
      </c>
      <c r="V227" s="275" t="e">
        <f t="shared" si="66"/>
        <v>#VALUE!</v>
      </c>
      <c r="W227" s="275" t="e">
        <f t="shared" si="66"/>
        <v>#VALUE!</v>
      </c>
      <c r="X227" s="275" t="e">
        <f t="shared" si="66"/>
        <v>#VALUE!</v>
      </c>
      <c r="Y227" s="275" t="e">
        <f t="shared" si="66"/>
        <v>#VALUE!</v>
      </c>
      <c r="Z227" s="275" t="e">
        <f t="shared" si="66"/>
        <v>#VALUE!</v>
      </c>
      <c r="AA227" s="275" t="e">
        <f t="shared" si="66"/>
        <v>#VALUE!</v>
      </c>
      <c r="AB227" s="275" t="e">
        <f t="shared" si="66"/>
        <v>#VALUE!</v>
      </c>
      <c r="AC227" s="275" t="e">
        <f t="shared" si="66"/>
        <v>#VALUE!</v>
      </c>
      <c r="AD227" s="275" t="e">
        <f t="shared" si="66"/>
        <v>#VALUE!</v>
      </c>
      <c r="AE227" s="276" t="e">
        <f t="shared" si="75"/>
        <v>#VALUE!</v>
      </c>
    </row>
    <row r="228" spans="1:31">
      <c r="A228" s="133" t="e">
        <f t="shared" si="76"/>
        <v>#VALUE!</v>
      </c>
      <c r="B228" s="134" t="e">
        <f t="shared" si="77"/>
        <v>#VALUE!</v>
      </c>
      <c r="C228" s="134" t="e">
        <f t="shared" si="78"/>
        <v>#VALUE!</v>
      </c>
      <c r="D228" s="135" t="e">
        <f t="shared" si="79"/>
        <v>#VALUE!</v>
      </c>
      <c r="E228" s="150" t="e">
        <f t="shared" si="67"/>
        <v>#VALUE!</v>
      </c>
      <c r="F228" s="150" t="e">
        <f t="shared" si="68"/>
        <v>#VALUE!</v>
      </c>
      <c r="G228" s="136" t="e">
        <f t="shared" si="69"/>
        <v>#VALUE!</v>
      </c>
      <c r="H228" s="148" t="e">
        <f t="shared" si="73"/>
        <v>#VALUE!</v>
      </c>
      <c r="I228" s="148" t="e">
        <f t="shared" si="80"/>
        <v>#VALUE!</v>
      </c>
      <c r="J228" s="148" t="e">
        <f t="shared" si="70"/>
        <v>#VALUE!</v>
      </c>
      <c r="K228" s="148" t="e">
        <f t="shared" si="81"/>
        <v>#VALUE!</v>
      </c>
      <c r="L228" s="148" t="e">
        <f t="shared" si="82"/>
        <v>#VALUE!</v>
      </c>
      <c r="M228" s="148" t="e">
        <f t="shared" si="71"/>
        <v>#VALUE!</v>
      </c>
      <c r="N228" s="148" t="e">
        <f t="shared" si="74"/>
        <v>#VALUE!</v>
      </c>
      <c r="O228" s="148"/>
      <c r="P228" s="148"/>
      <c r="Q228" s="148" t="e">
        <f t="shared" si="83"/>
        <v>#VALUE!</v>
      </c>
      <c r="R228" s="148" t="e">
        <f t="shared" si="84"/>
        <v>#VALUE!</v>
      </c>
      <c r="S228" s="137" t="e">
        <f t="shared" si="72"/>
        <v>#VALUE!</v>
      </c>
      <c r="T228" s="275" t="e">
        <f t="shared" si="66"/>
        <v>#VALUE!</v>
      </c>
      <c r="U228" s="275" t="e">
        <f t="shared" si="66"/>
        <v>#VALUE!</v>
      </c>
      <c r="V228" s="275" t="e">
        <f t="shared" si="66"/>
        <v>#VALUE!</v>
      </c>
      <c r="W228" s="275" t="e">
        <f t="shared" si="66"/>
        <v>#VALUE!</v>
      </c>
      <c r="X228" s="275" t="e">
        <f t="shared" si="66"/>
        <v>#VALUE!</v>
      </c>
      <c r="Y228" s="275" t="e">
        <f t="shared" si="66"/>
        <v>#VALUE!</v>
      </c>
      <c r="Z228" s="275" t="e">
        <f t="shared" si="66"/>
        <v>#VALUE!</v>
      </c>
      <c r="AA228" s="275" t="e">
        <f t="shared" si="66"/>
        <v>#VALUE!</v>
      </c>
      <c r="AB228" s="275" t="e">
        <f t="shared" si="66"/>
        <v>#VALUE!</v>
      </c>
      <c r="AC228" s="275" t="e">
        <f t="shared" si="66"/>
        <v>#VALUE!</v>
      </c>
      <c r="AD228" s="275" t="e">
        <f t="shared" si="66"/>
        <v>#VALUE!</v>
      </c>
      <c r="AE228" s="276" t="e">
        <f t="shared" si="75"/>
        <v>#VALUE!</v>
      </c>
    </row>
    <row r="229" spans="1:31">
      <c r="A229" s="133" t="e">
        <f t="shared" si="76"/>
        <v>#VALUE!</v>
      </c>
      <c r="B229" s="134" t="e">
        <f t="shared" si="77"/>
        <v>#VALUE!</v>
      </c>
      <c r="C229" s="134" t="e">
        <f t="shared" si="78"/>
        <v>#VALUE!</v>
      </c>
      <c r="D229" s="135" t="e">
        <f t="shared" si="79"/>
        <v>#VALUE!</v>
      </c>
      <c r="E229" s="150" t="e">
        <f t="shared" si="67"/>
        <v>#VALUE!</v>
      </c>
      <c r="F229" s="150" t="e">
        <f t="shared" si="68"/>
        <v>#VALUE!</v>
      </c>
      <c r="G229" s="136" t="e">
        <f t="shared" si="69"/>
        <v>#VALUE!</v>
      </c>
      <c r="H229" s="148" t="e">
        <f t="shared" si="73"/>
        <v>#VALUE!</v>
      </c>
      <c r="I229" s="148" t="e">
        <f t="shared" si="80"/>
        <v>#VALUE!</v>
      </c>
      <c r="J229" s="148" t="e">
        <f t="shared" si="70"/>
        <v>#VALUE!</v>
      </c>
      <c r="K229" s="148" t="e">
        <f t="shared" si="81"/>
        <v>#VALUE!</v>
      </c>
      <c r="L229" s="148" t="e">
        <f t="shared" si="82"/>
        <v>#VALUE!</v>
      </c>
      <c r="M229" s="148" t="e">
        <f t="shared" si="71"/>
        <v>#VALUE!</v>
      </c>
      <c r="N229" s="148" t="e">
        <f t="shared" si="74"/>
        <v>#VALUE!</v>
      </c>
      <c r="O229" s="148"/>
      <c r="P229" s="148"/>
      <c r="Q229" s="148" t="e">
        <f t="shared" si="83"/>
        <v>#VALUE!</v>
      </c>
      <c r="R229" s="148" t="e">
        <f t="shared" si="84"/>
        <v>#VALUE!</v>
      </c>
      <c r="S229" s="137" t="e">
        <f t="shared" si="72"/>
        <v>#VALUE!</v>
      </c>
      <c r="T229" s="275" t="e">
        <f t="shared" si="66"/>
        <v>#VALUE!</v>
      </c>
      <c r="U229" s="275" t="e">
        <f t="shared" si="66"/>
        <v>#VALUE!</v>
      </c>
      <c r="V229" s="275" t="e">
        <f t="shared" si="66"/>
        <v>#VALUE!</v>
      </c>
      <c r="W229" s="275" t="e">
        <f t="shared" si="66"/>
        <v>#VALUE!</v>
      </c>
      <c r="X229" s="275" t="e">
        <f t="shared" si="66"/>
        <v>#VALUE!</v>
      </c>
      <c r="Y229" s="275" t="e">
        <f t="shared" si="66"/>
        <v>#VALUE!</v>
      </c>
      <c r="Z229" s="275" t="e">
        <f t="shared" si="66"/>
        <v>#VALUE!</v>
      </c>
      <c r="AA229" s="275" t="e">
        <f t="shared" si="66"/>
        <v>#VALUE!</v>
      </c>
      <c r="AB229" s="275" t="e">
        <f t="shared" si="66"/>
        <v>#VALUE!</v>
      </c>
      <c r="AC229" s="275" t="e">
        <f t="shared" si="66"/>
        <v>#VALUE!</v>
      </c>
      <c r="AD229" s="275" t="e">
        <f t="shared" si="66"/>
        <v>#VALUE!</v>
      </c>
      <c r="AE229" s="276" t="e">
        <f t="shared" si="75"/>
        <v>#VALUE!</v>
      </c>
    </row>
    <row r="230" spans="1:31">
      <c r="A230" s="133" t="e">
        <f t="shared" si="76"/>
        <v>#VALUE!</v>
      </c>
      <c r="B230" s="134" t="e">
        <f t="shared" si="77"/>
        <v>#VALUE!</v>
      </c>
      <c r="C230" s="134" t="e">
        <f t="shared" si="78"/>
        <v>#VALUE!</v>
      </c>
      <c r="D230" s="135" t="e">
        <f t="shared" si="79"/>
        <v>#VALUE!</v>
      </c>
      <c r="E230" s="150" t="e">
        <f t="shared" si="67"/>
        <v>#VALUE!</v>
      </c>
      <c r="F230" s="150" t="e">
        <f t="shared" si="68"/>
        <v>#VALUE!</v>
      </c>
      <c r="G230" s="136" t="e">
        <f t="shared" si="69"/>
        <v>#VALUE!</v>
      </c>
      <c r="H230" s="148" t="e">
        <f t="shared" si="73"/>
        <v>#VALUE!</v>
      </c>
      <c r="I230" s="148" t="e">
        <f t="shared" si="80"/>
        <v>#VALUE!</v>
      </c>
      <c r="J230" s="148" t="e">
        <f t="shared" si="70"/>
        <v>#VALUE!</v>
      </c>
      <c r="K230" s="148" t="e">
        <f t="shared" si="81"/>
        <v>#VALUE!</v>
      </c>
      <c r="L230" s="148" t="e">
        <f t="shared" si="82"/>
        <v>#VALUE!</v>
      </c>
      <c r="M230" s="148" t="e">
        <f t="shared" si="71"/>
        <v>#VALUE!</v>
      </c>
      <c r="N230" s="148" t="e">
        <f t="shared" si="74"/>
        <v>#VALUE!</v>
      </c>
      <c r="O230" s="148"/>
      <c r="P230" s="148"/>
      <c r="Q230" s="148" t="e">
        <f t="shared" si="83"/>
        <v>#VALUE!</v>
      </c>
      <c r="R230" s="148" t="e">
        <f t="shared" si="84"/>
        <v>#VALUE!</v>
      </c>
      <c r="S230" s="137" t="e">
        <f t="shared" si="72"/>
        <v>#VALUE!</v>
      </c>
      <c r="T230" s="275" t="e">
        <f t="shared" si="66"/>
        <v>#VALUE!</v>
      </c>
      <c r="U230" s="275" t="e">
        <f t="shared" si="66"/>
        <v>#VALUE!</v>
      </c>
      <c r="V230" s="275" t="e">
        <f t="shared" si="66"/>
        <v>#VALUE!</v>
      </c>
      <c r="W230" s="275" t="e">
        <f t="shared" si="66"/>
        <v>#VALUE!</v>
      </c>
      <c r="X230" s="275" t="e">
        <f t="shared" si="66"/>
        <v>#VALUE!</v>
      </c>
      <c r="Y230" s="275" t="e">
        <f t="shared" si="66"/>
        <v>#VALUE!</v>
      </c>
      <c r="Z230" s="275" t="e">
        <f t="shared" si="66"/>
        <v>#VALUE!</v>
      </c>
      <c r="AA230" s="275" t="e">
        <f t="shared" si="66"/>
        <v>#VALUE!</v>
      </c>
      <c r="AB230" s="275" t="e">
        <f t="shared" si="66"/>
        <v>#VALUE!</v>
      </c>
      <c r="AC230" s="275" t="e">
        <f t="shared" si="66"/>
        <v>#VALUE!</v>
      </c>
      <c r="AD230" s="275" t="e">
        <f t="shared" si="66"/>
        <v>#VALUE!</v>
      </c>
      <c r="AE230" s="276" t="e">
        <f t="shared" si="75"/>
        <v>#VALUE!</v>
      </c>
    </row>
    <row r="231" spans="1:31">
      <c r="A231" s="133" t="e">
        <f t="shared" si="76"/>
        <v>#VALUE!</v>
      </c>
      <c r="B231" s="134" t="e">
        <f t="shared" si="77"/>
        <v>#VALUE!</v>
      </c>
      <c r="C231" s="134" t="e">
        <f t="shared" si="78"/>
        <v>#VALUE!</v>
      </c>
      <c r="D231" s="135" t="e">
        <f t="shared" si="79"/>
        <v>#VALUE!</v>
      </c>
      <c r="E231" s="150" t="e">
        <f t="shared" si="67"/>
        <v>#VALUE!</v>
      </c>
      <c r="F231" s="150" t="e">
        <f t="shared" si="68"/>
        <v>#VALUE!</v>
      </c>
      <c r="G231" s="136" t="e">
        <f t="shared" si="69"/>
        <v>#VALUE!</v>
      </c>
      <c r="H231" s="148" t="e">
        <f t="shared" si="73"/>
        <v>#VALUE!</v>
      </c>
      <c r="I231" s="148" t="e">
        <f t="shared" si="80"/>
        <v>#VALUE!</v>
      </c>
      <c r="J231" s="148" t="e">
        <f t="shared" si="70"/>
        <v>#VALUE!</v>
      </c>
      <c r="K231" s="148" t="e">
        <f t="shared" si="81"/>
        <v>#VALUE!</v>
      </c>
      <c r="L231" s="148" t="e">
        <f t="shared" si="82"/>
        <v>#VALUE!</v>
      </c>
      <c r="M231" s="148" t="e">
        <f t="shared" si="71"/>
        <v>#VALUE!</v>
      </c>
      <c r="N231" s="148" t="e">
        <f t="shared" si="74"/>
        <v>#VALUE!</v>
      </c>
      <c r="O231" s="148"/>
      <c r="P231" s="148"/>
      <c r="Q231" s="148" t="e">
        <f t="shared" si="83"/>
        <v>#VALUE!</v>
      </c>
      <c r="R231" s="148" t="e">
        <f t="shared" si="84"/>
        <v>#VALUE!</v>
      </c>
      <c r="S231" s="137" t="e">
        <f t="shared" si="72"/>
        <v>#VALUE!</v>
      </c>
      <c r="T231" s="275" t="e">
        <f t="shared" si="66"/>
        <v>#VALUE!</v>
      </c>
      <c r="U231" s="275" t="e">
        <f t="shared" si="66"/>
        <v>#VALUE!</v>
      </c>
      <c r="V231" s="275" t="e">
        <f t="shared" si="66"/>
        <v>#VALUE!</v>
      </c>
      <c r="W231" s="275" t="e">
        <f t="shared" si="66"/>
        <v>#VALUE!</v>
      </c>
      <c r="X231" s="275" t="e">
        <f t="shared" si="66"/>
        <v>#VALUE!</v>
      </c>
      <c r="Y231" s="275" t="e">
        <f t="shared" si="66"/>
        <v>#VALUE!</v>
      </c>
      <c r="Z231" s="275" t="e">
        <f t="shared" si="66"/>
        <v>#VALUE!</v>
      </c>
      <c r="AA231" s="275" t="e">
        <f t="shared" si="66"/>
        <v>#VALUE!</v>
      </c>
      <c r="AB231" s="275" t="e">
        <f t="shared" si="66"/>
        <v>#VALUE!</v>
      </c>
      <c r="AC231" s="275" t="e">
        <f t="shared" si="66"/>
        <v>#VALUE!</v>
      </c>
      <c r="AD231" s="275" t="e">
        <f t="shared" si="66"/>
        <v>#VALUE!</v>
      </c>
      <c r="AE231" s="276" t="e">
        <f t="shared" si="75"/>
        <v>#VALUE!</v>
      </c>
    </row>
    <row r="232" spans="1:31">
      <c r="A232" s="133" t="e">
        <f t="shared" si="76"/>
        <v>#VALUE!</v>
      </c>
      <c r="B232" s="134" t="e">
        <f t="shared" si="77"/>
        <v>#VALUE!</v>
      </c>
      <c r="C232" s="134" t="e">
        <f t="shared" si="78"/>
        <v>#VALUE!</v>
      </c>
      <c r="D232" s="135" t="e">
        <f t="shared" si="79"/>
        <v>#VALUE!</v>
      </c>
      <c r="E232" s="150" t="e">
        <f t="shared" si="67"/>
        <v>#VALUE!</v>
      </c>
      <c r="F232" s="150" t="e">
        <f t="shared" si="68"/>
        <v>#VALUE!</v>
      </c>
      <c r="G232" s="136" t="e">
        <f t="shared" si="69"/>
        <v>#VALUE!</v>
      </c>
      <c r="H232" s="148" t="e">
        <f t="shared" si="73"/>
        <v>#VALUE!</v>
      </c>
      <c r="I232" s="148" t="e">
        <f t="shared" si="80"/>
        <v>#VALUE!</v>
      </c>
      <c r="J232" s="148" t="e">
        <f t="shared" si="70"/>
        <v>#VALUE!</v>
      </c>
      <c r="K232" s="148" t="e">
        <f t="shared" si="81"/>
        <v>#VALUE!</v>
      </c>
      <c r="L232" s="148" t="e">
        <f t="shared" si="82"/>
        <v>#VALUE!</v>
      </c>
      <c r="M232" s="148" t="e">
        <f t="shared" si="71"/>
        <v>#VALUE!</v>
      </c>
      <c r="N232" s="148" t="e">
        <f t="shared" si="74"/>
        <v>#VALUE!</v>
      </c>
      <c r="O232" s="148"/>
      <c r="P232" s="148"/>
      <c r="Q232" s="148" t="e">
        <f t="shared" si="83"/>
        <v>#VALUE!</v>
      </c>
      <c r="R232" s="148" t="e">
        <f t="shared" si="84"/>
        <v>#VALUE!</v>
      </c>
      <c r="S232" s="137" t="e">
        <f t="shared" si="72"/>
        <v>#VALUE!</v>
      </c>
      <c r="T232" s="275" t="e">
        <f t="shared" si="66"/>
        <v>#VALUE!</v>
      </c>
      <c r="U232" s="275" t="e">
        <f t="shared" si="66"/>
        <v>#VALUE!</v>
      </c>
      <c r="V232" s="275" t="e">
        <f t="shared" si="66"/>
        <v>#VALUE!</v>
      </c>
      <c r="W232" s="275" t="e">
        <f t="shared" si="66"/>
        <v>#VALUE!</v>
      </c>
      <c r="X232" s="275" t="e">
        <f t="shared" si="66"/>
        <v>#VALUE!</v>
      </c>
      <c r="Y232" s="275" t="e">
        <f t="shared" si="66"/>
        <v>#VALUE!</v>
      </c>
      <c r="Z232" s="275" t="e">
        <f t="shared" si="66"/>
        <v>#VALUE!</v>
      </c>
      <c r="AA232" s="275" t="e">
        <f t="shared" si="66"/>
        <v>#VALUE!</v>
      </c>
      <c r="AB232" s="275" t="e">
        <f t="shared" si="66"/>
        <v>#VALUE!</v>
      </c>
      <c r="AC232" s="275" t="e">
        <f t="shared" si="66"/>
        <v>#VALUE!</v>
      </c>
      <c r="AD232" s="275" t="e">
        <f t="shared" si="66"/>
        <v>#VALUE!</v>
      </c>
      <c r="AE232" s="276" t="e">
        <f t="shared" si="75"/>
        <v>#VALUE!</v>
      </c>
    </row>
    <row r="233" spans="1:31">
      <c r="A233" s="133" t="e">
        <f t="shared" si="76"/>
        <v>#VALUE!</v>
      </c>
      <c r="B233" s="134" t="e">
        <f t="shared" si="77"/>
        <v>#VALUE!</v>
      </c>
      <c r="C233" s="134" t="e">
        <f t="shared" si="78"/>
        <v>#VALUE!</v>
      </c>
      <c r="D233" s="135" t="e">
        <f t="shared" si="79"/>
        <v>#VALUE!</v>
      </c>
      <c r="E233" s="150" t="e">
        <f t="shared" si="67"/>
        <v>#VALUE!</v>
      </c>
      <c r="F233" s="150" t="e">
        <f t="shared" si="68"/>
        <v>#VALUE!</v>
      </c>
      <c r="G233" s="136" t="e">
        <f t="shared" si="69"/>
        <v>#VALUE!</v>
      </c>
      <c r="H233" s="148" t="e">
        <f t="shared" si="73"/>
        <v>#VALUE!</v>
      </c>
      <c r="I233" s="148" t="e">
        <f t="shared" si="80"/>
        <v>#VALUE!</v>
      </c>
      <c r="J233" s="148" t="e">
        <f t="shared" si="70"/>
        <v>#VALUE!</v>
      </c>
      <c r="K233" s="148" t="e">
        <f t="shared" si="81"/>
        <v>#VALUE!</v>
      </c>
      <c r="L233" s="148" t="e">
        <f t="shared" si="82"/>
        <v>#VALUE!</v>
      </c>
      <c r="M233" s="148" t="e">
        <f t="shared" si="71"/>
        <v>#VALUE!</v>
      </c>
      <c r="N233" s="148" t="e">
        <f t="shared" si="74"/>
        <v>#VALUE!</v>
      </c>
      <c r="O233" s="148"/>
      <c r="P233" s="148"/>
      <c r="Q233" s="148" t="e">
        <f t="shared" si="83"/>
        <v>#VALUE!</v>
      </c>
      <c r="R233" s="148" t="e">
        <f t="shared" si="84"/>
        <v>#VALUE!</v>
      </c>
      <c r="S233" s="137" t="e">
        <f t="shared" si="72"/>
        <v>#VALUE!</v>
      </c>
      <c r="T233" s="275" t="e">
        <f t="shared" si="66"/>
        <v>#VALUE!</v>
      </c>
      <c r="U233" s="275" t="e">
        <f t="shared" si="66"/>
        <v>#VALUE!</v>
      </c>
      <c r="V233" s="275" t="e">
        <f t="shared" si="66"/>
        <v>#VALUE!</v>
      </c>
      <c r="W233" s="275" t="e">
        <f t="shared" si="66"/>
        <v>#VALUE!</v>
      </c>
      <c r="X233" s="275" t="e">
        <f t="shared" si="66"/>
        <v>#VALUE!</v>
      </c>
      <c r="Y233" s="275" t="e">
        <f t="shared" si="66"/>
        <v>#VALUE!</v>
      </c>
      <c r="Z233" s="275" t="e">
        <f t="shared" si="66"/>
        <v>#VALUE!</v>
      </c>
      <c r="AA233" s="275" t="e">
        <f t="shared" si="66"/>
        <v>#VALUE!</v>
      </c>
      <c r="AB233" s="275" t="e">
        <f t="shared" si="66"/>
        <v>#VALUE!</v>
      </c>
      <c r="AC233" s="275" t="e">
        <f t="shared" si="66"/>
        <v>#VALUE!</v>
      </c>
      <c r="AD233" s="275" t="e">
        <f t="shared" si="66"/>
        <v>#VALUE!</v>
      </c>
      <c r="AE233" s="276" t="e">
        <f t="shared" si="75"/>
        <v>#VALUE!</v>
      </c>
    </row>
    <row r="234" spans="1:31">
      <c r="A234" s="133" t="e">
        <f t="shared" si="76"/>
        <v>#VALUE!</v>
      </c>
      <c r="B234" s="134" t="e">
        <f t="shared" si="77"/>
        <v>#VALUE!</v>
      </c>
      <c r="C234" s="134" t="e">
        <f t="shared" si="78"/>
        <v>#VALUE!</v>
      </c>
      <c r="D234" s="135" t="e">
        <f t="shared" si="79"/>
        <v>#VALUE!</v>
      </c>
      <c r="E234" s="150" t="e">
        <f t="shared" si="67"/>
        <v>#VALUE!</v>
      </c>
      <c r="F234" s="150" t="e">
        <f t="shared" si="68"/>
        <v>#VALUE!</v>
      </c>
      <c r="G234" s="136" t="e">
        <f t="shared" si="69"/>
        <v>#VALUE!</v>
      </c>
      <c r="H234" s="148" t="e">
        <f t="shared" si="73"/>
        <v>#VALUE!</v>
      </c>
      <c r="I234" s="148" t="e">
        <f t="shared" si="80"/>
        <v>#VALUE!</v>
      </c>
      <c r="J234" s="148" t="e">
        <f t="shared" si="70"/>
        <v>#VALUE!</v>
      </c>
      <c r="K234" s="148" t="e">
        <f t="shared" si="81"/>
        <v>#VALUE!</v>
      </c>
      <c r="L234" s="148" t="e">
        <f t="shared" si="82"/>
        <v>#VALUE!</v>
      </c>
      <c r="M234" s="148" t="e">
        <f t="shared" si="71"/>
        <v>#VALUE!</v>
      </c>
      <c r="N234" s="148" t="e">
        <f t="shared" si="74"/>
        <v>#VALUE!</v>
      </c>
      <c r="O234" s="148"/>
      <c r="P234" s="148"/>
      <c r="Q234" s="148" t="e">
        <f t="shared" si="83"/>
        <v>#VALUE!</v>
      </c>
      <c r="R234" s="148" t="e">
        <f t="shared" si="84"/>
        <v>#VALUE!</v>
      </c>
      <c r="S234" s="137" t="e">
        <f t="shared" si="72"/>
        <v>#VALUE!</v>
      </c>
      <c r="T234" s="275" t="e">
        <f t="shared" si="66"/>
        <v>#VALUE!</v>
      </c>
      <c r="U234" s="275" t="e">
        <f t="shared" si="66"/>
        <v>#VALUE!</v>
      </c>
      <c r="V234" s="275" t="e">
        <f t="shared" si="66"/>
        <v>#VALUE!</v>
      </c>
      <c r="W234" s="275" t="e">
        <f t="shared" si="66"/>
        <v>#VALUE!</v>
      </c>
      <c r="X234" s="275" t="e">
        <f t="shared" si="66"/>
        <v>#VALUE!</v>
      </c>
      <c r="Y234" s="275" t="e">
        <f t="shared" si="66"/>
        <v>#VALUE!</v>
      </c>
      <c r="Z234" s="275" t="e">
        <f t="shared" si="66"/>
        <v>#VALUE!</v>
      </c>
      <c r="AA234" s="275" t="e">
        <f t="shared" si="66"/>
        <v>#VALUE!</v>
      </c>
      <c r="AB234" s="275" t="e">
        <f t="shared" si="66"/>
        <v>#VALUE!</v>
      </c>
      <c r="AC234" s="275" t="e">
        <f t="shared" si="66"/>
        <v>#VALUE!</v>
      </c>
      <c r="AD234" s="275" t="e">
        <f t="shared" ref="U234:AD260" si="85">MAX(0,MIN(MAX(0,$M234),AD$7)-AD$6)</f>
        <v>#VALUE!</v>
      </c>
      <c r="AE234" s="276" t="e">
        <f t="shared" si="75"/>
        <v>#VALUE!</v>
      </c>
    </row>
    <row r="235" spans="1:31">
      <c r="A235" s="133" t="e">
        <f t="shared" si="76"/>
        <v>#VALUE!</v>
      </c>
      <c r="B235" s="134" t="e">
        <f t="shared" si="77"/>
        <v>#VALUE!</v>
      </c>
      <c r="C235" s="134" t="e">
        <f t="shared" si="78"/>
        <v>#VALUE!</v>
      </c>
      <c r="D235" s="135" t="e">
        <f t="shared" si="79"/>
        <v>#VALUE!</v>
      </c>
      <c r="E235" s="150" t="e">
        <f t="shared" si="67"/>
        <v>#VALUE!</v>
      </c>
      <c r="F235" s="150" t="e">
        <f t="shared" si="68"/>
        <v>#VALUE!</v>
      </c>
      <c r="G235" s="136" t="e">
        <f t="shared" si="69"/>
        <v>#VALUE!</v>
      </c>
      <c r="H235" s="148" t="e">
        <f t="shared" si="73"/>
        <v>#VALUE!</v>
      </c>
      <c r="I235" s="148" t="e">
        <f t="shared" si="80"/>
        <v>#VALUE!</v>
      </c>
      <c r="J235" s="148" t="e">
        <f t="shared" si="70"/>
        <v>#VALUE!</v>
      </c>
      <c r="K235" s="148" t="e">
        <f t="shared" si="81"/>
        <v>#VALUE!</v>
      </c>
      <c r="L235" s="148" t="e">
        <f t="shared" si="82"/>
        <v>#VALUE!</v>
      </c>
      <c r="M235" s="148" t="e">
        <f t="shared" si="71"/>
        <v>#VALUE!</v>
      </c>
      <c r="N235" s="148" t="e">
        <f t="shared" si="74"/>
        <v>#VALUE!</v>
      </c>
      <c r="O235" s="148"/>
      <c r="P235" s="148"/>
      <c r="Q235" s="148" t="e">
        <f t="shared" si="83"/>
        <v>#VALUE!</v>
      </c>
      <c r="R235" s="148" t="e">
        <f t="shared" si="84"/>
        <v>#VALUE!</v>
      </c>
      <c r="S235" s="137" t="e">
        <f t="shared" si="72"/>
        <v>#VALUE!</v>
      </c>
      <c r="T235" s="275" t="e">
        <f t="shared" ref="T235:T298" si="86">MAX(0,MIN(MAX(0,$M235),T$7)-T$6)</f>
        <v>#VALUE!</v>
      </c>
      <c r="U235" s="275" t="e">
        <f t="shared" si="85"/>
        <v>#VALUE!</v>
      </c>
      <c r="V235" s="275" t="e">
        <f t="shared" si="85"/>
        <v>#VALUE!</v>
      </c>
      <c r="W235" s="275" t="e">
        <f t="shared" si="85"/>
        <v>#VALUE!</v>
      </c>
      <c r="X235" s="275" t="e">
        <f t="shared" si="85"/>
        <v>#VALUE!</v>
      </c>
      <c r="Y235" s="275" t="e">
        <f t="shared" si="85"/>
        <v>#VALUE!</v>
      </c>
      <c r="Z235" s="275" t="e">
        <f t="shared" si="85"/>
        <v>#VALUE!</v>
      </c>
      <c r="AA235" s="275" t="e">
        <f t="shared" si="85"/>
        <v>#VALUE!</v>
      </c>
      <c r="AB235" s="275" t="e">
        <f t="shared" si="85"/>
        <v>#VALUE!</v>
      </c>
      <c r="AC235" s="275" t="e">
        <f t="shared" si="85"/>
        <v>#VALUE!</v>
      </c>
      <c r="AD235" s="275" t="e">
        <f t="shared" si="85"/>
        <v>#VALUE!</v>
      </c>
      <c r="AE235" s="276" t="e">
        <f t="shared" si="75"/>
        <v>#VALUE!</v>
      </c>
    </row>
    <row r="236" spans="1:31">
      <c r="A236" s="133" t="e">
        <f t="shared" si="76"/>
        <v>#VALUE!</v>
      </c>
      <c r="B236" s="134" t="e">
        <f t="shared" si="77"/>
        <v>#VALUE!</v>
      </c>
      <c r="C236" s="134" t="e">
        <f t="shared" si="78"/>
        <v>#VALUE!</v>
      </c>
      <c r="D236" s="135" t="e">
        <f t="shared" si="79"/>
        <v>#VALUE!</v>
      </c>
      <c r="E236" s="150" t="e">
        <f t="shared" si="67"/>
        <v>#VALUE!</v>
      </c>
      <c r="F236" s="150" t="e">
        <f t="shared" si="68"/>
        <v>#VALUE!</v>
      </c>
      <c r="G236" s="136" t="e">
        <f t="shared" si="69"/>
        <v>#VALUE!</v>
      </c>
      <c r="H236" s="148" t="e">
        <f t="shared" si="73"/>
        <v>#VALUE!</v>
      </c>
      <c r="I236" s="148" t="e">
        <f t="shared" si="80"/>
        <v>#VALUE!</v>
      </c>
      <c r="J236" s="148" t="e">
        <f t="shared" si="70"/>
        <v>#VALUE!</v>
      </c>
      <c r="K236" s="148" t="e">
        <f t="shared" si="81"/>
        <v>#VALUE!</v>
      </c>
      <c r="L236" s="148" t="e">
        <f t="shared" si="82"/>
        <v>#VALUE!</v>
      </c>
      <c r="M236" s="148" t="e">
        <f t="shared" si="71"/>
        <v>#VALUE!</v>
      </c>
      <c r="N236" s="148" t="e">
        <f t="shared" si="74"/>
        <v>#VALUE!</v>
      </c>
      <c r="O236" s="148"/>
      <c r="P236" s="148"/>
      <c r="Q236" s="148" t="e">
        <f t="shared" si="83"/>
        <v>#VALUE!</v>
      </c>
      <c r="R236" s="148" t="e">
        <f t="shared" si="84"/>
        <v>#VALUE!</v>
      </c>
      <c r="S236" s="137" t="e">
        <f t="shared" si="72"/>
        <v>#VALUE!</v>
      </c>
      <c r="T236" s="275" t="e">
        <f t="shared" si="86"/>
        <v>#VALUE!</v>
      </c>
      <c r="U236" s="275" t="e">
        <f t="shared" si="85"/>
        <v>#VALUE!</v>
      </c>
      <c r="V236" s="275" t="e">
        <f t="shared" si="85"/>
        <v>#VALUE!</v>
      </c>
      <c r="W236" s="275" t="e">
        <f t="shared" si="85"/>
        <v>#VALUE!</v>
      </c>
      <c r="X236" s="275" t="e">
        <f t="shared" si="85"/>
        <v>#VALUE!</v>
      </c>
      <c r="Y236" s="275" t="e">
        <f t="shared" si="85"/>
        <v>#VALUE!</v>
      </c>
      <c r="Z236" s="275" t="e">
        <f t="shared" si="85"/>
        <v>#VALUE!</v>
      </c>
      <c r="AA236" s="275" t="e">
        <f t="shared" si="85"/>
        <v>#VALUE!</v>
      </c>
      <c r="AB236" s="275" t="e">
        <f t="shared" si="85"/>
        <v>#VALUE!</v>
      </c>
      <c r="AC236" s="275" t="e">
        <f t="shared" si="85"/>
        <v>#VALUE!</v>
      </c>
      <c r="AD236" s="275" t="e">
        <f t="shared" si="85"/>
        <v>#VALUE!</v>
      </c>
      <c r="AE236" s="276" t="e">
        <f t="shared" si="75"/>
        <v>#VALUE!</v>
      </c>
    </row>
    <row r="237" spans="1:31">
      <c r="A237" s="133" t="e">
        <f t="shared" si="76"/>
        <v>#VALUE!</v>
      </c>
      <c r="B237" s="134" t="e">
        <f t="shared" si="77"/>
        <v>#VALUE!</v>
      </c>
      <c r="C237" s="134" t="e">
        <f t="shared" si="78"/>
        <v>#VALUE!</v>
      </c>
      <c r="D237" s="135" t="e">
        <f t="shared" si="79"/>
        <v>#VALUE!</v>
      </c>
      <c r="E237" s="150" t="e">
        <f t="shared" si="67"/>
        <v>#VALUE!</v>
      </c>
      <c r="F237" s="150" t="e">
        <f t="shared" si="68"/>
        <v>#VALUE!</v>
      </c>
      <c r="G237" s="136" t="e">
        <f t="shared" si="69"/>
        <v>#VALUE!</v>
      </c>
      <c r="H237" s="148" t="e">
        <f t="shared" si="73"/>
        <v>#VALUE!</v>
      </c>
      <c r="I237" s="148" t="e">
        <f t="shared" si="80"/>
        <v>#VALUE!</v>
      </c>
      <c r="J237" s="148" t="e">
        <f t="shared" si="70"/>
        <v>#VALUE!</v>
      </c>
      <c r="K237" s="148" t="e">
        <f t="shared" si="81"/>
        <v>#VALUE!</v>
      </c>
      <c r="L237" s="148" t="e">
        <f t="shared" si="82"/>
        <v>#VALUE!</v>
      </c>
      <c r="M237" s="148" t="e">
        <f t="shared" si="71"/>
        <v>#VALUE!</v>
      </c>
      <c r="N237" s="148" t="e">
        <f t="shared" si="74"/>
        <v>#VALUE!</v>
      </c>
      <c r="O237" s="148"/>
      <c r="P237" s="148"/>
      <c r="Q237" s="148" t="e">
        <f t="shared" si="83"/>
        <v>#VALUE!</v>
      </c>
      <c r="R237" s="148" t="e">
        <f t="shared" si="84"/>
        <v>#VALUE!</v>
      </c>
      <c r="S237" s="137" t="e">
        <f t="shared" si="72"/>
        <v>#VALUE!</v>
      </c>
      <c r="T237" s="275" t="e">
        <f t="shared" si="86"/>
        <v>#VALUE!</v>
      </c>
      <c r="U237" s="275" t="e">
        <f t="shared" si="85"/>
        <v>#VALUE!</v>
      </c>
      <c r="V237" s="275" t="e">
        <f t="shared" si="85"/>
        <v>#VALUE!</v>
      </c>
      <c r="W237" s="275" t="e">
        <f t="shared" si="85"/>
        <v>#VALUE!</v>
      </c>
      <c r="X237" s="275" t="e">
        <f t="shared" si="85"/>
        <v>#VALUE!</v>
      </c>
      <c r="Y237" s="275" t="e">
        <f t="shared" si="85"/>
        <v>#VALUE!</v>
      </c>
      <c r="Z237" s="275" t="e">
        <f t="shared" si="85"/>
        <v>#VALUE!</v>
      </c>
      <c r="AA237" s="275" t="e">
        <f t="shared" si="85"/>
        <v>#VALUE!</v>
      </c>
      <c r="AB237" s="275" t="e">
        <f t="shared" si="85"/>
        <v>#VALUE!</v>
      </c>
      <c r="AC237" s="275" t="e">
        <f t="shared" si="85"/>
        <v>#VALUE!</v>
      </c>
      <c r="AD237" s="275" t="e">
        <f t="shared" si="85"/>
        <v>#VALUE!</v>
      </c>
      <c r="AE237" s="276" t="e">
        <f t="shared" si="75"/>
        <v>#VALUE!</v>
      </c>
    </row>
    <row r="238" spans="1:31">
      <c r="A238" s="133" t="e">
        <f t="shared" si="76"/>
        <v>#VALUE!</v>
      </c>
      <c r="B238" s="134" t="e">
        <f t="shared" si="77"/>
        <v>#VALUE!</v>
      </c>
      <c r="C238" s="134" t="e">
        <f t="shared" si="78"/>
        <v>#VALUE!</v>
      </c>
      <c r="D238" s="135" t="e">
        <f t="shared" si="79"/>
        <v>#VALUE!</v>
      </c>
      <c r="E238" s="150" t="e">
        <f t="shared" si="67"/>
        <v>#VALUE!</v>
      </c>
      <c r="F238" s="150" t="e">
        <f t="shared" si="68"/>
        <v>#VALUE!</v>
      </c>
      <c r="G238" s="136" t="e">
        <f t="shared" si="69"/>
        <v>#VALUE!</v>
      </c>
      <c r="H238" s="148" t="e">
        <f t="shared" si="73"/>
        <v>#VALUE!</v>
      </c>
      <c r="I238" s="148" t="e">
        <f t="shared" si="80"/>
        <v>#VALUE!</v>
      </c>
      <c r="J238" s="148" t="e">
        <f t="shared" si="70"/>
        <v>#VALUE!</v>
      </c>
      <c r="K238" s="148" t="e">
        <f t="shared" si="81"/>
        <v>#VALUE!</v>
      </c>
      <c r="L238" s="148" t="e">
        <f t="shared" si="82"/>
        <v>#VALUE!</v>
      </c>
      <c r="M238" s="148" t="e">
        <f t="shared" si="71"/>
        <v>#VALUE!</v>
      </c>
      <c r="N238" s="148" t="e">
        <f t="shared" si="74"/>
        <v>#VALUE!</v>
      </c>
      <c r="O238" s="148"/>
      <c r="P238" s="148"/>
      <c r="Q238" s="148" t="e">
        <f t="shared" si="83"/>
        <v>#VALUE!</v>
      </c>
      <c r="R238" s="148" t="e">
        <f t="shared" si="84"/>
        <v>#VALUE!</v>
      </c>
      <c r="S238" s="137" t="e">
        <f t="shared" si="72"/>
        <v>#VALUE!</v>
      </c>
      <c r="T238" s="275" t="e">
        <f t="shared" si="86"/>
        <v>#VALUE!</v>
      </c>
      <c r="U238" s="275" t="e">
        <f t="shared" si="85"/>
        <v>#VALUE!</v>
      </c>
      <c r="V238" s="275" t="e">
        <f t="shared" si="85"/>
        <v>#VALUE!</v>
      </c>
      <c r="W238" s="275" t="e">
        <f t="shared" si="85"/>
        <v>#VALUE!</v>
      </c>
      <c r="X238" s="275" t="e">
        <f t="shared" si="85"/>
        <v>#VALUE!</v>
      </c>
      <c r="Y238" s="275" t="e">
        <f t="shared" si="85"/>
        <v>#VALUE!</v>
      </c>
      <c r="Z238" s="275" t="e">
        <f t="shared" si="85"/>
        <v>#VALUE!</v>
      </c>
      <c r="AA238" s="275" t="e">
        <f t="shared" si="85"/>
        <v>#VALUE!</v>
      </c>
      <c r="AB238" s="275" t="e">
        <f t="shared" si="85"/>
        <v>#VALUE!</v>
      </c>
      <c r="AC238" s="275" t="e">
        <f t="shared" si="85"/>
        <v>#VALUE!</v>
      </c>
      <c r="AD238" s="275" t="e">
        <f t="shared" si="85"/>
        <v>#VALUE!</v>
      </c>
      <c r="AE238" s="276" t="e">
        <f t="shared" si="75"/>
        <v>#VALUE!</v>
      </c>
    </row>
    <row r="239" spans="1:31">
      <c r="A239" s="133" t="e">
        <f t="shared" si="76"/>
        <v>#VALUE!</v>
      </c>
      <c r="B239" s="134" t="e">
        <f t="shared" si="77"/>
        <v>#VALUE!</v>
      </c>
      <c r="C239" s="134" t="e">
        <f t="shared" si="78"/>
        <v>#VALUE!</v>
      </c>
      <c r="D239" s="135" t="e">
        <f t="shared" si="79"/>
        <v>#VALUE!</v>
      </c>
      <c r="E239" s="150" t="e">
        <f t="shared" si="67"/>
        <v>#VALUE!</v>
      </c>
      <c r="F239" s="150" t="e">
        <f t="shared" si="68"/>
        <v>#VALUE!</v>
      </c>
      <c r="G239" s="136" t="e">
        <f t="shared" si="69"/>
        <v>#VALUE!</v>
      </c>
      <c r="H239" s="148" t="e">
        <f t="shared" si="73"/>
        <v>#VALUE!</v>
      </c>
      <c r="I239" s="148" t="e">
        <f t="shared" si="80"/>
        <v>#VALUE!</v>
      </c>
      <c r="J239" s="148" t="e">
        <f t="shared" si="70"/>
        <v>#VALUE!</v>
      </c>
      <c r="K239" s="148" t="e">
        <f t="shared" si="81"/>
        <v>#VALUE!</v>
      </c>
      <c r="L239" s="148" t="e">
        <f t="shared" si="82"/>
        <v>#VALUE!</v>
      </c>
      <c r="M239" s="148" t="e">
        <f t="shared" si="71"/>
        <v>#VALUE!</v>
      </c>
      <c r="N239" s="148" t="e">
        <f t="shared" si="74"/>
        <v>#VALUE!</v>
      </c>
      <c r="O239" s="148"/>
      <c r="P239" s="148"/>
      <c r="Q239" s="148" t="e">
        <f t="shared" si="83"/>
        <v>#VALUE!</v>
      </c>
      <c r="R239" s="148" t="e">
        <f t="shared" si="84"/>
        <v>#VALUE!</v>
      </c>
      <c r="S239" s="137" t="e">
        <f t="shared" si="72"/>
        <v>#VALUE!</v>
      </c>
      <c r="T239" s="275" t="e">
        <f t="shared" si="86"/>
        <v>#VALUE!</v>
      </c>
      <c r="U239" s="275" t="e">
        <f t="shared" si="85"/>
        <v>#VALUE!</v>
      </c>
      <c r="V239" s="275" t="e">
        <f t="shared" si="85"/>
        <v>#VALUE!</v>
      </c>
      <c r="W239" s="275" t="e">
        <f t="shared" si="85"/>
        <v>#VALUE!</v>
      </c>
      <c r="X239" s="275" t="e">
        <f t="shared" si="85"/>
        <v>#VALUE!</v>
      </c>
      <c r="Y239" s="275" t="e">
        <f t="shared" si="85"/>
        <v>#VALUE!</v>
      </c>
      <c r="Z239" s="275" t="e">
        <f t="shared" si="85"/>
        <v>#VALUE!</v>
      </c>
      <c r="AA239" s="275" t="e">
        <f t="shared" si="85"/>
        <v>#VALUE!</v>
      </c>
      <c r="AB239" s="275" t="e">
        <f t="shared" si="85"/>
        <v>#VALUE!</v>
      </c>
      <c r="AC239" s="275" t="e">
        <f t="shared" si="85"/>
        <v>#VALUE!</v>
      </c>
      <c r="AD239" s="275" t="e">
        <f t="shared" si="85"/>
        <v>#VALUE!</v>
      </c>
      <c r="AE239" s="276" t="e">
        <f t="shared" si="75"/>
        <v>#VALUE!</v>
      </c>
    </row>
    <row r="240" spans="1:31">
      <c r="A240" s="133" t="e">
        <f t="shared" si="76"/>
        <v>#VALUE!</v>
      </c>
      <c r="B240" s="134" t="e">
        <f t="shared" si="77"/>
        <v>#VALUE!</v>
      </c>
      <c r="C240" s="134" t="e">
        <f t="shared" si="78"/>
        <v>#VALUE!</v>
      </c>
      <c r="D240" s="135" t="e">
        <f t="shared" si="79"/>
        <v>#VALUE!</v>
      </c>
      <c r="E240" s="150" t="e">
        <f t="shared" si="67"/>
        <v>#VALUE!</v>
      </c>
      <c r="F240" s="150" t="e">
        <f t="shared" si="68"/>
        <v>#VALUE!</v>
      </c>
      <c r="G240" s="136" t="e">
        <f t="shared" si="69"/>
        <v>#VALUE!</v>
      </c>
      <c r="H240" s="148" t="e">
        <f t="shared" si="73"/>
        <v>#VALUE!</v>
      </c>
      <c r="I240" s="148" t="e">
        <f t="shared" si="80"/>
        <v>#VALUE!</v>
      </c>
      <c r="J240" s="148" t="e">
        <f t="shared" si="70"/>
        <v>#VALUE!</v>
      </c>
      <c r="K240" s="148" t="e">
        <f t="shared" si="81"/>
        <v>#VALUE!</v>
      </c>
      <c r="L240" s="148" t="e">
        <f t="shared" si="82"/>
        <v>#VALUE!</v>
      </c>
      <c r="M240" s="148" t="e">
        <f t="shared" si="71"/>
        <v>#VALUE!</v>
      </c>
      <c r="N240" s="148" t="e">
        <f t="shared" si="74"/>
        <v>#VALUE!</v>
      </c>
      <c r="O240" s="148"/>
      <c r="P240" s="148"/>
      <c r="Q240" s="148" t="e">
        <f t="shared" si="83"/>
        <v>#VALUE!</v>
      </c>
      <c r="R240" s="148" t="e">
        <f t="shared" si="84"/>
        <v>#VALUE!</v>
      </c>
      <c r="S240" s="137" t="e">
        <f t="shared" si="72"/>
        <v>#VALUE!</v>
      </c>
      <c r="T240" s="275" t="e">
        <f t="shared" si="86"/>
        <v>#VALUE!</v>
      </c>
      <c r="U240" s="275" t="e">
        <f t="shared" si="85"/>
        <v>#VALUE!</v>
      </c>
      <c r="V240" s="275" t="e">
        <f t="shared" si="85"/>
        <v>#VALUE!</v>
      </c>
      <c r="W240" s="275" t="e">
        <f t="shared" si="85"/>
        <v>#VALUE!</v>
      </c>
      <c r="X240" s="275" t="e">
        <f t="shared" si="85"/>
        <v>#VALUE!</v>
      </c>
      <c r="Y240" s="275" t="e">
        <f t="shared" si="85"/>
        <v>#VALUE!</v>
      </c>
      <c r="Z240" s="275" t="e">
        <f t="shared" si="85"/>
        <v>#VALUE!</v>
      </c>
      <c r="AA240" s="275" t="e">
        <f t="shared" si="85"/>
        <v>#VALUE!</v>
      </c>
      <c r="AB240" s="275" t="e">
        <f t="shared" si="85"/>
        <v>#VALUE!</v>
      </c>
      <c r="AC240" s="275" t="e">
        <f t="shared" si="85"/>
        <v>#VALUE!</v>
      </c>
      <c r="AD240" s="275" t="e">
        <f t="shared" si="85"/>
        <v>#VALUE!</v>
      </c>
      <c r="AE240" s="276" t="e">
        <f t="shared" si="75"/>
        <v>#VALUE!</v>
      </c>
    </row>
    <row r="241" spans="1:31">
      <c r="A241" s="133" t="e">
        <f t="shared" si="76"/>
        <v>#VALUE!</v>
      </c>
      <c r="B241" s="134" t="e">
        <f t="shared" si="77"/>
        <v>#VALUE!</v>
      </c>
      <c r="C241" s="134" t="e">
        <f t="shared" si="78"/>
        <v>#VALUE!</v>
      </c>
      <c r="D241" s="135" t="e">
        <f t="shared" si="79"/>
        <v>#VALUE!</v>
      </c>
      <c r="E241" s="150" t="e">
        <f t="shared" si="67"/>
        <v>#VALUE!</v>
      </c>
      <c r="F241" s="150" t="e">
        <f t="shared" si="68"/>
        <v>#VALUE!</v>
      </c>
      <c r="G241" s="136" t="e">
        <f t="shared" si="69"/>
        <v>#VALUE!</v>
      </c>
      <c r="H241" s="148" t="e">
        <f t="shared" si="73"/>
        <v>#VALUE!</v>
      </c>
      <c r="I241" s="148" t="e">
        <f t="shared" si="80"/>
        <v>#VALUE!</v>
      </c>
      <c r="J241" s="148" t="e">
        <f t="shared" si="70"/>
        <v>#VALUE!</v>
      </c>
      <c r="K241" s="148" t="e">
        <f t="shared" si="81"/>
        <v>#VALUE!</v>
      </c>
      <c r="L241" s="148" t="e">
        <f t="shared" si="82"/>
        <v>#VALUE!</v>
      </c>
      <c r="M241" s="148" t="e">
        <f t="shared" si="71"/>
        <v>#VALUE!</v>
      </c>
      <c r="N241" s="148" t="e">
        <f t="shared" si="74"/>
        <v>#VALUE!</v>
      </c>
      <c r="O241" s="148"/>
      <c r="P241" s="148"/>
      <c r="Q241" s="148" t="e">
        <f t="shared" si="83"/>
        <v>#VALUE!</v>
      </c>
      <c r="R241" s="148" t="e">
        <f t="shared" si="84"/>
        <v>#VALUE!</v>
      </c>
      <c r="S241" s="137" t="e">
        <f t="shared" si="72"/>
        <v>#VALUE!</v>
      </c>
      <c r="T241" s="275" t="e">
        <f t="shared" si="86"/>
        <v>#VALUE!</v>
      </c>
      <c r="U241" s="275" t="e">
        <f t="shared" si="85"/>
        <v>#VALUE!</v>
      </c>
      <c r="V241" s="275" t="e">
        <f t="shared" si="85"/>
        <v>#VALUE!</v>
      </c>
      <c r="W241" s="275" t="e">
        <f t="shared" si="85"/>
        <v>#VALUE!</v>
      </c>
      <c r="X241" s="275" t="e">
        <f t="shared" si="85"/>
        <v>#VALUE!</v>
      </c>
      <c r="Y241" s="275" t="e">
        <f t="shared" si="85"/>
        <v>#VALUE!</v>
      </c>
      <c r="Z241" s="275" t="e">
        <f t="shared" si="85"/>
        <v>#VALUE!</v>
      </c>
      <c r="AA241" s="275" t="e">
        <f t="shared" si="85"/>
        <v>#VALUE!</v>
      </c>
      <c r="AB241" s="275" t="e">
        <f t="shared" si="85"/>
        <v>#VALUE!</v>
      </c>
      <c r="AC241" s="275" t="e">
        <f t="shared" si="85"/>
        <v>#VALUE!</v>
      </c>
      <c r="AD241" s="275" t="e">
        <f t="shared" si="85"/>
        <v>#VALUE!</v>
      </c>
      <c r="AE241" s="276" t="e">
        <f t="shared" si="75"/>
        <v>#VALUE!</v>
      </c>
    </row>
    <row r="242" spans="1:31">
      <c r="A242" s="133" t="e">
        <f t="shared" si="76"/>
        <v>#VALUE!</v>
      </c>
      <c r="B242" s="134" t="e">
        <f t="shared" si="77"/>
        <v>#VALUE!</v>
      </c>
      <c r="C242" s="134" t="e">
        <f t="shared" si="78"/>
        <v>#VALUE!</v>
      </c>
      <c r="D242" s="135" t="e">
        <f t="shared" si="79"/>
        <v>#VALUE!</v>
      </c>
      <c r="E242" s="150" t="e">
        <f t="shared" si="67"/>
        <v>#VALUE!</v>
      </c>
      <c r="F242" s="150" t="e">
        <f t="shared" si="68"/>
        <v>#VALUE!</v>
      </c>
      <c r="G242" s="136" t="e">
        <f t="shared" si="69"/>
        <v>#VALUE!</v>
      </c>
      <c r="H242" s="148" t="e">
        <f t="shared" si="73"/>
        <v>#VALUE!</v>
      </c>
      <c r="I242" s="148" t="e">
        <f t="shared" si="80"/>
        <v>#VALUE!</v>
      </c>
      <c r="J242" s="148" t="e">
        <f t="shared" si="70"/>
        <v>#VALUE!</v>
      </c>
      <c r="K242" s="148" t="e">
        <f t="shared" si="81"/>
        <v>#VALUE!</v>
      </c>
      <c r="L242" s="148" t="e">
        <f t="shared" si="82"/>
        <v>#VALUE!</v>
      </c>
      <c r="M242" s="148" t="e">
        <f t="shared" si="71"/>
        <v>#VALUE!</v>
      </c>
      <c r="N242" s="148" t="e">
        <f t="shared" si="74"/>
        <v>#VALUE!</v>
      </c>
      <c r="O242" s="148"/>
      <c r="P242" s="148"/>
      <c r="Q242" s="148" t="e">
        <f t="shared" si="83"/>
        <v>#VALUE!</v>
      </c>
      <c r="R242" s="148" t="e">
        <f t="shared" si="84"/>
        <v>#VALUE!</v>
      </c>
      <c r="S242" s="137" t="e">
        <f t="shared" si="72"/>
        <v>#VALUE!</v>
      </c>
      <c r="T242" s="275" t="e">
        <f t="shared" si="86"/>
        <v>#VALUE!</v>
      </c>
      <c r="U242" s="275" t="e">
        <f t="shared" si="85"/>
        <v>#VALUE!</v>
      </c>
      <c r="V242" s="275" t="e">
        <f t="shared" si="85"/>
        <v>#VALUE!</v>
      </c>
      <c r="W242" s="275" t="e">
        <f t="shared" si="85"/>
        <v>#VALUE!</v>
      </c>
      <c r="X242" s="275" t="e">
        <f t="shared" si="85"/>
        <v>#VALUE!</v>
      </c>
      <c r="Y242" s="275" t="e">
        <f t="shared" si="85"/>
        <v>#VALUE!</v>
      </c>
      <c r="Z242" s="275" t="e">
        <f t="shared" si="85"/>
        <v>#VALUE!</v>
      </c>
      <c r="AA242" s="275" t="e">
        <f t="shared" si="85"/>
        <v>#VALUE!</v>
      </c>
      <c r="AB242" s="275" t="e">
        <f t="shared" si="85"/>
        <v>#VALUE!</v>
      </c>
      <c r="AC242" s="275" t="e">
        <f t="shared" si="85"/>
        <v>#VALUE!</v>
      </c>
      <c r="AD242" s="275" t="e">
        <f t="shared" si="85"/>
        <v>#VALUE!</v>
      </c>
      <c r="AE242" s="276" t="e">
        <f t="shared" si="75"/>
        <v>#VALUE!</v>
      </c>
    </row>
    <row r="243" spans="1:31">
      <c r="A243" s="133" t="e">
        <f t="shared" si="76"/>
        <v>#VALUE!</v>
      </c>
      <c r="B243" s="134" t="e">
        <f t="shared" si="77"/>
        <v>#VALUE!</v>
      </c>
      <c r="C243" s="134" t="e">
        <f t="shared" si="78"/>
        <v>#VALUE!</v>
      </c>
      <c r="D243" s="135" t="e">
        <f t="shared" si="79"/>
        <v>#VALUE!</v>
      </c>
      <c r="E243" s="150" t="e">
        <f t="shared" si="67"/>
        <v>#VALUE!</v>
      </c>
      <c r="F243" s="150" t="e">
        <f t="shared" si="68"/>
        <v>#VALUE!</v>
      </c>
      <c r="G243" s="136" t="e">
        <f t="shared" si="69"/>
        <v>#VALUE!</v>
      </c>
      <c r="H243" s="148" t="e">
        <f t="shared" si="73"/>
        <v>#VALUE!</v>
      </c>
      <c r="I243" s="148" t="e">
        <f t="shared" si="80"/>
        <v>#VALUE!</v>
      </c>
      <c r="J243" s="148" t="e">
        <f t="shared" si="70"/>
        <v>#VALUE!</v>
      </c>
      <c r="K243" s="148" t="e">
        <f t="shared" si="81"/>
        <v>#VALUE!</v>
      </c>
      <c r="L243" s="148" t="e">
        <f t="shared" si="82"/>
        <v>#VALUE!</v>
      </c>
      <c r="M243" s="148" t="e">
        <f t="shared" si="71"/>
        <v>#VALUE!</v>
      </c>
      <c r="N243" s="148" t="e">
        <f t="shared" si="74"/>
        <v>#VALUE!</v>
      </c>
      <c r="O243" s="148"/>
      <c r="P243" s="148"/>
      <c r="Q243" s="148" t="e">
        <f t="shared" si="83"/>
        <v>#VALUE!</v>
      </c>
      <c r="R243" s="148" t="e">
        <f t="shared" si="84"/>
        <v>#VALUE!</v>
      </c>
      <c r="S243" s="137" t="e">
        <f t="shared" si="72"/>
        <v>#VALUE!</v>
      </c>
      <c r="T243" s="275" t="e">
        <f t="shared" si="86"/>
        <v>#VALUE!</v>
      </c>
      <c r="U243" s="275" t="e">
        <f t="shared" si="85"/>
        <v>#VALUE!</v>
      </c>
      <c r="V243" s="275" t="e">
        <f t="shared" si="85"/>
        <v>#VALUE!</v>
      </c>
      <c r="W243" s="275" t="e">
        <f t="shared" si="85"/>
        <v>#VALUE!</v>
      </c>
      <c r="X243" s="275" t="e">
        <f t="shared" si="85"/>
        <v>#VALUE!</v>
      </c>
      <c r="Y243" s="275" t="e">
        <f t="shared" si="85"/>
        <v>#VALUE!</v>
      </c>
      <c r="Z243" s="275" t="e">
        <f t="shared" si="85"/>
        <v>#VALUE!</v>
      </c>
      <c r="AA243" s="275" t="e">
        <f t="shared" si="85"/>
        <v>#VALUE!</v>
      </c>
      <c r="AB243" s="275" t="e">
        <f t="shared" si="85"/>
        <v>#VALUE!</v>
      </c>
      <c r="AC243" s="275" t="e">
        <f t="shared" si="85"/>
        <v>#VALUE!</v>
      </c>
      <c r="AD243" s="275" t="e">
        <f t="shared" si="85"/>
        <v>#VALUE!</v>
      </c>
      <c r="AE243" s="276" t="e">
        <f t="shared" si="75"/>
        <v>#VALUE!</v>
      </c>
    </row>
    <row r="244" spans="1:31">
      <c r="A244" s="133" t="e">
        <f t="shared" si="76"/>
        <v>#VALUE!</v>
      </c>
      <c r="B244" s="134" t="e">
        <f t="shared" si="77"/>
        <v>#VALUE!</v>
      </c>
      <c r="C244" s="134" t="e">
        <f t="shared" si="78"/>
        <v>#VALUE!</v>
      </c>
      <c r="D244" s="135" t="e">
        <f t="shared" si="79"/>
        <v>#VALUE!</v>
      </c>
      <c r="E244" s="150" t="e">
        <f t="shared" si="67"/>
        <v>#VALUE!</v>
      </c>
      <c r="F244" s="150" t="e">
        <f t="shared" si="68"/>
        <v>#VALUE!</v>
      </c>
      <c r="G244" s="136" t="e">
        <f t="shared" si="69"/>
        <v>#VALUE!</v>
      </c>
      <c r="H244" s="148" t="e">
        <f t="shared" si="73"/>
        <v>#VALUE!</v>
      </c>
      <c r="I244" s="148" t="e">
        <f t="shared" si="80"/>
        <v>#VALUE!</v>
      </c>
      <c r="J244" s="148" t="e">
        <f t="shared" si="70"/>
        <v>#VALUE!</v>
      </c>
      <c r="K244" s="148" t="e">
        <f t="shared" si="81"/>
        <v>#VALUE!</v>
      </c>
      <c r="L244" s="148" t="e">
        <f t="shared" si="82"/>
        <v>#VALUE!</v>
      </c>
      <c r="M244" s="148" t="e">
        <f t="shared" si="71"/>
        <v>#VALUE!</v>
      </c>
      <c r="N244" s="148" t="e">
        <f t="shared" si="74"/>
        <v>#VALUE!</v>
      </c>
      <c r="O244" s="148"/>
      <c r="P244" s="148"/>
      <c r="Q244" s="148" t="e">
        <f t="shared" si="83"/>
        <v>#VALUE!</v>
      </c>
      <c r="R244" s="148" t="e">
        <f t="shared" si="84"/>
        <v>#VALUE!</v>
      </c>
      <c r="S244" s="137" t="e">
        <f t="shared" si="72"/>
        <v>#VALUE!</v>
      </c>
      <c r="T244" s="275" t="e">
        <f t="shared" si="86"/>
        <v>#VALUE!</v>
      </c>
      <c r="U244" s="275" t="e">
        <f t="shared" si="85"/>
        <v>#VALUE!</v>
      </c>
      <c r="V244" s="275" t="e">
        <f t="shared" si="85"/>
        <v>#VALUE!</v>
      </c>
      <c r="W244" s="275" t="e">
        <f t="shared" si="85"/>
        <v>#VALUE!</v>
      </c>
      <c r="X244" s="275" t="e">
        <f t="shared" si="85"/>
        <v>#VALUE!</v>
      </c>
      <c r="Y244" s="275" t="e">
        <f t="shared" si="85"/>
        <v>#VALUE!</v>
      </c>
      <c r="Z244" s="275" t="e">
        <f t="shared" si="85"/>
        <v>#VALUE!</v>
      </c>
      <c r="AA244" s="275" t="e">
        <f t="shared" si="85"/>
        <v>#VALUE!</v>
      </c>
      <c r="AB244" s="275" t="e">
        <f t="shared" si="85"/>
        <v>#VALUE!</v>
      </c>
      <c r="AC244" s="275" t="e">
        <f t="shared" si="85"/>
        <v>#VALUE!</v>
      </c>
      <c r="AD244" s="275" t="e">
        <f t="shared" si="85"/>
        <v>#VALUE!</v>
      </c>
      <c r="AE244" s="276" t="e">
        <f t="shared" si="75"/>
        <v>#VALUE!</v>
      </c>
    </row>
    <row r="245" spans="1:31">
      <c r="A245" s="133" t="e">
        <f t="shared" si="76"/>
        <v>#VALUE!</v>
      </c>
      <c r="B245" s="134" t="e">
        <f t="shared" si="77"/>
        <v>#VALUE!</v>
      </c>
      <c r="C245" s="134" t="e">
        <f t="shared" si="78"/>
        <v>#VALUE!</v>
      </c>
      <c r="D245" s="135" t="e">
        <f t="shared" si="79"/>
        <v>#VALUE!</v>
      </c>
      <c r="E245" s="150" t="e">
        <f t="shared" si="67"/>
        <v>#VALUE!</v>
      </c>
      <c r="F245" s="150" t="e">
        <f t="shared" si="68"/>
        <v>#VALUE!</v>
      </c>
      <c r="G245" s="136" t="e">
        <f t="shared" si="69"/>
        <v>#VALUE!</v>
      </c>
      <c r="H245" s="148" t="e">
        <f t="shared" si="73"/>
        <v>#VALUE!</v>
      </c>
      <c r="I245" s="148" t="e">
        <f t="shared" si="80"/>
        <v>#VALUE!</v>
      </c>
      <c r="J245" s="148" t="e">
        <f t="shared" si="70"/>
        <v>#VALUE!</v>
      </c>
      <c r="K245" s="148" t="e">
        <f t="shared" si="81"/>
        <v>#VALUE!</v>
      </c>
      <c r="L245" s="148" t="e">
        <f t="shared" si="82"/>
        <v>#VALUE!</v>
      </c>
      <c r="M245" s="148" t="e">
        <f t="shared" si="71"/>
        <v>#VALUE!</v>
      </c>
      <c r="N245" s="148" t="e">
        <f t="shared" si="74"/>
        <v>#VALUE!</v>
      </c>
      <c r="O245" s="148"/>
      <c r="P245" s="148"/>
      <c r="Q245" s="148" t="e">
        <f t="shared" si="83"/>
        <v>#VALUE!</v>
      </c>
      <c r="R245" s="148" t="e">
        <f t="shared" si="84"/>
        <v>#VALUE!</v>
      </c>
      <c r="S245" s="137" t="e">
        <f t="shared" si="72"/>
        <v>#VALUE!</v>
      </c>
      <c r="T245" s="275" t="e">
        <f t="shared" si="86"/>
        <v>#VALUE!</v>
      </c>
      <c r="U245" s="275" t="e">
        <f t="shared" si="85"/>
        <v>#VALUE!</v>
      </c>
      <c r="V245" s="275" t="e">
        <f t="shared" si="85"/>
        <v>#VALUE!</v>
      </c>
      <c r="W245" s="275" t="e">
        <f t="shared" si="85"/>
        <v>#VALUE!</v>
      </c>
      <c r="X245" s="275" t="e">
        <f t="shared" si="85"/>
        <v>#VALUE!</v>
      </c>
      <c r="Y245" s="275" t="e">
        <f t="shared" si="85"/>
        <v>#VALUE!</v>
      </c>
      <c r="Z245" s="275" t="e">
        <f t="shared" si="85"/>
        <v>#VALUE!</v>
      </c>
      <c r="AA245" s="275" t="e">
        <f t="shared" si="85"/>
        <v>#VALUE!</v>
      </c>
      <c r="AB245" s="275" t="e">
        <f t="shared" si="85"/>
        <v>#VALUE!</v>
      </c>
      <c r="AC245" s="275" t="e">
        <f t="shared" si="85"/>
        <v>#VALUE!</v>
      </c>
      <c r="AD245" s="275" t="e">
        <f t="shared" si="85"/>
        <v>#VALUE!</v>
      </c>
      <c r="AE245" s="276" t="e">
        <f t="shared" si="75"/>
        <v>#VALUE!</v>
      </c>
    </row>
    <row r="246" spans="1:31">
      <c r="A246" s="133" t="e">
        <f t="shared" si="76"/>
        <v>#VALUE!</v>
      </c>
      <c r="B246" s="134" t="e">
        <f t="shared" si="77"/>
        <v>#VALUE!</v>
      </c>
      <c r="C246" s="134" t="e">
        <f t="shared" si="78"/>
        <v>#VALUE!</v>
      </c>
      <c r="D246" s="135" t="e">
        <f t="shared" si="79"/>
        <v>#VALUE!</v>
      </c>
      <c r="E246" s="150" t="e">
        <f t="shared" si="67"/>
        <v>#VALUE!</v>
      </c>
      <c r="F246" s="150" t="e">
        <f t="shared" si="68"/>
        <v>#VALUE!</v>
      </c>
      <c r="G246" s="136" t="e">
        <f t="shared" si="69"/>
        <v>#VALUE!</v>
      </c>
      <c r="H246" s="148" t="e">
        <f t="shared" si="73"/>
        <v>#VALUE!</v>
      </c>
      <c r="I246" s="148" t="e">
        <f t="shared" si="80"/>
        <v>#VALUE!</v>
      </c>
      <c r="J246" s="148" t="e">
        <f t="shared" si="70"/>
        <v>#VALUE!</v>
      </c>
      <c r="K246" s="148" t="e">
        <f t="shared" si="81"/>
        <v>#VALUE!</v>
      </c>
      <c r="L246" s="148" t="e">
        <f t="shared" si="82"/>
        <v>#VALUE!</v>
      </c>
      <c r="M246" s="148" t="e">
        <f t="shared" si="71"/>
        <v>#VALUE!</v>
      </c>
      <c r="N246" s="148" t="e">
        <f t="shared" si="74"/>
        <v>#VALUE!</v>
      </c>
      <c r="O246" s="148"/>
      <c r="P246" s="148"/>
      <c r="Q246" s="148" t="e">
        <f t="shared" si="83"/>
        <v>#VALUE!</v>
      </c>
      <c r="R246" s="148" t="e">
        <f t="shared" si="84"/>
        <v>#VALUE!</v>
      </c>
      <c r="S246" s="137" t="e">
        <f t="shared" si="72"/>
        <v>#VALUE!</v>
      </c>
      <c r="T246" s="275" t="e">
        <f t="shared" si="86"/>
        <v>#VALUE!</v>
      </c>
      <c r="U246" s="275" t="e">
        <f t="shared" si="85"/>
        <v>#VALUE!</v>
      </c>
      <c r="V246" s="275" t="e">
        <f t="shared" si="85"/>
        <v>#VALUE!</v>
      </c>
      <c r="W246" s="275" t="e">
        <f t="shared" si="85"/>
        <v>#VALUE!</v>
      </c>
      <c r="X246" s="275" t="e">
        <f t="shared" si="85"/>
        <v>#VALUE!</v>
      </c>
      <c r="Y246" s="275" t="e">
        <f t="shared" si="85"/>
        <v>#VALUE!</v>
      </c>
      <c r="Z246" s="275" t="e">
        <f t="shared" si="85"/>
        <v>#VALUE!</v>
      </c>
      <c r="AA246" s="275" t="e">
        <f t="shared" si="85"/>
        <v>#VALUE!</v>
      </c>
      <c r="AB246" s="275" t="e">
        <f t="shared" si="85"/>
        <v>#VALUE!</v>
      </c>
      <c r="AC246" s="275" t="e">
        <f t="shared" si="85"/>
        <v>#VALUE!</v>
      </c>
      <c r="AD246" s="275" t="e">
        <f t="shared" si="85"/>
        <v>#VALUE!</v>
      </c>
      <c r="AE246" s="276" t="e">
        <f t="shared" si="75"/>
        <v>#VALUE!</v>
      </c>
    </row>
    <row r="247" spans="1:31">
      <c r="A247" s="133" t="e">
        <f t="shared" si="76"/>
        <v>#VALUE!</v>
      </c>
      <c r="B247" s="134" t="e">
        <f t="shared" si="77"/>
        <v>#VALUE!</v>
      </c>
      <c r="C247" s="134" t="e">
        <f t="shared" si="78"/>
        <v>#VALUE!</v>
      </c>
      <c r="D247" s="135" t="e">
        <f t="shared" si="79"/>
        <v>#VALUE!</v>
      </c>
      <c r="E247" s="150" t="e">
        <f t="shared" si="67"/>
        <v>#VALUE!</v>
      </c>
      <c r="F247" s="150" t="e">
        <f t="shared" si="68"/>
        <v>#VALUE!</v>
      </c>
      <c r="G247" s="136" t="e">
        <f t="shared" si="69"/>
        <v>#VALUE!</v>
      </c>
      <c r="H247" s="148" t="e">
        <f t="shared" si="73"/>
        <v>#VALUE!</v>
      </c>
      <c r="I247" s="148" t="e">
        <f t="shared" si="80"/>
        <v>#VALUE!</v>
      </c>
      <c r="J247" s="148" t="e">
        <f t="shared" si="70"/>
        <v>#VALUE!</v>
      </c>
      <c r="K247" s="148" t="e">
        <f t="shared" si="81"/>
        <v>#VALUE!</v>
      </c>
      <c r="L247" s="148" t="e">
        <f t="shared" si="82"/>
        <v>#VALUE!</v>
      </c>
      <c r="M247" s="148" t="e">
        <f t="shared" si="71"/>
        <v>#VALUE!</v>
      </c>
      <c r="N247" s="148" t="e">
        <f t="shared" si="74"/>
        <v>#VALUE!</v>
      </c>
      <c r="O247" s="148"/>
      <c r="P247" s="148"/>
      <c r="Q247" s="148" t="e">
        <f t="shared" si="83"/>
        <v>#VALUE!</v>
      </c>
      <c r="R247" s="148" t="e">
        <f t="shared" si="84"/>
        <v>#VALUE!</v>
      </c>
      <c r="S247" s="137" t="e">
        <f t="shared" si="72"/>
        <v>#VALUE!</v>
      </c>
      <c r="T247" s="275" t="e">
        <f t="shared" si="86"/>
        <v>#VALUE!</v>
      </c>
      <c r="U247" s="275" t="e">
        <f t="shared" si="85"/>
        <v>#VALUE!</v>
      </c>
      <c r="V247" s="275" t="e">
        <f t="shared" si="85"/>
        <v>#VALUE!</v>
      </c>
      <c r="W247" s="275" t="e">
        <f t="shared" si="85"/>
        <v>#VALUE!</v>
      </c>
      <c r="X247" s="275" t="e">
        <f t="shared" si="85"/>
        <v>#VALUE!</v>
      </c>
      <c r="Y247" s="275" t="e">
        <f t="shared" si="85"/>
        <v>#VALUE!</v>
      </c>
      <c r="Z247" s="275" t="e">
        <f t="shared" si="85"/>
        <v>#VALUE!</v>
      </c>
      <c r="AA247" s="275" t="e">
        <f t="shared" si="85"/>
        <v>#VALUE!</v>
      </c>
      <c r="AB247" s="275" t="e">
        <f t="shared" si="85"/>
        <v>#VALUE!</v>
      </c>
      <c r="AC247" s="275" t="e">
        <f t="shared" si="85"/>
        <v>#VALUE!</v>
      </c>
      <c r="AD247" s="275" t="e">
        <f t="shared" si="85"/>
        <v>#VALUE!</v>
      </c>
      <c r="AE247" s="276" t="e">
        <f t="shared" si="75"/>
        <v>#VALUE!</v>
      </c>
    </row>
    <row r="248" spans="1:31">
      <c r="A248" s="133" t="e">
        <f t="shared" si="76"/>
        <v>#VALUE!</v>
      </c>
      <c r="B248" s="134" t="e">
        <f t="shared" si="77"/>
        <v>#VALUE!</v>
      </c>
      <c r="C248" s="134" t="e">
        <f t="shared" si="78"/>
        <v>#VALUE!</v>
      </c>
      <c r="D248" s="135" t="e">
        <f t="shared" si="79"/>
        <v>#VALUE!</v>
      </c>
      <c r="E248" s="150" t="e">
        <f t="shared" si="67"/>
        <v>#VALUE!</v>
      </c>
      <c r="F248" s="150" t="e">
        <f t="shared" si="68"/>
        <v>#VALUE!</v>
      </c>
      <c r="G248" s="136" t="e">
        <f t="shared" si="69"/>
        <v>#VALUE!</v>
      </c>
      <c r="H248" s="148" t="e">
        <f t="shared" si="73"/>
        <v>#VALUE!</v>
      </c>
      <c r="I248" s="148" t="e">
        <f t="shared" si="80"/>
        <v>#VALUE!</v>
      </c>
      <c r="J248" s="148" t="e">
        <f t="shared" si="70"/>
        <v>#VALUE!</v>
      </c>
      <c r="K248" s="148" t="e">
        <f t="shared" si="81"/>
        <v>#VALUE!</v>
      </c>
      <c r="L248" s="148" t="e">
        <f t="shared" si="82"/>
        <v>#VALUE!</v>
      </c>
      <c r="M248" s="148" t="e">
        <f t="shared" si="71"/>
        <v>#VALUE!</v>
      </c>
      <c r="N248" s="148" t="e">
        <f t="shared" si="74"/>
        <v>#VALUE!</v>
      </c>
      <c r="O248" s="148"/>
      <c r="P248" s="148"/>
      <c r="Q248" s="148" t="e">
        <f t="shared" si="83"/>
        <v>#VALUE!</v>
      </c>
      <c r="R248" s="148" t="e">
        <f t="shared" si="84"/>
        <v>#VALUE!</v>
      </c>
      <c r="S248" s="137" t="e">
        <f t="shared" si="72"/>
        <v>#VALUE!</v>
      </c>
      <c r="T248" s="275" t="e">
        <f t="shared" si="86"/>
        <v>#VALUE!</v>
      </c>
      <c r="U248" s="275" t="e">
        <f t="shared" si="85"/>
        <v>#VALUE!</v>
      </c>
      <c r="V248" s="275" t="e">
        <f t="shared" si="85"/>
        <v>#VALUE!</v>
      </c>
      <c r="W248" s="275" t="e">
        <f t="shared" si="85"/>
        <v>#VALUE!</v>
      </c>
      <c r="X248" s="275" t="e">
        <f t="shared" si="85"/>
        <v>#VALUE!</v>
      </c>
      <c r="Y248" s="275" t="e">
        <f t="shared" si="85"/>
        <v>#VALUE!</v>
      </c>
      <c r="Z248" s="275" t="e">
        <f t="shared" si="85"/>
        <v>#VALUE!</v>
      </c>
      <c r="AA248" s="275" t="e">
        <f t="shared" si="85"/>
        <v>#VALUE!</v>
      </c>
      <c r="AB248" s="275" t="e">
        <f t="shared" si="85"/>
        <v>#VALUE!</v>
      </c>
      <c r="AC248" s="275" t="e">
        <f t="shared" si="85"/>
        <v>#VALUE!</v>
      </c>
      <c r="AD248" s="275" t="e">
        <f t="shared" si="85"/>
        <v>#VALUE!</v>
      </c>
      <c r="AE248" s="276" t="e">
        <f t="shared" si="75"/>
        <v>#VALUE!</v>
      </c>
    </row>
    <row r="249" spans="1:31">
      <c r="A249" s="133" t="e">
        <f t="shared" si="76"/>
        <v>#VALUE!</v>
      </c>
      <c r="B249" s="134" t="e">
        <f t="shared" si="77"/>
        <v>#VALUE!</v>
      </c>
      <c r="C249" s="134" t="e">
        <f t="shared" si="78"/>
        <v>#VALUE!</v>
      </c>
      <c r="D249" s="135" t="e">
        <f t="shared" si="79"/>
        <v>#VALUE!</v>
      </c>
      <c r="E249" s="150" t="e">
        <f t="shared" si="67"/>
        <v>#VALUE!</v>
      </c>
      <c r="F249" s="150" t="e">
        <f t="shared" si="68"/>
        <v>#VALUE!</v>
      </c>
      <c r="G249" s="136" t="e">
        <f t="shared" si="69"/>
        <v>#VALUE!</v>
      </c>
      <c r="H249" s="148" t="e">
        <f t="shared" si="73"/>
        <v>#VALUE!</v>
      </c>
      <c r="I249" s="148" t="e">
        <f t="shared" si="80"/>
        <v>#VALUE!</v>
      </c>
      <c r="J249" s="148" t="e">
        <f t="shared" si="70"/>
        <v>#VALUE!</v>
      </c>
      <c r="K249" s="148" t="e">
        <f t="shared" si="81"/>
        <v>#VALUE!</v>
      </c>
      <c r="L249" s="148" t="e">
        <f t="shared" si="82"/>
        <v>#VALUE!</v>
      </c>
      <c r="M249" s="148" t="e">
        <f t="shared" si="71"/>
        <v>#VALUE!</v>
      </c>
      <c r="N249" s="148" t="e">
        <f t="shared" si="74"/>
        <v>#VALUE!</v>
      </c>
      <c r="O249" s="148"/>
      <c r="P249" s="148"/>
      <c r="Q249" s="148" t="e">
        <f t="shared" si="83"/>
        <v>#VALUE!</v>
      </c>
      <c r="R249" s="148" t="e">
        <f t="shared" si="84"/>
        <v>#VALUE!</v>
      </c>
      <c r="S249" s="137" t="e">
        <f t="shared" si="72"/>
        <v>#VALUE!</v>
      </c>
      <c r="T249" s="275" t="e">
        <f t="shared" si="86"/>
        <v>#VALUE!</v>
      </c>
      <c r="U249" s="275" t="e">
        <f t="shared" si="85"/>
        <v>#VALUE!</v>
      </c>
      <c r="V249" s="275" t="e">
        <f t="shared" si="85"/>
        <v>#VALUE!</v>
      </c>
      <c r="W249" s="275" t="e">
        <f t="shared" si="85"/>
        <v>#VALUE!</v>
      </c>
      <c r="X249" s="275" t="e">
        <f t="shared" si="85"/>
        <v>#VALUE!</v>
      </c>
      <c r="Y249" s="275" t="e">
        <f t="shared" si="85"/>
        <v>#VALUE!</v>
      </c>
      <c r="Z249" s="275" t="e">
        <f t="shared" si="85"/>
        <v>#VALUE!</v>
      </c>
      <c r="AA249" s="275" t="e">
        <f t="shared" si="85"/>
        <v>#VALUE!</v>
      </c>
      <c r="AB249" s="275" t="e">
        <f t="shared" si="85"/>
        <v>#VALUE!</v>
      </c>
      <c r="AC249" s="275" t="e">
        <f t="shared" si="85"/>
        <v>#VALUE!</v>
      </c>
      <c r="AD249" s="275" t="e">
        <f t="shared" si="85"/>
        <v>#VALUE!</v>
      </c>
      <c r="AE249" s="276" t="e">
        <f t="shared" si="75"/>
        <v>#VALUE!</v>
      </c>
    </row>
    <row r="250" spans="1:31">
      <c r="A250" s="133" t="e">
        <f t="shared" si="76"/>
        <v>#VALUE!</v>
      </c>
      <c r="B250" s="134" t="e">
        <f t="shared" si="77"/>
        <v>#VALUE!</v>
      </c>
      <c r="C250" s="134" t="e">
        <f t="shared" si="78"/>
        <v>#VALUE!</v>
      </c>
      <c r="D250" s="135" t="e">
        <f t="shared" si="79"/>
        <v>#VALUE!</v>
      </c>
      <c r="E250" s="150" t="e">
        <f t="shared" si="67"/>
        <v>#VALUE!</v>
      </c>
      <c r="F250" s="150" t="e">
        <f t="shared" si="68"/>
        <v>#VALUE!</v>
      </c>
      <c r="G250" s="136" t="e">
        <f t="shared" si="69"/>
        <v>#VALUE!</v>
      </c>
      <c r="H250" s="148" t="e">
        <f t="shared" si="73"/>
        <v>#VALUE!</v>
      </c>
      <c r="I250" s="148" t="e">
        <f t="shared" si="80"/>
        <v>#VALUE!</v>
      </c>
      <c r="J250" s="148" t="e">
        <f t="shared" si="70"/>
        <v>#VALUE!</v>
      </c>
      <c r="K250" s="148" t="e">
        <f t="shared" si="81"/>
        <v>#VALUE!</v>
      </c>
      <c r="L250" s="148" t="e">
        <f t="shared" si="82"/>
        <v>#VALUE!</v>
      </c>
      <c r="M250" s="148" t="e">
        <f t="shared" si="71"/>
        <v>#VALUE!</v>
      </c>
      <c r="N250" s="148" t="e">
        <f t="shared" si="74"/>
        <v>#VALUE!</v>
      </c>
      <c r="O250" s="148"/>
      <c r="P250" s="148"/>
      <c r="Q250" s="148" t="e">
        <f t="shared" si="83"/>
        <v>#VALUE!</v>
      </c>
      <c r="R250" s="148" t="e">
        <f t="shared" si="84"/>
        <v>#VALUE!</v>
      </c>
      <c r="S250" s="137" t="e">
        <f t="shared" si="72"/>
        <v>#VALUE!</v>
      </c>
      <c r="T250" s="275" t="e">
        <f t="shared" si="86"/>
        <v>#VALUE!</v>
      </c>
      <c r="U250" s="275" t="e">
        <f t="shared" si="85"/>
        <v>#VALUE!</v>
      </c>
      <c r="V250" s="275" t="e">
        <f t="shared" si="85"/>
        <v>#VALUE!</v>
      </c>
      <c r="W250" s="275" t="e">
        <f t="shared" si="85"/>
        <v>#VALUE!</v>
      </c>
      <c r="X250" s="275" t="e">
        <f t="shared" si="85"/>
        <v>#VALUE!</v>
      </c>
      <c r="Y250" s="275" t="e">
        <f t="shared" si="85"/>
        <v>#VALUE!</v>
      </c>
      <c r="Z250" s="275" t="e">
        <f t="shared" si="85"/>
        <v>#VALUE!</v>
      </c>
      <c r="AA250" s="275" t="e">
        <f t="shared" si="85"/>
        <v>#VALUE!</v>
      </c>
      <c r="AB250" s="275" t="e">
        <f t="shared" si="85"/>
        <v>#VALUE!</v>
      </c>
      <c r="AC250" s="275" t="e">
        <f t="shared" si="85"/>
        <v>#VALUE!</v>
      </c>
      <c r="AD250" s="275" t="e">
        <f t="shared" si="85"/>
        <v>#VALUE!</v>
      </c>
      <c r="AE250" s="276" t="e">
        <f t="shared" si="75"/>
        <v>#VALUE!</v>
      </c>
    </row>
    <row r="251" spans="1:31">
      <c r="A251" s="133" t="e">
        <f t="shared" si="76"/>
        <v>#VALUE!</v>
      </c>
      <c r="B251" s="134" t="e">
        <f t="shared" si="77"/>
        <v>#VALUE!</v>
      </c>
      <c r="C251" s="134" t="e">
        <f t="shared" si="78"/>
        <v>#VALUE!</v>
      </c>
      <c r="D251" s="135" t="e">
        <f t="shared" si="79"/>
        <v>#VALUE!</v>
      </c>
      <c r="E251" s="150" t="e">
        <f t="shared" si="67"/>
        <v>#VALUE!</v>
      </c>
      <c r="F251" s="150" t="e">
        <f t="shared" si="68"/>
        <v>#VALUE!</v>
      </c>
      <c r="G251" s="136" t="e">
        <f t="shared" si="69"/>
        <v>#VALUE!</v>
      </c>
      <c r="H251" s="148" t="e">
        <f t="shared" si="73"/>
        <v>#VALUE!</v>
      </c>
      <c r="I251" s="148" t="e">
        <f t="shared" si="80"/>
        <v>#VALUE!</v>
      </c>
      <c r="J251" s="148" t="e">
        <f t="shared" si="70"/>
        <v>#VALUE!</v>
      </c>
      <c r="K251" s="148" t="e">
        <f t="shared" si="81"/>
        <v>#VALUE!</v>
      </c>
      <c r="L251" s="148" t="e">
        <f t="shared" si="82"/>
        <v>#VALUE!</v>
      </c>
      <c r="M251" s="148" t="e">
        <f t="shared" si="71"/>
        <v>#VALUE!</v>
      </c>
      <c r="N251" s="148" t="e">
        <f t="shared" si="74"/>
        <v>#VALUE!</v>
      </c>
      <c r="O251" s="148"/>
      <c r="P251" s="148"/>
      <c r="Q251" s="148" t="e">
        <f t="shared" si="83"/>
        <v>#VALUE!</v>
      </c>
      <c r="R251" s="148" t="e">
        <f t="shared" si="84"/>
        <v>#VALUE!</v>
      </c>
      <c r="S251" s="137" t="e">
        <f t="shared" si="72"/>
        <v>#VALUE!</v>
      </c>
      <c r="T251" s="275" t="e">
        <f t="shared" si="86"/>
        <v>#VALUE!</v>
      </c>
      <c r="U251" s="275" t="e">
        <f t="shared" si="85"/>
        <v>#VALUE!</v>
      </c>
      <c r="V251" s="275" t="e">
        <f t="shared" si="85"/>
        <v>#VALUE!</v>
      </c>
      <c r="W251" s="275" t="e">
        <f t="shared" si="85"/>
        <v>#VALUE!</v>
      </c>
      <c r="X251" s="275" t="e">
        <f t="shared" si="85"/>
        <v>#VALUE!</v>
      </c>
      <c r="Y251" s="275" t="e">
        <f t="shared" si="85"/>
        <v>#VALUE!</v>
      </c>
      <c r="Z251" s="275" t="e">
        <f t="shared" si="85"/>
        <v>#VALUE!</v>
      </c>
      <c r="AA251" s="275" t="e">
        <f t="shared" si="85"/>
        <v>#VALUE!</v>
      </c>
      <c r="AB251" s="275" t="e">
        <f t="shared" si="85"/>
        <v>#VALUE!</v>
      </c>
      <c r="AC251" s="275" t="e">
        <f t="shared" si="85"/>
        <v>#VALUE!</v>
      </c>
      <c r="AD251" s="275" t="e">
        <f t="shared" si="85"/>
        <v>#VALUE!</v>
      </c>
      <c r="AE251" s="276" t="e">
        <f t="shared" si="75"/>
        <v>#VALUE!</v>
      </c>
    </row>
    <row r="252" spans="1:31">
      <c r="A252" s="133" t="e">
        <f t="shared" si="76"/>
        <v>#VALUE!</v>
      </c>
      <c r="B252" s="134" t="e">
        <f t="shared" si="77"/>
        <v>#VALUE!</v>
      </c>
      <c r="C252" s="134" t="e">
        <f t="shared" si="78"/>
        <v>#VALUE!</v>
      </c>
      <c r="D252" s="135" t="e">
        <f t="shared" si="79"/>
        <v>#VALUE!</v>
      </c>
      <c r="E252" s="150" t="e">
        <f t="shared" si="67"/>
        <v>#VALUE!</v>
      </c>
      <c r="F252" s="150" t="e">
        <f t="shared" si="68"/>
        <v>#VALUE!</v>
      </c>
      <c r="G252" s="136" t="e">
        <f t="shared" si="69"/>
        <v>#VALUE!</v>
      </c>
      <c r="H252" s="148" t="e">
        <f t="shared" si="73"/>
        <v>#VALUE!</v>
      </c>
      <c r="I252" s="148" t="e">
        <f t="shared" si="80"/>
        <v>#VALUE!</v>
      </c>
      <c r="J252" s="148" t="e">
        <f t="shared" si="70"/>
        <v>#VALUE!</v>
      </c>
      <c r="K252" s="148" t="e">
        <f t="shared" si="81"/>
        <v>#VALUE!</v>
      </c>
      <c r="L252" s="148" t="e">
        <f t="shared" si="82"/>
        <v>#VALUE!</v>
      </c>
      <c r="M252" s="148" t="e">
        <f t="shared" si="71"/>
        <v>#VALUE!</v>
      </c>
      <c r="N252" s="148" t="e">
        <f t="shared" si="74"/>
        <v>#VALUE!</v>
      </c>
      <c r="O252" s="148"/>
      <c r="P252" s="148"/>
      <c r="Q252" s="148" t="e">
        <f t="shared" si="83"/>
        <v>#VALUE!</v>
      </c>
      <c r="R252" s="148" t="e">
        <f t="shared" si="84"/>
        <v>#VALUE!</v>
      </c>
      <c r="S252" s="137" t="e">
        <f t="shared" si="72"/>
        <v>#VALUE!</v>
      </c>
      <c r="T252" s="275" t="e">
        <f t="shared" si="86"/>
        <v>#VALUE!</v>
      </c>
      <c r="U252" s="275" t="e">
        <f t="shared" si="85"/>
        <v>#VALUE!</v>
      </c>
      <c r="V252" s="275" t="e">
        <f t="shared" si="85"/>
        <v>#VALUE!</v>
      </c>
      <c r="W252" s="275" t="e">
        <f t="shared" si="85"/>
        <v>#VALUE!</v>
      </c>
      <c r="X252" s="275" t="e">
        <f t="shared" si="85"/>
        <v>#VALUE!</v>
      </c>
      <c r="Y252" s="275" t="e">
        <f t="shared" si="85"/>
        <v>#VALUE!</v>
      </c>
      <c r="Z252" s="275" t="e">
        <f t="shared" si="85"/>
        <v>#VALUE!</v>
      </c>
      <c r="AA252" s="275" t="e">
        <f t="shared" si="85"/>
        <v>#VALUE!</v>
      </c>
      <c r="AB252" s="275" t="e">
        <f t="shared" si="85"/>
        <v>#VALUE!</v>
      </c>
      <c r="AC252" s="275" t="e">
        <f t="shared" si="85"/>
        <v>#VALUE!</v>
      </c>
      <c r="AD252" s="275" t="e">
        <f t="shared" si="85"/>
        <v>#VALUE!</v>
      </c>
      <c r="AE252" s="276" t="e">
        <f t="shared" si="75"/>
        <v>#VALUE!</v>
      </c>
    </row>
    <row r="253" spans="1:31">
      <c r="A253" s="133" t="e">
        <f t="shared" si="76"/>
        <v>#VALUE!</v>
      </c>
      <c r="B253" s="134" t="e">
        <f t="shared" si="77"/>
        <v>#VALUE!</v>
      </c>
      <c r="C253" s="134" t="e">
        <f t="shared" si="78"/>
        <v>#VALUE!</v>
      </c>
      <c r="D253" s="135" t="e">
        <f t="shared" si="79"/>
        <v>#VALUE!</v>
      </c>
      <c r="E253" s="150" t="e">
        <f t="shared" si="67"/>
        <v>#VALUE!</v>
      </c>
      <c r="F253" s="150" t="e">
        <f t="shared" si="68"/>
        <v>#VALUE!</v>
      </c>
      <c r="G253" s="136" t="e">
        <f t="shared" si="69"/>
        <v>#VALUE!</v>
      </c>
      <c r="H253" s="148" t="e">
        <f t="shared" si="73"/>
        <v>#VALUE!</v>
      </c>
      <c r="I253" s="148" t="e">
        <f t="shared" si="80"/>
        <v>#VALUE!</v>
      </c>
      <c r="J253" s="148" t="e">
        <f t="shared" si="70"/>
        <v>#VALUE!</v>
      </c>
      <c r="K253" s="148" t="e">
        <f t="shared" si="81"/>
        <v>#VALUE!</v>
      </c>
      <c r="L253" s="148" t="e">
        <f t="shared" si="82"/>
        <v>#VALUE!</v>
      </c>
      <c r="M253" s="148" t="e">
        <f t="shared" si="71"/>
        <v>#VALUE!</v>
      </c>
      <c r="N253" s="148" t="e">
        <f t="shared" si="74"/>
        <v>#VALUE!</v>
      </c>
      <c r="O253" s="148"/>
      <c r="P253" s="148"/>
      <c r="Q253" s="148" t="e">
        <f t="shared" si="83"/>
        <v>#VALUE!</v>
      </c>
      <c r="R253" s="148" t="e">
        <f t="shared" si="84"/>
        <v>#VALUE!</v>
      </c>
      <c r="S253" s="137" t="e">
        <f t="shared" si="72"/>
        <v>#VALUE!</v>
      </c>
      <c r="T253" s="275" t="e">
        <f t="shared" si="86"/>
        <v>#VALUE!</v>
      </c>
      <c r="U253" s="275" t="e">
        <f t="shared" si="85"/>
        <v>#VALUE!</v>
      </c>
      <c r="V253" s="275" t="e">
        <f t="shared" si="85"/>
        <v>#VALUE!</v>
      </c>
      <c r="W253" s="275" t="e">
        <f t="shared" si="85"/>
        <v>#VALUE!</v>
      </c>
      <c r="X253" s="275" t="e">
        <f t="shared" si="85"/>
        <v>#VALUE!</v>
      </c>
      <c r="Y253" s="275" t="e">
        <f t="shared" si="85"/>
        <v>#VALUE!</v>
      </c>
      <c r="Z253" s="275" t="e">
        <f t="shared" si="85"/>
        <v>#VALUE!</v>
      </c>
      <c r="AA253" s="275" t="e">
        <f t="shared" si="85"/>
        <v>#VALUE!</v>
      </c>
      <c r="AB253" s="275" t="e">
        <f t="shared" si="85"/>
        <v>#VALUE!</v>
      </c>
      <c r="AC253" s="275" t="e">
        <f t="shared" si="85"/>
        <v>#VALUE!</v>
      </c>
      <c r="AD253" s="275" t="e">
        <f t="shared" si="85"/>
        <v>#VALUE!</v>
      </c>
      <c r="AE253" s="276" t="e">
        <f t="shared" si="75"/>
        <v>#VALUE!</v>
      </c>
    </row>
    <row r="254" spans="1:31">
      <c r="A254" s="133" t="e">
        <f t="shared" si="76"/>
        <v>#VALUE!</v>
      </c>
      <c r="B254" s="134" t="e">
        <f t="shared" si="77"/>
        <v>#VALUE!</v>
      </c>
      <c r="C254" s="134" t="e">
        <f t="shared" si="78"/>
        <v>#VALUE!</v>
      </c>
      <c r="D254" s="135" t="e">
        <f t="shared" si="79"/>
        <v>#VALUE!</v>
      </c>
      <c r="E254" s="150" t="e">
        <f t="shared" si="67"/>
        <v>#VALUE!</v>
      </c>
      <c r="F254" s="150" t="e">
        <f t="shared" si="68"/>
        <v>#VALUE!</v>
      </c>
      <c r="G254" s="136" t="e">
        <f t="shared" si="69"/>
        <v>#VALUE!</v>
      </c>
      <c r="H254" s="148" t="e">
        <f t="shared" si="73"/>
        <v>#VALUE!</v>
      </c>
      <c r="I254" s="148" t="e">
        <f t="shared" si="80"/>
        <v>#VALUE!</v>
      </c>
      <c r="J254" s="148" t="e">
        <f t="shared" si="70"/>
        <v>#VALUE!</v>
      </c>
      <c r="K254" s="148" t="e">
        <f t="shared" si="81"/>
        <v>#VALUE!</v>
      </c>
      <c r="L254" s="148" t="e">
        <f t="shared" si="82"/>
        <v>#VALUE!</v>
      </c>
      <c r="M254" s="148" t="e">
        <f t="shared" si="71"/>
        <v>#VALUE!</v>
      </c>
      <c r="N254" s="148" t="e">
        <f t="shared" si="74"/>
        <v>#VALUE!</v>
      </c>
      <c r="O254" s="148"/>
      <c r="P254" s="148"/>
      <c r="Q254" s="148" t="e">
        <f t="shared" si="83"/>
        <v>#VALUE!</v>
      </c>
      <c r="R254" s="148" t="e">
        <f t="shared" si="84"/>
        <v>#VALUE!</v>
      </c>
      <c r="S254" s="137" t="e">
        <f t="shared" si="72"/>
        <v>#VALUE!</v>
      </c>
      <c r="T254" s="275" t="e">
        <f t="shared" si="86"/>
        <v>#VALUE!</v>
      </c>
      <c r="U254" s="275" t="e">
        <f t="shared" si="85"/>
        <v>#VALUE!</v>
      </c>
      <c r="V254" s="275" t="e">
        <f t="shared" si="85"/>
        <v>#VALUE!</v>
      </c>
      <c r="W254" s="275" t="e">
        <f t="shared" si="85"/>
        <v>#VALUE!</v>
      </c>
      <c r="X254" s="275" t="e">
        <f t="shared" si="85"/>
        <v>#VALUE!</v>
      </c>
      <c r="Y254" s="275" t="e">
        <f t="shared" si="85"/>
        <v>#VALUE!</v>
      </c>
      <c r="Z254" s="275" t="e">
        <f t="shared" si="85"/>
        <v>#VALUE!</v>
      </c>
      <c r="AA254" s="275" t="e">
        <f t="shared" si="85"/>
        <v>#VALUE!</v>
      </c>
      <c r="AB254" s="275" t="e">
        <f t="shared" si="85"/>
        <v>#VALUE!</v>
      </c>
      <c r="AC254" s="275" t="e">
        <f t="shared" si="85"/>
        <v>#VALUE!</v>
      </c>
      <c r="AD254" s="275" t="e">
        <f t="shared" si="85"/>
        <v>#VALUE!</v>
      </c>
      <c r="AE254" s="276" t="e">
        <f t="shared" si="75"/>
        <v>#VALUE!</v>
      </c>
    </row>
    <row r="255" spans="1:31">
      <c r="A255" s="133" t="e">
        <f t="shared" si="76"/>
        <v>#VALUE!</v>
      </c>
      <c r="B255" s="134" t="e">
        <f t="shared" si="77"/>
        <v>#VALUE!</v>
      </c>
      <c r="C255" s="134" t="e">
        <f t="shared" si="78"/>
        <v>#VALUE!</v>
      </c>
      <c r="D255" s="135" t="e">
        <f t="shared" si="79"/>
        <v>#VALUE!</v>
      </c>
      <c r="E255" s="150" t="e">
        <f t="shared" si="67"/>
        <v>#VALUE!</v>
      </c>
      <c r="F255" s="150" t="e">
        <f t="shared" si="68"/>
        <v>#VALUE!</v>
      </c>
      <c r="G255" s="136" t="e">
        <f t="shared" si="69"/>
        <v>#VALUE!</v>
      </c>
      <c r="H255" s="148" t="e">
        <f t="shared" si="73"/>
        <v>#VALUE!</v>
      </c>
      <c r="I255" s="148" t="e">
        <f t="shared" si="80"/>
        <v>#VALUE!</v>
      </c>
      <c r="J255" s="148" t="e">
        <f t="shared" si="70"/>
        <v>#VALUE!</v>
      </c>
      <c r="K255" s="148" t="e">
        <f t="shared" si="81"/>
        <v>#VALUE!</v>
      </c>
      <c r="L255" s="148" t="e">
        <f t="shared" si="82"/>
        <v>#VALUE!</v>
      </c>
      <c r="M255" s="148" t="e">
        <f t="shared" si="71"/>
        <v>#VALUE!</v>
      </c>
      <c r="N255" s="148" t="e">
        <f t="shared" si="74"/>
        <v>#VALUE!</v>
      </c>
      <c r="O255" s="148"/>
      <c r="P255" s="148"/>
      <c r="Q255" s="148" t="e">
        <f t="shared" si="83"/>
        <v>#VALUE!</v>
      </c>
      <c r="R255" s="148" t="e">
        <f t="shared" si="84"/>
        <v>#VALUE!</v>
      </c>
      <c r="S255" s="137" t="e">
        <f t="shared" si="72"/>
        <v>#VALUE!</v>
      </c>
      <c r="T255" s="275" t="e">
        <f t="shared" si="86"/>
        <v>#VALUE!</v>
      </c>
      <c r="U255" s="275" t="e">
        <f t="shared" si="85"/>
        <v>#VALUE!</v>
      </c>
      <c r="V255" s="275" t="e">
        <f t="shared" si="85"/>
        <v>#VALUE!</v>
      </c>
      <c r="W255" s="275" t="e">
        <f t="shared" si="85"/>
        <v>#VALUE!</v>
      </c>
      <c r="X255" s="275" t="e">
        <f t="shared" si="85"/>
        <v>#VALUE!</v>
      </c>
      <c r="Y255" s="275" t="e">
        <f t="shared" si="85"/>
        <v>#VALUE!</v>
      </c>
      <c r="Z255" s="275" t="e">
        <f t="shared" si="85"/>
        <v>#VALUE!</v>
      </c>
      <c r="AA255" s="275" t="e">
        <f t="shared" si="85"/>
        <v>#VALUE!</v>
      </c>
      <c r="AB255" s="275" t="e">
        <f t="shared" si="85"/>
        <v>#VALUE!</v>
      </c>
      <c r="AC255" s="275" t="e">
        <f t="shared" si="85"/>
        <v>#VALUE!</v>
      </c>
      <c r="AD255" s="275" t="e">
        <f t="shared" si="85"/>
        <v>#VALUE!</v>
      </c>
      <c r="AE255" s="276" t="e">
        <f t="shared" si="75"/>
        <v>#VALUE!</v>
      </c>
    </row>
    <row r="256" spans="1:31">
      <c r="A256" s="133" t="e">
        <f t="shared" si="76"/>
        <v>#VALUE!</v>
      </c>
      <c r="B256" s="134" t="e">
        <f t="shared" si="77"/>
        <v>#VALUE!</v>
      </c>
      <c r="C256" s="134" t="e">
        <f t="shared" si="78"/>
        <v>#VALUE!</v>
      </c>
      <c r="D256" s="135" t="e">
        <f t="shared" si="79"/>
        <v>#VALUE!</v>
      </c>
      <c r="E256" s="150" t="e">
        <f t="shared" si="67"/>
        <v>#VALUE!</v>
      </c>
      <c r="F256" s="150" t="e">
        <f t="shared" si="68"/>
        <v>#VALUE!</v>
      </c>
      <c r="G256" s="136" t="e">
        <f t="shared" si="69"/>
        <v>#VALUE!</v>
      </c>
      <c r="H256" s="148" t="e">
        <f t="shared" si="73"/>
        <v>#VALUE!</v>
      </c>
      <c r="I256" s="148" t="e">
        <f t="shared" si="80"/>
        <v>#VALUE!</v>
      </c>
      <c r="J256" s="148" t="e">
        <f t="shared" si="70"/>
        <v>#VALUE!</v>
      </c>
      <c r="K256" s="148" t="e">
        <f t="shared" si="81"/>
        <v>#VALUE!</v>
      </c>
      <c r="L256" s="148" t="e">
        <f t="shared" si="82"/>
        <v>#VALUE!</v>
      </c>
      <c r="M256" s="148" t="e">
        <f t="shared" si="71"/>
        <v>#VALUE!</v>
      </c>
      <c r="N256" s="148" t="e">
        <f t="shared" si="74"/>
        <v>#VALUE!</v>
      </c>
      <c r="O256" s="148"/>
      <c r="P256" s="148"/>
      <c r="Q256" s="148" t="e">
        <f t="shared" si="83"/>
        <v>#VALUE!</v>
      </c>
      <c r="R256" s="148" t="e">
        <f t="shared" si="84"/>
        <v>#VALUE!</v>
      </c>
      <c r="S256" s="137" t="e">
        <f t="shared" si="72"/>
        <v>#VALUE!</v>
      </c>
      <c r="T256" s="275" t="e">
        <f t="shared" si="86"/>
        <v>#VALUE!</v>
      </c>
      <c r="U256" s="275" t="e">
        <f t="shared" si="85"/>
        <v>#VALUE!</v>
      </c>
      <c r="V256" s="275" t="e">
        <f t="shared" si="85"/>
        <v>#VALUE!</v>
      </c>
      <c r="W256" s="275" t="e">
        <f t="shared" si="85"/>
        <v>#VALUE!</v>
      </c>
      <c r="X256" s="275" t="e">
        <f t="shared" si="85"/>
        <v>#VALUE!</v>
      </c>
      <c r="Y256" s="275" t="e">
        <f t="shared" si="85"/>
        <v>#VALUE!</v>
      </c>
      <c r="Z256" s="275" t="e">
        <f t="shared" si="85"/>
        <v>#VALUE!</v>
      </c>
      <c r="AA256" s="275" t="e">
        <f t="shared" si="85"/>
        <v>#VALUE!</v>
      </c>
      <c r="AB256" s="275" t="e">
        <f t="shared" si="85"/>
        <v>#VALUE!</v>
      </c>
      <c r="AC256" s="275" t="e">
        <f t="shared" si="85"/>
        <v>#VALUE!</v>
      </c>
      <c r="AD256" s="275" t="e">
        <f t="shared" si="85"/>
        <v>#VALUE!</v>
      </c>
      <c r="AE256" s="276" t="e">
        <f t="shared" si="75"/>
        <v>#VALUE!</v>
      </c>
    </row>
    <row r="257" spans="1:31">
      <c r="A257" s="133" t="e">
        <f t="shared" si="76"/>
        <v>#VALUE!</v>
      </c>
      <c r="B257" s="134" t="e">
        <f t="shared" si="77"/>
        <v>#VALUE!</v>
      </c>
      <c r="C257" s="134" t="e">
        <f t="shared" si="78"/>
        <v>#VALUE!</v>
      </c>
      <c r="D257" s="135" t="e">
        <f t="shared" si="79"/>
        <v>#VALUE!</v>
      </c>
      <c r="E257" s="150" t="e">
        <f t="shared" si="67"/>
        <v>#VALUE!</v>
      </c>
      <c r="F257" s="150" t="e">
        <f t="shared" si="68"/>
        <v>#VALUE!</v>
      </c>
      <c r="G257" s="136" t="e">
        <f t="shared" si="69"/>
        <v>#VALUE!</v>
      </c>
      <c r="H257" s="148" t="e">
        <f t="shared" si="73"/>
        <v>#VALUE!</v>
      </c>
      <c r="I257" s="148" t="e">
        <f t="shared" si="80"/>
        <v>#VALUE!</v>
      </c>
      <c r="J257" s="148" t="e">
        <f t="shared" si="70"/>
        <v>#VALUE!</v>
      </c>
      <c r="K257" s="148" t="e">
        <f t="shared" si="81"/>
        <v>#VALUE!</v>
      </c>
      <c r="L257" s="148" t="e">
        <f t="shared" si="82"/>
        <v>#VALUE!</v>
      </c>
      <c r="M257" s="148" t="e">
        <f t="shared" si="71"/>
        <v>#VALUE!</v>
      </c>
      <c r="N257" s="148" t="e">
        <f t="shared" si="74"/>
        <v>#VALUE!</v>
      </c>
      <c r="O257" s="148"/>
      <c r="P257" s="148"/>
      <c r="Q257" s="148" t="e">
        <f t="shared" si="83"/>
        <v>#VALUE!</v>
      </c>
      <c r="R257" s="148" t="e">
        <f t="shared" si="84"/>
        <v>#VALUE!</v>
      </c>
      <c r="S257" s="137" t="e">
        <f t="shared" si="72"/>
        <v>#VALUE!</v>
      </c>
      <c r="T257" s="275" t="e">
        <f t="shared" si="86"/>
        <v>#VALUE!</v>
      </c>
      <c r="U257" s="275" t="e">
        <f t="shared" si="85"/>
        <v>#VALUE!</v>
      </c>
      <c r="V257" s="275" t="e">
        <f t="shared" si="85"/>
        <v>#VALUE!</v>
      </c>
      <c r="W257" s="275" t="e">
        <f t="shared" si="85"/>
        <v>#VALUE!</v>
      </c>
      <c r="X257" s="275" t="e">
        <f t="shared" si="85"/>
        <v>#VALUE!</v>
      </c>
      <c r="Y257" s="275" t="e">
        <f t="shared" si="85"/>
        <v>#VALUE!</v>
      </c>
      <c r="Z257" s="275" t="e">
        <f t="shared" si="85"/>
        <v>#VALUE!</v>
      </c>
      <c r="AA257" s="275" t="e">
        <f t="shared" si="85"/>
        <v>#VALUE!</v>
      </c>
      <c r="AB257" s="275" t="e">
        <f t="shared" si="85"/>
        <v>#VALUE!</v>
      </c>
      <c r="AC257" s="275" t="e">
        <f t="shared" si="85"/>
        <v>#VALUE!</v>
      </c>
      <c r="AD257" s="275" t="e">
        <f t="shared" si="85"/>
        <v>#VALUE!</v>
      </c>
      <c r="AE257" s="276" t="e">
        <f t="shared" si="75"/>
        <v>#VALUE!</v>
      </c>
    </row>
    <row r="258" spans="1:31">
      <c r="A258" s="133" t="e">
        <f t="shared" si="76"/>
        <v>#VALUE!</v>
      </c>
      <c r="B258" s="134" t="e">
        <f t="shared" si="77"/>
        <v>#VALUE!</v>
      </c>
      <c r="C258" s="134" t="e">
        <f t="shared" si="78"/>
        <v>#VALUE!</v>
      </c>
      <c r="D258" s="135" t="e">
        <f t="shared" si="79"/>
        <v>#VALUE!</v>
      </c>
      <c r="E258" s="150" t="e">
        <f t="shared" si="67"/>
        <v>#VALUE!</v>
      </c>
      <c r="F258" s="150" t="e">
        <f t="shared" si="68"/>
        <v>#VALUE!</v>
      </c>
      <c r="G258" s="136" t="e">
        <f t="shared" si="69"/>
        <v>#VALUE!</v>
      </c>
      <c r="H258" s="148" t="e">
        <f t="shared" si="73"/>
        <v>#VALUE!</v>
      </c>
      <c r="I258" s="148" t="e">
        <f t="shared" si="80"/>
        <v>#VALUE!</v>
      </c>
      <c r="J258" s="148" t="e">
        <f t="shared" si="70"/>
        <v>#VALUE!</v>
      </c>
      <c r="K258" s="148" t="e">
        <f t="shared" si="81"/>
        <v>#VALUE!</v>
      </c>
      <c r="L258" s="148" t="e">
        <f t="shared" si="82"/>
        <v>#VALUE!</v>
      </c>
      <c r="M258" s="148" t="e">
        <f t="shared" si="71"/>
        <v>#VALUE!</v>
      </c>
      <c r="N258" s="148" t="e">
        <f t="shared" si="74"/>
        <v>#VALUE!</v>
      </c>
      <c r="O258" s="148"/>
      <c r="P258" s="148"/>
      <c r="Q258" s="148" t="e">
        <f t="shared" si="83"/>
        <v>#VALUE!</v>
      </c>
      <c r="R258" s="148" t="e">
        <f t="shared" si="84"/>
        <v>#VALUE!</v>
      </c>
      <c r="S258" s="137" t="e">
        <f t="shared" si="72"/>
        <v>#VALUE!</v>
      </c>
      <c r="T258" s="275" t="e">
        <f t="shared" si="86"/>
        <v>#VALUE!</v>
      </c>
      <c r="U258" s="275" t="e">
        <f t="shared" si="85"/>
        <v>#VALUE!</v>
      </c>
      <c r="V258" s="275" t="e">
        <f t="shared" si="85"/>
        <v>#VALUE!</v>
      </c>
      <c r="W258" s="275" t="e">
        <f t="shared" si="85"/>
        <v>#VALUE!</v>
      </c>
      <c r="X258" s="275" t="e">
        <f t="shared" si="85"/>
        <v>#VALUE!</v>
      </c>
      <c r="Y258" s="275" t="e">
        <f t="shared" si="85"/>
        <v>#VALUE!</v>
      </c>
      <c r="Z258" s="275" t="e">
        <f t="shared" si="85"/>
        <v>#VALUE!</v>
      </c>
      <c r="AA258" s="275" t="e">
        <f t="shared" si="85"/>
        <v>#VALUE!</v>
      </c>
      <c r="AB258" s="275" t="e">
        <f t="shared" si="85"/>
        <v>#VALUE!</v>
      </c>
      <c r="AC258" s="275" t="e">
        <f t="shared" si="85"/>
        <v>#VALUE!</v>
      </c>
      <c r="AD258" s="275" t="e">
        <f t="shared" si="85"/>
        <v>#VALUE!</v>
      </c>
      <c r="AE258" s="276" t="e">
        <f t="shared" si="75"/>
        <v>#VALUE!</v>
      </c>
    </row>
    <row r="259" spans="1:31">
      <c r="A259" s="133" t="e">
        <f t="shared" si="76"/>
        <v>#VALUE!</v>
      </c>
      <c r="B259" s="134" t="e">
        <f t="shared" si="77"/>
        <v>#VALUE!</v>
      </c>
      <c r="C259" s="134" t="e">
        <f t="shared" si="78"/>
        <v>#VALUE!</v>
      </c>
      <c r="D259" s="135" t="e">
        <f t="shared" si="79"/>
        <v>#VALUE!</v>
      </c>
      <c r="E259" s="150" t="e">
        <f t="shared" si="67"/>
        <v>#VALUE!</v>
      </c>
      <c r="F259" s="150" t="e">
        <f t="shared" si="68"/>
        <v>#VALUE!</v>
      </c>
      <c r="G259" s="136" t="e">
        <f t="shared" si="69"/>
        <v>#VALUE!</v>
      </c>
      <c r="H259" s="148" t="e">
        <f t="shared" si="73"/>
        <v>#VALUE!</v>
      </c>
      <c r="I259" s="148" t="e">
        <f t="shared" si="80"/>
        <v>#VALUE!</v>
      </c>
      <c r="J259" s="148" t="e">
        <f t="shared" si="70"/>
        <v>#VALUE!</v>
      </c>
      <c r="K259" s="148" t="e">
        <f t="shared" si="81"/>
        <v>#VALUE!</v>
      </c>
      <c r="L259" s="148" t="e">
        <f t="shared" si="82"/>
        <v>#VALUE!</v>
      </c>
      <c r="M259" s="148" t="e">
        <f t="shared" si="71"/>
        <v>#VALUE!</v>
      </c>
      <c r="N259" s="148" t="e">
        <f t="shared" si="74"/>
        <v>#VALUE!</v>
      </c>
      <c r="O259" s="148"/>
      <c r="P259" s="148"/>
      <c r="Q259" s="148" t="e">
        <f t="shared" si="83"/>
        <v>#VALUE!</v>
      </c>
      <c r="R259" s="148" t="e">
        <f t="shared" si="84"/>
        <v>#VALUE!</v>
      </c>
      <c r="S259" s="137" t="e">
        <f t="shared" si="72"/>
        <v>#VALUE!</v>
      </c>
      <c r="T259" s="275" t="e">
        <f t="shared" si="86"/>
        <v>#VALUE!</v>
      </c>
      <c r="U259" s="275" t="e">
        <f t="shared" si="85"/>
        <v>#VALUE!</v>
      </c>
      <c r="V259" s="275" t="e">
        <f t="shared" si="85"/>
        <v>#VALUE!</v>
      </c>
      <c r="W259" s="275" t="e">
        <f t="shared" si="85"/>
        <v>#VALUE!</v>
      </c>
      <c r="X259" s="275" t="e">
        <f t="shared" si="85"/>
        <v>#VALUE!</v>
      </c>
      <c r="Y259" s="275" t="e">
        <f t="shared" si="85"/>
        <v>#VALUE!</v>
      </c>
      <c r="Z259" s="275" t="e">
        <f t="shared" si="85"/>
        <v>#VALUE!</v>
      </c>
      <c r="AA259" s="275" t="e">
        <f t="shared" si="85"/>
        <v>#VALUE!</v>
      </c>
      <c r="AB259" s="275" t="e">
        <f t="shared" si="85"/>
        <v>#VALUE!</v>
      </c>
      <c r="AC259" s="275" t="e">
        <f t="shared" si="85"/>
        <v>#VALUE!</v>
      </c>
      <c r="AD259" s="275" t="e">
        <f t="shared" si="85"/>
        <v>#VALUE!</v>
      </c>
      <c r="AE259" s="276" t="e">
        <f t="shared" si="75"/>
        <v>#VALUE!</v>
      </c>
    </row>
    <row r="260" spans="1:31">
      <c r="A260" s="133" t="e">
        <f t="shared" si="76"/>
        <v>#VALUE!</v>
      </c>
      <c r="B260" s="134" t="e">
        <f t="shared" si="77"/>
        <v>#VALUE!</v>
      </c>
      <c r="C260" s="134" t="e">
        <f t="shared" si="78"/>
        <v>#VALUE!</v>
      </c>
      <c r="D260" s="135" t="e">
        <f t="shared" si="79"/>
        <v>#VALUE!</v>
      </c>
      <c r="E260" s="150" t="e">
        <f t="shared" si="67"/>
        <v>#VALUE!</v>
      </c>
      <c r="F260" s="150" t="e">
        <f t="shared" si="68"/>
        <v>#VALUE!</v>
      </c>
      <c r="G260" s="136" t="e">
        <f t="shared" si="69"/>
        <v>#VALUE!</v>
      </c>
      <c r="H260" s="148" t="e">
        <f t="shared" si="73"/>
        <v>#VALUE!</v>
      </c>
      <c r="I260" s="148" t="e">
        <f t="shared" si="80"/>
        <v>#VALUE!</v>
      </c>
      <c r="J260" s="148" t="e">
        <f t="shared" si="70"/>
        <v>#VALUE!</v>
      </c>
      <c r="K260" s="148" t="e">
        <f t="shared" si="81"/>
        <v>#VALUE!</v>
      </c>
      <c r="L260" s="148" t="e">
        <f t="shared" si="82"/>
        <v>#VALUE!</v>
      </c>
      <c r="M260" s="148" t="e">
        <f t="shared" si="71"/>
        <v>#VALUE!</v>
      </c>
      <c r="N260" s="148" t="e">
        <f t="shared" si="74"/>
        <v>#VALUE!</v>
      </c>
      <c r="O260" s="148"/>
      <c r="P260" s="148"/>
      <c r="Q260" s="148" t="e">
        <f t="shared" si="83"/>
        <v>#VALUE!</v>
      </c>
      <c r="R260" s="148" t="e">
        <f t="shared" si="84"/>
        <v>#VALUE!</v>
      </c>
      <c r="S260" s="137" t="e">
        <f t="shared" si="72"/>
        <v>#VALUE!</v>
      </c>
      <c r="T260" s="275" t="e">
        <f t="shared" si="86"/>
        <v>#VALUE!</v>
      </c>
      <c r="U260" s="275" t="e">
        <f t="shared" si="85"/>
        <v>#VALUE!</v>
      </c>
      <c r="V260" s="275" t="e">
        <f t="shared" si="85"/>
        <v>#VALUE!</v>
      </c>
      <c r="W260" s="275" t="e">
        <f t="shared" si="85"/>
        <v>#VALUE!</v>
      </c>
      <c r="X260" s="275" t="e">
        <f t="shared" si="85"/>
        <v>#VALUE!</v>
      </c>
      <c r="Y260" s="275" t="e">
        <f t="shared" ref="U260:AD285" si="87">MAX(0,MIN(MAX(0,$M260),Y$7)-Y$6)</f>
        <v>#VALUE!</v>
      </c>
      <c r="Z260" s="275" t="e">
        <f t="shared" si="87"/>
        <v>#VALUE!</v>
      </c>
      <c r="AA260" s="275" t="e">
        <f t="shared" si="87"/>
        <v>#VALUE!</v>
      </c>
      <c r="AB260" s="275" t="e">
        <f t="shared" si="87"/>
        <v>#VALUE!</v>
      </c>
      <c r="AC260" s="275" t="e">
        <f t="shared" si="87"/>
        <v>#VALUE!</v>
      </c>
      <c r="AD260" s="275" t="e">
        <f t="shared" si="87"/>
        <v>#VALUE!</v>
      </c>
      <c r="AE260" s="276" t="e">
        <f t="shared" si="75"/>
        <v>#VALUE!</v>
      </c>
    </row>
    <row r="261" spans="1:31">
      <c r="A261" s="133" t="e">
        <f t="shared" si="76"/>
        <v>#VALUE!</v>
      </c>
      <c r="B261" s="134" t="e">
        <f t="shared" si="77"/>
        <v>#VALUE!</v>
      </c>
      <c r="C261" s="134" t="e">
        <f t="shared" si="78"/>
        <v>#VALUE!</v>
      </c>
      <c r="D261" s="135" t="e">
        <f t="shared" si="79"/>
        <v>#VALUE!</v>
      </c>
      <c r="E261" s="150" t="e">
        <f t="shared" si="67"/>
        <v>#VALUE!</v>
      </c>
      <c r="F261" s="150" t="e">
        <f t="shared" si="68"/>
        <v>#VALUE!</v>
      </c>
      <c r="G261" s="136" t="e">
        <f t="shared" si="69"/>
        <v>#VALUE!</v>
      </c>
      <c r="H261" s="148" t="e">
        <f t="shared" si="73"/>
        <v>#VALUE!</v>
      </c>
      <c r="I261" s="148" t="e">
        <f t="shared" si="80"/>
        <v>#VALUE!</v>
      </c>
      <c r="J261" s="148" t="e">
        <f t="shared" si="70"/>
        <v>#VALUE!</v>
      </c>
      <c r="K261" s="148" t="e">
        <f t="shared" si="81"/>
        <v>#VALUE!</v>
      </c>
      <c r="L261" s="148" t="e">
        <f t="shared" si="82"/>
        <v>#VALUE!</v>
      </c>
      <c r="M261" s="148" t="e">
        <f t="shared" si="71"/>
        <v>#VALUE!</v>
      </c>
      <c r="N261" s="148" t="e">
        <f t="shared" si="74"/>
        <v>#VALUE!</v>
      </c>
      <c r="O261" s="148"/>
      <c r="P261" s="148"/>
      <c r="Q261" s="148" t="e">
        <f t="shared" si="83"/>
        <v>#VALUE!</v>
      </c>
      <c r="R261" s="148" t="e">
        <f t="shared" si="84"/>
        <v>#VALUE!</v>
      </c>
      <c r="S261" s="137" t="e">
        <f t="shared" si="72"/>
        <v>#VALUE!</v>
      </c>
      <c r="T261" s="275" t="e">
        <f t="shared" si="86"/>
        <v>#VALUE!</v>
      </c>
      <c r="U261" s="275" t="e">
        <f t="shared" si="87"/>
        <v>#VALUE!</v>
      </c>
      <c r="V261" s="275" t="e">
        <f t="shared" si="87"/>
        <v>#VALUE!</v>
      </c>
      <c r="W261" s="275" t="e">
        <f t="shared" si="87"/>
        <v>#VALUE!</v>
      </c>
      <c r="X261" s="275" t="e">
        <f t="shared" si="87"/>
        <v>#VALUE!</v>
      </c>
      <c r="Y261" s="275" t="e">
        <f t="shared" si="87"/>
        <v>#VALUE!</v>
      </c>
      <c r="Z261" s="275" t="e">
        <f t="shared" si="87"/>
        <v>#VALUE!</v>
      </c>
      <c r="AA261" s="275" t="e">
        <f t="shared" si="87"/>
        <v>#VALUE!</v>
      </c>
      <c r="AB261" s="275" t="e">
        <f t="shared" si="87"/>
        <v>#VALUE!</v>
      </c>
      <c r="AC261" s="275" t="e">
        <f t="shared" si="87"/>
        <v>#VALUE!</v>
      </c>
      <c r="AD261" s="275" t="e">
        <f t="shared" si="87"/>
        <v>#VALUE!</v>
      </c>
      <c r="AE261" s="276" t="e">
        <f t="shared" si="75"/>
        <v>#VALUE!</v>
      </c>
    </row>
    <row r="262" spans="1:31">
      <c r="A262" s="133" t="e">
        <f t="shared" si="76"/>
        <v>#VALUE!</v>
      </c>
      <c r="B262" s="134" t="e">
        <f t="shared" si="77"/>
        <v>#VALUE!</v>
      </c>
      <c r="C262" s="134" t="e">
        <f t="shared" si="78"/>
        <v>#VALUE!</v>
      </c>
      <c r="D262" s="135" t="e">
        <f t="shared" si="79"/>
        <v>#VALUE!</v>
      </c>
      <c r="E262" s="150" t="e">
        <f t="shared" si="67"/>
        <v>#VALUE!</v>
      </c>
      <c r="F262" s="150" t="e">
        <f t="shared" si="68"/>
        <v>#VALUE!</v>
      </c>
      <c r="G262" s="136" t="e">
        <f t="shared" si="69"/>
        <v>#VALUE!</v>
      </c>
      <c r="H262" s="148" t="e">
        <f t="shared" si="73"/>
        <v>#VALUE!</v>
      </c>
      <c r="I262" s="148" t="e">
        <f t="shared" si="80"/>
        <v>#VALUE!</v>
      </c>
      <c r="J262" s="148" t="e">
        <f t="shared" si="70"/>
        <v>#VALUE!</v>
      </c>
      <c r="K262" s="148" t="e">
        <f t="shared" si="81"/>
        <v>#VALUE!</v>
      </c>
      <c r="L262" s="148" t="e">
        <f t="shared" si="82"/>
        <v>#VALUE!</v>
      </c>
      <c r="M262" s="148" t="e">
        <f t="shared" si="71"/>
        <v>#VALUE!</v>
      </c>
      <c r="N262" s="148" t="e">
        <f t="shared" si="74"/>
        <v>#VALUE!</v>
      </c>
      <c r="O262" s="148"/>
      <c r="P262" s="148"/>
      <c r="Q262" s="148" t="e">
        <f t="shared" si="83"/>
        <v>#VALUE!</v>
      </c>
      <c r="R262" s="148" t="e">
        <f t="shared" si="84"/>
        <v>#VALUE!</v>
      </c>
      <c r="S262" s="137" t="e">
        <f t="shared" si="72"/>
        <v>#VALUE!</v>
      </c>
      <c r="T262" s="275" t="e">
        <f t="shared" si="86"/>
        <v>#VALUE!</v>
      </c>
      <c r="U262" s="275" t="e">
        <f t="shared" si="87"/>
        <v>#VALUE!</v>
      </c>
      <c r="V262" s="275" t="e">
        <f t="shared" si="87"/>
        <v>#VALUE!</v>
      </c>
      <c r="W262" s="275" t="e">
        <f t="shared" si="87"/>
        <v>#VALUE!</v>
      </c>
      <c r="X262" s="275" t="e">
        <f t="shared" si="87"/>
        <v>#VALUE!</v>
      </c>
      <c r="Y262" s="275" t="e">
        <f t="shared" si="87"/>
        <v>#VALUE!</v>
      </c>
      <c r="Z262" s="275" t="e">
        <f t="shared" si="87"/>
        <v>#VALUE!</v>
      </c>
      <c r="AA262" s="275" t="e">
        <f t="shared" si="87"/>
        <v>#VALUE!</v>
      </c>
      <c r="AB262" s="275" t="e">
        <f t="shared" si="87"/>
        <v>#VALUE!</v>
      </c>
      <c r="AC262" s="275" t="e">
        <f t="shared" si="87"/>
        <v>#VALUE!</v>
      </c>
      <c r="AD262" s="275" t="e">
        <f t="shared" si="87"/>
        <v>#VALUE!</v>
      </c>
      <c r="AE262" s="276" t="e">
        <f t="shared" si="75"/>
        <v>#VALUE!</v>
      </c>
    </row>
    <row r="263" spans="1:31">
      <c r="A263" s="133" t="e">
        <f t="shared" si="76"/>
        <v>#VALUE!</v>
      </c>
      <c r="B263" s="134" t="e">
        <f t="shared" si="77"/>
        <v>#VALUE!</v>
      </c>
      <c r="C263" s="134" t="e">
        <f t="shared" si="78"/>
        <v>#VALUE!</v>
      </c>
      <c r="D263" s="135" t="e">
        <f t="shared" si="79"/>
        <v>#VALUE!</v>
      </c>
      <c r="E263" s="150" t="e">
        <f t="shared" si="67"/>
        <v>#VALUE!</v>
      </c>
      <c r="F263" s="150" t="e">
        <f t="shared" si="68"/>
        <v>#VALUE!</v>
      </c>
      <c r="G263" s="136" t="e">
        <f t="shared" si="69"/>
        <v>#VALUE!</v>
      </c>
      <c r="H263" s="148" t="e">
        <f t="shared" si="73"/>
        <v>#VALUE!</v>
      </c>
      <c r="I263" s="148" t="e">
        <f t="shared" si="80"/>
        <v>#VALUE!</v>
      </c>
      <c r="J263" s="148" t="e">
        <f t="shared" si="70"/>
        <v>#VALUE!</v>
      </c>
      <c r="K263" s="148" t="e">
        <f t="shared" si="81"/>
        <v>#VALUE!</v>
      </c>
      <c r="L263" s="148" t="e">
        <f t="shared" si="82"/>
        <v>#VALUE!</v>
      </c>
      <c r="M263" s="148" t="e">
        <f t="shared" si="71"/>
        <v>#VALUE!</v>
      </c>
      <c r="N263" s="148" t="e">
        <f t="shared" si="74"/>
        <v>#VALUE!</v>
      </c>
      <c r="O263" s="148"/>
      <c r="P263" s="148"/>
      <c r="Q263" s="148" t="e">
        <f t="shared" si="83"/>
        <v>#VALUE!</v>
      </c>
      <c r="R263" s="148" t="e">
        <f t="shared" si="84"/>
        <v>#VALUE!</v>
      </c>
      <c r="S263" s="137" t="e">
        <f t="shared" si="72"/>
        <v>#VALUE!</v>
      </c>
      <c r="T263" s="275" t="e">
        <f t="shared" si="86"/>
        <v>#VALUE!</v>
      </c>
      <c r="U263" s="275" t="e">
        <f t="shared" si="87"/>
        <v>#VALUE!</v>
      </c>
      <c r="V263" s="275" t="e">
        <f t="shared" si="87"/>
        <v>#VALUE!</v>
      </c>
      <c r="W263" s="275" t="e">
        <f t="shared" si="87"/>
        <v>#VALUE!</v>
      </c>
      <c r="X263" s="275" t="e">
        <f t="shared" si="87"/>
        <v>#VALUE!</v>
      </c>
      <c r="Y263" s="275" t="e">
        <f t="shared" si="87"/>
        <v>#VALUE!</v>
      </c>
      <c r="Z263" s="275" t="e">
        <f t="shared" si="87"/>
        <v>#VALUE!</v>
      </c>
      <c r="AA263" s="275" t="e">
        <f t="shared" si="87"/>
        <v>#VALUE!</v>
      </c>
      <c r="AB263" s="275" t="e">
        <f t="shared" si="87"/>
        <v>#VALUE!</v>
      </c>
      <c r="AC263" s="275" t="e">
        <f t="shared" si="87"/>
        <v>#VALUE!</v>
      </c>
      <c r="AD263" s="275" t="e">
        <f t="shared" si="87"/>
        <v>#VALUE!</v>
      </c>
      <c r="AE263" s="276" t="e">
        <f t="shared" si="75"/>
        <v>#VALUE!</v>
      </c>
    </row>
    <row r="264" spans="1:31">
      <c r="A264" s="133" t="e">
        <f t="shared" si="76"/>
        <v>#VALUE!</v>
      </c>
      <c r="B264" s="134" t="e">
        <f t="shared" si="77"/>
        <v>#VALUE!</v>
      </c>
      <c r="C264" s="134" t="e">
        <f t="shared" si="78"/>
        <v>#VALUE!</v>
      </c>
      <c r="D264" s="135" t="e">
        <f t="shared" si="79"/>
        <v>#VALUE!</v>
      </c>
      <c r="E264" s="150" t="e">
        <f t="shared" si="67"/>
        <v>#VALUE!</v>
      </c>
      <c r="F264" s="150" t="e">
        <f t="shared" si="68"/>
        <v>#VALUE!</v>
      </c>
      <c r="G264" s="136" t="e">
        <f t="shared" si="69"/>
        <v>#VALUE!</v>
      </c>
      <c r="H264" s="148" t="e">
        <f t="shared" si="73"/>
        <v>#VALUE!</v>
      </c>
      <c r="I264" s="148" t="e">
        <f t="shared" si="80"/>
        <v>#VALUE!</v>
      </c>
      <c r="J264" s="148" t="e">
        <f t="shared" si="70"/>
        <v>#VALUE!</v>
      </c>
      <c r="K264" s="148" t="e">
        <f t="shared" si="81"/>
        <v>#VALUE!</v>
      </c>
      <c r="L264" s="148" t="e">
        <f t="shared" si="82"/>
        <v>#VALUE!</v>
      </c>
      <c r="M264" s="148" t="e">
        <f t="shared" si="71"/>
        <v>#VALUE!</v>
      </c>
      <c r="N264" s="148" t="e">
        <f t="shared" si="74"/>
        <v>#VALUE!</v>
      </c>
      <c r="O264" s="148"/>
      <c r="P264" s="148"/>
      <c r="Q264" s="148" t="e">
        <f t="shared" si="83"/>
        <v>#VALUE!</v>
      </c>
      <c r="R264" s="148" t="e">
        <f t="shared" si="84"/>
        <v>#VALUE!</v>
      </c>
      <c r="S264" s="137" t="e">
        <f t="shared" si="72"/>
        <v>#VALUE!</v>
      </c>
      <c r="T264" s="275" t="e">
        <f t="shared" si="86"/>
        <v>#VALUE!</v>
      </c>
      <c r="U264" s="275" t="e">
        <f t="shared" si="87"/>
        <v>#VALUE!</v>
      </c>
      <c r="V264" s="275" t="e">
        <f t="shared" si="87"/>
        <v>#VALUE!</v>
      </c>
      <c r="W264" s="275" t="e">
        <f t="shared" si="87"/>
        <v>#VALUE!</v>
      </c>
      <c r="X264" s="275" t="e">
        <f t="shared" si="87"/>
        <v>#VALUE!</v>
      </c>
      <c r="Y264" s="275" t="e">
        <f t="shared" si="87"/>
        <v>#VALUE!</v>
      </c>
      <c r="Z264" s="275" t="e">
        <f t="shared" si="87"/>
        <v>#VALUE!</v>
      </c>
      <c r="AA264" s="275" t="e">
        <f t="shared" si="87"/>
        <v>#VALUE!</v>
      </c>
      <c r="AB264" s="275" t="e">
        <f t="shared" si="87"/>
        <v>#VALUE!</v>
      </c>
      <c r="AC264" s="275" t="e">
        <f t="shared" si="87"/>
        <v>#VALUE!</v>
      </c>
      <c r="AD264" s="275" t="e">
        <f t="shared" si="87"/>
        <v>#VALUE!</v>
      </c>
      <c r="AE264" s="276" t="e">
        <f t="shared" si="75"/>
        <v>#VALUE!</v>
      </c>
    </row>
    <row r="265" spans="1:31">
      <c r="A265" s="133" t="e">
        <f t="shared" si="76"/>
        <v>#VALUE!</v>
      </c>
      <c r="B265" s="134" t="e">
        <f t="shared" si="77"/>
        <v>#VALUE!</v>
      </c>
      <c r="C265" s="134" t="e">
        <f t="shared" si="78"/>
        <v>#VALUE!</v>
      </c>
      <c r="D265" s="135" t="e">
        <f t="shared" si="79"/>
        <v>#VALUE!</v>
      </c>
      <c r="E265" s="150" t="e">
        <f t="shared" si="67"/>
        <v>#VALUE!</v>
      </c>
      <c r="F265" s="150" t="e">
        <f t="shared" si="68"/>
        <v>#VALUE!</v>
      </c>
      <c r="G265" s="136" t="e">
        <f t="shared" si="69"/>
        <v>#VALUE!</v>
      </c>
      <c r="H265" s="148" t="e">
        <f t="shared" si="73"/>
        <v>#VALUE!</v>
      </c>
      <c r="I265" s="148" t="e">
        <f t="shared" si="80"/>
        <v>#VALUE!</v>
      </c>
      <c r="J265" s="148" t="e">
        <f t="shared" si="70"/>
        <v>#VALUE!</v>
      </c>
      <c r="K265" s="148" t="e">
        <f t="shared" si="81"/>
        <v>#VALUE!</v>
      </c>
      <c r="L265" s="148" t="e">
        <f t="shared" si="82"/>
        <v>#VALUE!</v>
      </c>
      <c r="M265" s="148" t="e">
        <f t="shared" si="71"/>
        <v>#VALUE!</v>
      </c>
      <c r="N265" s="148" t="e">
        <f t="shared" si="74"/>
        <v>#VALUE!</v>
      </c>
      <c r="O265" s="148"/>
      <c r="P265" s="148"/>
      <c r="Q265" s="148" t="e">
        <f t="shared" si="83"/>
        <v>#VALUE!</v>
      </c>
      <c r="R265" s="148" t="e">
        <f t="shared" si="84"/>
        <v>#VALUE!</v>
      </c>
      <c r="S265" s="137" t="e">
        <f t="shared" si="72"/>
        <v>#VALUE!</v>
      </c>
      <c r="T265" s="275" t="e">
        <f t="shared" si="86"/>
        <v>#VALUE!</v>
      </c>
      <c r="U265" s="275" t="e">
        <f t="shared" si="87"/>
        <v>#VALUE!</v>
      </c>
      <c r="V265" s="275" t="e">
        <f t="shared" si="87"/>
        <v>#VALUE!</v>
      </c>
      <c r="W265" s="275" t="e">
        <f t="shared" si="87"/>
        <v>#VALUE!</v>
      </c>
      <c r="X265" s="275" t="e">
        <f t="shared" si="87"/>
        <v>#VALUE!</v>
      </c>
      <c r="Y265" s="275" t="e">
        <f t="shared" si="87"/>
        <v>#VALUE!</v>
      </c>
      <c r="Z265" s="275" t="e">
        <f t="shared" si="87"/>
        <v>#VALUE!</v>
      </c>
      <c r="AA265" s="275" t="e">
        <f t="shared" si="87"/>
        <v>#VALUE!</v>
      </c>
      <c r="AB265" s="275" t="e">
        <f t="shared" si="87"/>
        <v>#VALUE!</v>
      </c>
      <c r="AC265" s="275" t="e">
        <f t="shared" si="87"/>
        <v>#VALUE!</v>
      </c>
      <c r="AD265" s="275" t="e">
        <f t="shared" si="87"/>
        <v>#VALUE!</v>
      </c>
      <c r="AE265" s="276" t="e">
        <f t="shared" si="75"/>
        <v>#VALUE!</v>
      </c>
    </row>
    <row r="266" spans="1:31">
      <c r="A266" s="133" t="e">
        <f t="shared" si="76"/>
        <v>#VALUE!</v>
      </c>
      <c r="B266" s="134" t="e">
        <f t="shared" si="77"/>
        <v>#VALUE!</v>
      </c>
      <c r="C266" s="134" t="e">
        <f t="shared" si="78"/>
        <v>#VALUE!</v>
      </c>
      <c r="D266" s="135" t="e">
        <f t="shared" si="79"/>
        <v>#VALUE!</v>
      </c>
      <c r="E266" s="150" t="e">
        <f t="shared" si="67"/>
        <v>#VALUE!</v>
      </c>
      <c r="F266" s="150" t="e">
        <f t="shared" si="68"/>
        <v>#VALUE!</v>
      </c>
      <c r="G266" s="136" t="e">
        <f t="shared" si="69"/>
        <v>#VALUE!</v>
      </c>
      <c r="H266" s="148" t="e">
        <f t="shared" si="73"/>
        <v>#VALUE!</v>
      </c>
      <c r="I266" s="148" t="e">
        <f t="shared" si="80"/>
        <v>#VALUE!</v>
      </c>
      <c r="J266" s="148" t="e">
        <f t="shared" si="70"/>
        <v>#VALUE!</v>
      </c>
      <c r="K266" s="148" t="e">
        <f t="shared" si="81"/>
        <v>#VALUE!</v>
      </c>
      <c r="L266" s="148" t="e">
        <f t="shared" si="82"/>
        <v>#VALUE!</v>
      </c>
      <c r="M266" s="148" t="e">
        <f t="shared" si="71"/>
        <v>#VALUE!</v>
      </c>
      <c r="N266" s="148" t="e">
        <f t="shared" si="74"/>
        <v>#VALUE!</v>
      </c>
      <c r="O266" s="148"/>
      <c r="P266" s="148"/>
      <c r="Q266" s="148" t="e">
        <f t="shared" si="83"/>
        <v>#VALUE!</v>
      </c>
      <c r="R266" s="148" t="e">
        <f t="shared" si="84"/>
        <v>#VALUE!</v>
      </c>
      <c r="S266" s="137" t="e">
        <f t="shared" si="72"/>
        <v>#VALUE!</v>
      </c>
      <c r="T266" s="275" t="e">
        <f t="shared" si="86"/>
        <v>#VALUE!</v>
      </c>
      <c r="U266" s="275" t="e">
        <f t="shared" si="87"/>
        <v>#VALUE!</v>
      </c>
      <c r="V266" s="275" t="e">
        <f t="shared" si="87"/>
        <v>#VALUE!</v>
      </c>
      <c r="W266" s="275" t="e">
        <f t="shared" si="87"/>
        <v>#VALUE!</v>
      </c>
      <c r="X266" s="275" t="e">
        <f t="shared" si="87"/>
        <v>#VALUE!</v>
      </c>
      <c r="Y266" s="275" t="e">
        <f t="shared" si="87"/>
        <v>#VALUE!</v>
      </c>
      <c r="Z266" s="275" t="e">
        <f t="shared" si="87"/>
        <v>#VALUE!</v>
      </c>
      <c r="AA266" s="275" t="e">
        <f t="shared" si="87"/>
        <v>#VALUE!</v>
      </c>
      <c r="AB266" s="275" t="e">
        <f t="shared" si="87"/>
        <v>#VALUE!</v>
      </c>
      <c r="AC266" s="275" t="e">
        <f t="shared" si="87"/>
        <v>#VALUE!</v>
      </c>
      <c r="AD266" s="275" t="e">
        <f t="shared" si="87"/>
        <v>#VALUE!</v>
      </c>
      <c r="AE266" s="276" t="e">
        <f t="shared" si="75"/>
        <v>#VALUE!</v>
      </c>
    </row>
    <row r="267" spans="1:31">
      <c r="A267" s="133" t="e">
        <f t="shared" si="76"/>
        <v>#VALUE!</v>
      </c>
      <c r="B267" s="134" t="e">
        <f t="shared" si="77"/>
        <v>#VALUE!</v>
      </c>
      <c r="C267" s="134" t="e">
        <f t="shared" si="78"/>
        <v>#VALUE!</v>
      </c>
      <c r="D267" s="135" t="e">
        <f t="shared" si="79"/>
        <v>#VALUE!</v>
      </c>
      <c r="E267" s="150" t="e">
        <f t="shared" si="67"/>
        <v>#VALUE!</v>
      </c>
      <c r="F267" s="150" t="e">
        <f t="shared" si="68"/>
        <v>#VALUE!</v>
      </c>
      <c r="G267" s="136" t="e">
        <f t="shared" si="69"/>
        <v>#VALUE!</v>
      </c>
      <c r="H267" s="148" t="e">
        <f t="shared" si="73"/>
        <v>#VALUE!</v>
      </c>
      <c r="I267" s="148" t="e">
        <f t="shared" si="80"/>
        <v>#VALUE!</v>
      </c>
      <c r="J267" s="148" t="e">
        <f t="shared" si="70"/>
        <v>#VALUE!</v>
      </c>
      <c r="K267" s="148" t="e">
        <f t="shared" si="81"/>
        <v>#VALUE!</v>
      </c>
      <c r="L267" s="148" t="e">
        <f t="shared" si="82"/>
        <v>#VALUE!</v>
      </c>
      <c r="M267" s="148" t="e">
        <f t="shared" si="71"/>
        <v>#VALUE!</v>
      </c>
      <c r="N267" s="148" t="e">
        <f t="shared" si="74"/>
        <v>#VALUE!</v>
      </c>
      <c r="O267" s="148"/>
      <c r="P267" s="148"/>
      <c r="Q267" s="148" t="e">
        <f t="shared" si="83"/>
        <v>#VALUE!</v>
      </c>
      <c r="R267" s="148" t="e">
        <f t="shared" si="84"/>
        <v>#VALUE!</v>
      </c>
      <c r="S267" s="137" t="e">
        <f t="shared" si="72"/>
        <v>#VALUE!</v>
      </c>
      <c r="T267" s="275" t="e">
        <f t="shared" si="86"/>
        <v>#VALUE!</v>
      </c>
      <c r="U267" s="275" t="e">
        <f t="shared" si="87"/>
        <v>#VALUE!</v>
      </c>
      <c r="V267" s="275" t="e">
        <f t="shared" si="87"/>
        <v>#VALUE!</v>
      </c>
      <c r="W267" s="275" t="e">
        <f t="shared" si="87"/>
        <v>#VALUE!</v>
      </c>
      <c r="X267" s="275" t="e">
        <f t="shared" si="87"/>
        <v>#VALUE!</v>
      </c>
      <c r="Y267" s="275" t="e">
        <f t="shared" si="87"/>
        <v>#VALUE!</v>
      </c>
      <c r="Z267" s="275" t="e">
        <f t="shared" si="87"/>
        <v>#VALUE!</v>
      </c>
      <c r="AA267" s="275" t="e">
        <f t="shared" si="87"/>
        <v>#VALUE!</v>
      </c>
      <c r="AB267" s="275" t="e">
        <f t="shared" si="87"/>
        <v>#VALUE!</v>
      </c>
      <c r="AC267" s="275" t="e">
        <f t="shared" si="87"/>
        <v>#VALUE!</v>
      </c>
      <c r="AD267" s="275" t="e">
        <f t="shared" si="87"/>
        <v>#VALUE!</v>
      </c>
      <c r="AE267" s="276" t="e">
        <f t="shared" si="75"/>
        <v>#VALUE!</v>
      </c>
    </row>
    <row r="268" spans="1:31">
      <c r="A268" s="133" t="e">
        <f t="shared" si="76"/>
        <v>#VALUE!</v>
      </c>
      <c r="B268" s="134" t="e">
        <f t="shared" si="77"/>
        <v>#VALUE!</v>
      </c>
      <c r="C268" s="134" t="e">
        <f t="shared" si="78"/>
        <v>#VALUE!</v>
      </c>
      <c r="D268" s="135" t="e">
        <f t="shared" si="79"/>
        <v>#VALUE!</v>
      </c>
      <c r="E268" s="150" t="e">
        <f t="shared" si="67"/>
        <v>#VALUE!</v>
      </c>
      <c r="F268" s="150" t="e">
        <f t="shared" si="68"/>
        <v>#VALUE!</v>
      </c>
      <c r="G268" s="136" t="e">
        <f t="shared" si="69"/>
        <v>#VALUE!</v>
      </c>
      <c r="H268" s="148" t="e">
        <f t="shared" si="73"/>
        <v>#VALUE!</v>
      </c>
      <c r="I268" s="148" t="e">
        <f t="shared" si="80"/>
        <v>#VALUE!</v>
      </c>
      <c r="J268" s="148" t="e">
        <f t="shared" si="70"/>
        <v>#VALUE!</v>
      </c>
      <c r="K268" s="148" t="e">
        <f t="shared" si="81"/>
        <v>#VALUE!</v>
      </c>
      <c r="L268" s="148" t="e">
        <f t="shared" si="82"/>
        <v>#VALUE!</v>
      </c>
      <c r="M268" s="148" t="e">
        <f t="shared" si="71"/>
        <v>#VALUE!</v>
      </c>
      <c r="N268" s="148" t="e">
        <f t="shared" si="74"/>
        <v>#VALUE!</v>
      </c>
      <c r="O268" s="148"/>
      <c r="P268" s="148"/>
      <c r="Q268" s="148" t="e">
        <f t="shared" si="83"/>
        <v>#VALUE!</v>
      </c>
      <c r="R268" s="148" t="e">
        <f t="shared" si="84"/>
        <v>#VALUE!</v>
      </c>
      <c r="S268" s="137" t="e">
        <f t="shared" si="72"/>
        <v>#VALUE!</v>
      </c>
      <c r="T268" s="275" t="e">
        <f t="shared" si="86"/>
        <v>#VALUE!</v>
      </c>
      <c r="U268" s="275" t="e">
        <f t="shared" si="87"/>
        <v>#VALUE!</v>
      </c>
      <c r="V268" s="275" t="e">
        <f t="shared" si="87"/>
        <v>#VALUE!</v>
      </c>
      <c r="W268" s="275" t="e">
        <f t="shared" si="87"/>
        <v>#VALUE!</v>
      </c>
      <c r="X268" s="275" t="e">
        <f t="shared" si="87"/>
        <v>#VALUE!</v>
      </c>
      <c r="Y268" s="275" t="e">
        <f t="shared" si="87"/>
        <v>#VALUE!</v>
      </c>
      <c r="Z268" s="275" t="e">
        <f t="shared" si="87"/>
        <v>#VALUE!</v>
      </c>
      <c r="AA268" s="275" t="e">
        <f t="shared" si="87"/>
        <v>#VALUE!</v>
      </c>
      <c r="AB268" s="275" t="e">
        <f t="shared" si="87"/>
        <v>#VALUE!</v>
      </c>
      <c r="AC268" s="275" t="e">
        <f t="shared" si="87"/>
        <v>#VALUE!</v>
      </c>
      <c r="AD268" s="275" t="e">
        <f t="shared" si="87"/>
        <v>#VALUE!</v>
      </c>
      <c r="AE268" s="276" t="e">
        <f t="shared" si="75"/>
        <v>#VALUE!</v>
      </c>
    </row>
    <row r="269" spans="1:31">
      <c r="A269" s="133" t="e">
        <f t="shared" si="76"/>
        <v>#VALUE!</v>
      </c>
      <c r="B269" s="134" t="e">
        <f t="shared" si="77"/>
        <v>#VALUE!</v>
      </c>
      <c r="C269" s="134" t="e">
        <f t="shared" si="78"/>
        <v>#VALUE!</v>
      </c>
      <c r="D269" s="135" t="e">
        <f t="shared" si="79"/>
        <v>#VALUE!</v>
      </c>
      <c r="E269" s="150" t="e">
        <f t="shared" si="67"/>
        <v>#VALUE!</v>
      </c>
      <c r="F269" s="150" t="e">
        <f t="shared" si="68"/>
        <v>#VALUE!</v>
      </c>
      <c r="G269" s="136" t="e">
        <f t="shared" si="69"/>
        <v>#VALUE!</v>
      </c>
      <c r="H269" s="148" t="e">
        <f t="shared" si="73"/>
        <v>#VALUE!</v>
      </c>
      <c r="I269" s="148" t="e">
        <f t="shared" si="80"/>
        <v>#VALUE!</v>
      </c>
      <c r="J269" s="148" t="e">
        <f t="shared" si="70"/>
        <v>#VALUE!</v>
      </c>
      <c r="K269" s="148" t="e">
        <f t="shared" si="81"/>
        <v>#VALUE!</v>
      </c>
      <c r="L269" s="148" t="e">
        <f t="shared" si="82"/>
        <v>#VALUE!</v>
      </c>
      <c r="M269" s="148" t="e">
        <f t="shared" si="71"/>
        <v>#VALUE!</v>
      </c>
      <c r="N269" s="148" t="e">
        <f t="shared" si="74"/>
        <v>#VALUE!</v>
      </c>
      <c r="O269" s="148"/>
      <c r="P269" s="148"/>
      <c r="Q269" s="148" t="e">
        <f t="shared" si="83"/>
        <v>#VALUE!</v>
      </c>
      <c r="R269" s="148" t="e">
        <f t="shared" si="84"/>
        <v>#VALUE!</v>
      </c>
      <c r="S269" s="137" t="e">
        <f t="shared" si="72"/>
        <v>#VALUE!</v>
      </c>
      <c r="T269" s="275" t="e">
        <f t="shared" si="86"/>
        <v>#VALUE!</v>
      </c>
      <c r="U269" s="275" t="e">
        <f t="shared" si="87"/>
        <v>#VALUE!</v>
      </c>
      <c r="V269" s="275" t="e">
        <f t="shared" si="87"/>
        <v>#VALUE!</v>
      </c>
      <c r="W269" s="275" t="e">
        <f t="shared" si="87"/>
        <v>#VALUE!</v>
      </c>
      <c r="X269" s="275" t="e">
        <f t="shared" si="87"/>
        <v>#VALUE!</v>
      </c>
      <c r="Y269" s="275" t="e">
        <f t="shared" si="87"/>
        <v>#VALUE!</v>
      </c>
      <c r="Z269" s="275" t="e">
        <f t="shared" si="87"/>
        <v>#VALUE!</v>
      </c>
      <c r="AA269" s="275" t="e">
        <f t="shared" si="87"/>
        <v>#VALUE!</v>
      </c>
      <c r="AB269" s="275" t="e">
        <f t="shared" si="87"/>
        <v>#VALUE!</v>
      </c>
      <c r="AC269" s="275" t="e">
        <f t="shared" si="87"/>
        <v>#VALUE!</v>
      </c>
      <c r="AD269" s="275" t="e">
        <f t="shared" si="87"/>
        <v>#VALUE!</v>
      </c>
      <c r="AE269" s="276" t="e">
        <f t="shared" si="75"/>
        <v>#VALUE!</v>
      </c>
    </row>
    <row r="270" spans="1:31">
      <c r="A270" s="133" t="e">
        <f t="shared" si="76"/>
        <v>#VALUE!</v>
      </c>
      <c r="B270" s="134" t="e">
        <f t="shared" si="77"/>
        <v>#VALUE!</v>
      </c>
      <c r="C270" s="134" t="e">
        <f t="shared" si="78"/>
        <v>#VALUE!</v>
      </c>
      <c r="D270" s="135" t="e">
        <f t="shared" si="79"/>
        <v>#VALUE!</v>
      </c>
      <c r="E270" s="150" t="e">
        <f t="shared" si="67"/>
        <v>#VALUE!</v>
      </c>
      <c r="F270" s="150" t="e">
        <f t="shared" si="68"/>
        <v>#VALUE!</v>
      </c>
      <c r="G270" s="136" t="e">
        <f t="shared" si="69"/>
        <v>#VALUE!</v>
      </c>
      <c r="H270" s="148" t="e">
        <f t="shared" si="73"/>
        <v>#VALUE!</v>
      </c>
      <c r="I270" s="148" t="e">
        <f t="shared" si="80"/>
        <v>#VALUE!</v>
      </c>
      <c r="J270" s="148" t="e">
        <f t="shared" si="70"/>
        <v>#VALUE!</v>
      </c>
      <c r="K270" s="148" t="e">
        <f t="shared" si="81"/>
        <v>#VALUE!</v>
      </c>
      <c r="L270" s="148" t="e">
        <f t="shared" si="82"/>
        <v>#VALUE!</v>
      </c>
      <c r="M270" s="148" t="e">
        <f t="shared" si="71"/>
        <v>#VALUE!</v>
      </c>
      <c r="N270" s="148" t="e">
        <f t="shared" si="74"/>
        <v>#VALUE!</v>
      </c>
      <c r="O270" s="148"/>
      <c r="P270" s="148"/>
      <c r="Q270" s="148" t="e">
        <f t="shared" si="83"/>
        <v>#VALUE!</v>
      </c>
      <c r="R270" s="148" t="e">
        <f t="shared" si="84"/>
        <v>#VALUE!</v>
      </c>
      <c r="S270" s="137" t="e">
        <f t="shared" si="72"/>
        <v>#VALUE!</v>
      </c>
      <c r="T270" s="275" t="e">
        <f t="shared" si="86"/>
        <v>#VALUE!</v>
      </c>
      <c r="U270" s="275" t="e">
        <f t="shared" si="87"/>
        <v>#VALUE!</v>
      </c>
      <c r="V270" s="275" t="e">
        <f t="shared" si="87"/>
        <v>#VALUE!</v>
      </c>
      <c r="W270" s="275" t="e">
        <f t="shared" si="87"/>
        <v>#VALUE!</v>
      </c>
      <c r="X270" s="275" t="e">
        <f t="shared" si="87"/>
        <v>#VALUE!</v>
      </c>
      <c r="Y270" s="275" t="e">
        <f t="shared" si="87"/>
        <v>#VALUE!</v>
      </c>
      <c r="Z270" s="275" t="e">
        <f t="shared" si="87"/>
        <v>#VALUE!</v>
      </c>
      <c r="AA270" s="275" t="e">
        <f t="shared" si="87"/>
        <v>#VALUE!</v>
      </c>
      <c r="AB270" s="275" t="e">
        <f t="shared" si="87"/>
        <v>#VALUE!</v>
      </c>
      <c r="AC270" s="275" t="e">
        <f t="shared" si="87"/>
        <v>#VALUE!</v>
      </c>
      <c r="AD270" s="275" t="e">
        <f t="shared" si="87"/>
        <v>#VALUE!</v>
      </c>
      <c r="AE270" s="276" t="e">
        <f t="shared" si="75"/>
        <v>#VALUE!</v>
      </c>
    </row>
    <row r="271" spans="1:31">
      <c r="A271" s="133" t="e">
        <f t="shared" si="76"/>
        <v>#VALUE!</v>
      </c>
      <c r="B271" s="134" t="e">
        <f t="shared" si="77"/>
        <v>#VALUE!</v>
      </c>
      <c r="C271" s="134" t="e">
        <f t="shared" si="78"/>
        <v>#VALUE!</v>
      </c>
      <c r="D271" s="135" t="e">
        <f t="shared" si="79"/>
        <v>#VALUE!</v>
      </c>
      <c r="E271" s="150" t="e">
        <f t="shared" si="67"/>
        <v>#VALUE!</v>
      </c>
      <c r="F271" s="150" t="e">
        <f t="shared" si="68"/>
        <v>#VALUE!</v>
      </c>
      <c r="G271" s="136" t="e">
        <f t="shared" si="69"/>
        <v>#VALUE!</v>
      </c>
      <c r="H271" s="148" t="e">
        <f t="shared" si="73"/>
        <v>#VALUE!</v>
      </c>
      <c r="I271" s="148" t="e">
        <f t="shared" si="80"/>
        <v>#VALUE!</v>
      </c>
      <c r="J271" s="148" t="e">
        <f t="shared" si="70"/>
        <v>#VALUE!</v>
      </c>
      <c r="K271" s="148" t="e">
        <f t="shared" si="81"/>
        <v>#VALUE!</v>
      </c>
      <c r="L271" s="148" t="e">
        <f t="shared" si="82"/>
        <v>#VALUE!</v>
      </c>
      <c r="M271" s="148" t="e">
        <f t="shared" si="71"/>
        <v>#VALUE!</v>
      </c>
      <c r="N271" s="148" t="e">
        <f t="shared" si="74"/>
        <v>#VALUE!</v>
      </c>
      <c r="O271" s="148"/>
      <c r="P271" s="148"/>
      <c r="Q271" s="148" t="e">
        <f t="shared" si="83"/>
        <v>#VALUE!</v>
      </c>
      <c r="R271" s="148" t="e">
        <f t="shared" si="84"/>
        <v>#VALUE!</v>
      </c>
      <c r="S271" s="137" t="e">
        <f t="shared" si="72"/>
        <v>#VALUE!</v>
      </c>
      <c r="T271" s="275" t="e">
        <f t="shared" si="86"/>
        <v>#VALUE!</v>
      </c>
      <c r="U271" s="275" t="e">
        <f t="shared" si="87"/>
        <v>#VALUE!</v>
      </c>
      <c r="V271" s="275" t="e">
        <f t="shared" si="87"/>
        <v>#VALUE!</v>
      </c>
      <c r="W271" s="275" t="e">
        <f t="shared" si="87"/>
        <v>#VALUE!</v>
      </c>
      <c r="X271" s="275" t="e">
        <f t="shared" si="87"/>
        <v>#VALUE!</v>
      </c>
      <c r="Y271" s="275" t="e">
        <f t="shared" si="87"/>
        <v>#VALUE!</v>
      </c>
      <c r="Z271" s="275" t="e">
        <f t="shared" si="87"/>
        <v>#VALUE!</v>
      </c>
      <c r="AA271" s="275" t="e">
        <f t="shared" si="87"/>
        <v>#VALUE!</v>
      </c>
      <c r="AB271" s="275" t="e">
        <f t="shared" si="87"/>
        <v>#VALUE!</v>
      </c>
      <c r="AC271" s="275" t="e">
        <f t="shared" si="87"/>
        <v>#VALUE!</v>
      </c>
      <c r="AD271" s="275" t="e">
        <f t="shared" si="87"/>
        <v>#VALUE!</v>
      </c>
      <c r="AE271" s="276" t="e">
        <f t="shared" si="75"/>
        <v>#VALUE!</v>
      </c>
    </row>
    <row r="272" spans="1:31">
      <c r="A272" s="133" t="e">
        <f t="shared" si="76"/>
        <v>#VALUE!</v>
      </c>
      <c r="B272" s="134" t="e">
        <f t="shared" si="77"/>
        <v>#VALUE!</v>
      </c>
      <c r="C272" s="134" t="e">
        <f t="shared" si="78"/>
        <v>#VALUE!</v>
      </c>
      <c r="D272" s="135" t="e">
        <f t="shared" si="79"/>
        <v>#VALUE!</v>
      </c>
      <c r="E272" s="150" t="e">
        <f t="shared" si="67"/>
        <v>#VALUE!</v>
      </c>
      <c r="F272" s="150" t="e">
        <f t="shared" si="68"/>
        <v>#VALUE!</v>
      </c>
      <c r="G272" s="136" t="e">
        <f t="shared" si="69"/>
        <v>#VALUE!</v>
      </c>
      <c r="H272" s="148" t="e">
        <f t="shared" si="73"/>
        <v>#VALUE!</v>
      </c>
      <c r="I272" s="148" t="e">
        <f t="shared" si="80"/>
        <v>#VALUE!</v>
      </c>
      <c r="J272" s="148" t="e">
        <f t="shared" si="70"/>
        <v>#VALUE!</v>
      </c>
      <c r="K272" s="148" t="e">
        <f t="shared" si="81"/>
        <v>#VALUE!</v>
      </c>
      <c r="L272" s="148" t="e">
        <f t="shared" si="82"/>
        <v>#VALUE!</v>
      </c>
      <c r="M272" s="148" t="e">
        <f t="shared" si="71"/>
        <v>#VALUE!</v>
      </c>
      <c r="N272" s="148" t="e">
        <f t="shared" si="74"/>
        <v>#VALUE!</v>
      </c>
      <c r="O272" s="148"/>
      <c r="P272" s="148"/>
      <c r="Q272" s="148" t="e">
        <f t="shared" si="83"/>
        <v>#VALUE!</v>
      </c>
      <c r="R272" s="148" t="e">
        <f t="shared" si="84"/>
        <v>#VALUE!</v>
      </c>
      <c r="S272" s="137" t="e">
        <f t="shared" si="72"/>
        <v>#VALUE!</v>
      </c>
      <c r="T272" s="275" t="e">
        <f t="shared" si="86"/>
        <v>#VALUE!</v>
      </c>
      <c r="U272" s="275" t="e">
        <f t="shared" si="87"/>
        <v>#VALUE!</v>
      </c>
      <c r="V272" s="275" t="e">
        <f t="shared" si="87"/>
        <v>#VALUE!</v>
      </c>
      <c r="W272" s="275" t="e">
        <f t="shared" si="87"/>
        <v>#VALUE!</v>
      </c>
      <c r="X272" s="275" t="e">
        <f t="shared" si="87"/>
        <v>#VALUE!</v>
      </c>
      <c r="Y272" s="275" t="e">
        <f t="shared" si="87"/>
        <v>#VALUE!</v>
      </c>
      <c r="Z272" s="275" t="e">
        <f t="shared" si="87"/>
        <v>#VALUE!</v>
      </c>
      <c r="AA272" s="275" t="e">
        <f t="shared" si="87"/>
        <v>#VALUE!</v>
      </c>
      <c r="AB272" s="275" t="e">
        <f t="shared" si="87"/>
        <v>#VALUE!</v>
      </c>
      <c r="AC272" s="275" t="e">
        <f t="shared" si="87"/>
        <v>#VALUE!</v>
      </c>
      <c r="AD272" s="275" t="e">
        <f t="shared" si="87"/>
        <v>#VALUE!</v>
      </c>
      <c r="AE272" s="276" t="e">
        <f t="shared" si="75"/>
        <v>#VALUE!</v>
      </c>
    </row>
    <row r="273" spans="1:31">
      <c r="A273" s="133" t="e">
        <f t="shared" si="76"/>
        <v>#VALUE!</v>
      </c>
      <c r="B273" s="134" t="e">
        <f t="shared" si="77"/>
        <v>#VALUE!</v>
      </c>
      <c r="C273" s="134" t="e">
        <f t="shared" si="78"/>
        <v>#VALUE!</v>
      </c>
      <c r="D273" s="135" t="e">
        <f t="shared" si="79"/>
        <v>#VALUE!</v>
      </c>
      <c r="E273" s="150" t="e">
        <f t="shared" ref="E273:E336" si="88">IF(A273&lt;&gt;"", IF(F273="N",0, ROUNDDOWN(IF(S273="Y", MAX(Q273, 0), MIN(BondAmountInvested*G273/Freq, Max_Wdwl_amt)), 2)),"")</f>
        <v>#VALUE!</v>
      </c>
      <c r="F273" s="150" t="e">
        <f t="shared" ref="F273:F336" si="89">IF(A273&lt;&gt;"",  IF(A273&lt;first_projection_wdl_mth,"N",IF(A273=first_projection_wdl_mth,"Y",IF(INT((A273-first_projection_wdl_mth)/Mths_between_Wdwls)=(A273-first_projection_wdl_mth)/Mths_between_Wdwls,"Y","N"))),"")</f>
        <v>#VALUE!</v>
      </c>
      <c r="G273" s="136" t="e">
        <f t="shared" ref="G273:G336" si="90">IF(A273&lt;&gt;"", IncomeRetained, "")</f>
        <v>#VALUE!</v>
      </c>
      <c r="H273" s="148" t="e">
        <f t="shared" si="73"/>
        <v>#VALUE!</v>
      </c>
      <c r="I273" s="148" t="e">
        <f t="shared" si="80"/>
        <v>#VALUE!</v>
      </c>
      <c r="J273" s="148" t="e">
        <f t="shared" ref="J273:J336" si="91">IF(A273&lt;&gt;"", (MIN(E273, Q273)-I273)*(1-IF(D273&lt;chargeable_gain_taxrate_change_date,chargeable_gain_taxrate_pre_change,chargeable_gain_taxrate_post_change))+I273, "")</f>
        <v>#VALUE!</v>
      </c>
      <c r="K273" s="148" t="e">
        <f t="shared" si="81"/>
        <v>#VALUE!</v>
      </c>
      <c r="L273" s="148" t="e">
        <f t="shared" si="82"/>
        <v>#VALUE!</v>
      </c>
      <c r="M273" s="148" t="e">
        <f t="shared" ref="M273:M336" si="92">IF(A273="", "", L273*Mthly_growth_rate)</f>
        <v>#VALUE!</v>
      </c>
      <c r="N273" s="148" t="e">
        <f t="shared" si="74"/>
        <v>#VALUE!</v>
      </c>
      <c r="O273" s="148"/>
      <c r="P273" s="148"/>
      <c r="Q273" s="148" t="e">
        <f t="shared" si="83"/>
        <v>#VALUE!</v>
      </c>
      <c r="R273" s="148" t="e">
        <f t="shared" si="84"/>
        <v>#VALUE!</v>
      </c>
      <c r="S273" s="137" t="e">
        <f t="shared" ref="S273:S336" si="93">IF(A273="", "", IF(S272="Y", "Y", IF(Q273- IF(F273="Y", MIN(BondAmountInvested*G273/Freq,Max_Wdwl_amt), 0)&lt;=0, "Y", "N")))</f>
        <v>#VALUE!</v>
      </c>
      <c r="T273" s="275" t="e">
        <f t="shared" si="86"/>
        <v>#VALUE!</v>
      </c>
      <c r="U273" s="275" t="e">
        <f t="shared" si="87"/>
        <v>#VALUE!</v>
      </c>
      <c r="V273" s="275" t="e">
        <f t="shared" si="87"/>
        <v>#VALUE!</v>
      </c>
      <c r="W273" s="275" t="e">
        <f t="shared" si="87"/>
        <v>#VALUE!</v>
      </c>
      <c r="X273" s="275" t="e">
        <f t="shared" si="87"/>
        <v>#VALUE!</v>
      </c>
      <c r="Y273" s="275" t="e">
        <f t="shared" si="87"/>
        <v>#VALUE!</v>
      </c>
      <c r="Z273" s="275" t="e">
        <f t="shared" si="87"/>
        <v>#VALUE!</v>
      </c>
      <c r="AA273" s="275" t="e">
        <f t="shared" si="87"/>
        <v>#VALUE!</v>
      </c>
      <c r="AB273" s="275" t="e">
        <f t="shared" si="87"/>
        <v>#VALUE!</v>
      </c>
      <c r="AC273" s="275" t="e">
        <f t="shared" si="87"/>
        <v>#VALUE!</v>
      </c>
      <c r="AD273" s="275" t="e">
        <f t="shared" si="87"/>
        <v>#VALUE!</v>
      </c>
      <c r="AE273" s="276" t="e">
        <f t="shared" si="75"/>
        <v>#VALUE!</v>
      </c>
    </row>
    <row r="274" spans="1:31">
      <c r="A274" s="133" t="e">
        <f t="shared" si="76"/>
        <v>#VALUE!</v>
      </c>
      <c r="B274" s="134" t="e">
        <f t="shared" si="77"/>
        <v>#VALUE!</v>
      </c>
      <c r="C274" s="134" t="e">
        <f t="shared" si="78"/>
        <v>#VALUE!</v>
      </c>
      <c r="D274" s="135" t="e">
        <f t="shared" si="79"/>
        <v>#VALUE!</v>
      </c>
      <c r="E274" s="150" t="e">
        <f t="shared" si="88"/>
        <v>#VALUE!</v>
      </c>
      <c r="F274" s="150" t="e">
        <f t="shared" si="89"/>
        <v>#VALUE!</v>
      </c>
      <c r="G274" s="136" t="e">
        <f t="shared" si="90"/>
        <v>#VALUE!</v>
      </c>
      <c r="H274" s="148" t="e">
        <f t="shared" ref="H274:H337" si="94">IF(A274&lt;&gt;"", IF(B274&lt;Max_tax_free_term, IF(AND(C274=1, B274&lt;Max_tax_free_term), Annual_tax_free_Wdwl, 0), 0)+H273-I273, "")</f>
        <v>#VALUE!</v>
      </c>
      <c r="I274" s="148" t="e">
        <f t="shared" si="80"/>
        <v>#VALUE!</v>
      </c>
      <c r="J274" s="148" t="e">
        <f t="shared" si="91"/>
        <v>#VALUE!</v>
      </c>
      <c r="K274" s="148" t="e">
        <f t="shared" si="81"/>
        <v>#VALUE!</v>
      </c>
      <c r="L274" s="148" t="e">
        <f t="shared" si="82"/>
        <v>#VALUE!</v>
      </c>
      <c r="M274" s="148" t="e">
        <f t="shared" si="92"/>
        <v>#VALUE!</v>
      </c>
      <c r="N274" s="148" t="e">
        <f t="shared" ref="N274:N337" si="95">IF(A274="", "", AE274)</f>
        <v>#VALUE!</v>
      </c>
      <c r="O274" s="148"/>
      <c r="P274" s="148"/>
      <c r="Q274" s="148" t="e">
        <f t="shared" si="83"/>
        <v>#VALUE!</v>
      </c>
      <c r="R274" s="148" t="e">
        <f t="shared" si="84"/>
        <v>#VALUE!</v>
      </c>
      <c r="S274" s="137" t="e">
        <f t="shared" si="93"/>
        <v>#VALUE!</v>
      </c>
      <c r="T274" s="275" t="e">
        <f t="shared" si="86"/>
        <v>#VALUE!</v>
      </c>
      <c r="U274" s="275" t="e">
        <f t="shared" si="87"/>
        <v>#VALUE!</v>
      </c>
      <c r="V274" s="275" t="e">
        <f t="shared" si="87"/>
        <v>#VALUE!</v>
      </c>
      <c r="W274" s="275" t="e">
        <f t="shared" si="87"/>
        <v>#VALUE!</v>
      </c>
      <c r="X274" s="275" t="e">
        <f t="shared" si="87"/>
        <v>#VALUE!</v>
      </c>
      <c r="Y274" s="275" t="e">
        <f t="shared" si="87"/>
        <v>#VALUE!</v>
      </c>
      <c r="Z274" s="275" t="e">
        <f t="shared" si="87"/>
        <v>#VALUE!</v>
      </c>
      <c r="AA274" s="275" t="e">
        <f t="shared" si="87"/>
        <v>#VALUE!</v>
      </c>
      <c r="AB274" s="275" t="e">
        <f t="shared" si="87"/>
        <v>#VALUE!</v>
      </c>
      <c r="AC274" s="275" t="e">
        <f t="shared" si="87"/>
        <v>#VALUE!</v>
      </c>
      <c r="AD274" s="275" t="e">
        <f t="shared" si="87"/>
        <v>#VALUE!</v>
      </c>
      <c r="AE274" s="276" t="e">
        <f t="shared" ref="AE274:AE337" si="96">SUMPRODUCT(T274:AD274,T$9:AD$9)/100/12</f>
        <v>#VALUE!</v>
      </c>
    </row>
    <row r="275" spans="1:31">
      <c r="A275" s="133" t="e">
        <f t="shared" ref="A275:A338" si="97">IF(A274&lt;$D$11, A274+1, "")</f>
        <v>#VALUE!</v>
      </c>
      <c r="B275" s="134" t="e">
        <f t="shared" ref="B275:B338" si="98">IF(A275&lt;&gt;"", IF(C275=1, B274+1, B274), "")</f>
        <v>#VALUE!</v>
      </c>
      <c r="C275" s="134" t="e">
        <f t="shared" ref="C275:C338" si="99">IF(A275&lt;&gt;"", IF(C274=12, 1, C274+1), "")</f>
        <v>#VALUE!</v>
      </c>
      <c r="D275" s="135" t="e">
        <f t="shared" ref="D275:D338" si="100">IF(A275&lt;&gt;"", DATE(YEAR(D274), MONTH(D274)+1, DAY(D274)), "")</f>
        <v>#VALUE!</v>
      </c>
      <c r="E275" s="150" t="e">
        <f t="shared" si="88"/>
        <v>#VALUE!</v>
      </c>
      <c r="F275" s="150" t="e">
        <f t="shared" si="89"/>
        <v>#VALUE!</v>
      </c>
      <c r="G275" s="136" t="e">
        <f t="shared" si="90"/>
        <v>#VALUE!</v>
      </c>
      <c r="H275" s="148" t="e">
        <f t="shared" si="94"/>
        <v>#VALUE!</v>
      </c>
      <c r="I275" s="148" t="e">
        <f t="shared" ref="I275:I338" si="101">IF(A275&lt;&gt;"", MIN(E275, H275, Q275), "")</f>
        <v>#VALUE!</v>
      </c>
      <c r="J275" s="148" t="e">
        <f t="shared" si="91"/>
        <v>#VALUE!</v>
      </c>
      <c r="K275" s="148" t="e">
        <f t="shared" ref="K275:K338" si="102">IF(A275="", "", $I$12^(A275/12)*J275)</f>
        <v>#VALUE!</v>
      </c>
      <c r="L275" s="148" t="e">
        <f t="shared" ref="L275:L338" si="103">IF(A275="", "", R274)</f>
        <v>#VALUE!</v>
      </c>
      <c r="M275" s="148" t="e">
        <f t="shared" si="92"/>
        <v>#VALUE!</v>
      </c>
      <c r="N275" s="148" t="e">
        <f t="shared" si="95"/>
        <v>#VALUE!</v>
      </c>
      <c r="O275" s="148"/>
      <c r="P275" s="148"/>
      <c r="Q275" s="148" t="e">
        <f t="shared" ref="Q275:Q338" si="104">IF(A275 = "", 0, MAX(M275 - (SUM(N275:P275)), 0))</f>
        <v>#VALUE!</v>
      </c>
      <c r="R275" s="148" t="e">
        <f t="shared" ref="R275:R338" si="105">IF(A275="", "", MAX(Q275-E275, 0))</f>
        <v>#VALUE!</v>
      </c>
      <c r="S275" s="137" t="e">
        <f t="shared" si="93"/>
        <v>#VALUE!</v>
      </c>
      <c r="T275" s="275" t="e">
        <f t="shared" si="86"/>
        <v>#VALUE!</v>
      </c>
      <c r="U275" s="275" t="e">
        <f t="shared" si="87"/>
        <v>#VALUE!</v>
      </c>
      <c r="V275" s="275" t="e">
        <f t="shared" si="87"/>
        <v>#VALUE!</v>
      </c>
      <c r="W275" s="275" t="e">
        <f t="shared" si="87"/>
        <v>#VALUE!</v>
      </c>
      <c r="X275" s="275" t="e">
        <f t="shared" si="87"/>
        <v>#VALUE!</v>
      </c>
      <c r="Y275" s="275" t="e">
        <f t="shared" si="87"/>
        <v>#VALUE!</v>
      </c>
      <c r="Z275" s="275" t="e">
        <f t="shared" si="87"/>
        <v>#VALUE!</v>
      </c>
      <c r="AA275" s="275" t="e">
        <f t="shared" si="87"/>
        <v>#VALUE!</v>
      </c>
      <c r="AB275" s="275" t="e">
        <f t="shared" si="87"/>
        <v>#VALUE!</v>
      </c>
      <c r="AC275" s="275" t="e">
        <f t="shared" si="87"/>
        <v>#VALUE!</v>
      </c>
      <c r="AD275" s="275" t="e">
        <f t="shared" si="87"/>
        <v>#VALUE!</v>
      </c>
      <c r="AE275" s="276" t="e">
        <f t="shared" si="96"/>
        <v>#VALUE!</v>
      </c>
    </row>
    <row r="276" spans="1:31">
      <c r="A276" s="133" t="e">
        <f t="shared" si="97"/>
        <v>#VALUE!</v>
      </c>
      <c r="B276" s="134" t="e">
        <f t="shared" si="98"/>
        <v>#VALUE!</v>
      </c>
      <c r="C276" s="134" t="e">
        <f t="shared" si="99"/>
        <v>#VALUE!</v>
      </c>
      <c r="D276" s="135" t="e">
        <f t="shared" si="100"/>
        <v>#VALUE!</v>
      </c>
      <c r="E276" s="150" t="e">
        <f t="shared" si="88"/>
        <v>#VALUE!</v>
      </c>
      <c r="F276" s="150" t="e">
        <f t="shared" si="89"/>
        <v>#VALUE!</v>
      </c>
      <c r="G276" s="136" t="e">
        <f t="shared" si="90"/>
        <v>#VALUE!</v>
      </c>
      <c r="H276" s="148" t="e">
        <f t="shared" si="94"/>
        <v>#VALUE!</v>
      </c>
      <c r="I276" s="148" t="e">
        <f t="shared" si="101"/>
        <v>#VALUE!</v>
      </c>
      <c r="J276" s="148" t="e">
        <f t="shared" si="91"/>
        <v>#VALUE!</v>
      </c>
      <c r="K276" s="148" t="e">
        <f t="shared" si="102"/>
        <v>#VALUE!</v>
      </c>
      <c r="L276" s="148" t="e">
        <f t="shared" si="103"/>
        <v>#VALUE!</v>
      </c>
      <c r="M276" s="148" t="e">
        <f t="shared" si="92"/>
        <v>#VALUE!</v>
      </c>
      <c r="N276" s="148" t="e">
        <f t="shared" si="95"/>
        <v>#VALUE!</v>
      </c>
      <c r="O276" s="148"/>
      <c r="P276" s="148"/>
      <c r="Q276" s="148" t="e">
        <f t="shared" si="104"/>
        <v>#VALUE!</v>
      </c>
      <c r="R276" s="148" t="e">
        <f t="shared" si="105"/>
        <v>#VALUE!</v>
      </c>
      <c r="S276" s="137" t="e">
        <f t="shared" si="93"/>
        <v>#VALUE!</v>
      </c>
      <c r="T276" s="275" t="e">
        <f t="shared" si="86"/>
        <v>#VALUE!</v>
      </c>
      <c r="U276" s="275" t="e">
        <f t="shared" si="87"/>
        <v>#VALUE!</v>
      </c>
      <c r="V276" s="275" t="e">
        <f t="shared" si="87"/>
        <v>#VALUE!</v>
      </c>
      <c r="W276" s="275" t="e">
        <f t="shared" si="87"/>
        <v>#VALUE!</v>
      </c>
      <c r="X276" s="275" t="e">
        <f t="shared" si="87"/>
        <v>#VALUE!</v>
      </c>
      <c r="Y276" s="275" t="e">
        <f t="shared" si="87"/>
        <v>#VALUE!</v>
      </c>
      <c r="Z276" s="275" t="e">
        <f t="shared" si="87"/>
        <v>#VALUE!</v>
      </c>
      <c r="AA276" s="275" t="e">
        <f t="shared" si="87"/>
        <v>#VALUE!</v>
      </c>
      <c r="AB276" s="275" t="e">
        <f t="shared" si="87"/>
        <v>#VALUE!</v>
      </c>
      <c r="AC276" s="275" t="e">
        <f t="shared" si="87"/>
        <v>#VALUE!</v>
      </c>
      <c r="AD276" s="275" t="e">
        <f t="shared" si="87"/>
        <v>#VALUE!</v>
      </c>
      <c r="AE276" s="276" t="e">
        <f t="shared" si="96"/>
        <v>#VALUE!</v>
      </c>
    </row>
    <row r="277" spans="1:31">
      <c r="A277" s="133" t="e">
        <f t="shared" si="97"/>
        <v>#VALUE!</v>
      </c>
      <c r="B277" s="134" t="e">
        <f t="shared" si="98"/>
        <v>#VALUE!</v>
      </c>
      <c r="C277" s="134" t="e">
        <f t="shared" si="99"/>
        <v>#VALUE!</v>
      </c>
      <c r="D277" s="135" t="e">
        <f t="shared" si="100"/>
        <v>#VALUE!</v>
      </c>
      <c r="E277" s="150" t="e">
        <f t="shared" si="88"/>
        <v>#VALUE!</v>
      </c>
      <c r="F277" s="150" t="e">
        <f t="shared" si="89"/>
        <v>#VALUE!</v>
      </c>
      <c r="G277" s="136" t="e">
        <f t="shared" si="90"/>
        <v>#VALUE!</v>
      </c>
      <c r="H277" s="148" t="e">
        <f t="shared" si="94"/>
        <v>#VALUE!</v>
      </c>
      <c r="I277" s="148" t="e">
        <f t="shared" si="101"/>
        <v>#VALUE!</v>
      </c>
      <c r="J277" s="148" t="e">
        <f t="shared" si="91"/>
        <v>#VALUE!</v>
      </c>
      <c r="K277" s="148" t="e">
        <f t="shared" si="102"/>
        <v>#VALUE!</v>
      </c>
      <c r="L277" s="148" t="e">
        <f t="shared" si="103"/>
        <v>#VALUE!</v>
      </c>
      <c r="M277" s="148" t="e">
        <f t="shared" si="92"/>
        <v>#VALUE!</v>
      </c>
      <c r="N277" s="148" t="e">
        <f t="shared" si="95"/>
        <v>#VALUE!</v>
      </c>
      <c r="O277" s="148"/>
      <c r="P277" s="148"/>
      <c r="Q277" s="148" t="e">
        <f t="shared" si="104"/>
        <v>#VALUE!</v>
      </c>
      <c r="R277" s="148" t="e">
        <f t="shared" si="105"/>
        <v>#VALUE!</v>
      </c>
      <c r="S277" s="137" t="e">
        <f t="shared" si="93"/>
        <v>#VALUE!</v>
      </c>
      <c r="T277" s="275" t="e">
        <f t="shared" si="86"/>
        <v>#VALUE!</v>
      </c>
      <c r="U277" s="275" t="e">
        <f t="shared" si="87"/>
        <v>#VALUE!</v>
      </c>
      <c r="V277" s="275" t="e">
        <f t="shared" si="87"/>
        <v>#VALUE!</v>
      </c>
      <c r="W277" s="275" t="e">
        <f t="shared" si="87"/>
        <v>#VALUE!</v>
      </c>
      <c r="X277" s="275" t="e">
        <f t="shared" si="87"/>
        <v>#VALUE!</v>
      </c>
      <c r="Y277" s="275" t="e">
        <f t="shared" si="87"/>
        <v>#VALUE!</v>
      </c>
      <c r="Z277" s="275" t="e">
        <f t="shared" si="87"/>
        <v>#VALUE!</v>
      </c>
      <c r="AA277" s="275" t="e">
        <f t="shared" si="87"/>
        <v>#VALUE!</v>
      </c>
      <c r="AB277" s="275" t="e">
        <f t="shared" si="87"/>
        <v>#VALUE!</v>
      </c>
      <c r="AC277" s="275" t="e">
        <f t="shared" si="87"/>
        <v>#VALUE!</v>
      </c>
      <c r="AD277" s="275" t="e">
        <f t="shared" si="87"/>
        <v>#VALUE!</v>
      </c>
      <c r="AE277" s="276" t="e">
        <f t="shared" si="96"/>
        <v>#VALUE!</v>
      </c>
    </row>
    <row r="278" spans="1:31">
      <c r="A278" s="133" t="e">
        <f t="shared" si="97"/>
        <v>#VALUE!</v>
      </c>
      <c r="B278" s="134" t="e">
        <f t="shared" si="98"/>
        <v>#VALUE!</v>
      </c>
      <c r="C278" s="134" t="e">
        <f t="shared" si="99"/>
        <v>#VALUE!</v>
      </c>
      <c r="D278" s="135" t="e">
        <f t="shared" si="100"/>
        <v>#VALUE!</v>
      </c>
      <c r="E278" s="150" t="e">
        <f t="shared" si="88"/>
        <v>#VALUE!</v>
      </c>
      <c r="F278" s="150" t="e">
        <f t="shared" si="89"/>
        <v>#VALUE!</v>
      </c>
      <c r="G278" s="136" t="e">
        <f t="shared" si="90"/>
        <v>#VALUE!</v>
      </c>
      <c r="H278" s="148" t="e">
        <f t="shared" si="94"/>
        <v>#VALUE!</v>
      </c>
      <c r="I278" s="148" t="e">
        <f t="shared" si="101"/>
        <v>#VALUE!</v>
      </c>
      <c r="J278" s="148" t="e">
        <f t="shared" si="91"/>
        <v>#VALUE!</v>
      </c>
      <c r="K278" s="148" t="e">
        <f t="shared" si="102"/>
        <v>#VALUE!</v>
      </c>
      <c r="L278" s="148" t="e">
        <f t="shared" si="103"/>
        <v>#VALUE!</v>
      </c>
      <c r="M278" s="148" t="e">
        <f t="shared" si="92"/>
        <v>#VALUE!</v>
      </c>
      <c r="N278" s="148" t="e">
        <f t="shared" si="95"/>
        <v>#VALUE!</v>
      </c>
      <c r="O278" s="148"/>
      <c r="P278" s="148"/>
      <c r="Q278" s="148" t="e">
        <f t="shared" si="104"/>
        <v>#VALUE!</v>
      </c>
      <c r="R278" s="148" t="e">
        <f t="shared" si="105"/>
        <v>#VALUE!</v>
      </c>
      <c r="S278" s="137" t="e">
        <f t="shared" si="93"/>
        <v>#VALUE!</v>
      </c>
      <c r="T278" s="275" t="e">
        <f t="shared" si="86"/>
        <v>#VALUE!</v>
      </c>
      <c r="U278" s="275" t="e">
        <f t="shared" si="87"/>
        <v>#VALUE!</v>
      </c>
      <c r="V278" s="275" t="e">
        <f t="shared" si="87"/>
        <v>#VALUE!</v>
      </c>
      <c r="W278" s="275" t="e">
        <f t="shared" si="87"/>
        <v>#VALUE!</v>
      </c>
      <c r="X278" s="275" t="e">
        <f t="shared" si="87"/>
        <v>#VALUE!</v>
      </c>
      <c r="Y278" s="275" t="e">
        <f t="shared" si="87"/>
        <v>#VALUE!</v>
      </c>
      <c r="Z278" s="275" t="e">
        <f t="shared" si="87"/>
        <v>#VALUE!</v>
      </c>
      <c r="AA278" s="275" t="e">
        <f t="shared" si="87"/>
        <v>#VALUE!</v>
      </c>
      <c r="AB278" s="275" t="e">
        <f t="shared" si="87"/>
        <v>#VALUE!</v>
      </c>
      <c r="AC278" s="275" t="e">
        <f t="shared" si="87"/>
        <v>#VALUE!</v>
      </c>
      <c r="AD278" s="275" t="e">
        <f t="shared" si="87"/>
        <v>#VALUE!</v>
      </c>
      <c r="AE278" s="276" t="e">
        <f t="shared" si="96"/>
        <v>#VALUE!</v>
      </c>
    </row>
    <row r="279" spans="1:31">
      <c r="A279" s="133" t="e">
        <f t="shared" si="97"/>
        <v>#VALUE!</v>
      </c>
      <c r="B279" s="134" t="e">
        <f t="shared" si="98"/>
        <v>#VALUE!</v>
      </c>
      <c r="C279" s="134" t="e">
        <f t="shared" si="99"/>
        <v>#VALUE!</v>
      </c>
      <c r="D279" s="135" t="e">
        <f t="shared" si="100"/>
        <v>#VALUE!</v>
      </c>
      <c r="E279" s="150" t="e">
        <f t="shared" si="88"/>
        <v>#VALUE!</v>
      </c>
      <c r="F279" s="150" t="e">
        <f t="shared" si="89"/>
        <v>#VALUE!</v>
      </c>
      <c r="G279" s="136" t="e">
        <f t="shared" si="90"/>
        <v>#VALUE!</v>
      </c>
      <c r="H279" s="148" t="e">
        <f t="shared" si="94"/>
        <v>#VALUE!</v>
      </c>
      <c r="I279" s="148" t="e">
        <f t="shared" si="101"/>
        <v>#VALUE!</v>
      </c>
      <c r="J279" s="148" t="e">
        <f t="shared" si="91"/>
        <v>#VALUE!</v>
      </c>
      <c r="K279" s="148" t="e">
        <f t="shared" si="102"/>
        <v>#VALUE!</v>
      </c>
      <c r="L279" s="148" t="e">
        <f t="shared" si="103"/>
        <v>#VALUE!</v>
      </c>
      <c r="M279" s="148" t="e">
        <f t="shared" si="92"/>
        <v>#VALUE!</v>
      </c>
      <c r="N279" s="148" t="e">
        <f t="shared" si="95"/>
        <v>#VALUE!</v>
      </c>
      <c r="O279" s="148"/>
      <c r="P279" s="148"/>
      <c r="Q279" s="148" t="e">
        <f t="shared" si="104"/>
        <v>#VALUE!</v>
      </c>
      <c r="R279" s="148" t="e">
        <f t="shared" si="105"/>
        <v>#VALUE!</v>
      </c>
      <c r="S279" s="137" t="e">
        <f t="shared" si="93"/>
        <v>#VALUE!</v>
      </c>
      <c r="T279" s="275" t="e">
        <f t="shared" si="86"/>
        <v>#VALUE!</v>
      </c>
      <c r="U279" s="275" t="e">
        <f t="shared" si="87"/>
        <v>#VALUE!</v>
      </c>
      <c r="V279" s="275" t="e">
        <f t="shared" si="87"/>
        <v>#VALUE!</v>
      </c>
      <c r="W279" s="275" t="e">
        <f t="shared" si="87"/>
        <v>#VALUE!</v>
      </c>
      <c r="X279" s="275" t="e">
        <f t="shared" si="87"/>
        <v>#VALUE!</v>
      </c>
      <c r="Y279" s="275" t="e">
        <f t="shared" si="87"/>
        <v>#VALUE!</v>
      </c>
      <c r="Z279" s="275" t="e">
        <f t="shared" si="87"/>
        <v>#VALUE!</v>
      </c>
      <c r="AA279" s="275" t="e">
        <f t="shared" si="87"/>
        <v>#VALUE!</v>
      </c>
      <c r="AB279" s="275" t="e">
        <f t="shared" si="87"/>
        <v>#VALUE!</v>
      </c>
      <c r="AC279" s="275" t="e">
        <f t="shared" si="87"/>
        <v>#VALUE!</v>
      </c>
      <c r="AD279" s="275" t="e">
        <f t="shared" si="87"/>
        <v>#VALUE!</v>
      </c>
      <c r="AE279" s="276" t="e">
        <f t="shared" si="96"/>
        <v>#VALUE!</v>
      </c>
    </row>
    <row r="280" spans="1:31">
      <c r="A280" s="133" t="e">
        <f t="shared" si="97"/>
        <v>#VALUE!</v>
      </c>
      <c r="B280" s="134" t="e">
        <f t="shared" si="98"/>
        <v>#VALUE!</v>
      </c>
      <c r="C280" s="134" t="e">
        <f t="shared" si="99"/>
        <v>#VALUE!</v>
      </c>
      <c r="D280" s="135" t="e">
        <f t="shared" si="100"/>
        <v>#VALUE!</v>
      </c>
      <c r="E280" s="150" t="e">
        <f t="shared" si="88"/>
        <v>#VALUE!</v>
      </c>
      <c r="F280" s="150" t="e">
        <f t="shared" si="89"/>
        <v>#VALUE!</v>
      </c>
      <c r="G280" s="136" t="e">
        <f t="shared" si="90"/>
        <v>#VALUE!</v>
      </c>
      <c r="H280" s="148" t="e">
        <f t="shared" si="94"/>
        <v>#VALUE!</v>
      </c>
      <c r="I280" s="148" t="e">
        <f t="shared" si="101"/>
        <v>#VALUE!</v>
      </c>
      <c r="J280" s="148" t="e">
        <f t="shared" si="91"/>
        <v>#VALUE!</v>
      </c>
      <c r="K280" s="148" t="e">
        <f t="shared" si="102"/>
        <v>#VALUE!</v>
      </c>
      <c r="L280" s="148" t="e">
        <f t="shared" si="103"/>
        <v>#VALUE!</v>
      </c>
      <c r="M280" s="148" t="e">
        <f t="shared" si="92"/>
        <v>#VALUE!</v>
      </c>
      <c r="N280" s="148" t="e">
        <f t="shared" si="95"/>
        <v>#VALUE!</v>
      </c>
      <c r="O280" s="148"/>
      <c r="P280" s="148"/>
      <c r="Q280" s="148" t="e">
        <f t="shared" si="104"/>
        <v>#VALUE!</v>
      </c>
      <c r="R280" s="148" t="e">
        <f t="shared" si="105"/>
        <v>#VALUE!</v>
      </c>
      <c r="S280" s="137" t="e">
        <f t="shared" si="93"/>
        <v>#VALUE!</v>
      </c>
      <c r="T280" s="275" t="e">
        <f t="shared" si="86"/>
        <v>#VALUE!</v>
      </c>
      <c r="U280" s="275" t="e">
        <f t="shared" si="87"/>
        <v>#VALUE!</v>
      </c>
      <c r="V280" s="275" t="e">
        <f t="shared" si="87"/>
        <v>#VALUE!</v>
      </c>
      <c r="W280" s="275" t="e">
        <f t="shared" si="87"/>
        <v>#VALUE!</v>
      </c>
      <c r="X280" s="275" t="e">
        <f t="shared" si="87"/>
        <v>#VALUE!</v>
      </c>
      <c r="Y280" s="275" t="e">
        <f t="shared" si="87"/>
        <v>#VALUE!</v>
      </c>
      <c r="Z280" s="275" t="e">
        <f t="shared" si="87"/>
        <v>#VALUE!</v>
      </c>
      <c r="AA280" s="275" t="e">
        <f t="shared" si="87"/>
        <v>#VALUE!</v>
      </c>
      <c r="AB280" s="275" t="e">
        <f t="shared" si="87"/>
        <v>#VALUE!</v>
      </c>
      <c r="AC280" s="275" t="e">
        <f t="shared" si="87"/>
        <v>#VALUE!</v>
      </c>
      <c r="AD280" s="275" t="e">
        <f t="shared" si="87"/>
        <v>#VALUE!</v>
      </c>
      <c r="AE280" s="276" t="e">
        <f t="shared" si="96"/>
        <v>#VALUE!</v>
      </c>
    </row>
    <row r="281" spans="1:31">
      <c r="A281" s="133" t="e">
        <f t="shared" si="97"/>
        <v>#VALUE!</v>
      </c>
      <c r="B281" s="134" t="e">
        <f t="shared" si="98"/>
        <v>#VALUE!</v>
      </c>
      <c r="C281" s="134" t="e">
        <f t="shared" si="99"/>
        <v>#VALUE!</v>
      </c>
      <c r="D281" s="135" t="e">
        <f t="shared" si="100"/>
        <v>#VALUE!</v>
      </c>
      <c r="E281" s="150" t="e">
        <f t="shared" si="88"/>
        <v>#VALUE!</v>
      </c>
      <c r="F281" s="150" t="e">
        <f t="shared" si="89"/>
        <v>#VALUE!</v>
      </c>
      <c r="G281" s="136" t="e">
        <f t="shared" si="90"/>
        <v>#VALUE!</v>
      </c>
      <c r="H281" s="148" t="e">
        <f t="shared" si="94"/>
        <v>#VALUE!</v>
      </c>
      <c r="I281" s="148" t="e">
        <f t="shared" si="101"/>
        <v>#VALUE!</v>
      </c>
      <c r="J281" s="148" t="e">
        <f t="shared" si="91"/>
        <v>#VALUE!</v>
      </c>
      <c r="K281" s="148" t="e">
        <f t="shared" si="102"/>
        <v>#VALUE!</v>
      </c>
      <c r="L281" s="148" t="e">
        <f t="shared" si="103"/>
        <v>#VALUE!</v>
      </c>
      <c r="M281" s="148" t="e">
        <f t="shared" si="92"/>
        <v>#VALUE!</v>
      </c>
      <c r="N281" s="148" t="e">
        <f t="shared" si="95"/>
        <v>#VALUE!</v>
      </c>
      <c r="O281" s="148"/>
      <c r="P281" s="148"/>
      <c r="Q281" s="148" t="e">
        <f t="shared" si="104"/>
        <v>#VALUE!</v>
      </c>
      <c r="R281" s="148" t="e">
        <f t="shared" si="105"/>
        <v>#VALUE!</v>
      </c>
      <c r="S281" s="137" t="e">
        <f t="shared" si="93"/>
        <v>#VALUE!</v>
      </c>
      <c r="T281" s="275" t="e">
        <f t="shared" si="86"/>
        <v>#VALUE!</v>
      </c>
      <c r="U281" s="275" t="e">
        <f t="shared" si="87"/>
        <v>#VALUE!</v>
      </c>
      <c r="V281" s="275" t="e">
        <f t="shared" si="87"/>
        <v>#VALUE!</v>
      </c>
      <c r="W281" s="275" t="e">
        <f t="shared" si="87"/>
        <v>#VALUE!</v>
      </c>
      <c r="X281" s="275" t="e">
        <f t="shared" si="87"/>
        <v>#VALUE!</v>
      </c>
      <c r="Y281" s="275" t="e">
        <f t="shared" si="87"/>
        <v>#VALUE!</v>
      </c>
      <c r="Z281" s="275" t="e">
        <f t="shared" si="87"/>
        <v>#VALUE!</v>
      </c>
      <c r="AA281" s="275" t="e">
        <f t="shared" si="87"/>
        <v>#VALUE!</v>
      </c>
      <c r="AB281" s="275" t="e">
        <f t="shared" si="87"/>
        <v>#VALUE!</v>
      </c>
      <c r="AC281" s="275" t="e">
        <f t="shared" si="87"/>
        <v>#VALUE!</v>
      </c>
      <c r="AD281" s="275" t="e">
        <f t="shared" si="87"/>
        <v>#VALUE!</v>
      </c>
      <c r="AE281" s="276" t="e">
        <f t="shared" si="96"/>
        <v>#VALUE!</v>
      </c>
    </row>
    <row r="282" spans="1:31">
      <c r="A282" s="133" t="e">
        <f t="shared" si="97"/>
        <v>#VALUE!</v>
      </c>
      <c r="B282" s="134" t="e">
        <f t="shared" si="98"/>
        <v>#VALUE!</v>
      </c>
      <c r="C282" s="134" t="e">
        <f t="shared" si="99"/>
        <v>#VALUE!</v>
      </c>
      <c r="D282" s="135" t="e">
        <f t="shared" si="100"/>
        <v>#VALUE!</v>
      </c>
      <c r="E282" s="150" t="e">
        <f t="shared" si="88"/>
        <v>#VALUE!</v>
      </c>
      <c r="F282" s="150" t="e">
        <f t="shared" si="89"/>
        <v>#VALUE!</v>
      </c>
      <c r="G282" s="136" t="e">
        <f t="shared" si="90"/>
        <v>#VALUE!</v>
      </c>
      <c r="H282" s="148" t="e">
        <f t="shared" si="94"/>
        <v>#VALUE!</v>
      </c>
      <c r="I282" s="148" t="e">
        <f t="shared" si="101"/>
        <v>#VALUE!</v>
      </c>
      <c r="J282" s="148" t="e">
        <f t="shared" si="91"/>
        <v>#VALUE!</v>
      </c>
      <c r="K282" s="148" t="e">
        <f t="shared" si="102"/>
        <v>#VALUE!</v>
      </c>
      <c r="L282" s="148" t="e">
        <f t="shared" si="103"/>
        <v>#VALUE!</v>
      </c>
      <c r="M282" s="148" t="e">
        <f t="shared" si="92"/>
        <v>#VALUE!</v>
      </c>
      <c r="N282" s="148" t="e">
        <f t="shared" si="95"/>
        <v>#VALUE!</v>
      </c>
      <c r="O282" s="148"/>
      <c r="P282" s="148"/>
      <c r="Q282" s="148" t="e">
        <f t="shared" si="104"/>
        <v>#VALUE!</v>
      </c>
      <c r="R282" s="148" t="e">
        <f t="shared" si="105"/>
        <v>#VALUE!</v>
      </c>
      <c r="S282" s="137" t="e">
        <f t="shared" si="93"/>
        <v>#VALUE!</v>
      </c>
      <c r="T282" s="275" t="e">
        <f t="shared" si="86"/>
        <v>#VALUE!</v>
      </c>
      <c r="U282" s="275" t="e">
        <f t="shared" si="87"/>
        <v>#VALUE!</v>
      </c>
      <c r="V282" s="275" t="e">
        <f t="shared" si="87"/>
        <v>#VALUE!</v>
      </c>
      <c r="W282" s="275" t="e">
        <f t="shared" si="87"/>
        <v>#VALUE!</v>
      </c>
      <c r="X282" s="275" t="e">
        <f t="shared" si="87"/>
        <v>#VALUE!</v>
      </c>
      <c r="Y282" s="275" t="e">
        <f t="shared" si="87"/>
        <v>#VALUE!</v>
      </c>
      <c r="Z282" s="275" t="e">
        <f t="shared" si="87"/>
        <v>#VALUE!</v>
      </c>
      <c r="AA282" s="275" t="e">
        <f t="shared" si="87"/>
        <v>#VALUE!</v>
      </c>
      <c r="AB282" s="275" t="e">
        <f t="shared" si="87"/>
        <v>#VALUE!</v>
      </c>
      <c r="AC282" s="275" t="e">
        <f t="shared" si="87"/>
        <v>#VALUE!</v>
      </c>
      <c r="AD282" s="275" t="e">
        <f t="shared" si="87"/>
        <v>#VALUE!</v>
      </c>
      <c r="AE282" s="276" t="e">
        <f t="shared" si="96"/>
        <v>#VALUE!</v>
      </c>
    </row>
    <row r="283" spans="1:31">
      <c r="A283" s="133" t="e">
        <f t="shared" si="97"/>
        <v>#VALUE!</v>
      </c>
      <c r="B283" s="134" t="e">
        <f t="shared" si="98"/>
        <v>#VALUE!</v>
      </c>
      <c r="C283" s="134" t="e">
        <f t="shared" si="99"/>
        <v>#VALUE!</v>
      </c>
      <c r="D283" s="135" t="e">
        <f t="shared" si="100"/>
        <v>#VALUE!</v>
      </c>
      <c r="E283" s="150" t="e">
        <f t="shared" si="88"/>
        <v>#VALUE!</v>
      </c>
      <c r="F283" s="150" t="e">
        <f t="shared" si="89"/>
        <v>#VALUE!</v>
      </c>
      <c r="G283" s="136" t="e">
        <f t="shared" si="90"/>
        <v>#VALUE!</v>
      </c>
      <c r="H283" s="148" t="e">
        <f t="shared" si="94"/>
        <v>#VALUE!</v>
      </c>
      <c r="I283" s="148" t="e">
        <f t="shared" si="101"/>
        <v>#VALUE!</v>
      </c>
      <c r="J283" s="148" t="e">
        <f t="shared" si="91"/>
        <v>#VALUE!</v>
      </c>
      <c r="K283" s="148" t="e">
        <f t="shared" si="102"/>
        <v>#VALUE!</v>
      </c>
      <c r="L283" s="148" t="e">
        <f t="shared" si="103"/>
        <v>#VALUE!</v>
      </c>
      <c r="M283" s="148" t="e">
        <f t="shared" si="92"/>
        <v>#VALUE!</v>
      </c>
      <c r="N283" s="148" t="e">
        <f t="shared" si="95"/>
        <v>#VALUE!</v>
      </c>
      <c r="O283" s="148"/>
      <c r="P283" s="148"/>
      <c r="Q283" s="148" t="e">
        <f t="shared" si="104"/>
        <v>#VALUE!</v>
      </c>
      <c r="R283" s="148" t="e">
        <f t="shared" si="105"/>
        <v>#VALUE!</v>
      </c>
      <c r="S283" s="137" t="e">
        <f t="shared" si="93"/>
        <v>#VALUE!</v>
      </c>
      <c r="T283" s="275" t="e">
        <f t="shared" si="86"/>
        <v>#VALUE!</v>
      </c>
      <c r="U283" s="275" t="e">
        <f t="shared" si="87"/>
        <v>#VALUE!</v>
      </c>
      <c r="V283" s="275" t="e">
        <f t="shared" si="87"/>
        <v>#VALUE!</v>
      </c>
      <c r="W283" s="275" t="e">
        <f t="shared" si="87"/>
        <v>#VALUE!</v>
      </c>
      <c r="X283" s="275" t="e">
        <f t="shared" si="87"/>
        <v>#VALUE!</v>
      </c>
      <c r="Y283" s="275" t="e">
        <f t="shared" si="87"/>
        <v>#VALUE!</v>
      </c>
      <c r="Z283" s="275" t="e">
        <f t="shared" si="87"/>
        <v>#VALUE!</v>
      </c>
      <c r="AA283" s="275" t="e">
        <f t="shared" si="87"/>
        <v>#VALUE!</v>
      </c>
      <c r="AB283" s="275" t="e">
        <f t="shared" si="87"/>
        <v>#VALUE!</v>
      </c>
      <c r="AC283" s="275" t="e">
        <f t="shared" si="87"/>
        <v>#VALUE!</v>
      </c>
      <c r="AD283" s="275" t="e">
        <f t="shared" si="87"/>
        <v>#VALUE!</v>
      </c>
      <c r="AE283" s="276" t="e">
        <f t="shared" si="96"/>
        <v>#VALUE!</v>
      </c>
    </row>
    <row r="284" spans="1:31">
      <c r="A284" s="133" t="e">
        <f t="shared" si="97"/>
        <v>#VALUE!</v>
      </c>
      <c r="B284" s="134" t="e">
        <f t="shared" si="98"/>
        <v>#VALUE!</v>
      </c>
      <c r="C284" s="134" t="e">
        <f t="shared" si="99"/>
        <v>#VALUE!</v>
      </c>
      <c r="D284" s="135" t="e">
        <f t="shared" si="100"/>
        <v>#VALUE!</v>
      </c>
      <c r="E284" s="150" t="e">
        <f t="shared" si="88"/>
        <v>#VALUE!</v>
      </c>
      <c r="F284" s="150" t="e">
        <f t="shared" si="89"/>
        <v>#VALUE!</v>
      </c>
      <c r="G284" s="136" t="e">
        <f t="shared" si="90"/>
        <v>#VALUE!</v>
      </c>
      <c r="H284" s="148" t="e">
        <f t="shared" si="94"/>
        <v>#VALUE!</v>
      </c>
      <c r="I284" s="148" t="e">
        <f t="shared" si="101"/>
        <v>#VALUE!</v>
      </c>
      <c r="J284" s="148" t="e">
        <f t="shared" si="91"/>
        <v>#VALUE!</v>
      </c>
      <c r="K284" s="148" t="e">
        <f t="shared" si="102"/>
        <v>#VALUE!</v>
      </c>
      <c r="L284" s="148" t="e">
        <f t="shared" si="103"/>
        <v>#VALUE!</v>
      </c>
      <c r="M284" s="148" t="e">
        <f t="shared" si="92"/>
        <v>#VALUE!</v>
      </c>
      <c r="N284" s="148" t="e">
        <f t="shared" si="95"/>
        <v>#VALUE!</v>
      </c>
      <c r="O284" s="148"/>
      <c r="P284" s="148"/>
      <c r="Q284" s="148" t="e">
        <f t="shared" si="104"/>
        <v>#VALUE!</v>
      </c>
      <c r="R284" s="148" t="e">
        <f t="shared" si="105"/>
        <v>#VALUE!</v>
      </c>
      <c r="S284" s="137" t="e">
        <f t="shared" si="93"/>
        <v>#VALUE!</v>
      </c>
      <c r="T284" s="275" t="e">
        <f t="shared" si="86"/>
        <v>#VALUE!</v>
      </c>
      <c r="U284" s="275" t="e">
        <f t="shared" si="87"/>
        <v>#VALUE!</v>
      </c>
      <c r="V284" s="275" t="e">
        <f t="shared" si="87"/>
        <v>#VALUE!</v>
      </c>
      <c r="W284" s="275" t="e">
        <f t="shared" si="87"/>
        <v>#VALUE!</v>
      </c>
      <c r="X284" s="275" t="e">
        <f t="shared" si="87"/>
        <v>#VALUE!</v>
      </c>
      <c r="Y284" s="275" t="e">
        <f t="shared" si="87"/>
        <v>#VALUE!</v>
      </c>
      <c r="Z284" s="275" t="e">
        <f t="shared" si="87"/>
        <v>#VALUE!</v>
      </c>
      <c r="AA284" s="275" t="e">
        <f t="shared" si="87"/>
        <v>#VALUE!</v>
      </c>
      <c r="AB284" s="275" t="e">
        <f t="shared" si="87"/>
        <v>#VALUE!</v>
      </c>
      <c r="AC284" s="275" t="e">
        <f t="shared" si="87"/>
        <v>#VALUE!</v>
      </c>
      <c r="AD284" s="275" t="e">
        <f t="shared" si="87"/>
        <v>#VALUE!</v>
      </c>
      <c r="AE284" s="276" t="e">
        <f t="shared" si="96"/>
        <v>#VALUE!</v>
      </c>
    </row>
    <row r="285" spans="1:31">
      <c r="A285" s="133" t="e">
        <f t="shared" si="97"/>
        <v>#VALUE!</v>
      </c>
      <c r="B285" s="134" t="e">
        <f t="shared" si="98"/>
        <v>#VALUE!</v>
      </c>
      <c r="C285" s="134" t="e">
        <f t="shared" si="99"/>
        <v>#VALUE!</v>
      </c>
      <c r="D285" s="135" t="e">
        <f t="shared" si="100"/>
        <v>#VALUE!</v>
      </c>
      <c r="E285" s="150" t="e">
        <f t="shared" si="88"/>
        <v>#VALUE!</v>
      </c>
      <c r="F285" s="150" t="e">
        <f t="shared" si="89"/>
        <v>#VALUE!</v>
      </c>
      <c r="G285" s="136" t="e">
        <f t="shared" si="90"/>
        <v>#VALUE!</v>
      </c>
      <c r="H285" s="148" t="e">
        <f t="shared" si="94"/>
        <v>#VALUE!</v>
      </c>
      <c r="I285" s="148" t="e">
        <f t="shared" si="101"/>
        <v>#VALUE!</v>
      </c>
      <c r="J285" s="148" t="e">
        <f t="shared" si="91"/>
        <v>#VALUE!</v>
      </c>
      <c r="K285" s="148" t="e">
        <f t="shared" si="102"/>
        <v>#VALUE!</v>
      </c>
      <c r="L285" s="148" t="e">
        <f t="shared" si="103"/>
        <v>#VALUE!</v>
      </c>
      <c r="M285" s="148" t="e">
        <f t="shared" si="92"/>
        <v>#VALUE!</v>
      </c>
      <c r="N285" s="148" t="e">
        <f t="shared" si="95"/>
        <v>#VALUE!</v>
      </c>
      <c r="O285" s="148"/>
      <c r="P285" s="148"/>
      <c r="Q285" s="148" t="e">
        <f t="shared" si="104"/>
        <v>#VALUE!</v>
      </c>
      <c r="R285" s="148" t="e">
        <f t="shared" si="105"/>
        <v>#VALUE!</v>
      </c>
      <c r="S285" s="137" t="e">
        <f t="shared" si="93"/>
        <v>#VALUE!</v>
      </c>
      <c r="T285" s="275" t="e">
        <f t="shared" si="86"/>
        <v>#VALUE!</v>
      </c>
      <c r="U285" s="275" t="e">
        <f t="shared" si="87"/>
        <v>#VALUE!</v>
      </c>
      <c r="V285" s="275" t="e">
        <f t="shared" si="87"/>
        <v>#VALUE!</v>
      </c>
      <c r="W285" s="275" t="e">
        <f t="shared" si="87"/>
        <v>#VALUE!</v>
      </c>
      <c r="X285" s="275" t="e">
        <f t="shared" si="87"/>
        <v>#VALUE!</v>
      </c>
      <c r="Y285" s="275" t="e">
        <f t="shared" si="87"/>
        <v>#VALUE!</v>
      </c>
      <c r="Z285" s="275" t="e">
        <f t="shared" si="87"/>
        <v>#VALUE!</v>
      </c>
      <c r="AA285" s="275" t="e">
        <f t="shared" si="87"/>
        <v>#VALUE!</v>
      </c>
      <c r="AB285" s="275" t="e">
        <f t="shared" si="87"/>
        <v>#VALUE!</v>
      </c>
      <c r="AC285" s="275" t="e">
        <f t="shared" si="87"/>
        <v>#VALUE!</v>
      </c>
      <c r="AD285" s="275" t="e">
        <f t="shared" ref="U285:AD311" si="106">MAX(0,MIN(MAX(0,$M285),AD$7)-AD$6)</f>
        <v>#VALUE!</v>
      </c>
      <c r="AE285" s="276" t="e">
        <f t="shared" si="96"/>
        <v>#VALUE!</v>
      </c>
    </row>
    <row r="286" spans="1:31">
      <c r="A286" s="133" t="e">
        <f t="shared" si="97"/>
        <v>#VALUE!</v>
      </c>
      <c r="B286" s="134" t="e">
        <f t="shared" si="98"/>
        <v>#VALUE!</v>
      </c>
      <c r="C286" s="134" t="e">
        <f t="shared" si="99"/>
        <v>#VALUE!</v>
      </c>
      <c r="D286" s="135" t="e">
        <f t="shared" si="100"/>
        <v>#VALUE!</v>
      </c>
      <c r="E286" s="150" t="e">
        <f t="shared" si="88"/>
        <v>#VALUE!</v>
      </c>
      <c r="F286" s="150" t="e">
        <f t="shared" si="89"/>
        <v>#VALUE!</v>
      </c>
      <c r="G286" s="136" t="e">
        <f t="shared" si="90"/>
        <v>#VALUE!</v>
      </c>
      <c r="H286" s="148" t="e">
        <f t="shared" si="94"/>
        <v>#VALUE!</v>
      </c>
      <c r="I286" s="148" t="e">
        <f t="shared" si="101"/>
        <v>#VALUE!</v>
      </c>
      <c r="J286" s="148" t="e">
        <f t="shared" si="91"/>
        <v>#VALUE!</v>
      </c>
      <c r="K286" s="148" t="e">
        <f t="shared" si="102"/>
        <v>#VALUE!</v>
      </c>
      <c r="L286" s="148" t="e">
        <f t="shared" si="103"/>
        <v>#VALUE!</v>
      </c>
      <c r="M286" s="148" t="e">
        <f t="shared" si="92"/>
        <v>#VALUE!</v>
      </c>
      <c r="N286" s="148" t="e">
        <f t="shared" si="95"/>
        <v>#VALUE!</v>
      </c>
      <c r="O286" s="148"/>
      <c r="P286" s="148"/>
      <c r="Q286" s="148" t="e">
        <f t="shared" si="104"/>
        <v>#VALUE!</v>
      </c>
      <c r="R286" s="148" t="e">
        <f t="shared" si="105"/>
        <v>#VALUE!</v>
      </c>
      <c r="S286" s="137" t="e">
        <f t="shared" si="93"/>
        <v>#VALUE!</v>
      </c>
      <c r="T286" s="275" t="e">
        <f t="shared" si="86"/>
        <v>#VALUE!</v>
      </c>
      <c r="U286" s="275" t="e">
        <f t="shared" si="106"/>
        <v>#VALUE!</v>
      </c>
      <c r="V286" s="275" t="e">
        <f t="shared" si="106"/>
        <v>#VALUE!</v>
      </c>
      <c r="W286" s="275" t="e">
        <f t="shared" si="106"/>
        <v>#VALUE!</v>
      </c>
      <c r="X286" s="275" t="e">
        <f t="shared" si="106"/>
        <v>#VALUE!</v>
      </c>
      <c r="Y286" s="275" t="e">
        <f t="shared" si="106"/>
        <v>#VALUE!</v>
      </c>
      <c r="Z286" s="275" t="e">
        <f t="shared" si="106"/>
        <v>#VALUE!</v>
      </c>
      <c r="AA286" s="275" t="e">
        <f t="shared" si="106"/>
        <v>#VALUE!</v>
      </c>
      <c r="AB286" s="275" t="e">
        <f t="shared" si="106"/>
        <v>#VALUE!</v>
      </c>
      <c r="AC286" s="275" t="e">
        <f t="shared" si="106"/>
        <v>#VALUE!</v>
      </c>
      <c r="AD286" s="275" t="e">
        <f t="shared" si="106"/>
        <v>#VALUE!</v>
      </c>
      <c r="AE286" s="276" t="e">
        <f t="shared" si="96"/>
        <v>#VALUE!</v>
      </c>
    </row>
    <row r="287" spans="1:31">
      <c r="A287" s="133" t="e">
        <f t="shared" si="97"/>
        <v>#VALUE!</v>
      </c>
      <c r="B287" s="134" t="e">
        <f t="shared" si="98"/>
        <v>#VALUE!</v>
      </c>
      <c r="C287" s="134" t="e">
        <f t="shared" si="99"/>
        <v>#VALUE!</v>
      </c>
      <c r="D287" s="135" t="e">
        <f t="shared" si="100"/>
        <v>#VALUE!</v>
      </c>
      <c r="E287" s="150" t="e">
        <f t="shared" si="88"/>
        <v>#VALUE!</v>
      </c>
      <c r="F287" s="150" t="e">
        <f t="shared" si="89"/>
        <v>#VALUE!</v>
      </c>
      <c r="G287" s="136" t="e">
        <f t="shared" si="90"/>
        <v>#VALUE!</v>
      </c>
      <c r="H287" s="148" t="e">
        <f t="shared" si="94"/>
        <v>#VALUE!</v>
      </c>
      <c r="I287" s="148" t="e">
        <f t="shared" si="101"/>
        <v>#VALUE!</v>
      </c>
      <c r="J287" s="148" t="e">
        <f t="shared" si="91"/>
        <v>#VALUE!</v>
      </c>
      <c r="K287" s="148" t="e">
        <f t="shared" si="102"/>
        <v>#VALUE!</v>
      </c>
      <c r="L287" s="148" t="e">
        <f t="shared" si="103"/>
        <v>#VALUE!</v>
      </c>
      <c r="M287" s="148" t="e">
        <f t="shared" si="92"/>
        <v>#VALUE!</v>
      </c>
      <c r="N287" s="148" t="e">
        <f t="shared" si="95"/>
        <v>#VALUE!</v>
      </c>
      <c r="O287" s="148"/>
      <c r="P287" s="148"/>
      <c r="Q287" s="148" t="e">
        <f t="shared" si="104"/>
        <v>#VALUE!</v>
      </c>
      <c r="R287" s="148" t="e">
        <f t="shared" si="105"/>
        <v>#VALUE!</v>
      </c>
      <c r="S287" s="137" t="e">
        <f t="shared" si="93"/>
        <v>#VALUE!</v>
      </c>
      <c r="T287" s="275" t="e">
        <f t="shared" si="86"/>
        <v>#VALUE!</v>
      </c>
      <c r="U287" s="275" t="e">
        <f t="shared" si="106"/>
        <v>#VALUE!</v>
      </c>
      <c r="V287" s="275" t="e">
        <f t="shared" si="106"/>
        <v>#VALUE!</v>
      </c>
      <c r="W287" s="275" t="e">
        <f t="shared" si="106"/>
        <v>#VALUE!</v>
      </c>
      <c r="X287" s="275" t="e">
        <f t="shared" si="106"/>
        <v>#VALUE!</v>
      </c>
      <c r="Y287" s="275" t="e">
        <f t="shared" si="106"/>
        <v>#VALUE!</v>
      </c>
      <c r="Z287" s="275" t="e">
        <f t="shared" si="106"/>
        <v>#VALUE!</v>
      </c>
      <c r="AA287" s="275" t="e">
        <f t="shared" si="106"/>
        <v>#VALUE!</v>
      </c>
      <c r="AB287" s="275" t="e">
        <f t="shared" si="106"/>
        <v>#VALUE!</v>
      </c>
      <c r="AC287" s="275" t="e">
        <f t="shared" si="106"/>
        <v>#VALUE!</v>
      </c>
      <c r="AD287" s="275" t="e">
        <f t="shared" si="106"/>
        <v>#VALUE!</v>
      </c>
      <c r="AE287" s="276" t="e">
        <f t="shared" si="96"/>
        <v>#VALUE!</v>
      </c>
    </row>
    <row r="288" spans="1:31">
      <c r="A288" s="133" t="e">
        <f t="shared" si="97"/>
        <v>#VALUE!</v>
      </c>
      <c r="B288" s="134" t="e">
        <f t="shared" si="98"/>
        <v>#VALUE!</v>
      </c>
      <c r="C288" s="134" t="e">
        <f t="shared" si="99"/>
        <v>#VALUE!</v>
      </c>
      <c r="D288" s="135" t="e">
        <f t="shared" si="100"/>
        <v>#VALUE!</v>
      </c>
      <c r="E288" s="150" t="e">
        <f t="shared" si="88"/>
        <v>#VALUE!</v>
      </c>
      <c r="F288" s="150" t="e">
        <f t="shared" si="89"/>
        <v>#VALUE!</v>
      </c>
      <c r="G288" s="136" t="e">
        <f t="shared" si="90"/>
        <v>#VALUE!</v>
      </c>
      <c r="H288" s="148" t="e">
        <f t="shared" si="94"/>
        <v>#VALUE!</v>
      </c>
      <c r="I288" s="148" t="e">
        <f t="shared" si="101"/>
        <v>#VALUE!</v>
      </c>
      <c r="J288" s="148" t="e">
        <f t="shared" si="91"/>
        <v>#VALUE!</v>
      </c>
      <c r="K288" s="148" t="e">
        <f t="shared" si="102"/>
        <v>#VALUE!</v>
      </c>
      <c r="L288" s="148" t="e">
        <f t="shared" si="103"/>
        <v>#VALUE!</v>
      </c>
      <c r="M288" s="148" t="e">
        <f t="shared" si="92"/>
        <v>#VALUE!</v>
      </c>
      <c r="N288" s="148" t="e">
        <f t="shared" si="95"/>
        <v>#VALUE!</v>
      </c>
      <c r="O288" s="148"/>
      <c r="P288" s="148"/>
      <c r="Q288" s="148" t="e">
        <f t="shared" si="104"/>
        <v>#VALUE!</v>
      </c>
      <c r="R288" s="148" t="e">
        <f t="shared" si="105"/>
        <v>#VALUE!</v>
      </c>
      <c r="S288" s="137" t="e">
        <f t="shared" si="93"/>
        <v>#VALUE!</v>
      </c>
      <c r="T288" s="275" t="e">
        <f t="shared" si="86"/>
        <v>#VALUE!</v>
      </c>
      <c r="U288" s="275" t="e">
        <f t="shared" si="106"/>
        <v>#VALUE!</v>
      </c>
      <c r="V288" s="275" t="e">
        <f t="shared" si="106"/>
        <v>#VALUE!</v>
      </c>
      <c r="W288" s="275" t="e">
        <f t="shared" si="106"/>
        <v>#VALUE!</v>
      </c>
      <c r="X288" s="275" t="e">
        <f t="shared" si="106"/>
        <v>#VALUE!</v>
      </c>
      <c r="Y288" s="275" t="e">
        <f t="shared" si="106"/>
        <v>#VALUE!</v>
      </c>
      <c r="Z288" s="275" t="e">
        <f t="shared" si="106"/>
        <v>#VALUE!</v>
      </c>
      <c r="AA288" s="275" t="e">
        <f t="shared" si="106"/>
        <v>#VALUE!</v>
      </c>
      <c r="AB288" s="275" t="e">
        <f t="shared" si="106"/>
        <v>#VALUE!</v>
      </c>
      <c r="AC288" s="275" t="e">
        <f t="shared" si="106"/>
        <v>#VALUE!</v>
      </c>
      <c r="AD288" s="275" t="e">
        <f t="shared" si="106"/>
        <v>#VALUE!</v>
      </c>
      <c r="AE288" s="276" t="e">
        <f t="shared" si="96"/>
        <v>#VALUE!</v>
      </c>
    </row>
    <row r="289" spans="1:31">
      <c r="A289" s="133" t="e">
        <f t="shared" si="97"/>
        <v>#VALUE!</v>
      </c>
      <c r="B289" s="134" t="e">
        <f t="shared" si="98"/>
        <v>#VALUE!</v>
      </c>
      <c r="C289" s="134" t="e">
        <f t="shared" si="99"/>
        <v>#VALUE!</v>
      </c>
      <c r="D289" s="135" t="e">
        <f t="shared" si="100"/>
        <v>#VALUE!</v>
      </c>
      <c r="E289" s="150" t="e">
        <f t="shared" si="88"/>
        <v>#VALUE!</v>
      </c>
      <c r="F289" s="150" t="e">
        <f t="shared" si="89"/>
        <v>#VALUE!</v>
      </c>
      <c r="G289" s="136" t="e">
        <f t="shared" si="90"/>
        <v>#VALUE!</v>
      </c>
      <c r="H289" s="148" t="e">
        <f t="shared" si="94"/>
        <v>#VALUE!</v>
      </c>
      <c r="I289" s="148" t="e">
        <f t="shared" si="101"/>
        <v>#VALUE!</v>
      </c>
      <c r="J289" s="148" t="e">
        <f t="shared" si="91"/>
        <v>#VALUE!</v>
      </c>
      <c r="K289" s="148" t="e">
        <f t="shared" si="102"/>
        <v>#VALUE!</v>
      </c>
      <c r="L289" s="148" t="e">
        <f t="shared" si="103"/>
        <v>#VALUE!</v>
      </c>
      <c r="M289" s="148" t="e">
        <f t="shared" si="92"/>
        <v>#VALUE!</v>
      </c>
      <c r="N289" s="148" t="e">
        <f t="shared" si="95"/>
        <v>#VALUE!</v>
      </c>
      <c r="O289" s="148"/>
      <c r="P289" s="148"/>
      <c r="Q289" s="148" t="e">
        <f t="shared" si="104"/>
        <v>#VALUE!</v>
      </c>
      <c r="R289" s="148" t="e">
        <f t="shared" si="105"/>
        <v>#VALUE!</v>
      </c>
      <c r="S289" s="137" t="e">
        <f t="shared" si="93"/>
        <v>#VALUE!</v>
      </c>
      <c r="T289" s="275" t="e">
        <f t="shared" si="86"/>
        <v>#VALUE!</v>
      </c>
      <c r="U289" s="275" t="e">
        <f t="shared" si="106"/>
        <v>#VALUE!</v>
      </c>
      <c r="V289" s="275" t="e">
        <f t="shared" si="106"/>
        <v>#VALUE!</v>
      </c>
      <c r="W289" s="275" t="e">
        <f t="shared" si="106"/>
        <v>#VALUE!</v>
      </c>
      <c r="X289" s="275" t="e">
        <f t="shared" si="106"/>
        <v>#VALUE!</v>
      </c>
      <c r="Y289" s="275" t="e">
        <f t="shared" si="106"/>
        <v>#VALUE!</v>
      </c>
      <c r="Z289" s="275" t="e">
        <f t="shared" si="106"/>
        <v>#VALUE!</v>
      </c>
      <c r="AA289" s="275" t="e">
        <f t="shared" si="106"/>
        <v>#VALUE!</v>
      </c>
      <c r="AB289" s="275" t="e">
        <f t="shared" si="106"/>
        <v>#VALUE!</v>
      </c>
      <c r="AC289" s="275" t="e">
        <f t="shared" si="106"/>
        <v>#VALUE!</v>
      </c>
      <c r="AD289" s="275" t="e">
        <f t="shared" si="106"/>
        <v>#VALUE!</v>
      </c>
      <c r="AE289" s="276" t="e">
        <f t="shared" si="96"/>
        <v>#VALUE!</v>
      </c>
    </row>
    <row r="290" spans="1:31">
      <c r="A290" s="133" t="e">
        <f t="shared" si="97"/>
        <v>#VALUE!</v>
      </c>
      <c r="B290" s="134" t="e">
        <f t="shared" si="98"/>
        <v>#VALUE!</v>
      </c>
      <c r="C290" s="134" t="e">
        <f t="shared" si="99"/>
        <v>#VALUE!</v>
      </c>
      <c r="D290" s="135" t="e">
        <f t="shared" si="100"/>
        <v>#VALUE!</v>
      </c>
      <c r="E290" s="150" t="e">
        <f t="shared" si="88"/>
        <v>#VALUE!</v>
      </c>
      <c r="F290" s="150" t="e">
        <f t="shared" si="89"/>
        <v>#VALUE!</v>
      </c>
      <c r="G290" s="136" t="e">
        <f t="shared" si="90"/>
        <v>#VALUE!</v>
      </c>
      <c r="H290" s="148" t="e">
        <f t="shared" si="94"/>
        <v>#VALUE!</v>
      </c>
      <c r="I290" s="148" t="e">
        <f t="shared" si="101"/>
        <v>#VALUE!</v>
      </c>
      <c r="J290" s="148" t="e">
        <f t="shared" si="91"/>
        <v>#VALUE!</v>
      </c>
      <c r="K290" s="148" t="e">
        <f t="shared" si="102"/>
        <v>#VALUE!</v>
      </c>
      <c r="L290" s="148" t="e">
        <f t="shared" si="103"/>
        <v>#VALUE!</v>
      </c>
      <c r="M290" s="148" t="e">
        <f t="shared" si="92"/>
        <v>#VALUE!</v>
      </c>
      <c r="N290" s="148" t="e">
        <f t="shared" si="95"/>
        <v>#VALUE!</v>
      </c>
      <c r="O290" s="148"/>
      <c r="P290" s="148"/>
      <c r="Q290" s="148" t="e">
        <f t="shared" si="104"/>
        <v>#VALUE!</v>
      </c>
      <c r="R290" s="148" t="e">
        <f t="shared" si="105"/>
        <v>#VALUE!</v>
      </c>
      <c r="S290" s="137" t="e">
        <f t="shared" si="93"/>
        <v>#VALUE!</v>
      </c>
      <c r="T290" s="275" t="e">
        <f t="shared" si="86"/>
        <v>#VALUE!</v>
      </c>
      <c r="U290" s="275" t="e">
        <f t="shared" si="106"/>
        <v>#VALUE!</v>
      </c>
      <c r="V290" s="275" t="e">
        <f t="shared" si="106"/>
        <v>#VALUE!</v>
      </c>
      <c r="W290" s="275" t="e">
        <f t="shared" si="106"/>
        <v>#VALUE!</v>
      </c>
      <c r="X290" s="275" t="e">
        <f t="shared" si="106"/>
        <v>#VALUE!</v>
      </c>
      <c r="Y290" s="275" t="e">
        <f t="shared" si="106"/>
        <v>#VALUE!</v>
      </c>
      <c r="Z290" s="275" t="e">
        <f t="shared" si="106"/>
        <v>#VALUE!</v>
      </c>
      <c r="AA290" s="275" t="e">
        <f t="shared" si="106"/>
        <v>#VALUE!</v>
      </c>
      <c r="AB290" s="275" t="e">
        <f t="shared" si="106"/>
        <v>#VALUE!</v>
      </c>
      <c r="AC290" s="275" t="e">
        <f t="shared" si="106"/>
        <v>#VALUE!</v>
      </c>
      <c r="AD290" s="275" t="e">
        <f t="shared" si="106"/>
        <v>#VALUE!</v>
      </c>
      <c r="AE290" s="276" t="e">
        <f t="shared" si="96"/>
        <v>#VALUE!</v>
      </c>
    </row>
    <row r="291" spans="1:31">
      <c r="A291" s="133" t="e">
        <f t="shared" si="97"/>
        <v>#VALUE!</v>
      </c>
      <c r="B291" s="134" t="e">
        <f t="shared" si="98"/>
        <v>#VALUE!</v>
      </c>
      <c r="C291" s="134" t="e">
        <f t="shared" si="99"/>
        <v>#VALUE!</v>
      </c>
      <c r="D291" s="135" t="e">
        <f t="shared" si="100"/>
        <v>#VALUE!</v>
      </c>
      <c r="E291" s="150" t="e">
        <f t="shared" si="88"/>
        <v>#VALUE!</v>
      </c>
      <c r="F291" s="150" t="e">
        <f t="shared" si="89"/>
        <v>#VALUE!</v>
      </c>
      <c r="G291" s="136" t="e">
        <f t="shared" si="90"/>
        <v>#VALUE!</v>
      </c>
      <c r="H291" s="148" t="e">
        <f t="shared" si="94"/>
        <v>#VALUE!</v>
      </c>
      <c r="I291" s="148" t="e">
        <f t="shared" si="101"/>
        <v>#VALUE!</v>
      </c>
      <c r="J291" s="148" t="e">
        <f t="shared" si="91"/>
        <v>#VALUE!</v>
      </c>
      <c r="K291" s="148" t="e">
        <f t="shared" si="102"/>
        <v>#VALUE!</v>
      </c>
      <c r="L291" s="148" t="e">
        <f t="shared" si="103"/>
        <v>#VALUE!</v>
      </c>
      <c r="M291" s="148" t="e">
        <f t="shared" si="92"/>
        <v>#VALUE!</v>
      </c>
      <c r="N291" s="148" t="e">
        <f t="shared" si="95"/>
        <v>#VALUE!</v>
      </c>
      <c r="O291" s="148"/>
      <c r="P291" s="148"/>
      <c r="Q291" s="148" t="e">
        <f t="shared" si="104"/>
        <v>#VALUE!</v>
      </c>
      <c r="R291" s="148" t="e">
        <f t="shared" si="105"/>
        <v>#VALUE!</v>
      </c>
      <c r="S291" s="137" t="e">
        <f t="shared" si="93"/>
        <v>#VALUE!</v>
      </c>
      <c r="T291" s="275" t="e">
        <f t="shared" si="86"/>
        <v>#VALUE!</v>
      </c>
      <c r="U291" s="275" t="e">
        <f t="shared" si="106"/>
        <v>#VALUE!</v>
      </c>
      <c r="V291" s="275" t="e">
        <f t="shared" si="106"/>
        <v>#VALUE!</v>
      </c>
      <c r="W291" s="275" t="e">
        <f t="shared" si="106"/>
        <v>#VALUE!</v>
      </c>
      <c r="X291" s="275" t="e">
        <f t="shared" si="106"/>
        <v>#VALUE!</v>
      </c>
      <c r="Y291" s="275" t="e">
        <f t="shared" si="106"/>
        <v>#VALUE!</v>
      </c>
      <c r="Z291" s="275" t="e">
        <f t="shared" si="106"/>
        <v>#VALUE!</v>
      </c>
      <c r="AA291" s="275" t="e">
        <f t="shared" si="106"/>
        <v>#VALUE!</v>
      </c>
      <c r="AB291" s="275" t="e">
        <f t="shared" si="106"/>
        <v>#VALUE!</v>
      </c>
      <c r="AC291" s="275" t="e">
        <f t="shared" si="106"/>
        <v>#VALUE!</v>
      </c>
      <c r="AD291" s="275" t="e">
        <f t="shared" si="106"/>
        <v>#VALUE!</v>
      </c>
      <c r="AE291" s="276" t="e">
        <f t="shared" si="96"/>
        <v>#VALUE!</v>
      </c>
    </row>
    <row r="292" spans="1:31">
      <c r="A292" s="133" t="e">
        <f t="shared" si="97"/>
        <v>#VALUE!</v>
      </c>
      <c r="B292" s="134" t="e">
        <f t="shared" si="98"/>
        <v>#VALUE!</v>
      </c>
      <c r="C292" s="134" t="e">
        <f t="shared" si="99"/>
        <v>#VALUE!</v>
      </c>
      <c r="D292" s="135" t="e">
        <f t="shared" si="100"/>
        <v>#VALUE!</v>
      </c>
      <c r="E292" s="150" t="e">
        <f t="shared" si="88"/>
        <v>#VALUE!</v>
      </c>
      <c r="F292" s="150" t="e">
        <f t="shared" si="89"/>
        <v>#VALUE!</v>
      </c>
      <c r="G292" s="136" t="e">
        <f t="shared" si="90"/>
        <v>#VALUE!</v>
      </c>
      <c r="H292" s="148" t="e">
        <f t="shared" si="94"/>
        <v>#VALUE!</v>
      </c>
      <c r="I292" s="148" t="e">
        <f t="shared" si="101"/>
        <v>#VALUE!</v>
      </c>
      <c r="J292" s="148" t="e">
        <f t="shared" si="91"/>
        <v>#VALUE!</v>
      </c>
      <c r="K292" s="148" t="e">
        <f t="shared" si="102"/>
        <v>#VALUE!</v>
      </c>
      <c r="L292" s="148" t="e">
        <f t="shared" si="103"/>
        <v>#VALUE!</v>
      </c>
      <c r="M292" s="148" t="e">
        <f t="shared" si="92"/>
        <v>#VALUE!</v>
      </c>
      <c r="N292" s="148" t="e">
        <f t="shared" si="95"/>
        <v>#VALUE!</v>
      </c>
      <c r="O292" s="148"/>
      <c r="P292" s="148"/>
      <c r="Q292" s="148" t="e">
        <f t="shared" si="104"/>
        <v>#VALUE!</v>
      </c>
      <c r="R292" s="148" t="e">
        <f t="shared" si="105"/>
        <v>#VALUE!</v>
      </c>
      <c r="S292" s="137" t="e">
        <f t="shared" si="93"/>
        <v>#VALUE!</v>
      </c>
      <c r="T292" s="275" t="e">
        <f t="shared" si="86"/>
        <v>#VALUE!</v>
      </c>
      <c r="U292" s="275" t="e">
        <f t="shared" si="106"/>
        <v>#VALUE!</v>
      </c>
      <c r="V292" s="275" t="e">
        <f t="shared" si="106"/>
        <v>#VALUE!</v>
      </c>
      <c r="W292" s="275" t="e">
        <f t="shared" si="106"/>
        <v>#VALUE!</v>
      </c>
      <c r="X292" s="275" t="e">
        <f t="shared" si="106"/>
        <v>#VALUE!</v>
      </c>
      <c r="Y292" s="275" t="e">
        <f t="shared" si="106"/>
        <v>#VALUE!</v>
      </c>
      <c r="Z292" s="275" t="e">
        <f t="shared" si="106"/>
        <v>#VALUE!</v>
      </c>
      <c r="AA292" s="275" t="e">
        <f t="shared" si="106"/>
        <v>#VALUE!</v>
      </c>
      <c r="AB292" s="275" t="e">
        <f t="shared" si="106"/>
        <v>#VALUE!</v>
      </c>
      <c r="AC292" s="275" t="e">
        <f t="shared" si="106"/>
        <v>#VALUE!</v>
      </c>
      <c r="AD292" s="275" t="e">
        <f t="shared" si="106"/>
        <v>#VALUE!</v>
      </c>
      <c r="AE292" s="276" t="e">
        <f t="shared" si="96"/>
        <v>#VALUE!</v>
      </c>
    </row>
    <row r="293" spans="1:31">
      <c r="A293" s="133" t="e">
        <f t="shared" si="97"/>
        <v>#VALUE!</v>
      </c>
      <c r="B293" s="134" t="e">
        <f t="shared" si="98"/>
        <v>#VALUE!</v>
      </c>
      <c r="C293" s="134" t="e">
        <f t="shared" si="99"/>
        <v>#VALUE!</v>
      </c>
      <c r="D293" s="135" t="e">
        <f t="shared" si="100"/>
        <v>#VALUE!</v>
      </c>
      <c r="E293" s="150" t="e">
        <f t="shared" si="88"/>
        <v>#VALUE!</v>
      </c>
      <c r="F293" s="150" t="e">
        <f t="shared" si="89"/>
        <v>#VALUE!</v>
      </c>
      <c r="G293" s="136" t="e">
        <f t="shared" si="90"/>
        <v>#VALUE!</v>
      </c>
      <c r="H293" s="148" t="e">
        <f t="shared" si="94"/>
        <v>#VALUE!</v>
      </c>
      <c r="I293" s="148" t="e">
        <f t="shared" si="101"/>
        <v>#VALUE!</v>
      </c>
      <c r="J293" s="148" t="e">
        <f t="shared" si="91"/>
        <v>#VALUE!</v>
      </c>
      <c r="K293" s="148" t="e">
        <f t="shared" si="102"/>
        <v>#VALUE!</v>
      </c>
      <c r="L293" s="148" t="e">
        <f t="shared" si="103"/>
        <v>#VALUE!</v>
      </c>
      <c r="M293" s="148" t="e">
        <f t="shared" si="92"/>
        <v>#VALUE!</v>
      </c>
      <c r="N293" s="148" t="e">
        <f t="shared" si="95"/>
        <v>#VALUE!</v>
      </c>
      <c r="O293" s="148"/>
      <c r="P293" s="148"/>
      <c r="Q293" s="148" t="e">
        <f t="shared" si="104"/>
        <v>#VALUE!</v>
      </c>
      <c r="R293" s="148" t="e">
        <f t="shared" si="105"/>
        <v>#VALUE!</v>
      </c>
      <c r="S293" s="137" t="e">
        <f t="shared" si="93"/>
        <v>#VALUE!</v>
      </c>
      <c r="T293" s="275" t="e">
        <f t="shared" si="86"/>
        <v>#VALUE!</v>
      </c>
      <c r="U293" s="275" t="e">
        <f t="shared" si="106"/>
        <v>#VALUE!</v>
      </c>
      <c r="V293" s="275" t="e">
        <f t="shared" si="106"/>
        <v>#VALUE!</v>
      </c>
      <c r="W293" s="275" t="e">
        <f t="shared" si="106"/>
        <v>#VALUE!</v>
      </c>
      <c r="X293" s="275" t="e">
        <f t="shared" si="106"/>
        <v>#VALUE!</v>
      </c>
      <c r="Y293" s="275" t="e">
        <f t="shared" si="106"/>
        <v>#VALUE!</v>
      </c>
      <c r="Z293" s="275" t="e">
        <f t="shared" si="106"/>
        <v>#VALUE!</v>
      </c>
      <c r="AA293" s="275" t="e">
        <f t="shared" si="106"/>
        <v>#VALUE!</v>
      </c>
      <c r="AB293" s="275" t="e">
        <f t="shared" si="106"/>
        <v>#VALUE!</v>
      </c>
      <c r="AC293" s="275" t="e">
        <f t="shared" si="106"/>
        <v>#VALUE!</v>
      </c>
      <c r="AD293" s="275" t="e">
        <f t="shared" si="106"/>
        <v>#VALUE!</v>
      </c>
      <c r="AE293" s="276" t="e">
        <f t="shared" si="96"/>
        <v>#VALUE!</v>
      </c>
    </row>
    <row r="294" spans="1:31">
      <c r="A294" s="133" t="e">
        <f t="shared" si="97"/>
        <v>#VALUE!</v>
      </c>
      <c r="B294" s="134" t="e">
        <f t="shared" si="98"/>
        <v>#VALUE!</v>
      </c>
      <c r="C294" s="134" t="e">
        <f t="shared" si="99"/>
        <v>#VALUE!</v>
      </c>
      <c r="D294" s="135" t="e">
        <f t="shared" si="100"/>
        <v>#VALUE!</v>
      </c>
      <c r="E294" s="150" t="e">
        <f t="shared" si="88"/>
        <v>#VALUE!</v>
      </c>
      <c r="F294" s="150" t="e">
        <f t="shared" si="89"/>
        <v>#VALUE!</v>
      </c>
      <c r="G294" s="136" t="e">
        <f t="shared" si="90"/>
        <v>#VALUE!</v>
      </c>
      <c r="H294" s="148" t="e">
        <f t="shared" si="94"/>
        <v>#VALUE!</v>
      </c>
      <c r="I294" s="148" t="e">
        <f t="shared" si="101"/>
        <v>#VALUE!</v>
      </c>
      <c r="J294" s="148" t="e">
        <f t="shared" si="91"/>
        <v>#VALUE!</v>
      </c>
      <c r="K294" s="148" t="e">
        <f t="shared" si="102"/>
        <v>#VALUE!</v>
      </c>
      <c r="L294" s="148" t="e">
        <f t="shared" si="103"/>
        <v>#VALUE!</v>
      </c>
      <c r="M294" s="148" t="e">
        <f t="shared" si="92"/>
        <v>#VALUE!</v>
      </c>
      <c r="N294" s="148" t="e">
        <f t="shared" si="95"/>
        <v>#VALUE!</v>
      </c>
      <c r="O294" s="148"/>
      <c r="P294" s="148"/>
      <c r="Q294" s="148" t="e">
        <f t="shared" si="104"/>
        <v>#VALUE!</v>
      </c>
      <c r="R294" s="148" t="e">
        <f t="shared" si="105"/>
        <v>#VALUE!</v>
      </c>
      <c r="S294" s="137" t="e">
        <f t="shared" si="93"/>
        <v>#VALUE!</v>
      </c>
      <c r="T294" s="275" t="e">
        <f t="shared" si="86"/>
        <v>#VALUE!</v>
      </c>
      <c r="U294" s="275" t="e">
        <f t="shared" si="106"/>
        <v>#VALUE!</v>
      </c>
      <c r="V294" s="275" t="e">
        <f t="shared" si="106"/>
        <v>#VALUE!</v>
      </c>
      <c r="W294" s="275" t="e">
        <f t="shared" si="106"/>
        <v>#VALUE!</v>
      </c>
      <c r="X294" s="275" t="e">
        <f t="shared" si="106"/>
        <v>#VALUE!</v>
      </c>
      <c r="Y294" s="275" t="e">
        <f t="shared" si="106"/>
        <v>#VALUE!</v>
      </c>
      <c r="Z294" s="275" t="e">
        <f t="shared" si="106"/>
        <v>#VALUE!</v>
      </c>
      <c r="AA294" s="275" t="e">
        <f t="shared" si="106"/>
        <v>#VALUE!</v>
      </c>
      <c r="AB294" s="275" t="e">
        <f t="shared" si="106"/>
        <v>#VALUE!</v>
      </c>
      <c r="AC294" s="275" t="e">
        <f t="shared" si="106"/>
        <v>#VALUE!</v>
      </c>
      <c r="AD294" s="275" t="e">
        <f t="shared" si="106"/>
        <v>#VALUE!</v>
      </c>
      <c r="AE294" s="276" t="e">
        <f t="shared" si="96"/>
        <v>#VALUE!</v>
      </c>
    </row>
    <row r="295" spans="1:31">
      <c r="A295" s="133" t="e">
        <f t="shared" si="97"/>
        <v>#VALUE!</v>
      </c>
      <c r="B295" s="134" t="e">
        <f t="shared" si="98"/>
        <v>#VALUE!</v>
      </c>
      <c r="C295" s="134" t="e">
        <f t="shared" si="99"/>
        <v>#VALUE!</v>
      </c>
      <c r="D295" s="135" t="e">
        <f t="shared" si="100"/>
        <v>#VALUE!</v>
      </c>
      <c r="E295" s="150" t="e">
        <f t="shared" si="88"/>
        <v>#VALUE!</v>
      </c>
      <c r="F295" s="150" t="e">
        <f t="shared" si="89"/>
        <v>#VALUE!</v>
      </c>
      <c r="G295" s="136" t="e">
        <f t="shared" si="90"/>
        <v>#VALUE!</v>
      </c>
      <c r="H295" s="148" t="e">
        <f t="shared" si="94"/>
        <v>#VALUE!</v>
      </c>
      <c r="I295" s="148" t="e">
        <f t="shared" si="101"/>
        <v>#VALUE!</v>
      </c>
      <c r="J295" s="148" t="e">
        <f t="shared" si="91"/>
        <v>#VALUE!</v>
      </c>
      <c r="K295" s="148" t="e">
        <f t="shared" si="102"/>
        <v>#VALUE!</v>
      </c>
      <c r="L295" s="148" t="e">
        <f t="shared" si="103"/>
        <v>#VALUE!</v>
      </c>
      <c r="M295" s="148" t="e">
        <f t="shared" si="92"/>
        <v>#VALUE!</v>
      </c>
      <c r="N295" s="148" t="e">
        <f t="shared" si="95"/>
        <v>#VALUE!</v>
      </c>
      <c r="O295" s="148"/>
      <c r="P295" s="148"/>
      <c r="Q295" s="148" t="e">
        <f t="shared" si="104"/>
        <v>#VALUE!</v>
      </c>
      <c r="R295" s="148" t="e">
        <f t="shared" si="105"/>
        <v>#VALUE!</v>
      </c>
      <c r="S295" s="137" t="e">
        <f t="shared" si="93"/>
        <v>#VALUE!</v>
      </c>
      <c r="T295" s="275" t="e">
        <f t="shared" si="86"/>
        <v>#VALUE!</v>
      </c>
      <c r="U295" s="275" t="e">
        <f t="shared" si="106"/>
        <v>#VALUE!</v>
      </c>
      <c r="V295" s="275" t="e">
        <f t="shared" si="106"/>
        <v>#VALUE!</v>
      </c>
      <c r="W295" s="275" t="e">
        <f t="shared" si="106"/>
        <v>#VALUE!</v>
      </c>
      <c r="X295" s="275" t="e">
        <f t="shared" si="106"/>
        <v>#VALUE!</v>
      </c>
      <c r="Y295" s="275" t="e">
        <f t="shared" si="106"/>
        <v>#VALUE!</v>
      </c>
      <c r="Z295" s="275" t="e">
        <f t="shared" si="106"/>
        <v>#VALUE!</v>
      </c>
      <c r="AA295" s="275" t="e">
        <f t="shared" si="106"/>
        <v>#VALUE!</v>
      </c>
      <c r="AB295" s="275" t="e">
        <f t="shared" si="106"/>
        <v>#VALUE!</v>
      </c>
      <c r="AC295" s="275" t="e">
        <f t="shared" si="106"/>
        <v>#VALUE!</v>
      </c>
      <c r="AD295" s="275" t="e">
        <f t="shared" si="106"/>
        <v>#VALUE!</v>
      </c>
      <c r="AE295" s="276" t="e">
        <f t="shared" si="96"/>
        <v>#VALUE!</v>
      </c>
    </row>
    <row r="296" spans="1:31">
      <c r="A296" s="133" t="e">
        <f t="shared" si="97"/>
        <v>#VALUE!</v>
      </c>
      <c r="B296" s="134" t="e">
        <f t="shared" si="98"/>
        <v>#VALUE!</v>
      </c>
      <c r="C296" s="134" t="e">
        <f t="shared" si="99"/>
        <v>#VALUE!</v>
      </c>
      <c r="D296" s="135" t="e">
        <f t="shared" si="100"/>
        <v>#VALUE!</v>
      </c>
      <c r="E296" s="150" t="e">
        <f t="shared" si="88"/>
        <v>#VALUE!</v>
      </c>
      <c r="F296" s="150" t="e">
        <f t="shared" si="89"/>
        <v>#VALUE!</v>
      </c>
      <c r="G296" s="136" t="e">
        <f t="shared" si="90"/>
        <v>#VALUE!</v>
      </c>
      <c r="H296" s="148" t="e">
        <f t="shared" si="94"/>
        <v>#VALUE!</v>
      </c>
      <c r="I296" s="148" t="e">
        <f t="shared" si="101"/>
        <v>#VALUE!</v>
      </c>
      <c r="J296" s="148" t="e">
        <f t="shared" si="91"/>
        <v>#VALUE!</v>
      </c>
      <c r="K296" s="148" t="e">
        <f t="shared" si="102"/>
        <v>#VALUE!</v>
      </c>
      <c r="L296" s="148" t="e">
        <f t="shared" si="103"/>
        <v>#VALUE!</v>
      </c>
      <c r="M296" s="148" t="e">
        <f t="shared" si="92"/>
        <v>#VALUE!</v>
      </c>
      <c r="N296" s="148" t="e">
        <f t="shared" si="95"/>
        <v>#VALUE!</v>
      </c>
      <c r="O296" s="148"/>
      <c r="P296" s="148"/>
      <c r="Q296" s="148" t="e">
        <f t="shared" si="104"/>
        <v>#VALUE!</v>
      </c>
      <c r="R296" s="148" t="e">
        <f t="shared" si="105"/>
        <v>#VALUE!</v>
      </c>
      <c r="S296" s="137" t="e">
        <f t="shared" si="93"/>
        <v>#VALUE!</v>
      </c>
      <c r="T296" s="275" t="e">
        <f t="shared" si="86"/>
        <v>#VALUE!</v>
      </c>
      <c r="U296" s="275" t="e">
        <f t="shared" si="106"/>
        <v>#VALUE!</v>
      </c>
      <c r="V296" s="275" t="e">
        <f t="shared" si="106"/>
        <v>#VALUE!</v>
      </c>
      <c r="W296" s="275" t="e">
        <f t="shared" si="106"/>
        <v>#VALUE!</v>
      </c>
      <c r="X296" s="275" t="e">
        <f t="shared" si="106"/>
        <v>#VALUE!</v>
      </c>
      <c r="Y296" s="275" t="e">
        <f t="shared" si="106"/>
        <v>#VALUE!</v>
      </c>
      <c r="Z296" s="275" t="e">
        <f t="shared" si="106"/>
        <v>#VALUE!</v>
      </c>
      <c r="AA296" s="275" t="e">
        <f t="shared" si="106"/>
        <v>#VALUE!</v>
      </c>
      <c r="AB296" s="275" t="e">
        <f t="shared" si="106"/>
        <v>#VALUE!</v>
      </c>
      <c r="AC296" s="275" t="e">
        <f t="shared" si="106"/>
        <v>#VALUE!</v>
      </c>
      <c r="AD296" s="275" t="e">
        <f t="shared" si="106"/>
        <v>#VALUE!</v>
      </c>
      <c r="AE296" s="276" t="e">
        <f t="shared" si="96"/>
        <v>#VALUE!</v>
      </c>
    </row>
    <row r="297" spans="1:31">
      <c r="A297" s="133" t="e">
        <f t="shared" si="97"/>
        <v>#VALUE!</v>
      </c>
      <c r="B297" s="134" t="e">
        <f t="shared" si="98"/>
        <v>#VALUE!</v>
      </c>
      <c r="C297" s="134" t="e">
        <f t="shared" si="99"/>
        <v>#VALUE!</v>
      </c>
      <c r="D297" s="135" t="e">
        <f t="shared" si="100"/>
        <v>#VALUE!</v>
      </c>
      <c r="E297" s="150" t="e">
        <f t="shared" si="88"/>
        <v>#VALUE!</v>
      </c>
      <c r="F297" s="150" t="e">
        <f t="shared" si="89"/>
        <v>#VALUE!</v>
      </c>
      <c r="G297" s="136" t="e">
        <f t="shared" si="90"/>
        <v>#VALUE!</v>
      </c>
      <c r="H297" s="148" t="e">
        <f t="shared" si="94"/>
        <v>#VALUE!</v>
      </c>
      <c r="I297" s="148" t="e">
        <f t="shared" si="101"/>
        <v>#VALUE!</v>
      </c>
      <c r="J297" s="148" t="e">
        <f t="shared" si="91"/>
        <v>#VALUE!</v>
      </c>
      <c r="K297" s="148" t="e">
        <f t="shared" si="102"/>
        <v>#VALUE!</v>
      </c>
      <c r="L297" s="148" t="e">
        <f t="shared" si="103"/>
        <v>#VALUE!</v>
      </c>
      <c r="M297" s="148" t="e">
        <f t="shared" si="92"/>
        <v>#VALUE!</v>
      </c>
      <c r="N297" s="148" t="e">
        <f t="shared" si="95"/>
        <v>#VALUE!</v>
      </c>
      <c r="O297" s="148"/>
      <c r="P297" s="148"/>
      <c r="Q297" s="148" t="e">
        <f t="shared" si="104"/>
        <v>#VALUE!</v>
      </c>
      <c r="R297" s="148" t="e">
        <f t="shared" si="105"/>
        <v>#VALUE!</v>
      </c>
      <c r="S297" s="137" t="e">
        <f t="shared" si="93"/>
        <v>#VALUE!</v>
      </c>
      <c r="T297" s="275" t="e">
        <f t="shared" si="86"/>
        <v>#VALUE!</v>
      </c>
      <c r="U297" s="275" t="e">
        <f t="shared" si="106"/>
        <v>#VALUE!</v>
      </c>
      <c r="V297" s="275" t="e">
        <f t="shared" si="106"/>
        <v>#VALUE!</v>
      </c>
      <c r="W297" s="275" t="e">
        <f t="shared" si="106"/>
        <v>#VALUE!</v>
      </c>
      <c r="X297" s="275" t="e">
        <f t="shared" si="106"/>
        <v>#VALUE!</v>
      </c>
      <c r="Y297" s="275" t="e">
        <f t="shared" si="106"/>
        <v>#VALUE!</v>
      </c>
      <c r="Z297" s="275" t="e">
        <f t="shared" si="106"/>
        <v>#VALUE!</v>
      </c>
      <c r="AA297" s="275" t="e">
        <f t="shared" si="106"/>
        <v>#VALUE!</v>
      </c>
      <c r="AB297" s="275" t="e">
        <f t="shared" si="106"/>
        <v>#VALUE!</v>
      </c>
      <c r="AC297" s="275" t="e">
        <f t="shared" si="106"/>
        <v>#VALUE!</v>
      </c>
      <c r="AD297" s="275" t="e">
        <f t="shared" si="106"/>
        <v>#VALUE!</v>
      </c>
      <c r="AE297" s="276" t="e">
        <f t="shared" si="96"/>
        <v>#VALUE!</v>
      </c>
    </row>
    <row r="298" spans="1:31">
      <c r="A298" s="133" t="e">
        <f t="shared" si="97"/>
        <v>#VALUE!</v>
      </c>
      <c r="B298" s="134" t="e">
        <f t="shared" si="98"/>
        <v>#VALUE!</v>
      </c>
      <c r="C298" s="134" t="e">
        <f t="shared" si="99"/>
        <v>#VALUE!</v>
      </c>
      <c r="D298" s="135" t="e">
        <f t="shared" si="100"/>
        <v>#VALUE!</v>
      </c>
      <c r="E298" s="150" t="e">
        <f t="shared" si="88"/>
        <v>#VALUE!</v>
      </c>
      <c r="F298" s="150" t="e">
        <f t="shared" si="89"/>
        <v>#VALUE!</v>
      </c>
      <c r="G298" s="136" t="e">
        <f t="shared" si="90"/>
        <v>#VALUE!</v>
      </c>
      <c r="H298" s="148" t="e">
        <f t="shared" si="94"/>
        <v>#VALUE!</v>
      </c>
      <c r="I298" s="148" t="e">
        <f t="shared" si="101"/>
        <v>#VALUE!</v>
      </c>
      <c r="J298" s="148" t="e">
        <f t="shared" si="91"/>
        <v>#VALUE!</v>
      </c>
      <c r="K298" s="148" t="e">
        <f t="shared" si="102"/>
        <v>#VALUE!</v>
      </c>
      <c r="L298" s="148" t="e">
        <f t="shared" si="103"/>
        <v>#VALUE!</v>
      </c>
      <c r="M298" s="148" t="e">
        <f t="shared" si="92"/>
        <v>#VALUE!</v>
      </c>
      <c r="N298" s="148" t="e">
        <f t="shared" si="95"/>
        <v>#VALUE!</v>
      </c>
      <c r="O298" s="148"/>
      <c r="P298" s="148"/>
      <c r="Q298" s="148" t="e">
        <f t="shared" si="104"/>
        <v>#VALUE!</v>
      </c>
      <c r="R298" s="148" t="e">
        <f t="shared" si="105"/>
        <v>#VALUE!</v>
      </c>
      <c r="S298" s="137" t="e">
        <f t="shared" si="93"/>
        <v>#VALUE!</v>
      </c>
      <c r="T298" s="275" t="e">
        <f t="shared" si="86"/>
        <v>#VALUE!</v>
      </c>
      <c r="U298" s="275" t="e">
        <f t="shared" si="106"/>
        <v>#VALUE!</v>
      </c>
      <c r="V298" s="275" t="e">
        <f t="shared" si="106"/>
        <v>#VALUE!</v>
      </c>
      <c r="W298" s="275" t="e">
        <f t="shared" si="106"/>
        <v>#VALUE!</v>
      </c>
      <c r="X298" s="275" t="e">
        <f t="shared" si="106"/>
        <v>#VALUE!</v>
      </c>
      <c r="Y298" s="275" t="e">
        <f t="shared" si="106"/>
        <v>#VALUE!</v>
      </c>
      <c r="Z298" s="275" t="e">
        <f t="shared" si="106"/>
        <v>#VALUE!</v>
      </c>
      <c r="AA298" s="275" t="e">
        <f t="shared" si="106"/>
        <v>#VALUE!</v>
      </c>
      <c r="AB298" s="275" t="e">
        <f t="shared" si="106"/>
        <v>#VALUE!</v>
      </c>
      <c r="AC298" s="275" t="e">
        <f t="shared" si="106"/>
        <v>#VALUE!</v>
      </c>
      <c r="AD298" s="275" t="e">
        <f t="shared" si="106"/>
        <v>#VALUE!</v>
      </c>
      <c r="AE298" s="276" t="e">
        <f t="shared" si="96"/>
        <v>#VALUE!</v>
      </c>
    </row>
    <row r="299" spans="1:31">
      <c r="A299" s="133" t="e">
        <f t="shared" si="97"/>
        <v>#VALUE!</v>
      </c>
      <c r="B299" s="134" t="e">
        <f t="shared" si="98"/>
        <v>#VALUE!</v>
      </c>
      <c r="C299" s="134" t="e">
        <f t="shared" si="99"/>
        <v>#VALUE!</v>
      </c>
      <c r="D299" s="135" t="e">
        <f t="shared" si="100"/>
        <v>#VALUE!</v>
      </c>
      <c r="E299" s="150" t="e">
        <f t="shared" si="88"/>
        <v>#VALUE!</v>
      </c>
      <c r="F299" s="150" t="e">
        <f t="shared" si="89"/>
        <v>#VALUE!</v>
      </c>
      <c r="G299" s="136" t="e">
        <f t="shared" si="90"/>
        <v>#VALUE!</v>
      </c>
      <c r="H299" s="148" t="e">
        <f t="shared" si="94"/>
        <v>#VALUE!</v>
      </c>
      <c r="I299" s="148" t="e">
        <f t="shared" si="101"/>
        <v>#VALUE!</v>
      </c>
      <c r="J299" s="148" t="e">
        <f t="shared" si="91"/>
        <v>#VALUE!</v>
      </c>
      <c r="K299" s="148" t="e">
        <f t="shared" si="102"/>
        <v>#VALUE!</v>
      </c>
      <c r="L299" s="148" t="e">
        <f t="shared" si="103"/>
        <v>#VALUE!</v>
      </c>
      <c r="M299" s="148" t="e">
        <f t="shared" si="92"/>
        <v>#VALUE!</v>
      </c>
      <c r="N299" s="148" t="e">
        <f t="shared" si="95"/>
        <v>#VALUE!</v>
      </c>
      <c r="O299" s="148"/>
      <c r="P299" s="148"/>
      <c r="Q299" s="148" t="e">
        <f t="shared" si="104"/>
        <v>#VALUE!</v>
      </c>
      <c r="R299" s="148" t="e">
        <f t="shared" si="105"/>
        <v>#VALUE!</v>
      </c>
      <c r="S299" s="137" t="e">
        <f t="shared" si="93"/>
        <v>#VALUE!</v>
      </c>
      <c r="T299" s="275" t="e">
        <f t="shared" ref="T299:T362" si="107">MAX(0,MIN(MAX(0,$M299),T$7)-T$6)</f>
        <v>#VALUE!</v>
      </c>
      <c r="U299" s="275" t="e">
        <f t="shared" si="106"/>
        <v>#VALUE!</v>
      </c>
      <c r="V299" s="275" t="e">
        <f t="shared" si="106"/>
        <v>#VALUE!</v>
      </c>
      <c r="W299" s="275" t="e">
        <f t="shared" si="106"/>
        <v>#VALUE!</v>
      </c>
      <c r="X299" s="275" t="e">
        <f t="shared" si="106"/>
        <v>#VALUE!</v>
      </c>
      <c r="Y299" s="275" t="e">
        <f t="shared" si="106"/>
        <v>#VALUE!</v>
      </c>
      <c r="Z299" s="275" t="e">
        <f t="shared" si="106"/>
        <v>#VALUE!</v>
      </c>
      <c r="AA299" s="275" t="e">
        <f t="shared" si="106"/>
        <v>#VALUE!</v>
      </c>
      <c r="AB299" s="275" t="e">
        <f t="shared" si="106"/>
        <v>#VALUE!</v>
      </c>
      <c r="AC299" s="275" t="e">
        <f t="shared" si="106"/>
        <v>#VALUE!</v>
      </c>
      <c r="AD299" s="275" t="e">
        <f t="shared" si="106"/>
        <v>#VALUE!</v>
      </c>
      <c r="AE299" s="276" t="e">
        <f t="shared" si="96"/>
        <v>#VALUE!</v>
      </c>
    </row>
    <row r="300" spans="1:31">
      <c r="A300" s="133" t="e">
        <f t="shared" si="97"/>
        <v>#VALUE!</v>
      </c>
      <c r="B300" s="134" t="e">
        <f t="shared" si="98"/>
        <v>#VALUE!</v>
      </c>
      <c r="C300" s="134" t="e">
        <f t="shared" si="99"/>
        <v>#VALUE!</v>
      </c>
      <c r="D300" s="135" t="e">
        <f t="shared" si="100"/>
        <v>#VALUE!</v>
      </c>
      <c r="E300" s="150" t="e">
        <f t="shared" si="88"/>
        <v>#VALUE!</v>
      </c>
      <c r="F300" s="150" t="e">
        <f t="shared" si="89"/>
        <v>#VALUE!</v>
      </c>
      <c r="G300" s="136" t="e">
        <f t="shared" si="90"/>
        <v>#VALUE!</v>
      </c>
      <c r="H300" s="148" t="e">
        <f t="shared" si="94"/>
        <v>#VALUE!</v>
      </c>
      <c r="I300" s="148" t="e">
        <f t="shared" si="101"/>
        <v>#VALUE!</v>
      </c>
      <c r="J300" s="148" t="e">
        <f t="shared" si="91"/>
        <v>#VALUE!</v>
      </c>
      <c r="K300" s="148" t="e">
        <f t="shared" si="102"/>
        <v>#VALUE!</v>
      </c>
      <c r="L300" s="148" t="e">
        <f t="shared" si="103"/>
        <v>#VALUE!</v>
      </c>
      <c r="M300" s="148" t="e">
        <f t="shared" si="92"/>
        <v>#VALUE!</v>
      </c>
      <c r="N300" s="148" t="e">
        <f t="shared" si="95"/>
        <v>#VALUE!</v>
      </c>
      <c r="O300" s="148"/>
      <c r="P300" s="148"/>
      <c r="Q300" s="148" t="e">
        <f t="shared" si="104"/>
        <v>#VALUE!</v>
      </c>
      <c r="R300" s="148" t="e">
        <f t="shared" si="105"/>
        <v>#VALUE!</v>
      </c>
      <c r="S300" s="137" t="e">
        <f t="shared" si="93"/>
        <v>#VALUE!</v>
      </c>
      <c r="T300" s="275" t="e">
        <f t="shared" si="107"/>
        <v>#VALUE!</v>
      </c>
      <c r="U300" s="275" t="e">
        <f t="shared" si="106"/>
        <v>#VALUE!</v>
      </c>
      <c r="V300" s="275" t="e">
        <f t="shared" si="106"/>
        <v>#VALUE!</v>
      </c>
      <c r="W300" s="275" t="e">
        <f t="shared" si="106"/>
        <v>#VALUE!</v>
      </c>
      <c r="X300" s="275" t="e">
        <f t="shared" si="106"/>
        <v>#VALUE!</v>
      </c>
      <c r="Y300" s="275" t="e">
        <f t="shared" si="106"/>
        <v>#VALUE!</v>
      </c>
      <c r="Z300" s="275" t="e">
        <f t="shared" si="106"/>
        <v>#VALUE!</v>
      </c>
      <c r="AA300" s="275" t="e">
        <f t="shared" si="106"/>
        <v>#VALUE!</v>
      </c>
      <c r="AB300" s="275" t="e">
        <f t="shared" si="106"/>
        <v>#VALUE!</v>
      </c>
      <c r="AC300" s="275" t="e">
        <f t="shared" si="106"/>
        <v>#VALUE!</v>
      </c>
      <c r="AD300" s="275" t="e">
        <f t="shared" si="106"/>
        <v>#VALUE!</v>
      </c>
      <c r="AE300" s="276" t="e">
        <f t="shared" si="96"/>
        <v>#VALUE!</v>
      </c>
    </row>
    <row r="301" spans="1:31">
      <c r="A301" s="133" t="e">
        <f t="shared" si="97"/>
        <v>#VALUE!</v>
      </c>
      <c r="B301" s="134" t="e">
        <f t="shared" si="98"/>
        <v>#VALUE!</v>
      </c>
      <c r="C301" s="134" t="e">
        <f t="shared" si="99"/>
        <v>#VALUE!</v>
      </c>
      <c r="D301" s="135" t="e">
        <f t="shared" si="100"/>
        <v>#VALUE!</v>
      </c>
      <c r="E301" s="150" t="e">
        <f t="shared" si="88"/>
        <v>#VALUE!</v>
      </c>
      <c r="F301" s="150" t="e">
        <f t="shared" si="89"/>
        <v>#VALUE!</v>
      </c>
      <c r="G301" s="136" t="e">
        <f t="shared" si="90"/>
        <v>#VALUE!</v>
      </c>
      <c r="H301" s="148" t="e">
        <f t="shared" si="94"/>
        <v>#VALUE!</v>
      </c>
      <c r="I301" s="148" t="e">
        <f t="shared" si="101"/>
        <v>#VALUE!</v>
      </c>
      <c r="J301" s="148" t="e">
        <f t="shared" si="91"/>
        <v>#VALUE!</v>
      </c>
      <c r="K301" s="148" t="e">
        <f t="shared" si="102"/>
        <v>#VALUE!</v>
      </c>
      <c r="L301" s="148" t="e">
        <f t="shared" si="103"/>
        <v>#VALUE!</v>
      </c>
      <c r="M301" s="148" t="e">
        <f t="shared" si="92"/>
        <v>#VALUE!</v>
      </c>
      <c r="N301" s="148" t="e">
        <f t="shared" si="95"/>
        <v>#VALUE!</v>
      </c>
      <c r="O301" s="148"/>
      <c r="P301" s="148"/>
      <c r="Q301" s="148" t="e">
        <f t="shared" si="104"/>
        <v>#VALUE!</v>
      </c>
      <c r="R301" s="148" t="e">
        <f t="shared" si="105"/>
        <v>#VALUE!</v>
      </c>
      <c r="S301" s="137" t="e">
        <f t="shared" si="93"/>
        <v>#VALUE!</v>
      </c>
      <c r="T301" s="275" t="e">
        <f t="shared" si="107"/>
        <v>#VALUE!</v>
      </c>
      <c r="U301" s="275" t="e">
        <f t="shared" si="106"/>
        <v>#VALUE!</v>
      </c>
      <c r="V301" s="275" t="e">
        <f t="shared" si="106"/>
        <v>#VALUE!</v>
      </c>
      <c r="W301" s="275" t="e">
        <f t="shared" si="106"/>
        <v>#VALUE!</v>
      </c>
      <c r="X301" s="275" t="e">
        <f t="shared" si="106"/>
        <v>#VALUE!</v>
      </c>
      <c r="Y301" s="275" t="e">
        <f t="shared" si="106"/>
        <v>#VALUE!</v>
      </c>
      <c r="Z301" s="275" t="e">
        <f t="shared" si="106"/>
        <v>#VALUE!</v>
      </c>
      <c r="AA301" s="275" t="e">
        <f t="shared" si="106"/>
        <v>#VALUE!</v>
      </c>
      <c r="AB301" s="275" t="e">
        <f t="shared" si="106"/>
        <v>#VALUE!</v>
      </c>
      <c r="AC301" s="275" t="e">
        <f t="shared" si="106"/>
        <v>#VALUE!</v>
      </c>
      <c r="AD301" s="275" t="e">
        <f t="shared" si="106"/>
        <v>#VALUE!</v>
      </c>
      <c r="AE301" s="276" t="e">
        <f t="shared" si="96"/>
        <v>#VALUE!</v>
      </c>
    </row>
    <row r="302" spans="1:31">
      <c r="A302" s="133" t="e">
        <f t="shared" si="97"/>
        <v>#VALUE!</v>
      </c>
      <c r="B302" s="134" t="e">
        <f t="shared" si="98"/>
        <v>#VALUE!</v>
      </c>
      <c r="C302" s="134" t="e">
        <f t="shared" si="99"/>
        <v>#VALUE!</v>
      </c>
      <c r="D302" s="135" t="e">
        <f t="shared" si="100"/>
        <v>#VALUE!</v>
      </c>
      <c r="E302" s="150" t="e">
        <f t="shared" si="88"/>
        <v>#VALUE!</v>
      </c>
      <c r="F302" s="150" t="e">
        <f t="shared" si="89"/>
        <v>#VALUE!</v>
      </c>
      <c r="G302" s="136" t="e">
        <f t="shared" si="90"/>
        <v>#VALUE!</v>
      </c>
      <c r="H302" s="148" t="e">
        <f t="shared" si="94"/>
        <v>#VALUE!</v>
      </c>
      <c r="I302" s="148" t="e">
        <f t="shared" si="101"/>
        <v>#VALUE!</v>
      </c>
      <c r="J302" s="148" t="e">
        <f t="shared" si="91"/>
        <v>#VALUE!</v>
      </c>
      <c r="K302" s="148" t="e">
        <f t="shared" si="102"/>
        <v>#VALUE!</v>
      </c>
      <c r="L302" s="148" t="e">
        <f t="shared" si="103"/>
        <v>#VALUE!</v>
      </c>
      <c r="M302" s="148" t="e">
        <f t="shared" si="92"/>
        <v>#VALUE!</v>
      </c>
      <c r="N302" s="148" t="e">
        <f t="shared" si="95"/>
        <v>#VALUE!</v>
      </c>
      <c r="O302" s="148"/>
      <c r="P302" s="148"/>
      <c r="Q302" s="148" t="e">
        <f t="shared" si="104"/>
        <v>#VALUE!</v>
      </c>
      <c r="R302" s="148" t="e">
        <f t="shared" si="105"/>
        <v>#VALUE!</v>
      </c>
      <c r="S302" s="137" t="e">
        <f t="shared" si="93"/>
        <v>#VALUE!</v>
      </c>
      <c r="T302" s="275" t="e">
        <f t="shared" si="107"/>
        <v>#VALUE!</v>
      </c>
      <c r="U302" s="275" t="e">
        <f t="shared" si="106"/>
        <v>#VALUE!</v>
      </c>
      <c r="V302" s="275" t="e">
        <f t="shared" si="106"/>
        <v>#VALUE!</v>
      </c>
      <c r="W302" s="275" t="e">
        <f t="shared" si="106"/>
        <v>#VALUE!</v>
      </c>
      <c r="X302" s="275" t="e">
        <f t="shared" si="106"/>
        <v>#VALUE!</v>
      </c>
      <c r="Y302" s="275" t="e">
        <f t="shared" si="106"/>
        <v>#VALUE!</v>
      </c>
      <c r="Z302" s="275" t="e">
        <f t="shared" si="106"/>
        <v>#VALUE!</v>
      </c>
      <c r="AA302" s="275" t="e">
        <f t="shared" si="106"/>
        <v>#VALUE!</v>
      </c>
      <c r="AB302" s="275" t="e">
        <f t="shared" si="106"/>
        <v>#VALUE!</v>
      </c>
      <c r="AC302" s="275" t="e">
        <f t="shared" si="106"/>
        <v>#VALUE!</v>
      </c>
      <c r="AD302" s="275" t="e">
        <f t="shared" si="106"/>
        <v>#VALUE!</v>
      </c>
      <c r="AE302" s="276" t="e">
        <f t="shared" si="96"/>
        <v>#VALUE!</v>
      </c>
    </row>
    <row r="303" spans="1:31">
      <c r="A303" s="133" t="e">
        <f t="shared" si="97"/>
        <v>#VALUE!</v>
      </c>
      <c r="B303" s="134" t="e">
        <f t="shared" si="98"/>
        <v>#VALUE!</v>
      </c>
      <c r="C303" s="134" t="e">
        <f t="shared" si="99"/>
        <v>#VALUE!</v>
      </c>
      <c r="D303" s="135" t="e">
        <f t="shared" si="100"/>
        <v>#VALUE!</v>
      </c>
      <c r="E303" s="150" t="e">
        <f t="shared" si="88"/>
        <v>#VALUE!</v>
      </c>
      <c r="F303" s="150" t="e">
        <f t="shared" si="89"/>
        <v>#VALUE!</v>
      </c>
      <c r="G303" s="136" t="e">
        <f t="shared" si="90"/>
        <v>#VALUE!</v>
      </c>
      <c r="H303" s="148" t="e">
        <f t="shared" si="94"/>
        <v>#VALUE!</v>
      </c>
      <c r="I303" s="148" t="e">
        <f t="shared" si="101"/>
        <v>#VALUE!</v>
      </c>
      <c r="J303" s="148" t="e">
        <f t="shared" si="91"/>
        <v>#VALUE!</v>
      </c>
      <c r="K303" s="148" t="e">
        <f t="shared" si="102"/>
        <v>#VALUE!</v>
      </c>
      <c r="L303" s="148" t="e">
        <f t="shared" si="103"/>
        <v>#VALUE!</v>
      </c>
      <c r="M303" s="148" t="e">
        <f t="shared" si="92"/>
        <v>#VALUE!</v>
      </c>
      <c r="N303" s="148" t="e">
        <f t="shared" si="95"/>
        <v>#VALUE!</v>
      </c>
      <c r="O303" s="148"/>
      <c r="P303" s="148"/>
      <c r="Q303" s="148" t="e">
        <f t="shared" si="104"/>
        <v>#VALUE!</v>
      </c>
      <c r="R303" s="148" t="e">
        <f t="shared" si="105"/>
        <v>#VALUE!</v>
      </c>
      <c r="S303" s="137" t="e">
        <f t="shared" si="93"/>
        <v>#VALUE!</v>
      </c>
      <c r="T303" s="275" t="e">
        <f t="shared" si="107"/>
        <v>#VALUE!</v>
      </c>
      <c r="U303" s="275" t="e">
        <f t="shared" si="106"/>
        <v>#VALUE!</v>
      </c>
      <c r="V303" s="275" t="e">
        <f t="shared" si="106"/>
        <v>#VALUE!</v>
      </c>
      <c r="W303" s="275" t="e">
        <f t="shared" si="106"/>
        <v>#VALUE!</v>
      </c>
      <c r="X303" s="275" t="e">
        <f t="shared" si="106"/>
        <v>#VALUE!</v>
      </c>
      <c r="Y303" s="275" t="e">
        <f t="shared" si="106"/>
        <v>#VALUE!</v>
      </c>
      <c r="Z303" s="275" t="e">
        <f t="shared" si="106"/>
        <v>#VALUE!</v>
      </c>
      <c r="AA303" s="275" t="e">
        <f t="shared" si="106"/>
        <v>#VALUE!</v>
      </c>
      <c r="AB303" s="275" t="e">
        <f t="shared" si="106"/>
        <v>#VALUE!</v>
      </c>
      <c r="AC303" s="275" t="e">
        <f t="shared" si="106"/>
        <v>#VALUE!</v>
      </c>
      <c r="AD303" s="275" t="e">
        <f t="shared" si="106"/>
        <v>#VALUE!</v>
      </c>
      <c r="AE303" s="276" t="e">
        <f t="shared" si="96"/>
        <v>#VALUE!</v>
      </c>
    </row>
    <row r="304" spans="1:31">
      <c r="A304" s="133" t="e">
        <f t="shared" si="97"/>
        <v>#VALUE!</v>
      </c>
      <c r="B304" s="134" t="e">
        <f t="shared" si="98"/>
        <v>#VALUE!</v>
      </c>
      <c r="C304" s="134" t="e">
        <f t="shared" si="99"/>
        <v>#VALUE!</v>
      </c>
      <c r="D304" s="135" t="e">
        <f t="shared" si="100"/>
        <v>#VALUE!</v>
      </c>
      <c r="E304" s="150" t="e">
        <f t="shared" si="88"/>
        <v>#VALUE!</v>
      </c>
      <c r="F304" s="150" t="e">
        <f t="shared" si="89"/>
        <v>#VALUE!</v>
      </c>
      <c r="G304" s="136" t="e">
        <f t="shared" si="90"/>
        <v>#VALUE!</v>
      </c>
      <c r="H304" s="148" t="e">
        <f t="shared" si="94"/>
        <v>#VALUE!</v>
      </c>
      <c r="I304" s="148" t="e">
        <f t="shared" si="101"/>
        <v>#VALUE!</v>
      </c>
      <c r="J304" s="148" t="e">
        <f t="shared" si="91"/>
        <v>#VALUE!</v>
      </c>
      <c r="K304" s="148" t="e">
        <f t="shared" si="102"/>
        <v>#VALUE!</v>
      </c>
      <c r="L304" s="148" t="e">
        <f t="shared" si="103"/>
        <v>#VALUE!</v>
      </c>
      <c r="M304" s="148" t="e">
        <f t="shared" si="92"/>
        <v>#VALUE!</v>
      </c>
      <c r="N304" s="148" t="e">
        <f t="shared" si="95"/>
        <v>#VALUE!</v>
      </c>
      <c r="O304" s="148"/>
      <c r="P304" s="148"/>
      <c r="Q304" s="148" t="e">
        <f t="shared" si="104"/>
        <v>#VALUE!</v>
      </c>
      <c r="R304" s="148" t="e">
        <f t="shared" si="105"/>
        <v>#VALUE!</v>
      </c>
      <c r="S304" s="137" t="e">
        <f t="shared" si="93"/>
        <v>#VALUE!</v>
      </c>
      <c r="T304" s="275" t="e">
        <f t="shared" si="107"/>
        <v>#VALUE!</v>
      </c>
      <c r="U304" s="275" t="e">
        <f t="shared" si="106"/>
        <v>#VALUE!</v>
      </c>
      <c r="V304" s="275" t="e">
        <f t="shared" si="106"/>
        <v>#VALUE!</v>
      </c>
      <c r="W304" s="275" t="e">
        <f t="shared" si="106"/>
        <v>#VALUE!</v>
      </c>
      <c r="X304" s="275" t="e">
        <f t="shared" si="106"/>
        <v>#VALUE!</v>
      </c>
      <c r="Y304" s="275" t="e">
        <f t="shared" si="106"/>
        <v>#VALUE!</v>
      </c>
      <c r="Z304" s="275" t="e">
        <f t="shared" si="106"/>
        <v>#VALUE!</v>
      </c>
      <c r="AA304" s="275" t="e">
        <f t="shared" si="106"/>
        <v>#VALUE!</v>
      </c>
      <c r="AB304" s="275" t="e">
        <f t="shared" si="106"/>
        <v>#VALUE!</v>
      </c>
      <c r="AC304" s="275" t="e">
        <f t="shared" si="106"/>
        <v>#VALUE!</v>
      </c>
      <c r="AD304" s="275" t="e">
        <f t="shared" si="106"/>
        <v>#VALUE!</v>
      </c>
      <c r="AE304" s="276" t="e">
        <f t="shared" si="96"/>
        <v>#VALUE!</v>
      </c>
    </row>
    <row r="305" spans="1:31">
      <c r="A305" s="133" t="e">
        <f t="shared" si="97"/>
        <v>#VALUE!</v>
      </c>
      <c r="B305" s="134" t="e">
        <f t="shared" si="98"/>
        <v>#VALUE!</v>
      </c>
      <c r="C305" s="134" t="e">
        <f t="shared" si="99"/>
        <v>#VALUE!</v>
      </c>
      <c r="D305" s="135" t="e">
        <f t="shared" si="100"/>
        <v>#VALUE!</v>
      </c>
      <c r="E305" s="150" t="e">
        <f t="shared" si="88"/>
        <v>#VALUE!</v>
      </c>
      <c r="F305" s="150" t="e">
        <f t="shared" si="89"/>
        <v>#VALUE!</v>
      </c>
      <c r="G305" s="136" t="e">
        <f t="shared" si="90"/>
        <v>#VALUE!</v>
      </c>
      <c r="H305" s="148" t="e">
        <f t="shared" si="94"/>
        <v>#VALUE!</v>
      </c>
      <c r="I305" s="148" t="e">
        <f t="shared" si="101"/>
        <v>#VALUE!</v>
      </c>
      <c r="J305" s="148" t="e">
        <f t="shared" si="91"/>
        <v>#VALUE!</v>
      </c>
      <c r="K305" s="148" t="e">
        <f t="shared" si="102"/>
        <v>#VALUE!</v>
      </c>
      <c r="L305" s="148" t="e">
        <f t="shared" si="103"/>
        <v>#VALUE!</v>
      </c>
      <c r="M305" s="148" t="e">
        <f t="shared" si="92"/>
        <v>#VALUE!</v>
      </c>
      <c r="N305" s="148" t="e">
        <f t="shared" si="95"/>
        <v>#VALUE!</v>
      </c>
      <c r="O305" s="148"/>
      <c r="P305" s="148"/>
      <c r="Q305" s="148" t="e">
        <f t="shared" si="104"/>
        <v>#VALUE!</v>
      </c>
      <c r="R305" s="148" t="e">
        <f t="shared" si="105"/>
        <v>#VALUE!</v>
      </c>
      <c r="S305" s="137" t="e">
        <f t="shared" si="93"/>
        <v>#VALUE!</v>
      </c>
      <c r="T305" s="275" t="e">
        <f t="shared" si="107"/>
        <v>#VALUE!</v>
      </c>
      <c r="U305" s="275" t="e">
        <f t="shared" si="106"/>
        <v>#VALUE!</v>
      </c>
      <c r="V305" s="275" t="e">
        <f t="shared" si="106"/>
        <v>#VALUE!</v>
      </c>
      <c r="W305" s="275" t="e">
        <f t="shared" si="106"/>
        <v>#VALUE!</v>
      </c>
      <c r="X305" s="275" t="e">
        <f t="shared" si="106"/>
        <v>#VALUE!</v>
      </c>
      <c r="Y305" s="275" t="e">
        <f t="shared" si="106"/>
        <v>#VALUE!</v>
      </c>
      <c r="Z305" s="275" t="e">
        <f t="shared" si="106"/>
        <v>#VALUE!</v>
      </c>
      <c r="AA305" s="275" t="e">
        <f t="shared" si="106"/>
        <v>#VALUE!</v>
      </c>
      <c r="AB305" s="275" t="e">
        <f t="shared" si="106"/>
        <v>#VALUE!</v>
      </c>
      <c r="AC305" s="275" t="e">
        <f t="shared" si="106"/>
        <v>#VALUE!</v>
      </c>
      <c r="AD305" s="275" t="e">
        <f t="shared" si="106"/>
        <v>#VALUE!</v>
      </c>
      <c r="AE305" s="276" t="e">
        <f t="shared" si="96"/>
        <v>#VALUE!</v>
      </c>
    </row>
    <row r="306" spans="1:31">
      <c r="A306" s="133" t="e">
        <f t="shared" si="97"/>
        <v>#VALUE!</v>
      </c>
      <c r="B306" s="134" t="e">
        <f t="shared" si="98"/>
        <v>#VALUE!</v>
      </c>
      <c r="C306" s="134" t="e">
        <f t="shared" si="99"/>
        <v>#VALUE!</v>
      </c>
      <c r="D306" s="135" t="e">
        <f t="shared" si="100"/>
        <v>#VALUE!</v>
      </c>
      <c r="E306" s="150" t="e">
        <f t="shared" si="88"/>
        <v>#VALUE!</v>
      </c>
      <c r="F306" s="150" t="e">
        <f t="shared" si="89"/>
        <v>#VALUE!</v>
      </c>
      <c r="G306" s="136" t="e">
        <f t="shared" si="90"/>
        <v>#VALUE!</v>
      </c>
      <c r="H306" s="148" t="e">
        <f t="shared" si="94"/>
        <v>#VALUE!</v>
      </c>
      <c r="I306" s="148" t="e">
        <f t="shared" si="101"/>
        <v>#VALUE!</v>
      </c>
      <c r="J306" s="148" t="e">
        <f t="shared" si="91"/>
        <v>#VALUE!</v>
      </c>
      <c r="K306" s="148" t="e">
        <f t="shared" si="102"/>
        <v>#VALUE!</v>
      </c>
      <c r="L306" s="148" t="e">
        <f t="shared" si="103"/>
        <v>#VALUE!</v>
      </c>
      <c r="M306" s="148" t="e">
        <f t="shared" si="92"/>
        <v>#VALUE!</v>
      </c>
      <c r="N306" s="148" t="e">
        <f t="shared" si="95"/>
        <v>#VALUE!</v>
      </c>
      <c r="O306" s="148"/>
      <c r="P306" s="148"/>
      <c r="Q306" s="148" t="e">
        <f t="shared" si="104"/>
        <v>#VALUE!</v>
      </c>
      <c r="R306" s="148" t="e">
        <f t="shared" si="105"/>
        <v>#VALUE!</v>
      </c>
      <c r="S306" s="137" t="e">
        <f t="shared" si="93"/>
        <v>#VALUE!</v>
      </c>
      <c r="T306" s="275" t="e">
        <f t="shared" si="107"/>
        <v>#VALUE!</v>
      </c>
      <c r="U306" s="275" t="e">
        <f t="shared" si="106"/>
        <v>#VALUE!</v>
      </c>
      <c r="V306" s="275" t="e">
        <f t="shared" si="106"/>
        <v>#VALUE!</v>
      </c>
      <c r="W306" s="275" t="e">
        <f t="shared" si="106"/>
        <v>#VALUE!</v>
      </c>
      <c r="X306" s="275" t="e">
        <f t="shared" si="106"/>
        <v>#VALUE!</v>
      </c>
      <c r="Y306" s="275" t="e">
        <f t="shared" si="106"/>
        <v>#VALUE!</v>
      </c>
      <c r="Z306" s="275" t="e">
        <f t="shared" si="106"/>
        <v>#VALUE!</v>
      </c>
      <c r="AA306" s="275" t="e">
        <f t="shared" si="106"/>
        <v>#VALUE!</v>
      </c>
      <c r="AB306" s="275" t="e">
        <f t="shared" si="106"/>
        <v>#VALUE!</v>
      </c>
      <c r="AC306" s="275" t="e">
        <f t="shared" si="106"/>
        <v>#VALUE!</v>
      </c>
      <c r="AD306" s="275" t="e">
        <f t="shared" si="106"/>
        <v>#VALUE!</v>
      </c>
      <c r="AE306" s="276" t="e">
        <f t="shared" si="96"/>
        <v>#VALUE!</v>
      </c>
    </row>
    <row r="307" spans="1:31">
      <c r="A307" s="133" t="e">
        <f t="shared" si="97"/>
        <v>#VALUE!</v>
      </c>
      <c r="B307" s="134" t="e">
        <f t="shared" si="98"/>
        <v>#VALUE!</v>
      </c>
      <c r="C307" s="134" t="e">
        <f t="shared" si="99"/>
        <v>#VALUE!</v>
      </c>
      <c r="D307" s="135" t="e">
        <f t="shared" si="100"/>
        <v>#VALUE!</v>
      </c>
      <c r="E307" s="150" t="e">
        <f t="shared" si="88"/>
        <v>#VALUE!</v>
      </c>
      <c r="F307" s="150" t="e">
        <f t="shared" si="89"/>
        <v>#VALUE!</v>
      </c>
      <c r="G307" s="136" t="e">
        <f t="shared" si="90"/>
        <v>#VALUE!</v>
      </c>
      <c r="H307" s="148" t="e">
        <f t="shared" si="94"/>
        <v>#VALUE!</v>
      </c>
      <c r="I307" s="148" t="e">
        <f t="shared" si="101"/>
        <v>#VALUE!</v>
      </c>
      <c r="J307" s="148" t="e">
        <f t="shared" si="91"/>
        <v>#VALUE!</v>
      </c>
      <c r="K307" s="148" t="e">
        <f t="shared" si="102"/>
        <v>#VALUE!</v>
      </c>
      <c r="L307" s="148" t="e">
        <f t="shared" si="103"/>
        <v>#VALUE!</v>
      </c>
      <c r="M307" s="148" t="e">
        <f t="shared" si="92"/>
        <v>#VALUE!</v>
      </c>
      <c r="N307" s="148" t="e">
        <f t="shared" si="95"/>
        <v>#VALUE!</v>
      </c>
      <c r="O307" s="148"/>
      <c r="P307" s="148"/>
      <c r="Q307" s="148" t="e">
        <f t="shared" si="104"/>
        <v>#VALUE!</v>
      </c>
      <c r="R307" s="148" t="e">
        <f t="shared" si="105"/>
        <v>#VALUE!</v>
      </c>
      <c r="S307" s="137" t="e">
        <f t="shared" si="93"/>
        <v>#VALUE!</v>
      </c>
      <c r="T307" s="275" t="e">
        <f t="shared" si="107"/>
        <v>#VALUE!</v>
      </c>
      <c r="U307" s="275" t="e">
        <f t="shared" si="106"/>
        <v>#VALUE!</v>
      </c>
      <c r="V307" s="275" t="e">
        <f t="shared" si="106"/>
        <v>#VALUE!</v>
      </c>
      <c r="W307" s="275" t="e">
        <f t="shared" si="106"/>
        <v>#VALUE!</v>
      </c>
      <c r="X307" s="275" t="e">
        <f t="shared" si="106"/>
        <v>#VALUE!</v>
      </c>
      <c r="Y307" s="275" t="e">
        <f t="shared" si="106"/>
        <v>#VALUE!</v>
      </c>
      <c r="Z307" s="275" t="e">
        <f t="shared" si="106"/>
        <v>#VALUE!</v>
      </c>
      <c r="AA307" s="275" t="e">
        <f t="shared" si="106"/>
        <v>#VALUE!</v>
      </c>
      <c r="AB307" s="275" t="e">
        <f t="shared" si="106"/>
        <v>#VALUE!</v>
      </c>
      <c r="AC307" s="275" t="e">
        <f t="shared" si="106"/>
        <v>#VALUE!</v>
      </c>
      <c r="AD307" s="275" t="e">
        <f t="shared" si="106"/>
        <v>#VALUE!</v>
      </c>
      <c r="AE307" s="276" t="e">
        <f t="shared" si="96"/>
        <v>#VALUE!</v>
      </c>
    </row>
    <row r="308" spans="1:31">
      <c r="A308" s="133" t="e">
        <f t="shared" si="97"/>
        <v>#VALUE!</v>
      </c>
      <c r="B308" s="134" t="e">
        <f t="shared" si="98"/>
        <v>#VALUE!</v>
      </c>
      <c r="C308" s="134" t="e">
        <f t="shared" si="99"/>
        <v>#VALUE!</v>
      </c>
      <c r="D308" s="135" t="e">
        <f t="shared" si="100"/>
        <v>#VALUE!</v>
      </c>
      <c r="E308" s="150" t="e">
        <f t="shared" si="88"/>
        <v>#VALUE!</v>
      </c>
      <c r="F308" s="150" t="e">
        <f t="shared" si="89"/>
        <v>#VALUE!</v>
      </c>
      <c r="G308" s="136" t="e">
        <f t="shared" si="90"/>
        <v>#VALUE!</v>
      </c>
      <c r="H308" s="148" t="e">
        <f t="shared" si="94"/>
        <v>#VALUE!</v>
      </c>
      <c r="I308" s="148" t="e">
        <f t="shared" si="101"/>
        <v>#VALUE!</v>
      </c>
      <c r="J308" s="148" t="e">
        <f t="shared" si="91"/>
        <v>#VALUE!</v>
      </c>
      <c r="K308" s="148" t="e">
        <f t="shared" si="102"/>
        <v>#VALUE!</v>
      </c>
      <c r="L308" s="148" t="e">
        <f t="shared" si="103"/>
        <v>#VALUE!</v>
      </c>
      <c r="M308" s="148" t="e">
        <f t="shared" si="92"/>
        <v>#VALUE!</v>
      </c>
      <c r="N308" s="148" t="e">
        <f t="shared" si="95"/>
        <v>#VALUE!</v>
      </c>
      <c r="O308" s="148"/>
      <c r="P308" s="148"/>
      <c r="Q308" s="148" t="e">
        <f t="shared" si="104"/>
        <v>#VALUE!</v>
      </c>
      <c r="R308" s="148" t="e">
        <f t="shared" si="105"/>
        <v>#VALUE!</v>
      </c>
      <c r="S308" s="137" t="e">
        <f t="shared" si="93"/>
        <v>#VALUE!</v>
      </c>
      <c r="T308" s="275" t="e">
        <f t="shared" si="107"/>
        <v>#VALUE!</v>
      </c>
      <c r="U308" s="275" t="e">
        <f t="shared" si="106"/>
        <v>#VALUE!</v>
      </c>
      <c r="V308" s="275" t="e">
        <f t="shared" si="106"/>
        <v>#VALUE!</v>
      </c>
      <c r="W308" s="275" t="e">
        <f t="shared" si="106"/>
        <v>#VALUE!</v>
      </c>
      <c r="X308" s="275" t="e">
        <f t="shared" si="106"/>
        <v>#VALUE!</v>
      </c>
      <c r="Y308" s="275" t="e">
        <f t="shared" si="106"/>
        <v>#VALUE!</v>
      </c>
      <c r="Z308" s="275" t="e">
        <f t="shared" si="106"/>
        <v>#VALUE!</v>
      </c>
      <c r="AA308" s="275" t="e">
        <f t="shared" si="106"/>
        <v>#VALUE!</v>
      </c>
      <c r="AB308" s="275" t="e">
        <f t="shared" si="106"/>
        <v>#VALUE!</v>
      </c>
      <c r="AC308" s="275" t="e">
        <f t="shared" si="106"/>
        <v>#VALUE!</v>
      </c>
      <c r="AD308" s="275" t="e">
        <f t="shared" si="106"/>
        <v>#VALUE!</v>
      </c>
      <c r="AE308" s="276" t="e">
        <f t="shared" si="96"/>
        <v>#VALUE!</v>
      </c>
    </row>
    <row r="309" spans="1:31">
      <c r="A309" s="133" t="e">
        <f t="shared" si="97"/>
        <v>#VALUE!</v>
      </c>
      <c r="B309" s="134" t="e">
        <f t="shared" si="98"/>
        <v>#VALUE!</v>
      </c>
      <c r="C309" s="134" t="e">
        <f t="shared" si="99"/>
        <v>#VALUE!</v>
      </c>
      <c r="D309" s="135" t="e">
        <f t="shared" si="100"/>
        <v>#VALUE!</v>
      </c>
      <c r="E309" s="150" t="e">
        <f t="shared" si="88"/>
        <v>#VALUE!</v>
      </c>
      <c r="F309" s="150" t="e">
        <f t="shared" si="89"/>
        <v>#VALUE!</v>
      </c>
      <c r="G309" s="136" t="e">
        <f t="shared" si="90"/>
        <v>#VALUE!</v>
      </c>
      <c r="H309" s="148" t="e">
        <f t="shared" si="94"/>
        <v>#VALUE!</v>
      </c>
      <c r="I309" s="148" t="e">
        <f t="shared" si="101"/>
        <v>#VALUE!</v>
      </c>
      <c r="J309" s="148" t="e">
        <f t="shared" si="91"/>
        <v>#VALUE!</v>
      </c>
      <c r="K309" s="148" t="e">
        <f t="shared" si="102"/>
        <v>#VALUE!</v>
      </c>
      <c r="L309" s="148" t="e">
        <f t="shared" si="103"/>
        <v>#VALUE!</v>
      </c>
      <c r="M309" s="148" t="e">
        <f t="shared" si="92"/>
        <v>#VALUE!</v>
      </c>
      <c r="N309" s="148" t="e">
        <f t="shared" si="95"/>
        <v>#VALUE!</v>
      </c>
      <c r="O309" s="148"/>
      <c r="P309" s="148"/>
      <c r="Q309" s="148" t="e">
        <f t="shared" si="104"/>
        <v>#VALUE!</v>
      </c>
      <c r="R309" s="148" t="e">
        <f t="shared" si="105"/>
        <v>#VALUE!</v>
      </c>
      <c r="S309" s="137" t="e">
        <f t="shared" si="93"/>
        <v>#VALUE!</v>
      </c>
      <c r="T309" s="275" t="e">
        <f t="shared" si="107"/>
        <v>#VALUE!</v>
      </c>
      <c r="U309" s="275" t="e">
        <f t="shared" si="106"/>
        <v>#VALUE!</v>
      </c>
      <c r="V309" s="275" t="e">
        <f t="shared" si="106"/>
        <v>#VALUE!</v>
      </c>
      <c r="W309" s="275" t="e">
        <f t="shared" si="106"/>
        <v>#VALUE!</v>
      </c>
      <c r="X309" s="275" t="e">
        <f t="shared" si="106"/>
        <v>#VALUE!</v>
      </c>
      <c r="Y309" s="275" t="e">
        <f t="shared" si="106"/>
        <v>#VALUE!</v>
      </c>
      <c r="Z309" s="275" t="e">
        <f t="shared" si="106"/>
        <v>#VALUE!</v>
      </c>
      <c r="AA309" s="275" t="e">
        <f t="shared" si="106"/>
        <v>#VALUE!</v>
      </c>
      <c r="AB309" s="275" t="e">
        <f t="shared" si="106"/>
        <v>#VALUE!</v>
      </c>
      <c r="AC309" s="275" t="e">
        <f t="shared" si="106"/>
        <v>#VALUE!</v>
      </c>
      <c r="AD309" s="275" t="e">
        <f t="shared" si="106"/>
        <v>#VALUE!</v>
      </c>
      <c r="AE309" s="276" t="e">
        <f t="shared" si="96"/>
        <v>#VALUE!</v>
      </c>
    </row>
    <row r="310" spans="1:31">
      <c r="A310" s="133" t="e">
        <f t="shared" si="97"/>
        <v>#VALUE!</v>
      </c>
      <c r="B310" s="134" t="e">
        <f t="shared" si="98"/>
        <v>#VALUE!</v>
      </c>
      <c r="C310" s="134" t="e">
        <f t="shared" si="99"/>
        <v>#VALUE!</v>
      </c>
      <c r="D310" s="135" t="e">
        <f t="shared" si="100"/>
        <v>#VALUE!</v>
      </c>
      <c r="E310" s="150" t="e">
        <f t="shared" si="88"/>
        <v>#VALUE!</v>
      </c>
      <c r="F310" s="150" t="e">
        <f t="shared" si="89"/>
        <v>#VALUE!</v>
      </c>
      <c r="G310" s="136" t="e">
        <f t="shared" si="90"/>
        <v>#VALUE!</v>
      </c>
      <c r="H310" s="148" t="e">
        <f t="shared" si="94"/>
        <v>#VALUE!</v>
      </c>
      <c r="I310" s="148" t="e">
        <f t="shared" si="101"/>
        <v>#VALUE!</v>
      </c>
      <c r="J310" s="148" t="e">
        <f t="shared" si="91"/>
        <v>#VALUE!</v>
      </c>
      <c r="K310" s="148" t="e">
        <f t="shared" si="102"/>
        <v>#VALUE!</v>
      </c>
      <c r="L310" s="148" t="e">
        <f t="shared" si="103"/>
        <v>#VALUE!</v>
      </c>
      <c r="M310" s="148" t="e">
        <f t="shared" si="92"/>
        <v>#VALUE!</v>
      </c>
      <c r="N310" s="148" t="e">
        <f t="shared" si="95"/>
        <v>#VALUE!</v>
      </c>
      <c r="O310" s="148"/>
      <c r="P310" s="148"/>
      <c r="Q310" s="148" t="e">
        <f t="shared" si="104"/>
        <v>#VALUE!</v>
      </c>
      <c r="R310" s="148" t="e">
        <f t="shared" si="105"/>
        <v>#VALUE!</v>
      </c>
      <c r="S310" s="137" t="e">
        <f t="shared" si="93"/>
        <v>#VALUE!</v>
      </c>
      <c r="T310" s="275" t="e">
        <f t="shared" si="107"/>
        <v>#VALUE!</v>
      </c>
      <c r="U310" s="275" t="e">
        <f t="shared" si="106"/>
        <v>#VALUE!</v>
      </c>
      <c r="V310" s="275" t="e">
        <f t="shared" si="106"/>
        <v>#VALUE!</v>
      </c>
      <c r="W310" s="275" t="e">
        <f t="shared" si="106"/>
        <v>#VALUE!</v>
      </c>
      <c r="X310" s="275" t="e">
        <f t="shared" si="106"/>
        <v>#VALUE!</v>
      </c>
      <c r="Y310" s="275" t="e">
        <f t="shared" si="106"/>
        <v>#VALUE!</v>
      </c>
      <c r="Z310" s="275" t="e">
        <f t="shared" si="106"/>
        <v>#VALUE!</v>
      </c>
      <c r="AA310" s="275" t="e">
        <f t="shared" si="106"/>
        <v>#VALUE!</v>
      </c>
      <c r="AB310" s="275" t="e">
        <f t="shared" si="106"/>
        <v>#VALUE!</v>
      </c>
      <c r="AC310" s="275" t="e">
        <f t="shared" si="106"/>
        <v>#VALUE!</v>
      </c>
      <c r="AD310" s="275" t="e">
        <f t="shared" si="106"/>
        <v>#VALUE!</v>
      </c>
      <c r="AE310" s="276" t="e">
        <f t="shared" si="96"/>
        <v>#VALUE!</v>
      </c>
    </row>
    <row r="311" spans="1:31">
      <c r="A311" s="133" t="e">
        <f t="shared" si="97"/>
        <v>#VALUE!</v>
      </c>
      <c r="B311" s="134" t="e">
        <f t="shared" si="98"/>
        <v>#VALUE!</v>
      </c>
      <c r="C311" s="134" t="e">
        <f t="shared" si="99"/>
        <v>#VALUE!</v>
      </c>
      <c r="D311" s="135" t="e">
        <f t="shared" si="100"/>
        <v>#VALUE!</v>
      </c>
      <c r="E311" s="150" t="e">
        <f t="shared" si="88"/>
        <v>#VALUE!</v>
      </c>
      <c r="F311" s="150" t="e">
        <f t="shared" si="89"/>
        <v>#VALUE!</v>
      </c>
      <c r="G311" s="136" t="e">
        <f t="shared" si="90"/>
        <v>#VALUE!</v>
      </c>
      <c r="H311" s="148" t="e">
        <f t="shared" si="94"/>
        <v>#VALUE!</v>
      </c>
      <c r="I311" s="148" t="e">
        <f t="shared" si="101"/>
        <v>#VALUE!</v>
      </c>
      <c r="J311" s="148" t="e">
        <f t="shared" si="91"/>
        <v>#VALUE!</v>
      </c>
      <c r="K311" s="148" t="e">
        <f t="shared" si="102"/>
        <v>#VALUE!</v>
      </c>
      <c r="L311" s="148" t="e">
        <f t="shared" si="103"/>
        <v>#VALUE!</v>
      </c>
      <c r="M311" s="148" t="e">
        <f t="shared" si="92"/>
        <v>#VALUE!</v>
      </c>
      <c r="N311" s="148" t="e">
        <f t="shared" si="95"/>
        <v>#VALUE!</v>
      </c>
      <c r="O311" s="148"/>
      <c r="P311" s="148"/>
      <c r="Q311" s="148" t="e">
        <f t="shared" si="104"/>
        <v>#VALUE!</v>
      </c>
      <c r="R311" s="148" t="e">
        <f t="shared" si="105"/>
        <v>#VALUE!</v>
      </c>
      <c r="S311" s="137" t="e">
        <f t="shared" si="93"/>
        <v>#VALUE!</v>
      </c>
      <c r="T311" s="275" t="e">
        <f t="shared" si="107"/>
        <v>#VALUE!</v>
      </c>
      <c r="U311" s="275" t="e">
        <f t="shared" si="106"/>
        <v>#VALUE!</v>
      </c>
      <c r="V311" s="275" t="e">
        <f t="shared" si="106"/>
        <v>#VALUE!</v>
      </c>
      <c r="W311" s="275" t="e">
        <f t="shared" si="106"/>
        <v>#VALUE!</v>
      </c>
      <c r="X311" s="275" t="e">
        <f t="shared" si="106"/>
        <v>#VALUE!</v>
      </c>
      <c r="Y311" s="275" t="e">
        <f t="shared" ref="U311:AD336" si="108">MAX(0,MIN(MAX(0,$M311),Y$7)-Y$6)</f>
        <v>#VALUE!</v>
      </c>
      <c r="Z311" s="275" t="e">
        <f t="shared" si="108"/>
        <v>#VALUE!</v>
      </c>
      <c r="AA311" s="275" t="e">
        <f t="shared" si="108"/>
        <v>#VALUE!</v>
      </c>
      <c r="AB311" s="275" t="e">
        <f t="shared" si="108"/>
        <v>#VALUE!</v>
      </c>
      <c r="AC311" s="275" t="e">
        <f t="shared" si="108"/>
        <v>#VALUE!</v>
      </c>
      <c r="AD311" s="275" t="e">
        <f t="shared" si="108"/>
        <v>#VALUE!</v>
      </c>
      <c r="AE311" s="276" t="e">
        <f t="shared" si="96"/>
        <v>#VALUE!</v>
      </c>
    </row>
    <row r="312" spans="1:31">
      <c r="A312" s="133" t="e">
        <f t="shared" si="97"/>
        <v>#VALUE!</v>
      </c>
      <c r="B312" s="134" t="e">
        <f t="shared" si="98"/>
        <v>#VALUE!</v>
      </c>
      <c r="C312" s="134" t="e">
        <f t="shared" si="99"/>
        <v>#VALUE!</v>
      </c>
      <c r="D312" s="135" t="e">
        <f t="shared" si="100"/>
        <v>#VALUE!</v>
      </c>
      <c r="E312" s="150" t="e">
        <f t="shared" si="88"/>
        <v>#VALUE!</v>
      </c>
      <c r="F312" s="150" t="e">
        <f t="shared" si="89"/>
        <v>#VALUE!</v>
      </c>
      <c r="G312" s="136" t="e">
        <f t="shared" si="90"/>
        <v>#VALUE!</v>
      </c>
      <c r="H312" s="148" t="e">
        <f t="shared" si="94"/>
        <v>#VALUE!</v>
      </c>
      <c r="I312" s="148" t="e">
        <f t="shared" si="101"/>
        <v>#VALUE!</v>
      </c>
      <c r="J312" s="148" t="e">
        <f t="shared" si="91"/>
        <v>#VALUE!</v>
      </c>
      <c r="K312" s="148" t="e">
        <f t="shared" si="102"/>
        <v>#VALUE!</v>
      </c>
      <c r="L312" s="148" t="e">
        <f t="shared" si="103"/>
        <v>#VALUE!</v>
      </c>
      <c r="M312" s="148" t="e">
        <f t="shared" si="92"/>
        <v>#VALUE!</v>
      </c>
      <c r="N312" s="148" t="e">
        <f t="shared" si="95"/>
        <v>#VALUE!</v>
      </c>
      <c r="O312" s="148"/>
      <c r="P312" s="148"/>
      <c r="Q312" s="148" t="e">
        <f t="shared" si="104"/>
        <v>#VALUE!</v>
      </c>
      <c r="R312" s="148" t="e">
        <f t="shared" si="105"/>
        <v>#VALUE!</v>
      </c>
      <c r="S312" s="137" t="e">
        <f t="shared" si="93"/>
        <v>#VALUE!</v>
      </c>
      <c r="T312" s="275" t="e">
        <f t="shared" si="107"/>
        <v>#VALUE!</v>
      </c>
      <c r="U312" s="275" t="e">
        <f t="shared" si="108"/>
        <v>#VALUE!</v>
      </c>
      <c r="V312" s="275" t="e">
        <f t="shared" si="108"/>
        <v>#VALUE!</v>
      </c>
      <c r="W312" s="275" t="e">
        <f t="shared" si="108"/>
        <v>#VALUE!</v>
      </c>
      <c r="X312" s="275" t="e">
        <f t="shared" si="108"/>
        <v>#VALUE!</v>
      </c>
      <c r="Y312" s="275" t="e">
        <f t="shared" si="108"/>
        <v>#VALUE!</v>
      </c>
      <c r="Z312" s="275" t="e">
        <f t="shared" si="108"/>
        <v>#VALUE!</v>
      </c>
      <c r="AA312" s="275" t="e">
        <f t="shared" si="108"/>
        <v>#VALUE!</v>
      </c>
      <c r="AB312" s="275" t="e">
        <f t="shared" si="108"/>
        <v>#VALUE!</v>
      </c>
      <c r="AC312" s="275" t="e">
        <f t="shared" si="108"/>
        <v>#VALUE!</v>
      </c>
      <c r="AD312" s="275" t="e">
        <f t="shared" si="108"/>
        <v>#VALUE!</v>
      </c>
      <c r="AE312" s="276" t="e">
        <f t="shared" si="96"/>
        <v>#VALUE!</v>
      </c>
    </row>
    <row r="313" spans="1:31">
      <c r="A313" s="133" t="e">
        <f t="shared" si="97"/>
        <v>#VALUE!</v>
      </c>
      <c r="B313" s="134" t="e">
        <f t="shared" si="98"/>
        <v>#VALUE!</v>
      </c>
      <c r="C313" s="134" t="e">
        <f t="shared" si="99"/>
        <v>#VALUE!</v>
      </c>
      <c r="D313" s="135" t="e">
        <f t="shared" si="100"/>
        <v>#VALUE!</v>
      </c>
      <c r="E313" s="150" t="e">
        <f t="shared" si="88"/>
        <v>#VALUE!</v>
      </c>
      <c r="F313" s="150" t="e">
        <f t="shared" si="89"/>
        <v>#VALUE!</v>
      </c>
      <c r="G313" s="136" t="e">
        <f t="shared" si="90"/>
        <v>#VALUE!</v>
      </c>
      <c r="H313" s="148" t="e">
        <f t="shared" si="94"/>
        <v>#VALUE!</v>
      </c>
      <c r="I313" s="148" t="e">
        <f t="shared" si="101"/>
        <v>#VALUE!</v>
      </c>
      <c r="J313" s="148" t="e">
        <f t="shared" si="91"/>
        <v>#VALUE!</v>
      </c>
      <c r="K313" s="148" t="e">
        <f t="shared" si="102"/>
        <v>#VALUE!</v>
      </c>
      <c r="L313" s="148" t="e">
        <f t="shared" si="103"/>
        <v>#VALUE!</v>
      </c>
      <c r="M313" s="148" t="e">
        <f t="shared" si="92"/>
        <v>#VALUE!</v>
      </c>
      <c r="N313" s="148" t="e">
        <f t="shared" si="95"/>
        <v>#VALUE!</v>
      </c>
      <c r="O313" s="148"/>
      <c r="P313" s="148"/>
      <c r="Q313" s="148" t="e">
        <f t="shared" si="104"/>
        <v>#VALUE!</v>
      </c>
      <c r="R313" s="148" t="e">
        <f t="shared" si="105"/>
        <v>#VALUE!</v>
      </c>
      <c r="S313" s="137" t="e">
        <f t="shared" si="93"/>
        <v>#VALUE!</v>
      </c>
      <c r="T313" s="275" t="e">
        <f t="shared" si="107"/>
        <v>#VALUE!</v>
      </c>
      <c r="U313" s="275" t="e">
        <f t="shared" si="108"/>
        <v>#VALUE!</v>
      </c>
      <c r="V313" s="275" t="e">
        <f t="shared" si="108"/>
        <v>#VALUE!</v>
      </c>
      <c r="W313" s="275" t="e">
        <f t="shared" si="108"/>
        <v>#VALUE!</v>
      </c>
      <c r="X313" s="275" t="e">
        <f t="shared" si="108"/>
        <v>#VALUE!</v>
      </c>
      <c r="Y313" s="275" t="e">
        <f t="shared" si="108"/>
        <v>#VALUE!</v>
      </c>
      <c r="Z313" s="275" t="e">
        <f t="shared" si="108"/>
        <v>#VALUE!</v>
      </c>
      <c r="AA313" s="275" t="e">
        <f t="shared" si="108"/>
        <v>#VALUE!</v>
      </c>
      <c r="AB313" s="275" t="e">
        <f t="shared" si="108"/>
        <v>#VALUE!</v>
      </c>
      <c r="AC313" s="275" t="e">
        <f t="shared" si="108"/>
        <v>#VALUE!</v>
      </c>
      <c r="AD313" s="275" t="e">
        <f t="shared" si="108"/>
        <v>#VALUE!</v>
      </c>
      <c r="AE313" s="276" t="e">
        <f t="shared" si="96"/>
        <v>#VALUE!</v>
      </c>
    </row>
    <row r="314" spans="1:31">
      <c r="A314" s="133" t="e">
        <f t="shared" si="97"/>
        <v>#VALUE!</v>
      </c>
      <c r="B314" s="134" t="e">
        <f t="shared" si="98"/>
        <v>#VALUE!</v>
      </c>
      <c r="C314" s="134" t="e">
        <f t="shared" si="99"/>
        <v>#VALUE!</v>
      </c>
      <c r="D314" s="135" t="e">
        <f t="shared" si="100"/>
        <v>#VALUE!</v>
      </c>
      <c r="E314" s="150" t="e">
        <f t="shared" si="88"/>
        <v>#VALUE!</v>
      </c>
      <c r="F314" s="150" t="e">
        <f t="shared" si="89"/>
        <v>#VALUE!</v>
      </c>
      <c r="G314" s="136" t="e">
        <f t="shared" si="90"/>
        <v>#VALUE!</v>
      </c>
      <c r="H314" s="148" t="e">
        <f t="shared" si="94"/>
        <v>#VALUE!</v>
      </c>
      <c r="I314" s="148" t="e">
        <f t="shared" si="101"/>
        <v>#VALUE!</v>
      </c>
      <c r="J314" s="148" t="e">
        <f t="shared" si="91"/>
        <v>#VALUE!</v>
      </c>
      <c r="K314" s="148" t="e">
        <f t="shared" si="102"/>
        <v>#VALUE!</v>
      </c>
      <c r="L314" s="148" t="e">
        <f t="shared" si="103"/>
        <v>#VALUE!</v>
      </c>
      <c r="M314" s="148" t="e">
        <f t="shared" si="92"/>
        <v>#VALUE!</v>
      </c>
      <c r="N314" s="148" t="e">
        <f t="shared" si="95"/>
        <v>#VALUE!</v>
      </c>
      <c r="O314" s="148"/>
      <c r="P314" s="148"/>
      <c r="Q314" s="148" t="e">
        <f t="shared" si="104"/>
        <v>#VALUE!</v>
      </c>
      <c r="R314" s="148" t="e">
        <f t="shared" si="105"/>
        <v>#VALUE!</v>
      </c>
      <c r="S314" s="137" t="e">
        <f t="shared" si="93"/>
        <v>#VALUE!</v>
      </c>
      <c r="T314" s="275" t="e">
        <f t="shared" si="107"/>
        <v>#VALUE!</v>
      </c>
      <c r="U314" s="275" t="e">
        <f t="shared" si="108"/>
        <v>#VALUE!</v>
      </c>
      <c r="V314" s="275" t="e">
        <f t="shared" si="108"/>
        <v>#VALUE!</v>
      </c>
      <c r="W314" s="275" t="e">
        <f t="shared" si="108"/>
        <v>#VALUE!</v>
      </c>
      <c r="X314" s="275" t="e">
        <f t="shared" si="108"/>
        <v>#VALUE!</v>
      </c>
      <c r="Y314" s="275" t="e">
        <f t="shared" si="108"/>
        <v>#VALUE!</v>
      </c>
      <c r="Z314" s="275" t="e">
        <f t="shared" si="108"/>
        <v>#VALUE!</v>
      </c>
      <c r="AA314" s="275" t="e">
        <f t="shared" si="108"/>
        <v>#VALUE!</v>
      </c>
      <c r="AB314" s="275" t="e">
        <f t="shared" si="108"/>
        <v>#VALUE!</v>
      </c>
      <c r="AC314" s="275" t="e">
        <f t="shared" si="108"/>
        <v>#VALUE!</v>
      </c>
      <c r="AD314" s="275" t="e">
        <f t="shared" si="108"/>
        <v>#VALUE!</v>
      </c>
      <c r="AE314" s="276" t="e">
        <f t="shared" si="96"/>
        <v>#VALUE!</v>
      </c>
    </row>
    <row r="315" spans="1:31">
      <c r="A315" s="133" t="e">
        <f t="shared" si="97"/>
        <v>#VALUE!</v>
      </c>
      <c r="B315" s="134" t="e">
        <f t="shared" si="98"/>
        <v>#VALUE!</v>
      </c>
      <c r="C315" s="134" t="e">
        <f t="shared" si="99"/>
        <v>#VALUE!</v>
      </c>
      <c r="D315" s="135" t="e">
        <f t="shared" si="100"/>
        <v>#VALUE!</v>
      </c>
      <c r="E315" s="150" t="e">
        <f t="shared" si="88"/>
        <v>#VALUE!</v>
      </c>
      <c r="F315" s="150" t="e">
        <f t="shared" si="89"/>
        <v>#VALUE!</v>
      </c>
      <c r="G315" s="136" t="e">
        <f t="shared" si="90"/>
        <v>#VALUE!</v>
      </c>
      <c r="H315" s="148" t="e">
        <f t="shared" si="94"/>
        <v>#VALUE!</v>
      </c>
      <c r="I315" s="148" t="e">
        <f t="shared" si="101"/>
        <v>#VALUE!</v>
      </c>
      <c r="J315" s="148" t="e">
        <f t="shared" si="91"/>
        <v>#VALUE!</v>
      </c>
      <c r="K315" s="148" t="e">
        <f t="shared" si="102"/>
        <v>#VALUE!</v>
      </c>
      <c r="L315" s="148" t="e">
        <f t="shared" si="103"/>
        <v>#VALUE!</v>
      </c>
      <c r="M315" s="148" t="e">
        <f t="shared" si="92"/>
        <v>#VALUE!</v>
      </c>
      <c r="N315" s="148" t="e">
        <f t="shared" si="95"/>
        <v>#VALUE!</v>
      </c>
      <c r="O315" s="148"/>
      <c r="P315" s="148"/>
      <c r="Q315" s="148" t="e">
        <f t="shared" si="104"/>
        <v>#VALUE!</v>
      </c>
      <c r="R315" s="148" t="e">
        <f t="shared" si="105"/>
        <v>#VALUE!</v>
      </c>
      <c r="S315" s="137" t="e">
        <f t="shared" si="93"/>
        <v>#VALUE!</v>
      </c>
      <c r="T315" s="275" t="e">
        <f t="shared" si="107"/>
        <v>#VALUE!</v>
      </c>
      <c r="U315" s="275" t="e">
        <f t="shared" si="108"/>
        <v>#VALUE!</v>
      </c>
      <c r="V315" s="275" t="e">
        <f t="shared" si="108"/>
        <v>#VALUE!</v>
      </c>
      <c r="W315" s="275" t="e">
        <f t="shared" si="108"/>
        <v>#VALUE!</v>
      </c>
      <c r="X315" s="275" t="e">
        <f t="shared" si="108"/>
        <v>#VALUE!</v>
      </c>
      <c r="Y315" s="275" t="e">
        <f t="shared" si="108"/>
        <v>#VALUE!</v>
      </c>
      <c r="Z315" s="275" t="e">
        <f t="shared" si="108"/>
        <v>#VALUE!</v>
      </c>
      <c r="AA315" s="275" t="e">
        <f t="shared" si="108"/>
        <v>#VALUE!</v>
      </c>
      <c r="AB315" s="275" t="e">
        <f t="shared" si="108"/>
        <v>#VALUE!</v>
      </c>
      <c r="AC315" s="275" t="e">
        <f t="shared" si="108"/>
        <v>#VALUE!</v>
      </c>
      <c r="AD315" s="275" t="e">
        <f t="shared" si="108"/>
        <v>#VALUE!</v>
      </c>
      <c r="AE315" s="276" t="e">
        <f t="shared" si="96"/>
        <v>#VALUE!</v>
      </c>
    </row>
    <row r="316" spans="1:31">
      <c r="A316" s="133" t="e">
        <f t="shared" si="97"/>
        <v>#VALUE!</v>
      </c>
      <c r="B316" s="134" t="e">
        <f t="shared" si="98"/>
        <v>#VALUE!</v>
      </c>
      <c r="C316" s="134" t="e">
        <f t="shared" si="99"/>
        <v>#VALUE!</v>
      </c>
      <c r="D316" s="135" t="e">
        <f t="shared" si="100"/>
        <v>#VALUE!</v>
      </c>
      <c r="E316" s="150" t="e">
        <f t="shared" si="88"/>
        <v>#VALUE!</v>
      </c>
      <c r="F316" s="150" t="e">
        <f t="shared" si="89"/>
        <v>#VALUE!</v>
      </c>
      <c r="G316" s="136" t="e">
        <f t="shared" si="90"/>
        <v>#VALUE!</v>
      </c>
      <c r="H316" s="148" t="e">
        <f t="shared" si="94"/>
        <v>#VALUE!</v>
      </c>
      <c r="I316" s="148" t="e">
        <f t="shared" si="101"/>
        <v>#VALUE!</v>
      </c>
      <c r="J316" s="148" t="e">
        <f t="shared" si="91"/>
        <v>#VALUE!</v>
      </c>
      <c r="K316" s="148" t="e">
        <f t="shared" si="102"/>
        <v>#VALUE!</v>
      </c>
      <c r="L316" s="148" t="e">
        <f t="shared" si="103"/>
        <v>#VALUE!</v>
      </c>
      <c r="M316" s="148" t="e">
        <f t="shared" si="92"/>
        <v>#VALUE!</v>
      </c>
      <c r="N316" s="148" t="e">
        <f t="shared" si="95"/>
        <v>#VALUE!</v>
      </c>
      <c r="O316" s="148"/>
      <c r="P316" s="148"/>
      <c r="Q316" s="148" t="e">
        <f t="shared" si="104"/>
        <v>#VALUE!</v>
      </c>
      <c r="R316" s="148" t="e">
        <f t="shared" si="105"/>
        <v>#VALUE!</v>
      </c>
      <c r="S316" s="137" t="e">
        <f t="shared" si="93"/>
        <v>#VALUE!</v>
      </c>
      <c r="T316" s="275" t="e">
        <f t="shared" si="107"/>
        <v>#VALUE!</v>
      </c>
      <c r="U316" s="275" t="e">
        <f t="shared" si="108"/>
        <v>#VALUE!</v>
      </c>
      <c r="V316" s="275" t="e">
        <f t="shared" si="108"/>
        <v>#VALUE!</v>
      </c>
      <c r="W316" s="275" t="e">
        <f t="shared" si="108"/>
        <v>#VALUE!</v>
      </c>
      <c r="X316" s="275" t="e">
        <f t="shared" si="108"/>
        <v>#VALUE!</v>
      </c>
      <c r="Y316" s="275" t="e">
        <f t="shared" si="108"/>
        <v>#VALUE!</v>
      </c>
      <c r="Z316" s="275" t="e">
        <f t="shared" si="108"/>
        <v>#VALUE!</v>
      </c>
      <c r="AA316" s="275" t="e">
        <f t="shared" si="108"/>
        <v>#VALUE!</v>
      </c>
      <c r="AB316" s="275" t="e">
        <f t="shared" si="108"/>
        <v>#VALUE!</v>
      </c>
      <c r="AC316" s="275" t="e">
        <f t="shared" si="108"/>
        <v>#VALUE!</v>
      </c>
      <c r="AD316" s="275" t="e">
        <f t="shared" si="108"/>
        <v>#VALUE!</v>
      </c>
      <c r="AE316" s="276" t="e">
        <f t="shared" si="96"/>
        <v>#VALUE!</v>
      </c>
    </row>
    <row r="317" spans="1:31">
      <c r="A317" s="133" t="e">
        <f t="shared" si="97"/>
        <v>#VALUE!</v>
      </c>
      <c r="B317" s="134" t="e">
        <f t="shared" si="98"/>
        <v>#VALUE!</v>
      </c>
      <c r="C317" s="134" t="e">
        <f t="shared" si="99"/>
        <v>#VALUE!</v>
      </c>
      <c r="D317" s="135" t="e">
        <f t="shared" si="100"/>
        <v>#VALUE!</v>
      </c>
      <c r="E317" s="150" t="e">
        <f t="shared" si="88"/>
        <v>#VALUE!</v>
      </c>
      <c r="F317" s="150" t="e">
        <f t="shared" si="89"/>
        <v>#VALUE!</v>
      </c>
      <c r="G317" s="136" t="e">
        <f t="shared" si="90"/>
        <v>#VALUE!</v>
      </c>
      <c r="H317" s="148" t="e">
        <f t="shared" si="94"/>
        <v>#VALUE!</v>
      </c>
      <c r="I317" s="148" t="e">
        <f t="shared" si="101"/>
        <v>#VALUE!</v>
      </c>
      <c r="J317" s="148" t="e">
        <f t="shared" si="91"/>
        <v>#VALUE!</v>
      </c>
      <c r="K317" s="148" t="e">
        <f t="shared" si="102"/>
        <v>#VALUE!</v>
      </c>
      <c r="L317" s="148" t="e">
        <f t="shared" si="103"/>
        <v>#VALUE!</v>
      </c>
      <c r="M317" s="148" t="e">
        <f t="shared" si="92"/>
        <v>#VALUE!</v>
      </c>
      <c r="N317" s="148" t="e">
        <f t="shared" si="95"/>
        <v>#VALUE!</v>
      </c>
      <c r="O317" s="148"/>
      <c r="P317" s="148"/>
      <c r="Q317" s="148" t="e">
        <f t="shared" si="104"/>
        <v>#VALUE!</v>
      </c>
      <c r="R317" s="148" t="e">
        <f t="shared" si="105"/>
        <v>#VALUE!</v>
      </c>
      <c r="S317" s="137" t="e">
        <f t="shared" si="93"/>
        <v>#VALUE!</v>
      </c>
      <c r="T317" s="275" t="e">
        <f t="shared" si="107"/>
        <v>#VALUE!</v>
      </c>
      <c r="U317" s="275" t="e">
        <f t="shared" si="108"/>
        <v>#VALUE!</v>
      </c>
      <c r="V317" s="275" t="e">
        <f t="shared" si="108"/>
        <v>#VALUE!</v>
      </c>
      <c r="W317" s="275" t="e">
        <f t="shared" si="108"/>
        <v>#VALUE!</v>
      </c>
      <c r="X317" s="275" t="e">
        <f t="shared" si="108"/>
        <v>#VALUE!</v>
      </c>
      <c r="Y317" s="275" t="e">
        <f t="shared" si="108"/>
        <v>#VALUE!</v>
      </c>
      <c r="Z317" s="275" t="e">
        <f t="shared" si="108"/>
        <v>#VALUE!</v>
      </c>
      <c r="AA317" s="275" t="e">
        <f t="shared" si="108"/>
        <v>#VALUE!</v>
      </c>
      <c r="AB317" s="275" t="e">
        <f t="shared" si="108"/>
        <v>#VALUE!</v>
      </c>
      <c r="AC317" s="275" t="e">
        <f t="shared" si="108"/>
        <v>#VALUE!</v>
      </c>
      <c r="AD317" s="275" t="e">
        <f t="shared" si="108"/>
        <v>#VALUE!</v>
      </c>
      <c r="AE317" s="276" t="e">
        <f t="shared" si="96"/>
        <v>#VALUE!</v>
      </c>
    </row>
    <row r="318" spans="1:31">
      <c r="A318" s="133" t="e">
        <f t="shared" si="97"/>
        <v>#VALUE!</v>
      </c>
      <c r="B318" s="134" t="e">
        <f t="shared" si="98"/>
        <v>#VALUE!</v>
      </c>
      <c r="C318" s="134" t="e">
        <f t="shared" si="99"/>
        <v>#VALUE!</v>
      </c>
      <c r="D318" s="135" t="e">
        <f t="shared" si="100"/>
        <v>#VALUE!</v>
      </c>
      <c r="E318" s="150" t="e">
        <f t="shared" si="88"/>
        <v>#VALUE!</v>
      </c>
      <c r="F318" s="150" t="e">
        <f t="shared" si="89"/>
        <v>#VALUE!</v>
      </c>
      <c r="G318" s="136" t="e">
        <f t="shared" si="90"/>
        <v>#VALUE!</v>
      </c>
      <c r="H318" s="148" t="e">
        <f t="shared" si="94"/>
        <v>#VALUE!</v>
      </c>
      <c r="I318" s="148" t="e">
        <f t="shared" si="101"/>
        <v>#VALUE!</v>
      </c>
      <c r="J318" s="148" t="e">
        <f t="shared" si="91"/>
        <v>#VALUE!</v>
      </c>
      <c r="K318" s="148" t="e">
        <f t="shared" si="102"/>
        <v>#VALUE!</v>
      </c>
      <c r="L318" s="148" t="e">
        <f t="shared" si="103"/>
        <v>#VALUE!</v>
      </c>
      <c r="M318" s="148" t="e">
        <f t="shared" si="92"/>
        <v>#VALUE!</v>
      </c>
      <c r="N318" s="148" t="e">
        <f t="shared" si="95"/>
        <v>#VALUE!</v>
      </c>
      <c r="O318" s="148"/>
      <c r="P318" s="148"/>
      <c r="Q318" s="148" t="e">
        <f t="shared" si="104"/>
        <v>#VALUE!</v>
      </c>
      <c r="R318" s="148" t="e">
        <f t="shared" si="105"/>
        <v>#VALUE!</v>
      </c>
      <c r="S318" s="137" t="e">
        <f t="shared" si="93"/>
        <v>#VALUE!</v>
      </c>
      <c r="T318" s="275" t="e">
        <f t="shared" si="107"/>
        <v>#VALUE!</v>
      </c>
      <c r="U318" s="275" t="e">
        <f t="shared" si="108"/>
        <v>#VALUE!</v>
      </c>
      <c r="V318" s="275" t="e">
        <f t="shared" si="108"/>
        <v>#VALUE!</v>
      </c>
      <c r="W318" s="275" t="e">
        <f t="shared" si="108"/>
        <v>#VALUE!</v>
      </c>
      <c r="X318" s="275" t="e">
        <f t="shared" si="108"/>
        <v>#VALUE!</v>
      </c>
      <c r="Y318" s="275" t="e">
        <f t="shared" si="108"/>
        <v>#VALUE!</v>
      </c>
      <c r="Z318" s="275" t="e">
        <f t="shared" si="108"/>
        <v>#VALUE!</v>
      </c>
      <c r="AA318" s="275" t="e">
        <f t="shared" si="108"/>
        <v>#VALUE!</v>
      </c>
      <c r="AB318" s="275" t="e">
        <f t="shared" si="108"/>
        <v>#VALUE!</v>
      </c>
      <c r="AC318" s="275" t="e">
        <f t="shared" si="108"/>
        <v>#VALUE!</v>
      </c>
      <c r="AD318" s="275" t="e">
        <f t="shared" si="108"/>
        <v>#VALUE!</v>
      </c>
      <c r="AE318" s="276" t="e">
        <f t="shared" si="96"/>
        <v>#VALUE!</v>
      </c>
    </row>
    <row r="319" spans="1:31">
      <c r="A319" s="133" t="e">
        <f t="shared" si="97"/>
        <v>#VALUE!</v>
      </c>
      <c r="B319" s="134" t="e">
        <f t="shared" si="98"/>
        <v>#VALUE!</v>
      </c>
      <c r="C319" s="134" t="e">
        <f t="shared" si="99"/>
        <v>#VALUE!</v>
      </c>
      <c r="D319" s="135" t="e">
        <f t="shared" si="100"/>
        <v>#VALUE!</v>
      </c>
      <c r="E319" s="150" t="e">
        <f t="shared" si="88"/>
        <v>#VALUE!</v>
      </c>
      <c r="F319" s="150" t="e">
        <f t="shared" si="89"/>
        <v>#VALUE!</v>
      </c>
      <c r="G319" s="136" t="e">
        <f t="shared" si="90"/>
        <v>#VALUE!</v>
      </c>
      <c r="H319" s="148" t="e">
        <f t="shared" si="94"/>
        <v>#VALUE!</v>
      </c>
      <c r="I319" s="148" t="e">
        <f t="shared" si="101"/>
        <v>#VALUE!</v>
      </c>
      <c r="J319" s="148" t="e">
        <f t="shared" si="91"/>
        <v>#VALUE!</v>
      </c>
      <c r="K319" s="148" t="e">
        <f t="shared" si="102"/>
        <v>#VALUE!</v>
      </c>
      <c r="L319" s="148" t="e">
        <f t="shared" si="103"/>
        <v>#VALUE!</v>
      </c>
      <c r="M319" s="148" t="e">
        <f t="shared" si="92"/>
        <v>#VALUE!</v>
      </c>
      <c r="N319" s="148" t="e">
        <f t="shared" si="95"/>
        <v>#VALUE!</v>
      </c>
      <c r="O319" s="148"/>
      <c r="P319" s="148"/>
      <c r="Q319" s="148" t="e">
        <f t="shared" si="104"/>
        <v>#VALUE!</v>
      </c>
      <c r="R319" s="148" t="e">
        <f t="shared" si="105"/>
        <v>#VALUE!</v>
      </c>
      <c r="S319" s="137" t="e">
        <f t="shared" si="93"/>
        <v>#VALUE!</v>
      </c>
      <c r="T319" s="275" t="e">
        <f t="shared" si="107"/>
        <v>#VALUE!</v>
      </c>
      <c r="U319" s="275" t="e">
        <f t="shared" si="108"/>
        <v>#VALUE!</v>
      </c>
      <c r="V319" s="275" t="e">
        <f t="shared" si="108"/>
        <v>#VALUE!</v>
      </c>
      <c r="W319" s="275" t="e">
        <f t="shared" si="108"/>
        <v>#VALUE!</v>
      </c>
      <c r="X319" s="275" t="e">
        <f t="shared" si="108"/>
        <v>#VALUE!</v>
      </c>
      <c r="Y319" s="275" t="e">
        <f t="shared" si="108"/>
        <v>#VALUE!</v>
      </c>
      <c r="Z319" s="275" t="e">
        <f t="shared" si="108"/>
        <v>#VALUE!</v>
      </c>
      <c r="AA319" s="275" t="e">
        <f t="shared" si="108"/>
        <v>#VALUE!</v>
      </c>
      <c r="AB319" s="275" t="e">
        <f t="shared" si="108"/>
        <v>#VALUE!</v>
      </c>
      <c r="AC319" s="275" t="e">
        <f t="shared" si="108"/>
        <v>#VALUE!</v>
      </c>
      <c r="AD319" s="275" t="e">
        <f t="shared" si="108"/>
        <v>#VALUE!</v>
      </c>
      <c r="AE319" s="276" t="e">
        <f t="shared" si="96"/>
        <v>#VALUE!</v>
      </c>
    </row>
    <row r="320" spans="1:31">
      <c r="A320" s="133" t="e">
        <f t="shared" si="97"/>
        <v>#VALUE!</v>
      </c>
      <c r="B320" s="134" t="e">
        <f t="shared" si="98"/>
        <v>#VALUE!</v>
      </c>
      <c r="C320" s="134" t="e">
        <f t="shared" si="99"/>
        <v>#VALUE!</v>
      </c>
      <c r="D320" s="135" t="e">
        <f t="shared" si="100"/>
        <v>#VALUE!</v>
      </c>
      <c r="E320" s="150" t="e">
        <f t="shared" si="88"/>
        <v>#VALUE!</v>
      </c>
      <c r="F320" s="150" t="e">
        <f t="shared" si="89"/>
        <v>#VALUE!</v>
      </c>
      <c r="G320" s="136" t="e">
        <f t="shared" si="90"/>
        <v>#VALUE!</v>
      </c>
      <c r="H320" s="148" t="e">
        <f t="shared" si="94"/>
        <v>#VALUE!</v>
      </c>
      <c r="I320" s="148" t="e">
        <f t="shared" si="101"/>
        <v>#VALUE!</v>
      </c>
      <c r="J320" s="148" t="e">
        <f t="shared" si="91"/>
        <v>#VALUE!</v>
      </c>
      <c r="K320" s="148" t="e">
        <f t="shared" si="102"/>
        <v>#VALUE!</v>
      </c>
      <c r="L320" s="148" t="e">
        <f t="shared" si="103"/>
        <v>#VALUE!</v>
      </c>
      <c r="M320" s="148" t="e">
        <f t="shared" si="92"/>
        <v>#VALUE!</v>
      </c>
      <c r="N320" s="148" t="e">
        <f t="shared" si="95"/>
        <v>#VALUE!</v>
      </c>
      <c r="O320" s="148"/>
      <c r="P320" s="148"/>
      <c r="Q320" s="148" t="e">
        <f t="shared" si="104"/>
        <v>#VALUE!</v>
      </c>
      <c r="R320" s="148" t="e">
        <f t="shared" si="105"/>
        <v>#VALUE!</v>
      </c>
      <c r="S320" s="137" t="e">
        <f t="shared" si="93"/>
        <v>#VALUE!</v>
      </c>
      <c r="T320" s="275" t="e">
        <f t="shared" si="107"/>
        <v>#VALUE!</v>
      </c>
      <c r="U320" s="275" t="e">
        <f t="shared" si="108"/>
        <v>#VALUE!</v>
      </c>
      <c r="V320" s="275" t="e">
        <f t="shared" si="108"/>
        <v>#VALUE!</v>
      </c>
      <c r="W320" s="275" t="e">
        <f t="shared" si="108"/>
        <v>#VALUE!</v>
      </c>
      <c r="X320" s="275" t="e">
        <f t="shared" si="108"/>
        <v>#VALUE!</v>
      </c>
      <c r="Y320" s="275" t="e">
        <f t="shared" si="108"/>
        <v>#VALUE!</v>
      </c>
      <c r="Z320" s="275" t="e">
        <f t="shared" si="108"/>
        <v>#VALUE!</v>
      </c>
      <c r="AA320" s="275" t="e">
        <f t="shared" si="108"/>
        <v>#VALUE!</v>
      </c>
      <c r="AB320" s="275" t="e">
        <f t="shared" si="108"/>
        <v>#VALUE!</v>
      </c>
      <c r="AC320" s="275" t="e">
        <f t="shared" si="108"/>
        <v>#VALUE!</v>
      </c>
      <c r="AD320" s="275" t="e">
        <f t="shared" si="108"/>
        <v>#VALUE!</v>
      </c>
      <c r="AE320" s="276" t="e">
        <f t="shared" si="96"/>
        <v>#VALUE!</v>
      </c>
    </row>
    <row r="321" spans="1:31">
      <c r="A321" s="133" t="e">
        <f t="shared" si="97"/>
        <v>#VALUE!</v>
      </c>
      <c r="B321" s="134" t="e">
        <f t="shared" si="98"/>
        <v>#VALUE!</v>
      </c>
      <c r="C321" s="134" t="e">
        <f t="shared" si="99"/>
        <v>#VALUE!</v>
      </c>
      <c r="D321" s="135" t="e">
        <f t="shared" si="100"/>
        <v>#VALUE!</v>
      </c>
      <c r="E321" s="150" t="e">
        <f t="shared" si="88"/>
        <v>#VALUE!</v>
      </c>
      <c r="F321" s="150" t="e">
        <f t="shared" si="89"/>
        <v>#VALUE!</v>
      </c>
      <c r="G321" s="136" t="e">
        <f t="shared" si="90"/>
        <v>#VALUE!</v>
      </c>
      <c r="H321" s="148" t="e">
        <f t="shared" si="94"/>
        <v>#VALUE!</v>
      </c>
      <c r="I321" s="148" t="e">
        <f t="shared" si="101"/>
        <v>#VALUE!</v>
      </c>
      <c r="J321" s="148" t="e">
        <f t="shared" si="91"/>
        <v>#VALUE!</v>
      </c>
      <c r="K321" s="148" t="e">
        <f t="shared" si="102"/>
        <v>#VALUE!</v>
      </c>
      <c r="L321" s="148" t="e">
        <f t="shared" si="103"/>
        <v>#VALUE!</v>
      </c>
      <c r="M321" s="148" t="e">
        <f t="shared" si="92"/>
        <v>#VALUE!</v>
      </c>
      <c r="N321" s="148" t="e">
        <f t="shared" si="95"/>
        <v>#VALUE!</v>
      </c>
      <c r="O321" s="148"/>
      <c r="P321" s="148"/>
      <c r="Q321" s="148" t="e">
        <f t="shared" si="104"/>
        <v>#VALUE!</v>
      </c>
      <c r="R321" s="148" t="e">
        <f t="shared" si="105"/>
        <v>#VALUE!</v>
      </c>
      <c r="S321" s="137" t="e">
        <f t="shared" si="93"/>
        <v>#VALUE!</v>
      </c>
      <c r="T321" s="275" t="e">
        <f t="shared" si="107"/>
        <v>#VALUE!</v>
      </c>
      <c r="U321" s="275" t="e">
        <f t="shared" si="108"/>
        <v>#VALUE!</v>
      </c>
      <c r="V321" s="275" t="e">
        <f t="shared" si="108"/>
        <v>#VALUE!</v>
      </c>
      <c r="W321" s="275" t="e">
        <f t="shared" si="108"/>
        <v>#VALUE!</v>
      </c>
      <c r="X321" s="275" t="e">
        <f t="shared" si="108"/>
        <v>#VALUE!</v>
      </c>
      <c r="Y321" s="275" t="e">
        <f t="shared" si="108"/>
        <v>#VALUE!</v>
      </c>
      <c r="Z321" s="275" t="e">
        <f t="shared" si="108"/>
        <v>#VALUE!</v>
      </c>
      <c r="AA321" s="275" t="e">
        <f t="shared" si="108"/>
        <v>#VALUE!</v>
      </c>
      <c r="AB321" s="275" t="e">
        <f t="shared" si="108"/>
        <v>#VALUE!</v>
      </c>
      <c r="AC321" s="275" t="e">
        <f t="shared" si="108"/>
        <v>#VALUE!</v>
      </c>
      <c r="AD321" s="275" t="e">
        <f t="shared" si="108"/>
        <v>#VALUE!</v>
      </c>
      <c r="AE321" s="276" t="e">
        <f t="shared" si="96"/>
        <v>#VALUE!</v>
      </c>
    </row>
    <row r="322" spans="1:31">
      <c r="A322" s="133" t="e">
        <f t="shared" si="97"/>
        <v>#VALUE!</v>
      </c>
      <c r="B322" s="134" t="e">
        <f t="shared" si="98"/>
        <v>#VALUE!</v>
      </c>
      <c r="C322" s="134" t="e">
        <f t="shared" si="99"/>
        <v>#VALUE!</v>
      </c>
      <c r="D322" s="135" t="e">
        <f t="shared" si="100"/>
        <v>#VALUE!</v>
      </c>
      <c r="E322" s="150" t="e">
        <f t="shared" si="88"/>
        <v>#VALUE!</v>
      </c>
      <c r="F322" s="150" t="e">
        <f t="shared" si="89"/>
        <v>#VALUE!</v>
      </c>
      <c r="G322" s="136" t="e">
        <f t="shared" si="90"/>
        <v>#VALUE!</v>
      </c>
      <c r="H322" s="148" t="e">
        <f t="shared" si="94"/>
        <v>#VALUE!</v>
      </c>
      <c r="I322" s="148" t="e">
        <f t="shared" si="101"/>
        <v>#VALUE!</v>
      </c>
      <c r="J322" s="148" t="e">
        <f t="shared" si="91"/>
        <v>#VALUE!</v>
      </c>
      <c r="K322" s="148" t="e">
        <f t="shared" si="102"/>
        <v>#VALUE!</v>
      </c>
      <c r="L322" s="148" t="e">
        <f t="shared" si="103"/>
        <v>#VALUE!</v>
      </c>
      <c r="M322" s="148" t="e">
        <f t="shared" si="92"/>
        <v>#VALUE!</v>
      </c>
      <c r="N322" s="148" t="e">
        <f t="shared" si="95"/>
        <v>#VALUE!</v>
      </c>
      <c r="O322" s="148"/>
      <c r="P322" s="148"/>
      <c r="Q322" s="148" t="e">
        <f t="shared" si="104"/>
        <v>#VALUE!</v>
      </c>
      <c r="R322" s="148" t="e">
        <f t="shared" si="105"/>
        <v>#VALUE!</v>
      </c>
      <c r="S322" s="137" t="e">
        <f t="shared" si="93"/>
        <v>#VALUE!</v>
      </c>
      <c r="T322" s="275" t="e">
        <f t="shared" si="107"/>
        <v>#VALUE!</v>
      </c>
      <c r="U322" s="275" t="e">
        <f t="shared" si="108"/>
        <v>#VALUE!</v>
      </c>
      <c r="V322" s="275" t="e">
        <f t="shared" si="108"/>
        <v>#VALUE!</v>
      </c>
      <c r="W322" s="275" t="e">
        <f t="shared" si="108"/>
        <v>#VALUE!</v>
      </c>
      <c r="X322" s="275" t="e">
        <f t="shared" si="108"/>
        <v>#VALUE!</v>
      </c>
      <c r="Y322" s="275" t="e">
        <f t="shared" si="108"/>
        <v>#VALUE!</v>
      </c>
      <c r="Z322" s="275" t="e">
        <f t="shared" si="108"/>
        <v>#VALUE!</v>
      </c>
      <c r="AA322" s="275" t="e">
        <f t="shared" si="108"/>
        <v>#VALUE!</v>
      </c>
      <c r="AB322" s="275" t="e">
        <f t="shared" si="108"/>
        <v>#VALUE!</v>
      </c>
      <c r="AC322" s="275" t="e">
        <f t="shared" si="108"/>
        <v>#VALUE!</v>
      </c>
      <c r="AD322" s="275" t="e">
        <f t="shared" si="108"/>
        <v>#VALUE!</v>
      </c>
      <c r="AE322" s="276" t="e">
        <f t="shared" si="96"/>
        <v>#VALUE!</v>
      </c>
    </row>
    <row r="323" spans="1:31">
      <c r="A323" s="133" t="e">
        <f t="shared" si="97"/>
        <v>#VALUE!</v>
      </c>
      <c r="B323" s="134" t="e">
        <f t="shared" si="98"/>
        <v>#VALUE!</v>
      </c>
      <c r="C323" s="134" t="e">
        <f t="shared" si="99"/>
        <v>#VALUE!</v>
      </c>
      <c r="D323" s="135" t="e">
        <f t="shared" si="100"/>
        <v>#VALUE!</v>
      </c>
      <c r="E323" s="150" t="e">
        <f t="shared" si="88"/>
        <v>#VALUE!</v>
      </c>
      <c r="F323" s="150" t="e">
        <f t="shared" si="89"/>
        <v>#VALUE!</v>
      </c>
      <c r="G323" s="136" t="e">
        <f t="shared" si="90"/>
        <v>#VALUE!</v>
      </c>
      <c r="H323" s="148" t="e">
        <f t="shared" si="94"/>
        <v>#VALUE!</v>
      </c>
      <c r="I323" s="148" t="e">
        <f t="shared" si="101"/>
        <v>#VALUE!</v>
      </c>
      <c r="J323" s="148" t="e">
        <f t="shared" si="91"/>
        <v>#VALUE!</v>
      </c>
      <c r="K323" s="148" t="e">
        <f t="shared" si="102"/>
        <v>#VALUE!</v>
      </c>
      <c r="L323" s="148" t="e">
        <f t="shared" si="103"/>
        <v>#VALUE!</v>
      </c>
      <c r="M323" s="148" t="e">
        <f t="shared" si="92"/>
        <v>#VALUE!</v>
      </c>
      <c r="N323" s="148" t="e">
        <f t="shared" si="95"/>
        <v>#VALUE!</v>
      </c>
      <c r="O323" s="148"/>
      <c r="P323" s="148"/>
      <c r="Q323" s="148" t="e">
        <f t="shared" si="104"/>
        <v>#VALUE!</v>
      </c>
      <c r="R323" s="148" t="e">
        <f t="shared" si="105"/>
        <v>#VALUE!</v>
      </c>
      <c r="S323" s="137" t="e">
        <f t="shared" si="93"/>
        <v>#VALUE!</v>
      </c>
      <c r="T323" s="275" t="e">
        <f t="shared" si="107"/>
        <v>#VALUE!</v>
      </c>
      <c r="U323" s="275" t="e">
        <f t="shared" si="108"/>
        <v>#VALUE!</v>
      </c>
      <c r="V323" s="275" t="e">
        <f t="shared" si="108"/>
        <v>#VALUE!</v>
      </c>
      <c r="W323" s="275" t="e">
        <f t="shared" si="108"/>
        <v>#VALUE!</v>
      </c>
      <c r="X323" s="275" t="e">
        <f t="shared" si="108"/>
        <v>#VALUE!</v>
      </c>
      <c r="Y323" s="275" t="e">
        <f t="shared" si="108"/>
        <v>#VALUE!</v>
      </c>
      <c r="Z323" s="275" t="e">
        <f t="shared" si="108"/>
        <v>#VALUE!</v>
      </c>
      <c r="AA323" s="275" t="e">
        <f t="shared" si="108"/>
        <v>#VALUE!</v>
      </c>
      <c r="AB323" s="275" t="e">
        <f t="shared" si="108"/>
        <v>#VALUE!</v>
      </c>
      <c r="AC323" s="275" t="e">
        <f t="shared" si="108"/>
        <v>#VALUE!</v>
      </c>
      <c r="AD323" s="275" t="e">
        <f t="shared" si="108"/>
        <v>#VALUE!</v>
      </c>
      <c r="AE323" s="276" t="e">
        <f t="shared" si="96"/>
        <v>#VALUE!</v>
      </c>
    </row>
    <row r="324" spans="1:31">
      <c r="A324" s="133" t="e">
        <f t="shared" si="97"/>
        <v>#VALUE!</v>
      </c>
      <c r="B324" s="134" t="e">
        <f t="shared" si="98"/>
        <v>#VALUE!</v>
      </c>
      <c r="C324" s="134" t="e">
        <f t="shared" si="99"/>
        <v>#VALUE!</v>
      </c>
      <c r="D324" s="135" t="e">
        <f t="shared" si="100"/>
        <v>#VALUE!</v>
      </c>
      <c r="E324" s="150" t="e">
        <f t="shared" si="88"/>
        <v>#VALUE!</v>
      </c>
      <c r="F324" s="150" t="e">
        <f t="shared" si="89"/>
        <v>#VALUE!</v>
      </c>
      <c r="G324" s="136" t="e">
        <f t="shared" si="90"/>
        <v>#VALUE!</v>
      </c>
      <c r="H324" s="148" t="e">
        <f t="shared" si="94"/>
        <v>#VALUE!</v>
      </c>
      <c r="I324" s="148" t="e">
        <f t="shared" si="101"/>
        <v>#VALUE!</v>
      </c>
      <c r="J324" s="148" t="e">
        <f t="shared" si="91"/>
        <v>#VALUE!</v>
      </c>
      <c r="K324" s="148" t="e">
        <f t="shared" si="102"/>
        <v>#VALUE!</v>
      </c>
      <c r="L324" s="148" t="e">
        <f t="shared" si="103"/>
        <v>#VALUE!</v>
      </c>
      <c r="M324" s="148" t="e">
        <f t="shared" si="92"/>
        <v>#VALUE!</v>
      </c>
      <c r="N324" s="148" t="e">
        <f t="shared" si="95"/>
        <v>#VALUE!</v>
      </c>
      <c r="O324" s="148"/>
      <c r="P324" s="148"/>
      <c r="Q324" s="148" t="e">
        <f t="shared" si="104"/>
        <v>#VALUE!</v>
      </c>
      <c r="R324" s="148" t="e">
        <f t="shared" si="105"/>
        <v>#VALUE!</v>
      </c>
      <c r="S324" s="137" t="e">
        <f t="shared" si="93"/>
        <v>#VALUE!</v>
      </c>
      <c r="T324" s="275" t="e">
        <f t="shared" si="107"/>
        <v>#VALUE!</v>
      </c>
      <c r="U324" s="275" t="e">
        <f t="shared" si="108"/>
        <v>#VALUE!</v>
      </c>
      <c r="V324" s="275" t="e">
        <f t="shared" si="108"/>
        <v>#VALUE!</v>
      </c>
      <c r="W324" s="275" t="e">
        <f t="shared" si="108"/>
        <v>#VALUE!</v>
      </c>
      <c r="X324" s="275" t="e">
        <f t="shared" si="108"/>
        <v>#VALUE!</v>
      </c>
      <c r="Y324" s="275" t="e">
        <f t="shared" si="108"/>
        <v>#VALUE!</v>
      </c>
      <c r="Z324" s="275" t="e">
        <f t="shared" si="108"/>
        <v>#VALUE!</v>
      </c>
      <c r="AA324" s="275" t="e">
        <f t="shared" si="108"/>
        <v>#VALUE!</v>
      </c>
      <c r="AB324" s="275" t="e">
        <f t="shared" si="108"/>
        <v>#VALUE!</v>
      </c>
      <c r="AC324" s="275" t="e">
        <f t="shared" si="108"/>
        <v>#VALUE!</v>
      </c>
      <c r="AD324" s="275" t="e">
        <f t="shared" si="108"/>
        <v>#VALUE!</v>
      </c>
      <c r="AE324" s="276" t="e">
        <f t="shared" si="96"/>
        <v>#VALUE!</v>
      </c>
    </row>
    <row r="325" spans="1:31">
      <c r="A325" s="133" t="e">
        <f t="shared" si="97"/>
        <v>#VALUE!</v>
      </c>
      <c r="B325" s="134" t="e">
        <f t="shared" si="98"/>
        <v>#VALUE!</v>
      </c>
      <c r="C325" s="134" t="e">
        <f t="shared" si="99"/>
        <v>#VALUE!</v>
      </c>
      <c r="D325" s="135" t="e">
        <f t="shared" si="100"/>
        <v>#VALUE!</v>
      </c>
      <c r="E325" s="150" t="e">
        <f t="shared" si="88"/>
        <v>#VALUE!</v>
      </c>
      <c r="F325" s="150" t="e">
        <f t="shared" si="89"/>
        <v>#VALUE!</v>
      </c>
      <c r="G325" s="136" t="e">
        <f t="shared" si="90"/>
        <v>#VALUE!</v>
      </c>
      <c r="H325" s="148" t="e">
        <f t="shared" si="94"/>
        <v>#VALUE!</v>
      </c>
      <c r="I325" s="148" t="e">
        <f t="shared" si="101"/>
        <v>#VALUE!</v>
      </c>
      <c r="J325" s="148" t="e">
        <f t="shared" si="91"/>
        <v>#VALUE!</v>
      </c>
      <c r="K325" s="148" t="e">
        <f t="shared" si="102"/>
        <v>#VALUE!</v>
      </c>
      <c r="L325" s="148" t="e">
        <f t="shared" si="103"/>
        <v>#VALUE!</v>
      </c>
      <c r="M325" s="148" t="e">
        <f t="shared" si="92"/>
        <v>#VALUE!</v>
      </c>
      <c r="N325" s="148" t="e">
        <f t="shared" si="95"/>
        <v>#VALUE!</v>
      </c>
      <c r="O325" s="148"/>
      <c r="P325" s="148"/>
      <c r="Q325" s="148" t="e">
        <f t="shared" si="104"/>
        <v>#VALUE!</v>
      </c>
      <c r="R325" s="148" t="e">
        <f t="shared" si="105"/>
        <v>#VALUE!</v>
      </c>
      <c r="S325" s="137" t="e">
        <f t="shared" si="93"/>
        <v>#VALUE!</v>
      </c>
      <c r="T325" s="275" t="e">
        <f t="shared" si="107"/>
        <v>#VALUE!</v>
      </c>
      <c r="U325" s="275" t="e">
        <f t="shared" si="108"/>
        <v>#VALUE!</v>
      </c>
      <c r="V325" s="275" t="e">
        <f t="shared" si="108"/>
        <v>#VALUE!</v>
      </c>
      <c r="W325" s="275" t="e">
        <f t="shared" si="108"/>
        <v>#VALUE!</v>
      </c>
      <c r="X325" s="275" t="e">
        <f t="shared" si="108"/>
        <v>#VALUE!</v>
      </c>
      <c r="Y325" s="275" t="e">
        <f t="shared" si="108"/>
        <v>#VALUE!</v>
      </c>
      <c r="Z325" s="275" t="e">
        <f t="shared" si="108"/>
        <v>#VALUE!</v>
      </c>
      <c r="AA325" s="275" t="e">
        <f t="shared" si="108"/>
        <v>#VALUE!</v>
      </c>
      <c r="AB325" s="275" t="e">
        <f t="shared" si="108"/>
        <v>#VALUE!</v>
      </c>
      <c r="AC325" s="275" t="e">
        <f t="shared" si="108"/>
        <v>#VALUE!</v>
      </c>
      <c r="AD325" s="275" t="e">
        <f t="shared" si="108"/>
        <v>#VALUE!</v>
      </c>
      <c r="AE325" s="276" t="e">
        <f t="shared" si="96"/>
        <v>#VALUE!</v>
      </c>
    </row>
    <row r="326" spans="1:31">
      <c r="A326" s="133" t="e">
        <f t="shared" si="97"/>
        <v>#VALUE!</v>
      </c>
      <c r="B326" s="134" t="e">
        <f t="shared" si="98"/>
        <v>#VALUE!</v>
      </c>
      <c r="C326" s="134" t="e">
        <f t="shared" si="99"/>
        <v>#VALUE!</v>
      </c>
      <c r="D326" s="135" t="e">
        <f t="shared" si="100"/>
        <v>#VALUE!</v>
      </c>
      <c r="E326" s="150" t="e">
        <f t="shared" si="88"/>
        <v>#VALUE!</v>
      </c>
      <c r="F326" s="150" t="e">
        <f t="shared" si="89"/>
        <v>#VALUE!</v>
      </c>
      <c r="G326" s="136" t="e">
        <f t="shared" si="90"/>
        <v>#VALUE!</v>
      </c>
      <c r="H326" s="148" t="e">
        <f t="shared" si="94"/>
        <v>#VALUE!</v>
      </c>
      <c r="I326" s="148" t="e">
        <f t="shared" si="101"/>
        <v>#VALUE!</v>
      </c>
      <c r="J326" s="148" t="e">
        <f t="shared" si="91"/>
        <v>#VALUE!</v>
      </c>
      <c r="K326" s="148" t="e">
        <f t="shared" si="102"/>
        <v>#VALUE!</v>
      </c>
      <c r="L326" s="148" t="e">
        <f t="shared" si="103"/>
        <v>#VALUE!</v>
      </c>
      <c r="M326" s="148" t="e">
        <f t="shared" si="92"/>
        <v>#VALUE!</v>
      </c>
      <c r="N326" s="148" t="e">
        <f t="shared" si="95"/>
        <v>#VALUE!</v>
      </c>
      <c r="O326" s="148"/>
      <c r="P326" s="148"/>
      <c r="Q326" s="148" t="e">
        <f t="shared" si="104"/>
        <v>#VALUE!</v>
      </c>
      <c r="R326" s="148" t="e">
        <f t="shared" si="105"/>
        <v>#VALUE!</v>
      </c>
      <c r="S326" s="137" t="e">
        <f t="shared" si="93"/>
        <v>#VALUE!</v>
      </c>
      <c r="T326" s="275" t="e">
        <f t="shared" si="107"/>
        <v>#VALUE!</v>
      </c>
      <c r="U326" s="275" t="e">
        <f t="shared" si="108"/>
        <v>#VALUE!</v>
      </c>
      <c r="V326" s="275" t="e">
        <f t="shared" si="108"/>
        <v>#VALUE!</v>
      </c>
      <c r="W326" s="275" t="e">
        <f t="shared" si="108"/>
        <v>#VALUE!</v>
      </c>
      <c r="X326" s="275" t="e">
        <f t="shared" si="108"/>
        <v>#VALUE!</v>
      </c>
      <c r="Y326" s="275" t="e">
        <f t="shared" si="108"/>
        <v>#VALUE!</v>
      </c>
      <c r="Z326" s="275" t="e">
        <f t="shared" si="108"/>
        <v>#VALUE!</v>
      </c>
      <c r="AA326" s="275" t="e">
        <f t="shared" si="108"/>
        <v>#VALUE!</v>
      </c>
      <c r="AB326" s="275" t="e">
        <f t="shared" si="108"/>
        <v>#VALUE!</v>
      </c>
      <c r="AC326" s="275" t="e">
        <f t="shared" si="108"/>
        <v>#VALUE!</v>
      </c>
      <c r="AD326" s="275" t="e">
        <f t="shared" si="108"/>
        <v>#VALUE!</v>
      </c>
      <c r="AE326" s="276" t="e">
        <f t="shared" si="96"/>
        <v>#VALUE!</v>
      </c>
    </row>
    <row r="327" spans="1:31">
      <c r="A327" s="133" t="e">
        <f t="shared" si="97"/>
        <v>#VALUE!</v>
      </c>
      <c r="B327" s="134" t="e">
        <f t="shared" si="98"/>
        <v>#VALUE!</v>
      </c>
      <c r="C327" s="134" t="e">
        <f t="shared" si="99"/>
        <v>#VALUE!</v>
      </c>
      <c r="D327" s="135" t="e">
        <f t="shared" si="100"/>
        <v>#VALUE!</v>
      </c>
      <c r="E327" s="150" t="e">
        <f t="shared" si="88"/>
        <v>#VALUE!</v>
      </c>
      <c r="F327" s="150" t="e">
        <f t="shared" si="89"/>
        <v>#VALUE!</v>
      </c>
      <c r="G327" s="136" t="e">
        <f t="shared" si="90"/>
        <v>#VALUE!</v>
      </c>
      <c r="H327" s="148" t="e">
        <f t="shared" si="94"/>
        <v>#VALUE!</v>
      </c>
      <c r="I327" s="148" t="e">
        <f t="shared" si="101"/>
        <v>#VALUE!</v>
      </c>
      <c r="J327" s="148" t="e">
        <f t="shared" si="91"/>
        <v>#VALUE!</v>
      </c>
      <c r="K327" s="148" t="e">
        <f t="shared" si="102"/>
        <v>#VALUE!</v>
      </c>
      <c r="L327" s="148" t="e">
        <f t="shared" si="103"/>
        <v>#VALUE!</v>
      </c>
      <c r="M327" s="148" t="e">
        <f t="shared" si="92"/>
        <v>#VALUE!</v>
      </c>
      <c r="N327" s="148" t="e">
        <f t="shared" si="95"/>
        <v>#VALUE!</v>
      </c>
      <c r="O327" s="148"/>
      <c r="P327" s="148"/>
      <c r="Q327" s="148" t="e">
        <f t="shared" si="104"/>
        <v>#VALUE!</v>
      </c>
      <c r="R327" s="148" t="e">
        <f t="shared" si="105"/>
        <v>#VALUE!</v>
      </c>
      <c r="S327" s="137" t="e">
        <f t="shared" si="93"/>
        <v>#VALUE!</v>
      </c>
      <c r="T327" s="275" t="e">
        <f t="shared" si="107"/>
        <v>#VALUE!</v>
      </c>
      <c r="U327" s="275" t="e">
        <f t="shared" si="108"/>
        <v>#VALUE!</v>
      </c>
      <c r="V327" s="275" t="e">
        <f t="shared" si="108"/>
        <v>#VALUE!</v>
      </c>
      <c r="W327" s="275" t="e">
        <f t="shared" si="108"/>
        <v>#VALUE!</v>
      </c>
      <c r="X327" s="275" t="e">
        <f t="shared" si="108"/>
        <v>#VALUE!</v>
      </c>
      <c r="Y327" s="275" t="e">
        <f t="shared" si="108"/>
        <v>#VALUE!</v>
      </c>
      <c r="Z327" s="275" t="e">
        <f t="shared" si="108"/>
        <v>#VALUE!</v>
      </c>
      <c r="AA327" s="275" t="e">
        <f t="shared" si="108"/>
        <v>#VALUE!</v>
      </c>
      <c r="AB327" s="275" t="e">
        <f t="shared" si="108"/>
        <v>#VALUE!</v>
      </c>
      <c r="AC327" s="275" t="e">
        <f t="shared" si="108"/>
        <v>#VALUE!</v>
      </c>
      <c r="AD327" s="275" t="e">
        <f t="shared" si="108"/>
        <v>#VALUE!</v>
      </c>
      <c r="AE327" s="276" t="e">
        <f t="shared" si="96"/>
        <v>#VALUE!</v>
      </c>
    </row>
    <row r="328" spans="1:31">
      <c r="A328" s="133" t="e">
        <f t="shared" si="97"/>
        <v>#VALUE!</v>
      </c>
      <c r="B328" s="134" t="e">
        <f t="shared" si="98"/>
        <v>#VALUE!</v>
      </c>
      <c r="C328" s="134" t="e">
        <f t="shared" si="99"/>
        <v>#VALUE!</v>
      </c>
      <c r="D328" s="135" t="e">
        <f t="shared" si="100"/>
        <v>#VALUE!</v>
      </c>
      <c r="E328" s="150" t="e">
        <f t="shared" si="88"/>
        <v>#VALUE!</v>
      </c>
      <c r="F328" s="150" t="e">
        <f t="shared" si="89"/>
        <v>#VALUE!</v>
      </c>
      <c r="G328" s="136" t="e">
        <f t="shared" si="90"/>
        <v>#VALUE!</v>
      </c>
      <c r="H328" s="148" t="e">
        <f t="shared" si="94"/>
        <v>#VALUE!</v>
      </c>
      <c r="I328" s="148" t="e">
        <f t="shared" si="101"/>
        <v>#VALUE!</v>
      </c>
      <c r="J328" s="148" t="e">
        <f t="shared" si="91"/>
        <v>#VALUE!</v>
      </c>
      <c r="K328" s="148" t="e">
        <f t="shared" si="102"/>
        <v>#VALUE!</v>
      </c>
      <c r="L328" s="148" t="e">
        <f t="shared" si="103"/>
        <v>#VALUE!</v>
      </c>
      <c r="M328" s="148" t="e">
        <f t="shared" si="92"/>
        <v>#VALUE!</v>
      </c>
      <c r="N328" s="148" t="e">
        <f t="shared" si="95"/>
        <v>#VALUE!</v>
      </c>
      <c r="O328" s="148"/>
      <c r="P328" s="148"/>
      <c r="Q328" s="148" t="e">
        <f t="shared" si="104"/>
        <v>#VALUE!</v>
      </c>
      <c r="R328" s="148" t="e">
        <f t="shared" si="105"/>
        <v>#VALUE!</v>
      </c>
      <c r="S328" s="137" t="e">
        <f t="shared" si="93"/>
        <v>#VALUE!</v>
      </c>
      <c r="T328" s="275" t="e">
        <f t="shared" si="107"/>
        <v>#VALUE!</v>
      </c>
      <c r="U328" s="275" t="e">
        <f t="shared" si="108"/>
        <v>#VALUE!</v>
      </c>
      <c r="V328" s="275" t="e">
        <f t="shared" si="108"/>
        <v>#VALUE!</v>
      </c>
      <c r="W328" s="275" t="e">
        <f t="shared" si="108"/>
        <v>#VALUE!</v>
      </c>
      <c r="X328" s="275" t="e">
        <f t="shared" si="108"/>
        <v>#VALUE!</v>
      </c>
      <c r="Y328" s="275" t="e">
        <f t="shared" si="108"/>
        <v>#VALUE!</v>
      </c>
      <c r="Z328" s="275" t="e">
        <f t="shared" si="108"/>
        <v>#VALUE!</v>
      </c>
      <c r="AA328" s="275" t="e">
        <f t="shared" si="108"/>
        <v>#VALUE!</v>
      </c>
      <c r="AB328" s="275" t="e">
        <f t="shared" si="108"/>
        <v>#VALUE!</v>
      </c>
      <c r="AC328" s="275" t="e">
        <f t="shared" si="108"/>
        <v>#VALUE!</v>
      </c>
      <c r="AD328" s="275" t="e">
        <f t="shared" si="108"/>
        <v>#VALUE!</v>
      </c>
      <c r="AE328" s="276" t="e">
        <f t="shared" si="96"/>
        <v>#VALUE!</v>
      </c>
    </row>
    <row r="329" spans="1:31">
      <c r="A329" s="133" t="e">
        <f t="shared" si="97"/>
        <v>#VALUE!</v>
      </c>
      <c r="B329" s="134" t="e">
        <f t="shared" si="98"/>
        <v>#VALUE!</v>
      </c>
      <c r="C329" s="134" t="e">
        <f t="shared" si="99"/>
        <v>#VALUE!</v>
      </c>
      <c r="D329" s="135" t="e">
        <f t="shared" si="100"/>
        <v>#VALUE!</v>
      </c>
      <c r="E329" s="150" t="e">
        <f t="shared" si="88"/>
        <v>#VALUE!</v>
      </c>
      <c r="F329" s="150" t="e">
        <f t="shared" si="89"/>
        <v>#VALUE!</v>
      </c>
      <c r="G329" s="136" t="e">
        <f t="shared" si="90"/>
        <v>#VALUE!</v>
      </c>
      <c r="H329" s="148" t="e">
        <f t="shared" si="94"/>
        <v>#VALUE!</v>
      </c>
      <c r="I329" s="148" t="e">
        <f t="shared" si="101"/>
        <v>#VALUE!</v>
      </c>
      <c r="J329" s="148" t="e">
        <f t="shared" si="91"/>
        <v>#VALUE!</v>
      </c>
      <c r="K329" s="148" t="e">
        <f t="shared" si="102"/>
        <v>#VALUE!</v>
      </c>
      <c r="L329" s="148" t="e">
        <f t="shared" si="103"/>
        <v>#VALUE!</v>
      </c>
      <c r="M329" s="148" t="e">
        <f t="shared" si="92"/>
        <v>#VALUE!</v>
      </c>
      <c r="N329" s="148" t="e">
        <f t="shared" si="95"/>
        <v>#VALUE!</v>
      </c>
      <c r="O329" s="148"/>
      <c r="P329" s="148"/>
      <c r="Q329" s="148" t="e">
        <f t="shared" si="104"/>
        <v>#VALUE!</v>
      </c>
      <c r="R329" s="148" t="e">
        <f t="shared" si="105"/>
        <v>#VALUE!</v>
      </c>
      <c r="S329" s="137" t="e">
        <f t="shared" si="93"/>
        <v>#VALUE!</v>
      </c>
      <c r="T329" s="275" t="e">
        <f t="shared" si="107"/>
        <v>#VALUE!</v>
      </c>
      <c r="U329" s="275" t="e">
        <f t="shared" si="108"/>
        <v>#VALUE!</v>
      </c>
      <c r="V329" s="275" t="e">
        <f t="shared" si="108"/>
        <v>#VALUE!</v>
      </c>
      <c r="W329" s="275" t="e">
        <f t="shared" si="108"/>
        <v>#VALUE!</v>
      </c>
      <c r="X329" s="275" t="e">
        <f t="shared" si="108"/>
        <v>#VALUE!</v>
      </c>
      <c r="Y329" s="275" t="e">
        <f t="shared" si="108"/>
        <v>#VALUE!</v>
      </c>
      <c r="Z329" s="275" t="e">
        <f t="shared" si="108"/>
        <v>#VALUE!</v>
      </c>
      <c r="AA329" s="275" t="e">
        <f t="shared" si="108"/>
        <v>#VALUE!</v>
      </c>
      <c r="AB329" s="275" t="e">
        <f t="shared" si="108"/>
        <v>#VALUE!</v>
      </c>
      <c r="AC329" s="275" t="e">
        <f t="shared" si="108"/>
        <v>#VALUE!</v>
      </c>
      <c r="AD329" s="275" t="e">
        <f t="shared" si="108"/>
        <v>#VALUE!</v>
      </c>
      <c r="AE329" s="276" t="e">
        <f t="shared" si="96"/>
        <v>#VALUE!</v>
      </c>
    </row>
    <row r="330" spans="1:31">
      <c r="A330" s="133" t="e">
        <f t="shared" si="97"/>
        <v>#VALUE!</v>
      </c>
      <c r="B330" s="134" t="e">
        <f t="shared" si="98"/>
        <v>#VALUE!</v>
      </c>
      <c r="C330" s="134" t="e">
        <f t="shared" si="99"/>
        <v>#VALUE!</v>
      </c>
      <c r="D330" s="135" t="e">
        <f t="shared" si="100"/>
        <v>#VALUE!</v>
      </c>
      <c r="E330" s="150" t="e">
        <f t="shared" si="88"/>
        <v>#VALUE!</v>
      </c>
      <c r="F330" s="150" t="e">
        <f t="shared" si="89"/>
        <v>#VALUE!</v>
      </c>
      <c r="G330" s="136" t="e">
        <f t="shared" si="90"/>
        <v>#VALUE!</v>
      </c>
      <c r="H330" s="148" t="e">
        <f t="shared" si="94"/>
        <v>#VALUE!</v>
      </c>
      <c r="I330" s="148" t="e">
        <f t="shared" si="101"/>
        <v>#VALUE!</v>
      </c>
      <c r="J330" s="148" t="e">
        <f t="shared" si="91"/>
        <v>#VALUE!</v>
      </c>
      <c r="K330" s="148" t="e">
        <f t="shared" si="102"/>
        <v>#VALUE!</v>
      </c>
      <c r="L330" s="148" t="e">
        <f t="shared" si="103"/>
        <v>#VALUE!</v>
      </c>
      <c r="M330" s="148" t="e">
        <f t="shared" si="92"/>
        <v>#VALUE!</v>
      </c>
      <c r="N330" s="148" t="e">
        <f t="shared" si="95"/>
        <v>#VALUE!</v>
      </c>
      <c r="O330" s="148"/>
      <c r="P330" s="148"/>
      <c r="Q330" s="148" t="e">
        <f t="shared" si="104"/>
        <v>#VALUE!</v>
      </c>
      <c r="R330" s="148" t="e">
        <f t="shared" si="105"/>
        <v>#VALUE!</v>
      </c>
      <c r="S330" s="137" t="e">
        <f t="shared" si="93"/>
        <v>#VALUE!</v>
      </c>
      <c r="T330" s="275" t="e">
        <f t="shared" si="107"/>
        <v>#VALUE!</v>
      </c>
      <c r="U330" s="275" t="e">
        <f t="shared" si="108"/>
        <v>#VALUE!</v>
      </c>
      <c r="V330" s="275" t="e">
        <f t="shared" si="108"/>
        <v>#VALUE!</v>
      </c>
      <c r="W330" s="275" t="e">
        <f t="shared" si="108"/>
        <v>#VALUE!</v>
      </c>
      <c r="X330" s="275" t="e">
        <f t="shared" si="108"/>
        <v>#VALUE!</v>
      </c>
      <c r="Y330" s="275" t="e">
        <f t="shared" si="108"/>
        <v>#VALUE!</v>
      </c>
      <c r="Z330" s="275" t="e">
        <f t="shared" si="108"/>
        <v>#VALUE!</v>
      </c>
      <c r="AA330" s="275" t="e">
        <f t="shared" si="108"/>
        <v>#VALUE!</v>
      </c>
      <c r="AB330" s="275" t="e">
        <f t="shared" si="108"/>
        <v>#VALUE!</v>
      </c>
      <c r="AC330" s="275" t="e">
        <f t="shared" si="108"/>
        <v>#VALUE!</v>
      </c>
      <c r="AD330" s="275" t="e">
        <f t="shared" si="108"/>
        <v>#VALUE!</v>
      </c>
      <c r="AE330" s="276" t="e">
        <f t="shared" si="96"/>
        <v>#VALUE!</v>
      </c>
    </row>
    <row r="331" spans="1:31">
      <c r="A331" s="133" t="e">
        <f t="shared" si="97"/>
        <v>#VALUE!</v>
      </c>
      <c r="B331" s="134" t="e">
        <f t="shared" si="98"/>
        <v>#VALUE!</v>
      </c>
      <c r="C331" s="134" t="e">
        <f t="shared" si="99"/>
        <v>#VALUE!</v>
      </c>
      <c r="D331" s="135" t="e">
        <f t="shared" si="100"/>
        <v>#VALUE!</v>
      </c>
      <c r="E331" s="150" t="e">
        <f t="shared" si="88"/>
        <v>#VALUE!</v>
      </c>
      <c r="F331" s="150" t="e">
        <f t="shared" si="89"/>
        <v>#VALUE!</v>
      </c>
      <c r="G331" s="136" t="e">
        <f t="shared" si="90"/>
        <v>#VALUE!</v>
      </c>
      <c r="H331" s="148" t="e">
        <f t="shared" si="94"/>
        <v>#VALUE!</v>
      </c>
      <c r="I331" s="148" t="e">
        <f t="shared" si="101"/>
        <v>#VALUE!</v>
      </c>
      <c r="J331" s="148" t="e">
        <f t="shared" si="91"/>
        <v>#VALUE!</v>
      </c>
      <c r="K331" s="148" t="e">
        <f t="shared" si="102"/>
        <v>#VALUE!</v>
      </c>
      <c r="L331" s="148" t="e">
        <f t="shared" si="103"/>
        <v>#VALUE!</v>
      </c>
      <c r="M331" s="148" t="e">
        <f t="shared" si="92"/>
        <v>#VALUE!</v>
      </c>
      <c r="N331" s="148" t="e">
        <f t="shared" si="95"/>
        <v>#VALUE!</v>
      </c>
      <c r="O331" s="148"/>
      <c r="P331" s="148"/>
      <c r="Q331" s="148" t="e">
        <f t="shared" si="104"/>
        <v>#VALUE!</v>
      </c>
      <c r="R331" s="148" t="e">
        <f t="shared" si="105"/>
        <v>#VALUE!</v>
      </c>
      <c r="S331" s="137" t="e">
        <f t="shared" si="93"/>
        <v>#VALUE!</v>
      </c>
      <c r="T331" s="275" t="e">
        <f t="shared" si="107"/>
        <v>#VALUE!</v>
      </c>
      <c r="U331" s="275" t="e">
        <f t="shared" si="108"/>
        <v>#VALUE!</v>
      </c>
      <c r="V331" s="275" t="e">
        <f t="shared" si="108"/>
        <v>#VALUE!</v>
      </c>
      <c r="W331" s="275" t="e">
        <f t="shared" si="108"/>
        <v>#VALUE!</v>
      </c>
      <c r="X331" s="275" t="e">
        <f t="shared" si="108"/>
        <v>#VALUE!</v>
      </c>
      <c r="Y331" s="275" t="e">
        <f t="shared" si="108"/>
        <v>#VALUE!</v>
      </c>
      <c r="Z331" s="275" t="e">
        <f t="shared" si="108"/>
        <v>#VALUE!</v>
      </c>
      <c r="AA331" s="275" t="e">
        <f t="shared" si="108"/>
        <v>#VALUE!</v>
      </c>
      <c r="AB331" s="275" t="e">
        <f t="shared" si="108"/>
        <v>#VALUE!</v>
      </c>
      <c r="AC331" s="275" t="e">
        <f t="shared" si="108"/>
        <v>#VALUE!</v>
      </c>
      <c r="AD331" s="275" t="e">
        <f t="shared" si="108"/>
        <v>#VALUE!</v>
      </c>
      <c r="AE331" s="276" t="e">
        <f t="shared" si="96"/>
        <v>#VALUE!</v>
      </c>
    </row>
    <row r="332" spans="1:31">
      <c r="A332" s="133" t="e">
        <f t="shared" si="97"/>
        <v>#VALUE!</v>
      </c>
      <c r="B332" s="134" t="e">
        <f t="shared" si="98"/>
        <v>#VALUE!</v>
      </c>
      <c r="C332" s="134" t="e">
        <f t="shared" si="99"/>
        <v>#VALUE!</v>
      </c>
      <c r="D332" s="135" t="e">
        <f t="shared" si="100"/>
        <v>#VALUE!</v>
      </c>
      <c r="E332" s="150" t="e">
        <f t="shared" si="88"/>
        <v>#VALUE!</v>
      </c>
      <c r="F332" s="150" t="e">
        <f t="shared" si="89"/>
        <v>#VALUE!</v>
      </c>
      <c r="G332" s="136" t="e">
        <f t="shared" si="90"/>
        <v>#VALUE!</v>
      </c>
      <c r="H332" s="148" t="e">
        <f t="shared" si="94"/>
        <v>#VALUE!</v>
      </c>
      <c r="I332" s="148" t="e">
        <f t="shared" si="101"/>
        <v>#VALUE!</v>
      </c>
      <c r="J332" s="148" t="e">
        <f t="shared" si="91"/>
        <v>#VALUE!</v>
      </c>
      <c r="K332" s="148" t="e">
        <f t="shared" si="102"/>
        <v>#VALUE!</v>
      </c>
      <c r="L332" s="148" t="e">
        <f t="shared" si="103"/>
        <v>#VALUE!</v>
      </c>
      <c r="M332" s="148" t="e">
        <f t="shared" si="92"/>
        <v>#VALUE!</v>
      </c>
      <c r="N332" s="148" t="e">
        <f t="shared" si="95"/>
        <v>#VALUE!</v>
      </c>
      <c r="O332" s="148"/>
      <c r="P332" s="148"/>
      <c r="Q332" s="148" t="e">
        <f t="shared" si="104"/>
        <v>#VALUE!</v>
      </c>
      <c r="R332" s="148" t="e">
        <f t="shared" si="105"/>
        <v>#VALUE!</v>
      </c>
      <c r="S332" s="137" t="e">
        <f t="shared" si="93"/>
        <v>#VALUE!</v>
      </c>
      <c r="T332" s="275" t="e">
        <f t="shared" si="107"/>
        <v>#VALUE!</v>
      </c>
      <c r="U332" s="275" t="e">
        <f t="shared" si="108"/>
        <v>#VALUE!</v>
      </c>
      <c r="V332" s="275" t="e">
        <f t="shared" si="108"/>
        <v>#VALUE!</v>
      </c>
      <c r="W332" s="275" t="e">
        <f t="shared" si="108"/>
        <v>#VALUE!</v>
      </c>
      <c r="X332" s="275" t="e">
        <f t="shared" si="108"/>
        <v>#VALUE!</v>
      </c>
      <c r="Y332" s="275" t="e">
        <f t="shared" si="108"/>
        <v>#VALUE!</v>
      </c>
      <c r="Z332" s="275" t="e">
        <f t="shared" si="108"/>
        <v>#VALUE!</v>
      </c>
      <c r="AA332" s="275" t="e">
        <f t="shared" si="108"/>
        <v>#VALUE!</v>
      </c>
      <c r="AB332" s="275" t="e">
        <f t="shared" si="108"/>
        <v>#VALUE!</v>
      </c>
      <c r="AC332" s="275" t="e">
        <f t="shared" si="108"/>
        <v>#VALUE!</v>
      </c>
      <c r="AD332" s="275" t="e">
        <f t="shared" si="108"/>
        <v>#VALUE!</v>
      </c>
      <c r="AE332" s="276" t="e">
        <f t="shared" si="96"/>
        <v>#VALUE!</v>
      </c>
    </row>
    <row r="333" spans="1:31">
      <c r="A333" s="133" t="e">
        <f t="shared" si="97"/>
        <v>#VALUE!</v>
      </c>
      <c r="B333" s="134" t="e">
        <f t="shared" si="98"/>
        <v>#VALUE!</v>
      </c>
      <c r="C333" s="134" t="e">
        <f t="shared" si="99"/>
        <v>#VALUE!</v>
      </c>
      <c r="D333" s="135" t="e">
        <f t="shared" si="100"/>
        <v>#VALUE!</v>
      </c>
      <c r="E333" s="150" t="e">
        <f t="shared" si="88"/>
        <v>#VALUE!</v>
      </c>
      <c r="F333" s="150" t="e">
        <f t="shared" si="89"/>
        <v>#VALUE!</v>
      </c>
      <c r="G333" s="136" t="e">
        <f t="shared" si="90"/>
        <v>#VALUE!</v>
      </c>
      <c r="H333" s="148" t="e">
        <f t="shared" si="94"/>
        <v>#VALUE!</v>
      </c>
      <c r="I333" s="148" t="e">
        <f t="shared" si="101"/>
        <v>#VALUE!</v>
      </c>
      <c r="J333" s="148" t="e">
        <f t="shared" si="91"/>
        <v>#VALUE!</v>
      </c>
      <c r="K333" s="148" t="e">
        <f t="shared" si="102"/>
        <v>#VALUE!</v>
      </c>
      <c r="L333" s="148" t="e">
        <f t="shared" si="103"/>
        <v>#VALUE!</v>
      </c>
      <c r="M333" s="148" t="e">
        <f t="shared" si="92"/>
        <v>#VALUE!</v>
      </c>
      <c r="N333" s="148" t="e">
        <f t="shared" si="95"/>
        <v>#VALUE!</v>
      </c>
      <c r="O333" s="148"/>
      <c r="P333" s="148"/>
      <c r="Q333" s="148" t="e">
        <f t="shared" si="104"/>
        <v>#VALUE!</v>
      </c>
      <c r="R333" s="148" t="e">
        <f t="shared" si="105"/>
        <v>#VALUE!</v>
      </c>
      <c r="S333" s="137" t="e">
        <f t="shared" si="93"/>
        <v>#VALUE!</v>
      </c>
      <c r="T333" s="275" t="e">
        <f t="shared" si="107"/>
        <v>#VALUE!</v>
      </c>
      <c r="U333" s="275" t="e">
        <f t="shared" si="108"/>
        <v>#VALUE!</v>
      </c>
      <c r="V333" s="275" t="e">
        <f t="shared" si="108"/>
        <v>#VALUE!</v>
      </c>
      <c r="W333" s="275" t="e">
        <f t="shared" si="108"/>
        <v>#VALUE!</v>
      </c>
      <c r="X333" s="275" t="e">
        <f t="shared" si="108"/>
        <v>#VALUE!</v>
      </c>
      <c r="Y333" s="275" t="e">
        <f t="shared" si="108"/>
        <v>#VALUE!</v>
      </c>
      <c r="Z333" s="275" t="e">
        <f t="shared" si="108"/>
        <v>#VALUE!</v>
      </c>
      <c r="AA333" s="275" t="e">
        <f t="shared" si="108"/>
        <v>#VALUE!</v>
      </c>
      <c r="AB333" s="275" t="e">
        <f t="shared" si="108"/>
        <v>#VALUE!</v>
      </c>
      <c r="AC333" s="275" t="e">
        <f t="shared" si="108"/>
        <v>#VALUE!</v>
      </c>
      <c r="AD333" s="275" t="e">
        <f t="shared" si="108"/>
        <v>#VALUE!</v>
      </c>
      <c r="AE333" s="276" t="e">
        <f t="shared" si="96"/>
        <v>#VALUE!</v>
      </c>
    </row>
    <row r="334" spans="1:31">
      <c r="A334" s="133" t="e">
        <f t="shared" si="97"/>
        <v>#VALUE!</v>
      </c>
      <c r="B334" s="134" t="e">
        <f t="shared" si="98"/>
        <v>#VALUE!</v>
      </c>
      <c r="C334" s="134" t="e">
        <f t="shared" si="99"/>
        <v>#VALUE!</v>
      </c>
      <c r="D334" s="135" t="e">
        <f t="shared" si="100"/>
        <v>#VALUE!</v>
      </c>
      <c r="E334" s="150" t="e">
        <f t="shared" si="88"/>
        <v>#VALUE!</v>
      </c>
      <c r="F334" s="150" t="e">
        <f t="shared" si="89"/>
        <v>#VALUE!</v>
      </c>
      <c r="G334" s="136" t="e">
        <f t="shared" si="90"/>
        <v>#VALUE!</v>
      </c>
      <c r="H334" s="148" t="e">
        <f t="shared" si="94"/>
        <v>#VALUE!</v>
      </c>
      <c r="I334" s="148" t="e">
        <f t="shared" si="101"/>
        <v>#VALUE!</v>
      </c>
      <c r="J334" s="148" t="e">
        <f t="shared" si="91"/>
        <v>#VALUE!</v>
      </c>
      <c r="K334" s="148" t="e">
        <f t="shared" si="102"/>
        <v>#VALUE!</v>
      </c>
      <c r="L334" s="148" t="e">
        <f t="shared" si="103"/>
        <v>#VALUE!</v>
      </c>
      <c r="M334" s="148" t="e">
        <f t="shared" si="92"/>
        <v>#VALUE!</v>
      </c>
      <c r="N334" s="148" t="e">
        <f t="shared" si="95"/>
        <v>#VALUE!</v>
      </c>
      <c r="O334" s="148"/>
      <c r="P334" s="148"/>
      <c r="Q334" s="148" t="e">
        <f t="shared" si="104"/>
        <v>#VALUE!</v>
      </c>
      <c r="R334" s="148" t="e">
        <f t="shared" si="105"/>
        <v>#VALUE!</v>
      </c>
      <c r="S334" s="137" t="e">
        <f t="shared" si="93"/>
        <v>#VALUE!</v>
      </c>
      <c r="T334" s="275" t="e">
        <f t="shared" si="107"/>
        <v>#VALUE!</v>
      </c>
      <c r="U334" s="275" t="e">
        <f t="shared" si="108"/>
        <v>#VALUE!</v>
      </c>
      <c r="V334" s="275" t="e">
        <f t="shared" si="108"/>
        <v>#VALUE!</v>
      </c>
      <c r="W334" s="275" t="e">
        <f t="shared" si="108"/>
        <v>#VALUE!</v>
      </c>
      <c r="X334" s="275" t="e">
        <f t="shared" si="108"/>
        <v>#VALUE!</v>
      </c>
      <c r="Y334" s="275" t="e">
        <f t="shared" si="108"/>
        <v>#VALUE!</v>
      </c>
      <c r="Z334" s="275" t="e">
        <f t="shared" si="108"/>
        <v>#VALUE!</v>
      </c>
      <c r="AA334" s="275" t="e">
        <f t="shared" si="108"/>
        <v>#VALUE!</v>
      </c>
      <c r="AB334" s="275" t="e">
        <f t="shared" si="108"/>
        <v>#VALUE!</v>
      </c>
      <c r="AC334" s="275" t="e">
        <f t="shared" si="108"/>
        <v>#VALUE!</v>
      </c>
      <c r="AD334" s="275" t="e">
        <f t="shared" si="108"/>
        <v>#VALUE!</v>
      </c>
      <c r="AE334" s="276" t="e">
        <f t="shared" si="96"/>
        <v>#VALUE!</v>
      </c>
    </row>
    <row r="335" spans="1:31">
      <c r="A335" s="133" t="e">
        <f t="shared" si="97"/>
        <v>#VALUE!</v>
      </c>
      <c r="B335" s="134" t="e">
        <f t="shared" si="98"/>
        <v>#VALUE!</v>
      </c>
      <c r="C335" s="134" t="e">
        <f t="shared" si="99"/>
        <v>#VALUE!</v>
      </c>
      <c r="D335" s="135" t="e">
        <f t="shared" si="100"/>
        <v>#VALUE!</v>
      </c>
      <c r="E335" s="150" t="e">
        <f t="shared" si="88"/>
        <v>#VALUE!</v>
      </c>
      <c r="F335" s="150" t="e">
        <f t="shared" si="89"/>
        <v>#VALUE!</v>
      </c>
      <c r="G335" s="136" t="e">
        <f t="shared" si="90"/>
        <v>#VALUE!</v>
      </c>
      <c r="H335" s="148" t="e">
        <f t="shared" si="94"/>
        <v>#VALUE!</v>
      </c>
      <c r="I335" s="148" t="e">
        <f t="shared" si="101"/>
        <v>#VALUE!</v>
      </c>
      <c r="J335" s="148" t="e">
        <f t="shared" si="91"/>
        <v>#VALUE!</v>
      </c>
      <c r="K335" s="148" t="e">
        <f t="shared" si="102"/>
        <v>#VALUE!</v>
      </c>
      <c r="L335" s="148" t="e">
        <f t="shared" si="103"/>
        <v>#VALUE!</v>
      </c>
      <c r="M335" s="148" t="e">
        <f t="shared" si="92"/>
        <v>#VALUE!</v>
      </c>
      <c r="N335" s="148" t="e">
        <f t="shared" si="95"/>
        <v>#VALUE!</v>
      </c>
      <c r="O335" s="148"/>
      <c r="P335" s="148"/>
      <c r="Q335" s="148" t="e">
        <f t="shared" si="104"/>
        <v>#VALUE!</v>
      </c>
      <c r="R335" s="148" t="e">
        <f t="shared" si="105"/>
        <v>#VALUE!</v>
      </c>
      <c r="S335" s="137" t="e">
        <f t="shared" si="93"/>
        <v>#VALUE!</v>
      </c>
      <c r="T335" s="275" t="e">
        <f t="shared" si="107"/>
        <v>#VALUE!</v>
      </c>
      <c r="U335" s="275" t="e">
        <f t="shared" si="108"/>
        <v>#VALUE!</v>
      </c>
      <c r="V335" s="275" t="e">
        <f t="shared" si="108"/>
        <v>#VALUE!</v>
      </c>
      <c r="W335" s="275" t="e">
        <f t="shared" si="108"/>
        <v>#VALUE!</v>
      </c>
      <c r="X335" s="275" t="e">
        <f t="shared" si="108"/>
        <v>#VALUE!</v>
      </c>
      <c r="Y335" s="275" t="e">
        <f t="shared" si="108"/>
        <v>#VALUE!</v>
      </c>
      <c r="Z335" s="275" t="e">
        <f t="shared" si="108"/>
        <v>#VALUE!</v>
      </c>
      <c r="AA335" s="275" t="e">
        <f t="shared" si="108"/>
        <v>#VALUE!</v>
      </c>
      <c r="AB335" s="275" t="e">
        <f t="shared" si="108"/>
        <v>#VALUE!</v>
      </c>
      <c r="AC335" s="275" t="e">
        <f t="shared" si="108"/>
        <v>#VALUE!</v>
      </c>
      <c r="AD335" s="275" t="e">
        <f t="shared" si="108"/>
        <v>#VALUE!</v>
      </c>
      <c r="AE335" s="276" t="e">
        <f t="shared" si="96"/>
        <v>#VALUE!</v>
      </c>
    </row>
    <row r="336" spans="1:31">
      <c r="A336" s="133" t="e">
        <f t="shared" si="97"/>
        <v>#VALUE!</v>
      </c>
      <c r="B336" s="134" t="e">
        <f t="shared" si="98"/>
        <v>#VALUE!</v>
      </c>
      <c r="C336" s="134" t="e">
        <f t="shared" si="99"/>
        <v>#VALUE!</v>
      </c>
      <c r="D336" s="135" t="e">
        <f t="shared" si="100"/>
        <v>#VALUE!</v>
      </c>
      <c r="E336" s="150" t="e">
        <f t="shared" si="88"/>
        <v>#VALUE!</v>
      </c>
      <c r="F336" s="150" t="e">
        <f t="shared" si="89"/>
        <v>#VALUE!</v>
      </c>
      <c r="G336" s="136" t="e">
        <f t="shared" si="90"/>
        <v>#VALUE!</v>
      </c>
      <c r="H336" s="148" t="e">
        <f t="shared" si="94"/>
        <v>#VALUE!</v>
      </c>
      <c r="I336" s="148" t="e">
        <f t="shared" si="101"/>
        <v>#VALUE!</v>
      </c>
      <c r="J336" s="148" t="e">
        <f t="shared" si="91"/>
        <v>#VALUE!</v>
      </c>
      <c r="K336" s="148" t="e">
        <f t="shared" si="102"/>
        <v>#VALUE!</v>
      </c>
      <c r="L336" s="148" t="e">
        <f t="shared" si="103"/>
        <v>#VALUE!</v>
      </c>
      <c r="M336" s="148" t="e">
        <f t="shared" si="92"/>
        <v>#VALUE!</v>
      </c>
      <c r="N336" s="148" t="e">
        <f t="shared" si="95"/>
        <v>#VALUE!</v>
      </c>
      <c r="O336" s="148"/>
      <c r="P336" s="148"/>
      <c r="Q336" s="148" t="e">
        <f t="shared" si="104"/>
        <v>#VALUE!</v>
      </c>
      <c r="R336" s="148" t="e">
        <f t="shared" si="105"/>
        <v>#VALUE!</v>
      </c>
      <c r="S336" s="137" t="e">
        <f t="shared" si="93"/>
        <v>#VALUE!</v>
      </c>
      <c r="T336" s="275" t="e">
        <f t="shared" si="107"/>
        <v>#VALUE!</v>
      </c>
      <c r="U336" s="275" t="e">
        <f t="shared" si="108"/>
        <v>#VALUE!</v>
      </c>
      <c r="V336" s="275" t="e">
        <f t="shared" si="108"/>
        <v>#VALUE!</v>
      </c>
      <c r="W336" s="275" t="e">
        <f t="shared" si="108"/>
        <v>#VALUE!</v>
      </c>
      <c r="X336" s="275" t="e">
        <f t="shared" si="108"/>
        <v>#VALUE!</v>
      </c>
      <c r="Y336" s="275" t="e">
        <f t="shared" si="108"/>
        <v>#VALUE!</v>
      </c>
      <c r="Z336" s="275" t="e">
        <f t="shared" si="108"/>
        <v>#VALUE!</v>
      </c>
      <c r="AA336" s="275" t="e">
        <f t="shared" si="108"/>
        <v>#VALUE!</v>
      </c>
      <c r="AB336" s="275" t="e">
        <f t="shared" si="108"/>
        <v>#VALUE!</v>
      </c>
      <c r="AC336" s="275" t="e">
        <f t="shared" si="108"/>
        <v>#VALUE!</v>
      </c>
      <c r="AD336" s="275" t="e">
        <f t="shared" ref="U336:AD362" si="109">MAX(0,MIN(MAX(0,$M336),AD$7)-AD$6)</f>
        <v>#VALUE!</v>
      </c>
      <c r="AE336" s="276" t="e">
        <f t="shared" si="96"/>
        <v>#VALUE!</v>
      </c>
    </row>
    <row r="337" spans="1:31">
      <c r="A337" s="133" t="e">
        <f t="shared" si="97"/>
        <v>#VALUE!</v>
      </c>
      <c r="B337" s="134" t="e">
        <f t="shared" si="98"/>
        <v>#VALUE!</v>
      </c>
      <c r="C337" s="134" t="e">
        <f t="shared" si="99"/>
        <v>#VALUE!</v>
      </c>
      <c r="D337" s="135" t="e">
        <f t="shared" si="100"/>
        <v>#VALUE!</v>
      </c>
      <c r="E337" s="150" t="e">
        <f t="shared" ref="E337:E400" si="110">IF(A337&lt;&gt;"", IF(F337="N",0, ROUNDDOWN(IF(S337="Y", MAX(Q337, 0), MIN(BondAmountInvested*G337/Freq, Max_Wdwl_amt)), 2)),"")</f>
        <v>#VALUE!</v>
      </c>
      <c r="F337" s="150" t="e">
        <f t="shared" ref="F337:F400" si="111">IF(A337&lt;&gt;"",  IF(A337&lt;first_projection_wdl_mth,"N",IF(A337=first_projection_wdl_mth,"Y",IF(INT((A337-first_projection_wdl_mth)/Mths_between_Wdwls)=(A337-first_projection_wdl_mth)/Mths_between_Wdwls,"Y","N"))),"")</f>
        <v>#VALUE!</v>
      </c>
      <c r="G337" s="136" t="e">
        <f t="shared" ref="G337:G400" si="112">IF(A337&lt;&gt;"", IncomeRetained, "")</f>
        <v>#VALUE!</v>
      </c>
      <c r="H337" s="148" t="e">
        <f t="shared" si="94"/>
        <v>#VALUE!</v>
      </c>
      <c r="I337" s="148" t="e">
        <f t="shared" si="101"/>
        <v>#VALUE!</v>
      </c>
      <c r="J337" s="148" t="e">
        <f t="shared" ref="J337:J400" si="113">IF(A337&lt;&gt;"", (MIN(E337, Q337)-I337)*(1-IF(D337&lt;chargeable_gain_taxrate_change_date,chargeable_gain_taxrate_pre_change,chargeable_gain_taxrate_post_change))+I337, "")</f>
        <v>#VALUE!</v>
      </c>
      <c r="K337" s="148" t="e">
        <f t="shared" si="102"/>
        <v>#VALUE!</v>
      </c>
      <c r="L337" s="148" t="e">
        <f t="shared" si="103"/>
        <v>#VALUE!</v>
      </c>
      <c r="M337" s="148" t="e">
        <f t="shared" ref="M337:M400" si="114">IF(A337="", "", L337*Mthly_growth_rate)</f>
        <v>#VALUE!</v>
      </c>
      <c r="N337" s="148" t="e">
        <f t="shared" si="95"/>
        <v>#VALUE!</v>
      </c>
      <c r="O337" s="148"/>
      <c r="P337" s="148"/>
      <c r="Q337" s="148" t="e">
        <f t="shared" si="104"/>
        <v>#VALUE!</v>
      </c>
      <c r="R337" s="148" t="e">
        <f t="shared" si="105"/>
        <v>#VALUE!</v>
      </c>
      <c r="S337" s="137" t="e">
        <f t="shared" ref="S337:S400" si="115">IF(A337="", "", IF(S336="Y", "Y", IF(Q337- IF(F337="Y", MIN(BondAmountInvested*G337/Freq,Max_Wdwl_amt), 0)&lt;=0, "Y", "N")))</f>
        <v>#VALUE!</v>
      </c>
      <c r="T337" s="275" t="e">
        <f t="shared" si="107"/>
        <v>#VALUE!</v>
      </c>
      <c r="U337" s="275" t="e">
        <f t="shared" si="109"/>
        <v>#VALUE!</v>
      </c>
      <c r="V337" s="275" t="e">
        <f t="shared" si="109"/>
        <v>#VALUE!</v>
      </c>
      <c r="W337" s="275" t="e">
        <f t="shared" si="109"/>
        <v>#VALUE!</v>
      </c>
      <c r="X337" s="275" t="e">
        <f t="shared" si="109"/>
        <v>#VALUE!</v>
      </c>
      <c r="Y337" s="275" t="e">
        <f t="shared" si="109"/>
        <v>#VALUE!</v>
      </c>
      <c r="Z337" s="275" t="e">
        <f t="shared" si="109"/>
        <v>#VALUE!</v>
      </c>
      <c r="AA337" s="275" t="e">
        <f t="shared" si="109"/>
        <v>#VALUE!</v>
      </c>
      <c r="AB337" s="275" t="e">
        <f t="shared" si="109"/>
        <v>#VALUE!</v>
      </c>
      <c r="AC337" s="275" t="e">
        <f t="shared" si="109"/>
        <v>#VALUE!</v>
      </c>
      <c r="AD337" s="275" t="e">
        <f t="shared" si="109"/>
        <v>#VALUE!</v>
      </c>
      <c r="AE337" s="276" t="e">
        <f t="shared" si="96"/>
        <v>#VALUE!</v>
      </c>
    </row>
    <row r="338" spans="1:31">
      <c r="A338" s="133" t="e">
        <f t="shared" si="97"/>
        <v>#VALUE!</v>
      </c>
      <c r="B338" s="134" t="e">
        <f t="shared" si="98"/>
        <v>#VALUE!</v>
      </c>
      <c r="C338" s="134" t="e">
        <f t="shared" si="99"/>
        <v>#VALUE!</v>
      </c>
      <c r="D338" s="135" t="e">
        <f t="shared" si="100"/>
        <v>#VALUE!</v>
      </c>
      <c r="E338" s="150" t="e">
        <f t="shared" si="110"/>
        <v>#VALUE!</v>
      </c>
      <c r="F338" s="150" t="e">
        <f t="shared" si="111"/>
        <v>#VALUE!</v>
      </c>
      <c r="G338" s="136" t="e">
        <f t="shared" si="112"/>
        <v>#VALUE!</v>
      </c>
      <c r="H338" s="148" t="e">
        <f t="shared" ref="H338:H401" si="116">IF(A338&lt;&gt;"", IF(B338&lt;Max_tax_free_term, IF(AND(C338=1, B338&lt;Max_tax_free_term), Annual_tax_free_Wdwl, 0), 0)+H337-I337, "")</f>
        <v>#VALUE!</v>
      </c>
      <c r="I338" s="148" t="e">
        <f t="shared" si="101"/>
        <v>#VALUE!</v>
      </c>
      <c r="J338" s="148" t="e">
        <f t="shared" si="113"/>
        <v>#VALUE!</v>
      </c>
      <c r="K338" s="148" t="e">
        <f t="shared" si="102"/>
        <v>#VALUE!</v>
      </c>
      <c r="L338" s="148" t="e">
        <f t="shared" si="103"/>
        <v>#VALUE!</v>
      </c>
      <c r="M338" s="148" t="e">
        <f t="shared" si="114"/>
        <v>#VALUE!</v>
      </c>
      <c r="N338" s="148" t="e">
        <f t="shared" ref="N338:N401" si="117">IF(A338="", "", AE338)</f>
        <v>#VALUE!</v>
      </c>
      <c r="O338" s="148"/>
      <c r="P338" s="148"/>
      <c r="Q338" s="148" t="e">
        <f t="shared" si="104"/>
        <v>#VALUE!</v>
      </c>
      <c r="R338" s="148" t="e">
        <f t="shared" si="105"/>
        <v>#VALUE!</v>
      </c>
      <c r="S338" s="137" t="e">
        <f t="shared" si="115"/>
        <v>#VALUE!</v>
      </c>
      <c r="T338" s="275" t="e">
        <f t="shared" si="107"/>
        <v>#VALUE!</v>
      </c>
      <c r="U338" s="275" t="e">
        <f t="shared" si="109"/>
        <v>#VALUE!</v>
      </c>
      <c r="V338" s="275" t="e">
        <f t="shared" si="109"/>
        <v>#VALUE!</v>
      </c>
      <c r="W338" s="275" t="e">
        <f t="shared" si="109"/>
        <v>#VALUE!</v>
      </c>
      <c r="X338" s="275" t="e">
        <f t="shared" si="109"/>
        <v>#VALUE!</v>
      </c>
      <c r="Y338" s="275" t="e">
        <f t="shared" si="109"/>
        <v>#VALUE!</v>
      </c>
      <c r="Z338" s="275" t="e">
        <f t="shared" si="109"/>
        <v>#VALUE!</v>
      </c>
      <c r="AA338" s="275" t="e">
        <f t="shared" si="109"/>
        <v>#VALUE!</v>
      </c>
      <c r="AB338" s="275" t="e">
        <f t="shared" si="109"/>
        <v>#VALUE!</v>
      </c>
      <c r="AC338" s="275" t="e">
        <f t="shared" si="109"/>
        <v>#VALUE!</v>
      </c>
      <c r="AD338" s="275" t="e">
        <f t="shared" si="109"/>
        <v>#VALUE!</v>
      </c>
      <c r="AE338" s="276" t="e">
        <f t="shared" ref="AE338:AE401" si="118">SUMPRODUCT(T338:AD338,T$9:AD$9)/100/12</f>
        <v>#VALUE!</v>
      </c>
    </row>
    <row r="339" spans="1:31">
      <c r="A339" s="133" t="e">
        <f t="shared" ref="A339:A402" si="119">IF(A338&lt;$D$11, A338+1, "")</f>
        <v>#VALUE!</v>
      </c>
      <c r="B339" s="134" t="e">
        <f t="shared" ref="B339:B402" si="120">IF(A339&lt;&gt;"", IF(C339=1, B338+1, B338), "")</f>
        <v>#VALUE!</v>
      </c>
      <c r="C339" s="134" t="e">
        <f t="shared" ref="C339:C402" si="121">IF(A339&lt;&gt;"", IF(C338=12, 1, C338+1), "")</f>
        <v>#VALUE!</v>
      </c>
      <c r="D339" s="135" t="e">
        <f t="shared" ref="D339:D402" si="122">IF(A339&lt;&gt;"", DATE(YEAR(D338), MONTH(D338)+1, DAY(D338)), "")</f>
        <v>#VALUE!</v>
      </c>
      <c r="E339" s="150" t="e">
        <f t="shared" si="110"/>
        <v>#VALUE!</v>
      </c>
      <c r="F339" s="150" t="e">
        <f t="shared" si="111"/>
        <v>#VALUE!</v>
      </c>
      <c r="G339" s="136" t="e">
        <f t="shared" si="112"/>
        <v>#VALUE!</v>
      </c>
      <c r="H339" s="148" t="e">
        <f t="shared" si="116"/>
        <v>#VALUE!</v>
      </c>
      <c r="I339" s="148" t="e">
        <f t="shared" ref="I339:I402" si="123">IF(A339&lt;&gt;"", MIN(E339, H339, Q339), "")</f>
        <v>#VALUE!</v>
      </c>
      <c r="J339" s="148" t="e">
        <f t="shared" si="113"/>
        <v>#VALUE!</v>
      </c>
      <c r="K339" s="148" t="e">
        <f t="shared" ref="K339:K402" si="124">IF(A339="", "", $I$12^(A339/12)*J339)</f>
        <v>#VALUE!</v>
      </c>
      <c r="L339" s="148" t="e">
        <f t="shared" ref="L339:L402" si="125">IF(A339="", "", R338)</f>
        <v>#VALUE!</v>
      </c>
      <c r="M339" s="148" t="e">
        <f t="shared" si="114"/>
        <v>#VALUE!</v>
      </c>
      <c r="N339" s="148" t="e">
        <f t="shared" si="117"/>
        <v>#VALUE!</v>
      </c>
      <c r="O339" s="148"/>
      <c r="P339" s="148"/>
      <c r="Q339" s="148" t="e">
        <f t="shared" ref="Q339:Q402" si="126">IF(A339 = "", 0, MAX(M339 - (SUM(N339:P339)), 0))</f>
        <v>#VALUE!</v>
      </c>
      <c r="R339" s="148" t="e">
        <f t="shared" ref="R339:R402" si="127">IF(A339="", "", MAX(Q339-E339, 0))</f>
        <v>#VALUE!</v>
      </c>
      <c r="S339" s="137" t="e">
        <f t="shared" si="115"/>
        <v>#VALUE!</v>
      </c>
      <c r="T339" s="275" t="e">
        <f t="shared" si="107"/>
        <v>#VALUE!</v>
      </c>
      <c r="U339" s="275" t="e">
        <f t="shared" si="109"/>
        <v>#VALUE!</v>
      </c>
      <c r="V339" s="275" t="e">
        <f t="shared" si="109"/>
        <v>#VALUE!</v>
      </c>
      <c r="W339" s="275" t="e">
        <f t="shared" si="109"/>
        <v>#VALUE!</v>
      </c>
      <c r="X339" s="275" t="e">
        <f t="shared" si="109"/>
        <v>#VALUE!</v>
      </c>
      <c r="Y339" s="275" t="e">
        <f t="shared" si="109"/>
        <v>#VALUE!</v>
      </c>
      <c r="Z339" s="275" t="e">
        <f t="shared" si="109"/>
        <v>#VALUE!</v>
      </c>
      <c r="AA339" s="275" t="e">
        <f t="shared" si="109"/>
        <v>#VALUE!</v>
      </c>
      <c r="AB339" s="275" t="e">
        <f t="shared" si="109"/>
        <v>#VALUE!</v>
      </c>
      <c r="AC339" s="275" t="e">
        <f t="shared" si="109"/>
        <v>#VALUE!</v>
      </c>
      <c r="AD339" s="275" t="e">
        <f t="shared" si="109"/>
        <v>#VALUE!</v>
      </c>
      <c r="AE339" s="276" t="e">
        <f t="shared" si="118"/>
        <v>#VALUE!</v>
      </c>
    </row>
    <row r="340" spans="1:31">
      <c r="A340" s="133" t="e">
        <f t="shared" si="119"/>
        <v>#VALUE!</v>
      </c>
      <c r="B340" s="134" t="e">
        <f t="shared" si="120"/>
        <v>#VALUE!</v>
      </c>
      <c r="C340" s="134" t="e">
        <f t="shared" si="121"/>
        <v>#VALUE!</v>
      </c>
      <c r="D340" s="135" t="e">
        <f t="shared" si="122"/>
        <v>#VALUE!</v>
      </c>
      <c r="E340" s="150" t="e">
        <f t="shared" si="110"/>
        <v>#VALUE!</v>
      </c>
      <c r="F340" s="150" t="e">
        <f t="shared" si="111"/>
        <v>#VALUE!</v>
      </c>
      <c r="G340" s="136" t="e">
        <f t="shared" si="112"/>
        <v>#VALUE!</v>
      </c>
      <c r="H340" s="148" t="e">
        <f t="shared" si="116"/>
        <v>#VALUE!</v>
      </c>
      <c r="I340" s="148" t="e">
        <f t="shared" si="123"/>
        <v>#VALUE!</v>
      </c>
      <c r="J340" s="148" t="e">
        <f t="shared" si="113"/>
        <v>#VALUE!</v>
      </c>
      <c r="K340" s="148" t="e">
        <f t="shared" si="124"/>
        <v>#VALUE!</v>
      </c>
      <c r="L340" s="148" t="e">
        <f t="shared" si="125"/>
        <v>#VALUE!</v>
      </c>
      <c r="M340" s="148" t="e">
        <f t="shared" si="114"/>
        <v>#VALUE!</v>
      </c>
      <c r="N340" s="148" t="e">
        <f t="shared" si="117"/>
        <v>#VALUE!</v>
      </c>
      <c r="O340" s="148"/>
      <c r="P340" s="148"/>
      <c r="Q340" s="148" t="e">
        <f t="shared" si="126"/>
        <v>#VALUE!</v>
      </c>
      <c r="R340" s="148" t="e">
        <f t="shared" si="127"/>
        <v>#VALUE!</v>
      </c>
      <c r="S340" s="137" t="e">
        <f t="shared" si="115"/>
        <v>#VALUE!</v>
      </c>
      <c r="T340" s="275" t="e">
        <f t="shared" si="107"/>
        <v>#VALUE!</v>
      </c>
      <c r="U340" s="275" t="e">
        <f t="shared" si="109"/>
        <v>#VALUE!</v>
      </c>
      <c r="V340" s="275" t="e">
        <f t="shared" si="109"/>
        <v>#VALUE!</v>
      </c>
      <c r="W340" s="275" t="e">
        <f t="shared" si="109"/>
        <v>#VALUE!</v>
      </c>
      <c r="X340" s="275" t="e">
        <f t="shared" si="109"/>
        <v>#VALUE!</v>
      </c>
      <c r="Y340" s="275" t="e">
        <f t="shared" si="109"/>
        <v>#VALUE!</v>
      </c>
      <c r="Z340" s="275" t="e">
        <f t="shared" si="109"/>
        <v>#VALUE!</v>
      </c>
      <c r="AA340" s="275" t="e">
        <f t="shared" si="109"/>
        <v>#VALUE!</v>
      </c>
      <c r="AB340" s="275" t="e">
        <f t="shared" si="109"/>
        <v>#VALUE!</v>
      </c>
      <c r="AC340" s="275" t="e">
        <f t="shared" si="109"/>
        <v>#VALUE!</v>
      </c>
      <c r="AD340" s="275" t="e">
        <f t="shared" si="109"/>
        <v>#VALUE!</v>
      </c>
      <c r="AE340" s="276" t="e">
        <f t="shared" si="118"/>
        <v>#VALUE!</v>
      </c>
    </row>
    <row r="341" spans="1:31">
      <c r="A341" s="133" t="e">
        <f t="shared" si="119"/>
        <v>#VALUE!</v>
      </c>
      <c r="B341" s="134" t="e">
        <f t="shared" si="120"/>
        <v>#VALUE!</v>
      </c>
      <c r="C341" s="134" t="e">
        <f t="shared" si="121"/>
        <v>#VALUE!</v>
      </c>
      <c r="D341" s="135" t="e">
        <f t="shared" si="122"/>
        <v>#VALUE!</v>
      </c>
      <c r="E341" s="150" t="e">
        <f t="shared" si="110"/>
        <v>#VALUE!</v>
      </c>
      <c r="F341" s="150" t="e">
        <f t="shared" si="111"/>
        <v>#VALUE!</v>
      </c>
      <c r="G341" s="136" t="e">
        <f t="shared" si="112"/>
        <v>#VALUE!</v>
      </c>
      <c r="H341" s="148" t="e">
        <f t="shared" si="116"/>
        <v>#VALUE!</v>
      </c>
      <c r="I341" s="148" t="e">
        <f t="shared" si="123"/>
        <v>#VALUE!</v>
      </c>
      <c r="J341" s="148" t="e">
        <f t="shared" si="113"/>
        <v>#VALUE!</v>
      </c>
      <c r="K341" s="148" t="e">
        <f t="shared" si="124"/>
        <v>#VALUE!</v>
      </c>
      <c r="L341" s="148" t="e">
        <f t="shared" si="125"/>
        <v>#VALUE!</v>
      </c>
      <c r="M341" s="148" t="e">
        <f t="shared" si="114"/>
        <v>#VALUE!</v>
      </c>
      <c r="N341" s="148" t="e">
        <f t="shared" si="117"/>
        <v>#VALUE!</v>
      </c>
      <c r="O341" s="148"/>
      <c r="P341" s="148"/>
      <c r="Q341" s="148" t="e">
        <f t="shared" si="126"/>
        <v>#VALUE!</v>
      </c>
      <c r="R341" s="148" t="e">
        <f t="shared" si="127"/>
        <v>#VALUE!</v>
      </c>
      <c r="S341" s="137" t="e">
        <f t="shared" si="115"/>
        <v>#VALUE!</v>
      </c>
      <c r="T341" s="275" t="e">
        <f t="shared" si="107"/>
        <v>#VALUE!</v>
      </c>
      <c r="U341" s="275" t="e">
        <f t="shared" si="109"/>
        <v>#VALUE!</v>
      </c>
      <c r="V341" s="275" t="e">
        <f t="shared" si="109"/>
        <v>#VALUE!</v>
      </c>
      <c r="W341" s="275" t="e">
        <f t="shared" si="109"/>
        <v>#VALUE!</v>
      </c>
      <c r="X341" s="275" t="e">
        <f t="shared" si="109"/>
        <v>#VALUE!</v>
      </c>
      <c r="Y341" s="275" t="e">
        <f t="shared" si="109"/>
        <v>#VALUE!</v>
      </c>
      <c r="Z341" s="275" t="e">
        <f t="shared" si="109"/>
        <v>#VALUE!</v>
      </c>
      <c r="AA341" s="275" t="e">
        <f t="shared" si="109"/>
        <v>#VALUE!</v>
      </c>
      <c r="AB341" s="275" t="e">
        <f t="shared" si="109"/>
        <v>#VALUE!</v>
      </c>
      <c r="AC341" s="275" t="e">
        <f t="shared" si="109"/>
        <v>#VALUE!</v>
      </c>
      <c r="AD341" s="275" t="e">
        <f t="shared" si="109"/>
        <v>#VALUE!</v>
      </c>
      <c r="AE341" s="276" t="e">
        <f t="shared" si="118"/>
        <v>#VALUE!</v>
      </c>
    </row>
    <row r="342" spans="1:31">
      <c r="A342" s="133" t="e">
        <f t="shared" si="119"/>
        <v>#VALUE!</v>
      </c>
      <c r="B342" s="134" t="e">
        <f t="shared" si="120"/>
        <v>#VALUE!</v>
      </c>
      <c r="C342" s="134" t="e">
        <f t="shared" si="121"/>
        <v>#VALUE!</v>
      </c>
      <c r="D342" s="135" t="e">
        <f t="shared" si="122"/>
        <v>#VALUE!</v>
      </c>
      <c r="E342" s="150" t="e">
        <f t="shared" si="110"/>
        <v>#VALUE!</v>
      </c>
      <c r="F342" s="150" t="e">
        <f t="shared" si="111"/>
        <v>#VALUE!</v>
      </c>
      <c r="G342" s="136" t="e">
        <f t="shared" si="112"/>
        <v>#VALUE!</v>
      </c>
      <c r="H342" s="148" t="e">
        <f t="shared" si="116"/>
        <v>#VALUE!</v>
      </c>
      <c r="I342" s="148" t="e">
        <f t="shared" si="123"/>
        <v>#VALUE!</v>
      </c>
      <c r="J342" s="148" t="e">
        <f t="shared" si="113"/>
        <v>#VALUE!</v>
      </c>
      <c r="K342" s="148" t="e">
        <f t="shared" si="124"/>
        <v>#VALUE!</v>
      </c>
      <c r="L342" s="148" t="e">
        <f t="shared" si="125"/>
        <v>#VALUE!</v>
      </c>
      <c r="M342" s="148" t="e">
        <f t="shared" si="114"/>
        <v>#VALUE!</v>
      </c>
      <c r="N342" s="148" t="e">
        <f t="shared" si="117"/>
        <v>#VALUE!</v>
      </c>
      <c r="O342" s="148"/>
      <c r="P342" s="148"/>
      <c r="Q342" s="148" t="e">
        <f t="shared" si="126"/>
        <v>#VALUE!</v>
      </c>
      <c r="R342" s="148" t="e">
        <f t="shared" si="127"/>
        <v>#VALUE!</v>
      </c>
      <c r="S342" s="137" t="e">
        <f t="shared" si="115"/>
        <v>#VALUE!</v>
      </c>
      <c r="T342" s="275" t="e">
        <f t="shared" si="107"/>
        <v>#VALUE!</v>
      </c>
      <c r="U342" s="275" t="e">
        <f t="shared" si="109"/>
        <v>#VALUE!</v>
      </c>
      <c r="V342" s="275" t="e">
        <f t="shared" si="109"/>
        <v>#VALUE!</v>
      </c>
      <c r="W342" s="275" t="e">
        <f t="shared" si="109"/>
        <v>#VALUE!</v>
      </c>
      <c r="X342" s="275" t="e">
        <f t="shared" si="109"/>
        <v>#VALUE!</v>
      </c>
      <c r="Y342" s="275" t="e">
        <f t="shared" si="109"/>
        <v>#VALUE!</v>
      </c>
      <c r="Z342" s="275" t="e">
        <f t="shared" si="109"/>
        <v>#VALUE!</v>
      </c>
      <c r="AA342" s="275" t="e">
        <f t="shared" si="109"/>
        <v>#VALUE!</v>
      </c>
      <c r="AB342" s="275" t="e">
        <f t="shared" si="109"/>
        <v>#VALUE!</v>
      </c>
      <c r="AC342" s="275" t="e">
        <f t="shared" si="109"/>
        <v>#VALUE!</v>
      </c>
      <c r="AD342" s="275" t="e">
        <f t="shared" si="109"/>
        <v>#VALUE!</v>
      </c>
      <c r="AE342" s="276" t="e">
        <f t="shared" si="118"/>
        <v>#VALUE!</v>
      </c>
    </row>
    <row r="343" spans="1:31">
      <c r="A343" s="133" t="e">
        <f t="shared" si="119"/>
        <v>#VALUE!</v>
      </c>
      <c r="B343" s="134" t="e">
        <f t="shared" si="120"/>
        <v>#VALUE!</v>
      </c>
      <c r="C343" s="134" t="e">
        <f t="shared" si="121"/>
        <v>#VALUE!</v>
      </c>
      <c r="D343" s="135" t="e">
        <f t="shared" si="122"/>
        <v>#VALUE!</v>
      </c>
      <c r="E343" s="150" t="e">
        <f t="shared" si="110"/>
        <v>#VALUE!</v>
      </c>
      <c r="F343" s="150" t="e">
        <f t="shared" si="111"/>
        <v>#VALUE!</v>
      </c>
      <c r="G343" s="136" t="e">
        <f t="shared" si="112"/>
        <v>#VALUE!</v>
      </c>
      <c r="H343" s="148" t="e">
        <f t="shared" si="116"/>
        <v>#VALUE!</v>
      </c>
      <c r="I343" s="148" t="e">
        <f t="shared" si="123"/>
        <v>#VALUE!</v>
      </c>
      <c r="J343" s="148" t="e">
        <f t="shared" si="113"/>
        <v>#VALUE!</v>
      </c>
      <c r="K343" s="148" t="e">
        <f t="shared" si="124"/>
        <v>#VALUE!</v>
      </c>
      <c r="L343" s="148" t="e">
        <f t="shared" si="125"/>
        <v>#VALUE!</v>
      </c>
      <c r="M343" s="148" t="e">
        <f t="shared" si="114"/>
        <v>#VALUE!</v>
      </c>
      <c r="N343" s="148" t="e">
        <f t="shared" si="117"/>
        <v>#VALUE!</v>
      </c>
      <c r="O343" s="148"/>
      <c r="P343" s="148"/>
      <c r="Q343" s="148" t="e">
        <f t="shared" si="126"/>
        <v>#VALUE!</v>
      </c>
      <c r="R343" s="148" t="e">
        <f t="shared" si="127"/>
        <v>#VALUE!</v>
      </c>
      <c r="S343" s="137" t="e">
        <f t="shared" si="115"/>
        <v>#VALUE!</v>
      </c>
      <c r="T343" s="275" t="e">
        <f t="shared" si="107"/>
        <v>#VALUE!</v>
      </c>
      <c r="U343" s="275" t="e">
        <f t="shared" si="109"/>
        <v>#VALUE!</v>
      </c>
      <c r="V343" s="275" t="e">
        <f t="shared" si="109"/>
        <v>#VALUE!</v>
      </c>
      <c r="W343" s="275" t="e">
        <f t="shared" si="109"/>
        <v>#VALUE!</v>
      </c>
      <c r="X343" s="275" t="e">
        <f t="shared" si="109"/>
        <v>#VALUE!</v>
      </c>
      <c r="Y343" s="275" t="e">
        <f t="shared" si="109"/>
        <v>#VALUE!</v>
      </c>
      <c r="Z343" s="275" t="e">
        <f t="shared" si="109"/>
        <v>#VALUE!</v>
      </c>
      <c r="AA343" s="275" t="e">
        <f t="shared" si="109"/>
        <v>#VALUE!</v>
      </c>
      <c r="AB343" s="275" t="e">
        <f t="shared" si="109"/>
        <v>#VALUE!</v>
      </c>
      <c r="AC343" s="275" t="e">
        <f t="shared" si="109"/>
        <v>#VALUE!</v>
      </c>
      <c r="AD343" s="275" t="e">
        <f t="shared" si="109"/>
        <v>#VALUE!</v>
      </c>
      <c r="AE343" s="276" t="e">
        <f t="shared" si="118"/>
        <v>#VALUE!</v>
      </c>
    </row>
    <row r="344" spans="1:31">
      <c r="A344" s="133" t="e">
        <f t="shared" si="119"/>
        <v>#VALUE!</v>
      </c>
      <c r="B344" s="134" t="e">
        <f t="shared" si="120"/>
        <v>#VALUE!</v>
      </c>
      <c r="C344" s="134" t="e">
        <f t="shared" si="121"/>
        <v>#VALUE!</v>
      </c>
      <c r="D344" s="135" t="e">
        <f t="shared" si="122"/>
        <v>#VALUE!</v>
      </c>
      <c r="E344" s="150" t="e">
        <f t="shared" si="110"/>
        <v>#VALUE!</v>
      </c>
      <c r="F344" s="150" t="e">
        <f t="shared" si="111"/>
        <v>#VALUE!</v>
      </c>
      <c r="G344" s="136" t="e">
        <f t="shared" si="112"/>
        <v>#VALUE!</v>
      </c>
      <c r="H344" s="148" t="e">
        <f t="shared" si="116"/>
        <v>#VALUE!</v>
      </c>
      <c r="I344" s="148" t="e">
        <f t="shared" si="123"/>
        <v>#VALUE!</v>
      </c>
      <c r="J344" s="148" t="e">
        <f t="shared" si="113"/>
        <v>#VALUE!</v>
      </c>
      <c r="K344" s="148" t="e">
        <f t="shared" si="124"/>
        <v>#VALUE!</v>
      </c>
      <c r="L344" s="148" t="e">
        <f t="shared" si="125"/>
        <v>#VALUE!</v>
      </c>
      <c r="M344" s="148" t="e">
        <f t="shared" si="114"/>
        <v>#VALUE!</v>
      </c>
      <c r="N344" s="148" t="e">
        <f t="shared" si="117"/>
        <v>#VALUE!</v>
      </c>
      <c r="O344" s="148"/>
      <c r="P344" s="148"/>
      <c r="Q344" s="148" t="e">
        <f t="shared" si="126"/>
        <v>#VALUE!</v>
      </c>
      <c r="R344" s="148" t="e">
        <f t="shared" si="127"/>
        <v>#VALUE!</v>
      </c>
      <c r="S344" s="137" t="e">
        <f t="shared" si="115"/>
        <v>#VALUE!</v>
      </c>
      <c r="T344" s="275" t="e">
        <f t="shared" si="107"/>
        <v>#VALUE!</v>
      </c>
      <c r="U344" s="275" t="e">
        <f t="shared" si="109"/>
        <v>#VALUE!</v>
      </c>
      <c r="V344" s="275" t="e">
        <f t="shared" si="109"/>
        <v>#VALUE!</v>
      </c>
      <c r="W344" s="275" t="e">
        <f t="shared" si="109"/>
        <v>#VALUE!</v>
      </c>
      <c r="X344" s="275" t="e">
        <f t="shared" si="109"/>
        <v>#VALUE!</v>
      </c>
      <c r="Y344" s="275" t="e">
        <f t="shared" si="109"/>
        <v>#VALUE!</v>
      </c>
      <c r="Z344" s="275" t="e">
        <f t="shared" si="109"/>
        <v>#VALUE!</v>
      </c>
      <c r="AA344" s="275" t="e">
        <f t="shared" si="109"/>
        <v>#VALUE!</v>
      </c>
      <c r="AB344" s="275" t="e">
        <f t="shared" si="109"/>
        <v>#VALUE!</v>
      </c>
      <c r="AC344" s="275" t="e">
        <f t="shared" si="109"/>
        <v>#VALUE!</v>
      </c>
      <c r="AD344" s="275" t="e">
        <f t="shared" si="109"/>
        <v>#VALUE!</v>
      </c>
      <c r="AE344" s="276" t="e">
        <f t="shared" si="118"/>
        <v>#VALUE!</v>
      </c>
    </row>
    <row r="345" spans="1:31">
      <c r="A345" s="133" t="e">
        <f t="shared" si="119"/>
        <v>#VALUE!</v>
      </c>
      <c r="B345" s="134" t="e">
        <f t="shared" si="120"/>
        <v>#VALUE!</v>
      </c>
      <c r="C345" s="134" t="e">
        <f t="shared" si="121"/>
        <v>#VALUE!</v>
      </c>
      <c r="D345" s="135" t="e">
        <f t="shared" si="122"/>
        <v>#VALUE!</v>
      </c>
      <c r="E345" s="150" t="e">
        <f t="shared" si="110"/>
        <v>#VALUE!</v>
      </c>
      <c r="F345" s="150" t="e">
        <f t="shared" si="111"/>
        <v>#VALUE!</v>
      </c>
      <c r="G345" s="136" t="e">
        <f t="shared" si="112"/>
        <v>#VALUE!</v>
      </c>
      <c r="H345" s="148" t="e">
        <f t="shared" si="116"/>
        <v>#VALUE!</v>
      </c>
      <c r="I345" s="148" t="e">
        <f t="shared" si="123"/>
        <v>#VALUE!</v>
      </c>
      <c r="J345" s="148" t="e">
        <f t="shared" si="113"/>
        <v>#VALUE!</v>
      </c>
      <c r="K345" s="148" t="e">
        <f t="shared" si="124"/>
        <v>#VALUE!</v>
      </c>
      <c r="L345" s="148" t="e">
        <f t="shared" si="125"/>
        <v>#VALUE!</v>
      </c>
      <c r="M345" s="148" t="e">
        <f t="shared" si="114"/>
        <v>#VALUE!</v>
      </c>
      <c r="N345" s="148" t="e">
        <f t="shared" si="117"/>
        <v>#VALUE!</v>
      </c>
      <c r="O345" s="148"/>
      <c r="P345" s="148"/>
      <c r="Q345" s="148" t="e">
        <f t="shared" si="126"/>
        <v>#VALUE!</v>
      </c>
      <c r="R345" s="148" t="e">
        <f t="shared" si="127"/>
        <v>#VALUE!</v>
      </c>
      <c r="S345" s="137" t="e">
        <f t="shared" si="115"/>
        <v>#VALUE!</v>
      </c>
      <c r="T345" s="275" t="e">
        <f t="shared" si="107"/>
        <v>#VALUE!</v>
      </c>
      <c r="U345" s="275" t="e">
        <f t="shared" si="109"/>
        <v>#VALUE!</v>
      </c>
      <c r="V345" s="275" t="e">
        <f t="shared" si="109"/>
        <v>#VALUE!</v>
      </c>
      <c r="W345" s="275" t="e">
        <f t="shared" si="109"/>
        <v>#VALUE!</v>
      </c>
      <c r="X345" s="275" t="e">
        <f t="shared" si="109"/>
        <v>#VALUE!</v>
      </c>
      <c r="Y345" s="275" t="e">
        <f t="shared" si="109"/>
        <v>#VALUE!</v>
      </c>
      <c r="Z345" s="275" t="e">
        <f t="shared" si="109"/>
        <v>#VALUE!</v>
      </c>
      <c r="AA345" s="275" t="e">
        <f t="shared" si="109"/>
        <v>#VALUE!</v>
      </c>
      <c r="AB345" s="275" t="e">
        <f t="shared" si="109"/>
        <v>#VALUE!</v>
      </c>
      <c r="AC345" s="275" t="e">
        <f t="shared" si="109"/>
        <v>#VALUE!</v>
      </c>
      <c r="AD345" s="275" t="e">
        <f t="shared" si="109"/>
        <v>#VALUE!</v>
      </c>
      <c r="AE345" s="276" t="e">
        <f t="shared" si="118"/>
        <v>#VALUE!</v>
      </c>
    </row>
    <row r="346" spans="1:31">
      <c r="A346" s="133" t="e">
        <f t="shared" si="119"/>
        <v>#VALUE!</v>
      </c>
      <c r="B346" s="134" t="e">
        <f t="shared" si="120"/>
        <v>#VALUE!</v>
      </c>
      <c r="C346" s="134" t="e">
        <f t="shared" si="121"/>
        <v>#VALUE!</v>
      </c>
      <c r="D346" s="135" t="e">
        <f t="shared" si="122"/>
        <v>#VALUE!</v>
      </c>
      <c r="E346" s="150" t="e">
        <f t="shared" si="110"/>
        <v>#VALUE!</v>
      </c>
      <c r="F346" s="150" t="e">
        <f t="shared" si="111"/>
        <v>#VALUE!</v>
      </c>
      <c r="G346" s="136" t="e">
        <f t="shared" si="112"/>
        <v>#VALUE!</v>
      </c>
      <c r="H346" s="148" t="e">
        <f t="shared" si="116"/>
        <v>#VALUE!</v>
      </c>
      <c r="I346" s="148" t="e">
        <f t="shared" si="123"/>
        <v>#VALUE!</v>
      </c>
      <c r="J346" s="148" t="e">
        <f t="shared" si="113"/>
        <v>#VALUE!</v>
      </c>
      <c r="K346" s="148" t="e">
        <f t="shared" si="124"/>
        <v>#VALUE!</v>
      </c>
      <c r="L346" s="148" t="e">
        <f t="shared" si="125"/>
        <v>#VALUE!</v>
      </c>
      <c r="M346" s="148" t="e">
        <f t="shared" si="114"/>
        <v>#VALUE!</v>
      </c>
      <c r="N346" s="148" t="e">
        <f t="shared" si="117"/>
        <v>#VALUE!</v>
      </c>
      <c r="O346" s="148"/>
      <c r="P346" s="148"/>
      <c r="Q346" s="148" t="e">
        <f t="shared" si="126"/>
        <v>#VALUE!</v>
      </c>
      <c r="R346" s="148" t="e">
        <f t="shared" si="127"/>
        <v>#VALUE!</v>
      </c>
      <c r="S346" s="137" t="e">
        <f t="shared" si="115"/>
        <v>#VALUE!</v>
      </c>
      <c r="T346" s="275" t="e">
        <f t="shared" si="107"/>
        <v>#VALUE!</v>
      </c>
      <c r="U346" s="275" t="e">
        <f t="shared" si="109"/>
        <v>#VALUE!</v>
      </c>
      <c r="V346" s="275" t="e">
        <f t="shared" si="109"/>
        <v>#VALUE!</v>
      </c>
      <c r="W346" s="275" t="e">
        <f t="shared" si="109"/>
        <v>#VALUE!</v>
      </c>
      <c r="X346" s="275" t="e">
        <f t="shared" si="109"/>
        <v>#VALUE!</v>
      </c>
      <c r="Y346" s="275" t="e">
        <f t="shared" si="109"/>
        <v>#VALUE!</v>
      </c>
      <c r="Z346" s="275" t="e">
        <f t="shared" si="109"/>
        <v>#VALUE!</v>
      </c>
      <c r="AA346" s="275" t="e">
        <f t="shared" si="109"/>
        <v>#VALUE!</v>
      </c>
      <c r="AB346" s="275" t="e">
        <f t="shared" si="109"/>
        <v>#VALUE!</v>
      </c>
      <c r="AC346" s="275" t="e">
        <f t="shared" si="109"/>
        <v>#VALUE!</v>
      </c>
      <c r="AD346" s="275" t="e">
        <f t="shared" si="109"/>
        <v>#VALUE!</v>
      </c>
      <c r="AE346" s="276" t="e">
        <f t="shared" si="118"/>
        <v>#VALUE!</v>
      </c>
    </row>
    <row r="347" spans="1:31">
      <c r="A347" s="133" t="e">
        <f t="shared" si="119"/>
        <v>#VALUE!</v>
      </c>
      <c r="B347" s="134" t="e">
        <f t="shared" si="120"/>
        <v>#VALUE!</v>
      </c>
      <c r="C347" s="134" t="e">
        <f t="shared" si="121"/>
        <v>#VALUE!</v>
      </c>
      <c r="D347" s="135" t="e">
        <f t="shared" si="122"/>
        <v>#VALUE!</v>
      </c>
      <c r="E347" s="150" t="e">
        <f t="shared" si="110"/>
        <v>#VALUE!</v>
      </c>
      <c r="F347" s="150" t="e">
        <f t="shared" si="111"/>
        <v>#VALUE!</v>
      </c>
      <c r="G347" s="136" t="e">
        <f t="shared" si="112"/>
        <v>#VALUE!</v>
      </c>
      <c r="H347" s="148" t="e">
        <f t="shared" si="116"/>
        <v>#VALUE!</v>
      </c>
      <c r="I347" s="148" t="e">
        <f t="shared" si="123"/>
        <v>#VALUE!</v>
      </c>
      <c r="J347" s="148" t="e">
        <f t="shared" si="113"/>
        <v>#VALUE!</v>
      </c>
      <c r="K347" s="148" t="e">
        <f t="shared" si="124"/>
        <v>#VALUE!</v>
      </c>
      <c r="L347" s="148" t="e">
        <f t="shared" si="125"/>
        <v>#VALUE!</v>
      </c>
      <c r="M347" s="148" t="e">
        <f t="shared" si="114"/>
        <v>#VALUE!</v>
      </c>
      <c r="N347" s="148" t="e">
        <f t="shared" si="117"/>
        <v>#VALUE!</v>
      </c>
      <c r="O347" s="148"/>
      <c r="P347" s="148"/>
      <c r="Q347" s="148" t="e">
        <f t="shared" si="126"/>
        <v>#VALUE!</v>
      </c>
      <c r="R347" s="148" t="e">
        <f t="shared" si="127"/>
        <v>#VALUE!</v>
      </c>
      <c r="S347" s="137" t="e">
        <f t="shared" si="115"/>
        <v>#VALUE!</v>
      </c>
      <c r="T347" s="275" t="e">
        <f t="shared" si="107"/>
        <v>#VALUE!</v>
      </c>
      <c r="U347" s="275" t="e">
        <f t="shared" si="109"/>
        <v>#VALUE!</v>
      </c>
      <c r="V347" s="275" t="e">
        <f t="shared" si="109"/>
        <v>#VALUE!</v>
      </c>
      <c r="W347" s="275" t="e">
        <f t="shared" si="109"/>
        <v>#VALUE!</v>
      </c>
      <c r="X347" s="275" t="e">
        <f t="shared" si="109"/>
        <v>#VALUE!</v>
      </c>
      <c r="Y347" s="275" t="e">
        <f t="shared" si="109"/>
        <v>#VALUE!</v>
      </c>
      <c r="Z347" s="275" t="e">
        <f t="shared" si="109"/>
        <v>#VALUE!</v>
      </c>
      <c r="AA347" s="275" t="e">
        <f t="shared" si="109"/>
        <v>#VALUE!</v>
      </c>
      <c r="AB347" s="275" t="e">
        <f t="shared" si="109"/>
        <v>#VALUE!</v>
      </c>
      <c r="AC347" s="275" t="e">
        <f t="shared" si="109"/>
        <v>#VALUE!</v>
      </c>
      <c r="AD347" s="275" t="e">
        <f t="shared" si="109"/>
        <v>#VALUE!</v>
      </c>
      <c r="AE347" s="276" t="e">
        <f t="shared" si="118"/>
        <v>#VALUE!</v>
      </c>
    </row>
    <row r="348" spans="1:31">
      <c r="A348" s="133" t="e">
        <f t="shared" si="119"/>
        <v>#VALUE!</v>
      </c>
      <c r="B348" s="134" t="e">
        <f t="shared" si="120"/>
        <v>#VALUE!</v>
      </c>
      <c r="C348" s="134" t="e">
        <f t="shared" si="121"/>
        <v>#VALUE!</v>
      </c>
      <c r="D348" s="135" t="e">
        <f t="shared" si="122"/>
        <v>#VALUE!</v>
      </c>
      <c r="E348" s="150" t="e">
        <f t="shared" si="110"/>
        <v>#VALUE!</v>
      </c>
      <c r="F348" s="150" t="e">
        <f t="shared" si="111"/>
        <v>#VALUE!</v>
      </c>
      <c r="G348" s="136" t="e">
        <f t="shared" si="112"/>
        <v>#VALUE!</v>
      </c>
      <c r="H348" s="148" t="e">
        <f t="shared" si="116"/>
        <v>#VALUE!</v>
      </c>
      <c r="I348" s="148" t="e">
        <f t="shared" si="123"/>
        <v>#VALUE!</v>
      </c>
      <c r="J348" s="148" t="e">
        <f t="shared" si="113"/>
        <v>#VALUE!</v>
      </c>
      <c r="K348" s="148" t="e">
        <f t="shared" si="124"/>
        <v>#VALUE!</v>
      </c>
      <c r="L348" s="148" t="e">
        <f t="shared" si="125"/>
        <v>#VALUE!</v>
      </c>
      <c r="M348" s="148" t="e">
        <f t="shared" si="114"/>
        <v>#VALUE!</v>
      </c>
      <c r="N348" s="148" t="e">
        <f t="shared" si="117"/>
        <v>#VALUE!</v>
      </c>
      <c r="O348" s="148"/>
      <c r="P348" s="148"/>
      <c r="Q348" s="148" t="e">
        <f t="shared" si="126"/>
        <v>#VALUE!</v>
      </c>
      <c r="R348" s="148" t="e">
        <f t="shared" si="127"/>
        <v>#VALUE!</v>
      </c>
      <c r="S348" s="137" t="e">
        <f t="shared" si="115"/>
        <v>#VALUE!</v>
      </c>
      <c r="T348" s="275" t="e">
        <f t="shared" si="107"/>
        <v>#VALUE!</v>
      </c>
      <c r="U348" s="275" t="e">
        <f t="shared" si="109"/>
        <v>#VALUE!</v>
      </c>
      <c r="V348" s="275" t="e">
        <f t="shared" si="109"/>
        <v>#VALUE!</v>
      </c>
      <c r="W348" s="275" t="e">
        <f t="shared" si="109"/>
        <v>#VALUE!</v>
      </c>
      <c r="X348" s="275" t="e">
        <f t="shared" si="109"/>
        <v>#VALUE!</v>
      </c>
      <c r="Y348" s="275" t="e">
        <f t="shared" si="109"/>
        <v>#VALUE!</v>
      </c>
      <c r="Z348" s="275" t="e">
        <f t="shared" si="109"/>
        <v>#VALUE!</v>
      </c>
      <c r="AA348" s="275" t="e">
        <f t="shared" si="109"/>
        <v>#VALUE!</v>
      </c>
      <c r="AB348" s="275" t="e">
        <f t="shared" si="109"/>
        <v>#VALUE!</v>
      </c>
      <c r="AC348" s="275" t="e">
        <f t="shared" si="109"/>
        <v>#VALUE!</v>
      </c>
      <c r="AD348" s="275" t="e">
        <f t="shared" si="109"/>
        <v>#VALUE!</v>
      </c>
      <c r="AE348" s="276" t="e">
        <f t="shared" si="118"/>
        <v>#VALUE!</v>
      </c>
    </row>
    <row r="349" spans="1:31">
      <c r="A349" s="133" t="e">
        <f t="shared" si="119"/>
        <v>#VALUE!</v>
      </c>
      <c r="B349" s="134" t="e">
        <f t="shared" si="120"/>
        <v>#VALUE!</v>
      </c>
      <c r="C349" s="134" t="e">
        <f t="shared" si="121"/>
        <v>#VALUE!</v>
      </c>
      <c r="D349" s="135" t="e">
        <f t="shared" si="122"/>
        <v>#VALUE!</v>
      </c>
      <c r="E349" s="150" t="e">
        <f t="shared" si="110"/>
        <v>#VALUE!</v>
      </c>
      <c r="F349" s="150" t="e">
        <f t="shared" si="111"/>
        <v>#VALUE!</v>
      </c>
      <c r="G349" s="136" t="e">
        <f t="shared" si="112"/>
        <v>#VALUE!</v>
      </c>
      <c r="H349" s="148" t="e">
        <f t="shared" si="116"/>
        <v>#VALUE!</v>
      </c>
      <c r="I349" s="148" t="e">
        <f t="shared" si="123"/>
        <v>#VALUE!</v>
      </c>
      <c r="J349" s="148" t="e">
        <f t="shared" si="113"/>
        <v>#VALUE!</v>
      </c>
      <c r="K349" s="148" t="e">
        <f t="shared" si="124"/>
        <v>#VALUE!</v>
      </c>
      <c r="L349" s="148" t="e">
        <f t="shared" si="125"/>
        <v>#VALUE!</v>
      </c>
      <c r="M349" s="148" t="e">
        <f t="shared" si="114"/>
        <v>#VALUE!</v>
      </c>
      <c r="N349" s="148" t="e">
        <f t="shared" si="117"/>
        <v>#VALUE!</v>
      </c>
      <c r="O349" s="148"/>
      <c r="P349" s="148"/>
      <c r="Q349" s="148" t="e">
        <f t="shared" si="126"/>
        <v>#VALUE!</v>
      </c>
      <c r="R349" s="148" t="e">
        <f t="shared" si="127"/>
        <v>#VALUE!</v>
      </c>
      <c r="S349" s="137" t="e">
        <f t="shared" si="115"/>
        <v>#VALUE!</v>
      </c>
      <c r="T349" s="275" t="e">
        <f t="shared" si="107"/>
        <v>#VALUE!</v>
      </c>
      <c r="U349" s="275" t="e">
        <f t="shared" si="109"/>
        <v>#VALUE!</v>
      </c>
      <c r="V349" s="275" t="e">
        <f t="shared" si="109"/>
        <v>#VALUE!</v>
      </c>
      <c r="W349" s="275" t="e">
        <f t="shared" si="109"/>
        <v>#VALUE!</v>
      </c>
      <c r="X349" s="275" t="e">
        <f t="shared" si="109"/>
        <v>#VALUE!</v>
      </c>
      <c r="Y349" s="275" t="e">
        <f t="shared" si="109"/>
        <v>#VALUE!</v>
      </c>
      <c r="Z349" s="275" t="e">
        <f t="shared" si="109"/>
        <v>#VALUE!</v>
      </c>
      <c r="AA349" s="275" t="e">
        <f t="shared" si="109"/>
        <v>#VALUE!</v>
      </c>
      <c r="AB349" s="275" t="e">
        <f t="shared" si="109"/>
        <v>#VALUE!</v>
      </c>
      <c r="AC349" s="275" t="e">
        <f t="shared" si="109"/>
        <v>#VALUE!</v>
      </c>
      <c r="AD349" s="275" t="e">
        <f t="shared" si="109"/>
        <v>#VALUE!</v>
      </c>
      <c r="AE349" s="276" t="e">
        <f t="shared" si="118"/>
        <v>#VALUE!</v>
      </c>
    </row>
    <row r="350" spans="1:31">
      <c r="A350" s="133" t="e">
        <f t="shared" si="119"/>
        <v>#VALUE!</v>
      </c>
      <c r="B350" s="134" t="e">
        <f t="shared" si="120"/>
        <v>#VALUE!</v>
      </c>
      <c r="C350" s="134" t="e">
        <f t="shared" si="121"/>
        <v>#VALUE!</v>
      </c>
      <c r="D350" s="135" t="e">
        <f t="shared" si="122"/>
        <v>#VALUE!</v>
      </c>
      <c r="E350" s="150" t="e">
        <f t="shared" si="110"/>
        <v>#VALUE!</v>
      </c>
      <c r="F350" s="150" t="e">
        <f t="shared" si="111"/>
        <v>#VALUE!</v>
      </c>
      <c r="G350" s="136" t="e">
        <f t="shared" si="112"/>
        <v>#VALUE!</v>
      </c>
      <c r="H350" s="148" t="e">
        <f t="shared" si="116"/>
        <v>#VALUE!</v>
      </c>
      <c r="I350" s="148" t="e">
        <f t="shared" si="123"/>
        <v>#VALUE!</v>
      </c>
      <c r="J350" s="148" t="e">
        <f t="shared" si="113"/>
        <v>#VALUE!</v>
      </c>
      <c r="K350" s="148" t="e">
        <f t="shared" si="124"/>
        <v>#VALUE!</v>
      </c>
      <c r="L350" s="148" t="e">
        <f t="shared" si="125"/>
        <v>#VALUE!</v>
      </c>
      <c r="M350" s="148" t="e">
        <f t="shared" si="114"/>
        <v>#VALUE!</v>
      </c>
      <c r="N350" s="148" t="e">
        <f t="shared" si="117"/>
        <v>#VALUE!</v>
      </c>
      <c r="O350" s="148"/>
      <c r="P350" s="148"/>
      <c r="Q350" s="148" t="e">
        <f t="shared" si="126"/>
        <v>#VALUE!</v>
      </c>
      <c r="R350" s="148" t="e">
        <f t="shared" si="127"/>
        <v>#VALUE!</v>
      </c>
      <c r="S350" s="137" t="e">
        <f t="shared" si="115"/>
        <v>#VALUE!</v>
      </c>
      <c r="T350" s="275" t="e">
        <f t="shared" si="107"/>
        <v>#VALUE!</v>
      </c>
      <c r="U350" s="275" t="e">
        <f t="shared" si="109"/>
        <v>#VALUE!</v>
      </c>
      <c r="V350" s="275" t="e">
        <f t="shared" si="109"/>
        <v>#VALUE!</v>
      </c>
      <c r="W350" s="275" t="e">
        <f t="shared" si="109"/>
        <v>#VALUE!</v>
      </c>
      <c r="X350" s="275" t="e">
        <f t="shared" si="109"/>
        <v>#VALUE!</v>
      </c>
      <c r="Y350" s="275" t="e">
        <f t="shared" si="109"/>
        <v>#VALUE!</v>
      </c>
      <c r="Z350" s="275" t="e">
        <f t="shared" si="109"/>
        <v>#VALUE!</v>
      </c>
      <c r="AA350" s="275" t="e">
        <f t="shared" si="109"/>
        <v>#VALUE!</v>
      </c>
      <c r="AB350" s="275" t="e">
        <f t="shared" si="109"/>
        <v>#VALUE!</v>
      </c>
      <c r="AC350" s="275" t="e">
        <f t="shared" si="109"/>
        <v>#VALUE!</v>
      </c>
      <c r="AD350" s="275" t="e">
        <f t="shared" si="109"/>
        <v>#VALUE!</v>
      </c>
      <c r="AE350" s="276" t="e">
        <f t="shared" si="118"/>
        <v>#VALUE!</v>
      </c>
    </row>
    <row r="351" spans="1:31">
      <c r="A351" s="133" t="e">
        <f t="shared" si="119"/>
        <v>#VALUE!</v>
      </c>
      <c r="B351" s="134" t="e">
        <f t="shared" si="120"/>
        <v>#VALUE!</v>
      </c>
      <c r="C351" s="134" t="e">
        <f t="shared" si="121"/>
        <v>#VALUE!</v>
      </c>
      <c r="D351" s="135" t="e">
        <f t="shared" si="122"/>
        <v>#VALUE!</v>
      </c>
      <c r="E351" s="150" t="e">
        <f t="shared" si="110"/>
        <v>#VALUE!</v>
      </c>
      <c r="F351" s="150" t="e">
        <f t="shared" si="111"/>
        <v>#VALUE!</v>
      </c>
      <c r="G351" s="136" t="e">
        <f t="shared" si="112"/>
        <v>#VALUE!</v>
      </c>
      <c r="H351" s="148" t="e">
        <f t="shared" si="116"/>
        <v>#VALUE!</v>
      </c>
      <c r="I351" s="148" t="e">
        <f t="shared" si="123"/>
        <v>#VALUE!</v>
      </c>
      <c r="J351" s="148" t="e">
        <f t="shared" si="113"/>
        <v>#VALUE!</v>
      </c>
      <c r="K351" s="148" t="e">
        <f t="shared" si="124"/>
        <v>#VALUE!</v>
      </c>
      <c r="L351" s="148" t="e">
        <f t="shared" si="125"/>
        <v>#VALUE!</v>
      </c>
      <c r="M351" s="148" t="e">
        <f t="shared" si="114"/>
        <v>#VALUE!</v>
      </c>
      <c r="N351" s="148" t="e">
        <f t="shared" si="117"/>
        <v>#VALUE!</v>
      </c>
      <c r="O351" s="148"/>
      <c r="P351" s="148"/>
      <c r="Q351" s="148" t="e">
        <f t="shared" si="126"/>
        <v>#VALUE!</v>
      </c>
      <c r="R351" s="148" t="e">
        <f t="shared" si="127"/>
        <v>#VALUE!</v>
      </c>
      <c r="S351" s="137" t="e">
        <f t="shared" si="115"/>
        <v>#VALUE!</v>
      </c>
      <c r="T351" s="275" t="e">
        <f t="shared" si="107"/>
        <v>#VALUE!</v>
      </c>
      <c r="U351" s="275" t="e">
        <f t="shared" si="109"/>
        <v>#VALUE!</v>
      </c>
      <c r="V351" s="275" t="e">
        <f t="shared" si="109"/>
        <v>#VALUE!</v>
      </c>
      <c r="W351" s="275" t="e">
        <f t="shared" si="109"/>
        <v>#VALUE!</v>
      </c>
      <c r="X351" s="275" t="e">
        <f t="shared" si="109"/>
        <v>#VALUE!</v>
      </c>
      <c r="Y351" s="275" t="e">
        <f t="shared" si="109"/>
        <v>#VALUE!</v>
      </c>
      <c r="Z351" s="275" t="e">
        <f t="shared" si="109"/>
        <v>#VALUE!</v>
      </c>
      <c r="AA351" s="275" t="e">
        <f t="shared" si="109"/>
        <v>#VALUE!</v>
      </c>
      <c r="AB351" s="275" t="e">
        <f t="shared" si="109"/>
        <v>#VALUE!</v>
      </c>
      <c r="AC351" s="275" t="e">
        <f t="shared" si="109"/>
        <v>#VALUE!</v>
      </c>
      <c r="AD351" s="275" t="e">
        <f t="shared" si="109"/>
        <v>#VALUE!</v>
      </c>
      <c r="AE351" s="276" t="e">
        <f t="shared" si="118"/>
        <v>#VALUE!</v>
      </c>
    </row>
    <row r="352" spans="1:31">
      <c r="A352" s="133" t="e">
        <f t="shared" si="119"/>
        <v>#VALUE!</v>
      </c>
      <c r="B352" s="134" t="e">
        <f t="shared" si="120"/>
        <v>#VALUE!</v>
      </c>
      <c r="C352" s="134" t="e">
        <f t="shared" si="121"/>
        <v>#VALUE!</v>
      </c>
      <c r="D352" s="135" t="e">
        <f t="shared" si="122"/>
        <v>#VALUE!</v>
      </c>
      <c r="E352" s="150" t="e">
        <f t="shared" si="110"/>
        <v>#VALUE!</v>
      </c>
      <c r="F352" s="150" t="e">
        <f t="shared" si="111"/>
        <v>#VALUE!</v>
      </c>
      <c r="G352" s="136" t="e">
        <f t="shared" si="112"/>
        <v>#VALUE!</v>
      </c>
      <c r="H352" s="148" t="e">
        <f t="shared" si="116"/>
        <v>#VALUE!</v>
      </c>
      <c r="I352" s="148" t="e">
        <f t="shared" si="123"/>
        <v>#VALUE!</v>
      </c>
      <c r="J352" s="148" t="e">
        <f t="shared" si="113"/>
        <v>#VALUE!</v>
      </c>
      <c r="K352" s="148" t="e">
        <f t="shared" si="124"/>
        <v>#VALUE!</v>
      </c>
      <c r="L352" s="148" t="e">
        <f t="shared" si="125"/>
        <v>#VALUE!</v>
      </c>
      <c r="M352" s="148" t="e">
        <f t="shared" si="114"/>
        <v>#VALUE!</v>
      </c>
      <c r="N352" s="148" t="e">
        <f t="shared" si="117"/>
        <v>#VALUE!</v>
      </c>
      <c r="O352" s="148"/>
      <c r="P352" s="148"/>
      <c r="Q352" s="148" t="e">
        <f t="shared" si="126"/>
        <v>#VALUE!</v>
      </c>
      <c r="R352" s="148" t="e">
        <f t="shared" si="127"/>
        <v>#VALUE!</v>
      </c>
      <c r="S352" s="137" t="e">
        <f t="shared" si="115"/>
        <v>#VALUE!</v>
      </c>
      <c r="T352" s="275" t="e">
        <f t="shared" si="107"/>
        <v>#VALUE!</v>
      </c>
      <c r="U352" s="275" t="e">
        <f t="shared" si="109"/>
        <v>#VALUE!</v>
      </c>
      <c r="V352" s="275" t="e">
        <f t="shared" si="109"/>
        <v>#VALUE!</v>
      </c>
      <c r="W352" s="275" t="e">
        <f t="shared" si="109"/>
        <v>#VALUE!</v>
      </c>
      <c r="X352" s="275" t="e">
        <f t="shared" si="109"/>
        <v>#VALUE!</v>
      </c>
      <c r="Y352" s="275" t="e">
        <f t="shared" si="109"/>
        <v>#VALUE!</v>
      </c>
      <c r="Z352" s="275" t="e">
        <f t="shared" si="109"/>
        <v>#VALUE!</v>
      </c>
      <c r="AA352" s="275" t="e">
        <f t="shared" si="109"/>
        <v>#VALUE!</v>
      </c>
      <c r="AB352" s="275" t="e">
        <f t="shared" si="109"/>
        <v>#VALUE!</v>
      </c>
      <c r="AC352" s="275" t="e">
        <f t="shared" si="109"/>
        <v>#VALUE!</v>
      </c>
      <c r="AD352" s="275" t="e">
        <f t="shared" si="109"/>
        <v>#VALUE!</v>
      </c>
      <c r="AE352" s="276" t="e">
        <f t="shared" si="118"/>
        <v>#VALUE!</v>
      </c>
    </row>
    <row r="353" spans="1:31">
      <c r="A353" s="133" t="e">
        <f t="shared" si="119"/>
        <v>#VALUE!</v>
      </c>
      <c r="B353" s="134" t="e">
        <f t="shared" si="120"/>
        <v>#VALUE!</v>
      </c>
      <c r="C353" s="134" t="e">
        <f t="shared" si="121"/>
        <v>#VALUE!</v>
      </c>
      <c r="D353" s="135" t="e">
        <f t="shared" si="122"/>
        <v>#VALUE!</v>
      </c>
      <c r="E353" s="150" t="e">
        <f t="shared" si="110"/>
        <v>#VALUE!</v>
      </c>
      <c r="F353" s="150" t="e">
        <f t="shared" si="111"/>
        <v>#VALUE!</v>
      </c>
      <c r="G353" s="136" t="e">
        <f t="shared" si="112"/>
        <v>#VALUE!</v>
      </c>
      <c r="H353" s="148" t="e">
        <f t="shared" si="116"/>
        <v>#VALUE!</v>
      </c>
      <c r="I353" s="148" t="e">
        <f t="shared" si="123"/>
        <v>#VALUE!</v>
      </c>
      <c r="J353" s="148" t="e">
        <f t="shared" si="113"/>
        <v>#VALUE!</v>
      </c>
      <c r="K353" s="148" t="e">
        <f t="shared" si="124"/>
        <v>#VALUE!</v>
      </c>
      <c r="L353" s="148" t="e">
        <f t="shared" si="125"/>
        <v>#VALUE!</v>
      </c>
      <c r="M353" s="148" t="e">
        <f t="shared" si="114"/>
        <v>#VALUE!</v>
      </c>
      <c r="N353" s="148" t="e">
        <f t="shared" si="117"/>
        <v>#VALUE!</v>
      </c>
      <c r="O353" s="148"/>
      <c r="P353" s="148"/>
      <c r="Q353" s="148" t="e">
        <f t="shared" si="126"/>
        <v>#VALUE!</v>
      </c>
      <c r="R353" s="148" t="e">
        <f t="shared" si="127"/>
        <v>#VALUE!</v>
      </c>
      <c r="S353" s="137" t="e">
        <f t="shared" si="115"/>
        <v>#VALUE!</v>
      </c>
      <c r="T353" s="275" t="e">
        <f t="shared" si="107"/>
        <v>#VALUE!</v>
      </c>
      <c r="U353" s="275" t="e">
        <f t="shared" si="109"/>
        <v>#VALUE!</v>
      </c>
      <c r="V353" s="275" t="e">
        <f t="shared" si="109"/>
        <v>#VALUE!</v>
      </c>
      <c r="W353" s="275" t="e">
        <f t="shared" si="109"/>
        <v>#VALUE!</v>
      </c>
      <c r="X353" s="275" t="e">
        <f t="shared" si="109"/>
        <v>#VALUE!</v>
      </c>
      <c r="Y353" s="275" t="e">
        <f t="shared" si="109"/>
        <v>#VALUE!</v>
      </c>
      <c r="Z353" s="275" t="e">
        <f t="shared" si="109"/>
        <v>#VALUE!</v>
      </c>
      <c r="AA353" s="275" t="e">
        <f t="shared" si="109"/>
        <v>#VALUE!</v>
      </c>
      <c r="AB353" s="275" t="e">
        <f t="shared" si="109"/>
        <v>#VALUE!</v>
      </c>
      <c r="AC353" s="275" t="e">
        <f t="shared" si="109"/>
        <v>#VALUE!</v>
      </c>
      <c r="AD353" s="275" t="e">
        <f t="shared" si="109"/>
        <v>#VALUE!</v>
      </c>
      <c r="AE353" s="276" t="e">
        <f t="shared" si="118"/>
        <v>#VALUE!</v>
      </c>
    </row>
    <row r="354" spans="1:31">
      <c r="A354" s="133" t="e">
        <f t="shared" si="119"/>
        <v>#VALUE!</v>
      </c>
      <c r="B354" s="134" t="e">
        <f t="shared" si="120"/>
        <v>#VALUE!</v>
      </c>
      <c r="C354" s="134" t="e">
        <f t="shared" si="121"/>
        <v>#VALUE!</v>
      </c>
      <c r="D354" s="135" t="e">
        <f t="shared" si="122"/>
        <v>#VALUE!</v>
      </c>
      <c r="E354" s="150" t="e">
        <f t="shared" si="110"/>
        <v>#VALUE!</v>
      </c>
      <c r="F354" s="150" t="e">
        <f t="shared" si="111"/>
        <v>#VALUE!</v>
      </c>
      <c r="G354" s="136" t="e">
        <f t="shared" si="112"/>
        <v>#VALUE!</v>
      </c>
      <c r="H354" s="148" t="e">
        <f t="shared" si="116"/>
        <v>#VALUE!</v>
      </c>
      <c r="I354" s="148" t="e">
        <f t="shared" si="123"/>
        <v>#VALUE!</v>
      </c>
      <c r="J354" s="148" t="e">
        <f t="shared" si="113"/>
        <v>#VALUE!</v>
      </c>
      <c r="K354" s="148" t="e">
        <f t="shared" si="124"/>
        <v>#VALUE!</v>
      </c>
      <c r="L354" s="148" t="e">
        <f t="shared" si="125"/>
        <v>#VALUE!</v>
      </c>
      <c r="M354" s="148" t="e">
        <f t="shared" si="114"/>
        <v>#VALUE!</v>
      </c>
      <c r="N354" s="148" t="e">
        <f t="shared" si="117"/>
        <v>#VALUE!</v>
      </c>
      <c r="O354" s="148"/>
      <c r="P354" s="148"/>
      <c r="Q354" s="148" t="e">
        <f t="shared" si="126"/>
        <v>#VALUE!</v>
      </c>
      <c r="R354" s="148" t="e">
        <f t="shared" si="127"/>
        <v>#VALUE!</v>
      </c>
      <c r="S354" s="137" t="e">
        <f t="shared" si="115"/>
        <v>#VALUE!</v>
      </c>
      <c r="T354" s="275" t="e">
        <f t="shared" si="107"/>
        <v>#VALUE!</v>
      </c>
      <c r="U354" s="275" t="e">
        <f t="shared" si="109"/>
        <v>#VALUE!</v>
      </c>
      <c r="V354" s="275" t="e">
        <f t="shared" si="109"/>
        <v>#VALUE!</v>
      </c>
      <c r="W354" s="275" t="e">
        <f t="shared" si="109"/>
        <v>#VALUE!</v>
      </c>
      <c r="X354" s="275" t="e">
        <f t="shared" si="109"/>
        <v>#VALUE!</v>
      </c>
      <c r="Y354" s="275" t="e">
        <f t="shared" si="109"/>
        <v>#VALUE!</v>
      </c>
      <c r="Z354" s="275" t="e">
        <f t="shared" si="109"/>
        <v>#VALUE!</v>
      </c>
      <c r="AA354" s="275" t="e">
        <f t="shared" si="109"/>
        <v>#VALUE!</v>
      </c>
      <c r="AB354" s="275" t="e">
        <f t="shared" si="109"/>
        <v>#VALUE!</v>
      </c>
      <c r="AC354" s="275" t="e">
        <f t="shared" si="109"/>
        <v>#VALUE!</v>
      </c>
      <c r="AD354" s="275" t="e">
        <f t="shared" si="109"/>
        <v>#VALUE!</v>
      </c>
      <c r="AE354" s="276" t="e">
        <f t="shared" si="118"/>
        <v>#VALUE!</v>
      </c>
    </row>
    <row r="355" spans="1:31">
      <c r="A355" s="133" t="e">
        <f t="shared" si="119"/>
        <v>#VALUE!</v>
      </c>
      <c r="B355" s="134" t="e">
        <f t="shared" si="120"/>
        <v>#VALUE!</v>
      </c>
      <c r="C355" s="134" t="e">
        <f t="shared" si="121"/>
        <v>#VALUE!</v>
      </c>
      <c r="D355" s="135" t="e">
        <f t="shared" si="122"/>
        <v>#VALUE!</v>
      </c>
      <c r="E355" s="150" t="e">
        <f t="shared" si="110"/>
        <v>#VALUE!</v>
      </c>
      <c r="F355" s="150" t="e">
        <f t="shared" si="111"/>
        <v>#VALUE!</v>
      </c>
      <c r="G355" s="136" t="e">
        <f t="shared" si="112"/>
        <v>#VALUE!</v>
      </c>
      <c r="H355" s="148" t="e">
        <f t="shared" si="116"/>
        <v>#VALUE!</v>
      </c>
      <c r="I355" s="148" t="e">
        <f t="shared" si="123"/>
        <v>#VALUE!</v>
      </c>
      <c r="J355" s="148" t="e">
        <f t="shared" si="113"/>
        <v>#VALUE!</v>
      </c>
      <c r="K355" s="148" t="e">
        <f t="shared" si="124"/>
        <v>#VALUE!</v>
      </c>
      <c r="L355" s="148" t="e">
        <f t="shared" si="125"/>
        <v>#VALUE!</v>
      </c>
      <c r="M355" s="148" t="e">
        <f t="shared" si="114"/>
        <v>#VALUE!</v>
      </c>
      <c r="N355" s="148" t="e">
        <f t="shared" si="117"/>
        <v>#VALUE!</v>
      </c>
      <c r="O355" s="148"/>
      <c r="P355" s="148"/>
      <c r="Q355" s="148" t="e">
        <f t="shared" si="126"/>
        <v>#VALUE!</v>
      </c>
      <c r="R355" s="148" t="e">
        <f t="shared" si="127"/>
        <v>#VALUE!</v>
      </c>
      <c r="S355" s="137" t="e">
        <f t="shared" si="115"/>
        <v>#VALUE!</v>
      </c>
      <c r="T355" s="275" t="e">
        <f t="shared" si="107"/>
        <v>#VALUE!</v>
      </c>
      <c r="U355" s="275" t="e">
        <f t="shared" si="109"/>
        <v>#VALUE!</v>
      </c>
      <c r="V355" s="275" t="e">
        <f t="shared" si="109"/>
        <v>#VALUE!</v>
      </c>
      <c r="W355" s="275" t="e">
        <f t="shared" si="109"/>
        <v>#VALUE!</v>
      </c>
      <c r="X355" s="275" t="e">
        <f t="shared" si="109"/>
        <v>#VALUE!</v>
      </c>
      <c r="Y355" s="275" t="e">
        <f t="shared" si="109"/>
        <v>#VALUE!</v>
      </c>
      <c r="Z355" s="275" t="e">
        <f t="shared" si="109"/>
        <v>#VALUE!</v>
      </c>
      <c r="AA355" s="275" t="e">
        <f t="shared" si="109"/>
        <v>#VALUE!</v>
      </c>
      <c r="AB355" s="275" t="e">
        <f t="shared" si="109"/>
        <v>#VALUE!</v>
      </c>
      <c r="AC355" s="275" t="e">
        <f t="shared" si="109"/>
        <v>#VALUE!</v>
      </c>
      <c r="AD355" s="275" t="e">
        <f t="shared" si="109"/>
        <v>#VALUE!</v>
      </c>
      <c r="AE355" s="276" t="e">
        <f t="shared" si="118"/>
        <v>#VALUE!</v>
      </c>
    </row>
    <row r="356" spans="1:31">
      <c r="A356" s="133" t="e">
        <f t="shared" si="119"/>
        <v>#VALUE!</v>
      </c>
      <c r="B356" s="134" t="e">
        <f t="shared" si="120"/>
        <v>#VALUE!</v>
      </c>
      <c r="C356" s="134" t="e">
        <f t="shared" si="121"/>
        <v>#VALUE!</v>
      </c>
      <c r="D356" s="135" t="e">
        <f t="shared" si="122"/>
        <v>#VALUE!</v>
      </c>
      <c r="E356" s="150" t="e">
        <f t="shared" si="110"/>
        <v>#VALUE!</v>
      </c>
      <c r="F356" s="150" t="e">
        <f t="shared" si="111"/>
        <v>#VALUE!</v>
      </c>
      <c r="G356" s="136" t="e">
        <f t="shared" si="112"/>
        <v>#VALUE!</v>
      </c>
      <c r="H356" s="148" t="e">
        <f t="shared" si="116"/>
        <v>#VALUE!</v>
      </c>
      <c r="I356" s="148" t="e">
        <f t="shared" si="123"/>
        <v>#VALUE!</v>
      </c>
      <c r="J356" s="148" t="e">
        <f t="shared" si="113"/>
        <v>#VALUE!</v>
      </c>
      <c r="K356" s="148" t="e">
        <f t="shared" si="124"/>
        <v>#VALUE!</v>
      </c>
      <c r="L356" s="148" t="e">
        <f t="shared" si="125"/>
        <v>#VALUE!</v>
      </c>
      <c r="M356" s="148" t="e">
        <f t="shared" si="114"/>
        <v>#VALUE!</v>
      </c>
      <c r="N356" s="148" t="e">
        <f t="shared" si="117"/>
        <v>#VALUE!</v>
      </c>
      <c r="O356" s="148"/>
      <c r="P356" s="148"/>
      <c r="Q356" s="148" t="e">
        <f t="shared" si="126"/>
        <v>#VALUE!</v>
      </c>
      <c r="R356" s="148" t="e">
        <f t="shared" si="127"/>
        <v>#VALUE!</v>
      </c>
      <c r="S356" s="137" t="e">
        <f t="shared" si="115"/>
        <v>#VALUE!</v>
      </c>
      <c r="T356" s="275" t="e">
        <f t="shared" si="107"/>
        <v>#VALUE!</v>
      </c>
      <c r="U356" s="275" t="e">
        <f t="shared" si="109"/>
        <v>#VALUE!</v>
      </c>
      <c r="V356" s="275" t="e">
        <f t="shared" si="109"/>
        <v>#VALUE!</v>
      </c>
      <c r="W356" s="275" t="e">
        <f t="shared" si="109"/>
        <v>#VALUE!</v>
      </c>
      <c r="X356" s="275" t="e">
        <f t="shared" si="109"/>
        <v>#VALUE!</v>
      </c>
      <c r="Y356" s="275" t="e">
        <f t="shared" si="109"/>
        <v>#VALUE!</v>
      </c>
      <c r="Z356" s="275" t="e">
        <f t="shared" si="109"/>
        <v>#VALUE!</v>
      </c>
      <c r="AA356" s="275" t="e">
        <f t="shared" si="109"/>
        <v>#VALUE!</v>
      </c>
      <c r="AB356" s="275" t="e">
        <f t="shared" si="109"/>
        <v>#VALUE!</v>
      </c>
      <c r="AC356" s="275" t="e">
        <f t="shared" si="109"/>
        <v>#VALUE!</v>
      </c>
      <c r="AD356" s="275" t="e">
        <f t="shared" si="109"/>
        <v>#VALUE!</v>
      </c>
      <c r="AE356" s="276" t="e">
        <f t="shared" si="118"/>
        <v>#VALUE!</v>
      </c>
    </row>
    <row r="357" spans="1:31">
      <c r="A357" s="133" t="e">
        <f t="shared" si="119"/>
        <v>#VALUE!</v>
      </c>
      <c r="B357" s="134" t="e">
        <f t="shared" si="120"/>
        <v>#VALUE!</v>
      </c>
      <c r="C357" s="134" t="e">
        <f t="shared" si="121"/>
        <v>#VALUE!</v>
      </c>
      <c r="D357" s="135" t="e">
        <f t="shared" si="122"/>
        <v>#VALUE!</v>
      </c>
      <c r="E357" s="150" t="e">
        <f t="shared" si="110"/>
        <v>#VALUE!</v>
      </c>
      <c r="F357" s="150" t="e">
        <f t="shared" si="111"/>
        <v>#VALUE!</v>
      </c>
      <c r="G357" s="136" t="e">
        <f t="shared" si="112"/>
        <v>#VALUE!</v>
      </c>
      <c r="H357" s="148" t="e">
        <f t="shared" si="116"/>
        <v>#VALUE!</v>
      </c>
      <c r="I357" s="148" t="e">
        <f t="shared" si="123"/>
        <v>#VALUE!</v>
      </c>
      <c r="J357" s="148" t="e">
        <f t="shared" si="113"/>
        <v>#VALUE!</v>
      </c>
      <c r="K357" s="148" t="e">
        <f t="shared" si="124"/>
        <v>#VALUE!</v>
      </c>
      <c r="L357" s="148" t="e">
        <f t="shared" si="125"/>
        <v>#VALUE!</v>
      </c>
      <c r="M357" s="148" t="e">
        <f t="shared" si="114"/>
        <v>#VALUE!</v>
      </c>
      <c r="N357" s="148" t="e">
        <f t="shared" si="117"/>
        <v>#VALUE!</v>
      </c>
      <c r="O357" s="148"/>
      <c r="P357" s="148"/>
      <c r="Q357" s="148" t="e">
        <f t="shared" si="126"/>
        <v>#VALUE!</v>
      </c>
      <c r="R357" s="148" t="e">
        <f t="shared" si="127"/>
        <v>#VALUE!</v>
      </c>
      <c r="S357" s="137" t="e">
        <f t="shared" si="115"/>
        <v>#VALUE!</v>
      </c>
      <c r="T357" s="275" t="e">
        <f t="shared" si="107"/>
        <v>#VALUE!</v>
      </c>
      <c r="U357" s="275" t="e">
        <f t="shared" si="109"/>
        <v>#VALUE!</v>
      </c>
      <c r="V357" s="275" t="e">
        <f t="shared" si="109"/>
        <v>#VALUE!</v>
      </c>
      <c r="W357" s="275" t="e">
        <f t="shared" si="109"/>
        <v>#VALUE!</v>
      </c>
      <c r="X357" s="275" t="e">
        <f t="shared" si="109"/>
        <v>#VALUE!</v>
      </c>
      <c r="Y357" s="275" t="e">
        <f t="shared" si="109"/>
        <v>#VALUE!</v>
      </c>
      <c r="Z357" s="275" t="e">
        <f t="shared" si="109"/>
        <v>#VALUE!</v>
      </c>
      <c r="AA357" s="275" t="e">
        <f t="shared" si="109"/>
        <v>#VALUE!</v>
      </c>
      <c r="AB357" s="275" t="e">
        <f t="shared" si="109"/>
        <v>#VALUE!</v>
      </c>
      <c r="AC357" s="275" t="e">
        <f t="shared" si="109"/>
        <v>#VALUE!</v>
      </c>
      <c r="AD357" s="275" t="e">
        <f t="shared" si="109"/>
        <v>#VALUE!</v>
      </c>
      <c r="AE357" s="276" t="e">
        <f t="shared" si="118"/>
        <v>#VALUE!</v>
      </c>
    </row>
    <row r="358" spans="1:31">
      <c r="A358" s="133" t="e">
        <f t="shared" si="119"/>
        <v>#VALUE!</v>
      </c>
      <c r="B358" s="134" t="e">
        <f t="shared" si="120"/>
        <v>#VALUE!</v>
      </c>
      <c r="C358" s="134" t="e">
        <f t="shared" si="121"/>
        <v>#VALUE!</v>
      </c>
      <c r="D358" s="135" t="e">
        <f t="shared" si="122"/>
        <v>#VALUE!</v>
      </c>
      <c r="E358" s="150" t="e">
        <f t="shared" si="110"/>
        <v>#VALUE!</v>
      </c>
      <c r="F358" s="150" t="e">
        <f t="shared" si="111"/>
        <v>#VALUE!</v>
      </c>
      <c r="G358" s="136" t="e">
        <f t="shared" si="112"/>
        <v>#VALUE!</v>
      </c>
      <c r="H358" s="148" t="e">
        <f t="shared" si="116"/>
        <v>#VALUE!</v>
      </c>
      <c r="I358" s="148" t="e">
        <f t="shared" si="123"/>
        <v>#VALUE!</v>
      </c>
      <c r="J358" s="148" t="e">
        <f t="shared" si="113"/>
        <v>#VALUE!</v>
      </c>
      <c r="K358" s="148" t="e">
        <f t="shared" si="124"/>
        <v>#VALUE!</v>
      </c>
      <c r="L358" s="148" t="e">
        <f t="shared" si="125"/>
        <v>#VALUE!</v>
      </c>
      <c r="M358" s="148" t="e">
        <f t="shared" si="114"/>
        <v>#VALUE!</v>
      </c>
      <c r="N358" s="148" t="e">
        <f t="shared" si="117"/>
        <v>#VALUE!</v>
      </c>
      <c r="O358" s="148"/>
      <c r="P358" s="148"/>
      <c r="Q358" s="148" t="e">
        <f t="shared" si="126"/>
        <v>#VALUE!</v>
      </c>
      <c r="R358" s="148" t="e">
        <f t="shared" si="127"/>
        <v>#VALUE!</v>
      </c>
      <c r="S358" s="137" t="e">
        <f t="shared" si="115"/>
        <v>#VALUE!</v>
      </c>
      <c r="T358" s="275" t="e">
        <f t="shared" si="107"/>
        <v>#VALUE!</v>
      </c>
      <c r="U358" s="275" t="e">
        <f t="shared" si="109"/>
        <v>#VALUE!</v>
      </c>
      <c r="V358" s="275" t="e">
        <f t="shared" si="109"/>
        <v>#VALUE!</v>
      </c>
      <c r="W358" s="275" t="e">
        <f t="shared" si="109"/>
        <v>#VALUE!</v>
      </c>
      <c r="X358" s="275" t="e">
        <f t="shared" si="109"/>
        <v>#VALUE!</v>
      </c>
      <c r="Y358" s="275" t="e">
        <f t="shared" si="109"/>
        <v>#VALUE!</v>
      </c>
      <c r="Z358" s="275" t="e">
        <f t="shared" si="109"/>
        <v>#VALUE!</v>
      </c>
      <c r="AA358" s="275" t="e">
        <f t="shared" si="109"/>
        <v>#VALUE!</v>
      </c>
      <c r="AB358" s="275" t="e">
        <f t="shared" si="109"/>
        <v>#VALUE!</v>
      </c>
      <c r="AC358" s="275" t="e">
        <f t="shared" si="109"/>
        <v>#VALUE!</v>
      </c>
      <c r="AD358" s="275" t="e">
        <f t="shared" si="109"/>
        <v>#VALUE!</v>
      </c>
      <c r="AE358" s="276" t="e">
        <f t="shared" si="118"/>
        <v>#VALUE!</v>
      </c>
    </row>
    <row r="359" spans="1:31">
      <c r="A359" s="133" t="e">
        <f t="shared" si="119"/>
        <v>#VALUE!</v>
      </c>
      <c r="B359" s="134" t="e">
        <f t="shared" si="120"/>
        <v>#VALUE!</v>
      </c>
      <c r="C359" s="134" t="e">
        <f t="shared" si="121"/>
        <v>#VALUE!</v>
      </c>
      <c r="D359" s="135" t="e">
        <f t="shared" si="122"/>
        <v>#VALUE!</v>
      </c>
      <c r="E359" s="150" t="e">
        <f t="shared" si="110"/>
        <v>#VALUE!</v>
      </c>
      <c r="F359" s="150" t="e">
        <f t="shared" si="111"/>
        <v>#VALUE!</v>
      </c>
      <c r="G359" s="136" t="e">
        <f t="shared" si="112"/>
        <v>#VALUE!</v>
      </c>
      <c r="H359" s="148" t="e">
        <f t="shared" si="116"/>
        <v>#VALUE!</v>
      </c>
      <c r="I359" s="148" t="e">
        <f t="shared" si="123"/>
        <v>#VALUE!</v>
      </c>
      <c r="J359" s="148" t="e">
        <f t="shared" si="113"/>
        <v>#VALUE!</v>
      </c>
      <c r="K359" s="148" t="e">
        <f t="shared" si="124"/>
        <v>#VALUE!</v>
      </c>
      <c r="L359" s="148" t="e">
        <f t="shared" si="125"/>
        <v>#VALUE!</v>
      </c>
      <c r="M359" s="148" t="e">
        <f t="shared" si="114"/>
        <v>#VALUE!</v>
      </c>
      <c r="N359" s="148" t="e">
        <f t="shared" si="117"/>
        <v>#VALUE!</v>
      </c>
      <c r="O359" s="148"/>
      <c r="P359" s="148"/>
      <c r="Q359" s="148" t="e">
        <f t="shared" si="126"/>
        <v>#VALUE!</v>
      </c>
      <c r="R359" s="148" t="e">
        <f t="shared" si="127"/>
        <v>#VALUE!</v>
      </c>
      <c r="S359" s="137" t="e">
        <f t="shared" si="115"/>
        <v>#VALUE!</v>
      </c>
      <c r="T359" s="275" t="e">
        <f t="shared" si="107"/>
        <v>#VALUE!</v>
      </c>
      <c r="U359" s="275" t="e">
        <f t="shared" si="109"/>
        <v>#VALUE!</v>
      </c>
      <c r="V359" s="275" t="e">
        <f t="shared" si="109"/>
        <v>#VALUE!</v>
      </c>
      <c r="W359" s="275" t="e">
        <f t="shared" si="109"/>
        <v>#VALUE!</v>
      </c>
      <c r="X359" s="275" t="e">
        <f t="shared" si="109"/>
        <v>#VALUE!</v>
      </c>
      <c r="Y359" s="275" t="e">
        <f t="shared" si="109"/>
        <v>#VALUE!</v>
      </c>
      <c r="Z359" s="275" t="e">
        <f t="shared" si="109"/>
        <v>#VALUE!</v>
      </c>
      <c r="AA359" s="275" t="e">
        <f t="shared" si="109"/>
        <v>#VALUE!</v>
      </c>
      <c r="AB359" s="275" t="e">
        <f t="shared" si="109"/>
        <v>#VALUE!</v>
      </c>
      <c r="AC359" s="275" t="e">
        <f t="shared" si="109"/>
        <v>#VALUE!</v>
      </c>
      <c r="AD359" s="275" t="e">
        <f t="shared" si="109"/>
        <v>#VALUE!</v>
      </c>
      <c r="AE359" s="276" t="e">
        <f t="shared" si="118"/>
        <v>#VALUE!</v>
      </c>
    </row>
    <row r="360" spans="1:31">
      <c r="A360" s="133" t="e">
        <f t="shared" si="119"/>
        <v>#VALUE!</v>
      </c>
      <c r="B360" s="134" t="e">
        <f t="shared" si="120"/>
        <v>#VALUE!</v>
      </c>
      <c r="C360" s="134" t="e">
        <f t="shared" si="121"/>
        <v>#VALUE!</v>
      </c>
      <c r="D360" s="135" t="e">
        <f t="shared" si="122"/>
        <v>#VALUE!</v>
      </c>
      <c r="E360" s="150" t="e">
        <f t="shared" si="110"/>
        <v>#VALUE!</v>
      </c>
      <c r="F360" s="150" t="e">
        <f t="shared" si="111"/>
        <v>#VALUE!</v>
      </c>
      <c r="G360" s="136" t="e">
        <f t="shared" si="112"/>
        <v>#VALUE!</v>
      </c>
      <c r="H360" s="148" t="e">
        <f t="shared" si="116"/>
        <v>#VALUE!</v>
      </c>
      <c r="I360" s="148" t="e">
        <f t="shared" si="123"/>
        <v>#VALUE!</v>
      </c>
      <c r="J360" s="148" t="e">
        <f t="shared" si="113"/>
        <v>#VALUE!</v>
      </c>
      <c r="K360" s="148" t="e">
        <f t="shared" si="124"/>
        <v>#VALUE!</v>
      </c>
      <c r="L360" s="148" t="e">
        <f t="shared" si="125"/>
        <v>#VALUE!</v>
      </c>
      <c r="M360" s="148" t="e">
        <f t="shared" si="114"/>
        <v>#VALUE!</v>
      </c>
      <c r="N360" s="148" t="e">
        <f t="shared" si="117"/>
        <v>#VALUE!</v>
      </c>
      <c r="O360" s="148"/>
      <c r="P360" s="148"/>
      <c r="Q360" s="148" t="e">
        <f t="shared" si="126"/>
        <v>#VALUE!</v>
      </c>
      <c r="R360" s="148" t="e">
        <f t="shared" si="127"/>
        <v>#VALUE!</v>
      </c>
      <c r="S360" s="137" t="e">
        <f t="shared" si="115"/>
        <v>#VALUE!</v>
      </c>
      <c r="T360" s="275" t="e">
        <f t="shared" si="107"/>
        <v>#VALUE!</v>
      </c>
      <c r="U360" s="275" t="e">
        <f t="shared" si="109"/>
        <v>#VALUE!</v>
      </c>
      <c r="V360" s="275" t="e">
        <f t="shared" si="109"/>
        <v>#VALUE!</v>
      </c>
      <c r="W360" s="275" t="e">
        <f t="shared" si="109"/>
        <v>#VALUE!</v>
      </c>
      <c r="X360" s="275" t="e">
        <f t="shared" si="109"/>
        <v>#VALUE!</v>
      </c>
      <c r="Y360" s="275" t="e">
        <f t="shared" si="109"/>
        <v>#VALUE!</v>
      </c>
      <c r="Z360" s="275" t="e">
        <f t="shared" si="109"/>
        <v>#VALUE!</v>
      </c>
      <c r="AA360" s="275" t="e">
        <f t="shared" si="109"/>
        <v>#VALUE!</v>
      </c>
      <c r="AB360" s="275" t="e">
        <f t="shared" si="109"/>
        <v>#VALUE!</v>
      </c>
      <c r="AC360" s="275" t="e">
        <f t="shared" si="109"/>
        <v>#VALUE!</v>
      </c>
      <c r="AD360" s="275" t="e">
        <f t="shared" si="109"/>
        <v>#VALUE!</v>
      </c>
      <c r="AE360" s="276" t="e">
        <f t="shared" si="118"/>
        <v>#VALUE!</v>
      </c>
    </row>
    <row r="361" spans="1:31">
      <c r="A361" s="133" t="e">
        <f t="shared" si="119"/>
        <v>#VALUE!</v>
      </c>
      <c r="B361" s="134" t="e">
        <f t="shared" si="120"/>
        <v>#VALUE!</v>
      </c>
      <c r="C361" s="134" t="e">
        <f t="shared" si="121"/>
        <v>#VALUE!</v>
      </c>
      <c r="D361" s="135" t="e">
        <f t="shared" si="122"/>
        <v>#VALUE!</v>
      </c>
      <c r="E361" s="150" t="e">
        <f t="shared" si="110"/>
        <v>#VALUE!</v>
      </c>
      <c r="F361" s="150" t="e">
        <f t="shared" si="111"/>
        <v>#VALUE!</v>
      </c>
      <c r="G361" s="136" t="e">
        <f t="shared" si="112"/>
        <v>#VALUE!</v>
      </c>
      <c r="H361" s="148" t="e">
        <f t="shared" si="116"/>
        <v>#VALUE!</v>
      </c>
      <c r="I361" s="148" t="e">
        <f t="shared" si="123"/>
        <v>#VALUE!</v>
      </c>
      <c r="J361" s="148" t="e">
        <f t="shared" si="113"/>
        <v>#VALUE!</v>
      </c>
      <c r="K361" s="148" t="e">
        <f t="shared" si="124"/>
        <v>#VALUE!</v>
      </c>
      <c r="L361" s="148" t="e">
        <f t="shared" si="125"/>
        <v>#VALUE!</v>
      </c>
      <c r="M361" s="148" t="e">
        <f t="shared" si="114"/>
        <v>#VALUE!</v>
      </c>
      <c r="N361" s="148" t="e">
        <f t="shared" si="117"/>
        <v>#VALUE!</v>
      </c>
      <c r="O361" s="148"/>
      <c r="P361" s="148"/>
      <c r="Q361" s="148" t="e">
        <f t="shared" si="126"/>
        <v>#VALUE!</v>
      </c>
      <c r="R361" s="148" t="e">
        <f t="shared" si="127"/>
        <v>#VALUE!</v>
      </c>
      <c r="S361" s="137" t="e">
        <f t="shared" si="115"/>
        <v>#VALUE!</v>
      </c>
      <c r="T361" s="275" t="e">
        <f t="shared" si="107"/>
        <v>#VALUE!</v>
      </c>
      <c r="U361" s="275" t="e">
        <f t="shared" si="109"/>
        <v>#VALUE!</v>
      </c>
      <c r="V361" s="275" t="e">
        <f t="shared" si="109"/>
        <v>#VALUE!</v>
      </c>
      <c r="W361" s="275" t="e">
        <f t="shared" si="109"/>
        <v>#VALUE!</v>
      </c>
      <c r="X361" s="275" t="e">
        <f t="shared" si="109"/>
        <v>#VALUE!</v>
      </c>
      <c r="Y361" s="275" t="e">
        <f t="shared" si="109"/>
        <v>#VALUE!</v>
      </c>
      <c r="Z361" s="275" t="e">
        <f t="shared" si="109"/>
        <v>#VALUE!</v>
      </c>
      <c r="AA361" s="275" t="e">
        <f t="shared" si="109"/>
        <v>#VALUE!</v>
      </c>
      <c r="AB361" s="275" t="e">
        <f t="shared" si="109"/>
        <v>#VALUE!</v>
      </c>
      <c r="AC361" s="275" t="e">
        <f t="shared" si="109"/>
        <v>#VALUE!</v>
      </c>
      <c r="AD361" s="275" t="e">
        <f t="shared" si="109"/>
        <v>#VALUE!</v>
      </c>
      <c r="AE361" s="276" t="e">
        <f t="shared" si="118"/>
        <v>#VALUE!</v>
      </c>
    </row>
    <row r="362" spans="1:31">
      <c r="A362" s="133" t="e">
        <f t="shared" si="119"/>
        <v>#VALUE!</v>
      </c>
      <c r="B362" s="134" t="e">
        <f t="shared" si="120"/>
        <v>#VALUE!</v>
      </c>
      <c r="C362" s="134" t="e">
        <f t="shared" si="121"/>
        <v>#VALUE!</v>
      </c>
      <c r="D362" s="135" t="e">
        <f t="shared" si="122"/>
        <v>#VALUE!</v>
      </c>
      <c r="E362" s="150" t="e">
        <f t="shared" si="110"/>
        <v>#VALUE!</v>
      </c>
      <c r="F362" s="150" t="e">
        <f t="shared" si="111"/>
        <v>#VALUE!</v>
      </c>
      <c r="G362" s="136" t="e">
        <f t="shared" si="112"/>
        <v>#VALUE!</v>
      </c>
      <c r="H362" s="148" t="e">
        <f t="shared" si="116"/>
        <v>#VALUE!</v>
      </c>
      <c r="I362" s="148" t="e">
        <f t="shared" si="123"/>
        <v>#VALUE!</v>
      </c>
      <c r="J362" s="148" t="e">
        <f t="shared" si="113"/>
        <v>#VALUE!</v>
      </c>
      <c r="K362" s="148" t="e">
        <f t="shared" si="124"/>
        <v>#VALUE!</v>
      </c>
      <c r="L362" s="148" t="e">
        <f t="shared" si="125"/>
        <v>#VALUE!</v>
      </c>
      <c r="M362" s="148" t="e">
        <f t="shared" si="114"/>
        <v>#VALUE!</v>
      </c>
      <c r="N362" s="148" t="e">
        <f t="shared" si="117"/>
        <v>#VALUE!</v>
      </c>
      <c r="O362" s="148"/>
      <c r="P362" s="148"/>
      <c r="Q362" s="148" t="e">
        <f t="shared" si="126"/>
        <v>#VALUE!</v>
      </c>
      <c r="R362" s="148" t="e">
        <f t="shared" si="127"/>
        <v>#VALUE!</v>
      </c>
      <c r="S362" s="137" t="e">
        <f t="shared" si="115"/>
        <v>#VALUE!</v>
      </c>
      <c r="T362" s="275" t="e">
        <f t="shared" si="107"/>
        <v>#VALUE!</v>
      </c>
      <c r="U362" s="275" t="e">
        <f t="shared" si="109"/>
        <v>#VALUE!</v>
      </c>
      <c r="V362" s="275" t="e">
        <f t="shared" si="109"/>
        <v>#VALUE!</v>
      </c>
      <c r="W362" s="275" t="e">
        <f t="shared" si="109"/>
        <v>#VALUE!</v>
      </c>
      <c r="X362" s="275" t="e">
        <f t="shared" si="109"/>
        <v>#VALUE!</v>
      </c>
      <c r="Y362" s="275" t="e">
        <f t="shared" ref="U362:AD387" si="128">MAX(0,MIN(MAX(0,$M362),Y$7)-Y$6)</f>
        <v>#VALUE!</v>
      </c>
      <c r="Z362" s="275" t="e">
        <f t="shared" si="128"/>
        <v>#VALUE!</v>
      </c>
      <c r="AA362" s="275" t="e">
        <f t="shared" si="128"/>
        <v>#VALUE!</v>
      </c>
      <c r="AB362" s="275" t="e">
        <f t="shared" si="128"/>
        <v>#VALUE!</v>
      </c>
      <c r="AC362" s="275" t="e">
        <f t="shared" si="128"/>
        <v>#VALUE!</v>
      </c>
      <c r="AD362" s="275" t="e">
        <f t="shared" si="128"/>
        <v>#VALUE!</v>
      </c>
      <c r="AE362" s="276" t="e">
        <f t="shared" si="118"/>
        <v>#VALUE!</v>
      </c>
    </row>
    <row r="363" spans="1:31">
      <c r="A363" s="133" t="e">
        <f t="shared" si="119"/>
        <v>#VALUE!</v>
      </c>
      <c r="B363" s="134" t="e">
        <f t="shared" si="120"/>
        <v>#VALUE!</v>
      </c>
      <c r="C363" s="134" t="e">
        <f t="shared" si="121"/>
        <v>#VALUE!</v>
      </c>
      <c r="D363" s="135" t="e">
        <f t="shared" si="122"/>
        <v>#VALUE!</v>
      </c>
      <c r="E363" s="150" t="e">
        <f t="shared" si="110"/>
        <v>#VALUE!</v>
      </c>
      <c r="F363" s="150" t="e">
        <f t="shared" si="111"/>
        <v>#VALUE!</v>
      </c>
      <c r="G363" s="136" t="e">
        <f t="shared" si="112"/>
        <v>#VALUE!</v>
      </c>
      <c r="H363" s="148" t="e">
        <f t="shared" si="116"/>
        <v>#VALUE!</v>
      </c>
      <c r="I363" s="148" t="e">
        <f t="shared" si="123"/>
        <v>#VALUE!</v>
      </c>
      <c r="J363" s="148" t="e">
        <f t="shared" si="113"/>
        <v>#VALUE!</v>
      </c>
      <c r="K363" s="148" t="e">
        <f t="shared" si="124"/>
        <v>#VALUE!</v>
      </c>
      <c r="L363" s="148" t="e">
        <f t="shared" si="125"/>
        <v>#VALUE!</v>
      </c>
      <c r="M363" s="148" t="e">
        <f t="shared" si="114"/>
        <v>#VALUE!</v>
      </c>
      <c r="N363" s="148" t="e">
        <f t="shared" si="117"/>
        <v>#VALUE!</v>
      </c>
      <c r="O363" s="148"/>
      <c r="P363" s="148"/>
      <c r="Q363" s="148" t="e">
        <f t="shared" si="126"/>
        <v>#VALUE!</v>
      </c>
      <c r="R363" s="148" t="e">
        <f t="shared" si="127"/>
        <v>#VALUE!</v>
      </c>
      <c r="S363" s="137" t="e">
        <f t="shared" si="115"/>
        <v>#VALUE!</v>
      </c>
      <c r="T363" s="275" t="e">
        <f t="shared" ref="T363:T426" si="129">MAX(0,MIN(MAX(0,$M363),T$7)-T$6)</f>
        <v>#VALUE!</v>
      </c>
      <c r="U363" s="275" t="e">
        <f t="shared" si="128"/>
        <v>#VALUE!</v>
      </c>
      <c r="V363" s="275" t="e">
        <f t="shared" si="128"/>
        <v>#VALUE!</v>
      </c>
      <c r="W363" s="275" t="e">
        <f t="shared" si="128"/>
        <v>#VALUE!</v>
      </c>
      <c r="X363" s="275" t="e">
        <f t="shared" si="128"/>
        <v>#VALUE!</v>
      </c>
      <c r="Y363" s="275" t="e">
        <f t="shared" si="128"/>
        <v>#VALUE!</v>
      </c>
      <c r="Z363" s="275" t="e">
        <f t="shared" si="128"/>
        <v>#VALUE!</v>
      </c>
      <c r="AA363" s="275" t="e">
        <f t="shared" si="128"/>
        <v>#VALUE!</v>
      </c>
      <c r="AB363" s="275" t="e">
        <f t="shared" si="128"/>
        <v>#VALUE!</v>
      </c>
      <c r="AC363" s="275" t="e">
        <f t="shared" si="128"/>
        <v>#VALUE!</v>
      </c>
      <c r="AD363" s="275" t="e">
        <f t="shared" si="128"/>
        <v>#VALUE!</v>
      </c>
      <c r="AE363" s="276" t="e">
        <f t="shared" si="118"/>
        <v>#VALUE!</v>
      </c>
    </row>
    <row r="364" spans="1:31">
      <c r="A364" s="133" t="e">
        <f t="shared" si="119"/>
        <v>#VALUE!</v>
      </c>
      <c r="B364" s="134" t="e">
        <f t="shared" si="120"/>
        <v>#VALUE!</v>
      </c>
      <c r="C364" s="134" t="e">
        <f t="shared" si="121"/>
        <v>#VALUE!</v>
      </c>
      <c r="D364" s="135" t="e">
        <f t="shared" si="122"/>
        <v>#VALUE!</v>
      </c>
      <c r="E364" s="150" t="e">
        <f t="shared" si="110"/>
        <v>#VALUE!</v>
      </c>
      <c r="F364" s="150" t="e">
        <f t="shared" si="111"/>
        <v>#VALUE!</v>
      </c>
      <c r="G364" s="136" t="e">
        <f t="shared" si="112"/>
        <v>#VALUE!</v>
      </c>
      <c r="H364" s="148" t="e">
        <f t="shared" si="116"/>
        <v>#VALUE!</v>
      </c>
      <c r="I364" s="148" t="e">
        <f t="shared" si="123"/>
        <v>#VALUE!</v>
      </c>
      <c r="J364" s="148" t="e">
        <f t="shared" si="113"/>
        <v>#VALUE!</v>
      </c>
      <c r="K364" s="148" t="e">
        <f t="shared" si="124"/>
        <v>#VALUE!</v>
      </c>
      <c r="L364" s="148" t="e">
        <f t="shared" si="125"/>
        <v>#VALUE!</v>
      </c>
      <c r="M364" s="148" t="e">
        <f t="shared" si="114"/>
        <v>#VALUE!</v>
      </c>
      <c r="N364" s="148" t="e">
        <f t="shared" si="117"/>
        <v>#VALUE!</v>
      </c>
      <c r="O364" s="148"/>
      <c r="P364" s="148"/>
      <c r="Q364" s="148" t="e">
        <f t="shared" si="126"/>
        <v>#VALUE!</v>
      </c>
      <c r="R364" s="148" t="e">
        <f t="shared" si="127"/>
        <v>#VALUE!</v>
      </c>
      <c r="S364" s="137" t="e">
        <f t="shared" si="115"/>
        <v>#VALUE!</v>
      </c>
      <c r="T364" s="275" t="e">
        <f t="shared" si="129"/>
        <v>#VALUE!</v>
      </c>
      <c r="U364" s="275" t="e">
        <f t="shared" si="128"/>
        <v>#VALUE!</v>
      </c>
      <c r="V364" s="275" t="e">
        <f t="shared" si="128"/>
        <v>#VALUE!</v>
      </c>
      <c r="W364" s="275" t="e">
        <f t="shared" si="128"/>
        <v>#VALUE!</v>
      </c>
      <c r="X364" s="275" t="e">
        <f t="shared" si="128"/>
        <v>#VALUE!</v>
      </c>
      <c r="Y364" s="275" t="e">
        <f t="shared" si="128"/>
        <v>#VALUE!</v>
      </c>
      <c r="Z364" s="275" t="e">
        <f t="shared" si="128"/>
        <v>#VALUE!</v>
      </c>
      <c r="AA364" s="275" t="e">
        <f t="shared" si="128"/>
        <v>#VALUE!</v>
      </c>
      <c r="AB364" s="275" t="e">
        <f t="shared" si="128"/>
        <v>#VALUE!</v>
      </c>
      <c r="AC364" s="275" t="e">
        <f t="shared" si="128"/>
        <v>#VALUE!</v>
      </c>
      <c r="AD364" s="275" t="e">
        <f t="shared" si="128"/>
        <v>#VALUE!</v>
      </c>
      <c r="AE364" s="276" t="e">
        <f t="shared" si="118"/>
        <v>#VALUE!</v>
      </c>
    </row>
    <row r="365" spans="1:31">
      <c r="A365" s="133" t="e">
        <f t="shared" si="119"/>
        <v>#VALUE!</v>
      </c>
      <c r="B365" s="134" t="e">
        <f t="shared" si="120"/>
        <v>#VALUE!</v>
      </c>
      <c r="C365" s="134" t="e">
        <f t="shared" si="121"/>
        <v>#VALUE!</v>
      </c>
      <c r="D365" s="135" t="e">
        <f t="shared" si="122"/>
        <v>#VALUE!</v>
      </c>
      <c r="E365" s="150" t="e">
        <f t="shared" si="110"/>
        <v>#VALUE!</v>
      </c>
      <c r="F365" s="150" t="e">
        <f t="shared" si="111"/>
        <v>#VALUE!</v>
      </c>
      <c r="G365" s="136" t="e">
        <f t="shared" si="112"/>
        <v>#VALUE!</v>
      </c>
      <c r="H365" s="148" t="e">
        <f t="shared" si="116"/>
        <v>#VALUE!</v>
      </c>
      <c r="I365" s="148" t="e">
        <f t="shared" si="123"/>
        <v>#VALUE!</v>
      </c>
      <c r="J365" s="148" t="e">
        <f t="shared" si="113"/>
        <v>#VALUE!</v>
      </c>
      <c r="K365" s="148" t="e">
        <f t="shared" si="124"/>
        <v>#VALUE!</v>
      </c>
      <c r="L365" s="148" t="e">
        <f t="shared" si="125"/>
        <v>#VALUE!</v>
      </c>
      <c r="M365" s="148" t="e">
        <f t="shared" si="114"/>
        <v>#VALUE!</v>
      </c>
      <c r="N365" s="148" t="e">
        <f t="shared" si="117"/>
        <v>#VALUE!</v>
      </c>
      <c r="O365" s="148"/>
      <c r="P365" s="148"/>
      <c r="Q365" s="148" t="e">
        <f t="shared" si="126"/>
        <v>#VALUE!</v>
      </c>
      <c r="R365" s="148" t="e">
        <f t="shared" si="127"/>
        <v>#VALUE!</v>
      </c>
      <c r="S365" s="137" t="e">
        <f t="shared" si="115"/>
        <v>#VALUE!</v>
      </c>
      <c r="T365" s="275" t="e">
        <f t="shared" si="129"/>
        <v>#VALUE!</v>
      </c>
      <c r="U365" s="275" t="e">
        <f t="shared" si="128"/>
        <v>#VALUE!</v>
      </c>
      <c r="V365" s="275" t="e">
        <f t="shared" si="128"/>
        <v>#VALUE!</v>
      </c>
      <c r="W365" s="275" t="e">
        <f t="shared" si="128"/>
        <v>#VALUE!</v>
      </c>
      <c r="X365" s="275" t="e">
        <f t="shared" si="128"/>
        <v>#VALUE!</v>
      </c>
      <c r="Y365" s="275" t="e">
        <f t="shared" si="128"/>
        <v>#VALUE!</v>
      </c>
      <c r="Z365" s="275" t="e">
        <f t="shared" si="128"/>
        <v>#VALUE!</v>
      </c>
      <c r="AA365" s="275" t="e">
        <f t="shared" si="128"/>
        <v>#VALUE!</v>
      </c>
      <c r="AB365" s="275" t="e">
        <f t="shared" si="128"/>
        <v>#VALUE!</v>
      </c>
      <c r="AC365" s="275" t="e">
        <f t="shared" si="128"/>
        <v>#VALUE!</v>
      </c>
      <c r="AD365" s="275" t="e">
        <f t="shared" si="128"/>
        <v>#VALUE!</v>
      </c>
      <c r="AE365" s="276" t="e">
        <f t="shared" si="118"/>
        <v>#VALUE!</v>
      </c>
    </row>
    <row r="366" spans="1:31">
      <c r="A366" s="133" t="e">
        <f t="shared" si="119"/>
        <v>#VALUE!</v>
      </c>
      <c r="B366" s="134" t="e">
        <f t="shared" si="120"/>
        <v>#VALUE!</v>
      </c>
      <c r="C366" s="134" t="e">
        <f t="shared" si="121"/>
        <v>#VALUE!</v>
      </c>
      <c r="D366" s="135" t="e">
        <f t="shared" si="122"/>
        <v>#VALUE!</v>
      </c>
      <c r="E366" s="150" t="e">
        <f t="shared" si="110"/>
        <v>#VALUE!</v>
      </c>
      <c r="F366" s="150" t="e">
        <f t="shared" si="111"/>
        <v>#VALUE!</v>
      </c>
      <c r="G366" s="136" t="e">
        <f t="shared" si="112"/>
        <v>#VALUE!</v>
      </c>
      <c r="H366" s="148" t="e">
        <f t="shared" si="116"/>
        <v>#VALUE!</v>
      </c>
      <c r="I366" s="148" t="e">
        <f t="shared" si="123"/>
        <v>#VALUE!</v>
      </c>
      <c r="J366" s="148" t="e">
        <f t="shared" si="113"/>
        <v>#VALUE!</v>
      </c>
      <c r="K366" s="148" t="e">
        <f t="shared" si="124"/>
        <v>#VALUE!</v>
      </c>
      <c r="L366" s="148" t="e">
        <f t="shared" si="125"/>
        <v>#VALUE!</v>
      </c>
      <c r="M366" s="148" t="e">
        <f t="shared" si="114"/>
        <v>#VALUE!</v>
      </c>
      <c r="N366" s="148" t="e">
        <f t="shared" si="117"/>
        <v>#VALUE!</v>
      </c>
      <c r="O366" s="148"/>
      <c r="P366" s="148"/>
      <c r="Q366" s="148" t="e">
        <f t="shared" si="126"/>
        <v>#VALUE!</v>
      </c>
      <c r="R366" s="148" t="e">
        <f t="shared" si="127"/>
        <v>#VALUE!</v>
      </c>
      <c r="S366" s="137" t="e">
        <f t="shared" si="115"/>
        <v>#VALUE!</v>
      </c>
      <c r="T366" s="275" t="e">
        <f t="shared" si="129"/>
        <v>#VALUE!</v>
      </c>
      <c r="U366" s="275" t="e">
        <f t="shared" si="128"/>
        <v>#VALUE!</v>
      </c>
      <c r="V366" s="275" t="e">
        <f t="shared" si="128"/>
        <v>#VALUE!</v>
      </c>
      <c r="W366" s="275" t="e">
        <f t="shared" si="128"/>
        <v>#VALUE!</v>
      </c>
      <c r="X366" s="275" t="e">
        <f t="shared" si="128"/>
        <v>#VALUE!</v>
      </c>
      <c r="Y366" s="275" t="e">
        <f t="shared" si="128"/>
        <v>#VALUE!</v>
      </c>
      <c r="Z366" s="275" t="e">
        <f t="shared" si="128"/>
        <v>#VALUE!</v>
      </c>
      <c r="AA366" s="275" t="e">
        <f t="shared" si="128"/>
        <v>#VALUE!</v>
      </c>
      <c r="AB366" s="275" t="e">
        <f t="shared" si="128"/>
        <v>#VALUE!</v>
      </c>
      <c r="AC366" s="275" t="e">
        <f t="shared" si="128"/>
        <v>#VALUE!</v>
      </c>
      <c r="AD366" s="275" t="e">
        <f t="shared" si="128"/>
        <v>#VALUE!</v>
      </c>
      <c r="AE366" s="276" t="e">
        <f t="shared" si="118"/>
        <v>#VALUE!</v>
      </c>
    </row>
    <row r="367" spans="1:31">
      <c r="A367" s="133" t="e">
        <f t="shared" si="119"/>
        <v>#VALUE!</v>
      </c>
      <c r="B367" s="134" t="e">
        <f t="shared" si="120"/>
        <v>#VALUE!</v>
      </c>
      <c r="C367" s="134" t="e">
        <f t="shared" si="121"/>
        <v>#VALUE!</v>
      </c>
      <c r="D367" s="135" t="e">
        <f t="shared" si="122"/>
        <v>#VALUE!</v>
      </c>
      <c r="E367" s="150" t="e">
        <f t="shared" si="110"/>
        <v>#VALUE!</v>
      </c>
      <c r="F367" s="150" t="e">
        <f t="shared" si="111"/>
        <v>#VALUE!</v>
      </c>
      <c r="G367" s="136" t="e">
        <f t="shared" si="112"/>
        <v>#VALUE!</v>
      </c>
      <c r="H367" s="148" t="e">
        <f t="shared" si="116"/>
        <v>#VALUE!</v>
      </c>
      <c r="I367" s="148" t="e">
        <f t="shared" si="123"/>
        <v>#VALUE!</v>
      </c>
      <c r="J367" s="148" t="e">
        <f t="shared" si="113"/>
        <v>#VALUE!</v>
      </c>
      <c r="K367" s="148" t="e">
        <f t="shared" si="124"/>
        <v>#VALUE!</v>
      </c>
      <c r="L367" s="148" t="e">
        <f t="shared" si="125"/>
        <v>#VALUE!</v>
      </c>
      <c r="M367" s="148" t="e">
        <f t="shared" si="114"/>
        <v>#VALUE!</v>
      </c>
      <c r="N367" s="148" t="e">
        <f t="shared" si="117"/>
        <v>#VALUE!</v>
      </c>
      <c r="O367" s="148"/>
      <c r="P367" s="148"/>
      <c r="Q367" s="148" t="e">
        <f t="shared" si="126"/>
        <v>#VALUE!</v>
      </c>
      <c r="R367" s="148" t="e">
        <f t="shared" si="127"/>
        <v>#VALUE!</v>
      </c>
      <c r="S367" s="137" t="e">
        <f t="shared" si="115"/>
        <v>#VALUE!</v>
      </c>
      <c r="T367" s="275" t="e">
        <f t="shared" si="129"/>
        <v>#VALUE!</v>
      </c>
      <c r="U367" s="275" t="e">
        <f t="shared" si="128"/>
        <v>#VALUE!</v>
      </c>
      <c r="V367" s="275" t="e">
        <f t="shared" si="128"/>
        <v>#VALUE!</v>
      </c>
      <c r="W367" s="275" t="e">
        <f t="shared" si="128"/>
        <v>#VALUE!</v>
      </c>
      <c r="X367" s="275" t="e">
        <f t="shared" si="128"/>
        <v>#VALUE!</v>
      </c>
      <c r="Y367" s="275" t="e">
        <f t="shared" si="128"/>
        <v>#VALUE!</v>
      </c>
      <c r="Z367" s="275" t="e">
        <f t="shared" si="128"/>
        <v>#VALUE!</v>
      </c>
      <c r="AA367" s="275" t="e">
        <f t="shared" si="128"/>
        <v>#VALUE!</v>
      </c>
      <c r="AB367" s="275" t="e">
        <f t="shared" si="128"/>
        <v>#VALUE!</v>
      </c>
      <c r="AC367" s="275" t="e">
        <f t="shared" si="128"/>
        <v>#VALUE!</v>
      </c>
      <c r="AD367" s="275" t="e">
        <f t="shared" si="128"/>
        <v>#VALUE!</v>
      </c>
      <c r="AE367" s="276" t="e">
        <f t="shared" si="118"/>
        <v>#VALUE!</v>
      </c>
    </row>
    <row r="368" spans="1:31">
      <c r="A368" s="133" t="e">
        <f t="shared" si="119"/>
        <v>#VALUE!</v>
      </c>
      <c r="B368" s="134" t="e">
        <f t="shared" si="120"/>
        <v>#VALUE!</v>
      </c>
      <c r="C368" s="134" t="e">
        <f t="shared" si="121"/>
        <v>#VALUE!</v>
      </c>
      <c r="D368" s="135" t="e">
        <f t="shared" si="122"/>
        <v>#VALUE!</v>
      </c>
      <c r="E368" s="150" t="e">
        <f t="shared" si="110"/>
        <v>#VALUE!</v>
      </c>
      <c r="F368" s="150" t="e">
        <f t="shared" si="111"/>
        <v>#VALUE!</v>
      </c>
      <c r="G368" s="136" t="e">
        <f t="shared" si="112"/>
        <v>#VALUE!</v>
      </c>
      <c r="H368" s="148" t="e">
        <f t="shared" si="116"/>
        <v>#VALUE!</v>
      </c>
      <c r="I368" s="148" t="e">
        <f t="shared" si="123"/>
        <v>#VALUE!</v>
      </c>
      <c r="J368" s="148" t="e">
        <f t="shared" si="113"/>
        <v>#VALUE!</v>
      </c>
      <c r="K368" s="148" t="e">
        <f t="shared" si="124"/>
        <v>#VALUE!</v>
      </c>
      <c r="L368" s="148" t="e">
        <f t="shared" si="125"/>
        <v>#VALUE!</v>
      </c>
      <c r="M368" s="148" t="e">
        <f t="shared" si="114"/>
        <v>#VALUE!</v>
      </c>
      <c r="N368" s="148" t="e">
        <f t="shared" si="117"/>
        <v>#VALUE!</v>
      </c>
      <c r="O368" s="148"/>
      <c r="P368" s="148"/>
      <c r="Q368" s="148" t="e">
        <f t="shared" si="126"/>
        <v>#VALUE!</v>
      </c>
      <c r="R368" s="148" t="e">
        <f t="shared" si="127"/>
        <v>#VALUE!</v>
      </c>
      <c r="S368" s="137" t="e">
        <f t="shared" si="115"/>
        <v>#VALUE!</v>
      </c>
      <c r="T368" s="275" t="e">
        <f t="shared" si="129"/>
        <v>#VALUE!</v>
      </c>
      <c r="U368" s="275" t="e">
        <f t="shared" si="128"/>
        <v>#VALUE!</v>
      </c>
      <c r="V368" s="275" t="e">
        <f t="shared" si="128"/>
        <v>#VALUE!</v>
      </c>
      <c r="W368" s="275" t="e">
        <f t="shared" si="128"/>
        <v>#VALUE!</v>
      </c>
      <c r="X368" s="275" t="e">
        <f t="shared" si="128"/>
        <v>#VALUE!</v>
      </c>
      <c r="Y368" s="275" t="e">
        <f t="shared" si="128"/>
        <v>#VALUE!</v>
      </c>
      <c r="Z368" s="275" t="e">
        <f t="shared" si="128"/>
        <v>#VALUE!</v>
      </c>
      <c r="AA368" s="275" t="e">
        <f t="shared" si="128"/>
        <v>#VALUE!</v>
      </c>
      <c r="AB368" s="275" t="e">
        <f t="shared" si="128"/>
        <v>#VALUE!</v>
      </c>
      <c r="AC368" s="275" t="e">
        <f t="shared" si="128"/>
        <v>#VALUE!</v>
      </c>
      <c r="AD368" s="275" t="e">
        <f t="shared" si="128"/>
        <v>#VALUE!</v>
      </c>
      <c r="AE368" s="276" t="e">
        <f t="shared" si="118"/>
        <v>#VALUE!</v>
      </c>
    </row>
    <row r="369" spans="1:31">
      <c r="A369" s="133" t="e">
        <f t="shared" si="119"/>
        <v>#VALUE!</v>
      </c>
      <c r="B369" s="134" t="e">
        <f t="shared" si="120"/>
        <v>#VALUE!</v>
      </c>
      <c r="C369" s="134" t="e">
        <f t="shared" si="121"/>
        <v>#VALUE!</v>
      </c>
      <c r="D369" s="135" t="e">
        <f t="shared" si="122"/>
        <v>#VALUE!</v>
      </c>
      <c r="E369" s="150" t="e">
        <f t="shared" si="110"/>
        <v>#VALUE!</v>
      </c>
      <c r="F369" s="150" t="e">
        <f t="shared" si="111"/>
        <v>#VALUE!</v>
      </c>
      <c r="G369" s="136" t="e">
        <f t="shared" si="112"/>
        <v>#VALUE!</v>
      </c>
      <c r="H369" s="148" t="e">
        <f t="shared" si="116"/>
        <v>#VALUE!</v>
      </c>
      <c r="I369" s="148" t="e">
        <f t="shared" si="123"/>
        <v>#VALUE!</v>
      </c>
      <c r="J369" s="148" t="e">
        <f t="shared" si="113"/>
        <v>#VALUE!</v>
      </c>
      <c r="K369" s="148" t="e">
        <f t="shared" si="124"/>
        <v>#VALUE!</v>
      </c>
      <c r="L369" s="148" t="e">
        <f t="shared" si="125"/>
        <v>#VALUE!</v>
      </c>
      <c r="M369" s="148" t="e">
        <f t="shared" si="114"/>
        <v>#VALUE!</v>
      </c>
      <c r="N369" s="148" t="e">
        <f t="shared" si="117"/>
        <v>#VALUE!</v>
      </c>
      <c r="O369" s="148"/>
      <c r="P369" s="148"/>
      <c r="Q369" s="148" t="e">
        <f t="shared" si="126"/>
        <v>#VALUE!</v>
      </c>
      <c r="R369" s="148" t="e">
        <f t="shared" si="127"/>
        <v>#VALUE!</v>
      </c>
      <c r="S369" s="137" t="e">
        <f t="shared" si="115"/>
        <v>#VALUE!</v>
      </c>
      <c r="T369" s="275" t="e">
        <f t="shared" si="129"/>
        <v>#VALUE!</v>
      </c>
      <c r="U369" s="275" t="e">
        <f t="shared" si="128"/>
        <v>#VALUE!</v>
      </c>
      <c r="V369" s="275" t="e">
        <f t="shared" si="128"/>
        <v>#VALUE!</v>
      </c>
      <c r="W369" s="275" t="e">
        <f t="shared" si="128"/>
        <v>#VALUE!</v>
      </c>
      <c r="X369" s="275" t="e">
        <f t="shared" si="128"/>
        <v>#VALUE!</v>
      </c>
      <c r="Y369" s="275" t="e">
        <f t="shared" si="128"/>
        <v>#VALUE!</v>
      </c>
      <c r="Z369" s="275" t="e">
        <f t="shared" si="128"/>
        <v>#VALUE!</v>
      </c>
      <c r="AA369" s="275" t="e">
        <f t="shared" si="128"/>
        <v>#VALUE!</v>
      </c>
      <c r="AB369" s="275" t="e">
        <f t="shared" si="128"/>
        <v>#VALUE!</v>
      </c>
      <c r="AC369" s="275" t="e">
        <f t="shared" si="128"/>
        <v>#VALUE!</v>
      </c>
      <c r="AD369" s="275" t="e">
        <f t="shared" si="128"/>
        <v>#VALUE!</v>
      </c>
      <c r="AE369" s="276" t="e">
        <f t="shared" si="118"/>
        <v>#VALUE!</v>
      </c>
    </row>
    <row r="370" spans="1:31">
      <c r="A370" s="133" t="e">
        <f t="shared" si="119"/>
        <v>#VALUE!</v>
      </c>
      <c r="B370" s="134" t="e">
        <f t="shared" si="120"/>
        <v>#VALUE!</v>
      </c>
      <c r="C370" s="134" t="e">
        <f t="shared" si="121"/>
        <v>#VALUE!</v>
      </c>
      <c r="D370" s="135" t="e">
        <f t="shared" si="122"/>
        <v>#VALUE!</v>
      </c>
      <c r="E370" s="150" t="e">
        <f t="shared" si="110"/>
        <v>#VALUE!</v>
      </c>
      <c r="F370" s="150" t="e">
        <f t="shared" si="111"/>
        <v>#VALUE!</v>
      </c>
      <c r="G370" s="136" t="e">
        <f t="shared" si="112"/>
        <v>#VALUE!</v>
      </c>
      <c r="H370" s="148" t="e">
        <f t="shared" si="116"/>
        <v>#VALUE!</v>
      </c>
      <c r="I370" s="148" t="e">
        <f t="shared" si="123"/>
        <v>#VALUE!</v>
      </c>
      <c r="J370" s="148" t="e">
        <f t="shared" si="113"/>
        <v>#VALUE!</v>
      </c>
      <c r="K370" s="148" t="e">
        <f t="shared" si="124"/>
        <v>#VALUE!</v>
      </c>
      <c r="L370" s="148" t="e">
        <f t="shared" si="125"/>
        <v>#VALUE!</v>
      </c>
      <c r="M370" s="148" t="e">
        <f t="shared" si="114"/>
        <v>#VALUE!</v>
      </c>
      <c r="N370" s="148" t="e">
        <f t="shared" si="117"/>
        <v>#VALUE!</v>
      </c>
      <c r="O370" s="148"/>
      <c r="P370" s="148"/>
      <c r="Q370" s="148" t="e">
        <f t="shared" si="126"/>
        <v>#VALUE!</v>
      </c>
      <c r="R370" s="148" t="e">
        <f t="shared" si="127"/>
        <v>#VALUE!</v>
      </c>
      <c r="S370" s="137" t="e">
        <f t="shared" si="115"/>
        <v>#VALUE!</v>
      </c>
      <c r="T370" s="275" t="e">
        <f t="shared" si="129"/>
        <v>#VALUE!</v>
      </c>
      <c r="U370" s="275" t="e">
        <f t="shared" si="128"/>
        <v>#VALUE!</v>
      </c>
      <c r="V370" s="275" t="e">
        <f t="shared" si="128"/>
        <v>#VALUE!</v>
      </c>
      <c r="W370" s="275" t="e">
        <f t="shared" si="128"/>
        <v>#VALUE!</v>
      </c>
      <c r="X370" s="275" t="e">
        <f t="shared" si="128"/>
        <v>#VALUE!</v>
      </c>
      <c r="Y370" s="275" t="e">
        <f t="shared" si="128"/>
        <v>#VALUE!</v>
      </c>
      <c r="Z370" s="275" t="e">
        <f t="shared" si="128"/>
        <v>#VALUE!</v>
      </c>
      <c r="AA370" s="275" t="e">
        <f t="shared" si="128"/>
        <v>#VALUE!</v>
      </c>
      <c r="AB370" s="275" t="e">
        <f t="shared" si="128"/>
        <v>#VALUE!</v>
      </c>
      <c r="AC370" s="275" t="e">
        <f t="shared" si="128"/>
        <v>#VALUE!</v>
      </c>
      <c r="AD370" s="275" t="e">
        <f t="shared" si="128"/>
        <v>#VALUE!</v>
      </c>
      <c r="AE370" s="276" t="e">
        <f t="shared" si="118"/>
        <v>#VALUE!</v>
      </c>
    </row>
    <row r="371" spans="1:31">
      <c r="A371" s="133" t="e">
        <f t="shared" si="119"/>
        <v>#VALUE!</v>
      </c>
      <c r="B371" s="134" t="e">
        <f t="shared" si="120"/>
        <v>#VALUE!</v>
      </c>
      <c r="C371" s="134" t="e">
        <f t="shared" si="121"/>
        <v>#VALUE!</v>
      </c>
      <c r="D371" s="135" t="e">
        <f t="shared" si="122"/>
        <v>#VALUE!</v>
      </c>
      <c r="E371" s="150" t="e">
        <f t="shared" si="110"/>
        <v>#VALUE!</v>
      </c>
      <c r="F371" s="150" t="e">
        <f t="shared" si="111"/>
        <v>#VALUE!</v>
      </c>
      <c r="G371" s="136" t="e">
        <f t="shared" si="112"/>
        <v>#VALUE!</v>
      </c>
      <c r="H371" s="148" t="e">
        <f t="shared" si="116"/>
        <v>#VALUE!</v>
      </c>
      <c r="I371" s="148" t="e">
        <f t="shared" si="123"/>
        <v>#VALUE!</v>
      </c>
      <c r="J371" s="148" t="e">
        <f t="shared" si="113"/>
        <v>#VALUE!</v>
      </c>
      <c r="K371" s="148" t="e">
        <f t="shared" si="124"/>
        <v>#VALUE!</v>
      </c>
      <c r="L371" s="148" t="e">
        <f t="shared" si="125"/>
        <v>#VALUE!</v>
      </c>
      <c r="M371" s="148" t="e">
        <f t="shared" si="114"/>
        <v>#VALUE!</v>
      </c>
      <c r="N371" s="148" t="e">
        <f t="shared" si="117"/>
        <v>#VALUE!</v>
      </c>
      <c r="O371" s="148"/>
      <c r="P371" s="148"/>
      <c r="Q371" s="148" t="e">
        <f t="shared" si="126"/>
        <v>#VALUE!</v>
      </c>
      <c r="R371" s="148" t="e">
        <f t="shared" si="127"/>
        <v>#VALUE!</v>
      </c>
      <c r="S371" s="137" t="e">
        <f t="shared" si="115"/>
        <v>#VALUE!</v>
      </c>
      <c r="T371" s="275" t="e">
        <f t="shared" si="129"/>
        <v>#VALUE!</v>
      </c>
      <c r="U371" s="275" t="e">
        <f t="shared" si="128"/>
        <v>#VALUE!</v>
      </c>
      <c r="V371" s="275" t="e">
        <f t="shared" si="128"/>
        <v>#VALUE!</v>
      </c>
      <c r="W371" s="275" t="e">
        <f t="shared" si="128"/>
        <v>#VALUE!</v>
      </c>
      <c r="X371" s="275" t="e">
        <f t="shared" si="128"/>
        <v>#VALUE!</v>
      </c>
      <c r="Y371" s="275" t="e">
        <f t="shared" si="128"/>
        <v>#VALUE!</v>
      </c>
      <c r="Z371" s="275" t="e">
        <f t="shared" si="128"/>
        <v>#VALUE!</v>
      </c>
      <c r="AA371" s="275" t="e">
        <f t="shared" si="128"/>
        <v>#VALUE!</v>
      </c>
      <c r="AB371" s="275" t="e">
        <f t="shared" si="128"/>
        <v>#VALUE!</v>
      </c>
      <c r="AC371" s="275" t="e">
        <f t="shared" si="128"/>
        <v>#VALUE!</v>
      </c>
      <c r="AD371" s="275" t="e">
        <f t="shared" si="128"/>
        <v>#VALUE!</v>
      </c>
      <c r="AE371" s="276" t="e">
        <f t="shared" si="118"/>
        <v>#VALUE!</v>
      </c>
    </row>
    <row r="372" spans="1:31">
      <c r="A372" s="133" t="e">
        <f t="shared" si="119"/>
        <v>#VALUE!</v>
      </c>
      <c r="B372" s="134" t="e">
        <f t="shared" si="120"/>
        <v>#VALUE!</v>
      </c>
      <c r="C372" s="134" t="e">
        <f t="shared" si="121"/>
        <v>#VALUE!</v>
      </c>
      <c r="D372" s="135" t="e">
        <f t="shared" si="122"/>
        <v>#VALUE!</v>
      </c>
      <c r="E372" s="150" t="e">
        <f t="shared" si="110"/>
        <v>#VALUE!</v>
      </c>
      <c r="F372" s="150" t="e">
        <f t="shared" si="111"/>
        <v>#VALUE!</v>
      </c>
      <c r="G372" s="136" t="e">
        <f t="shared" si="112"/>
        <v>#VALUE!</v>
      </c>
      <c r="H372" s="148" t="e">
        <f t="shared" si="116"/>
        <v>#VALUE!</v>
      </c>
      <c r="I372" s="148" t="e">
        <f t="shared" si="123"/>
        <v>#VALUE!</v>
      </c>
      <c r="J372" s="148" t="e">
        <f t="shared" si="113"/>
        <v>#VALUE!</v>
      </c>
      <c r="K372" s="148" t="e">
        <f t="shared" si="124"/>
        <v>#VALUE!</v>
      </c>
      <c r="L372" s="148" t="e">
        <f t="shared" si="125"/>
        <v>#VALUE!</v>
      </c>
      <c r="M372" s="148" t="e">
        <f t="shared" si="114"/>
        <v>#VALUE!</v>
      </c>
      <c r="N372" s="148" t="e">
        <f t="shared" si="117"/>
        <v>#VALUE!</v>
      </c>
      <c r="O372" s="148"/>
      <c r="P372" s="148"/>
      <c r="Q372" s="148" t="e">
        <f t="shared" si="126"/>
        <v>#VALUE!</v>
      </c>
      <c r="R372" s="148" t="e">
        <f t="shared" si="127"/>
        <v>#VALUE!</v>
      </c>
      <c r="S372" s="137" t="e">
        <f t="shared" si="115"/>
        <v>#VALUE!</v>
      </c>
      <c r="T372" s="275" t="e">
        <f t="shared" si="129"/>
        <v>#VALUE!</v>
      </c>
      <c r="U372" s="275" t="e">
        <f t="shared" si="128"/>
        <v>#VALUE!</v>
      </c>
      <c r="V372" s="275" t="e">
        <f t="shared" si="128"/>
        <v>#VALUE!</v>
      </c>
      <c r="W372" s="275" t="e">
        <f t="shared" si="128"/>
        <v>#VALUE!</v>
      </c>
      <c r="X372" s="275" t="e">
        <f t="shared" si="128"/>
        <v>#VALUE!</v>
      </c>
      <c r="Y372" s="275" t="e">
        <f t="shared" si="128"/>
        <v>#VALUE!</v>
      </c>
      <c r="Z372" s="275" t="e">
        <f t="shared" si="128"/>
        <v>#VALUE!</v>
      </c>
      <c r="AA372" s="275" t="e">
        <f t="shared" si="128"/>
        <v>#VALUE!</v>
      </c>
      <c r="AB372" s="275" t="e">
        <f t="shared" si="128"/>
        <v>#VALUE!</v>
      </c>
      <c r="AC372" s="275" t="e">
        <f t="shared" si="128"/>
        <v>#VALUE!</v>
      </c>
      <c r="AD372" s="275" t="e">
        <f t="shared" si="128"/>
        <v>#VALUE!</v>
      </c>
      <c r="AE372" s="276" t="e">
        <f t="shared" si="118"/>
        <v>#VALUE!</v>
      </c>
    </row>
    <row r="373" spans="1:31">
      <c r="A373" s="133" t="e">
        <f t="shared" si="119"/>
        <v>#VALUE!</v>
      </c>
      <c r="B373" s="134" t="e">
        <f t="shared" si="120"/>
        <v>#VALUE!</v>
      </c>
      <c r="C373" s="134" t="e">
        <f t="shared" si="121"/>
        <v>#VALUE!</v>
      </c>
      <c r="D373" s="135" t="e">
        <f t="shared" si="122"/>
        <v>#VALUE!</v>
      </c>
      <c r="E373" s="150" t="e">
        <f t="shared" si="110"/>
        <v>#VALUE!</v>
      </c>
      <c r="F373" s="150" t="e">
        <f t="shared" si="111"/>
        <v>#VALUE!</v>
      </c>
      <c r="G373" s="136" t="e">
        <f t="shared" si="112"/>
        <v>#VALUE!</v>
      </c>
      <c r="H373" s="148" t="e">
        <f t="shared" si="116"/>
        <v>#VALUE!</v>
      </c>
      <c r="I373" s="148" t="e">
        <f t="shared" si="123"/>
        <v>#VALUE!</v>
      </c>
      <c r="J373" s="148" t="e">
        <f t="shared" si="113"/>
        <v>#VALUE!</v>
      </c>
      <c r="K373" s="148" t="e">
        <f t="shared" si="124"/>
        <v>#VALUE!</v>
      </c>
      <c r="L373" s="148" t="e">
        <f t="shared" si="125"/>
        <v>#VALUE!</v>
      </c>
      <c r="M373" s="148" t="e">
        <f t="shared" si="114"/>
        <v>#VALUE!</v>
      </c>
      <c r="N373" s="148" t="e">
        <f t="shared" si="117"/>
        <v>#VALUE!</v>
      </c>
      <c r="O373" s="148"/>
      <c r="P373" s="148"/>
      <c r="Q373" s="148" t="e">
        <f t="shared" si="126"/>
        <v>#VALUE!</v>
      </c>
      <c r="R373" s="148" t="e">
        <f t="shared" si="127"/>
        <v>#VALUE!</v>
      </c>
      <c r="S373" s="137" t="e">
        <f t="shared" si="115"/>
        <v>#VALUE!</v>
      </c>
      <c r="T373" s="275" t="e">
        <f t="shared" si="129"/>
        <v>#VALUE!</v>
      </c>
      <c r="U373" s="275" t="e">
        <f t="shared" si="128"/>
        <v>#VALUE!</v>
      </c>
      <c r="V373" s="275" t="e">
        <f t="shared" si="128"/>
        <v>#VALUE!</v>
      </c>
      <c r="W373" s="275" t="e">
        <f t="shared" si="128"/>
        <v>#VALUE!</v>
      </c>
      <c r="X373" s="275" t="e">
        <f t="shared" si="128"/>
        <v>#VALUE!</v>
      </c>
      <c r="Y373" s="275" t="e">
        <f t="shared" si="128"/>
        <v>#VALUE!</v>
      </c>
      <c r="Z373" s="275" t="e">
        <f t="shared" si="128"/>
        <v>#VALUE!</v>
      </c>
      <c r="AA373" s="275" t="e">
        <f t="shared" si="128"/>
        <v>#VALUE!</v>
      </c>
      <c r="AB373" s="275" t="e">
        <f t="shared" si="128"/>
        <v>#VALUE!</v>
      </c>
      <c r="AC373" s="275" t="e">
        <f t="shared" si="128"/>
        <v>#VALUE!</v>
      </c>
      <c r="AD373" s="275" t="e">
        <f t="shared" si="128"/>
        <v>#VALUE!</v>
      </c>
      <c r="AE373" s="276" t="e">
        <f t="shared" si="118"/>
        <v>#VALUE!</v>
      </c>
    </row>
    <row r="374" spans="1:31">
      <c r="A374" s="133" t="e">
        <f t="shared" si="119"/>
        <v>#VALUE!</v>
      </c>
      <c r="B374" s="134" t="e">
        <f t="shared" si="120"/>
        <v>#VALUE!</v>
      </c>
      <c r="C374" s="134" t="e">
        <f t="shared" si="121"/>
        <v>#VALUE!</v>
      </c>
      <c r="D374" s="135" t="e">
        <f t="shared" si="122"/>
        <v>#VALUE!</v>
      </c>
      <c r="E374" s="150" t="e">
        <f t="shared" si="110"/>
        <v>#VALUE!</v>
      </c>
      <c r="F374" s="150" t="e">
        <f t="shared" si="111"/>
        <v>#VALUE!</v>
      </c>
      <c r="G374" s="136" t="e">
        <f t="shared" si="112"/>
        <v>#VALUE!</v>
      </c>
      <c r="H374" s="148" t="e">
        <f t="shared" si="116"/>
        <v>#VALUE!</v>
      </c>
      <c r="I374" s="148" t="e">
        <f t="shared" si="123"/>
        <v>#VALUE!</v>
      </c>
      <c r="J374" s="148" t="e">
        <f t="shared" si="113"/>
        <v>#VALUE!</v>
      </c>
      <c r="K374" s="148" t="e">
        <f t="shared" si="124"/>
        <v>#VALUE!</v>
      </c>
      <c r="L374" s="148" t="e">
        <f t="shared" si="125"/>
        <v>#VALUE!</v>
      </c>
      <c r="M374" s="148" t="e">
        <f t="shared" si="114"/>
        <v>#VALUE!</v>
      </c>
      <c r="N374" s="148" t="e">
        <f t="shared" si="117"/>
        <v>#VALUE!</v>
      </c>
      <c r="O374" s="148"/>
      <c r="P374" s="148"/>
      <c r="Q374" s="148" t="e">
        <f t="shared" si="126"/>
        <v>#VALUE!</v>
      </c>
      <c r="R374" s="148" t="e">
        <f t="shared" si="127"/>
        <v>#VALUE!</v>
      </c>
      <c r="S374" s="137" t="e">
        <f t="shared" si="115"/>
        <v>#VALUE!</v>
      </c>
      <c r="T374" s="275" t="e">
        <f t="shared" si="129"/>
        <v>#VALUE!</v>
      </c>
      <c r="U374" s="275" t="e">
        <f t="shared" si="128"/>
        <v>#VALUE!</v>
      </c>
      <c r="V374" s="275" t="e">
        <f t="shared" si="128"/>
        <v>#VALUE!</v>
      </c>
      <c r="W374" s="275" t="e">
        <f t="shared" si="128"/>
        <v>#VALUE!</v>
      </c>
      <c r="X374" s="275" t="e">
        <f t="shared" si="128"/>
        <v>#VALUE!</v>
      </c>
      <c r="Y374" s="275" t="e">
        <f t="shared" si="128"/>
        <v>#VALUE!</v>
      </c>
      <c r="Z374" s="275" t="e">
        <f t="shared" si="128"/>
        <v>#VALUE!</v>
      </c>
      <c r="AA374" s="275" t="e">
        <f t="shared" si="128"/>
        <v>#VALUE!</v>
      </c>
      <c r="AB374" s="275" t="e">
        <f t="shared" si="128"/>
        <v>#VALUE!</v>
      </c>
      <c r="AC374" s="275" t="e">
        <f t="shared" si="128"/>
        <v>#VALUE!</v>
      </c>
      <c r="AD374" s="275" t="e">
        <f t="shared" si="128"/>
        <v>#VALUE!</v>
      </c>
      <c r="AE374" s="276" t="e">
        <f t="shared" si="118"/>
        <v>#VALUE!</v>
      </c>
    </row>
    <row r="375" spans="1:31">
      <c r="A375" s="133" t="e">
        <f t="shared" si="119"/>
        <v>#VALUE!</v>
      </c>
      <c r="B375" s="134" t="e">
        <f t="shared" si="120"/>
        <v>#VALUE!</v>
      </c>
      <c r="C375" s="134" t="e">
        <f t="shared" si="121"/>
        <v>#VALUE!</v>
      </c>
      <c r="D375" s="135" t="e">
        <f t="shared" si="122"/>
        <v>#VALUE!</v>
      </c>
      <c r="E375" s="150" t="e">
        <f t="shared" si="110"/>
        <v>#VALUE!</v>
      </c>
      <c r="F375" s="150" t="e">
        <f t="shared" si="111"/>
        <v>#VALUE!</v>
      </c>
      <c r="G375" s="136" t="e">
        <f t="shared" si="112"/>
        <v>#VALUE!</v>
      </c>
      <c r="H375" s="148" t="e">
        <f t="shared" si="116"/>
        <v>#VALUE!</v>
      </c>
      <c r="I375" s="148" t="e">
        <f t="shared" si="123"/>
        <v>#VALUE!</v>
      </c>
      <c r="J375" s="148" t="e">
        <f t="shared" si="113"/>
        <v>#VALUE!</v>
      </c>
      <c r="K375" s="148" t="e">
        <f t="shared" si="124"/>
        <v>#VALUE!</v>
      </c>
      <c r="L375" s="148" t="e">
        <f t="shared" si="125"/>
        <v>#VALUE!</v>
      </c>
      <c r="M375" s="148" t="e">
        <f t="shared" si="114"/>
        <v>#VALUE!</v>
      </c>
      <c r="N375" s="148" t="e">
        <f t="shared" si="117"/>
        <v>#VALUE!</v>
      </c>
      <c r="O375" s="148"/>
      <c r="P375" s="148"/>
      <c r="Q375" s="148" t="e">
        <f t="shared" si="126"/>
        <v>#VALUE!</v>
      </c>
      <c r="R375" s="148" t="e">
        <f t="shared" si="127"/>
        <v>#VALUE!</v>
      </c>
      <c r="S375" s="137" t="e">
        <f t="shared" si="115"/>
        <v>#VALUE!</v>
      </c>
      <c r="T375" s="275" t="e">
        <f t="shared" si="129"/>
        <v>#VALUE!</v>
      </c>
      <c r="U375" s="275" t="e">
        <f t="shared" si="128"/>
        <v>#VALUE!</v>
      </c>
      <c r="V375" s="275" t="e">
        <f t="shared" si="128"/>
        <v>#VALUE!</v>
      </c>
      <c r="W375" s="275" t="e">
        <f t="shared" si="128"/>
        <v>#VALUE!</v>
      </c>
      <c r="X375" s="275" t="e">
        <f t="shared" si="128"/>
        <v>#VALUE!</v>
      </c>
      <c r="Y375" s="275" t="e">
        <f t="shared" si="128"/>
        <v>#VALUE!</v>
      </c>
      <c r="Z375" s="275" t="e">
        <f t="shared" si="128"/>
        <v>#VALUE!</v>
      </c>
      <c r="AA375" s="275" t="e">
        <f t="shared" si="128"/>
        <v>#VALUE!</v>
      </c>
      <c r="AB375" s="275" t="e">
        <f t="shared" si="128"/>
        <v>#VALUE!</v>
      </c>
      <c r="AC375" s="275" t="e">
        <f t="shared" si="128"/>
        <v>#VALUE!</v>
      </c>
      <c r="AD375" s="275" t="e">
        <f t="shared" si="128"/>
        <v>#VALUE!</v>
      </c>
      <c r="AE375" s="276" t="e">
        <f t="shared" si="118"/>
        <v>#VALUE!</v>
      </c>
    </row>
    <row r="376" spans="1:31">
      <c r="A376" s="133" t="e">
        <f t="shared" si="119"/>
        <v>#VALUE!</v>
      </c>
      <c r="B376" s="134" t="e">
        <f t="shared" si="120"/>
        <v>#VALUE!</v>
      </c>
      <c r="C376" s="134" t="e">
        <f t="shared" si="121"/>
        <v>#VALUE!</v>
      </c>
      <c r="D376" s="135" t="e">
        <f t="shared" si="122"/>
        <v>#VALUE!</v>
      </c>
      <c r="E376" s="150" t="e">
        <f t="shared" si="110"/>
        <v>#VALUE!</v>
      </c>
      <c r="F376" s="150" t="e">
        <f t="shared" si="111"/>
        <v>#VALUE!</v>
      </c>
      <c r="G376" s="136" t="e">
        <f t="shared" si="112"/>
        <v>#VALUE!</v>
      </c>
      <c r="H376" s="148" t="e">
        <f t="shared" si="116"/>
        <v>#VALUE!</v>
      </c>
      <c r="I376" s="148" t="e">
        <f t="shared" si="123"/>
        <v>#VALUE!</v>
      </c>
      <c r="J376" s="148" t="e">
        <f t="shared" si="113"/>
        <v>#VALUE!</v>
      </c>
      <c r="K376" s="148" t="e">
        <f t="shared" si="124"/>
        <v>#VALUE!</v>
      </c>
      <c r="L376" s="148" t="e">
        <f t="shared" si="125"/>
        <v>#VALUE!</v>
      </c>
      <c r="M376" s="148" t="e">
        <f t="shared" si="114"/>
        <v>#VALUE!</v>
      </c>
      <c r="N376" s="148" t="e">
        <f t="shared" si="117"/>
        <v>#VALUE!</v>
      </c>
      <c r="O376" s="148"/>
      <c r="P376" s="148"/>
      <c r="Q376" s="148" t="e">
        <f t="shared" si="126"/>
        <v>#VALUE!</v>
      </c>
      <c r="R376" s="148" t="e">
        <f t="shared" si="127"/>
        <v>#VALUE!</v>
      </c>
      <c r="S376" s="137" t="e">
        <f t="shared" si="115"/>
        <v>#VALUE!</v>
      </c>
      <c r="T376" s="275" t="e">
        <f t="shared" si="129"/>
        <v>#VALUE!</v>
      </c>
      <c r="U376" s="275" t="e">
        <f t="shared" si="128"/>
        <v>#VALUE!</v>
      </c>
      <c r="V376" s="275" t="e">
        <f t="shared" si="128"/>
        <v>#VALUE!</v>
      </c>
      <c r="W376" s="275" t="e">
        <f t="shared" si="128"/>
        <v>#VALUE!</v>
      </c>
      <c r="X376" s="275" t="e">
        <f t="shared" si="128"/>
        <v>#VALUE!</v>
      </c>
      <c r="Y376" s="275" t="e">
        <f t="shared" si="128"/>
        <v>#VALUE!</v>
      </c>
      <c r="Z376" s="275" t="e">
        <f t="shared" si="128"/>
        <v>#VALUE!</v>
      </c>
      <c r="AA376" s="275" t="e">
        <f t="shared" si="128"/>
        <v>#VALUE!</v>
      </c>
      <c r="AB376" s="275" t="e">
        <f t="shared" si="128"/>
        <v>#VALUE!</v>
      </c>
      <c r="AC376" s="275" t="e">
        <f t="shared" si="128"/>
        <v>#VALUE!</v>
      </c>
      <c r="AD376" s="275" t="e">
        <f t="shared" si="128"/>
        <v>#VALUE!</v>
      </c>
      <c r="AE376" s="276" t="e">
        <f t="shared" si="118"/>
        <v>#VALUE!</v>
      </c>
    </row>
    <row r="377" spans="1:31">
      <c r="A377" s="133" t="e">
        <f t="shared" si="119"/>
        <v>#VALUE!</v>
      </c>
      <c r="B377" s="134" t="e">
        <f t="shared" si="120"/>
        <v>#VALUE!</v>
      </c>
      <c r="C377" s="134" t="e">
        <f t="shared" si="121"/>
        <v>#VALUE!</v>
      </c>
      <c r="D377" s="135" t="e">
        <f t="shared" si="122"/>
        <v>#VALUE!</v>
      </c>
      <c r="E377" s="150" t="e">
        <f t="shared" si="110"/>
        <v>#VALUE!</v>
      </c>
      <c r="F377" s="150" t="e">
        <f t="shared" si="111"/>
        <v>#VALUE!</v>
      </c>
      <c r="G377" s="136" t="e">
        <f t="shared" si="112"/>
        <v>#VALUE!</v>
      </c>
      <c r="H377" s="148" t="e">
        <f t="shared" si="116"/>
        <v>#VALUE!</v>
      </c>
      <c r="I377" s="148" t="e">
        <f t="shared" si="123"/>
        <v>#VALUE!</v>
      </c>
      <c r="J377" s="148" t="e">
        <f t="shared" si="113"/>
        <v>#VALUE!</v>
      </c>
      <c r="K377" s="148" t="e">
        <f t="shared" si="124"/>
        <v>#VALUE!</v>
      </c>
      <c r="L377" s="148" t="e">
        <f t="shared" si="125"/>
        <v>#VALUE!</v>
      </c>
      <c r="M377" s="148" t="e">
        <f t="shared" si="114"/>
        <v>#VALUE!</v>
      </c>
      <c r="N377" s="148" t="e">
        <f t="shared" si="117"/>
        <v>#VALUE!</v>
      </c>
      <c r="O377" s="148"/>
      <c r="P377" s="148"/>
      <c r="Q377" s="148" t="e">
        <f t="shared" si="126"/>
        <v>#VALUE!</v>
      </c>
      <c r="R377" s="148" t="e">
        <f t="shared" si="127"/>
        <v>#VALUE!</v>
      </c>
      <c r="S377" s="137" t="e">
        <f t="shared" si="115"/>
        <v>#VALUE!</v>
      </c>
      <c r="T377" s="275" t="e">
        <f t="shared" si="129"/>
        <v>#VALUE!</v>
      </c>
      <c r="U377" s="275" t="e">
        <f t="shared" si="128"/>
        <v>#VALUE!</v>
      </c>
      <c r="V377" s="275" t="e">
        <f t="shared" si="128"/>
        <v>#VALUE!</v>
      </c>
      <c r="W377" s="275" t="e">
        <f t="shared" si="128"/>
        <v>#VALUE!</v>
      </c>
      <c r="X377" s="275" t="e">
        <f t="shared" si="128"/>
        <v>#VALUE!</v>
      </c>
      <c r="Y377" s="275" t="e">
        <f t="shared" si="128"/>
        <v>#VALUE!</v>
      </c>
      <c r="Z377" s="275" t="e">
        <f t="shared" si="128"/>
        <v>#VALUE!</v>
      </c>
      <c r="AA377" s="275" t="e">
        <f t="shared" si="128"/>
        <v>#VALUE!</v>
      </c>
      <c r="AB377" s="275" t="e">
        <f t="shared" si="128"/>
        <v>#VALUE!</v>
      </c>
      <c r="AC377" s="275" t="e">
        <f t="shared" si="128"/>
        <v>#VALUE!</v>
      </c>
      <c r="AD377" s="275" t="e">
        <f t="shared" si="128"/>
        <v>#VALUE!</v>
      </c>
      <c r="AE377" s="276" t="e">
        <f t="shared" si="118"/>
        <v>#VALUE!</v>
      </c>
    </row>
    <row r="378" spans="1:31">
      <c r="A378" s="133" t="e">
        <f t="shared" si="119"/>
        <v>#VALUE!</v>
      </c>
      <c r="B378" s="134" t="e">
        <f t="shared" si="120"/>
        <v>#VALUE!</v>
      </c>
      <c r="C378" s="134" t="e">
        <f t="shared" si="121"/>
        <v>#VALUE!</v>
      </c>
      <c r="D378" s="135" t="e">
        <f t="shared" si="122"/>
        <v>#VALUE!</v>
      </c>
      <c r="E378" s="150" t="e">
        <f t="shared" si="110"/>
        <v>#VALUE!</v>
      </c>
      <c r="F378" s="150" t="e">
        <f t="shared" si="111"/>
        <v>#VALUE!</v>
      </c>
      <c r="G378" s="136" t="e">
        <f t="shared" si="112"/>
        <v>#VALUE!</v>
      </c>
      <c r="H378" s="148" t="e">
        <f t="shared" si="116"/>
        <v>#VALUE!</v>
      </c>
      <c r="I378" s="148" t="e">
        <f t="shared" si="123"/>
        <v>#VALUE!</v>
      </c>
      <c r="J378" s="148" t="e">
        <f t="shared" si="113"/>
        <v>#VALUE!</v>
      </c>
      <c r="K378" s="148" t="e">
        <f t="shared" si="124"/>
        <v>#VALUE!</v>
      </c>
      <c r="L378" s="148" t="e">
        <f t="shared" si="125"/>
        <v>#VALUE!</v>
      </c>
      <c r="M378" s="148" t="e">
        <f t="shared" si="114"/>
        <v>#VALUE!</v>
      </c>
      <c r="N378" s="148" t="e">
        <f t="shared" si="117"/>
        <v>#VALUE!</v>
      </c>
      <c r="O378" s="148"/>
      <c r="P378" s="148"/>
      <c r="Q378" s="148" t="e">
        <f t="shared" si="126"/>
        <v>#VALUE!</v>
      </c>
      <c r="R378" s="148" t="e">
        <f t="shared" si="127"/>
        <v>#VALUE!</v>
      </c>
      <c r="S378" s="137" t="e">
        <f t="shared" si="115"/>
        <v>#VALUE!</v>
      </c>
      <c r="T378" s="275" t="e">
        <f t="shared" si="129"/>
        <v>#VALUE!</v>
      </c>
      <c r="U378" s="275" t="e">
        <f t="shared" si="128"/>
        <v>#VALUE!</v>
      </c>
      <c r="V378" s="275" t="e">
        <f t="shared" si="128"/>
        <v>#VALUE!</v>
      </c>
      <c r="W378" s="275" t="e">
        <f t="shared" si="128"/>
        <v>#VALUE!</v>
      </c>
      <c r="X378" s="275" t="e">
        <f t="shared" si="128"/>
        <v>#VALUE!</v>
      </c>
      <c r="Y378" s="275" t="e">
        <f t="shared" si="128"/>
        <v>#VALUE!</v>
      </c>
      <c r="Z378" s="275" t="e">
        <f t="shared" si="128"/>
        <v>#VALUE!</v>
      </c>
      <c r="AA378" s="275" t="e">
        <f t="shared" si="128"/>
        <v>#VALUE!</v>
      </c>
      <c r="AB378" s="275" t="e">
        <f t="shared" si="128"/>
        <v>#VALUE!</v>
      </c>
      <c r="AC378" s="275" t="e">
        <f t="shared" si="128"/>
        <v>#VALUE!</v>
      </c>
      <c r="AD378" s="275" t="e">
        <f t="shared" si="128"/>
        <v>#VALUE!</v>
      </c>
      <c r="AE378" s="276" t="e">
        <f t="shared" si="118"/>
        <v>#VALUE!</v>
      </c>
    </row>
    <row r="379" spans="1:31">
      <c r="A379" s="133" t="e">
        <f t="shared" si="119"/>
        <v>#VALUE!</v>
      </c>
      <c r="B379" s="134" t="e">
        <f t="shared" si="120"/>
        <v>#VALUE!</v>
      </c>
      <c r="C379" s="134" t="e">
        <f t="shared" si="121"/>
        <v>#VALUE!</v>
      </c>
      <c r="D379" s="135" t="e">
        <f t="shared" si="122"/>
        <v>#VALUE!</v>
      </c>
      <c r="E379" s="150" t="e">
        <f t="shared" si="110"/>
        <v>#VALUE!</v>
      </c>
      <c r="F379" s="150" t="e">
        <f t="shared" si="111"/>
        <v>#VALUE!</v>
      </c>
      <c r="G379" s="136" t="e">
        <f t="shared" si="112"/>
        <v>#VALUE!</v>
      </c>
      <c r="H379" s="148" t="e">
        <f t="shared" si="116"/>
        <v>#VALUE!</v>
      </c>
      <c r="I379" s="148" t="e">
        <f t="shared" si="123"/>
        <v>#VALUE!</v>
      </c>
      <c r="J379" s="148" t="e">
        <f t="shared" si="113"/>
        <v>#VALUE!</v>
      </c>
      <c r="K379" s="148" t="e">
        <f t="shared" si="124"/>
        <v>#VALUE!</v>
      </c>
      <c r="L379" s="148" t="e">
        <f t="shared" si="125"/>
        <v>#VALUE!</v>
      </c>
      <c r="M379" s="148" t="e">
        <f t="shared" si="114"/>
        <v>#VALUE!</v>
      </c>
      <c r="N379" s="148" t="e">
        <f t="shared" si="117"/>
        <v>#VALUE!</v>
      </c>
      <c r="O379" s="148"/>
      <c r="P379" s="148"/>
      <c r="Q379" s="148" t="e">
        <f t="shared" si="126"/>
        <v>#VALUE!</v>
      </c>
      <c r="R379" s="148" t="e">
        <f t="shared" si="127"/>
        <v>#VALUE!</v>
      </c>
      <c r="S379" s="137" t="e">
        <f t="shared" si="115"/>
        <v>#VALUE!</v>
      </c>
      <c r="T379" s="275" t="e">
        <f t="shared" si="129"/>
        <v>#VALUE!</v>
      </c>
      <c r="U379" s="275" t="e">
        <f t="shared" si="128"/>
        <v>#VALUE!</v>
      </c>
      <c r="V379" s="275" t="e">
        <f t="shared" si="128"/>
        <v>#VALUE!</v>
      </c>
      <c r="W379" s="275" t="e">
        <f t="shared" si="128"/>
        <v>#VALUE!</v>
      </c>
      <c r="X379" s="275" t="e">
        <f t="shared" si="128"/>
        <v>#VALUE!</v>
      </c>
      <c r="Y379" s="275" t="e">
        <f t="shared" si="128"/>
        <v>#VALUE!</v>
      </c>
      <c r="Z379" s="275" t="e">
        <f t="shared" si="128"/>
        <v>#VALUE!</v>
      </c>
      <c r="AA379" s="275" t="e">
        <f t="shared" si="128"/>
        <v>#VALUE!</v>
      </c>
      <c r="AB379" s="275" t="e">
        <f t="shared" si="128"/>
        <v>#VALUE!</v>
      </c>
      <c r="AC379" s="275" t="e">
        <f t="shared" si="128"/>
        <v>#VALUE!</v>
      </c>
      <c r="AD379" s="275" t="e">
        <f t="shared" si="128"/>
        <v>#VALUE!</v>
      </c>
      <c r="AE379" s="276" t="e">
        <f t="shared" si="118"/>
        <v>#VALUE!</v>
      </c>
    </row>
    <row r="380" spans="1:31">
      <c r="A380" s="133" t="e">
        <f t="shared" si="119"/>
        <v>#VALUE!</v>
      </c>
      <c r="B380" s="134" t="e">
        <f t="shared" si="120"/>
        <v>#VALUE!</v>
      </c>
      <c r="C380" s="134" t="e">
        <f t="shared" si="121"/>
        <v>#VALUE!</v>
      </c>
      <c r="D380" s="135" t="e">
        <f t="shared" si="122"/>
        <v>#VALUE!</v>
      </c>
      <c r="E380" s="150" t="e">
        <f t="shared" si="110"/>
        <v>#VALUE!</v>
      </c>
      <c r="F380" s="150" t="e">
        <f t="shared" si="111"/>
        <v>#VALUE!</v>
      </c>
      <c r="G380" s="136" t="e">
        <f t="shared" si="112"/>
        <v>#VALUE!</v>
      </c>
      <c r="H380" s="148" t="e">
        <f t="shared" si="116"/>
        <v>#VALUE!</v>
      </c>
      <c r="I380" s="148" t="e">
        <f t="shared" si="123"/>
        <v>#VALUE!</v>
      </c>
      <c r="J380" s="148" t="e">
        <f t="shared" si="113"/>
        <v>#VALUE!</v>
      </c>
      <c r="K380" s="148" t="e">
        <f t="shared" si="124"/>
        <v>#VALUE!</v>
      </c>
      <c r="L380" s="148" t="e">
        <f t="shared" si="125"/>
        <v>#VALUE!</v>
      </c>
      <c r="M380" s="148" t="e">
        <f t="shared" si="114"/>
        <v>#VALUE!</v>
      </c>
      <c r="N380" s="148" t="e">
        <f t="shared" si="117"/>
        <v>#VALUE!</v>
      </c>
      <c r="O380" s="148"/>
      <c r="P380" s="148"/>
      <c r="Q380" s="148" t="e">
        <f t="shared" si="126"/>
        <v>#VALUE!</v>
      </c>
      <c r="R380" s="148" t="e">
        <f t="shared" si="127"/>
        <v>#VALUE!</v>
      </c>
      <c r="S380" s="137" t="e">
        <f t="shared" si="115"/>
        <v>#VALUE!</v>
      </c>
      <c r="T380" s="275" t="e">
        <f t="shared" si="129"/>
        <v>#VALUE!</v>
      </c>
      <c r="U380" s="275" t="e">
        <f t="shared" si="128"/>
        <v>#VALUE!</v>
      </c>
      <c r="V380" s="275" t="e">
        <f t="shared" si="128"/>
        <v>#VALUE!</v>
      </c>
      <c r="W380" s="275" t="e">
        <f t="shared" si="128"/>
        <v>#VALUE!</v>
      </c>
      <c r="X380" s="275" t="e">
        <f t="shared" si="128"/>
        <v>#VALUE!</v>
      </c>
      <c r="Y380" s="275" t="e">
        <f t="shared" si="128"/>
        <v>#VALUE!</v>
      </c>
      <c r="Z380" s="275" t="e">
        <f t="shared" si="128"/>
        <v>#VALUE!</v>
      </c>
      <c r="AA380" s="275" t="e">
        <f t="shared" si="128"/>
        <v>#VALUE!</v>
      </c>
      <c r="AB380" s="275" t="e">
        <f t="shared" si="128"/>
        <v>#VALUE!</v>
      </c>
      <c r="AC380" s="275" t="e">
        <f t="shared" si="128"/>
        <v>#VALUE!</v>
      </c>
      <c r="AD380" s="275" t="e">
        <f t="shared" si="128"/>
        <v>#VALUE!</v>
      </c>
      <c r="AE380" s="276" t="e">
        <f t="shared" si="118"/>
        <v>#VALUE!</v>
      </c>
    </row>
    <row r="381" spans="1:31">
      <c r="A381" s="133" t="e">
        <f t="shared" si="119"/>
        <v>#VALUE!</v>
      </c>
      <c r="B381" s="134" t="e">
        <f t="shared" si="120"/>
        <v>#VALUE!</v>
      </c>
      <c r="C381" s="134" t="e">
        <f t="shared" si="121"/>
        <v>#VALUE!</v>
      </c>
      <c r="D381" s="135" t="e">
        <f t="shared" si="122"/>
        <v>#VALUE!</v>
      </c>
      <c r="E381" s="150" t="e">
        <f t="shared" si="110"/>
        <v>#VALUE!</v>
      </c>
      <c r="F381" s="150" t="e">
        <f t="shared" si="111"/>
        <v>#VALUE!</v>
      </c>
      <c r="G381" s="136" t="e">
        <f t="shared" si="112"/>
        <v>#VALUE!</v>
      </c>
      <c r="H381" s="148" t="e">
        <f t="shared" si="116"/>
        <v>#VALUE!</v>
      </c>
      <c r="I381" s="148" t="e">
        <f t="shared" si="123"/>
        <v>#VALUE!</v>
      </c>
      <c r="J381" s="148" t="e">
        <f t="shared" si="113"/>
        <v>#VALUE!</v>
      </c>
      <c r="K381" s="148" t="e">
        <f t="shared" si="124"/>
        <v>#VALUE!</v>
      </c>
      <c r="L381" s="148" t="e">
        <f t="shared" si="125"/>
        <v>#VALUE!</v>
      </c>
      <c r="M381" s="148" t="e">
        <f t="shared" si="114"/>
        <v>#VALUE!</v>
      </c>
      <c r="N381" s="148" t="e">
        <f t="shared" si="117"/>
        <v>#VALUE!</v>
      </c>
      <c r="O381" s="148"/>
      <c r="P381" s="148"/>
      <c r="Q381" s="148" t="e">
        <f t="shared" si="126"/>
        <v>#VALUE!</v>
      </c>
      <c r="R381" s="148" t="e">
        <f t="shared" si="127"/>
        <v>#VALUE!</v>
      </c>
      <c r="S381" s="137" t="e">
        <f t="shared" si="115"/>
        <v>#VALUE!</v>
      </c>
      <c r="T381" s="275" t="e">
        <f t="shared" si="129"/>
        <v>#VALUE!</v>
      </c>
      <c r="U381" s="275" t="e">
        <f t="shared" si="128"/>
        <v>#VALUE!</v>
      </c>
      <c r="V381" s="275" t="e">
        <f t="shared" si="128"/>
        <v>#VALUE!</v>
      </c>
      <c r="W381" s="275" t="e">
        <f t="shared" si="128"/>
        <v>#VALUE!</v>
      </c>
      <c r="X381" s="275" t="e">
        <f t="shared" si="128"/>
        <v>#VALUE!</v>
      </c>
      <c r="Y381" s="275" t="e">
        <f t="shared" si="128"/>
        <v>#VALUE!</v>
      </c>
      <c r="Z381" s="275" t="e">
        <f t="shared" si="128"/>
        <v>#VALUE!</v>
      </c>
      <c r="AA381" s="275" t="e">
        <f t="shared" si="128"/>
        <v>#VALUE!</v>
      </c>
      <c r="AB381" s="275" t="e">
        <f t="shared" si="128"/>
        <v>#VALUE!</v>
      </c>
      <c r="AC381" s="275" t="e">
        <f t="shared" si="128"/>
        <v>#VALUE!</v>
      </c>
      <c r="AD381" s="275" t="e">
        <f t="shared" si="128"/>
        <v>#VALUE!</v>
      </c>
      <c r="AE381" s="276" t="e">
        <f t="shared" si="118"/>
        <v>#VALUE!</v>
      </c>
    </row>
    <row r="382" spans="1:31">
      <c r="A382" s="133" t="e">
        <f t="shared" si="119"/>
        <v>#VALUE!</v>
      </c>
      <c r="B382" s="134" t="e">
        <f t="shared" si="120"/>
        <v>#VALUE!</v>
      </c>
      <c r="C382" s="134" t="e">
        <f t="shared" si="121"/>
        <v>#VALUE!</v>
      </c>
      <c r="D382" s="135" t="e">
        <f t="shared" si="122"/>
        <v>#VALUE!</v>
      </c>
      <c r="E382" s="150" t="e">
        <f t="shared" si="110"/>
        <v>#VALUE!</v>
      </c>
      <c r="F382" s="150" t="e">
        <f t="shared" si="111"/>
        <v>#VALUE!</v>
      </c>
      <c r="G382" s="136" t="e">
        <f t="shared" si="112"/>
        <v>#VALUE!</v>
      </c>
      <c r="H382" s="148" t="e">
        <f t="shared" si="116"/>
        <v>#VALUE!</v>
      </c>
      <c r="I382" s="148" t="e">
        <f t="shared" si="123"/>
        <v>#VALUE!</v>
      </c>
      <c r="J382" s="148" t="e">
        <f t="shared" si="113"/>
        <v>#VALUE!</v>
      </c>
      <c r="K382" s="148" t="e">
        <f t="shared" si="124"/>
        <v>#VALUE!</v>
      </c>
      <c r="L382" s="148" t="e">
        <f t="shared" si="125"/>
        <v>#VALUE!</v>
      </c>
      <c r="M382" s="148" t="e">
        <f t="shared" si="114"/>
        <v>#VALUE!</v>
      </c>
      <c r="N382" s="148" t="e">
        <f t="shared" si="117"/>
        <v>#VALUE!</v>
      </c>
      <c r="O382" s="148"/>
      <c r="P382" s="148"/>
      <c r="Q382" s="148" t="e">
        <f t="shared" si="126"/>
        <v>#VALUE!</v>
      </c>
      <c r="R382" s="148" t="e">
        <f t="shared" si="127"/>
        <v>#VALUE!</v>
      </c>
      <c r="S382" s="137" t="e">
        <f t="shared" si="115"/>
        <v>#VALUE!</v>
      </c>
      <c r="T382" s="275" t="e">
        <f t="shared" si="129"/>
        <v>#VALUE!</v>
      </c>
      <c r="U382" s="275" t="e">
        <f t="shared" si="128"/>
        <v>#VALUE!</v>
      </c>
      <c r="V382" s="275" t="e">
        <f t="shared" si="128"/>
        <v>#VALUE!</v>
      </c>
      <c r="W382" s="275" t="e">
        <f t="shared" si="128"/>
        <v>#VALUE!</v>
      </c>
      <c r="X382" s="275" t="e">
        <f t="shared" si="128"/>
        <v>#VALUE!</v>
      </c>
      <c r="Y382" s="275" t="e">
        <f t="shared" si="128"/>
        <v>#VALUE!</v>
      </c>
      <c r="Z382" s="275" t="e">
        <f t="shared" si="128"/>
        <v>#VALUE!</v>
      </c>
      <c r="AA382" s="275" t="e">
        <f t="shared" si="128"/>
        <v>#VALUE!</v>
      </c>
      <c r="AB382" s="275" t="e">
        <f t="shared" si="128"/>
        <v>#VALUE!</v>
      </c>
      <c r="AC382" s="275" t="e">
        <f t="shared" si="128"/>
        <v>#VALUE!</v>
      </c>
      <c r="AD382" s="275" t="e">
        <f t="shared" si="128"/>
        <v>#VALUE!</v>
      </c>
      <c r="AE382" s="276" t="e">
        <f t="shared" si="118"/>
        <v>#VALUE!</v>
      </c>
    </row>
    <row r="383" spans="1:31">
      <c r="A383" s="133" t="e">
        <f t="shared" si="119"/>
        <v>#VALUE!</v>
      </c>
      <c r="B383" s="134" t="e">
        <f t="shared" si="120"/>
        <v>#VALUE!</v>
      </c>
      <c r="C383" s="134" t="e">
        <f t="shared" si="121"/>
        <v>#VALUE!</v>
      </c>
      <c r="D383" s="135" t="e">
        <f t="shared" si="122"/>
        <v>#VALUE!</v>
      </c>
      <c r="E383" s="150" t="e">
        <f t="shared" si="110"/>
        <v>#VALUE!</v>
      </c>
      <c r="F383" s="150" t="e">
        <f t="shared" si="111"/>
        <v>#VALUE!</v>
      </c>
      <c r="G383" s="136" t="e">
        <f t="shared" si="112"/>
        <v>#VALUE!</v>
      </c>
      <c r="H383" s="148" t="e">
        <f t="shared" si="116"/>
        <v>#VALUE!</v>
      </c>
      <c r="I383" s="148" t="e">
        <f t="shared" si="123"/>
        <v>#VALUE!</v>
      </c>
      <c r="J383" s="148" t="e">
        <f t="shared" si="113"/>
        <v>#VALUE!</v>
      </c>
      <c r="K383" s="148" t="e">
        <f t="shared" si="124"/>
        <v>#VALUE!</v>
      </c>
      <c r="L383" s="148" t="e">
        <f t="shared" si="125"/>
        <v>#VALUE!</v>
      </c>
      <c r="M383" s="148" t="e">
        <f t="shared" si="114"/>
        <v>#VALUE!</v>
      </c>
      <c r="N383" s="148" t="e">
        <f t="shared" si="117"/>
        <v>#VALUE!</v>
      </c>
      <c r="O383" s="148"/>
      <c r="P383" s="148"/>
      <c r="Q383" s="148" t="e">
        <f t="shared" si="126"/>
        <v>#VALUE!</v>
      </c>
      <c r="R383" s="148" t="e">
        <f t="shared" si="127"/>
        <v>#VALUE!</v>
      </c>
      <c r="S383" s="137" t="e">
        <f t="shared" si="115"/>
        <v>#VALUE!</v>
      </c>
      <c r="T383" s="275" t="e">
        <f t="shared" si="129"/>
        <v>#VALUE!</v>
      </c>
      <c r="U383" s="275" t="e">
        <f t="shared" si="128"/>
        <v>#VALUE!</v>
      </c>
      <c r="V383" s="275" t="e">
        <f t="shared" si="128"/>
        <v>#VALUE!</v>
      </c>
      <c r="W383" s="275" t="e">
        <f t="shared" si="128"/>
        <v>#VALUE!</v>
      </c>
      <c r="X383" s="275" t="e">
        <f t="shared" si="128"/>
        <v>#VALUE!</v>
      </c>
      <c r="Y383" s="275" t="e">
        <f t="shared" si="128"/>
        <v>#VALUE!</v>
      </c>
      <c r="Z383" s="275" t="e">
        <f t="shared" si="128"/>
        <v>#VALUE!</v>
      </c>
      <c r="AA383" s="275" t="e">
        <f t="shared" si="128"/>
        <v>#VALUE!</v>
      </c>
      <c r="AB383" s="275" t="e">
        <f t="shared" si="128"/>
        <v>#VALUE!</v>
      </c>
      <c r="AC383" s="275" t="e">
        <f t="shared" si="128"/>
        <v>#VALUE!</v>
      </c>
      <c r="AD383" s="275" t="e">
        <f t="shared" si="128"/>
        <v>#VALUE!</v>
      </c>
      <c r="AE383" s="276" t="e">
        <f t="shared" si="118"/>
        <v>#VALUE!</v>
      </c>
    </row>
    <row r="384" spans="1:31">
      <c r="A384" s="133" t="e">
        <f t="shared" si="119"/>
        <v>#VALUE!</v>
      </c>
      <c r="B384" s="134" t="e">
        <f t="shared" si="120"/>
        <v>#VALUE!</v>
      </c>
      <c r="C384" s="134" t="e">
        <f t="shared" si="121"/>
        <v>#VALUE!</v>
      </c>
      <c r="D384" s="135" t="e">
        <f t="shared" si="122"/>
        <v>#VALUE!</v>
      </c>
      <c r="E384" s="150" t="e">
        <f t="shared" si="110"/>
        <v>#VALUE!</v>
      </c>
      <c r="F384" s="150" t="e">
        <f t="shared" si="111"/>
        <v>#VALUE!</v>
      </c>
      <c r="G384" s="136" t="e">
        <f t="shared" si="112"/>
        <v>#VALUE!</v>
      </c>
      <c r="H384" s="148" t="e">
        <f t="shared" si="116"/>
        <v>#VALUE!</v>
      </c>
      <c r="I384" s="148" t="e">
        <f t="shared" si="123"/>
        <v>#VALUE!</v>
      </c>
      <c r="J384" s="148" t="e">
        <f t="shared" si="113"/>
        <v>#VALUE!</v>
      </c>
      <c r="K384" s="148" t="e">
        <f t="shared" si="124"/>
        <v>#VALUE!</v>
      </c>
      <c r="L384" s="148" t="e">
        <f t="shared" si="125"/>
        <v>#VALUE!</v>
      </c>
      <c r="M384" s="148" t="e">
        <f t="shared" si="114"/>
        <v>#VALUE!</v>
      </c>
      <c r="N384" s="148" t="e">
        <f t="shared" si="117"/>
        <v>#VALUE!</v>
      </c>
      <c r="O384" s="148"/>
      <c r="P384" s="148"/>
      <c r="Q384" s="148" t="e">
        <f t="shared" si="126"/>
        <v>#VALUE!</v>
      </c>
      <c r="R384" s="148" t="e">
        <f t="shared" si="127"/>
        <v>#VALUE!</v>
      </c>
      <c r="S384" s="137" t="e">
        <f t="shared" si="115"/>
        <v>#VALUE!</v>
      </c>
      <c r="T384" s="275" t="e">
        <f t="shared" si="129"/>
        <v>#VALUE!</v>
      </c>
      <c r="U384" s="275" t="e">
        <f t="shared" si="128"/>
        <v>#VALUE!</v>
      </c>
      <c r="V384" s="275" t="e">
        <f t="shared" si="128"/>
        <v>#VALUE!</v>
      </c>
      <c r="W384" s="275" t="e">
        <f t="shared" si="128"/>
        <v>#VALUE!</v>
      </c>
      <c r="X384" s="275" t="e">
        <f t="shared" si="128"/>
        <v>#VALUE!</v>
      </c>
      <c r="Y384" s="275" t="e">
        <f t="shared" si="128"/>
        <v>#VALUE!</v>
      </c>
      <c r="Z384" s="275" t="e">
        <f t="shared" si="128"/>
        <v>#VALUE!</v>
      </c>
      <c r="AA384" s="275" t="e">
        <f t="shared" si="128"/>
        <v>#VALUE!</v>
      </c>
      <c r="AB384" s="275" t="e">
        <f t="shared" si="128"/>
        <v>#VALUE!</v>
      </c>
      <c r="AC384" s="275" t="e">
        <f t="shared" si="128"/>
        <v>#VALUE!</v>
      </c>
      <c r="AD384" s="275" t="e">
        <f t="shared" si="128"/>
        <v>#VALUE!</v>
      </c>
      <c r="AE384" s="276" t="e">
        <f t="shared" si="118"/>
        <v>#VALUE!</v>
      </c>
    </row>
    <row r="385" spans="1:31">
      <c r="A385" s="133" t="e">
        <f t="shared" si="119"/>
        <v>#VALUE!</v>
      </c>
      <c r="B385" s="134" t="e">
        <f t="shared" si="120"/>
        <v>#VALUE!</v>
      </c>
      <c r="C385" s="134" t="e">
        <f t="shared" si="121"/>
        <v>#VALUE!</v>
      </c>
      <c r="D385" s="135" t="e">
        <f t="shared" si="122"/>
        <v>#VALUE!</v>
      </c>
      <c r="E385" s="150" t="e">
        <f t="shared" si="110"/>
        <v>#VALUE!</v>
      </c>
      <c r="F385" s="150" t="e">
        <f t="shared" si="111"/>
        <v>#VALUE!</v>
      </c>
      <c r="G385" s="136" t="e">
        <f t="shared" si="112"/>
        <v>#VALUE!</v>
      </c>
      <c r="H385" s="148" t="e">
        <f t="shared" si="116"/>
        <v>#VALUE!</v>
      </c>
      <c r="I385" s="148" t="e">
        <f t="shared" si="123"/>
        <v>#VALUE!</v>
      </c>
      <c r="J385" s="148" t="e">
        <f t="shared" si="113"/>
        <v>#VALUE!</v>
      </c>
      <c r="K385" s="148" t="e">
        <f t="shared" si="124"/>
        <v>#VALUE!</v>
      </c>
      <c r="L385" s="148" t="e">
        <f t="shared" si="125"/>
        <v>#VALUE!</v>
      </c>
      <c r="M385" s="148" t="e">
        <f t="shared" si="114"/>
        <v>#VALUE!</v>
      </c>
      <c r="N385" s="148" t="e">
        <f t="shared" si="117"/>
        <v>#VALUE!</v>
      </c>
      <c r="O385" s="148"/>
      <c r="P385" s="148"/>
      <c r="Q385" s="148" t="e">
        <f t="shared" si="126"/>
        <v>#VALUE!</v>
      </c>
      <c r="R385" s="148" t="e">
        <f t="shared" si="127"/>
        <v>#VALUE!</v>
      </c>
      <c r="S385" s="137" t="e">
        <f t="shared" si="115"/>
        <v>#VALUE!</v>
      </c>
      <c r="T385" s="275" t="e">
        <f t="shared" si="129"/>
        <v>#VALUE!</v>
      </c>
      <c r="U385" s="275" t="e">
        <f t="shared" si="128"/>
        <v>#VALUE!</v>
      </c>
      <c r="V385" s="275" t="e">
        <f t="shared" si="128"/>
        <v>#VALUE!</v>
      </c>
      <c r="W385" s="275" t="e">
        <f t="shared" si="128"/>
        <v>#VALUE!</v>
      </c>
      <c r="X385" s="275" t="e">
        <f t="shared" si="128"/>
        <v>#VALUE!</v>
      </c>
      <c r="Y385" s="275" t="e">
        <f t="shared" si="128"/>
        <v>#VALUE!</v>
      </c>
      <c r="Z385" s="275" t="e">
        <f t="shared" si="128"/>
        <v>#VALUE!</v>
      </c>
      <c r="AA385" s="275" t="e">
        <f t="shared" si="128"/>
        <v>#VALUE!</v>
      </c>
      <c r="AB385" s="275" t="e">
        <f t="shared" si="128"/>
        <v>#VALUE!</v>
      </c>
      <c r="AC385" s="275" t="e">
        <f t="shared" si="128"/>
        <v>#VALUE!</v>
      </c>
      <c r="AD385" s="275" t="e">
        <f t="shared" si="128"/>
        <v>#VALUE!</v>
      </c>
      <c r="AE385" s="276" t="e">
        <f t="shared" si="118"/>
        <v>#VALUE!</v>
      </c>
    </row>
    <row r="386" spans="1:31">
      <c r="A386" s="133" t="e">
        <f t="shared" si="119"/>
        <v>#VALUE!</v>
      </c>
      <c r="B386" s="134" t="e">
        <f t="shared" si="120"/>
        <v>#VALUE!</v>
      </c>
      <c r="C386" s="134" t="e">
        <f t="shared" si="121"/>
        <v>#VALUE!</v>
      </c>
      <c r="D386" s="135" t="e">
        <f t="shared" si="122"/>
        <v>#VALUE!</v>
      </c>
      <c r="E386" s="150" t="e">
        <f t="shared" si="110"/>
        <v>#VALUE!</v>
      </c>
      <c r="F386" s="150" t="e">
        <f t="shared" si="111"/>
        <v>#VALUE!</v>
      </c>
      <c r="G386" s="136" t="e">
        <f t="shared" si="112"/>
        <v>#VALUE!</v>
      </c>
      <c r="H386" s="148" t="e">
        <f t="shared" si="116"/>
        <v>#VALUE!</v>
      </c>
      <c r="I386" s="148" t="e">
        <f t="shared" si="123"/>
        <v>#VALUE!</v>
      </c>
      <c r="J386" s="148" t="e">
        <f t="shared" si="113"/>
        <v>#VALUE!</v>
      </c>
      <c r="K386" s="148" t="e">
        <f t="shared" si="124"/>
        <v>#VALUE!</v>
      </c>
      <c r="L386" s="148" t="e">
        <f t="shared" si="125"/>
        <v>#VALUE!</v>
      </c>
      <c r="M386" s="148" t="e">
        <f t="shared" si="114"/>
        <v>#VALUE!</v>
      </c>
      <c r="N386" s="148" t="e">
        <f t="shared" si="117"/>
        <v>#VALUE!</v>
      </c>
      <c r="O386" s="148"/>
      <c r="P386" s="148"/>
      <c r="Q386" s="148" t="e">
        <f t="shared" si="126"/>
        <v>#VALUE!</v>
      </c>
      <c r="R386" s="148" t="e">
        <f t="shared" si="127"/>
        <v>#VALUE!</v>
      </c>
      <c r="S386" s="137" t="e">
        <f t="shared" si="115"/>
        <v>#VALUE!</v>
      </c>
      <c r="T386" s="275" t="e">
        <f t="shared" si="129"/>
        <v>#VALUE!</v>
      </c>
      <c r="U386" s="275" t="e">
        <f t="shared" si="128"/>
        <v>#VALUE!</v>
      </c>
      <c r="V386" s="275" t="e">
        <f t="shared" si="128"/>
        <v>#VALUE!</v>
      </c>
      <c r="W386" s="275" t="e">
        <f t="shared" si="128"/>
        <v>#VALUE!</v>
      </c>
      <c r="X386" s="275" t="e">
        <f t="shared" si="128"/>
        <v>#VALUE!</v>
      </c>
      <c r="Y386" s="275" t="e">
        <f t="shared" si="128"/>
        <v>#VALUE!</v>
      </c>
      <c r="Z386" s="275" t="e">
        <f t="shared" si="128"/>
        <v>#VALUE!</v>
      </c>
      <c r="AA386" s="275" t="e">
        <f t="shared" si="128"/>
        <v>#VALUE!</v>
      </c>
      <c r="AB386" s="275" t="e">
        <f t="shared" si="128"/>
        <v>#VALUE!</v>
      </c>
      <c r="AC386" s="275" t="e">
        <f t="shared" si="128"/>
        <v>#VALUE!</v>
      </c>
      <c r="AD386" s="275" t="e">
        <f t="shared" si="128"/>
        <v>#VALUE!</v>
      </c>
      <c r="AE386" s="276" t="e">
        <f t="shared" si="118"/>
        <v>#VALUE!</v>
      </c>
    </row>
    <row r="387" spans="1:31">
      <c r="A387" s="133" t="e">
        <f t="shared" si="119"/>
        <v>#VALUE!</v>
      </c>
      <c r="B387" s="134" t="e">
        <f t="shared" si="120"/>
        <v>#VALUE!</v>
      </c>
      <c r="C387" s="134" t="e">
        <f t="shared" si="121"/>
        <v>#VALUE!</v>
      </c>
      <c r="D387" s="135" t="e">
        <f t="shared" si="122"/>
        <v>#VALUE!</v>
      </c>
      <c r="E387" s="150" t="e">
        <f t="shared" si="110"/>
        <v>#VALUE!</v>
      </c>
      <c r="F387" s="150" t="e">
        <f t="shared" si="111"/>
        <v>#VALUE!</v>
      </c>
      <c r="G387" s="136" t="e">
        <f t="shared" si="112"/>
        <v>#VALUE!</v>
      </c>
      <c r="H387" s="148" t="e">
        <f t="shared" si="116"/>
        <v>#VALUE!</v>
      </c>
      <c r="I387" s="148" t="e">
        <f t="shared" si="123"/>
        <v>#VALUE!</v>
      </c>
      <c r="J387" s="148" t="e">
        <f t="shared" si="113"/>
        <v>#VALUE!</v>
      </c>
      <c r="K387" s="148" t="e">
        <f t="shared" si="124"/>
        <v>#VALUE!</v>
      </c>
      <c r="L387" s="148" t="e">
        <f t="shared" si="125"/>
        <v>#VALUE!</v>
      </c>
      <c r="M387" s="148" t="e">
        <f t="shared" si="114"/>
        <v>#VALUE!</v>
      </c>
      <c r="N387" s="148" t="e">
        <f t="shared" si="117"/>
        <v>#VALUE!</v>
      </c>
      <c r="O387" s="148"/>
      <c r="P387" s="148"/>
      <c r="Q387" s="148" t="e">
        <f t="shared" si="126"/>
        <v>#VALUE!</v>
      </c>
      <c r="R387" s="148" t="e">
        <f t="shared" si="127"/>
        <v>#VALUE!</v>
      </c>
      <c r="S387" s="137" t="e">
        <f t="shared" si="115"/>
        <v>#VALUE!</v>
      </c>
      <c r="T387" s="275" t="e">
        <f t="shared" si="129"/>
        <v>#VALUE!</v>
      </c>
      <c r="U387" s="275" t="e">
        <f t="shared" si="128"/>
        <v>#VALUE!</v>
      </c>
      <c r="V387" s="275" t="e">
        <f t="shared" si="128"/>
        <v>#VALUE!</v>
      </c>
      <c r="W387" s="275" t="e">
        <f t="shared" si="128"/>
        <v>#VALUE!</v>
      </c>
      <c r="X387" s="275" t="e">
        <f t="shared" si="128"/>
        <v>#VALUE!</v>
      </c>
      <c r="Y387" s="275" t="e">
        <f t="shared" si="128"/>
        <v>#VALUE!</v>
      </c>
      <c r="Z387" s="275" t="e">
        <f t="shared" si="128"/>
        <v>#VALUE!</v>
      </c>
      <c r="AA387" s="275" t="e">
        <f t="shared" si="128"/>
        <v>#VALUE!</v>
      </c>
      <c r="AB387" s="275" t="e">
        <f t="shared" si="128"/>
        <v>#VALUE!</v>
      </c>
      <c r="AC387" s="275" t="e">
        <f t="shared" si="128"/>
        <v>#VALUE!</v>
      </c>
      <c r="AD387" s="275" t="e">
        <f t="shared" ref="U387:AD413" si="130">MAX(0,MIN(MAX(0,$M387),AD$7)-AD$6)</f>
        <v>#VALUE!</v>
      </c>
      <c r="AE387" s="276" t="e">
        <f t="shared" si="118"/>
        <v>#VALUE!</v>
      </c>
    </row>
    <row r="388" spans="1:31">
      <c r="A388" s="133" t="e">
        <f t="shared" si="119"/>
        <v>#VALUE!</v>
      </c>
      <c r="B388" s="134" t="e">
        <f t="shared" si="120"/>
        <v>#VALUE!</v>
      </c>
      <c r="C388" s="134" t="e">
        <f t="shared" si="121"/>
        <v>#VALUE!</v>
      </c>
      <c r="D388" s="135" t="e">
        <f t="shared" si="122"/>
        <v>#VALUE!</v>
      </c>
      <c r="E388" s="150" t="e">
        <f t="shared" si="110"/>
        <v>#VALUE!</v>
      </c>
      <c r="F388" s="150" t="e">
        <f t="shared" si="111"/>
        <v>#VALUE!</v>
      </c>
      <c r="G388" s="136" t="e">
        <f t="shared" si="112"/>
        <v>#VALUE!</v>
      </c>
      <c r="H388" s="148" t="e">
        <f t="shared" si="116"/>
        <v>#VALUE!</v>
      </c>
      <c r="I388" s="148" t="e">
        <f t="shared" si="123"/>
        <v>#VALUE!</v>
      </c>
      <c r="J388" s="148" t="e">
        <f t="shared" si="113"/>
        <v>#VALUE!</v>
      </c>
      <c r="K388" s="148" t="e">
        <f t="shared" si="124"/>
        <v>#VALUE!</v>
      </c>
      <c r="L388" s="148" t="e">
        <f t="shared" si="125"/>
        <v>#VALUE!</v>
      </c>
      <c r="M388" s="148" t="e">
        <f t="shared" si="114"/>
        <v>#VALUE!</v>
      </c>
      <c r="N388" s="148" t="e">
        <f t="shared" si="117"/>
        <v>#VALUE!</v>
      </c>
      <c r="O388" s="148"/>
      <c r="P388" s="148"/>
      <c r="Q388" s="148" t="e">
        <f t="shared" si="126"/>
        <v>#VALUE!</v>
      </c>
      <c r="R388" s="148" t="e">
        <f t="shared" si="127"/>
        <v>#VALUE!</v>
      </c>
      <c r="S388" s="137" t="e">
        <f t="shared" si="115"/>
        <v>#VALUE!</v>
      </c>
      <c r="T388" s="275" t="e">
        <f t="shared" si="129"/>
        <v>#VALUE!</v>
      </c>
      <c r="U388" s="275" t="e">
        <f t="shared" si="130"/>
        <v>#VALUE!</v>
      </c>
      <c r="V388" s="275" t="e">
        <f t="shared" si="130"/>
        <v>#VALUE!</v>
      </c>
      <c r="W388" s="275" t="e">
        <f t="shared" si="130"/>
        <v>#VALUE!</v>
      </c>
      <c r="X388" s="275" t="e">
        <f t="shared" si="130"/>
        <v>#VALUE!</v>
      </c>
      <c r="Y388" s="275" t="e">
        <f t="shared" si="130"/>
        <v>#VALUE!</v>
      </c>
      <c r="Z388" s="275" t="e">
        <f t="shared" si="130"/>
        <v>#VALUE!</v>
      </c>
      <c r="AA388" s="275" t="e">
        <f t="shared" si="130"/>
        <v>#VALUE!</v>
      </c>
      <c r="AB388" s="275" t="e">
        <f t="shared" si="130"/>
        <v>#VALUE!</v>
      </c>
      <c r="AC388" s="275" t="e">
        <f t="shared" si="130"/>
        <v>#VALUE!</v>
      </c>
      <c r="AD388" s="275" t="e">
        <f t="shared" si="130"/>
        <v>#VALUE!</v>
      </c>
      <c r="AE388" s="276" t="e">
        <f t="shared" si="118"/>
        <v>#VALUE!</v>
      </c>
    </row>
    <row r="389" spans="1:31">
      <c r="A389" s="133" t="e">
        <f t="shared" si="119"/>
        <v>#VALUE!</v>
      </c>
      <c r="B389" s="134" t="e">
        <f t="shared" si="120"/>
        <v>#VALUE!</v>
      </c>
      <c r="C389" s="134" t="e">
        <f t="shared" si="121"/>
        <v>#VALUE!</v>
      </c>
      <c r="D389" s="135" t="e">
        <f t="shared" si="122"/>
        <v>#VALUE!</v>
      </c>
      <c r="E389" s="150" t="e">
        <f t="shared" si="110"/>
        <v>#VALUE!</v>
      </c>
      <c r="F389" s="150" t="e">
        <f t="shared" si="111"/>
        <v>#VALUE!</v>
      </c>
      <c r="G389" s="136" t="e">
        <f t="shared" si="112"/>
        <v>#VALUE!</v>
      </c>
      <c r="H389" s="148" t="e">
        <f t="shared" si="116"/>
        <v>#VALUE!</v>
      </c>
      <c r="I389" s="148" t="e">
        <f t="shared" si="123"/>
        <v>#VALUE!</v>
      </c>
      <c r="J389" s="148" t="e">
        <f t="shared" si="113"/>
        <v>#VALUE!</v>
      </c>
      <c r="K389" s="148" t="e">
        <f t="shared" si="124"/>
        <v>#VALUE!</v>
      </c>
      <c r="L389" s="148" t="e">
        <f t="shared" si="125"/>
        <v>#VALUE!</v>
      </c>
      <c r="M389" s="148" t="e">
        <f t="shared" si="114"/>
        <v>#VALUE!</v>
      </c>
      <c r="N389" s="148" t="e">
        <f t="shared" si="117"/>
        <v>#VALUE!</v>
      </c>
      <c r="O389" s="148"/>
      <c r="P389" s="148"/>
      <c r="Q389" s="148" t="e">
        <f t="shared" si="126"/>
        <v>#VALUE!</v>
      </c>
      <c r="R389" s="148" t="e">
        <f t="shared" si="127"/>
        <v>#VALUE!</v>
      </c>
      <c r="S389" s="137" t="e">
        <f t="shared" si="115"/>
        <v>#VALUE!</v>
      </c>
      <c r="T389" s="275" t="e">
        <f t="shared" si="129"/>
        <v>#VALUE!</v>
      </c>
      <c r="U389" s="275" t="e">
        <f t="shared" si="130"/>
        <v>#VALUE!</v>
      </c>
      <c r="V389" s="275" t="e">
        <f t="shared" si="130"/>
        <v>#VALUE!</v>
      </c>
      <c r="W389" s="275" t="e">
        <f t="shared" si="130"/>
        <v>#VALUE!</v>
      </c>
      <c r="X389" s="275" t="e">
        <f t="shared" si="130"/>
        <v>#VALUE!</v>
      </c>
      <c r="Y389" s="275" t="e">
        <f t="shared" si="130"/>
        <v>#VALUE!</v>
      </c>
      <c r="Z389" s="275" t="e">
        <f t="shared" si="130"/>
        <v>#VALUE!</v>
      </c>
      <c r="AA389" s="275" t="e">
        <f t="shared" si="130"/>
        <v>#VALUE!</v>
      </c>
      <c r="AB389" s="275" t="e">
        <f t="shared" si="130"/>
        <v>#VALUE!</v>
      </c>
      <c r="AC389" s="275" t="e">
        <f t="shared" si="130"/>
        <v>#VALUE!</v>
      </c>
      <c r="AD389" s="275" t="e">
        <f t="shared" si="130"/>
        <v>#VALUE!</v>
      </c>
      <c r="AE389" s="276" t="e">
        <f t="shared" si="118"/>
        <v>#VALUE!</v>
      </c>
    </row>
    <row r="390" spans="1:31">
      <c r="A390" s="133" t="e">
        <f t="shared" si="119"/>
        <v>#VALUE!</v>
      </c>
      <c r="B390" s="134" t="e">
        <f t="shared" si="120"/>
        <v>#VALUE!</v>
      </c>
      <c r="C390" s="134" t="e">
        <f t="shared" si="121"/>
        <v>#VALUE!</v>
      </c>
      <c r="D390" s="135" t="e">
        <f t="shared" si="122"/>
        <v>#VALUE!</v>
      </c>
      <c r="E390" s="150" t="e">
        <f t="shared" si="110"/>
        <v>#VALUE!</v>
      </c>
      <c r="F390" s="150" t="e">
        <f t="shared" si="111"/>
        <v>#VALUE!</v>
      </c>
      <c r="G390" s="136" t="e">
        <f t="shared" si="112"/>
        <v>#VALUE!</v>
      </c>
      <c r="H390" s="148" t="e">
        <f t="shared" si="116"/>
        <v>#VALUE!</v>
      </c>
      <c r="I390" s="148" t="e">
        <f t="shared" si="123"/>
        <v>#VALUE!</v>
      </c>
      <c r="J390" s="148" t="e">
        <f t="shared" si="113"/>
        <v>#VALUE!</v>
      </c>
      <c r="K390" s="148" t="e">
        <f t="shared" si="124"/>
        <v>#VALUE!</v>
      </c>
      <c r="L390" s="148" t="e">
        <f t="shared" si="125"/>
        <v>#VALUE!</v>
      </c>
      <c r="M390" s="148" t="e">
        <f t="shared" si="114"/>
        <v>#VALUE!</v>
      </c>
      <c r="N390" s="148" t="e">
        <f t="shared" si="117"/>
        <v>#VALUE!</v>
      </c>
      <c r="O390" s="148"/>
      <c r="P390" s="148"/>
      <c r="Q390" s="148" t="e">
        <f t="shared" si="126"/>
        <v>#VALUE!</v>
      </c>
      <c r="R390" s="148" t="e">
        <f t="shared" si="127"/>
        <v>#VALUE!</v>
      </c>
      <c r="S390" s="137" t="e">
        <f t="shared" si="115"/>
        <v>#VALUE!</v>
      </c>
      <c r="T390" s="275" t="e">
        <f t="shared" si="129"/>
        <v>#VALUE!</v>
      </c>
      <c r="U390" s="275" t="e">
        <f t="shared" si="130"/>
        <v>#VALUE!</v>
      </c>
      <c r="V390" s="275" t="e">
        <f t="shared" si="130"/>
        <v>#VALUE!</v>
      </c>
      <c r="W390" s="275" t="e">
        <f t="shared" si="130"/>
        <v>#VALUE!</v>
      </c>
      <c r="X390" s="275" t="e">
        <f t="shared" si="130"/>
        <v>#VALUE!</v>
      </c>
      <c r="Y390" s="275" t="e">
        <f t="shared" si="130"/>
        <v>#VALUE!</v>
      </c>
      <c r="Z390" s="275" t="e">
        <f t="shared" si="130"/>
        <v>#VALUE!</v>
      </c>
      <c r="AA390" s="275" t="e">
        <f t="shared" si="130"/>
        <v>#VALUE!</v>
      </c>
      <c r="AB390" s="275" t="e">
        <f t="shared" si="130"/>
        <v>#VALUE!</v>
      </c>
      <c r="AC390" s="275" t="e">
        <f t="shared" si="130"/>
        <v>#VALUE!</v>
      </c>
      <c r="AD390" s="275" t="e">
        <f t="shared" si="130"/>
        <v>#VALUE!</v>
      </c>
      <c r="AE390" s="276" t="e">
        <f t="shared" si="118"/>
        <v>#VALUE!</v>
      </c>
    </row>
    <row r="391" spans="1:31">
      <c r="A391" s="133" t="e">
        <f t="shared" si="119"/>
        <v>#VALUE!</v>
      </c>
      <c r="B391" s="134" t="e">
        <f t="shared" si="120"/>
        <v>#VALUE!</v>
      </c>
      <c r="C391" s="134" t="e">
        <f t="shared" si="121"/>
        <v>#VALUE!</v>
      </c>
      <c r="D391" s="135" t="e">
        <f t="shared" si="122"/>
        <v>#VALUE!</v>
      </c>
      <c r="E391" s="150" t="e">
        <f t="shared" si="110"/>
        <v>#VALUE!</v>
      </c>
      <c r="F391" s="150" t="e">
        <f t="shared" si="111"/>
        <v>#VALUE!</v>
      </c>
      <c r="G391" s="136" t="e">
        <f t="shared" si="112"/>
        <v>#VALUE!</v>
      </c>
      <c r="H391" s="148" t="e">
        <f t="shared" si="116"/>
        <v>#VALUE!</v>
      </c>
      <c r="I391" s="148" t="e">
        <f t="shared" si="123"/>
        <v>#VALUE!</v>
      </c>
      <c r="J391" s="148" t="e">
        <f t="shared" si="113"/>
        <v>#VALUE!</v>
      </c>
      <c r="K391" s="148" t="e">
        <f t="shared" si="124"/>
        <v>#VALUE!</v>
      </c>
      <c r="L391" s="148" t="e">
        <f t="shared" si="125"/>
        <v>#VALUE!</v>
      </c>
      <c r="M391" s="148" t="e">
        <f t="shared" si="114"/>
        <v>#VALUE!</v>
      </c>
      <c r="N391" s="148" t="e">
        <f t="shared" si="117"/>
        <v>#VALUE!</v>
      </c>
      <c r="O391" s="148"/>
      <c r="P391" s="148"/>
      <c r="Q391" s="148" t="e">
        <f t="shared" si="126"/>
        <v>#VALUE!</v>
      </c>
      <c r="R391" s="148" t="e">
        <f t="shared" si="127"/>
        <v>#VALUE!</v>
      </c>
      <c r="S391" s="137" t="e">
        <f t="shared" si="115"/>
        <v>#VALUE!</v>
      </c>
      <c r="T391" s="275" t="e">
        <f t="shared" si="129"/>
        <v>#VALUE!</v>
      </c>
      <c r="U391" s="275" t="e">
        <f t="shared" si="130"/>
        <v>#VALUE!</v>
      </c>
      <c r="V391" s="275" t="e">
        <f t="shared" si="130"/>
        <v>#VALUE!</v>
      </c>
      <c r="W391" s="275" t="e">
        <f t="shared" si="130"/>
        <v>#VALUE!</v>
      </c>
      <c r="X391" s="275" t="e">
        <f t="shared" si="130"/>
        <v>#VALUE!</v>
      </c>
      <c r="Y391" s="275" t="e">
        <f t="shared" si="130"/>
        <v>#VALUE!</v>
      </c>
      <c r="Z391" s="275" t="e">
        <f t="shared" si="130"/>
        <v>#VALUE!</v>
      </c>
      <c r="AA391" s="275" t="e">
        <f t="shared" si="130"/>
        <v>#VALUE!</v>
      </c>
      <c r="AB391" s="275" t="e">
        <f t="shared" si="130"/>
        <v>#VALUE!</v>
      </c>
      <c r="AC391" s="275" t="e">
        <f t="shared" si="130"/>
        <v>#VALUE!</v>
      </c>
      <c r="AD391" s="275" t="e">
        <f t="shared" si="130"/>
        <v>#VALUE!</v>
      </c>
      <c r="AE391" s="276" t="e">
        <f t="shared" si="118"/>
        <v>#VALUE!</v>
      </c>
    </row>
    <row r="392" spans="1:31">
      <c r="A392" s="133" t="e">
        <f t="shared" si="119"/>
        <v>#VALUE!</v>
      </c>
      <c r="B392" s="134" t="e">
        <f t="shared" si="120"/>
        <v>#VALUE!</v>
      </c>
      <c r="C392" s="134" t="e">
        <f t="shared" si="121"/>
        <v>#VALUE!</v>
      </c>
      <c r="D392" s="135" t="e">
        <f t="shared" si="122"/>
        <v>#VALUE!</v>
      </c>
      <c r="E392" s="150" t="e">
        <f t="shared" si="110"/>
        <v>#VALUE!</v>
      </c>
      <c r="F392" s="150" t="e">
        <f t="shared" si="111"/>
        <v>#VALUE!</v>
      </c>
      <c r="G392" s="136" t="e">
        <f t="shared" si="112"/>
        <v>#VALUE!</v>
      </c>
      <c r="H392" s="148" t="e">
        <f t="shared" si="116"/>
        <v>#VALUE!</v>
      </c>
      <c r="I392" s="148" t="e">
        <f t="shared" si="123"/>
        <v>#VALUE!</v>
      </c>
      <c r="J392" s="148" t="e">
        <f t="shared" si="113"/>
        <v>#VALUE!</v>
      </c>
      <c r="K392" s="148" t="e">
        <f t="shared" si="124"/>
        <v>#VALUE!</v>
      </c>
      <c r="L392" s="148" t="e">
        <f t="shared" si="125"/>
        <v>#VALUE!</v>
      </c>
      <c r="M392" s="148" t="e">
        <f t="shared" si="114"/>
        <v>#VALUE!</v>
      </c>
      <c r="N392" s="148" t="e">
        <f t="shared" si="117"/>
        <v>#VALUE!</v>
      </c>
      <c r="O392" s="148"/>
      <c r="P392" s="148"/>
      <c r="Q392" s="148" t="e">
        <f t="shared" si="126"/>
        <v>#VALUE!</v>
      </c>
      <c r="R392" s="148" t="e">
        <f t="shared" si="127"/>
        <v>#VALUE!</v>
      </c>
      <c r="S392" s="137" t="e">
        <f t="shared" si="115"/>
        <v>#VALUE!</v>
      </c>
      <c r="T392" s="275" t="e">
        <f t="shared" si="129"/>
        <v>#VALUE!</v>
      </c>
      <c r="U392" s="275" t="e">
        <f t="shared" si="130"/>
        <v>#VALUE!</v>
      </c>
      <c r="V392" s="275" t="e">
        <f t="shared" si="130"/>
        <v>#VALUE!</v>
      </c>
      <c r="W392" s="275" t="e">
        <f t="shared" si="130"/>
        <v>#VALUE!</v>
      </c>
      <c r="X392" s="275" t="e">
        <f t="shared" si="130"/>
        <v>#VALUE!</v>
      </c>
      <c r="Y392" s="275" t="e">
        <f t="shared" si="130"/>
        <v>#VALUE!</v>
      </c>
      <c r="Z392" s="275" t="e">
        <f t="shared" si="130"/>
        <v>#VALUE!</v>
      </c>
      <c r="AA392" s="275" t="e">
        <f t="shared" si="130"/>
        <v>#VALUE!</v>
      </c>
      <c r="AB392" s="275" t="e">
        <f t="shared" si="130"/>
        <v>#VALUE!</v>
      </c>
      <c r="AC392" s="275" t="e">
        <f t="shared" si="130"/>
        <v>#VALUE!</v>
      </c>
      <c r="AD392" s="275" t="e">
        <f t="shared" si="130"/>
        <v>#VALUE!</v>
      </c>
      <c r="AE392" s="276" t="e">
        <f t="shared" si="118"/>
        <v>#VALUE!</v>
      </c>
    </row>
    <row r="393" spans="1:31">
      <c r="A393" s="133" t="e">
        <f t="shared" si="119"/>
        <v>#VALUE!</v>
      </c>
      <c r="B393" s="134" t="e">
        <f t="shared" si="120"/>
        <v>#VALUE!</v>
      </c>
      <c r="C393" s="134" t="e">
        <f t="shared" si="121"/>
        <v>#VALUE!</v>
      </c>
      <c r="D393" s="135" t="e">
        <f t="shared" si="122"/>
        <v>#VALUE!</v>
      </c>
      <c r="E393" s="150" t="e">
        <f t="shared" si="110"/>
        <v>#VALUE!</v>
      </c>
      <c r="F393" s="150" t="e">
        <f t="shared" si="111"/>
        <v>#VALUE!</v>
      </c>
      <c r="G393" s="136" t="e">
        <f t="shared" si="112"/>
        <v>#VALUE!</v>
      </c>
      <c r="H393" s="148" t="e">
        <f t="shared" si="116"/>
        <v>#VALUE!</v>
      </c>
      <c r="I393" s="148" t="e">
        <f t="shared" si="123"/>
        <v>#VALUE!</v>
      </c>
      <c r="J393" s="148" t="e">
        <f t="shared" si="113"/>
        <v>#VALUE!</v>
      </c>
      <c r="K393" s="148" t="e">
        <f t="shared" si="124"/>
        <v>#VALUE!</v>
      </c>
      <c r="L393" s="148" t="e">
        <f t="shared" si="125"/>
        <v>#VALUE!</v>
      </c>
      <c r="M393" s="148" t="e">
        <f t="shared" si="114"/>
        <v>#VALUE!</v>
      </c>
      <c r="N393" s="148" t="e">
        <f t="shared" si="117"/>
        <v>#VALUE!</v>
      </c>
      <c r="O393" s="148"/>
      <c r="P393" s="148"/>
      <c r="Q393" s="148" t="e">
        <f t="shared" si="126"/>
        <v>#VALUE!</v>
      </c>
      <c r="R393" s="148" t="e">
        <f t="shared" si="127"/>
        <v>#VALUE!</v>
      </c>
      <c r="S393" s="137" t="e">
        <f t="shared" si="115"/>
        <v>#VALUE!</v>
      </c>
      <c r="T393" s="275" t="e">
        <f t="shared" si="129"/>
        <v>#VALUE!</v>
      </c>
      <c r="U393" s="275" t="e">
        <f t="shared" si="130"/>
        <v>#VALUE!</v>
      </c>
      <c r="V393" s="275" t="e">
        <f t="shared" si="130"/>
        <v>#VALUE!</v>
      </c>
      <c r="W393" s="275" t="e">
        <f t="shared" si="130"/>
        <v>#VALUE!</v>
      </c>
      <c r="X393" s="275" t="e">
        <f t="shared" si="130"/>
        <v>#VALUE!</v>
      </c>
      <c r="Y393" s="275" t="e">
        <f t="shared" si="130"/>
        <v>#VALUE!</v>
      </c>
      <c r="Z393" s="275" t="e">
        <f t="shared" si="130"/>
        <v>#VALUE!</v>
      </c>
      <c r="AA393" s="275" t="e">
        <f t="shared" si="130"/>
        <v>#VALUE!</v>
      </c>
      <c r="AB393" s="275" t="e">
        <f t="shared" si="130"/>
        <v>#VALUE!</v>
      </c>
      <c r="AC393" s="275" t="e">
        <f t="shared" si="130"/>
        <v>#VALUE!</v>
      </c>
      <c r="AD393" s="275" t="e">
        <f t="shared" si="130"/>
        <v>#VALUE!</v>
      </c>
      <c r="AE393" s="276" t="e">
        <f t="shared" si="118"/>
        <v>#VALUE!</v>
      </c>
    </row>
    <row r="394" spans="1:31">
      <c r="A394" s="133" t="e">
        <f t="shared" si="119"/>
        <v>#VALUE!</v>
      </c>
      <c r="B394" s="134" t="e">
        <f t="shared" si="120"/>
        <v>#VALUE!</v>
      </c>
      <c r="C394" s="134" t="e">
        <f t="shared" si="121"/>
        <v>#VALUE!</v>
      </c>
      <c r="D394" s="135" t="e">
        <f t="shared" si="122"/>
        <v>#VALUE!</v>
      </c>
      <c r="E394" s="150" t="e">
        <f t="shared" si="110"/>
        <v>#VALUE!</v>
      </c>
      <c r="F394" s="150" t="e">
        <f t="shared" si="111"/>
        <v>#VALUE!</v>
      </c>
      <c r="G394" s="136" t="e">
        <f t="shared" si="112"/>
        <v>#VALUE!</v>
      </c>
      <c r="H394" s="148" t="e">
        <f t="shared" si="116"/>
        <v>#VALUE!</v>
      </c>
      <c r="I394" s="148" t="e">
        <f t="shared" si="123"/>
        <v>#VALUE!</v>
      </c>
      <c r="J394" s="148" t="e">
        <f t="shared" si="113"/>
        <v>#VALUE!</v>
      </c>
      <c r="K394" s="148" t="e">
        <f t="shared" si="124"/>
        <v>#VALUE!</v>
      </c>
      <c r="L394" s="148" t="e">
        <f t="shared" si="125"/>
        <v>#VALUE!</v>
      </c>
      <c r="M394" s="148" t="e">
        <f t="shared" si="114"/>
        <v>#VALUE!</v>
      </c>
      <c r="N394" s="148" t="e">
        <f t="shared" si="117"/>
        <v>#VALUE!</v>
      </c>
      <c r="O394" s="148"/>
      <c r="P394" s="148"/>
      <c r="Q394" s="148" t="e">
        <f t="shared" si="126"/>
        <v>#VALUE!</v>
      </c>
      <c r="R394" s="148" t="e">
        <f t="shared" si="127"/>
        <v>#VALUE!</v>
      </c>
      <c r="S394" s="137" t="e">
        <f t="shared" si="115"/>
        <v>#VALUE!</v>
      </c>
      <c r="T394" s="275" t="e">
        <f t="shared" si="129"/>
        <v>#VALUE!</v>
      </c>
      <c r="U394" s="275" t="e">
        <f t="shared" si="130"/>
        <v>#VALUE!</v>
      </c>
      <c r="V394" s="275" t="e">
        <f t="shared" si="130"/>
        <v>#VALUE!</v>
      </c>
      <c r="W394" s="275" t="e">
        <f t="shared" si="130"/>
        <v>#VALUE!</v>
      </c>
      <c r="X394" s="275" t="e">
        <f t="shared" si="130"/>
        <v>#VALUE!</v>
      </c>
      <c r="Y394" s="275" t="e">
        <f t="shared" si="130"/>
        <v>#VALUE!</v>
      </c>
      <c r="Z394" s="275" t="e">
        <f t="shared" si="130"/>
        <v>#VALUE!</v>
      </c>
      <c r="AA394" s="275" t="e">
        <f t="shared" si="130"/>
        <v>#VALUE!</v>
      </c>
      <c r="AB394" s="275" t="e">
        <f t="shared" si="130"/>
        <v>#VALUE!</v>
      </c>
      <c r="AC394" s="275" t="e">
        <f t="shared" si="130"/>
        <v>#VALUE!</v>
      </c>
      <c r="AD394" s="275" t="e">
        <f t="shared" si="130"/>
        <v>#VALUE!</v>
      </c>
      <c r="AE394" s="276" t="e">
        <f t="shared" si="118"/>
        <v>#VALUE!</v>
      </c>
    </row>
    <row r="395" spans="1:31">
      <c r="A395" s="133" t="e">
        <f t="shared" si="119"/>
        <v>#VALUE!</v>
      </c>
      <c r="B395" s="134" t="e">
        <f t="shared" si="120"/>
        <v>#VALUE!</v>
      </c>
      <c r="C395" s="134" t="e">
        <f t="shared" si="121"/>
        <v>#VALUE!</v>
      </c>
      <c r="D395" s="135" t="e">
        <f t="shared" si="122"/>
        <v>#VALUE!</v>
      </c>
      <c r="E395" s="150" t="e">
        <f t="shared" si="110"/>
        <v>#VALUE!</v>
      </c>
      <c r="F395" s="150" t="e">
        <f t="shared" si="111"/>
        <v>#VALUE!</v>
      </c>
      <c r="G395" s="136" t="e">
        <f t="shared" si="112"/>
        <v>#VALUE!</v>
      </c>
      <c r="H395" s="148" t="e">
        <f t="shared" si="116"/>
        <v>#VALUE!</v>
      </c>
      <c r="I395" s="148" t="e">
        <f t="shared" si="123"/>
        <v>#VALUE!</v>
      </c>
      <c r="J395" s="148" t="e">
        <f t="shared" si="113"/>
        <v>#VALUE!</v>
      </c>
      <c r="K395" s="148" t="e">
        <f t="shared" si="124"/>
        <v>#VALUE!</v>
      </c>
      <c r="L395" s="148" t="e">
        <f t="shared" si="125"/>
        <v>#VALUE!</v>
      </c>
      <c r="M395" s="148" t="e">
        <f t="shared" si="114"/>
        <v>#VALUE!</v>
      </c>
      <c r="N395" s="148" t="e">
        <f t="shared" si="117"/>
        <v>#VALUE!</v>
      </c>
      <c r="O395" s="148"/>
      <c r="P395" s="148"/>
      <c r="Q395" s="148" t="e">
        <f t="shared" si="126"/>
        <v>#VALUE!</v>
      </c>
      <c r="R395" s="148" t="e">
        <f t="shared" si="127"/>
        <v>#VALUE!</v>
      </c>
      <c r="S395" s="137" t="e">
        <f t="shared" si="115"/>
        <v>#VALUE!</v>
      </c>
      <c r="T395" s="275" t="e">
        <f t="shared" si="129"/>
        <v>#VALUE!</v>
      </c>
      <c r="U395" s="275" t="e">
        <f t="shared" si="130"/>
        <v>#VALUE!</v>
      </c>
      <c r="V395" s="275" t="e">
        <f t="shared" si="130"/>
        <v>#VALUE!</v>
      </c>
      <c r="W395" s="275" t="e">
        <f t="shared" si="130"/>
        <v>#VALUE!</v>
      </c>
      <c r="X395" s="275" t="e">
        <f t="shared" si="130"/>
        <v>#VALUE!</v>
      </c>
      <c r="Y395" s="275" t="e">
        <f t="shared" si="130"/>
        <v>#VALUE!</v>
      </c>
      <c r="Z395" s="275" t="e">
        <f t="shared" si="130"/>
        <v>#VALUE!</v>
      </c>
      <c r="AA395" s="275" t="e">
        <f t="shared" si="130"/>
        <v>#VALUE!</v>
      </c>
      <c r="AB395" s="275" t="e">
        <f t="shared" si="130"/>
        <v>#VALUE!</v>
      </c>
      <c r="AC395" s="275" t="e">
        <f t="shared" si="130"/>
        <v>#VALUE!</v>
      </c>
      <c r="AD395" s="275" t="e">
        <f t="shared" si="130"/>
        <v>#VALUE!</v>
      </c>
      <c r="AE395" s="276" t="e">
        <f t="shared" si="118"/>
        <v>#VALUE!</v>
      </c>
    </row>
    <row r="396" spans="1:31">
      <c r="A396" s="133" t="e">
        <f t="shared" si="119"/>
        <v>#VALUE!</v>
      </c>
      <c r="B396" s="134" t="e">
        <f t="shared" si="120"/>
        <v>#VALUE!</v>
      </c>
      <c r="C396" s="134" t="e">
        <f t="shared" si="121"/>
        <v>#VALUE!</v>
      </c>
      <c r="D396" s="135" t="e">
        <f t="shared" si="122"/>
        <v>#VALUE!</v>
      </c>
      <c r="E396" s="150" t="e">
        <f t="shared" si="110"/>
        <v>#VALUE!</v>
      </c>
      <c r="F396" s="150" t="e">
        <f t="shared" si="111"/>
        <v>#VALUE!</v>
      </c>
      <c r="G396" s="136" t="e">
        <f t="shared" si="112"/>
        <v>#VALUE!</v>
      </c>
      <c r="H396" s="148" t="e">
        <f t="shared" si="116"/>
        <v>#VALUE!</v>
      </c>
      <c r="I396" s="148" t="e">
        <f t="shared" si="123"/>
        <v>#VALUE!</v>
      </c>
      <c r="J396" s="148" t="e">
        <f t="shared" si="113"/>
        <v>#VALUE!</v>
      </c>
      <c r="K396" s="148" t="e">
        <f t="shared" si="124"/>
        <v>#VALUE!</v>
      </c>
      <c r="L396" s="148" t="e">
        <f t="shared" si="125"/>
        <v>#VALUE!</v>
      </c>
      <c r="M396" s="148" t="e">
        <f t="shared" si="114"/>
        <v>#VALUE!</v>
      </c>
      <c r="N396" s="148" t="e">
        <f t="shared" si="117"/>
        <v>#VALUE!</v>
      </c>
      <c r="O396" s="148"/>
      <c r="P396" s="148"/>
      <c r="Q396" s="148" t="e">
        <f t="shared" si="126"/>
        <v>#VALUE!</v>
      </c>
      <c r="R396" s="148" t="e">
        <f t="shared" si="127"/>
        <v>#VALUE!</v>
      </c>
      <c r="S396" s="137" t="e">
        <f t="shared" si="115"/>
        <v>#VALUE!</v>
      </c>
      <c r="T396" s="275" t="e">
        <f t="shared" si="129"/>
        <v>#VALUE!</v>
      </c>
      <c r="U396" s="275" t="e">
        <f t="shared" si="130"/>
        <v>#VALUE!</v>
      </c>
      <c r="V396" s="275" t="e">
        <f t="shared" si="130"/>
        <v>#VALUE!</v>
      </c>
      <c r="W396" s="275" t="e">
        <f t="shared" si="130"/>
        <v>#VALUE!</v>
      </c>
      <c r="X396" s="275" t="e">
        <f t="shared" si="130"/>
        <v>#VALUE!</v>
      </c>
      <c r="Y396" s="275" t="e">
        <f t="shared" si="130"/>
        <v>#VALUE!</v>
      </c>
      <c r="Z396" s="275" t="e">
        <f t="shared" si="130"/>
        <v>#VALUE!</v>
      </c>
      <c r="AA396" s="275" t="e">
        <f t="shared" si="130"/>
        <v>#VALUE!</v>
      </c>
      <c r="AB396" s="275" t="e">
        <f t="shared" si="130"/>
        <v>#VALUE!</v>
      </c>
      <c r="AC396" s="275" t="e">
        <f t="shared" si="130"/>
        <v>#VALUE!</v>
      </c>
      <c r="AD396" s="275" t="e">
        <f t="shared" si="130"/>
        <v>#VALUE!</v>
      </c>
      <c r="AE396" s="276" t="e">
        <f t="shared" si="118"/>
        <v>#VALUE!</v>
      </c>
    </row>
    <row r="397" spans="1:31">
      <c r="A397" s="133" t="e">
        <f t="shared" si="119"/>
        <v>#VALUE!</v>
      </c>
      <c r="B397" s="134" t="e">
        <f t="shared" si="120"/>
        <v>#VALUE!</v>
      </c>
      <c r="C397" s="134" t="e">
        <f t="shared" si="121"/>
        <v>#VALUE!</v>
      </c>
      <c r="D397" s="135" t="e">
        <f t="shared" si="122"/>
        <v>#VALUE!</v>
      </c>
      <c r="E397" s="150" t="e">
        <f t="shared" si="110"/>
        <v>#VALUE!</v>
      </c>
      <c r="F397" s="150" t="e">
        <f t="shared" si="111"/>
        <v>#VALUE!</v>
      </c>
      <c r="G397" s="136" t="e">
        <f t="shared" si="112"/>
        <v>#VALUE!</v>
      </c>
      <c r="H397" s="148" t="e">
        <f t="shared" si="116"/>
        <v>#VALUE!</v>
      </c>
      <c r="I397" s="148" t="e">
        <f t="shared" si="123"/>
        <v>#VALUE!</v>
      </c>
      <c r="J397" s="148" t="e">
        <f t="shared" si="113"/>
        <v>#VALUE!</v>
      </c>
      <c r="K397" s="148" t="e">
        <f t="shared" si="124"/>
        <v>#VALUE!</v>
      </c>
      <c r="L397" s="148" t="e">
        <f t="shared" si="125"/>
        <v>#VALUE!</v>
      </c>
      <c r="M397" s="148" t="e">
        <f t="shared" si="114"/>
        <v>#VALUE!</v>
      </c>
      <c r="N397" s="148" t="e">
        <f t="shared" si="117"/>
        <v>#VALUE!</v>
      </c>
      <c r="O397" s="148"/>
      <c r="P397" s="148"/>
      <c r="Q397" s="148" t="e">
        <f t="shared" si="126"/>
        <v>#VALUE!</v>
      </c>
      <c r="R397" s="148" t="e">
        <f t="shared" si="127"/>
        <v>#VALUE!</v>
      </c>
      <c r="S397" s="137" t="e">
        <f t="shared" si="115"/>
        <v>#VALUE!</v>
      </c>
      <c r="T397" s="275" t="e">
        <f t="shared" si="129"/>
        <v>#VALUE!</v>
      </c>
      <c r="U397" s="275" t="e">
        <f t="shared" si="130"/>
        <v>#VALUE!</v>
      </c>
      <c r="V397" s="275" t="e">
        <f t="shared" si="130"/>
        <v>#VALUE!</v>
      </c>
      <c r="W397" s="275" t="e">
        <f t="shared" si="130"/>
        <v>#VALUE!</v>
      </c>
      <c r="X397" s="275" t="e">
        <f t="shared" si="130"/>
        <v>#VALUE!</v>
      </c>
      <c r="Y397" s="275" t="e">
        <f t="shared" si="130"/>
        <v>#VALUE!</v>
      </c>
      <c r="Z397" s="275" t="e">
        <f t="shared" si="130"/>
        <v>#VALUE!</v>
      </c>
      <c r="AA397" s="275" t="e">
        <f t="shared" si="130"/>
        <v>#VALUE!</v>
      </c>
      <c r="AB397" s="275" t="e">
        <f t="shared" si="130"/>
        <v>#VALUE!</v>
      </c>
      <c r="AC397" s="275" t="e">
        <f t="shared" si="130"/>
        <v>#VALUE!</v>
      </c>
      <c r="AD397" s="275" t="e">
        <f t="shared" si="130"/>
        <v>#VALUE!</v>
      </c>
      <c r="AE397" s="276" t="e">
        <f t="shared" si="118"/>
        <v>#VALUE!</v>
      </c>
    </row>
    <row r="398" spans="1:31">
      <c r="A398" s="133" t="e">
        <f t="shared" si="119"/>
        <v>#VALUE!</v>
      </c>
      <c r="B398" s="134" t="e">
        <f t="shared" si="120"/>
        <v>#VALUE!</v>
      </c>
      <c r="C398" s="134" t="e">
        <f t="shared" si="121"/>
        <v>#VALUE!</v>
      </c>
      <c r="D398" s="135" t="e">
        <f t="shared" si="122"/>
        <v>#VALUE!</v>
      </c>
      <c r="E398" s="150" t="e">
        <f t="shared" si="110"/>
        <v>#VALUE!</v>
      </c>
      <c r="F398" s="150" t="e">
        <f t="shared" si="111"/>
        <v>#VALUE!</v>
      </c>
      <c r="G398" s="136" t="e">
        <f t="shared" si="112"/>
        <v>#VALUE!</v>
      </c>
      <c r="H398" s="148" t="e">
        <f t="shared" si="116"/>
        <v>#VALUE!</v>
      </c>
      <c r="I398" s="148" t="e">
        <f t="shared" si="123"/>
        <v>#VALUE!</v>
      </c>
      <c r="J398" s="148" t="e">
        <f t="shared" si="113"/>
        <v>#VALUE!</v>
      </c>
      <c r="K398" s="148" t="e">
        <f t="shared" si="124"/>
        <v>#VALUE!</v>
      </c>
      <c r="L398" s="148" t="e">
        <f t="shared" si="125"/>
        <v>#VALUE!</v>
      </c>
      <c r="M398" s="148" t="e">
        <f t="shared" si="114"/>
        <v>#VALUE!</v>
      </c>
      <c r="N398" s="148" t="e">
        <f t="shared" si="117"/>
        <v>#VALUE!</v>
      </c>
      <c r="O398" s="148"/>
      <c r="P398" s="148"/>
      <c r="Q398" s="148" t="e">
        <f t="shared" si="126"/>
        <v>#VALUE!</v>
      </c>
      <c r="R398" s="148" t="e">
        <f t="shared" si="127"/>
        <v>#VALUE!</v>
      </c>
      <c r="S398" s="137" t="e">
        <f t="shared" si="115"/>
        <v>#VALUE!</v>
      </c>
      <c r="T398" s="275" t="e">
        <f t="shared" si="129"/>
        <v>#VALUE!</v>
      </c>
      <c r="U398" s="275" t="e">
        <f t="shared" si="130"/>
        <v>#VALUE!</v>
      </c>
      <c r="V398" s="275" t="e">
        <f t="shared" si="130"/>
        <v>#VALUE!</v>
      </c>
      <c r="W398" s="275" t="e">
        <f t="shared" si="130"/>
        <v>#VALUE!</v>
      </c>
      <c r="X398" s="275" t="e">
        <f t="shared" si="130"/>
        <v>#VALUE!</v>
      </c>
      <c r="Y398" s="275" t="e">
        <f t="shared" si="130"/>
        <v>#VALUE!</v>
      </c>
      <c r="Z398" s="275" t="e">
        <f t="shared" si="130"/>
        <v>#VALUE!</v>
      </c>
      <c r="AA398" s="275" t="e">
        <f t="shared" si="130"/>
        <v>#VALUE!</v>
      </c>
      <c r="AB398" s="275" t="e">
        <f t="shared" si="130"/>
        <v>#VALUE!</v>
      </c>
      <c r="AC398" s="275" t="e">
        <f t="shared" si="130"/>
        <v>#VALUE!</v>
      </c>
      <c r="AD398" s="275" t="e">
        <f t="shared" si="130"/>
        <v>#VALUE!</v>
      </c>
      <c r="AE398" s="276" t="e">
        <f t="shared" si="118"/>
        <v>#VALUE!</v>
      </c>
    </row>
    <row r="399" spans="1:31">
      <c r="A399" s="133" t="e">
        <f t="shared" si="119"/>
        <v>#VALUE!</v>
      </c>
      <c r="B399" s="134" t="e">
        <f t="shared" si="120"/>
        <v>#VALUE!</v>
      </c>
      <c r="C399" s="134" t="e">
        <f t="shared" si="121"/>
        <v>#VALUE!</v>
      </c>
      <c r="D399" s="135" t="e">
        <f t="shared" si="122"/>
        <v>#VALUE!</v>
      </c>
      <c r="E399" s="150" t="e">
        <f t="shared" si="110"/>
        <v>#VALUE!</v>
      </c>
      <c r="F399" s="150" t="e">
        <f t="shared" si="111"/>
        <v>#VALUE!</v>
      </c>
      <c r="G399" s="136" t="e">
        <f t="shared" si="112"/>
        <v>#VALUE!</v>
      </c>
      <c r="H399" s="148" t="e">
        <f t="shared" si="116"/>
        <v>#VALUE!</v>
      </c>
      <c r="I399" s="148" t="e">
        <f t="shared" si="123"/>
        <v>#VALUE!</v>
      </c>
      <c r="J399" s="148" t="e">
        <f t="shared" si="113"/>
        <v>#VALUE!</v>
      </c>
      <c r="K399" s="148" t="e">
        <f t="shared" si="124"/>
        <v>#VALUE!</v>
      </c>
      <c r="L399" s="148" t="e">
        <f t="shared" si="125"/>
        <v>#VALUE!</v>
      </c>
      <c r="M399" s="148" t="e">
        <f t="shared" si="114"/>
        <v>#VALUE!</v>
      </c>
      <c r="N399" s="148" t="e">
        <f t="shared" si="117"/>
        <v>#VALUE!</v>
      </c>
      <c r="O399" s="148"/>
      <c r="P399" s="148"/>
      <c r="Q399" s="148" t="e">
        <f t="shared" si="126"/>
        <v>#VALUE!</v>
      </c>
      <c r="R399" s="148" t="e">
        <f t="shared" si="127"/>
        <v>#VALUE!</v>
      </c>
      <c r="S399" s="137" t="e">
        <f t="shared" si="115"/>
        <v>#VALUE!</v>
      </c>
      <c r="T399" s="275" t="e">
        <f t="shared" si="129"/>
        <v>#VALUE!</v>
      </c>
      <c r="U399" s="275" t="e">
        <f t="shared" si="130"/>
        <v>#VALUE!</v>
      </c>
      <c r="V399" s="275" t="e">
        <f t="shared" si="130"/>
        <v>#VALUE!</v>
      </c>
      <c r="W399" s="275" t="e">
        <f t="shared" si="130"/>
        <v>#VALUE!</v>
      </c>
      <c r="X399" s="275" t="e">
        <f t="shared" si="130"/>
        <v>#VALUE!</v>
      </c>
      <c r="Y399" s="275" t="e">
        <f t="shared" si="130"/>
        <v>#VALUE!</v>
      </c>
      <c r="Z399" s="275" t="e">
        <f t="shared" si="130"/>
        <v>#VALUE!</v>
      </c>
      <c r="AA399" s="275" t="e">
        <f t="shared" si="130"/>
        <v>#VALUE!</v>
      </c>
      <c r="AB399" s="275" t="e">
        <f t="shared" si="130"/>
        <v>#VALUE!</v>
      </c>
      <c r="AC399" s="275" t="e">
        <f t="shared" si="130"/>
        <v>#VALUE!</v>
      </c>
      <c r="AD399" s="275" t="e">
        <f t="shared" si="130"/>
        <v>#VALUE!</v>
      </c>
      <c r="AE399" s="276" t="e">
        <f t="shared" si="118"/>
        <v>#VALUE!</v>
      </c>
    </row>
    <row r="400" spans="1:31">
      <c r="A400" s="133" t="e">
        <f t="shared" si="119"/>
        <v>#VALUE!</v>
      </c>
      <c r="B400" s="134" t="e">
        <f t="shared" si="120"/>
        <v>#VALUE!</v>
      </c>
      <c r="C400" s="134" t="e">
        <f t="shared" si="121"/>
        <v>#VALUE!</v>
      </c>
      <c r="D400" s="135" t="e">
        <f t="shared" si="122"/>
        <v>#VALUE!</v>
      </c>
      <c r="E400" s="150" t="e">
        <f t="shared" si="110"/>
        <v>#VALUE!</v>
      </c>
      <c r="F400" s="150" t="e">
        <f t="shared" si="111"/>
        <v>#VALUE!</v>
      </c>
      <c r="G400" s="136" t="e">
        <f t="shared" si="112"/>
        <v>#VALUE!</v>
      </c>
      <c r="H400" s="148" t="e">
        <f t="shared" si="116"/>
        <v>#VALUE!</v>
      </c>
      <c r="I400" s="148" t="e">
        <f t="shared" si="123"/>
        <v>#VALUE!</v>
      </c>
      <c r="J400" s="148" t="e">
        <f t="shared" si="113"/>
        <v>#VALUE!</v>
      </c>
      <c r="K400" s="148" t="e">
        <f t="shared" si="124"/>
        <v>#VALUE!</v>
      </c>
      <c r="L400" s="148" t="e">
        <f t="shared" si="125"/>
        <v>#VALUE!</v>
      </c>
      <c r="M400" s="148" t="e">
        <f t="shared" si="114"/>
        <v>#VALUE!</v>
      </c>
      <c r="N400" s="148" t="e">
        <f t="shared" si="117"/>
        <v>#VALUE!</v>
      </c>
      <c r="O400" s="148"/>
      <c r="P400" s="148"/>
      <c r="Q400" s="148" t="e">
        <f t="shared" si="126"/>
        <v>#VALUE!</v>
      </c>
      <c r="R400" s="148" t="e">
        <f t="shared" si="127"/>
        <v>#VALUE!</v>
      </c>
      <c r="S400" s="137" t="e">
        <f t="shared" si="115"/>
        <v>#VALUE!</v>
      </c>
      <c r="T400" s="275" t="e">
        <f t="shared" si="129"/>
        <v>#VALUE!</v>
      </c>
      <c r="U400" s="275" t="e">
        <f t="shared" si="130"/>
        <v>#VALUE!</v>
      </c>
      <c r="V400" s="275" t="e">
        <f t="shared" si="130"/>
        <v>#VALUE!</v>
      </c>
      <c r="W400" s="275" t="e">
        <f t="shared" si="130"/>
        <v>#VALUE!</v>
      </c>
      <c r="X400" s="275" t="e">
        <f t="shared" si="130"/>
        <v>#VALUE!</v>
      </c>
      <c r="Y400" s="275" t="e">
        <f t="shared" si="130"/>
        <v>#VALUE!</v>
      </c>
      <c r="Z400" s="275" t="e">
        <f t="shared" si="130"/>
        <v>#VALUE!</v>
      </c>
      <c r="AA400" s="275" t="e">
        <f t="shared" si="130"/>
        <v>#VALUE!</v>
      </c>
      <c r="AB400" s="275" t="e">
        <f t="shared" si="130"/>
        <v>#VALUE!</v>
      </c>
      <c r="AC400" s="275" t="e">
        <f t="shared" si="130"/>
        <v>#VALUE!</v>
      </c>
      <c r="AD400" s="275" t="e">
        <f t="shared" si="130"/>
        <v>#VALUE!</v>
      </c>
      <c r="AE400" s="276" t="e">
        <f t="shared" si="118"/>
        <v>#VALUE!</v>
      </c>
    </row>
    <row r="401" spans="1:31">
      <c r="A401" s="133" t="e">
        <f t="shared" si="119"/>
        <v>#VALUE!</v>
      </c>
      <c r="B401" s="134" t="e">
        <f t="shared" si="120"/>
        <v>#VALUE!</v>
      </c>
      <c r="C401" s="134" t="e">
        <f t="shared" si="121"/>
        <v>#VALUE!</v>
      </c>
      <c r="D401" s="135" t="e">
        <f t="shared" si="122"/>
        <v>#VALUE!</v>
      </c>
      <c r="E401" s="150" t="e">
        <f t="shared" ref="E401:E464" si="131">IF(A401&lt;&gt;"", IF(F401="N",0, ROUNDDOWN(IF(S401="Y", MAX(Q401, 0), MIN(BondAmountInvested*G401/Freq, Max_Wdwl_amt)), 2)),"")</f>
        <v>#VALUE!</v>
      </c>
      <c r="F401" s="150" t="e">
        <f t="shared" ref="F401:F464" si="132">IF(A401&lt;&gt;"",  IF(A401&lt;first_projection_wdl_mth,"N",IF(A401=first_projection_wdl_mth,"Y",IF(INT((A401-first_projection_wdl_mth)/Mths_between_Wdwls)=(A401-first_projection_wdl_mth)/Mths_between_Wdwls,"Y","N"))),"")</f>
        <v>#VALUE!</v>
      </c>
      <c r="G401" s="136" t="e">
        <f t="shared" ref="G401:G464" si="133">IF(A401&lt;&gt;"", IncomeRetained, "")</f>
        <v>#VALUE!</v>
      </c>
      <c r="H401" s="148" t="e">
        <f t="shared" si="116"/>
        <v>#VALUE!</v>
      </c>
      <c r="I401" s="148" t="e">
        <f t="shared" si="123"/>
        <v>#VALUE!</v>
      </c>
      <c r="J401" s="148" t="e">
        <f t="shared" ref="J401:J464" si="134">IF(A401&lt;&gt;"", (MIN(E401, Q401)-I401)*(1-IF(D401&lt;chargeable_gain_taxrate_change_date,chargeable_gain_taxrate_pre_change,chargeable_gain_taxrate_post_change))+I401, "")</f>
        <v>#VALUE!</v>
      </c>
      <c r="K401" s="148" t="e">
        <f t="shared" si="124"/>
        <v>#VALUE!</v>
      </c>
      <c r="L401" s="148" t="e">
        <f t="shared" si="125"/>
        <v>#VALUE!</v>
      </c>
      <c r="M401" s="148" t="e">
        <f t="shared" ref="M401:M464" si="135">IF(A401="", "", L401*Mthly_growth_rate)</f>
        <v>#VALUE!</v>
      </c>
      <c r="N401" s="148" t="e">
        <f t="shared" si="117"/>
        <v>#VALUE!</v>
      </c>
      <c r="O401" s="148"/>
      <c r="P401" s="148"/>
      <c r="Q401" s="148" t="e">
        <f t="shared" si="126"/>
        <v>#VALUE!</v>
      </c>
      <c r="R401" s="148" t="e">
        <f t="shared" si="127"/>
        <v>#VALUE!</v>
      </c>
      <c r="S401" s="137" t="e">
        <f t="shared" ref="S401:S464" si="136">IF(A401="", "", IF(S400="Y", "Y", IF(Q401- IF(F401="Y", MIN(BondAmountInvested*G401/Freq,Max_Wdwl_amt), 0)&lt;=0, "Y", "N")))</f>
        <v>#VALUE!</v>
      </c>
      <c r="T401" s="275" t="e">
        <f t="shared" si="129"/>
        <v>#VALUE!</v>
      </c>
      <c r="U401" s="275" t="e">
        <f t="shared" si="130"/>
        <v>#VALUE!</v>
      </c>
      <c r="V401" s="275" t="e">
        <f t="shared" si="130"/>
        <v>#VALUE!</v>
      </c>
      <c r="W401" s="275" t="e">
        <f t="shared" si="130"/>
        <v>#VALUE!</v>
      </c>
      <c r="X401" s="275" t="e">
        <f t="shared" si="130"/>
        <v>#VALUE!</v>
      </c>
      <c r="Y401" s="275" t="e">
        <f t="shared" si="130"/>
        <v>#VALUE!</v>
      </c>
      <c r="Z401" s="275" t="e">
        <f t="shared" si="130"/>
        <v>#VALUE!</v>
      </c>
      <c r="AA401" s="275" t="e">
        <f t="shared" si="130"/>
        <v>#VALUE!</v>
      </c>
      <c r="AB401" s="275" t="e">
        <f t="shared" si="130"/>
        <v>#VALUE!</v>
      </c>
      <c r="AC401" s="275" t="e">
        <f t="shared" si="130"/>
        <v>#VALUE!</v>
      </c>
      <c r="AD401" s="275" t="e">
        <f t="shared" si="130"/>
        <v>#VALUE!</v>
      </c>
      <c r="AE401" s="276" t="e">
        <f t="shared" si="118"/>
        <v>#VALUE!</v>
      </c>
    </row>
    <row r="402" spans="1:31">
      <c r="A402" s="133" t="e">
        <f t="shared" si="119"/>
        <v>#VALUE!</v>
      </c>
      <c r="B402" s="134" t="e">
        <f t="shared" si="120"/>
        <v>#VALUE!</v>
      </c>
      <c r="C402" s="134" t="e">
        <f t="shared" si="121"/>
        <v>#VALUE!</v>
      </c>
      <c r="D402" s="135" t="e">
        <f t="shared" si="122"/>
        <v>#VALUE!</v>
      </c>
      <c r="E402" s="150" t="e">
        <f t="shared" si="131"/>
        <v>#VALUE!</v>
      </c>
      <c r="F402" s="150" t="e">
        <f t="shared" si="132"/>
        <v>#VALUE!</v>
      </c>
      <c r="G402" s="136" t="e">
        <f t="shared" si="133"/>
        <v>#VALUE!</v>
      </c>
      <c r="H402" s="148" t="e">
        <f t="shared" ref="H402:H465" si="137">IF(A402&lt;&gt;"", IF(B402&lt;Max_tax_free_term, IF(AND(C402=1, B402&lt;Max_tax_free_term), Annual_tax_free_Wdwl, 0), 0)+H401-I401, "")</f>
        <v>#VALUE!</v>
      </c>
      <c r="I402" s="148" t="e">
        <f t="shared" si="123"/>
        <v>#VALUE!</v>
      </c>
      <c r="J402" s="148" t="e">
        <f t="shared" si="134"/>
        <v>#VALUE!</v>
      </c>
      <c r="K402" s="148" t="e">
        <f t="shared" si="124"/>
        <v>#VALUE!</v>
      </c>
      <c r="L402" s="148" t="e">
        <f t="shared" si="125"/>
        <v>#VALUE!</v>
      </c>
      <c r="M402" s="148" t="e">
        <f t="shared" si="135"/>
        <v>#VALUE!</v>
      </c>
      <c r="N402" s="148" t="e">
        <f t="shared" ref="N402:N465" si="138">IF(A402="", "", AE402)</f>
        <v>#VALUE!</v>
      </c>
      <c r="O402" s="148"/>
      <c r="P402" s="148"/>
      <c r="Q402" s="148" t="e">
        <f t="shared" si="126"/>
        <v>#VALUE!</v>
      </c>
      <c r="R402" s="148" t="e">
        <f t="shared" si="127"/>
        <v>#VALUE!</v>
      </c>
      <c r="S402" s="137" t="e">
        <f t="shared" si="136"/>
        <v>#VALUE!</v>
      </c>
      <c r="T402" s="275" t="e">
        <f t="shared" si="129"/>
        <v>#VALUE!</v>
      </c>
      <c r="U402" s="275" t="e">
        <f t="shared" si="130"/>
        <v>#VALUE!</v>
      </c>
      <c r="V402" s="275" t="e">
        <f t="shared" si="130"/>
        <v>#VALUE!</v>
      </c>
      <c r="W402" s="275" t="e">
        <f t="shared" si="130"/>
        <v>#VALUE!</v>
      </c>
      <c r="X402" s="275" t="e">
        <f t="shared" si="130"/>
        <v>#VALUE!</v>
      </c>
      <c r="Y402" s="275" t="e">
        <f t="shared" si="130"/>
        <v>#VALUE!</v>
      </c>
      <c r="Z402" s="275" t="e">
        <f t="shared" si="130"/>
        <v>#VALUE!</v>
      </c>
      <c r="AA402" s="275" t="e">
        <f t="shared" si="130"/>
        <v>#VALUE!</v>
      </c>
      <c r="AB402" s="275" t="e">
        <f t="shared" si="130"/>
        <v>#VALUE!</v>
      </c>
      <c r="AC402" s="275" t="e">
        <f t="shared" si="130"/>
        <v>#VALUE!</v>
      </c>
      <c r="AD402" s="275" t="e">
        <f t="shared" si="130"/>
        <v>#VALUE!</v>
      </c>
      <c r="AE402" s="276" t="e">
        <f t="shared" ref="AE402:AE465" si="139">SUMPRODUCT(T402:AD402,T$9:AD$9)/100/12</f>
        <v>#VALUE!</v>
      </c>
    </row>
    <row r="403" spans="1:31">
      <c r="A403" s="133" t="e">
        <f t="shared" ref="A403:A466" si="140">IF(A402&lt;$D$11, A402+1, "")</f>
        <v>#VALUE!</v>
      </c>
      <c r="B403" s="134" t="e">
        <f t="shared" ref="B403:B466" si="141">IF(A403&lt;&gt;"", IF(C403=1, B402+1, B402), "")</f>
        <v>#VALUE!</v>
      </c>
      <c r="C403" s="134" t="e">
        <f t="shared" ref="C403:C466" si="142">IF(A403&lt;&gt;"", IF(C402=12, 1, C402+1), "")</f>
        <v>#VALUE!</v>
      </c>
      <c r="D403" s="135" t="e">
        <f t="shared" ref="D403:D466" si="143">IF(A403&lt;&gt;"", DATE(YEAR(D402), MONTH(D402)+1, DAY(D402)), "")</f>
        <v>#VALUE!</v>
      </c>
      <c r="E403" s="150" t="e">
        <f t="shared" si="131"/>
        <v>#VALUE!</v>
      </c>
      <c r="F403" s="150" t="e">
        <f t="shared" si="132"/>
        <v>#VALUE!</v>
      </c>
      <c r="G403" s="136" t="e">
        <f t="shared" si="133"/>
        <v>#VALUE!</v>
      </c>
      <c r="H403" s="148" t="e">
        <f t="shared" si="137"/>
        <v>#VALUE!</v>
      </c>
      <c r="I403" s="148" t="e">
        <f t="shared" ref="I403:I466" si="144">IF(A403&lt;&gt;"", MIN(E403, H403, Q403), "")</f>
        <v>#VALUE!</v>
      </c>
      <c r="J403" s="148" t="e">
        <f t="shared" si="134"/>
        <v>#VALUE!</v>
      </c>
      <c r="K403" s="148" t="e">
        <f t="shared" ref="K403:K466" si="145">IF(A403="", "", $I$12^(A403/12)*J403)</f>
        <v>#VALUE!</v>
      </c>
      <c r="L403" s="148" t="e">
        <f t="shared" ref="L403:L466" si="146">IF(A403="", "", R402)</f>
        <v>#VALUE!</v>
      </c>
      <c r="M403" s="148" t="e">
        <f t="shared" si="135"/>
        <v>#VALUE!</v>
      </c>
      <c r="N403" s="148" t="e">
        <f t="shared" si="138"/>
        <v>#VALUE!</v>
      </c>
      <c r="O403" s="148"/>
      <c r="P403" s="148"/>
      <c r="Q403" s="148" t="e">
        <f t="shared" ref="Q403:Q466" si="147">IF(A403 = "", 0, MAX(M403 - (SUM(N403:P403)), 0))</f>
        <v>#VALUE!</v>
      </c>
      <c r="R403" s="148" t="e">
        <f t="shared" ref="R403:R466" si="148">IF(A403="", "", MAX(Q403-E403, 0))</f>
        <v>#VALUE!</v>
      </c>
      <c r="S403" s="137" t="e">
        <f t="shared" si="136"/>
        <v>#VALUE!</v>
      </c>
      <c r="T403" s="275" t="e">
        <f t="shared" si="129"/>
        <v>#VALUE!</v>
      </c>
      <c r="U403" s="275" t="e">
        <f t="shared" si="130"/>
        <v>#VALUE!</v>
      </c>
      <c r="V403" s="275" t="e">
        <f t="shared" si="130"/>
        <v>#VALUE!</v>
      </c>
      <c r="W403" s="275" t="e">
        <f t="shared" si="130"/>
        <v>#VALUE!</v>
      </c>
      <c r="X403" s="275" t="e">
        <f t="shared" si="130"/>
        <v>#VALUE!</v>
      </c>
      <c r="Y403" s="275" t="e">
        <f t="shared" si="130"/>
        <v>#VALUE!</v>
      </c>
      <c r="Z403" s="275" t="e">
        <f t="shared" si="130"/>
        <v>#VALUE!</v>
      </c>
      <c r="AA403" s="275" t="e">
        <f t="shared" si="130"/>
        <v>#VALUE!</v>
      </c>
      <c r="AB403" s="275" t="e">
        <f t="shared" si="130"/>
        <v>#VALUE!</v>
      </c>
      <c r="AC403" s="275" t="e">
        <f t="shared" si="130"/>
        <v>#VALUE!</v>
      </c>
      <c r="AD403" s="275" t="e">
        <f t="shared" si="130"/>
        <v>#VALUE!</v>
      </c>
      <c r="AE403" s="276" t="e">
        <f t="shared" si="139"/>
        <v>#VALUE!</v>
      </c>
    </row>
    <row r="404" spans="1:31">
      <c r="A404" s="133" t="e">
        <f t="shared" si="140"/>
        <v>#VALUE!</v>
      </c>
      <c r="B404" s="134" t="e">
        <f t="shared" si="141"/>
        <v>#VALUE!</v>
      </c>
      <c r="C404" s="134" t="e">
        <f t="shared" si="142"/>
        <v>#VALUE!</v>
      </c>
      <c r="D404" s="135" t="e">
        <f t="shared" si="143"/>
        <v>#VALUE!</v>
      </c>
      <c r="E404" s="150" t="e">
        <f t="shared" si="131"/>
        <v>#VALUE!</v>
      </c>
      <c r="F404" s="150" t="e">
        <f t="shared" si="132"/>
        <v>#VALUE!</v>
      </c>
      <c r="G404" s="136" t="e">
        <f t="shared" si="133"/>
        <v>#VALUE!</v>
      </c>
      <c r="H404" s="148" t="e">
        <f t="shared" si="137"/>
        <v>#VALUE!</v>
      </c>
      <c r="I404" s="148" t="e">
        <f t="shared" si="144"/>
        <v>#VALUE!</v>
      </c>
      <c r="J404" s="148" t="e">
        <f t="shared" si="134"/>
        <v>#VALUE!</v>
      </c>
      <c r="K404" s="148" t="e">
        <f t="shared" si="145"/>
        <v>#VALUE!</v>
      </c>
      <c r="L404" s="148" t="e">
        <f t="shared" si="146"/>
        <v>#VALUE!</v>
      </c>
      <c r="M404" s="148" t="e">
        <f t="shared" si="135"/>
        <v>#VALUE!</v>
      </c>
      <c r="N404" s="148" t="e">
        <f t="shared" si="138"/>
        <v>#VALUE!</v>
      </c>
      <c r="O404" s="148"/>
      <c r="P404" s="148"/>
      <c r="Q404" s="148" t="e">
        <f t="shared" si="147"/>
        <v>#VALUE!</v>
      </c>
      <c r="R404" s="148" t="e">
        <f t="shared" si="148"/>
        <v>#VALUE!</v>
      </c>
      <c r="S404" s="137" t="e">
        <f t="shared" si="136"/>
        <v>#VALUE!</v>
      </c>
      <c r="T404" s="275" t="e">
        <f t="shared" si="129"/>
        <v>#VALUE!</v>
      </c>
      <c r="U404" s="275" t="e">
        <f t="shared" si="130"/>
        <v>#VALUE!</v>
      </c>
      <c r="V404" s="275" t="e">
        <f t="shared" si="130"/>
        <v>#VALUE!</v>
      </c>
      <c r="W404" s="275" t="e">
        <f t="shared" si="130"/>
        <v>#VALUE!</v>
      </c>
      <c r="X404" s="275" t="e">
        <f t="shared" si="130"/>
        <v>#VALUE!</v>
      </c>
      <c r="Y404" s="275" t="e">
        <f t="shared" si="130"/>
        <v>#VALUE!</v>
      </c>
      <c r="Z404" s="275" t="e">
        <f t="shared" si="130"/>
        <v>#VALUE!</v>
      </c>
      <c r="AA404" s="275" t="e">
        <f t="shared" si="130"/>
        <v>#VALUE!</v>
      </c>
      <c r="AB404" s="275" t="e">
        <f t="shared" si="130"/>
        <v>#VALUE!</v>
      </c>
      <c r="AC404" s="275" t="e">
        <f t="shared" si="130"/>
        <v>#VALUE!</v>
      </c>
      <c r="AD404" s="275" t="e">
        <f t="shared" si="130"/>
        <v>#VALUE!</v>
      </c>
      <c r="AE404" s="276" t="e">
        <f t="shared" si="139"/>
        <v>#VALUE!</v>
      </c>
    </row>
    <row r="405" spans="1:31">
      <c r="A405" s="133" t="e">
        <f t="shared" si="140"/>
        <v>#VALUE!</v>
      </c>
      <c r="B405" s="134" t="e">
        <f t="shared" si="141"/>
        <v>#VALUE!</v>
      </c>
      <c r="C405" s="134" t="e">
        <f t="shared" si="142"/>
        <v>#VALUE!</v>
      </c>
      <c r="D405" s="135" t="e">
        <f t="shared" si="143"/>
        <v>#VALUE!</v>
      </c>
      <c r="E405" s="150" t="e">
        <f t="shared" si="131"/>
        <v>#VALUE!</v>
      </c>
      <c r="F405" s="150" t="e">
        <f t="shared" si="132"/>
        <v>#VALUE!</v>
      </c>
      <c r="G405" s="136" t="e">
        <f t="shared" si="133"/>
        <v>#VALUE!</v>
      </c>
      <c r="H405" s="148" t="e">
        <f t="shared" si="137"/>
        <v>#VALUE!</v>
      </c>
      <c r="I405" s="148" t="e">
        <f t="shared" si="144"/>
        <v>#VALUE!</v>
      </c>
      <c r="J405" s="148" t="e">
        <f t="shared" si="134"/>
        <v>#VALUE!</v>
      </c>
      <c r="K405" s="148" t="e">
        <f t="shared" si="145"/>
        <v>#VALUE!</v>
      </c>
      <c r="L405" s="148" t="e">
        <f t="shared" si="146"/>
        <v>#VALUE!</v>
      </c>
      <c r="M405" s="148" t="e">
        <f t="shared" si="135"/>
        <v>#VALUE!</v>
      </c>
      <c r="N405" s="148" t="e">
        <f t="shared" si="138"/>
        <v>#VALUE!</v>
      </c>
      <c r="O405" s="148"/>
      <c r="P405" s="148"/>
      <c r="Q405" s="148" t="e">
        <f t="shared" si="147"/>
        <v>#VALUE!</v>
      </c>
      <c r="R405" s="148" t="e">
        <f t="shared" si="148"/>
        <v>#VALUE!</v>
      </c>
      <c r="S405" s="137" t="e">
        <f t="shared" si="136"/>
        <v>#VALUE!</v>
      </c>
      <c r="T405" s="275" t="e">
        <f t="shared" si="129"/>
        <v>#VALUE!</v>
      </c>
      <c r="U405" s="275" t="e">
        <f t="shared" si="130"/>
        <v>#VALUE!</v>
      </c>
      <c r="V405" s="275" t="e">
        <f t="shared" si="130"/>
        <v>#VALUE!</v>
      </c>
      <c r="W405" s="275" t="e">
        <f t="shared" si="130"/>
        <v>#VALUE!</v>
      </c>
      <c r="X405" s="275" t="e">
        <f t="shared" si="130"/>
        <v>#VALUE!</v>
      </c>
      <c r="Y405" s="275" t="e">
        <f t="shared" si="130"/>
        <v>#VALUE!</v>
      </c>
      <c r="Z405" s="275" t="e">
        <f t="shared" si="130"/>
        <v>#VALUE!</v>
      </c>
      <c r="AA405" s="275" t="e">
        <f t="shared" si="130"/>
        <v>#VALUE!</v>
      </c>
      <c r="AB405" s="275" t="e">
        <f t="shared" si="130"/>
        <v>#VALUE!</v>
      </c>
      <c r="AC405" s="275" t="e">
        <f t="shared" si="130"/>
        <v>#VALUE!</v>
      </c>
      <c r="AD405" s="275" t="e">
        <f t="shared" si="130"/>
        <v>#VALUE!</v>
      </c>
      <c r="AE405" s="276" t="e">
        <f t="shared" si="139"/>
        <v>#VALUE!</v>
      </c>
    </row>
    <row r="406" spans="1:31">
      <c r="A406" s="133" t="e">
        <f t="shared" si="140"/>
        <v>#VALUE!</v>
      </c>
      <c r="B406" s="134" t="e">
        <f t="shared" si="141"/>
        <v>#VALUE!</v>
      </c>
      <c r="C406" s="134" t="e">
        <f t="shared" si="142"/>
        <v>#VALUE!</v>
      </c>
      <c r="D406" s="135" t="e">
        <f t="shared" si="143"/>
        <v>#VALUE!</v>
      </c>
      <c r="E406" s="150" t="e">
        <f t="shared" si="131"/>
        <v>#VALUE!</v>
      </c>
      <c r="F406" s="150" t="e">
        <f t="shared" si="132"/>
        <v>#VALUE!</v>
      </c>
      <c r="G406" s="136" t="e">
        <f t="shared" si="133"/>
        <v>#VALUE!</v>
      </c>
      <c r="H406" s="148" t="e">
        <f t="shared" si="137"/>
        <v>#VALUE!</v>
      </c>
      <c r="I406" s="148" t="e">
        <f t="shared" si="144"/>
        <v>#VALUE!</v>
      </c>
      <c r="J406" s="148" t="e">
        <f t="shared" si="134"/>
        <v>#VALUE!</v>
      </c>
      <c r="K406" s="148" t="e">
        <f t="shared" si="145"/>
        <v>#VALUE!</v>
      </c>
      <c r="L406" s="148" t="e">
        <f t="shared" si="146"/>
        <v>#VALUE!</v>
      </c>
      <c r="M406" s="148" t="e">
        <f t="shared" si="135"/>
        <v>#VALUE!</v>
      </c>
      <c r="N406" s="148" t="e">
        <f t="shared" si="138"/>
        <v>#VALUE!</v>
      </c>
      <c r="O406" s="148"/>
      <c r="P406" s="148"/>
      <c r="Q406" s="148" t="e">
        <f t="shared" si="147"/>
        <v>#VALUE!</v>
      </c>
      <c r="R406" s="148" t="e">
        <f t="shared" si="148"/>
        <v>#VALUE!</v>
      </c>
      <c r="S406" s="137" t="e">
        <f t="shared" si="136"/>
        <v>#VALUE!</v>
      </c>
      <c r="T406" s="275" t="e">
        <f t="shared" si="129"/>
        <v>#VALUE!</v>
      </c>
      <c r="U406" s="275" t="e">
        <f t="shared" si="130"/>
        <v>#VALUE!</v>
      </c>
      <c r="V406" s="275" t="e">
        <f t="shared" si="130"/>
        <v>#VALUE!</v>
      </c>
      <c r="W406" s="275" t="e">
        <f t="shared" si="130"/>
        <v>#VALUE!</v>
      </c>
      <c r="X406" s="275" t="e">
        <f t="shared" si="130"/>
        <v>#VALUE!</v>
      </c>
      <c r="Y406" s="275" t="e">
        <f t="shared" si="130"/>
        <v>#VALUE!</v>
      </c>
      <c r="Z406" s="275" t="e">
        <f t="shared" si="130"/>
        <v>#VALUE!</v>
      </c>
      <c r="AA406" s="275" t="e">
        <f t="shared" si="130"/>
        <v>#VALUE!</v>
      </c>
      <c r="AB406" s="275" t="e">
        <f t="shared" si="130"/>
        <v>#VALUE!</v>
      </c>
      <c r="AC406" s="275" t="e">
        <f t="shared" si="130"/>
        <v>#VALUE!</v>
      </c>
      <c r="AD406" s="275" t="e">
        <f t="shared" si="130"/>
        <v>#VALUE!</v>
      </c>
      <c r="AE406" s="276" t="e">
        <f t="shared" si="139"/>
        <v>#VALUE!</v>
      </c>
    </row>
    <row r="407" spans="1:31">
      <c r="A407" s="133" t="e">
        <f t="shared" si="140"/>
        <v>#VALUE!</v>
      </c>
      <c r="B407" s="134" t="e">
        <f t="shared" si="141"/>
        <v>#VALUE!</v>
      </c>
      <c r="C407" s="134" t="e">
        <f t="shared" si="142"/>
        <v>#VALUE!</v>
      </c>
      <c r="D407" s="135" t="e">
        <f t="shared" si="143"/>
        <v>#VALUE!</v>
      </c>
      <c r="E407" s="150" t="e">
        <f t="shared" si="131"/>
        <v>#VALUE!</v>
      </c>
      <c r="F407" s="150" t="e">
        <f t="shared" si="132"/>
        <v>#VALUE!</v>
      </c>
      <c r="G407" s="136" t="e">
        <f t="shared" si="133"/>
        <v>#VALUE!</v>
      </c>
      <c r="H407" s="148" t="e">
        <f t="shared" si="137"/>
        <v>#VALUE!</v>
      </c>
      <c r="I407" s="148" t="e">
        <f t="shared" si="144"/>
        <v>#VALUE!</v>
      </c>
      <c r="J407" s="148" t="e">
        <f t="shared" si="134"/>
        <v>#VALUE!</v>
      </c>
      <c r="K407" s="148" t="e">
        <f t="shared" si="145"/>
        <v>#VALUE!</v>
      </c>
      <c r="L407" s="148" t="e">
        <f t="shared" si="146"/>
        <v>#VALUE!</v>
      </c>
      <c r="M407" s="148" t="e">
        <f t="shared" si="135"/>
        <v>#VALUE!</v>
      </c>
      <c r="N407" s="148" t="e">
        <f t="shared" si="138"/>
        <v>#VALUE!</v>
      </c>
      <c r="O407" s="148"/>
      <c r="P407" s="148"/>
      <c r="Q407" s="148" t="e">
        <f t="shared" si="147"/>
        <v>#VALUE!</v>
      </c>
      <c r="R407" s="148" t="e">
        <f t="shared" si="148"/>
        <v>#VALUE!</v>
      </c>
      <c r="S407" s="137" t="e">
        <f t="shared" si="136"/>
        <v>#VALUE!</v>
      </c>
      <c r="T407" s="275" t="e">
        <f t="shared" si="129"/>
        <v>#VALUE!</v>
      </c>
      <c r="U407" s="275" t="e">
        <f t="shared" si="130"/>
        <v>#VALUE!</v>
      </c>
      <c r="V407" s="275" t="e">
        <f t="shared" si="130"/>
        <v>#VALUE!</v>
      </c>
      <c r="W407" s="275" t="e">
        <f t="shared" si="130"/>
        <v>#VALUE!</v>
      </c>
      <c r="X407" s="275" t="e">
        <f t="shared" si="130"/>
        <v>#VALUE!</v>
      </c>
      <c r="Y407" s="275" t="e">
        <f t="shared" si="130"/>
        <v>#VALUE!</v>
      </c>
      <c r="Z407" s="275" t="e">
        <f t="shared" si="130"/>
        <v>#VALUE!</v>
      </c>
      <c r="AA407" s="275" t="e">
        <f t="shared" si="130"/>
        <v>#VALUE!</v>
      </c>
      <c r="AB407" s="275" t="e">
        <f t="shared" si="130"/>
        <v>#VALUE!</v>
      </c>
      <c r="AC407" s="275" t="e">
        <f t="shared" si="130"/>
        <v>#VALUE!</v>
      </c>
      <c r="AD407" s="275" t="e">
        <f t="shared" si="130"/>
        <v>#VALUE!</v>
      </c>
      <c r="AE407" s="276" t="e">
        <f t="shared" si="139"/>
        <v>#VALUE!</v>
      </c>
    </row>
    <row r="408" spans="1:31">
      <c r="A408" s="133" t="e">
        <f t="shared" si="140"/>
        <v>#VALUE!</v>
      </c>
      <c r="B408" s="134" t="e">
        <f t="shared" si="141"/>
        <v>#VALUE!</v>
      </c>
      <c r="C408" s="134" t="e">
        <f t="shared" si="142"/>
        <v>#VALUE!</v>
      </c>
      <c r="D408" s="135" t="e">
        <f t="shared" si="143"/>
        <v>#VALUE!</v>
      </c>
      <c r="E408" s="150" t="e">
        <f t="shared" si="131"/>
        <v>#VALUE!</v>
      </c>
      <c r="F408" s="150" t="e">
        <f t="shared" si="132"/>
        <v>#VALUE!</v>
      </c>
      <c r="G408" s="136" t="e">
        <f t="shared" si="133"/>
        <v>#VALUE!</v>
      </c>
      <c r="H408" s="148" t="e">
        <f t="shared" si="137"/>
        <v>#VALUE!</v>
      </c>
      <c r="I408" s="148" t="e">
        <f t="shared" si="144"/>
        <v>#VALUE!</v>
      </c>
      <c r="J408" s="148" t="e">
        <f t="shared" si="134"/>
        <v>#VALUE!</v>
      </c>
      <c r="K408" s="148" t="e">
        <f t="shared" si="145"/>
        <v>#VALUE!</v>
      </c>
      <c r="L408" s="148" t="e">
        <f t="shared" si="146"/>
        <v>#VALUE!</v>
      </c>
      <c r="M408" s="148" t="e">
        <f t="shared" si="135"/>
        <v>#VALUE!</v>
      </c>
      <c r="N408" s="148" t="e">
        <f t="shared" si="138"/>
        <v>#VALUE!</v>
      </c>
      <c r="O408" s="148"/>
      <c r="P408" s="148"/>
      <c r="Q408" s="148" t="e">
        <f t="shared" si="147"/>
        <v>#VALUE!</v>
      </c>
      <c r="R408" s="148" t="e">
        <f t="shared" si="148"/>
        <v>#VALUE!</v>
      </c>
      <c r="S408" s="137" t="e">
        <f t="shared" si="136"/>
        <v>#VALUE!</v>
      </c>
      <c r="T408" s="275" t="e">
        <f t="shared" si="129"/>
        <v>#VALUE!</v>
      </c>
      <c r="U408" s="275" t="e">
        <f t="shared" si="130"/>
        <v>#VALUE!</v>
      </c>
      <c r="V408" s="275" t="e">
        <f t="shared" si="130"/>
        <v>#VALUE!</v>
      </c>
      <c r="W408" s="275" t="e">
        <f t="shared" si="130"/>
        <v>#VALUE!</v>
      </c>
      <c r="X408" s="275" t="e">
        <f t="shared" si="130"/>
        <v>#VALUE!</v>
      </c>
      <c r="Y408" s="275" t="e">
        <f t="shared" si="130"/>
        <v>#VALUE!</v>
      </c>
      <c r="Z408" s="275" t="e">
        <f t="shared" si="130"/>
        <v>#VALUE!</v>
      </c>
      <c r="AA408" s="275" t="e">
        <f t="shared" si="130"/>
        <v>#VALUE!</v>
      </c>
      <c r="AB408" s="275" t="e">
        <f t="shared" si="130"/>
        <v>#VALUE!</v>
      </c>
      <c r="AC408" s="275" t="e">
        <f t="shared" si="130"/>
        <v>#VALUE!</v>
      </c>
      <c r="AD408" s="275" t="e">
        <f t="shared" si="130"/>
        <v>#VALUE!</v>
      </c>
      <c r="AE408" s="276" t="e">
        <f t="shared" si="139"/>
        <v>#VALUE!</v>
      </c>
    </row>
    <row r="409" spans="1:31">
      <c r="A409" s="133" t="e">
        <f t="shared" si="140"/>
        <v>#VALUE!</v>
      </c>
      <c r="B409" s="134" t="e">
        <f t="shared" si="141"/>
        <v>#VALUE!</v>
      </c>
      <c r="C409" s="134" t="e">
        <f t="shared" si="142"/>
        <v>#VALUE!</v>
      </c>
      <c r="D409" s="135" t="e">
        <f t="shared" si="143"/>
        <v>#VALUE!</v>
      </c>
      <c r="E409" s="150" t="e">
        <f t="shared" si="131"/>
        <v>#VALUE!</v>
      </c>
      <c r="F409" s="150" t="e">
        <f t="shared" si="132"/>
        <v>#VALUE!</v>
      </c>
      <c r="G409" s="136" t="e">
        <f t="shared" si="133"/>
        <v>#VALUE!</v>
      </c>
      <c r="H409" s="148" t="e">
        <f t="shared" si="137"/>
        <v>#VALUE!</v>
      </c>
      <c r="I409" s="148" t="e">
        <f t="shared" si="144"/>
        <v>#VALUE!</v>
      </c>
      <c r="J409" s="148" t="e">
        <f t="shared" si="134"/>
        <v>#VALUE!</v>
      </c>
      <c r="K409" s="148" t="e">
        <f t="shared" si="145"/>
        <v>#VALUE!</v>
      </c>
      <c r="L409" s="148" t="e">
        <f t="shared" si="146"/>
        <v>#VALUE!</v>
      </c>
      <c r="M409" s="148" t="e">
        <f t="shared" si="135"/>
        <v>#VALUE!</v>
      </c>
      <c r="N409" s="148" t="e">
        <f t="shared" si="138"/>
        <v>#VALUE!</v>
      </c>
      <c r="O409" s="148"/>
      <c r="P409" s="148"/>
      <c r="Q409" s="148" t="e">
        <f t="shared" si="147"/>
        <v>#VALUE!</v>
      </c>
      <c r="R409" s="148" t="e">
        <f t="shared" si="148"/>
        <v>#VALUE!</v>
      </c>
      <c r="S409" s="137" t="e">
        <f t="shared" si="136"/>
        <v>#VALUE!</v>
      </c>
      <c r="T409" s="275" t="e">
        <f t="shared" si="129"/>
        <v>#VALUE!</v>
      </c>
      <c r="U409" s="275" t="e">
        <f t="shared" si="130"/>
        <v>#VALUE!</v>
      </c>
      <c r="V409" s="275" t="e">
        <f t="shared" si="130"/>
        <v>#VALUE!</v>
      </c>
      <c r="W409" s="275" t="e">
        <f t="shared" si="130"/>
        <v>#VALUE!</v>
      </c>
      <c r="X409" s="275" t="e">
        <f t="shared" si="130"/>
        <v>#VALUE!</v>
      </c>
      <c r="Y409" s="275" t="e">
        <f t="shared" si="130"/>
        <v>#VALUE!</v>
      </c>
      <c r="Z409" s="275" t="e">
        <f t="shared" si="130"/>
        <v>#VALUE!</v>
      </c>
      <c r="AA409" s="275" t="e">
        <f t="shared" si="130"/>
        <v>#VALUE!</v>
      </c>
      <c r="AB409" s="275" t="e">
        <f t="shared" si="130"/>
        <v>#VALUE!</v>
      </c>
      <c r="AC409" s="275" t="e">
        <f t="shared" si="130"/>
        <v>#VALUE!</v>
      </c>
      <c r="AD409" s="275" t="e">
        <f t="shared" si="130"/>
        <v>#VALUE!</v>
      </c>
      <c r="AE409" s="276" t="e">
        <f t="shared" si="139"/>
        <v>#VALUE!</v>
      </c>
    </row>
    <row r="410" spans="1:31">
      <c r="A410" s="133" t="e">
        <f t="shared" si="140"/>
        <v>#VALUE!</v>
      </c>
      <c r="B410" s="134" t="e">
        <f t="shared" si="141"/>
        <v>#VALUE!</v>
      </c>
      <c r="C410" s="134" t="e">
        <f t="shared" si="142"/>
        <v>#VALUE!</v>
      </c>
      <c r="D410" s="135" t="e">
        <f t="shared" si="143"/>
        <v>#VALUE!</v>
      </c>
      <c r="E410" s="150" t="e">
        <f t="shared" si="131"/>
        <v>#VALUE!</v>
      </c>
      <c r="F410" s="150" t="e">
        <f t="shared" si="132"/>
        <v>#VALUE!</v>
      </c>
      <c r="G410" s="136" t="e">
        <f t="shared" si="133"/>
        <v>#VALUE!</v>
      </c>
      <c r="H410" s="148" t="e">
        <f t="shared" si="137"/>
        <v>#VALUE!</v>
      </c>
      <c r="I410" s="148" t="e">
        <f t="shared" si="144"/>
        <v>#VALUE!</v>
      </c>
      <c r="J410" s="148" t="e">
        <f t="shared" si="134"/>
        <v>#VALUE!</v>
      </c>
      <c r="K410" s="148" t="e">
        <f t="shared" si="145"/>
        <v>#VALUE!</v>
      </c>
      <c r="L410" s="148" t="e">
        <f t="shared" si="146"/>
        <v>#VALUE!</v>
      </c>
      <c r="M410" s="148" t="e">
        <f t="shared" si="135"/>
        <v>#VALUE!</v>
      </c>
      <c r="N410" s="148" t="e">
        <f t="shared" si="138"/>
        <v>#VALUE!</v>
      </c>
      <c r="O410" s="148"/>
      <c r="P410" s="148"/>
      <c r="Q410" s="148" t="e">
        <f t="shared" si="147"/>
        <v>#VALUE!</v>
      </c>
      <c r="R410" s="148" t="e">
        <f t="shared" si="148"/>
        <v>#VALUE!</v>
      </c>
      <c r="S410" s="137" t="e">
        <f t="shared" si="136"/>
        <v>#VALUE!</v>
      </c>
      <c r="T410" s="275" t="e">
        <f t="shared" si="129"/>
        <v>#VALUE!</v>
      </c>
      <c r="U410" s="275" t="e">
        <f t="shared" si="130"/>
        <v>#VALUE!</v>
      </c>
      <c r="V410" s="275" t="e">
        <f t="shared" si="130"/>
        <v>#VALUE!</v>
      </c>
      <c r="W410" s="275" t="e">
        <f t="shared" si="130"/>
        <v>#VALUE!</v>
      </c>
      <c r="X410" s="275" t="e">
        <f t="shared" si="130"/>
        <v>#VALUE!</v>
      </c>
      <c r="Y410" s="275" t="e">
        <f t="shared" si="130"/>
        <v>#VALUE!</v>
      </c>
      <c r="Z410" s="275" t="e">
        <f t="shared" si="130"/>
        <v>#VALUE!</v>
      </c>
      <c r="AA410" s="275" t="e">
        <f t="shared" si="130"/>
        <v>#VALUE!</v>
      </c>
      <c r="AB410" s="275" t="e">
        <f t="shared" si="130"/>
        <v>#VALUE!</v>
      </c>
      <c r="AC410" s="275" t="e">
        <f t="shared" si="130"/>
        <v>#VALUE!</v>
      </c>
      <c r="AD410" s="275" t="e">
        <f t="shared" si="130"/>
        <v>#VALUE!</v>
      </c>
      <c r="AE410" s="276" t="e">
        <f t="shared" si="139"/>
        <v>#VALUE!</v>
      </c>
    </row>
    <row r="411" spans="1:31">
      <c r="A411" s="133" t="e">
        <f t="shared" si="140"/>
        <v>#VALUE!</v>
      </c>
      <c r="B411" s="134" t="e">
        <f t="shared" si="141"/>
        <v>#VALUE!</v>
      </c>
      <c r="C411" s="134" t="e">
        <f t="shared" si="142"/>
        <v>#VALUE!</v>
      </c>
      <c r="D411" s="135" t="e">
        <f t="shared" si="143"/>
        <v>#VALUE!</v>
      </c>
      <c r="E411" s="150" t="e">
        <f t="shared" si="131"/>
        <v>#VALUE!</v>
      </c>
      <c r="F411" s="150" t="e">
        <f t="shared" si="132"/>
        <v>#VALUE!</v>
      </c>
      <c r="G411" s="136" t="e">
        <f t="shared" si="133"/>
        <v>#VALUE!</v>
      </c>
      <c r="H411" s="148" t="e">
        <f t="shared" si="137"/>
        <v>#VALUE!</v>
      </c>
      <c r="I411" s="148" t="e">
        <f t="shared" si="144"/>
        <v>#VALUE!</v>
      </c>
      <c r="J411" s="148" t="e">
        <f t="shared" si="134"/>
        <v>#VALUE!</v>
      </c>
      <c r="K411" s="148" t="e">
        <f t="shared" si="145"/>
        <v>#VALUE!</v>
      </c>
      <c r="L411" s="148" t="e">
        <f t="shared" si="146"/>
        <v>#VALUE!</v>
      </c>
      <c r="M411" s="148" t="e">
        <f t="shared" si="135"/>
        <v>#VALUE!</v>
      </c>
      <c r="N411" s="148" t="e">
        <f t="shared" si="138"/>
        <v>#VALUE!</v>
      </c>
      <c r="O411" s="148"/>
      <c r="P411" s="148"/>
      <c r="Q411" s="148" t="e">
        <f t="shared" si="147"/>
        <v>#VALUE!</v>
      </c>
      <c r="R411" s="148" t="e">
        <f t="shared" si="148"/>
        <v>#VALUE!</v>
      </c>
      <c r="S411" s="137" t="e">
        <f t="shared" si="136"/>
        <v>#VALUE!</v>
      </c>
      <c r="T411" s="275" t="e">
        <f t="shared" si="129"/>
        <v>#VALUE!</v>
      </c>
      <c r="U411" s="275" t="e">
        <f t="shared" si="130"/>
        <v>#VALUE!</v>
      </c>
      <c r="V411" s="275" t="e">
        <f t="shared" si="130"/>
        <v>#VALUE!</v>
      </c>
      <c r="W411" s="275" t="e">
        <f t="shared" si="130"/>
        <v>#VALUE!</v>
      </c>
      <c r="X411" s="275" t="e">
        <f t="shared" si="130"/>
        <v>#VALUE!</v>
      </c>
      <c r="Y411" s="275" t="e">
        <f t="shared" si="130"/>
        <v>#VALUE!</v>
      </c>
      <c r="Z411" s="275" t="e">
        <f t="shared" si="130"/>
        <v>#VALUE!</v>
      </c>
      <c r="AA411" s="275" t="e">
        <f t="shared" si="130"/>
        <v>#VALUE!</v>
      </c>
      <c r="AB411" s="275" t="e">
        <f t="shared" si="130"/>
        <v>#VALUE!</v>
      </c>
      <c r="AC411" s="275" t="e">
        <f t="shared" si="130"/>
        <v>#VALUE!</v>
      </c>
      <c r="AD411" s="275" t="e">
        <f t="shared" si="130"/>
        <v>#VALUE!</v>
      </c>
      <c r="AE411" s="276" t="e">
        <f t="shared" si="139"/>
        <v>#VALUE!</v>
      </c>
    </row>
    <row r="412" spans="1:31">
      <c r="A412" s="133" t="e">
        <f t="shared" si="140"/>
        <v>#VALUE!</v>
      </c>
      <c r="B412" s="134" t="e">
        <f t="shared" si="141"/>
        <v>#VALUE!</v>
      </c>
      <c r="C412" s="134" t="e">
        <f t="shared" si="142"/>
        <v>#VALUE!</v>
      </c>
      <c r="D412" s="135" t="e">
        <f t="shared" si="143"/>
        <v>#VALUE!</v>
      </c>
      <c r="E412" s="150" t="e">
        <f t="shared" si="131"/>
        <v>#VALUE!</v>
      </c>
      <c r="F412" s="150" t="e">
        <f t="shared" si="132"/>
        <v>#VALUE!</v>
      </c>
      <c r="G412" s="136" t="e">
        <f t="shared" si="133"/>
        <v>#VALUE!</v>
      </c>
      <c r="H412" s="148" t="e">
        <f t="shared" si="137"/>
        <v>#VALUE!</v>
      </c>
      <c r="I412" s="148" t="e">
        <f t="shared" si="144"/>
        <v>#VALUE!</v>
      </c>
      <c r="J412" s="148" t="e">
        <f t="shared" si="134"/>
        <v>#VALUE!</v>
      </c>
      <c r="K412" s="148" t="e">
        <f t="shared" si="145"/>
        <v>#VALUE!</v>
      </c>
      <c r="L412" s="148" t="e">
        <f t="shared" si="146"/>
        <v>#VALUE!</v>
      </c>
      <c r="M412" s="148" t="e">
        <f t="shared" si="135"/>
        <v>#VALUE!</v>
      </c>
      <c r="N412" s="148" t="e">
        <f t="shared" si="138"/>
        <v>#VALUE!</v>
      </c>
      <c r="O412" s="148"/>
      <c r="P412" s="148"/>
      <c r="Q412" s="148" t="e">
        <f t="shared" si="147"/>
        <v>#VALUE!</v>
      </c>
      <c r="R412" s="148" t="e">
        <f t="shared" si="148"/>
        <v>#VALUE!</v>
      </c>
      <c r="S412" s="137" t="e">
        <f t="shared" si="136"/>
        <v>#VALUE!</v>
      </c>
      <c r="T412" s="275" t="e">
        <f t="shared" si="129"/>
        <v>#VALUE!</v>
      </c>
      <c r="U412" s="275" t="e">
        <f t="shared" si="130"/>
        <v>#VALUE!</v>
      </c>
      <c r="V412" s="275" t="e">
        <f t="shared" si="130"/>
        <v>#VALUE!</v>
      </c>
      <c r="W412" s="275" t="e">
        <f t="shared" si="130"/>
        <v>#VALUE!</v>
      </c>
      <c r="X412" s="275" t="e">
        <f t="shared" si="130"/>
        <v>#VALUE!</v>
      </c>
      <c r="Y412" s="275" t="e">
        <f t="shared" si="130"/>
        <v>#VALUE!</v>
      </c>
      <c r="Z412" s="275" t="e">
        <f t="shared" si="130"/>
        <v>#VALUE!</v>
      </c>
      <c r="AA412" s="275" t="e">
        <f t="shared" si="130"/>
        <v>#VALUE!</v>
      </c>
      <c r="AB412" s="275" t="e">
        <f t="shared" si="130"/>
        <v>#VALUE!</v>
      </c>
      <c r="AC412" s="275" t="e">
        <f t="shared" si="130"/>
        <v>#VALUE!</v>
      </c>
      <c r="AD412" s="275" t="e">
        <f t="shared" si="130"/>
        <v>#VALUE!</v>
      </c>
      <c r="AE412" s="276" t="e">
        <f t="shared" si="139"/>
        <v>#VALUE!</v>
      </c>
    </row>
    <row r="413" spans="1:31">
      <c r="A413" s="133" t="e">
        <f t="shared" si="140"/>
        <v>#VALUE!</v>
      </c>
      <c r="B413" s="134" t="e">
        <f t="shared" si="141"/>
        <v>#VALUE!</v>
      </c>
      <c r="C413" s="134" t="e">
        <f t="shared" si="142"/>
        <v>#VALUE!</v>
      </c>
      <c r="D413" s="135" t="e">
        <f t="shared" si="143"/>
        <v>#VALUE!</v>
      </c>
      <c r="E413" s="150" t="e">
        <f t="shared" si="131"/>
        <v>#VALUE!</v>
      </c>
      <c r="F413" s="150" t="e">
        <f t="shared" si="132"/>
        <v>#VALUE!</v>
      </c>
      <c r="G413" s="136" t="e">
        <f t="shared" si="133"/>
        <v>#VALUE!</v>
      </c>
      <c r="H413" s="148" t="e">
        <f t="shared" si="137"/>
        <v>#VALUE!</v>
      </c>
      <c r="I413" s="148" t="e">
        <f t="shared" si="144"/>
        <v>#VALUE!</v>
      </c>
      <c r="J413" s="148" t="e">
        <f t="shared" si="134"/>
        <v>#VALUE!</v>
      </c>
      <c r="K413" s="148" t="e">
        <f t="shared" si="145"/>
        <v>#VALUE!</v>
      </c>
      <c r="L413" s="148" t="e">
        <f t="shared" si="146"/>
        <v>#VALUE!</v>
      </c>
      <c r="M413" s="148" t="e">
        <f t="shared" si="135"/>
        <v>#VALUE!</v>
      </c>
      <c r="N413" s="148" t="e">
        <f t="shared" si="138"/>
        <v>#VALUE!</v>
      </c>
      <c r="O413" s="148"/>
      <c r="P413" s="148"/>
      <c r="Q413" s="148" t="e">
        <f t="shared" si="147"/>
        <v>#VALUE!</v>
      </c>
      <c r="R413" s="148" t="e">
        <f t="shared" si="148"/>
        <v>#VALUE!</v>
      </c>
      <c r="S413" s="137" t="e">
        <f t="shared" si="136"/>
        <v>#VALUE!</v>
      </c>
      <c r="T413" s="275" t="e">
        <f t="shared" si="129"/>
        <v>#VALUE!</v>
      </c>
      <c r="U413" s="275" t="e">
        <f t="shared" si="130"/>
        <v>#VALUE!</v>
      </c>
      <c r="V413" s="275" t="e">
        <f t="shared" si="130"/>
        <v>#VALUE!</v>
      </c>
      <c r="W413" s="275" t="e">
        <f t="shared" si="130"/>
        <v>#VALUE!</v>
      </c>
      <c r="X413" s="275" t="e">
        <f t="shared" si="130"/>
        <v>#VALUE!</v>
      </c>
      <c r="Y413" s="275" t="e">
        <f t="shared" ref="U413:AD438" si="149">MAX(0,MIN(MAX(0,$M413),Y$7)-Y$6)</f>
        <v>#VALUE!</v>
      </c>
      <c r="Z413" s="275" t="e">
        <f t="shared" si="149"/>
        <v>#VALUE!</v>
      </c>
      <c r="AA413" s="275" t="e">
        <f t="shared" si="149"/>
        <v>#VALUE!</v>
      </c>
      <c r="AB413" s="275" t="e">
        <f t="shared" si="149"/>
        <v>#VALUE!</v>
      </c>
      <c r="AC413" s="275" t="e">
        <f t="shared" si="149"/>
        <v>#VALUE!</v>
      </c>
      <c r="AD413" s="275" t="e">
        <f t="shared" si="149"/>
        <v>#VALUE!</v>
      </c>
      <c r="AE413" s="276" t="e">
        <f t="shared" si="139"/>
        <v>#VALUE!</v>
      </c>
    </row>
    <row r="414" spans="1:31">
      <c r="A414" s="133" t="e">
        <f t="shared" si="140"/>
        <v>#VALUE!</v>
      </c>
      <c r="B414" s="134" t="e">
        <f t="shared" si="141"/>
        <v>#VALUE!</v>
      </c>
      <c r="C414" s="134" t="e">
        <f t="shared" si="142"/>
        <v>#VALUE!</v>
      </c>
      <c r="D414" s="135" t="e">
        <f t="shared" si="143"/>
        <v>#VALUE!</v>
      </c>
      <c r="E414" s="150" t="e">
        <f t="shared" si="131"/>
        <v>#VALUE!</v>
      </c>
      <c r="F414" s="150" t="e">
        <f t="shared" si="132"/>
        <v>#VALUE!</v>
      </c>
      <c r="G414" s="136" t="e">
        <f t="shared" si="133"/>
        <v>#VALUE!</v>
      </c>
      <c r="H414" s="148" t="e">
        <f t="shared" si="137"/>
        <v>#VALUE!</v>
      </c>
      <c r="I414" s="148" t="e">
        <f t="shared" si="144"/>
        <v>#VALUE!</v>
      </c>
      <c r="J414" s="148" t="e">
        <f t="shared" si="134"/>
        <v>#VALUE!</v>
      </c>
      <c r="K414" s="148" t="e">
        <f t="shared" si="145"/>
        <v>#VALUE!</v>
      </c>
      <c r="L414" s="148" t="e">
        <f t="shared" si="146"/>
        <v>#VALUE!</v>
      </c>
      <c r="M414" s="148" t="e">
        <f t="shared" si="135"/>
        <v>#VALUE!</v>
      </c>
      <c r="N414" s="148" t="e">
        <f t="shared" si="138"/>
        <v>#VALUE!</v>
      </c>
      <c r="O414" s="148"/>
      <c r="P414" s="148"/>
      <c r="Q414" s="148" t="e">
        <f t="shared" si="147"/>
        <v>#VALUE!</v>
      </c>
      <c r="R414" s="148" t="e">
        <f t="shared" si="148"/>
        <v>#VALUE!</v>
      </c>
      <c r="S414" s="137" t="e">
        <f t="shared" si="136"/>
        <v>#VALUE!</v>
      </c>
      <c r="T414" s="275" t="e">
        <f t="shared" si="129"/>
        <v>#VALUE!</v>
      </c>
      <c r="U414" s="275" t="e">
        <f t="shared" si="149"/>
        <v>#VALUE!</v>
      </c>
      <c r="V414" s="275" t="e">
        <f t="shared" si="149"/>
        <v>#VALUE!</v>
      </c>
      <c r="W414" s="275" t="e">
        <f t="shared" si="149"/>
        <v>#VALUE!</v>
      </c>
      <c r="X414" s="275" t="e">
        <f t="shared" si="149"/>
        <v>#VALUE!</v>
      </c>
      <c r="Y414" s="275" t="e">
        <f t="shared" si="149"/>
        <v>#VALUE!</v>
      </c>
      <c r="Z414" s="275" t="e">
        <f t="shared" si="149"/>
        <v>#VALUE!</v>
      </c>
      <c r="AA414" s="275" t="e">
        <f t="shared" si="149"/>
        <v>#VALUE!</v>
      </c>
      <c r="AB414" s="275" t="e">
        <f t="shared" si="149"/>
        <v>#VALUE!</v>
      </c>
      <c r="AC414" s="275" t="e">
        <f t="shared" si="149"/>
        <v>#VALUE!</v>
      </c>
      <c r="AD414" s="275" t="e">
        <f t="shared" si="149"/>
        <v>#VALUE!</v>
      </c>
      <c r="AE414" s="276" t="e">
        <f t="shared" si="139"/>
        <v>#VALUE!</v>
      </c>
    </row>
    <row r="415" spans="1:31">
      <c r="A415" s="133" t="e">
        <f t="shared" si="140"/>
        <v>#VALUE!</v>
      </c>
      <c r="B415" s="134" t="e">
        <f t="shared" si="141"/>
        <v>#VALUE!</v>
      </c>
      <c r="C415" s="134" t="e">
        <f t="shared" si="142"/>
        <v>#VALUE!</v>
      </c>
      <c r="D415" s="135" t="e">
        <f t="shared" si="143"/>
        <v>#VALUE!</v>
      </c>
      <c r="E415" s="150" t="e">
        <f t="shared" si="131"/>
        <v>#VALUE!</v>
      </c>
      <c r="F415" s="150" t="e">
        <f t="shared" si="132"/>
        <v>#VALUE!</v>
      </c>
      <c r="G415" s="136" t="e">
        <f t="shared" si="133"/>
        <v>#VALUE!</v>
      </c>
      <c r="H415" s="148" t="e">
        <f t="shared" si="137"/>
        <v>#VALUE!</v>
      </c>
      <c r="I415" s="148" t="e">
        <f t="shared" si="144"/>
        <v>#VALUE!</v>
      </c>
      <c r="J415" s="148" t="e">
        <f t="shared" si="134"/>
        <v>#VALUE!</v>
      </c>
      <c r="K415" s="148" t="e">
        <f t="shared" si="145"/>
        <v>#VALUE!</v>
      </c>
      <c r="L415" s="148" t="e">
        <f t="shared" si="146"/>
        <v>#VALUE!</v>
      </c>
      <c r="M415" s="148" t="e">
        <f t="shared" si="135"/>
        <v>#VALUE!</v>
      </c>
      <c r="N415" s="148" t="e">
        <f t="shared" si="138"/>
        <v>#VALUE!</v>
      </c>
      <c r="O415" s="148"/>
      <c r="P415" s="148"/>
      <c r="Q415" s="148" t="e">
        <f t="shared" si="147"/>
        <v>#VALUE!</v>
      </c>
      <c r="R415" s="148" t="e">
        <f t="shared" si="148"/>
        <v>#VALUE!</v>
      </c>
      <c r="S415" s="137" t="e">
        <f t="shared" si="136"/>
        <v>#VALUE!</v>
      </c>
      <c r="T415" s="275" t="e">
        <f t="shared" si="129"/>
        <v>#VALUE!</v>
      </c>
      <c r="U415" s="275" t="e">
        <f t="shared" si="149"/>
        <v>#VALUE!</v>
      </c>
      <c r="V415" s="275" t="e">
        <f t="shared" si="149"/>
        <v>#VALUE!</v>
      </c>
      <c r="W415" s="275" t="e">
        <f t="shared" si="149"/>
        <v>#VALUE!</v>
      </c>
      <c r="X415" s="275" t="e">
        <f t="shared" si="149"/>
        <v>#VALUE!</v>
      </c>
      <c r="Y415" s="275" t="e">
        <f t="shared" si="149"/>
        <v>#VALUE!</v>
      </c>
      <c r="Z415" s="275" t="e">
        <f t="shared" si="149"/>
        <v>#VALUE!</v>
      </c>
      <c r="AA415" s="275" t="e">
        <f t="shared" si="149"/>
        <v>#VALUE!</v>
      </c>
      <c r="AB415" s="275" t="e">
        <f t="shared" si="149"/>
        <v>#VALUE!</v>
      </c>
      <c r="AC415" s="275" t="e">
        <f t="shared" si="149"/>
        <v>#VALUE!</v>
      </c>
      <c r="AD415" s="275" t="e">
        <f t="shared" si="149"/>
        <v>#VALUE!</v>
      </c>
      <c r="AE415" s="276" t="e">
        <f t="shared" si="139"/>
        <v>#VALUE!</v>
      </c>
    </row>
    <row r="416" spans="1:31">
      <c r="A416" s="133" t="e">
        <f t="shared" si="140"/>
        <v>#VALUE!</v>
      </c>
      <c r="B416" s="134" t="e">
        <f t="shared" si="141"/>
        <v>#VALUE!</v>
      </c>
      <c r="C416" s="134" t="e">
        <f t="shared" si="142"/>
        <v>#VALUE!</v>
      </c>
      <c r="D416" s="135" t="e">
        <f t="shared" si="143"/>
        <v>#VALUE!</v>
      </c>
      <c r="E416" s="150" t="e">
        <f t="shared" si="131"/>
        <v>#VALUE!</v>
      </c>
      <c r="F416" s="150" t="e">
        <f t="shared" si="132"/>
        <v>#VALUE!</v>
      </c>
      <c r="G416" s="136" t="e">
        <f t="shared" si="133"/>
        <v>#VALUE!</v>
      </c>
      <c r="H416" s="148" t="e">
        <f t="shared" si="137"/>
        <v>#VALUE!</v>
      </c>
      <c r="I416" s="148" t="e">
        <f t="shared" si="144"/>
        <v>#VALUE!</v>
      </c>
      <c r="J416" s="148" t="e">
        <f t="shared" si="134"/>
        <v>#VALUE!</v>
      </c>
      <c r="K416" s="148" t="e">
        <f t="shared" si="145"/>
        <v>#VALUE!</v>
      </c>
      <c r="L416" s="148" t="e">
        <f t="shared" si="146"/>
        <v>#VALUE!</v>
      </c>
      <c r="M416" s="148" t="e">
        <f t="shared" si="135"/>
        <v>#VALUE!</v>
      </c>
      <c r="N416" s="148" t="e">
        <f t="shared" si="138"/>
        <v>#VALUE!</v>
      </c>
      <c r="O416" s="148"/>
      <c r="P416" s="148"/>
      <c r="Q416" s="148" t="e">
        <f t="shared" si="147"/>
        <v>#VALUE!</v>
      </c>
      <c r="R416" s="148" t="e">
        <f t="shared" si="148"/>
        <v>#VALUE!</v>
      </c>
      <c r="S416" s="137" t="e">
        <f t="shared" si="136"/>
        <v>#VALUE!</v>
      </c>
      <c r="T416" s="275" t="e">
        <f t="shared" si="129"/>
        <v>#VALUE!</v>
      </c>
      <c r="U416" s="275" t="e">
        <f t="shared" si="149"/>
        <v>#VALUE!</v>
      </c>
      <c r="V416" s="275" t="e">
        <f t="shared" si="149"/>
        <v>#VALUE!</v>
      </c>
      <c r="W416" s="275" t="e">
        <f t="shared" si="149"/>
        <v>#VALUE!</v>
      </c>
      <c r="X416" s="275" t="e">
        <f t="shared" si="149"/>
        <v>#VALUE!</v>
      </c>
      <c r="Y416" s="275" t="e">
        <f t="shared" si="149"/>
        <v>#VALUE!</v>
      </c>
      <c r="Z416" s="275" t="e">
        <f t="shared" si="149"/>
        <v>#VALUE!</v>
      </c>
      <c r="AA416" s="275" t="e">
        <f t="shared" si="149"/>
        <v>#VALUE!</v>
      </c>
      <c r="AB416" s="275" t="e">
        <f t="shared" si="149"/>
        <v>#VALUE!</v>
      </c>
      <c r="AC416" s="275" t="e">
        <f t="shared" si="149"/>
        <v>#VALUE!</v>
      </c>
      <c r="AD416" s="275" t="e">
        <f t="shared" si="149"/>
        <v>#VALUE!</v>
      </c>
      <c r="AE416" s="276" t="e">
        <f t="shared" si="139"/>
        <v>#VALUE!</v>
      </c>
    </row>
    <row r="417" spans="1:31">
      <c r="A417" s="133" t="e">
        <f t="shared" si="140"/>
        <v>#VALUE!</v>
      </c>
      <c r="B417" s="134" t="e">
        <f t="shared" si="141"/>
        <v>#VALUE!</v>
      </c>
      <c r="C417" s="134" t="e">
        <f t="shared" si="142"/>
        <v>#VALUE!</v>
      </c>
      <c r="D417" s="135" t="e">
        <f t="shared" si="143"/>
        <v>#VALUE!</v>
      </c>
      <c r="E417" s="150" t="e">
        <f t="shared" si="131"/>
        <v>#VALUE!</v>
      </c>
      <c r="F417" s="150" t="e">
        <f t="shared" si="132"/>
        <v>#VALUE!</v>
      </c>
      <c r="G417" s="136" t="e">
        <f t="shared" si="133"/>
        <v>#VALUE!</v>
      </c>
      <c r="H417" s="148" t="e">
        <f t="shared" si="137"/>
        <v>#VALUE!</v>
      </c>
      <c r="I417" s="148" t="e">
        <f t="shared" si="144"/>
        <v>#VALUE!</v>
      </c>
      <c r="J417" s="148" t="e">
        <f t="shared" si="134"/>
        <v>#VALUE!</v>
      </c>
      <c r="K417" s="148" t="e">
        <f t="shared" si="145"/>
        <v>#VALUE!</v>
      </c>
      <c r="L417" s="148" t="e">
        <f t="shared" si="146"/>
        <v>#VALUE!</v>
      </c>
      <c r="M417" s="148" t="e">
        <f t="shared" si="135"/>
        <v>#VALUE!</v>
      </c>
      <c r="N417" s="148" t="e">
        <f t="shared" si="138"/>
        <v>#VALUE!</v>
      </c>
      <c r="O417" s="148"/>
      <c r="P417" s="148"/>
      <c r="Q417" s="148" t="e">
        <f t="shared" si="147"/>
        <v>#VALUE!</v>
      </c>
      <c r="R417" s="148" t="e">
        <f t="shared" si="148"/>
        <v>#VALUE!</v>
      </c>
      <c r="S417" s="137" t="e">
        <f t="shared" si="136"/>
        <v>#VALUE!</v>
      </c>
      <c r="T417" s="275" t="e">
        <f t="shared" si="129"/>
        <v>#VALUE!</v>
      </c>
      <c r="U417" s="275" t="e">
        <f t="shared" si="149"/>
        <v>#VALUE!</v>
      </c>
      <c r="V417" s="275" t="e">
        <f t="shared" si="149"/>
        <v>#VALUE!</v>
      </c>
      <c r="W417" s="275" t="e">
        <f t="shared" si="149"/>
        <v>#VALUE!</v>
      </c>
      <c r="X417" s="275" t="e">
        <f t="shared" si="149"/>
        <v>#VALUE!</v>
      </c>
      <c r="Y417" s="275" t="e">
        <f t="shared" si="149"/>
        <v>#VALUE!</v>
      </c>
      <c r="Z417" s="275" t="e">
        <f t="shared" si="149"/>
        <v>#VALUE!</v>
      </c>
      <c r="AA417" s="275" t="e">
        <f t="shared" si="149"/>
        <v>#VALUE!</v>
      </c>
      <c r="AB417" s="275" t="e">
        <f t="shared" si="149"/>
        <v>#VALUE!</v>
      </c>
      <c r="AC417" s="275" t="e">
        <f t="shared" si="149"/>
        <v>#VALUE!</v>
      </c>
      <c r="AD417" s="275" t="e">
        <f t="shared" si="149"/>
        <v>#VALUE!</v>
      </c>
      <c r="AE417" s="276" t="e">
        <f t="shared" si="139"/>
        <v>#VALUE!</v>
      </c>
    </row>
    <row r="418" spans="1:31">
      <c r="A418" s="133" t="e">
        <f t="shared" si="140"/>
        <v>#VALUE!</v>
      </c>
      <c r="B418" s="134" t="e">
        <f t="shared" si="141"/>
        <v>#VALUE!</v>
      </c>
      <c r="C418" s="134" t="e">
        <f t="shared" si="142"/>
        <v>#VALUE!</v>
      </c>
      <c r="D418" s="135" t="e">
        <f t="shared" si="143"/>
        <v>#VALUE!</v>
      </c>
      <c r="E418" s="150" t="e">
        <f t="shared" si="131"/>
        <v>#VALUE!</v>
      </c>
      <c r="F418" s="150" t="e">
        <f t="shared" si="132"/>
        <v>#VALUE!</v>
      </c>
      <c r="G418" s="136" t="e">
        <f t="shared" si="133"/>
        <v>#VALUE!</v>
      </c>
      <c r="H418" s="148" t="e">
        <f t="shared" si="137"/>
        <v>#VALUE!</v>
      </c>
      <c r="I418" s="148" t="e">
        <f t="shared" si="144"/>
        <v>#VALUE!</v>
      </c>
      <c r="J418" s="148" t="e">
        <f t="shared" si="134"/>
        <v>#VALUE!</v>
      </c>
      <c r="K418" s="148" t="e">
        <f t="shared" si="145"/>
        <v>#VALUE!</v>
      </c>
      <c r="L418" s="148" t="e">
        <f t="shared" si="146"/>
        <v>#VALUE!</v>
      </c>
      <c r="M418" s="148" t="e">
        <f t="shared" si="135"/>
        <v>#VALUE!</v>
      </c>
      <c r="N418" s="148" t="e">
        <f t="shared" si="138"/>
        <v>#VALUE!</v>
      </c>
      <c r="O418" s="148"/>
      <c r="P418" s="148"/>
      <c r="Q418" s="148" t="e">
        <f t="shared" si="147"/>
        <v>#VALUE!</v>
      </c>
      <c r="R418" s="148" t="e">
        <f t="shared" si="148"/>
        <v>#VALUE!</v>
      </c>
      <c r="S418" s="137" t="e">
        <f t="shared" si="136"/>
        <v>#VALUE!</v>
      </c>
      <c r="T418" s="275" t="e">
        <f t="shared" si="129"/>
        <v>#VALUE!</v>
      </c>
      <c r="U418" s="275" t="e">
        <f t="shared" si="149"/>
        <v>#VALUE!</v>
      </c>
      <c r="V418" s="275" t="e">
        <f t="shared" si="149"/>
        <v>#VALUE!</v>
      </c>
      <c r="W418" s="275" t="e">
        <f t="shared" si="149"/>
        <v>#VALUE!</v>
      </c>
      <c r="X418" s="275" t="e">
        <f t="shared" si="149"/>
        <v>#VALUE!</v>
      </c>
      <c r="Y418" s="275" t="e">
        <f t="shared" si="149"/>
        <v>#VALUE!</v>
      </c>
      <c r="Z418" s="275" t="e">
        <f t="shared" si="149"/>
        <v>#VALUE!</v>
      </c>
      <c r="AA418" s="275" t="e">
        <f t="shared" si="149"/>
        <v>#VALUE!</v>
      </c>
      <c r="AB418" s="275" t="e">
        <f t="shared" si="149"/>
        <v>#VALUE!</v>
      </c>
      <c r="AC418" s="275" t="e">
        <f t="shared" si="149"/>
        <v>#VALUE!</v>
      </c>
      <c r="AD418" s="275" t="e">
        <f t="shared" si="149"/>
        <v>#VALUE!</v>
      </c>
      <c r="AE418" s="276" t="e">
        <f t="shared" si="139"/>
        <v>#VALUE!</v>
      </c>
    </row>
    <row r="419" spans="1:31">
      <c r="A419" s="133" t="e">
        <f t="shared" si="140"/>
        <v>#VALUE!</v>
      </c>
      <c r="B419" s="134" t="e">
        <f t="shared" si="141"/>
        <v>#VALUE!</v>
      </c>
      <c r="C419" s="134" t="e">
        <f t="shared" si="142"/>
        <v>#VALUE!</v>
      </c>
      <c r="D419" s="135" t="e">
        <f t="shared" si="143"/>
        <v>#VALUE!</v>
      </c>
      <c r="E419" s="150" t="e">
        <f t="shared" si="131"/>
        <v>#VALUE!</v>
      </c>
      <c r="F419" s="150" t="e">
        <f t="shared" si="132"/>
        <v>#VALUE!</v>
      </c>
      <c r="G419" s="136" t="e">
        <f t="shared" si="133"/>
        <v>#VALUE!</v>
      </c>
      <c r="H419" s="148" t="e">
        <f t="shared" si="137"/>
        <v>#VALUE!</v>
      </c>
      <c r="I419" s="148" t="e">
        <f t="shared" si="144"/>
        <v>#VALUE!</v>
      </c>
      <c r="J419" s="148" t="e">
        <f t="shared" si="134"/>
        <v>#VALUE!</v>
      </c>
      <c r="K419" s="148" t="e">
        <f t="shared" si="145"/>
        <v>#VALUE!</v>
      </c>
      <c r="L419" s="148" t="e">
        <f t="shared" si="146"/>
        <v>#VALUE!</v>
      </c>
      <c r="M419" s="148" t="e">
        <f t="shared" si="135"/>
        <v>#VALUE!</v>
      </c>
      <c r="N419" s="148" t="e">
        <f t="shared" si="138"/>
        <v>#VALUE!</v>
      </c>
      <c r="O419" s="148"/>
      <c r="P419" s="148"/>
      <c r="Q419" s="148" t="e">
        <f t="shared" si="147"/>
        <v>#VALUE!</v>
      </c>
      <c r="R419" s="148" t="e">
        <f t="shared" si="148"/>
        <v>#VALUE!</v>
      </c>
      <c r="S419" s="137" t="e">
        <f t="shared" si="136"/>
        <v>#VALUE!</v>
      </c>
      <c r="T419" s="275" t="e">
        <f t="shared" si="129"/>
        <v>#VALUE!</v>
      </c>
      <c r="U419" s="275" t="e">
        <f t="shared" si="149"/>
        <v>#VALUE!</v>
      </c>
      <c r="V419" s="275" t="e">
        <f t="shared" si="149"/>
        <v>#VALUE!</v>
      </c>
      <c r="W419" s="275" t="e">
        <f t="shared" si="149"/>
        <v>#VALUE!</v>
      </c>
      <c r="X419" s="275" t="e">
        <f t="shared" si="149"/>
        <v>#VALUE!</v>
      </c>
      <c r="Y419" s="275" t="e">
        <f t="shared" si="149"/>
        <v>#VALUE!</v>
      </c>
      <c r="Z419" s="275" t="e">
        <f t="shared" si="149"/>
        <v>#VALUE!</v>
      </c>
      <c r="AA419" s="275" t="e">
        <f t="shared" si="149"/>
        <v>#VALUE!</v>
      </c>
      <c r="AB419" s="275" t="e">
        <f t="shared" si="149"/>
        <v>#VALUE!</v>
      </c>
      <c r="AC419" s="275" t="e">
        <f t="shared" si="149"/>
        <v>#VALUE!</v>
      </c>
      <c r="AD419" s="275" t="e">
        <f t="shared" si="149"/>
        <v>#VALUE!</v>
      </c>
      <c r="AE419" s="276" t="e">
        <f t="shared" si="139"/>
        <v>#VALUE!</v>
      </c>
    </row>
    <row r="420" spans="1:31">
      <c r="A420" s="133" t="e">
        <f t="shared" si="140"/>
        <v>#VALUE!</v>
      </c>
      <c r="B420" s="134" t="e">
        <f t="shared" si="141"/>
        <v>#VALUE!</v>
      </c>
      <c r="C420" s="134" t="e">
        <f t="shared" si="142"/>
        <v>#VALUE!</v>
      </c>
      <c r="D420" s="135" t="e">
        <f t="shared" si="143"/>
        <v>#VALUE!</v>
      </c>
      <c r="E420" s="150" t="e">
        <f t="shared" si="131"/>
        <v>#VALUE!</v>
      </c>
      <c r="F420" s="150" t="e">
        <f t="shared" si="132"/>
        <v>#VALUE!</v>
      </c>
      <c r="G420" s="136" t="e">
        <f t="shared" si="133"/>
        <v>#VALUE!</v>
      </c>
      <c r="H420" s="148" t="e">
        <f t="shared" si="137"/>
        <v>#VALUE!</v>
      </c>
      <c r="I420" s="148" t="e">
        <f t="shared" si="144"/>
        <v>#VALUE!</v>
      </c>
      <c r="J420" s="148" t="e">
        <f t="shared" si="134"/>
        <v>#VALUE!</v>
      </c>
      <c r="K420" s="148" t="e">
        <f t="shared" si="145"/>
        <v>#VALUE!</v>
      </c>
      <c r="L420" s="148" t="e">
        <f t="shared" si="146"/>
        <v>#VALUE!</v>
      </c>
      <c r="M420" s="148" t="e">
        <f t="shared" si="135"/>
        <v>#VALUE!</v>
      </c>
      <c r="N420" s="148" t="e">
        <f t="shared" si="138"/>
        <v>#VALUE!</v>
      </c>
      <c r="O420" s="148"/>
      <c r="P420" s="148"/>
      <c r="Q420" s="148" t="e">
        <f t="shared" si="147"/>
        <v>#VALUE!</v>
      </c>
      <c r="R420" s="148" t="e">
        <f t="shared" si="148"/>
        <v>#VALUE!</v>
      </c>
      <c r="S420" s="137" t="e">
        <f t="shared" si="136"/>
        <v>#VALUE!</v>
      </c>
      <c r="T420" s="275" t="e">
        <f t="shared" si="129"/>
        <v>#VALUE!</v>
      </c>
      <c r="U420" s="275" t="e">
        <f t="shared" si="149"/>
        <v>#VALUE!</v>
      </c>
      <c r="V420" s="275" t="e">
        <f t="shared" si="149"/>
        <v>#VALUE!</v>
      </c>
      <c r="W420" s="275" t="e">
        <f t="shared" si="149"/>
        <v>#VALUE!</v>
      </c>
      <c r="X420" s="275" t="e">
        <f t="shared" si="149"/>
        <v>#VALUE!</v>
      </c>
      <c r="Y420" s="275" t="e">
        <f t="shared" si="149"/>
        <v>#VALUE!</v>
      </c>
      <c r="Z420" s="275" t="e">
        <f t="shared" si="149"/>
        <v>#VALUE!</v>
      </c>
      <c r="AA420" s="275" t="e">
        <f t="shared" si="149"/>
        <v>#VALUE!</v>
      </c>
      <c r="AB420" s="275" t="e">
        <f t="shared" si="149"/>
        <v>#VALUE!</v>
      </c>
      <c r="AC420" s="275" t="e">
        <f t="shared" si="149"/>
        <v>#VALUE!</v>
      </c>
      <c r="AD420" s="275" t="e">
        <f t="shared" si="149"/>
        <v>#VALUE!</v>
      </c>
      <c r="AE420" s="276" t="e">
        <f t="shared" si="139"/>
        <v>#VALUE!</v>
      </c>
    </row>
    <row r="421" spans="1:31">
      <c r="A421" s="133" t="e">
        <f t="shared" si="140"/>
        <v>#VALUE!</v>
      </c>
      <c r="B421" s="134" t="e">
        <f t="shared" si="141"/>
        <v>#VALUE!</v>
      </c>
      <c r="C421" s="134" t="e">
        <f t="shared" si="142"/>
        <v>#VALUE!</v>
      </c>
      <c r="D421" s="135" t="e">
        <f t="shared" si="143"/>
        <v>#VALUE!</v>
      </c>
      <c r="E421" s="150" t="e">
        <f t="shared" si="131"/>
        <v>#VALUE!</v>
      </c>
      <c r="F421" s="150" t="e">
        <f t="shared" si="132"/>
        <v>#VALUE!</v>
      </c>
      <c r="G421" s="136" t="e">
        <f t="shared" si="133"/>
        <v>#VALUE!</v>
      </c>
      <c r="H421" s="148" t="e">
        <f t="shared" si="137"/>
        <v>#VALUE!</v>
      </c>
      <c r="I421" s="148" t="e">
        <f t="shared" si="144"/>
        <v>#VALUE!</v>
      </c>
      <c r="J421" s="148" t="e">
        <f t="shared" si="134"/>
        <v>#VALUE!</v>
      </c>
      <c r="K421" s="148" t="e">
        <f t="shared" si="145"/>
        <v>#VALUE!</v>
      </c>
      <c r="L421" s="148" t="e">
        <f t="shared" si="146"/>
        <v>#VALUE!</v>
      </c>
      <c r="M421" s="148" t="e">
        <f t="shared" si="135"/>
        <v>#VALUE!</v>
      </c>
      <c r="N421" s="148" t="e">
        <f t="shared" si="138"/>
        <v>#VALUE!</v>
      </c>
      <c r="O421" s="148"/>
      <c r="P421" s="148"/>
      <c r="Q421" s="148" t="e">
        <f t="shared" si="147"/>
        <v>#VALUE!</v>
      </c>
      <c r="R421" s="148" t="e">
        <f t="shared" si="148"/>
        <v>#VALUE!</v>
      </c>
      <c r="S421" s="137" t="e">
        <f t="shared" si="136"/>
        <v>#VALUE!</v>
      </c>
      <c r="T421" s="275" t="e">
        <f t="shared" si="129"/>
        <v>#VALUE!</v>
      </c>
      <c r="U421" s="275" t="e">
        <f t="shared" si="149"/>
        <v>#VALUE!</v>
      </c>
      <c r="V421" s="275" t="e">
        <f t="shared" si="149"/>
        <v>#VALUE!</v>
      </c>
      <c r="W421" s="275" t="e">
        <f t="shared" si="149"/>
        <v>#VALUE!</v>
      </c>
      <c r="X421" s="275" t="e">
        <f t="shared" si="149"/>
        <v>#VALUE!</v>
      </c>
      <c r="Y421" s="275" t="e">
        <f t="shared" si="149"/>
        <v>#VALUE!</v>
      </c>
      <c r="Z421" s="275" t="e">
        <f t="shared" si="149"/>
        <v>#VALUE!</v>
      </c>
      <c r="AA421" s="275" t="e">
        <f t="shared" si="149"/>
        <v>#VALUE!</v>
      </c>
      <c r="AB421" s="275" t="e">
        <f t="shared" si="149"/>
        <v>#VALUE!</v>
      </c>
      <c r="AC421" s="275" t="e">
        <f t="shared" si="149"/>
        <v>#VALUE!</v>
      </c>
      <c r="AD421" s="275" t="e">
        <f t="shared" si="149"/>
        <v>#VALUE!</v>
      </c>
      <c r="AE421" s="276" t="e">
        <f t="shared" si="139"/>
        <v>#VALUE!</v>
      </c>
    </row>
    <row r="422" spans="1:31">
      <c r="A422" s="133" t="e">
        <f t="shared" si="140"/>
        <v>#VALUE!</v>
      </c>
      <c r="B422" s="134" t="e">
        <f t="shared" si="141"/>
        <v>#VALUE!</v>
      </c>
      <c r="C422" s="134" t="e">
        <f t="shared" si="142"/>
        <v>#VALUE!</v>
      </c>
      <c r="D422" s="135" t="e">
        <f t="shared" si="143"/>
        <v>#VALUE!</v>
      </c>
      <c r="E422" s="150" t="e">
        <f t="shared" si="131"/>
        <v>#VALUE!</v>
      </c>
      <c r="F422" s="150" t="e">
        <f t="shared" si="132"/>
        <v>#VALUE!</v>
      </c>
      <c r="G422" s="136" t="e">
        <f t="shared" si="133"/>
        <v>#VALUE!</v>
      </c>
      <c r="H422" s="148" t="e">
        <f t="shared" si="137"/>
        <v>#VALUE!</v>
      </c>
      <c r="I422" s="148" t="e">
        <f t="shared" si="144"/>
        <v>#VALUE!</v>
      </c>
      <c r="J422" s="148" t="e">
        <f t="shared" si="134"/>
        <v>#VALUE!</v>
      </c>
      <c r="K422" s="148" t="e">
        <f t="shared" si="145"/>
        <v>#VALUE!</v>
      </c>
      <c r="L422" s="148" t="e">
        <f t="shared" si="146"/>
        <v>#VALUE!</v>
      </c>
      <c r="M422" s="148" t="e">
        <f t="shared" si="135"/>
        <v>#VALUE!</v>
      </c>
      <c r="N422" s="148" t="e">
        <f t="shared" si="138"/>
        <v>#VALUE!</v>
      </c>
      <c r="O422" s="148"/>
      <c r="P422" s="148"/>
      <c r="Q422" s="148" t="e">
        <f t="shared" si="147"/>
        <v>#VALUE!</v>
      </c>
      <c r="R422" s="148" t="e">
        <f t="shared" si="148"/>
        <v>#VALUE!</v>
      </c>
      <c r="S422" s="137" t="e">
        <f t="shared" si="136"/>
        <v>#VALUE!</v>
      </c>
      <c r="T422" s="275" t="e">
        <f t="shared" si="129"/>
        <v>#VALUE!</v>
      </c>
      <c r="U422" s="275" t="e">
        <f t="shared" si="149"/>
        <v>#VALUE!</v>
      </c>
      <c r="V422" s="275" t="e">
        <f t="shared" si="149"/>
        <v>#VALUE!</v>
      </c>
      <c r="W422" s="275" t="e">
        <f t="shared" si="149"/>
        <v>#VALUE!</v>
      </c>
      <c r="X422" s="275" t="e">
        <f t="shared" si="149"/>
        <v>#VALUE!</v>
      </c>
      <c r="Y422" s="275" t="e">
        <f t="shared" si="149"/>
        <v>#VALUE!</v>
      </c>
      <c r="Z422" s="275" t="e">
        <f t="shared" si="149"/>
        <v>#VALUE!</v>
      </c>
      <c r="AA422" s="275" t="e">
        <f t="shared" si="149"/>
        <v>#VALUE!</v>
      </c>
      <c r="AB422" s="275" t="e">
        <f t="shared" si="149"/>
        <v>#VALUE!</v>
      </c>
      <c r="AC422" s="275" t="e">
        <f t="shared" si="149"/>
        <v>#VALUE!</v>
      </c>
      <c r="AD422" s="275" t="e">
        <f t="shared" si="149"/>
        <v>#VALUE!</v>
      </c>
      <c r="AE422" s="276" t="e">
        <f t="shared" si="139"/>
        <v>#VALUE!</v>
      </c>
    </row>
    <row r="423" spans="1:31">
      <c r="A423" s="133" t="e">
        <f t="shared" si="140"/>
        <v>#VALUE!</v>
      </c>
      <c r="B423" s="134" t="e">
        <f t="shared" si="141"/>
        <v>#VALUE!</v>
      </c>
      <c r="C423" s="134" t="e">
        <f t="shared" si="142"/>
        <v>#VALUE!</v>
      </c>
      <c r="D423" s="135" t="e">
        <f t="shared" si="143"/>
        <v>#VALUE!</v>
      </c>
      <c r="E423" s="150" t="e">
        <f t="shared" si="131"/>
        <v>#VALUE!</v>
      </c>
      <c r="F423" s="150" t="e">
        <f t="shared" si="132"/>
        <v>#VALUE!</v>
      </c>
      <c r="G423" s="136" t="e">
        <f t="shared" si="133"/>
        <v>#VALUE!</v>
      </c>
      <c r="H423" s="148" t="e">
        <f t="shared" si="137"/>
        <v>#VALUE!</v>
      </c>
      <c r="I423" s="148" t="e">
        <f t="shared" si="144"/>
        <v>#VALUE!</v>
      </c>
      <c r="J423" s="148" t="e">
        <f t="shared" si="134"/>
        <v>#VALUE!</v>
      </c>
      <c r="K423" s="148" t="e">
        <f t="shared" si="145"/>
        <v>#VALUE!</v>
      </c>
      <c r="L423" s="148" t="e">
        <f t="shared" si="146"/>
        <v>#VALUE!</v>
      </c>
      <c r="M423" s="148" t="e">
        <f t="shared" si="135"/>
        <v>#VALUE!</v>
      </c>
      <c r="N423" s="148" t="e">
        <f t="shared" si="138"/>
        <v>#VALUE!</v>
      </c>
      <c r="O423" s="148"/>
      <c r="P423" s="148"/>
      <c r="Q423" s="148" t="e">
        <f t="shared" si="147"/>
        <v>#VALUE!</v>
      </c>
      <c r="R423" s="148" t="e">
        <f t="shared" si="148"/>
        <v>#VALUE!</v>
      </c>
      <c r="S423" s="137" t="e">
        <f t="shared" si="136"/>
        <v>#VALUE!</v>
      </c>
      <c r="T423" s="275" t="e">
        <f t="shared" si="129"/>
        <v>#VALUE!</v>
      </c>
      <c r="U423" s="275" t="e">
        <f t="shared" si="149"/>
        <v>#VALUE!</v>
      </c>
      <c r="V423" s="275" t="e">
        <f t="shared" si="149"/>
        <v>#VALUE!</v>
      </c>
      <c r="W423" s="275" t="e">
        <f t="shared" si="149"/>
        <v>#VALUE!</v>
      </c>
      <c r="X423" s="275" t="e">
        <f t="shared" si="149"/>
        <v>#VALUE!</v>
      </c>
      <c r="Y423" s="275" t="e">
        <f t="shared" si="149"/>
        <v>#VALUE!</v>
      </c>
      <c r="Z423" s="275" t="e">
        <f t="shared" si="149"/>
        <v>#VALUE!</v>
      </c>
      <c r="AA423" s="275" t="e">
        <f t="shared" si="149"/>
        <v>#VALUE!</v>
      </c>
      <c r="AB423" s="275" t="e">
        <f t="shared" si="149"/>
        <v>#VALUE!</v>
      </c>
      <c r="AC423" s="275" t="e">
        <f t="shared" si="149"/>
        <v>#VALUE!</v>
      </c>
      <c r="AD423" s="275" t="e">
        <f t="shared" si="149"/>
        <v>#VALUE!</v>
      </c>
      <c r="AE423" s="276" t="e">
        <f t="shared" si="139"/>
        <v>#VALUE!</v>
      </c>
    </row>
    <row r="424" spans="1:31">
      <c r="A424" s="133" t="e">
        <f t="shared" si="140"/>
        <v>#VALUE!</v>
      </c>
      <c r="B424" s="134" t="e">
        <f t="shared" si="141"/>
        <v>#VALUE!</v>
      </c>
      <c r="C424" s="134" t="e">
        <f t="shared" si="142"/>
        <v>#VALUE!</v>
      </c>
      <c r="D424" s="135" t="e">
        <f t="shared" si="143"/>
        <v>#VALUE!</v>
      </c>
      <c r="E424" s="150" t="e">
        <f t="shared" si="131"/>
        <v>#VALUE!</v>
      </c>
      <c r="F424" s="150" t="e">
        <f t="shared" si="132"/>
        <v>#VALUE!</v>
      </c>
      <c r="G424" s="136" t="e">
        <f t="shared" si="133"/>
        <v>#VALUE!</v>
      </c>
      <c r="H424" s="148" t="e">
        <f t="shared" si="137"/>
        <v>#VALUE!</v>
      </c>
      <c r="I424" s="148" t="e">
        <f t="shared" si="144"/>
        <v>#VALUE!</v>
      </c>
      <c r="J424" s="148" t="e">
        <f t="shared" si="134"/>
        <v>#VALUE!</v>
      </c>
      <c r="K424" s="148" t="e">
        <f t="shared" si="145"/>
        <v>#VALUE!</v>
      </c>
      <c r="L424" s="148" t="e">
        <f t="shared" si="146"/>
        <v>#VALUE!</v>
      </c>
      <c r="M424" s="148" t="e">
        <f t="shared" si="135"/>
        <v>#VALUE!</v>
      </c>
      <c r="N424" s="148" t="e">
        <f t="shared" si="138"/>
        <v>#VALUE!</v>
      </c>
      <c r="O424" s="148"/>
      <c r="P424" s="148"/>
      <c r="Q424" s="148" t="e">
        <f t="shared" si="147"/>
        <v>#VALUE!</v>
      </c>
      <c r="R424" s="148" t="e">
        <f t="shared" si="148"/>
        <v>#VALUE!</v>
      </c>
      <c r="S424" s="137" t="e">
        <f t="shared" si="136"/>
        <v>#VALUE!</v>
      </c>
      <c r="T424" s="275" t="e">
        <f t="shared" si="129"/>
        <v>#VALUE!</v>
      </c>
      <c r="U424" s="275" t="e">
        <f t="shared" si="149"/>
        <v>#VALUE!</v>
      </c>
      <c r="V424" s="275" t="e">
        <f t="shared" si="149"/>
        <v>#VALUE!</v>
      </c>
      <c r="W424" s="275" t="e">
        <f t="shared" si="149"/>
        <v>#VALUE!</v>
      </c>
      <c r="X424" s="275" t="e">
        <f t="shared" si="149"/>
        <v>#VALUE!</v>
      </c>
      <c r="Y424" s="275" t="e">
        <f t="shared" si="149"/>
        <v>#VALUE!</v>
      </c>
      <c r="Z424" s="275" t="e">
        <f t="shared" si="149"/>
        <v>#VALUE!</v>
      </c>
      <c r="AA424" s="275" t="e">
        <f t="shared" si="149"/>
        <v>#VALUE!</v>
      </c>
      <c r="AB424" s="275" t="e">
        <f t="shared" si="149"/>
        <v>#VALUE!</v>
      </c>
      <c r="AC424" s="275" t="e">
        <f t="shared" si="149"/>
        <v>#VALUE!</v>
      </c>
      <c r="AD424" s="275" t="e">
        <f t="shared" si="149"/>
        <v>#VALUE!</v>
      </c>
      <c r="AE424" s="276" t="e">
        <f t="shared" si="139"/>
        <v>#VALUE!</v>
      </c>
    </row>
    <row r="425" spans="1:31">
      <c r="A425" s="133" t="e">
        <f t="shared" si="140"/>
        <v>#VALUE!</v>
      </c>
      <c r="B425" s="134" t="e">
        <f t="shared" si="141"/>
        <v>#VALUE!</v>
      </c>
      <c r="C425" s="134" t="e">
        <f t="shared" si="142"/>
        <v>#VALUE!</v>
      </c>
      <c r="D425" s="135" t="e">
        <f t="shared" si="143"/>
        <v>#VALUE!</v>
      </c>
      <c r="E425" s="150" t="e">
        <f t="shared" si="131"/>
        <v>#VALUE!</v>
      </c>
      <c r="F425" s="150" t="e">
        <f t="shared" si="132"/>
        <v>#VALUE!</v>
      </c>
      <c r="G425" s="136" t="e">
        <f t="shared" si="133"/>
        <v>#VALUE!</v>
      </c>
      <c r="H425" s="148" t="e">
        <f t="shared" si="137"/>
        <v>#VALUE!</v>
      </c>
      <c r="I425" s="148" t="e">
        <f t="shared" si="144"/>
        <v>#VALUE!</v>
      </c>
      <c r="J425" s="148" t="e">
        <f t="shared" si="134"/>
        <v>#VALUE!</v>
      </c>
      <c r="K425" s="148" t="e">
        <f t="shared" si="145"/>
        <v>#VALUE!</v>
      </c>
      <c r="L425" s="148" t="e">
        <f t="shared" si="146"/>
        <v>#VALUE!</v>
      </c>
      <c r="M425" s="148" t="e">
        <f t="shared" si="135"/>
        <v>#VALUE!</v>
      </c>
      <c r="N425" s="148" t="e">
        <f t="shared" si="138"/>
        <v>#VALUE!</v>
      </c>
      <c r="O425" s="148"/>
      <c r="P425" s="148"/>
      <c r="Q425" s="148" t="e">
        <f t="shared" si="147"/>
        <v>#VALUE!</v>
      </c>
      <c r="R425" s="148" t="e">
        <f t="shared" si="148"/>
        <v>#VALUE!</v>
      </c>
      <c r="S425" s="137" t="e">
        <f t="shared" si="136"/>
        <v>#VALUE!</v>
      </c>
      <c r="T425" s="275" t="e">
        <f t="shared" si="129"/>
        <v>#VALUE!</v>
      </c>
      <c r="U425" s="275" t="e">
        <f t="shared" si="149"/>
        <v>#VALUE!</v>
      </c>
      <c r="V425" s="275" t="e">
        <f t="shared" si="149"/>
        <v>#VALUE!</v>
      </c>
      <c r="W425" s="275" t="e">
        <f t="shared" si="149"/>
        <v>#VALUE!</v>
      </c>
      <c r="X425" s="275" t="e">
        <f t="shared" si="149"/>
        <v>#VALUE!</v>
      </c>
      <c r="Y425" s="275" t="e">
        <f t="shared" si="149"/>
        <v>#VALUE!</v>
      </c>
      <c r="Z425" s="275" t="e">
        <f t="shared" si="149"/>
        <v>#VALUE!</v>
      </c>
      <c r="AA425" s="275" t="e">
        <f t="shared" si="149"/>
        <v>#VALUE!</v>
      </c>
      <c r="AB425" s="275" t="e">
        <f t="shared" si="149"/>
        <v>#VALUE!</v>
      </c>
      <c r="AC425" s="275" t="e">
        <f t="shared" si="149"/>
        <v>#VALUE!</v>
      </c>
      <c r="AD425" s="275" t="e">
        <f t="shared" si="149"/>
        <v>#VALUE!</v>
      </c>
      <c r="AE425" s="276" t="e">
        <f t="shared" si="139"/>
        <v>#VALUE!</v>
      </c>
    </row>
    <row r="426" spans="1:31">
      <c r="A426" s="133" t="e">
        <f t="shared" si="140"/>
        <v>#VALUE!</v>
      </c>
      <c r="B426" s="134" t="e">
        <f t="shared" si="141"/>
        <v>#VALUE!</v>
      </c>
      <c r="C426" s="134" t="e">
        <f t="shared" si="142"/>
        <v>#VALUE!</v>
      </c>
      <c r="D426" s="135" t="e">
        <f t="shared" si="143"/>
        <v>#VALUE!</v>
      </c>
      <c r="E426" s="150" t="e">
        <f t="shared" si="131"/>
        <v>#VALUE!</v>
      </c>
      <c r="F426" s="150" t="e">
        <f t="shared" si="132"/>
        <v>#VALUE!</v>
      </c>
      <c r="G426" s="136" t="e">
        <f t="shared" si="133"/>
        <v>#VALUE!</v>
      </c>
      <c r="H426" s="148" t="e">
        <f t="shared" si="137"/>
        <v>#VALUE!</v>
      </c>
      <c r="I426" s="148" t="e">
        <f t="shared" si="144"/>
        <v>#VALUE!</v>
      </c>
      <c r="J426" s="148" t="e">
        <f t="shared" si="134"/>
        <v>#VALUE!</v>
      </c>
      <c r="K426" s="148" t="e">
        <f t="shared" si="145"/>
        <v>#VALUE!</v>
      </c>
      <c r="L426" s="148" t="e">
        <f t="shared" si="146"/>
        <v>#VALUE!</v>
      </c>
      <c r="M426" s="148" t="e">
        <f t="shared" si="135"/>
        <v>#VALUE!</v>
      </c>
      <c r="N426" s="148" t="e">
        <f t="shared" si="138"/>
        <v>#VALUE!</v>
      </c>
      <c r="O426" s="148"/>
      <c r="P426" s="148"/>
      <c r="Q426" s="148" t="e">
        <f t="shared" si="147"/>
        <v>#VALUE!</v>
      </c>
      <c r="R426" s="148" t="e">
        <f t="shared" si="148"/>
        <v>#VALUE!</v>
      </c>
      <c r="S426" s="137" t="e">
        <f t="shared" si="136"/>
        <v>#VALUE!</v>
      </c>
      <c r="T426" s="275" t="e">
        <f t="shared" si="129"/>
        <v>#VALUE!</v>
      </c>
      <c r="U426" s="275" t="e">
        <f t="shared" si="149"/>
        <v>#VALUE!</v>
      </c>
      <c r="V426" s="275" t="e">
        <f t="shared" si="149"/>
        <v>#VALUE!</v>
      </c>
      <c r="W426" s="275" t="e">
        <f t="shared" si="149"/>
        <v>#VALUE!</v>
      </c>
      <c r="X426" s="275" t="e">
        <f t="shared" si="149"/>
        <v>#VALUE!</v>
      </c>
      <c r="Y426" s="275" t="e">
        <f t="shared" si="149"/>
        <v>#VALUE!</v>
      </c>
      <c r="Z426" s="275" t="e">
        <f t="shared" si="149"/>
        <v>#VALUE!</v>
      </c>
      <c r="AA426" s="275" t="e">
        <f t="shared" si="149"/>
        <v>#VALUE!</v>
      </c>
      <c r="AB426" s="275" t="e">
        <f t="shared" si="149"/>
        <v>#VALUE!</v>
      </c>
      <c r="AC426" s="275" t="e">
        <f t="shared" si="149"/>
        <v>#VALUE!</v>
      </c>
      <c r="AD426" s="275" t="e">
        <f t="shared" si="149"/>
        <v>#VALUE!</v>
      </c>
      <c r="AE426" s="276" t="e">
        <f t="shared" si="139"/>
        <v>#VALUE!</v>
      </c>
    </row>
    <row r="427" spans="1:31">
      <c r="A427" s="133" t="e">
        <f t="shared" si="140"/>
        <v>#VALUE!</v>
      </c>
      <c r="B427" s="134" t="e">
        <f t="shared" si="141"/>
        <v>#VALUE!</v>
      </c>
      <c r="C427" s="134" t="e">
        <f t="shared" si="142"/>
        <v>#VALUE!</v>
      </c>
      <c r="D427" s="135" t="e">
        <f t="shared" si="143"/>
        <v>#VALUE!</v>
      </c>
      <c r="E427" s="150" t="e">
        <f t="shared" si="131"/>
        <v>#VALUE!</v>
      </c>
      <c r="F427" s="150" t="e">
        <f t="shared" si="132"/>
        <v>#VALUE!</v>
      </c>
      <c r="G427" s="136" t="e">
        <f t="shared" si="133"/>
        <v>#VALUE!</v>
      </c>
      <c r="H427" s="148" t="e">
        <f t="shared" si="137"/>
        <v>#VALUE!</v>
      </c>
      <c r="I427" s="148" t="e">
        <f t="shared" si="144"/>
        <v>#VALUE!</v>
      </c>
      <c r="J427" s="148" t="e">
        <f t="shared" si="134"/>
        <v>#VALUE!</v>
      </c>
      <c r="K427" s="148" t="e">
        <f t="shared" si="145"/>
        <v>#VALUE!</v>
      </c>
      <c r="L427" s="148" t="e">
        <f t="shared" si="146"/>
        <v>#VALUE!</v>
      </c>
      <c r="M427" s="148" t="e">
        <f t="shared" si="135"/>
        <v>#VALUE!</v>
      </c>
      <c r="N427" s="148" t="e">
        <f t="shared" si="138"/>
        <v>#VALUE!</v>
      </c>
      <c r="O427" s="148"/>
      <c r="P427" s="148"/>
      <c r="Q427" s="148" t="e">
        <f t="shared" si="147"/>
        <v>#VALUE!</v>
      </c>
      <c r="R427" s="148" t="e">
        <f t="shared" si="148"/>
        <v>#VALUE!</v>
      </c>
      <c r="S427" s="137" t="e">
        <f t="shared" si="136"/>
        <v>#VALUE!</v>
      </c>
      <c r="T427" s="275" t="e">
        <f t="shared" ref="T427:T490" si="150">MAX(0,MIN(MAX(0,$M427),T$7)-T$6)</f>
        <v>#VALUE!</v>
      </c>
      <c r="U427" s="275" t="e">
        <f t="shared" si="149"/>
        <v>#VALUE!</v>
      </c>
      <c r="V427" s="275" t="e">
        <f t="shared" si="149"/>
        <v>#VALUE!</v>
      </c>
      <c r="W427" s="275" t="e">
        <f t="shared" si="149"/>
        <v>#VALUE!</v>
      </c>
      <c r="X427" s="275" t="e">
        <f t="shared" si="149"/>
        <v>#VALUE!</v>
      </c>
      <c r="Y427" s="275" t="e">
        <f t="shared" si="149"/>
        <v>#VALUE!</v>
      </c>
      <c r="Z427" s="275" t="e">
        <f t="shared" si="149"/>
        <v>#VALUE!</v>
      </c>
      <c r="AA427" s="275" t="e">
        <f t="shared" si="149"/>
        <v>#VALUE!</v>
      </c>
      <c r="AB427" s="275" t="e">
        <f t="shared" si="149"/>
        <v>#VALUE!</v>
      </c>
      <c r="AC427" s="275" t="e">
        <f t="shared" si="149"/>
        <v>#VALUE!</v>
      </c>
      <c r="AD427" s="275" t="e">
        <f t="shared" si="149"/>
        <v>#VALUE!</v>
      </c>
      <c r="AE427" s="276" t="e">
        <f t="shared" si="139"/>
        <v>#VALUE!</v>
      </c>
    </row>
    <row r="428" spans="1:31">
      <c r="A428" s="133" t="e">
        <f t="shared" si="140"/>
        <v>#VALUE!</v>
      </c>
      <c r="B428" s="134" t="e">
        <f t="shared" si="141"/>
        <v>#VALUE!</v>
      </c>
      <c r="C428" s="134" t="e">
        <f t="shared" si="142"/>
        <v>#VALUE!</v>
      </c>
      <c r="D428" s="135" t="e">
        <f t="shared" si="143"/>
        <v>#VALUE!</v>
      </c>
      <c r="E428" s="150" t="e">
        <f t="shared" si="131"/>
        <v>#VALUE!</v>
      </c>
      <c r="F428" s="150" t="e">
        <f t="shared" si="132"/>
        <v>#VALUE!</v>
      </c>
      <c r="G428" s="136" t="e">
        <f t="shared" si="133"/>
        <v>#VALUE!</v>
      </c>
      <c r="H428" s="148" t="e">
        <f t="shared" si="137"/>
        <v>#VALUE!</v>
      </c>
      <c r="I428" s="148" t="e">
        <f t="shared" si="144"/>
        <v>#VALUE!</v>
      </c>
      <c r="J428" s="148" t="e">
        <f t="shared" si="134"/>
        <v>#VALUE!</v>
      </c>
      <c r="K428" s="148" t="e">
        <f t="shared" si="145"/>
        <v>#VALUE!</v>
      </c>
      <c r="L428" s="148" t="e">
        <f t="shared" si="146"/>
        <v>#VALUE!</v>
      </c>
      <c r="M428" s="148" t="e">
        <f t="shared" si="135"/>
        <v>#VALUE!</v>
      </c>
      <c r="N428" s="148" t="e">
        <f t="shared" si="138"/>
        <v>#VALUE!</v>
      </c>
      <c r="O428" s="148"/>
      <c r="P428" s="148"/>
      <c r="Q428" s="148" t="e">
        <f t="shared" si="147"/>
        <v>#VALUE!</v>
      </c>
      <c r="R428" s="148" t="e">
        <f t="shared" si="148"/>
        <v>#VALUE!</v>
      </c>
      <c r="S428" s="137" t="e">
        <f t="shared" si="136"/>
        <v>#VALUE!</v>
      </c>
      <c r="T428" s="275" t="e">
        <f t="shared" si="150"/>
        <v>#VALUE!</v>
      </c>
      <c r="U428" s="275" t="e">
        <f t="shared" si="149"/>
        <v>#VALUE!</v>
      </c>
      <c r="V428" s="275" t="e">
        <f t="shared" si="149"/>
        <v>#VALUE!</v>
      </c>
      <c r="W428" s="275" t="e">
        <f t="shared" si="149"/>
        <v>#VALUE!</v>
      </c>
      <c r="X428" s="275" t="e">
        <f t="shared" si="149"/>
        <v>#VALUE!</v>
      </c>
      <c r="Y428" s="275" t="e">
        <f t="shared" si="149"/>
        <v>#VALUE!</v>
      </c>
      <c r="Z428" s="275" t="e">
        <f t="shared" si="149"/>
        <v>#VALUE!</v>
      </c>
      <c r="AA428" s="275" t="e">
        <f t="shared" si="149"/>
        <v>#VALUE!</v>
      </c>
      <c r="AB428" s="275" t="e">
        <f t="shared" si="149"/>
        <v>#VALUE!</v>
      </c>
      <c r="AC428" s="275" t="e">
        <f t="shared" si="149"/>
        <v>#VALUE!</v>
      </c>
      <c r="AD428" s="275" t="e">
        <f t="shared" si="149"/>
        <v>#VALUE!</v>
      </c>
      <c r="AE428" s="276" t="e">
        <f t="shared" si="139"/>
        <v>#VALUE!</v>
      </c>
    </row>
    <row r="429" spans="1:31">
      <c r="A429" s="133" t="e">
        <f t="shared" si="140"/>
        <v>#VALUE!</v>
      </c>
      <c r="B429" s="134" t="e">
        <f t="shared" si="141"/>
        <v>#VALUE!</v>
      </c>
      <c r="C429" s="134" t="e">
        <f t="shared" si="142"/>
        <v>#VALUE!</v>
      </c>
      <c r="D429" s="135" t="e">
        <f t="shared" si="143"/>
        <v>#VALUE!</v>
      </c>
      <c r="E429" s="150" t="e">
        <f t="shared" si="131"/>
        <v>#VALUE!</v>
      </c>
      <c r="F429" s="150" t="e">
        <f t="shared" si="132"/>
        <v>#VALUE!</v>
      </c>
      <c r="G429" s="136" t="e">
        <f t="shared" si="133"/>
        <v>#VALUE!</v>
      </c>
      <c r="H429" s="148" t="e">
        <f t="shared" si="137"/>
        <v>#VALUE!</v>
      </c>
      <c r="I429" s="148" t="e">
        <f t="shared" si="144"/>
        <v>#VALUE!</v>
      </c>
      <c r="J429" s="148" t="e">
        <f t="shared" si="134"/>
        <v>#VALUE!</v>
      </c>
      <c r="K429" s="148" t="e">
        <f t="shared" si="145"/>
        <v>#VALUE!</v>
      </c>
      <c r="L429" s="148" t="e">
        <f t="shared" si="146"/>
        <v>#VALUE!</v>
      </c>
      <c r="M429" s="148" t="e">
        <f t="shared" si="135"/>
        <v>#VALUE!</v>
      </c>
      <c r="N429" s="148" t="e">
        <f t="shared" si="138"/>
        <v>#VALUE!</v>
      </c>
      <c r="O429" s="148"/>
      <c r="P429" s="148"/>
      <c r="Q429" s="148" t="e">
        <f t="shared" si="147"/>
        <v>#VALUE!</v>
      </c>
      <c r="R429" s="148" t="e">
        <f t="shared" si="148"/>
        <v>#VALUE!</v>
      </c>
      <c r="S429" s="137" t="e">
        <f t="shared" si="136"/>
        <v>#VALUE!</v>
      </c>
      <c r="T429" s="275" t="e">
        <f t="shared" si="150"/>
        <v>#VALUE!</v>
      </c>
      <c r="U429" s="275" t="e">
        <f t="shared" si="149"/>
        <v>#VALUE!</v>
      </c>
      <c r="V429" s="275" t="e">
        <f t="shared" si="149"/>
        <v>#VALUE!</v>
      </c>
      <c r="W429" s="275" t="e">
        <f t="shared" si="149"/>
        <v>#VALUE!</v>
      </c>
      <c r="X429" s="275" t="e">
        <f t="shared" si="149"/>
        <v>#VALUE!</v>
      </c>
      <c r="Y429" s="275" t="e">
        <f t="shared" si="149"/>
        <v>#VALUE!</v>
      </c>
      <c r="Z429" s="275" t="e">
        <f t="shared" si="149"/>
        <v>#VALUE!</v>
      </c>
      <c r="AA429" s="275" t="e">
        <f t="shared" si="149"/>
        <v>#VALUE!</v>
      </c>
      <c r="AB429" s="275" t="e">
        <f t="shared" si="149"/>
        <v>#VALUE!</v>
      </c>
      <c r="AC429" s="275" t="e">
        <f t="shared" si="149"/>
        <v>#VALUE!</v>
      </c>
      <c r="AD429" s="275" t="e">
        <f t="shared" si="149"/>
        <v>#VALUE!</v>
      </c>
      <c r="AE429" s="276" t="e">
        <f t="shared" si="139"/>
        <v>#VALUE!</v>
      </c>
    </row>
    <row r="430" spans="1:31">
      <c r="A430" s="133" t="e">
        <f t="shared" si="140"/>
        <v>#VALUE!</v>
      </c>
      <c r="B430" s="134" t="e">
        <f t="shared" si="141"/>
        <v>#VALUE!</v>
      </c>
      <c r="C430" s="134" t="e">
        <f t="shared" si="142"/>
        <v>#VALUE!</v>
      </c>
      <c r="D430" s="135" t="e">
        <f t="shared" si="143"/>
        <v>#VALUE!</v>
      </c>
      <c r="E430" s="150" t="e">
        <f t="shared" si="131"/>
        <v>#VALUE!</v>
      </c>
      <c r="F430" s="150" t="e">
        <f t="shared" si="132"/>
        <v>#VALUE!</v>
      </c>
      <c r="G430" s="136" t="e">
        <f t="shared" si="133"/>
        <v>#VALUE!</v>
      </c>
      <c r="H430" s="148" t="e">
        <f t="shared" si="137"/>
        <v>#VALUE!</v>
      </c>
      <c r="I430" s="148" t="e">
        <f t="shared" si="144"/>
        <v>#VALUE!</v>
      </c>
      <c r="J430" s="148" t="e">
        <f t="shared" si="134"/>
        <v>#VALUE!</v>
      </c>
      <c r="K430" s="148" t="e">
        <f t="shared" si="145"/>
        <v>#VALUE!</v>
      </c>
      <c r="L430" s="148" t="e">
        <f t="shared" si="146"/>
        <v>#VALUE!</v>
      </c>
      <c r="M430" s="148" t="e">
        <f t="shared" si="135"/>
        <v>#VALUE!</v>
      </c>
      <c r="N430" s="148" t="e">
        <f t="shared" si="138"/>
        <v>#VALUE!</v>
      </c>
      <c r="O430" s="148"/>
      <c r="P430" s="148"/>
      <c r="Q430" s="148" t="e">
        <f t="shared" si="147"/>
        <v>#VALUE!</v>
      </c>
      <c r="R430" s="148" t="e">
        <f t="shared" si="148"/>
        <v>#VALUE!</v>
      </c>
      <c r="S430" s="137" t="e">
        <f t="shared" si="136"/>
        <v>#VALUE!</v>
      </c>
      <c r="T430" s="275" t="e">
        <f t="shared" si="150"/>
        <v>#VALUE!</v>
      </c>
      <c r="U430" s="275" t="e">
        <f t="shared" si="149"/>
        <v>#VALUE!</v>
      </c>
      <c r="V430" s="275" t="e">
        <f t="shared" si="149"/>
        <v>#VALUE!</v>
      </c>
      <c r="W430" s="275" t="e">
        <f t="shared" si="149"/>
        <v>#VALUE!</v>
      </c>
      <c r="X430" s="275" t="e">
        <f t="shared" si="149"/>
        <v>#VALUE!</v>
      </c>
      <c r="Y430" s="275" t="e">
        <f t="shared" si="149"/>
        <v>#VALUE!</v>
      </c>
      <c r="Z430" s="275" t="e">
        <f t="shared" si="149"/>
        <v>#VALUE!</v>
      </c>
      <c r="AA430" s="275" t="e">
        <f t="shared" si="149"/>
        <v>#VALUE!</v>
      </c>
      <c r="AB430" s="275" t="e">
        <f t="shared" si="149"/>
        <v>#VALUE!</v>
      </c>
      <c r="AC430" s="275" t="e">
        <f t="shared" si="149"/>
        <v>#VALUE!</v>
      </c>
      <c r="AD430" s="275" t="e">
        <f t="shared" si="149"/>
        <v>#VALUE!</v>
      </c>
      <c r="AE430" s="276" t="e">
        <f t="shared" si="139"/>
        <v>#VALUE!</v>
      </c>
    </row>
    <row r="431" spans="1:31">
      <c r="A431" s="133" t="e">
        <f t="shared" si="140"/>
        <v>#VALUE!</v>
      </c>
      <c r="B431" s="134" t="e">
        <f t="shared" si="141"/>
        <v>#VALUE!</v>
      </c>
      <c r="C431" s="134" t="e">
        <f t="shared" si="142"/>
        <v>#VALUE!</v>
      </c>
      <c r="D431" s="135" t="e">
        <f t="shared" si="143"/>
        <v>#VALUE!</v>
      </c>
      <c r="E431" s="150" t="e">
        <f t="shared" si="131"/>
        <v>#VALUE!</v>
      </c>
      <c r="F431" s="150" t="e">
        <f t="shared" si="132"/>
        <v>#VALUE!</v>
      </c>
      <c r="G431" s="136" t="e">
        <f t="shared" si="133"/>
        <v>#VALUE!</v>
      </c>
      <c r="H431" s="148" t="e">
        <f t="shared" si="137"/>
        <v>#VALUE!</v>
      </c>
      <c r="I431" s="148" t="e">
        <f t="shared" si="144"/>
        <v>#VALUE!</v>
      </c>
      <c r="J431" s="148" t="e">
        <f t="shared" si="134"/>
        <v>#VALUE!</v>
      </c>
      <c r="K431" s="148" t="e">
        <f t="shared" si="145"/>
        <v>#VALUE!</v>
      </c>
      <c r="L431" s="148" t="e">
        <f t="shared" si="146"/>
        <v>#VALUE!</v>
      </c>
      <c r="M431" s="148" t="e">
        <f t="shared" si="135"/>
        <v>#VALUE!</v>
      </c>
      <c r="N431" s="148" t="e">
        <f t="shared" si="138"/>
        <v>#VALUE!</v>
      </c>
      <c r="O431" s="148"/>
      <c r="P431" s="148"/>
      <c r="Q431" s="148" t="e">
        <f t="shared" si="147"/>
        <v>#VALUE!</v>
      </c>
      <c r="R431" s="148" t="e">
        <f t="shared" si="148"/>
        <v>#VALUE!</v>
      </c>
      <c r="S431" s="137" t="e">
        <f t="shared" si="136"/>
        <v>#VALUE!</v>
      </c>
      <c r="T431" s="275" t="e">
        <f t="shared" si="150"/>
        <v>#VALUE!</v>
      </c>
      <c r="U431" s="275" t="e">
        <f t="shared" si="149"/>
        <v>#VALUE!</v>
      </c>
      <c r="V431" s="275" t="e">
        <f t="shared" si="149"/>
        <v>#VALUE!</v>
      </c>
      <c r="W431" s="275" t="e">
        <f t="shared" si="149"/>
        <v>#VALUE!</v>
      </c>
      <c r="X431" s="275" t="e">
        <f t="shared" si="149"/>
        <v>#VALUE!</v>
      </c>
      <c r="Y431" s="275" t="e">
        <f t="shared" si="149"/>
        <v>#VALUE!</v>
      </c>
      <c r="Z431" s="275" t="e">
        <f t="shared" si="149"/>
        <v>#VALUE!</v>
      </c>
      <c r="AA431" s="275" t="e">
        <f t="shared" si="149"/>
        <v>#VALUE!</v>
      </c>
      <c r="AB431" s="275" t="e">
        <f t="shared" si="149"/>
        <v>#VALUE!</v>
      </c>
      <c r="AC431" s="275" t="e">
        <f t="shared" si="149"/>
        <v>#VALUE!</v>
      </c>
      <c r="AD431" s="275" t="e">
        <f t="shared" si="149"/>
        <v>#VALUE!</v>
      </c>
      <c r="AE431" s="276" t="e">
        <f t="shared" si="139"/>
        <v>#VALUE!</v>
      </c>
    </row>
    <row r="432" spans="1:31">
      <c r="A432" s="133" t="e">
        <f t="shared" si="140"/>
        <v>#VALUE!</v>
      </c>
      <c r="B432" s="134" t="e">
        <f t="shared" si="141"/>
        <v>#VALUE!</v>
      </c>
      <c r="C432" s="134" t="e">
        <f t="shared" si="142"/>
        <v>#VALUE!</v>
      </c>
      <c r="D432" s="135" t="e">
        <f t="shared" si="143"/>
        <v>#VALUE!</v>
      </c>
      <c r="E432" s="150" t="e">
        <f t="shared" si="131"/>
        <v>#VALUE!</v>
      </c>
      <c r="F432" s="150" t="e">
        <f t="shared" si="132"/>
        <v>#VALUE!</v>
      </c>
      <c r="G432" s="136" t="e">
        <f t="shared" si="133"/>
        <v>#VALUE!</v>
      </c>
      <c r="H432" s="148" t="e">
        <f t="shared" si="137"/>
        <v>#VALUE!</v>
      </c>
      <c r="I432" s="148" t="e">
        <f t="shared" si="144"/>
        <v>#VALUE!</v>
      </c>
      <c r="J432" s="148" t="e">
        <f t="shared" si="134"/>
        <v>#VALUE!</v>
      </c>
      <c r="K432" s="148" t="e">
        <f t="shared" si="145"/>
        <v>#VALUE!</v>
      </c>
      <c r="L432" s="148" t="e">
        <f t="shared" si="146"/>
        <v>#VALUE!</v>
      </c>
      <c r="M432" s="148" t="e">
        <f t="shared" si="135"/>
        <v>#VALUE!</v>
      </c>
      <c r="N432" s="148" t="e">
        <f t="shared" si="138"/>
        <v>#VALUE!</v>
      </c>
      <c r="O432" s="148"/>
      <c r="P432" s="148"/>
      <c r="Q432" s="148" t="e">
        <f t="shared" si="147"/>
        <v>#VALUE!</v>
      </c>
      <c r="R432" s="148" t="e">
        <f t="shared" si="148"/>
        <v>#VALUE!</v>
      </c>
      <c r="S432" s="137" t="e">
        <f t="shared" si="136"/>
        <v>#VALUE!</v>
      </c>
      <c r="T432" s="275" t="e">
        <f t="shared" si="150"/>
        <v>#VALUE!</v>
      </c>
      <c r="U432" s="275" t="e">
        <f t="shared" si="149"/>
        <v>#VALUE!</v>
      </c>
      <c r="V432" s="275" t="e">
        <f t="shared" si="149"/>
        <v>#VALUE!</v>
      </c>
      <c r="W432" s="275" t="e">
        <f t="shared" si="149"/>
        <v>#VALUE!</v>
      </c>
      <c r="X432" s="275" t="e">
        <f t="shared" si="149"/>
        <v>#VALUE!</v>
      </c>
      <c r="Y432" s="275" t="e">
        <f t="shared" si="149"/>
        <v>#VALUE!</v>
      </c>
      <c r="Z432" s="275" t="e">
        <f t="shared" si="149"/>
        <v>#VALUE!</v>
      </c>
      <c r="AA432" s="275" t="e">
        <f t="shared" si="149"/>
        <v>#VALUE!</v>
      </c>
      <c r="AB432" s="275" t="e">
        <f t="shared" si="149"/>
        <v>#VALUE!</v>
      </c>
      <c r="AC432" s="275" t="e">
        <f t="shared" si="149"/>
        <v>#VALUE!</v>
      </c>
      <c r="AD432" s="275" t="e">
        <f t="shared" si="149"/>
        <v>#VALUE!</v>
      </c>
      <c r="AE432" s="276" t="e">
        <f t="shared" si="139"/>
        <v>#VALUE!</v>
      </c>
    </row>
    <row r="433" spans="1:31">
      <c r="A433" s="133" t="e">
        <f t="shared" si="140"/>
        <v>#VALUE!</v>
      </c>
      <c r="B433" s="134" t="e">
        <f t="shared" si="141"/>
        <v>#VALUE!</v>
      </c>
      <c r="C433" s="134" t="e">
        <f t="shared" si="142"/>
        <v>#VALUE!</v>
      </c>
      <c r="D433" s="135" t="e">
        <f t="shared" si="143"/>
        <v>#VALUE!</v>
      </c>
      <c r="E433" s="150" t="e">
        <f t="shared" si="131"/>
        <v>#VALUE!</v>
      </c>
      <c r="F433" s="150" t="e">
        <f t="shared" si="132"/>
        <v>#VALUE!</v>
      </c>
      <c r="G433" s="136" t="e">
        <f t="shared" si="133"/>
        <v>#VALUE!</v>
      </c>
      <c r="H433" s="148" t="e">
        <f t="shared" si="137"/>
        <v>#VALUE!</v>
      </c>
      <c r="I433" s="148" t="e">
        <f t="shared" si="144"/>
        <v>#VALUE!</v>
      </c>
      <c r="J433" s="148" t="e">
        <f t="shared" si="134"/>
        <v>#VALUE!</v>
      </c>
      <c r="K433" s="148" t="e">
        <f t="shared" si="145"/>
        <v>#VALUE!</v>
      </c>
      <c r="L433" s="148" t="e">
        <f t="shared" si="146"/>
        <v>#VALUE!</v>
      </c>
      <c r="M433" s="148" t="e">
        <f t="shared" si="135"/>
        <v>#VALUE!</v>
      </c>
      <c r="N433" s="148" t="e">
        <f t="shared" si="138"/>
        <v>#VALUE!</v>
      </c>
      <c r="O433" s="148"/>
      <c r="P433" s="148"/>
      <c r="Q433" s="148" t="e">
        <f t="shared" si="147"/>
        <v>#VALUE!</v>
      </c>
      <c r="R433" s="148" t="e">
        <f t="shared" si="148"/>
        <v>#VALUE!</v>
      </c>
      <c r="S433" s="137" t="e">
        <f t="shared" si="136"/>
        <v>#VALUE!</v>
      </c>
      <c r="T433" s="275" t="e">
        <f t="shared" si="150"/>
        <v>#VALUE!</v>
      </c>
      <c r="U433" s="275" t="e">
        <f t="shared" si="149"/>
        <v>#VALUE!</v>
      </c>
      <c r="V433" s="275" t="e">
        <f t="shared" si="149"/>
        <v>#VALUE!</v>
      </c>
      <c r="W433" s="275" t="e">
        <f t="shared" si="149"/>
        <v>#VALUE!</v>
      </c>
      <c r="X433" s="275" t="e">
        <f t="shared" si="149"/>
        <v>#VALUE!</v>
      </c>
      <c r="Y433" s="275" t="e">
        <f t="shared" si="149"/>
        <v>#VALUE!</v>
      </c>
      <c r="Z433" s="275" t="e">
        <f t="shared" si="149"/>
        <v>#VALUE!</v>
      </c>
      <c r="AA433" s="275" t="e">
        <f t="shared" si="149"/>
        <v>#VALUE!</v>
      </c>
      <c r="AB433" s="275" t="e">
        <f t="shared" si="149"/>
        <v>#VALUE!</v>
      </c>
      <c r="AC433" s="275" t="e">
        <f t="shared" si="149"/>
        <v>#VALUE!</v>
      </c>
      <c r="AD433" s="275" t="e">
        <f t="shared" si="149"/>
        <v>#VALUE!</v>
      </c>
      <c r="AE433" s="276" t="e">
        <f t="shared" si="139"/>
        <v>#VALUE!</v>
      </c>
    </row>
    <row r="434" spans="1:31">
      <c r="A434" s="133" t="e">
        <f t="shared" si="140"/>
        <v>#VALUE!</v>
      </c>
      <c r="B434" s="134" t="e">
        <f t="shared" si="141"/>
        <v>#VALUE!</v>
      </c>
      <c r="C434" s="134" t="e">
        <f t="shared" si="142"/>
        <v>#VALUE!</v>
      </c>
      <c r="D434" s="135" t="e">
        <f t="shared" si="143"/>
        <v>#VALUE!</v>
      </c>
      <c r="E434" s="150" t="e">
        <f t="shared" si="131"/>
        <v>#VALUE!</v>
      </c>
      <c r="F434" s="150" t="e">
        <f t="shared" si="132"/>
        <v>#VALUE!</v>
      </c>
      <c r="G434" s="136" t="e">
        <f t="shared" si="133"/>
        <v>#VALUE!</v>
      </c>
      <c r="H434" s="148" t="e">
        <f t="shared" si="137"/>
        <v>#VALUE!</v>
      </c>
      <c r="I434" s="148" t="e">
        <f t="shared" si="144"/>
        <v>#VALUE!</v>
      </c>
      <c r="J434" s="148" t="e">
        <f t="shared" si="134"/>
        <v>#VALUE!</v>
      </c>
      <c r="K434" s="148" t="e">
        <f t="shared" si="145"/>
        <v>#VALUE!</v>
      </c>
      <c r="L434" s="148" t="e">
        <f t="shared" si="146"/>
        <v>#VALUE!</v>
      </c>
      <c r="M434" s="148" t="e">
        <f t="shared" si="135"/>
        <v>#VALUE!</v>
      </c>
      <c r="N434" s="148" t="e">
        <f t="shared" si="138"/>
        <v>#VALUE!</v>
      </c>
      <c r="O434" s="148"/>
      <c r="P434" s="148"/>
      <c r="Q434" s="148" t="e">
        <f t="shared" si="147"/>
        <v>#VALUE!</v>
      </c>
      <c r="R434" s="148" t="e">
        <f t="shared" si="148"/>
        <v>#VALUE!</v>
      </c>
      <c r="S434" s="137" t="e">
        <f t="shared" si="136"/>
        <v>#VALUE!</v>
      </c>
      <c r="T434" s="275" t="e">
        <f t="shared" si="150"/>
        <v>#VALUE!</v>
      </c>
      <c r="U434" s="275" t="e">
        <f t="shared" si="149"/>
        <v>#VALUE!</v>
      </c>
      <c r="V434" s="275" t="e">
        <f t="shared" si="149"/>
        <v>#VALUE!</v>
      </c>
      <c r="W434" s="275" t="e">
        <f t="shared" si="149"/>
        <v>#VALUE!</v>
      </c>
      <c r="X434" s="275" t="e">
        <f t="shared" si="149"/>
        <v>#VALUE!</v>
      </c>
      <c r="Y434" s="275" t="e">
        <f t="shared" si="149"/>
        <v>#VALUE!</v>
      </c>
      <c r="Z434" s="275" t="e">
        <f t="shared" si="149"/>
        <v>#VALUE!</v>
      </c>
      <c r="AA434" s="275" t="e">
        <f t="shared" si="149"/>
        <v>#VALUE!</v>
      </c>
      <c r="AB434" s="275" t="e">
        <f t="shared" si="149"/>
        <v>#VALUE!</v>
      </c>
      <c r="AC434" s="275" t="e">
        <f t="shared" si="149"/>
        <v>#VALUE!</v>
      </c>
      <c r="AD434" s="275" t="e">
        <f t="shared" si="149"/>
        <v>#VALUE!</v>
      </c>
      <c r="AE434" s="276" t="e">
        <f t="shared" si="139"/>
        <v>#VALUE!</v>
      </c>
    </row>
    <row r="435" spans="1:31">
      <c r="A435" s="133" t="e">
        <f t="shared" si="140"/>
        <v>#VALUE!</v>
      </c>
      <c r="B435" s="134" t="e">
        <f t="shared" si="141"/>
        <v>#VALUE!</v>
      </c>
      <c r="C435" s="134" t="e">
        <f t="shared" si="142"/>
        <v>#VALUE!</v>
      </c>
      <c r="D435" s="135" t="e">
        <f t="shared" si="143"/>
        <v>#VALUE!</v>
      </c>
      <c r="E435" s="150" t="e">
        <f t="shared" si="131"/>
        <v>#VALUE!</v>
      </c>
      <c r="F435" s="150" t="e">
        <f t="shared" si="132"/>
        <v>#VALUE!</v>
      </c>
      <c r="G435" s="136" t="e">
        <f t="shared" si="133"/>
        <v>#VALUE!</v>
      </c>
      <c r="H435" s="148" t="e">
        <f t="shared" si="137"/>
        <v>#VALUE!</v>
      </c>
      <c r="I435" s="148" t="e">
        <f t="shared" si="144"/>
        <v>#VALUE!</v>
      </c>
      <c r="J435" s="148" t="e">
        <f t="shared" si="134"/>
        <v>#VALUE!</v>
      </c>
      <c r="K435" s="148" t="e">
        <f t="shared" si="145"/>
        <v>#VALUE!</v>
      </c>
      <c r="L435" s="148" t="e">
        <f t="shared" si="146"/>
        <v>#VALUE!</v>
      </c>
      <c r="M435" s="148" t="e">
        <f t="shared" si="135"/>
        <v>#VALUE!</v>
      </c>
      <c r="N435" s="148" t="e">
        <f t="shared" si="138"/>
        <v>#VALUE!</v>
      </c>
      <c r="O435" s="148"/>
      <c r="P435" s="148"/>
      <c r="Q435" s="148" t="e">
        <f t="shared" si="147"/>
        <v>#VALUE!</v>
      </c>
      <c r="R435" s="148" t="e">
        <f t="shared" si="148"/>
        <v>#VALUE!</v>
      </c>
      <c r="S435" s="137" t="e">
        <f t="shared" si="136"/>
        <v>#VALUE!</v>
      </c>
      <c r="T435" s="275" t="e">
        <f t="shared" si="150"/>
        <v>#VALUE!</v>
      </c>
      <c r="U435" s="275" t="e">
        <f t="shared" si="149"/>
        <v>#VALUE!</v>
      </c>
      <c r="V435" s="275" t="e">
        <f t="shared" si="149"/>
        <v>#VALUE!</v>
      </c>
      <c r="W435" s="275" t="e">
        <f t="shared" si="149"/>
        <v>#VALUE!</v>
      </c>
      <c r="X435" s="275" t="e">
        <f t="shared" si="149"/>
        <v>#VALUE!</v>
      </c>
      <c r="Y435" s="275" t="e">
        <f t="shared" si="149"/>
        <v>#VALUE!</v>
      </c>
      <c r="Z435" s="275" t="e">
        <f t="shared" si="149"/>
        <v>#VALUE!</v>
      </c>
      <c r="AA435" s="275" t="e">
        <f t="shared" si="149"/>
        <v>#VALUE!</v>
      </c>
      <c r="AB435" s="275" t="e">
        <f t="shared" si="149"/>
        <v>#VALUE!</v>
      </c>
      <c r="AC435" s="275" t="e">
        <f t="shared" si="149"/>
        <v>#VALUE!</v>
      </c>
      <c r="AD435" s="275" t="e">
        <f t="shared" si="149"/>
        <v>#VALUE!</v>
      </c>
      <c r="AE435" s="276" t="e">
        <f t="shared" si="139"/>
        <v>#VALUE!</v>
      </c>
    </row>
    <row r="436" spans="1:31">
      <c r="A436" s="133" t="e">
        <f t="shared" si="140"/>
        <v>#VALUE!</v>
      </c>
      <c r="B436" s="134" t="e">
        <f t="shared" si="141"/>
        <v>#VALUE!</v>
      </c>
      <c r="C436" s="134" t="e">
        <f t="shared" si="142"/>
        <v>#VALUE!</v>
      </c>
      <c r="D436" s="135" t="e">
        <f t="shared" si="143"/>
        <v>#VALUE!</v>
      </c>
      <c r="E436" s="150" t="e">
        <f t="shared" si="131"/>
        <v>#VALUE!</v>
      </c>
      <c r="F436" s="150" t="e">
        <f t="shared" si="132"/>
        <v>#VALUE!</v>
      </c>
      <c r="G436" s="136" t="e">
        <f t="shared" si="133"/>
        <v>#VALUE!</v>
      </c>
      <c r="H436" s="148" t="e">
        <f t="shared" si="137"/>
        <v>#VALUE!</v>
      </c>
      <c r="I436" s="148" t="e">
        <f t="shared" si="144"/>
        <v>#VALUE!</v>
      </c>
      <c r="J436" s="148" t="e">
        <f t="shared" si="134"/>
        <v>#VALUE!</v>
      </c>
      <c r="K436" s="148" t="e">
        <f t="shared" si="145"/>
        <v>#VALUE!</v>
      </c>
      <c r="L436" s="148" t="e">
        <f t="shared" si="146"/>
        <v>#VALUE!</v>
      </c>
      <c r="M436" s="148" t="e">
        <f t="shared" si="135"/>
        <v>#VALUE!</v>
      </c>
      <c r="N436" s="148" t="e">
        <f t="shared" si="138"/>
        <v>#VALUE!</v>
      </c>
      <c r="O436" s="148"/>
      <c r="P436" s="148"/>
      <c r="Q436" s="148" t="e">
        <f t="shared" si="147"/>
        <v>#VALUE!</v>
      </c>
      <c r="R436" s="148" t="e">
        <f t="shared" si="148"/>
        <v>#VALUE!</v>
      </c>
      <c r="S436" s="137" t="e">
        <f t="shared" si="136"/>
        <v>#VALUE!</v>
      </c>
      <c r="T436" s="275" t="e">
        <f t="shared" si="150"/>
        <v>#VALUE!</v>
      </c>
      <c r="U436" s="275" t="e">
        <f t="shared" si="149"/>
        <v>#VALUE!</v>
      </c>
      <c r="V436" s="275" t="e">
        <f t="shared" si="149"/>
        <v>#VALUE!</v>
      </c>
      <c r="W436" s="275" t="e">
        <f t="shared" si="149"/>
        <v>#VALUE!</v>
      </c>
      <c r="X436" s="275" t="e">
        <f t="shared" si="149"/>
        <v>#VALUE!</v>
      </c>
      <c r="Y436" s="275" t="e">
        <f t="shared" si="149"/>
        <v>#VALUE!</v>
      </c>
      <c r="Z436" s="275" t="e">
        <f t="shared" si="149"/>
        <v>#VALUE!</v>
      </c>
      <c r="AA436" s="275" t="e">
        <f t="shared" si="149"/>
        <v>#VALUE!</v>
      </c>
      <c r="AB436" s="275" t="e">
        <f t="shared" si="149"/>
        <v>#VALUE!</v>
      </c>
      <c r="AC436" s="275" t="e">
        <f t="shared" si="149"/>
        <v>#VALUE!</v>
      </c>
      <c r="AD436" s="275" t="e">
        <f t="shared" si="149"/>
        <v>#VALUE!</v>
      </c>
      <c r="AE436" s="276" t="e">
        <f t="shared" si="139"/>
        <v>#VALUE!</v>
      </c>
    </row>
    <row r="437" spans="1:31">
      <c r="A437" s="133" t="e">
        <f t="shared" si="140"/>
        <v>#VALUE!</v>
      </c>
      <c r="B437" s="134" t="e">
        <f t="shared" si="141"/>
        <v>#VALUE!</v>
      </c>
      <c r="C437" s="134" t="e">
        <f t="shared" si="142"/>
        <v>#VALUE!</v>
      </c>
      <c r="D437" s="135" t="e">
        <f t="shared" si="143"/>
        <v>#VALUE!</v>
      </c>
      <c r="E437" s="150" t="e">
        <f t="shared" si="131"/>
        <v>#VALUE!</v>
      </c>
      <c r="F437" s="150" t="e">
        <f t="shared" si="132"/>
        <v>#VALUE!</v>
      </c>
      <c r="G437" s="136" t="e">
        <f t="shared" si="133"/>
        <v>#VALUE!</v>
      </c>
      <c r="H437" s="148" t="e">
        <f t="shared" si="137"/>
        <v>#VALUE!</v>
      </c>
      <c r="I437" s="148" t="e">
        <f t="shared" si="144"/>
        <v>#VALUE!</v>
      </c>
      <c r="J437" s="148" t="e">
        <f t="shared" si="134"/>
        <v>#VALUE!</v>
      </c>
      <c r="K437" s="148" t="e">
        <f t="shared" si="145"/>
        <v>#VALUE!</v>
      </c>
      <c r="L437" s="148" t="e">
        <f t="shared" si="146"/>
        <v>#VALUE!</v>
      </c>
      <c r="M437" s="148" t="e">
        <f t="shared" si="135"/>
        <v>#VALUE!</v>
      </c>
      <c r="N437" s="148" t="e">
        <f t="shared" si="138"/>
        <v>#VALUE!</v>
      </c>
      <c r="O437" s="148"/>
      <c r="P437" s="148"/>
      <c r="Q437" s="148" t="e">
        <f t="shared" si="147"/>
        <v>#VALUE!</v>
      </c>
      <c r="R437" s="148" t="e">
        <f t="shared" si="148"/>
        <v>#VALUE!</v>
      </c>
      <c r="S437" s="137" t="e">
        <f t="shared" si="136"/>
        <v>#VALUE!</v>
      </c>
      <c r="T437" s="275" t="e">
        <f t="shared" si="150"/>
        <v>#VALUE!</v>
      </c>
      <c r="U437" s="275" t="e">
        <f t="shared" si="149"/>
        <v>#VALUE!</v>
      </c>
      <c r="V437" s="275" t="e">
        <f t="shared" si="149"/>
        <v>#VALUE!</v>
      </c>
      <c r="W437" s="275" t="e">
        <f t="shared" si="149"/>
        <v>#VALUE!</v>
      </c>
      <c r="X437" s="275" t="e">
        <f t="shared" si="149"/>
        <v>#VALUE!</v>
      </c>
      <c r="Y437" s="275" t="e">
        <f t="shared" si="149"/>
        <v>#VALUE!</v>
      </c>
      <c r="Z437" s="275" t="e">
        <f t="shared" si="149"/>
        <v>#VALUE!</v>
      </c>
      <c r="AA437" s="275" t="e">
        <f t="shared" si="149"/>
        <v>#VALUE!</v>
      </c>
      <c r="AB437" s="275" t="e">
        <f t="shared" si="149"/>
        <v>#VALUE!</v>
      </c>
      <c r="AC437" s="275" t="e">
        <f t="shared" si="149"/>
        <v>#VALUE!</v>
      </c>
      <c r="AD437" s="275" t="e">
        <f t="shared" si="149"/>
        <v>#VALUE!</v>
      </c>
      <c r="AE437" s="276" t="e">
        <f t="shared" si="139"/>
        <v>#VALUE!</v>
      </c>
    </row>
    <row r="438" spans="1:31">
      <c r="A438" s="133" t="e">
        <f t="shared" si="140"/>
        <v>#VALUE!</v>
      </c>
      <c r="B438" s="134" t="e">
        <f t="shared" si="141"/>
        <v>#VALUE!</v>
      </c>
      <c r="C438" s="134" t="e">
        <f t="shared" si="142"/>
        <v>#VALUE!</v>
      </c>
      <c r="D438" s="135" t="e">
        <f t="shared" si="143"/>
        <v>#VALUE!</v>
      </c>
      <c r="E438" s="150" t="e">
        <f t="shared" si="131"/>
        <v>#VALUE!</v>
      </c>
      <c r="F438" s="150" t="e">
        <f t="shared" si="132"/>
        <v>#VALUE!</v>
      </c>
      <c r="G438" s="136" t="e">
        <f t="shared" si="133"/>
        <v>#VALUE!</v>
      </c>
      <c r="H438" s="148" t="e">
        <f t="shared" si="137"/>
        <v>#VALUE!</v>
      </c>
      <c r="I438" s="148" t="e">
        <f t="shared" si="144"/>
        <v>#VALUE!</v>
      </c>
      <c r="J438" s="148" t="e">
        <f t="shared" si="134"/>
        <v>#VALUE!</v>
      </c>
      <c r="K438" s="148" t="e">
        <f t="shared" si="145"/>
        <v>#VALUE!</v>
      </c>
      <c r="L438" s="148" t="e">
        <f t="shared" si="146"/>
        <v>#VALUE!</v>
      </c>
      <c r="M438" s="148" t="e">
        <f t="shared" si="135"/>
        <v>#VALUE!</v>
      </c>
      <c r="N438" s="148" t="e">
        <f t="shared" si="138"/>
        <v>#VALUE!</v>
      </c>
      <c r="O438" s="148"/>
      <c r="P438" s="148"/>
      <c r="Q438" s="148" t="e">
        <f t="shared" si="147"/>
        <v>#VALUE!</v>
      </c>
      <c r="R438" s="148" t="e">
        <f t="shared" si="148"/>
        <v>#VALUE!</v>
      </c>
      <c r="S438" s="137" t="e">
        <f t="shared" si="136"/>
        <v>#VALUE!</v>
      </c>
      <c r="T438" s="275" t="e">
        <f t="shared" si="150"/>
        <v>#VALUE!</v>
      </c>
      <c r="U438" s="275" t="e">
        <f t="shared" si="149"/>
        <v>#VALUE!</v>
      </c>
      <c r="V438" s="275" t="e">
        <f t="shared" si="149"/>
        <v>#VALUE!</v>
      </c>
      <c r="W438" s="275" t="e">
        <f t="shared" si="149"/>
        <v>#VALUE!</v>
      </c>
      <c r="X438" s="275" t="e">
        <f t="shared" si="149"/>
        <v>#VALUE!</v>
      </c>
      <c r="Y438" s="275" t="e">
        <f t="shared" si="149"/>
        <v>#VALUE!</v>
      </c>
      <c r="Z438" s="275" t="e">
        <f t="shared" si="149"/>
        <v>#VALUE!</v>
      </c>
      <c r="AA438" s="275" t="e">
        <f t="shared" si="149"/>
        <v>#VALUE!</v>
      </c>
      <c r="AB438" s="275" t="e">
        <f t="shared" si="149"/>
        <v>#VALUE!</v>
      </c>
      <c r="AC438" s="275" t="e">
        <f t="shared" si="149"/>
        <v>#VALUE!</v>
      </c>
      <c r="AD438" s="275" t="e">
        <f t="shared" ref="U438:AD464" si="151">MAX(0,MIN(MAX(0,$M438),AD$7)-AD$6)</f>
        <v>#VALUE!</v>
      </c>
      <c r="AE438" s="276" t="e">
        <f t="shared" si="139"/>
        <v>#VALUE!</v>
      </c>
    </row>
    <row r="439" spans="1:31">
      <c r="A439" s="133" t="e">
        <f t="shared" si="140"/>
        <v>#VALUE!</v>
      </c>
      <c r="B439" s="134" t="e">
        <f t="shared" si="141"/>
        <v>#VALUE!</v>
      </c>
      <c r="C439" s="134" t="e">
        <f t="shared" si="142"/>
        <v>#VALUE!</v>
      </c>
      <c r="D439" s="135" t="e">
        <f t="shared" si="143"/>
        <v>#VALUE!</v>
      </c>
      <c r="E439" s="150" t="e">
        <f t="shared" si="131"/>
        <v>#VALUE!</v>
      </c>
      <c r="F439" s="150" t="e">
        <f t="shared" si="132"/>
        <v>#VALUE!</v>
      </c>
      <c r="G439" s="136" t="e">
        <f t="shared" si="133"/>
        <v>#VALUE!</v>
      </c>
      <c r="H439" s="148" t="e">
        <f t="shared" si="137"/>
        <v>#VALUE!</v>
      </c>
      <c r="I439" s="148" t="e">
        <f t="shared" si="144"/>
        <v>#VALUE!</v>
      </c>
      <c r="J439" s="148" t="e">
        <f t="shared" si="134"/>
        <v>#VALUE!</v>
      </c>
      <c r="K439" s="148" t="e">
        <f t="shared" si="145"/>
        <v>#VALUE!</v>
      </c>
      <c r="L439" s="148" t="e">
        <f t="shared" si="146"/>
        <v>#VALUE!</v>
      </c>
      <c r="M439" s="148" t="e">
        <f t="shared" si="135"/>
        <v>#VALUE!</v>
      </c>
      <c r="N439" s="148" t="e">
        <f t="shared" si="138"/>
        <v>#VALUE!</v>
      </c>
      <c r="O439" s="148"/>
      <c r="P439" s="148"/>
      <c r="Q439" s="148" t="e">
        <f t="shared" si="147"/>
        <v>#VALUE!</v>
      </c>
      <c r="R439" s="148" t="e">
        <f t="shared" si="148"/>
        <v>#VALUE!</v>
      </c>
      <c r="S439" s="137" t="e">
        <f t="shared" si="136"/>
        <v>#VALUE!</v>
      </c>
      <c r="T439" s="275" t="e">
        <f t="shared" si="150"/>
        <v>#VALUE!</v>
      </c>
      <c r="U439" s="275" t="e">
        <f t="shared" si="151"/>
        <v>#VALUE!</v>
      </c>
      <c r="V439" s="275" t="e">
        <f t="shared" si="151"/>
        <v>#VALUE!</v>
      </c>
      <c r="W439" s="275" t="e">
        <f t="shared" si="151"/>
        <v>#VALUE!</v>
      </c>
      <c r="X439" s="275" t="e">
        <f t="shared" si="151"/>
        <v>#VALUE!</v>
      </c>
      <c r="Y439" s="275" t="e">
        <f t="shared" si="151"/>
        <v>#VALUE!</v>
      </c>
      <c r="Z439" s="275" t="e">
        <f t="shared" si="151"/>
        <v>#VALUE!</v>
      </c>
      <c r="AA439" s="275" t="e">
        <f t="shared" si="151"/>
        <v>#VALUE!</v>
      </c>
      <c r="AB439" s="275" t="e">
        <f t="shared" si="151"/>
        <v>#VALUE!</v>
      </c>
      <c r="AC439" s="275" t="e">
        <f t="shared" si="151"/>
        <v>#VALUE!</v>
      </c>
      <c r="AD439" s="275" t="e">
        <f t="shared" si="151"/>
        <v>#VALUE!</v>
      </c>
      <c r="AE439" s="276" t="e">
        <f t="shared" si="139"/>
        <v>#VALUE!</v>
      </c>
    </row>
    <row r="440" spans="1:31">
      <c r="A440" s="133" t="e">
        <f t="shared" si="140"/>
        <v>#VALUE!</v>
      </c>
      <c r="B440" s="134" t="e">
        <f t="shared" si="141"/>
        <v>#VALUE!</v>
      </c>
      <c r="C440" s="134" t="e">
        <f t="shared" si="142"/>
        <v>#VALUE!</v>
      </c>
      <c r="D440" s="135" t="e">
        <f t="shared" si="143"/>
        <v>#VALUE!</v>
      </c>
      <c r="E440" s="150" t="e">
        <f t="shared" si="131"/>
        <v>#VALUE!</v>
      </c>
      <c r="F440" s="150" t="e">
        <f t="shared" si="132"/>
        <v>#VALUE!</v>
      </c>
      <c r="G440" s="136" t="e">
        <f t="shared" si="133"/>
        <v>#VALUE!</v>
      </c>
      <c r="H440" s="148" t="e">
        <f t="shared" si="137"/>
        <v>#VALUE!</v>
      </c>
      <c r="I440" s="148" t="e">
        <f t="shared" si="144"/>
        <v>#VALUE!</v>
      </c>
      <c r="J440" s="148" t="e">
        <f t="shared" si="134"/>
        <v>#VALUE!</v>
      </c>
      <c r="K440" s="148" t="e">
        <f t="shared" si="145"/>
        <v>#VALUE!</v>
      </c>
      <c r="L440" s="148" t="e">
        <f t="shared" si="146"/>
        <v>#VALUE!</v>
      </c>
      <c r="M440" s="148" t="e">
        <f t="shared" si="135"/>
        <v>#VALUE!</v>
      </c>
      <c r="N440" s="148" t="e">
        <f t="shared" si="138"/>
        <v>#VALUE!</v>
      </c>
      <c r="O440" s="148"/>
      <c r="P440" s="148"/>
      <c r="Q440" s="148" t="e">
        <f t="shared" si="147"/>
        <v>#VALUE!</v>
      </c>
      <c r="R440" s="148" t="e">
        <f t="shared" si="148"/>
        <v>#VALUE!</v>
      </c>
      <c r="S440" s="137" t="e">
        <f t="shared" si="136"/>
        <v>#VALUE!</v>
      </c>
      <c r="T440" s="275" t="e">
        <f t="shared" si="150"/>
        <v>#VALUE!</v>
      </c>
      <c r="U440" s="275" t="e">
        <f t="shared" si="151"/>
        <v>#VALUE!</v>
      </c>
      <c r="V440" s="275" t="e">
        <f t="shared" si="151"/>
        <v>#VALUE!</v>
      </c>
      <c r="W440" s="275" t="e">
        <f t="shared" si="151"/>
        <v>#VALUE!</v>
      </c>
      <c r="X440" s="275" t="e">
        <f t="shared" si="151"/>
        <v>#VALUE!</v>
      </c>
      <c r="Y440" s="275" t="e">
        <f t="shared" si="151"/>
        <v>#VALUE!</v>
      </c>
      <c r="Z440" s="275" t="e">
        <f t="shared" si="151"/>
        <v>#VALUE!</v>
      </c>
      <c r="AA440" s="275" t="e">
        <f t="shared" si="151"/>
        <v>#VALUE!</v>
      </c>
      <c r="AB440" s="275" t="e">
        <f t="shared" si="151"/>
        <v>#VALUE!</v>
      </c>
      <c r="AC440" s="275" t="e">
        <f t="shared" si="151"/>
        <v>#VALUE!</v>
      </c>
      <c r="AD440" s="275" t="e">
        <f t="shared" si="151"/>
        <v>#VALUE!</v>
      </c>
      <c r="AE440" s="276" t="e">
        <f t="shared" si="139"/>
        <v>#VALUE!</v>
      </c>
    </row>
    <row r="441" spans="1:31">
      <c r="A441" s="133" t="e">
        <f t="shared" si="140"/>
        <v>#VALUE!</v>
      </c>
      <c r="B441" s="134" t="e">
        <f t="shared" si="141"/>
        <v>#VALUE!</v>
      </c>
      <c r="C441" s="134" t="e">
        <f t="shared" si="142"/>
        <v>#VALUE!</v>
      </c>
      <c r="D441" s="135" t="e">
        <f t="shared" si="143"/>
        <v>#VALUE!</v>
      </c>
      <c r="E441" s="150" t="e">
        <f t="shared" si="131"/>
        <v>#VALUE!</v>
      </c>
      <c r="F441" s="150" t="e">
        <f t="shared" si="132"/>
        <v>#VALUE!</v>
      </c>
      <c r="G441" s="136" t="e">
        <f t="shared" si="133"/>
        <v>#VALUE!</v>
      </c>
      <c r="H441" s="148" t="e">
        <f t="shared" si="137"/>
        <v>#VALUE!</v>
      </c>
      <c r="I441" s="148" t="e">
        <f t="shared" si="144"/>
        <v>#VALUE!</v>
      </c>
      <c r="J441" s="148" t="e">
        <f t="shared" si="134"/>
        <v>#VALUE!</v>
      </c>
      <c r="K441" s="148" t="e">
        <f t="shared" si="145"/>
        <v>#VALUE!</v>
      </c>
      <c r="L441" s="148" t="e">
        <f t="shared" si="146"/>
        <v>#VALUE!</v>
      </c>
      <c r="M441" s="148" t="e">
        <f t="shared" si="135"/>
        <v>#VALUE!</v>
      </c>
      <c r="N441" s="148" t="e">
        <f t="shared" si="138"/>
        <v>#VALUE!</v>
      </c>
      <c r="O441" s="148"/>
      <c r="P441" s="148"/>
      <c r="Q441" s="148" t="e">
        <f t="shared" si="147"/>
        <v>#VALUE!</v>
      </c>
      <c r="R441" s="148" t="e">
        <f t="shared" si="148"/>
        <v>#VALUE!</v>
      </c>
      <c r="S441" s="137" t="e">
        <f t="shared" si="136"/>
        <v>#VALUE!</v>
      </c>
      <c r="T441" s="275" t="e">
        <f t="shared" si="150"/>
        <v>#VALUE!</v>
      </c>
      <c r="U441" s="275" t="e">
        <f t="shared" si="151"/>
        <v>#VALUE!</v>
      </c>
      <c r="V441" s="275" t="e">
        <f t="shared" si="151"/>
        <v>#VALUE!</v>
      </c>
      <c r="W441" s="275" t="e">
        <f t="shared" si="151"/>
        <v>#VALUE!</v>
      </c>
      <c r="X441" s="275" t="e">
        <f t="shared" si="151"/>
        <v>#VALUE!</v>
      </c>
      <c r="Y441" s="275" t="e">
        <f t="shared" si="151"/>
        <v>#VALUE!</v>
      </c>
      <c r="Z441" s="275" t="e">
        <f t="shared" si="151"/>
        <v>#VALUE!</v>
      </c>
      <c r="AA441" s="275" t="e">
        <f t="shared" si="151"/>
        <v>#VALUE!</v>
      </c>
      <c r="AB441" s="275" t="e">
        <f t="shared" si="151"/>
        <v>#VALUE!</v>
      </c>
      <c r="AC441" s="275" t="e">
        <f t="shared" si="151"/>
        <v>#VALUE!</v>
      </c>
      <c r="AD441" s="275" t="e">
        <f t="shared" si="151"/>
        <v>#VALUE!</v>
      </c>
      <c r="AE441" s="276" t="e">
        <f t="shared" si="139"/>
        <v>#VALUE!</v>
      </c>
    </row>
    <row r="442" spans="1:31">
      <c r="A442" s="133" t="e">
        <f t="shared" si="140"/>
        <v>#VALUE!</v>
      </c>
      <c r="B442" s="134" t="e">
        <f t="shared" si="141"/>
        <v>#VALUE!</v>
      </c>
      <c r="C442" s="134" t="e">
        <f t="shared" si="142"/>
        <v>#VALUE!</v>
      </c>
      <c r="D442" s="135" t="e">
        <f t="shared" si="143"/>
        <v>#VALUE!</v>
      </c>
      <c r="E442" s="150" t="e">
        <f t="shared" si="131"/>
        <v>#VALUE!</v>
      </c>
      <c r="F442" s="150" t="e">
        <f t="shared" si="132"/>
        <v>#VALUE!</v>
      </c>
      <c r="G442" s="136" t="e">
        <f t="shared" si="133"/>
        <v>#VALUE!</v>
      </c>
      <c r="H442" s="148" t="e">
        <f t="shared" si="137"/>
        <v>#VALUE!</v>
      </c>
      <c r="I442" s="148" t="e">
        <f t="shared" si="144"/>
        <v>#VALUE!</v>
      </c>
      <c r="J442" s="148" t="e">
        <f t="shared" si="134"/>
        <v>#VALUE!</v>
      </c>
      <c r="K442" s="148" t="e">
        <f t="shared" si="145"/>
        <v>#VALUE!</v>
      </c>
      <c r="L442" s="148" t="e">
        <f t="shared" si="146"/>
        <v>#VALUE!</v>
      </c>
      <c r="M442" s="148" t="e">
        <f t="shared" si="135"/>
        <v>#VALUE!</v>
      </c>
      <c r="N442" s="148" t="e">
        <f t="shared" si="138"/>
        <v>#VALUE!</v>
      </c>
      <c r="O442" s="148"/>
      <c r="P442" s="148"/>
      <c r="Q442" s="148" t="e">
        <f t="shared" si="147"/>
        <v>#VALUE!</v>
      </c>
      <c r="R442" s="148" t="e">
        <f t="shared" si="148"/>
        <v>#VALUE!</v>
      </c>
      <c r="S442" s="137" t="e">
        <f t="shared" si="136"/>
        <v>#VALUE!</v>
      </c>
      <c r="T442" s="275" t="e">
        <f t="shared" si="150"/>
        <v>#VALUE!</v>
      </c>
      <c r="U442" s="275" t="e">
        <f t="shared" si="151"/>
        <v>#VALUE!</v>
      </c>
      <c r="V442" s="275" t="e">
        <f t="shared" si="151"/>
        <v>#VALUE!</v>
      </c>
      <c r="W442" s="275" t="e">
        <f t="shared" si="151"/>
        <v>#VALUE!</v>
      </c>
      <c r="X442" s="275" t="e">
        <f t="shared" si="151"/>
        <v>#VALUE!</v>
      </c>
      <c r="Y442" s="275" t="e">
        <f t="shared" si="151"/>
        <v>#VALUE!</v>
      </c>
      <c r="Z442" s="275" t="e">
        <f t="shared" si="151"/>
        <v>#VALUE!</v>
      </c>
      <c r="AA442" s="275" t="e">
        <f t="shared" si="151"/>
        <v>#VALUE!</v>
      </c>
      <c r="AB442" s="275" t="e">
        <f t="shared" si="151"/>
        <v>#VALUE!</v>
      </c>
      <c r="AC442" s="275" t="e">
        <f t="shared" si="151"/>
        <v>#VALUE!</v>
      </c>
      <c r="AD442" s="275" t="e">
        <f t="shared" si="151"/>
        <v>#VALUE!</v>
      </c>
      <c r="AE442" s="276" t="e">
        <f t="shared" si="139"/>
        <v>#VALUE!</v>
      </c>
    </row>
    <row r="443" spans="1:31">
      <c r="A443" s="133" t="e">
        <f t="shared" si="140"/>
        <v>#VALUE!</v>
      </c>
      <c r="B443" s="134" t="e">
        <f t="shared" si="141"/>
        <v>#VALUE!</v>
      </c>
      <c r="C443" s="134" t="e">
        <f t="shared" si="142"/>
        <v>#VALUE!</v>
      </c>
      <c r="D443" s="135" t="e">
        <f t="shared" si="143"/>
        <v>#VALUE!</v>
      </c>
      <c r="E443" s="150" t="e">
        <f t="shared" si="131"/>
        <v>#VALUE!</v>
      </c>
      <c r="F443" s="150" t="e">
        <f t="shared" si="132"/>
        <v>#VALUE!</v>
      </c>
      <c r="G443" s="136" t="e">
        <f t="shared" si="133"/>
        <v>#VALUE!</v>
      </c>
      <c r="H443" s="148" t="e">
        <f t="shared" si="137"/>
        <v>#VALUE!</v>
      </c>
      <c r="I443" s="148" t="e">
        <f t="shared" si="144"/>
        <v>#VALUE!</v>
      </c>
      <c r="J443" s="148" t="e">
        <f t="shared" si="134"/>
        <v>#VALUE!</v>
      </c>
      <c r="K443" s="148" t="e">
        <f t="shared" si="145"/>
        <v>#VALUE!</v>
      </c>
      <c r="L443" s="148" t="e">
        <f t="shared" si="146"/>
        <v>#VALUE!</v>
      </c>
      <c r="M443" s="148" t="e">
        <f t="shared" si="135"/>
        <v>#VALUE!</v>
      </c>
      <c r="N443" s="148" t="e">
        <f t="shared" si="138"/>
        <v>#VALUE!</v>
      </c>
      <c r="O443" s="148"/>
      <c r="P443" s="148"/>
      <c r="Q443" s="148" t="e">
        <f t="shared" si="147"/>
        <v>#VALUE!</v>
      </c>
      <c r="R443" s="148" t="e">
        <f t="shared" si="148"/>
        <v>#VALUE!</v>
      </c>
      <c r="S443" s="137" t="e">
        <f t="shared" si="136"/>
        <v>#VALUE!</v>
      </c>
      <c r="T443" s="275" t="e">
        <f t="shared" si="150"/>
        <v>#VALUE!</v>
      </c>
      <c r="U443" s="275" t="e">
        <f t="shared" si="151"/>
        <v>#VALUE!</v>
      </c>
      <c r="V443" s="275" t="e">
        <f t="shared" si="151"/>
        <v>#VALUE!</v>
      </c>
      <c r="W443" s="275" t="e">
        <f t="shared" si="151"/>
        <v>#VALUE!</v>
      </c>
      <c r="X443" s="275" t="e">
        <f t="shared" si="151"/>
        <v>#VALUE!</v>
      </c>
      <c r="Y443" s="275" t="e">
        <f t="shared" si="151"/>
        <v>#VALUE!</v>
      </c>
      <c r="Z443" s="275" t="e">
        <f t="shared" si="151"/>
        <v>#VALUE!</v>
      </c>
      <c r="AA443" s="275" t="e">
        <f t="shared" si="151"/>
        <v>#VALUE!</v>
      </c>
      <c r="AB443" s="275" t="e">
        <f t="shared" si="151"/>
        <v>#VALUE!</v>
      </c>
      <c r="AC443" s="275" t="e">
        <f t="shared" si="151"/>
        <v>#VALUE!</v>
      </c>
      <c r="AD443" s="275" t="e">
        <f t="shared" si="151"/>
        <v>#VALUE!</v>
      </c>
      <c r="AE443" s="276" t="e">
        <f t="shared" si="139"/>
        <v>#VALUE!</v>
      </c>
    </row>
    <row r="444" spans="1:31">
      <c r="A444" s="133" t="e">
        <f t="shared" si="140"/>
        <v>#VALUE!</v>
      </c>
      <c r="B444" s="134" t="e">
        <f t="shared" si="141"/>
        <v>#VALUE!</v>
      </c>
      <c r="C444" s="134" t="e">
        <f t="shared" si="142"/>
        <v>#VALUE!</v>
      </c>
      <c r="D444" s="135" t="e">
        <f t="shared" si="143"/>
        <v>#VALUE!</v>
      </c>
      <c r="E444" s="150" t="e">
        <f t="shared" si="131"/>
        <v>#VALUE!</v>
      </c>
      <c r="F444" s="150" t="e">
        <f t="shared" si="132"/>
        <v>#VALUE!</v>
      </c>
      <c r="G444" s="136" t="e">
        <f t="shared" si="133"/>
        <v>#VALUE!</v>
      </c>
      <c r="H444" s="148" t="e">
        <f t="shared" si="137"/>
        <v>#VALUE!</v>
      </c>
      <c r="I444" s="148" t="e">
        <f t="shared" si="144"/>
        <v>#VALUE!</v>
      </c>
      <c r="J444" s="148" t="e">
        <f t="shared" si="134"/>
        <v>#VALUE!</v>
      </c>
      <c r="K444" s="148" t="e">
        <f t="shared" si="145"/>
        <v>#VALUE!</v>
      </c>
      <c r="L444" s="148" t="e">
        <f t="shared" si="146"/>
        <v>#VALUE!</v>
      </c>
      <c r="M444" s="148" t="e">
        <f t="shared" si="135"/>
        <v>#VALUE!</v>
      </c>
      <c r="N444" s="148" t="e">
        <f t="shared" si="138"/>
        <v>#VALUE!</v>
      </c>
      <c r="O444" s="148"/>
      <c r="P444" s="148"/>
      <c r="Q444" s="148" t="e">
        <f t="shared" si="147"/>
        <v>#VALUE!</v>
      </c>
      <c r="R444" s="148" t="e">
        <f t="shared" si="148"/>
        <v>#VALUE!</v>
      </c>
      <c r="S444" s="137" t="e">
        <f t="shared" si="136"/>
        <v>#VALUE!</v>
      </c>
      <c r="T444" s="275" t="e">
        <f t="shared" si="150"/>
        <v>#VALUE!</v>
      </c>
      <c r="U444" s="275" t="e">
        <f t="shared" si="151"/>
        <v>#VALUE!</v>
      </c>
      <c r="V444" s="275" t="e">
        <f t="shared" si="151"/>
        <v>#VALUE!</v>
      </c>
      <c r="W444" s="275" t="e">
        <f t="shared" si="151"/>
        <v>#VALUE!</v>
      </c>
      <c r="X444" s="275" t="e">
        <f t="shared" si="151"/>
        <v>#VALUE!</v>
      </c>
      <c r="Y444" s="275" t="e">
        <f t="shared" si="151"/>
        <v>#VALUE!</v>
      </c>
      <c r="Z444" s="275" t="e">
        <f t="shared" si="151"/>
        <v>#VALUE!</v>
      </c>
      <c r="AA444" s="275" t="e">
        <f t="shared" si="151"/>
        <v>#VALUE!</v>
      </c>
      <c r="AB444" s="275" t="e">
        <f t="shared" si="151"/>
        <v>#VALUE!</v>
      </c>
      <c r="AC444" s="275" t="e">
        <f t="shared" si="151"/>
        <v>#VALUE!</v>
      </c>
      <c r="AD444" s="275" t="e">
        <f t="shared" si="151"/>
        <v>#VALUE!</v>
      </c>
      <c r="AE444" s="276" t="e">
        <f t="shared" si="139"/>
        <v>#VALUE!</v>
      </c>
    </row>
    <row r="445" spans="1:31">
      <c r="A445" s="133" t="e">
        <f t="shared" si="140"/>
        <v>#VALUE!</v>
      </c>
      <c r="B445" s="134" t="e">
        <f t="shared" si="141"/>
        <v>#VALUE!</v>
      </c>
      <c r="C445" s="134" t="e">
        <f t="shared" si="142"/>
        <v>#VALUE!</v>
      </c>
      <c r="D445" s="135" t="e">
        <f t="shared" si="143"/>
        <v>#VALUE!</v>
      </c>
      <c r="E445" s="150" t="e">
        <f t="shared" si="131"/>
        <v>#VALUE!</v>
      </c>
      <c r="F445" s="150" t="e">
        <f t="shared" si="132"/>
        <v>#VALUE!</v>
      </c>
      <c r="G445" s="136" t="e">
        <f t="shared" si="133"/>
        <v>#VALUE!</v>
      </c>
      <c r="H445" s="148" t="e">
        <f t="shared" si="137"/>
        <v>#VALUE!</v>
      </c>
      <c r="I445" s="148" t="e">
        <f t="shared" si="144"/>
        <v>#VALUE!</v>
      </c>
      <c r="J445" s="148" t="e">
        <f t="shared" si="134"/>
        <v>#VALUE!</v>
      </c>
      <c r="K445" s="148" t="e">
        <f t="shared" si="145"/>
        <v>#VALUE!</v>
      </c>
      <c r="L445" s="148" t="e">
        <f t="shared" si="146"/>
        <v>#VALUE!</v>
      </c>
      <c r="M445" s="148" t="e">
        <f t="shared" si="135"/>
        <v>#VALUE!</v>
      </c>
      <c r="N445" s="148" t="e">
        <f t="shared" si="138"/>
        <v>#VALUE!</v>
      </c>
      <c r="O445" s="148"/>
      <c r="P445" s="148"/>
      <c r="Q445" s="148" t="e">
        <f t="shared" si="147"/>
        <v>#VALUE!</v>
      </c>
      <c r="R445" s="148" t="e">
        <f t="shared" si="148"/>
        <v>#VALUE!</v>
      </c>
      <c r="S445" s="137" t="e">
        <f t="shared" si="136"/>
        <v>#VALUE!</v>
      </c>
      <c r="T445" s="275" t="e">
        <f t="shared" si="150"/>
        <v>#VALUE!</v>
      </c>
      <c r="U445" s="275" t="e">
        <f t="shared" si="151"/>
        <v>#VALUE!</v>
      </c>
      <c r="V445" s="275" t="e">
        <f t="shared" si="151"/>
        <v>#VALUE!</v>
      </c>
      <c r="W445" s="275" t="e">
        <f t="shared" si="151"/>
        <v>#VALUE!</v>
      </c>
      <c r="X445" s="275" t="e">
        <f t="shared" si="151"/>
        <v>#VALUE!</v>
      </c>
      <c r="Y445" s="275" t="e">
        <f t="shared" si="151"/>
        <v>#VALUE!</v>
      </c>
      <c r="Z445" s="275" t="e">
        <f t="shared" si="151"/>
        <v>#VALUE!</v>
      </c>
      <c r="AA445" s="275" t="e">
        <f t="shared" si="151"/>
        <v>#VALUE!</v>
      </c>
      <c r="AB445" s="275" t="e">
        <f t="shared" si="151"/>
        <v>#VALUE!</v>
      </c>
      <c r="AC445" s="275" t="e">
        <f t="shared" si="151"/>
        <v>#VALUE!</v>
      </c>
      <c r="AD445" s="275" t="e">
        <f t="shared" si="151"/>
        <v>#VALUE!</v>
      </c>
      <c r="AE445" s="276" t="e">
        <f t="shared" si="139"/>
        <v>#VALUE!</v>
      </c>
    </row>
    <row r="446" spans="1:31">
      <c r="A446" s="133" t="e">
        <f t="shared" si="140"/>
        <v>#VALUE!</v>
      </c>
      <c r="B446" s="134" t="e">
        <f t="shared" si="141"/>
        <v>#VALUE!</v>
      </c>
      <c r="C446" s="134" t="e">
        <f t="shared" si="142"/>
        <v>#VALUE!</v>
      </c>
      <c r="D446" s="135" t="e">
        <f t="shared" si="143"/>
        <v>#VALUE!</v>
      </c>
      <c r="E446" s="150" t="e">
        <f t="shared" si="131"/>
        <v>#VALUE!</v>
      </c>
      <c r="F446" s="150" t="e">
        <f t="shared" si="132"/>
        <v>#VALUE!</v>
      </c>
      <c r="G446" s="136" t="e">
        <f t="shared" si="133"/>
        <v>#VALUE!</v>
      </c>
      <c r="H446" s="148" t="e">
        <f t="shared" si="137"/>
        <v>#VALUE!</v>
      </c>
      <c r="I446" s="148" t="e">
        <f t="shared" si="144"/>
        <v>#VALUE!</v>
      </c>
      <c r="J446" s="148" t="e">
        <f t="shared" si="134"/>
        <v>#VALUE!</v>
      </c>
      <c r="K446" s="148" t="e">
        <f t="shared" si="145"/>
        <v>#VALUE!</v>
      </c>
      <c r="L446" s="148" t="e">
        <f t="shared" si="146"/>
        <v>#VALUE!</v>
      </c>
      <c r="M446" s="148" t="e">
        <f t="shared" si="135"/>
        <v>#VALUE!</v>
      </c>
      <c r="N446" s="148" t="e">
        <f t="shared" si="138"/>
        <v>#VALUE!</v>
      </c>
      <c r="O446" s="148"/>
      <c r="P446" s="148"/>
      <c r="Q446" s="148" t="e">
        <f t="shared" si="147"/>
        <v>#VALUE!</v>
      </c>
      <c r="R446" s="148" t="e">
        <f t="shared" si="148"/>
        <v>#VALUE!</v>
      </c>
      <c r="S446" s="137" t="e">
        <f t="shared" si="136"/>
        <v>#VALUE!</v>
      </c>
      <c r="T446" s="275" t="e">
        <f t="shared" si="150"/>
        <v>#VALUE!</v>
      </c>
      <c r="U446" s="275" t="e">
        <f t="shared" si="151"/>
        <v>#VALUE!</v>
      </c>
      <c r="V446" s="275" t="e">
        <f t="shared" si="151"/>
        <v>#VALUE!</v>
      </c>
      <c r="W446" s="275" t="e">
        <f t="shared" si="151"/>
        <v>#VALUE!</v>
      </c>
      <c r="X446" s="275" t="e">
        <f t="shared" si="151"/>
        <v>#VALUE!</v>
      </c>
      <c r="Y446" s="275" t="e">
        <f t="shared" si="151"/>
        <v>#VALUE!</v>
      </c>
      <c r="Z446" s="275" t="e">
        <f t="shared" si="151"/>
        <v>#VALUE!</v>
      </c>
      <c r="AA446" s="275" t="e">
        <f t="shared" si="151"/>
        <v>#VALUE!</v>
      </c>
      <c r="AB446" s="275" t="e">
        <f t="shared" si="151"/>
        <v>#VALUE!</v>
      </c>
      <c r="AC446" s="275" t="e">
        <f t="shared" si="151"/>
        <v>#VALUE!</v>
      </c>
      <c r="AD446" s="275" t="e">
        <f t="shared" si="151"/>
        <v>#VALUE!</v>
      </c>
      <c r="AE446" s="276" t="e">
        <f t="shared" si="139"/>
        <v>#VALUE!</v>
      </c>
    </row>
    <row r="447" spans="1:31">
      <c r="A447" s="133" t="e">
        <f t="shared" si="140"/>
        <v>#VALUE!</v>
      </c>
      <c r="B447" s="134" t="e">
        <f t="shared" si="141"/>
        <v>#VALUE!</v>
      </c>
      <c r="C447" s="134" t="e">
        <f t="shared" si="142"/>
        <v>#VALUE!</v>
      </c>
      <c r="D447" s="135" t="e">
        <f t="shared" si="143"/>
        <v>#VALUE!</v>
      </c>
      <c r="E447" s="150" t="e">
        <f t="shared" si="131"/>
        <v>#VALUE!</v>
      </c>
      <c r="F447" s="150" t="e">
        <f t="shared" si="132"/>
        <v>#VALUE!</v>
      </c>
      <c r="G447" s="136" t="e">
        <f t="shared" si="133"/>
        <v>#VALUE!</v>
      </c>
      <c r="H447" s="148" t="e">
        <f t="shared" si="137"/>
        <v>#VALUE!</v>
      </c>
      <c r="I447" s="148" t="e">
        <f t="shared" si="144"/>
        <v>#VALUE!</v>
      </c>
      <c r="J447" s="148" t="e">
        <f t="shared" si="134"/>
        <v>#VALUE!</v>
      </c>
      <c r="K447" s="148" t="e">
        <f t="shared" si="145"/>
        <v>#VALUE!</v>
      </c>
      <c r="L447" s="148" t="e">
        <f t="shared" si="146"/>
        <v>#VALUE!</v>
      </c>
      <c r="M447" s="148" t="e">
        <f t="shared" si="135"/>
        <v>#VALUE!</v>
      </c>
      <c r="N447" s="148" t="e">
        <f t="shared" si="138"/>
        <v>#VALUE!</v>
      </c>
      <c r="O447" s="148"/>
      <c r="P447" s="148"/>
      <c r="Q447" s="148" t="e">
        <f t="shared" si="147"/>
        <v>#VALUE!</v>
      </c>
      <c r="R447" s="148" t="e">
        <f t="shared" si="148"/>
        <v>#VALUE!</v>
      </c>
      <c r="S447" s="137" t="e">
        <f t="shared" si="136"/>
        <v>#VALUE!</v>
      </c>
      <c r="T447" s="275" t="e">
        <f t="shared" si="150"/>
        <v>#VALUE!</v>
      </c>
      <c r="U447" s="275" t="e">
        <f t="shared" si="151"/>
        <v>#VALUE!</v>
      </c>
      <c r="V447" s="275" t="e">
        <f t="shared" si="151"/>
        <v>#VALUE!</v>
      </c>
      <c r="W447" s="275" t="e">
        <f t="shared" si="151"/>
        <v>#VALUE!</v>
      </c>
      <c r="X447" s="275" t="e">
        <f t="shared" si="151"/>
        <v>#VALUE!</v>
      </c>
      <c r="Y447" s="275" t="e">
        <f t="shared" si="151"/>
        <v>#VALUE!</v>
      </c>
      <c r="Z447" s="275" t="e">
        <f t="shared" si="151"/>
        <v>#VALUE!</v>
      </c>
      <c r="AA447" s="275" t="e">
        <f t="shared" si="151"/>
        <v>#VALUE!</v>
      </c>
      <c r="AB447" s="275" t="e">
        <f t="shared" si="151"/>
        <v>#VALUE!</v>
      </c>
      <c r="AC447" s="275" t="e">
        <f t="shared" si="151"/>
        <v>#VALUE!</v>
      </c>
      <c r="AD447" s="275" t="e">
        <f t="shared" si="151"/>
        <v>#VALUE!</v>
      </c>
      <c r="AE447" s="276" t="e">
        <f t="shared" si="139"/>
        <v>#VALUE!</v>
      </c>
    </row>
    <row r="448" spans="1:31">
      <c r="A448" s="133" t="e">
        <f t="shared" si="140"/>
        <v>#VALUE!</v>
      </c>
      <c r="B448" s="134" t="e">
        <f t="shared" si="141"/>
        <v>#VALUE!</v>
      </c>
      <c r="C448" s="134" t="e">
        <f t="shared" si="142"/>
        <v>#VALUE!</v>
      </c>
      <c r="D448" s="135" t="e">
        <f t="shared" si="143"/>
        <v>#VALUE!</v>
      </c>
      <c r="E448" s="150" t="e">
        <f t="shared" si="131"/>
        <v>#VALUE!</v>
      </c>
      <c r="F448" s="150" t="e">
        <f t="shared" si="132"/>
        <v>#VALUE!</v>
      </c>
      <c r="G448" s="136" t="e">
        <f t="shared" si="133"/>
        <v>#VALUE!</v>
      </c>
      <c r="H448" s="148" t="e">
        <f t="shared" si="137"/>
        <v>#VALUE!</v>
      </c>
      <c r="I448" s="148" t="e">
        <f t="shared" si="144"/>
        <v>#VALUE!</v>
      </c>
      <c r="J448" s="148" t="e">
        <f t="shared" si="134"/>
        <v>#VALUE!</v>
      </c>
      <c r="K448" s="148" t="e">
        <f t="shared" si="145"/>
        <v>#VALUE!</v>
      </c>
      <c r="L448" s="148" t="e">
        <f t="shared" si="146"/>
        <v>#VALUE!</v>
      </c>
      <c r="M448" s="148" t="e">
        <f t="shared" si="135"/>
        <v>#VALUE!</v>
      </c>
      <c r="N448" s="148" t="e">
        <f t="shared" si="138"/>
        <v>#VALUE!</v>
      </c>
      <c r="O448" s="148"/>
      <c r="P448" s="148"/>
      <c r="Q448" s="148" t="e">
        <f t="shared" si="147"/>
        <v>#VALUE!</v>
      </c>
      <c r="R448" s="148" t="e">
        <f t="shared" si="148"/>
        <v>#VALUE!</v>
      </c>
      <c r="S448" s="137" t="e">
        <f t="shared" si="136"/>
        <v>#VALUE!</v>
      </c>
      <c r="T448" s="275" t="e">
        <f t="shared" si="150"/>
        <v>#VALUE!</v>
      </c>
      <c r="U448" s="275" t="e">
        <f t="shared" si="151"/>
        <v>#VALUE!</v>
      </c>
      <c r="V448" s="275" t="e">
        <f t="shared" si="151"/>
        <v>#VALUE!</v>
      </c>
      <c r="W448" s="275" t="e">
        <f t="shared" si="151"/>
        <v>#VALUE!</v>
      </c>
      <c r="X448" s="275" t="e">
        <f t="shared" si="151"/>
        <v>#VALUE!</v>
      </c>
      <c r="Y448" s="275" t="e">
        <f t="shared" si="151"/>
        <v>#VALUE!</v>
      </c>
      <c r="Z448" s="275" t="e">
        <f t="shared" si="151"/>
        <v>#VALUE!</v>
      </c>
      <c r="AA448" s="275" t="e">
        <f t="shared" si="151"/>
        <v>#VALUE!</v>
      </c>
      <c r="AB448" s="275" t="e">
        <f t="shared" si="151"/>
        <v>#VALUE!</v>
      </c>
      <c r="AC448" s="275" t="e">
        <f t="shared" si="151"/>
        <v>#VALUE!</v>
      </c>
      <c r="AD448" s="275" t="e">
        <f t="shared" si="151"/>
        <v>#VALUE!</v>
      </c>
      <c r="AE448" s="276" t="e">
        <f t="shared" si="139"/>
        <v>#VALUE!</v>
      </c>
    </row>
    <row r="449" spans="1:31">
      <c r="A449" s="133" t="e">
        <f t="shared" si="140"/>
        <v>#VALUE!</v>
      </c>
      <c r="B449" s="134" t="e">
        <f t="shared" si="141"/>
        <v>#VALUE!</v>
      </c>
      <c r="C449" s="134" t="e">
        <f t="shared" si="142"/>
        <v>#VALUE!</v>
      </c>
      <c r="D449" s="135" t="e">
        <f t="shared" si="143"/>
        <v>#VALUE!</v>
      </c>
      <c r="E449" s="150" t="e">
        <f t="shared" si="131"/>
        <v>#VALUE!</v>
      </c>
      <c r="F449" s="150" t="e">
        <f t="shared" si="132"/>
        <v>#VALUE!</v>
      </c>
      <c r="G449" s="136" t="e">
        <f t="shared" si="133"/>
        <v>#VALUE!</v>
      </c>
      <c r="H449" s="148" t="e">
        <f t="shared" si="137"/>
        <v>#VALUE!</v>
      </c>
      <c r="I449" s="148" t="e">
        <f t="shared" si="144"/>
        <v>#VALUE!</v>
      </c>
      <c r="J449" s="148" t="e">
        <f t="shared" si="134"/>
        <v>#VALUE!</v>
      </c>
      <c r="K449" s="148" t="e">
        <f t="shared" si="145"/>
        <v>#VALUE!</v>
      </c>
      <c r="L449" s="148" t="e">
        <f t="shared" si="146"/>
        <v>#VALUE!</v>
      </c>
      <c r="M449" s="148" t="e">
        <f t="shared" si="135"/>
        <v>#VALUE!</v>
      </c>
      <c r="N449" s="148" t="e">
        <f t="shared" si="138"/>
        <v>#VALUE!</v>
      </c>
      <c r="O449" s="148"/>
      <c r="P449" s="148"/>
      <c r="Q449" s="148" t="e">
        <f t="shared" si="147"/>
        <v>#VALUE!</v>
      </c>
      <c r="R449" s="148" t="e">
        <f t="shared" si="148"/>
        <v>#VALUE!</v>
      </c>
      <c r="S449" s="137" t="e">
        <f t="shared" si="136"/>
        <v>#VALUE!</v>
      </c>
      <c r="T449" s="275" t="e">
        <f t="shared" si="150"/>
        <v>#VALUE!</v>
      </c>
      <c r="U449" s="275" t="e">
        <f t="shared" si="151"/>
        <v>#VALUE!</v>
      </c>
      <c r="V449" s="275" t="e">
        <f t="shared" si="151"/>
        <v>#VALUE!</v>
      </c>
      <c r="W449" s="275" t="e">
        <f t="shared" si="151"/>
        <v>#VALUE!</v>
      </c>
      <c r="X449" s="275" t="e">
        <f t="shared" si="151"/>
        <v>#VALUE!</v>
      </c>
      <c r="Y449" s="275" t="e">
        <f t="shared" si="151"/>
        <v>#VALUE!</v>
      </c>
      <c r="Z449" s="275" t="e">
        <f t="shared" si="151"/>
        <v>#VALUE!</v>
      </c>
      <c r="AA449" s="275" t="e">
        <f t="shared" si="151"/>
        <v>#VALUE!</v>
      </c>
      <c r="AB449" s="275" t="e">
        <f t="shared" si="151"/>
        <v>#VALUE!</v>
      </c>
      <c r="AC449" s="275" t="e">
        <f t="shared" si="151"/>
        <v>#VALUE!</v>
      </c>
      <c r="AD449" s="275" t="e">
        <f t="shared" si="151"/>
        <v>#VALUE!</v>
      </c>
      <c r="AE449" s="276" t="e">
        <f t="shared" si="139"/>
        <v>#VALUE!</v>
      </c>
    </row>
    <row r="450" spans="1:31">
      <c r="A450" s="133" t="e">
        <f t="shared" si="140"/>
        <v>#VALUE!</v>
      </c>
      <c r="B450" s="134" t="e">
        <f t="shared" si="141"/>
        <v>#VALUE!</v>
      </c>
      <c r="C450" s="134" t="e">
        <f t="shared" si="142"/>
        <v>#VALUE!</v>
      </c>
      <c r="D450" s="135" t="e">
        <f t="shared" si="143"/>
        <v>#VALUE!</v>
      </c>
      <c r="E450" s="150" t="e">
        <f t="shared" si="131"/>
        <v>#VALUE!</v>
      </c>
      <c r="F450" s="150" t="e">
        <f t="shared" si="132"/>
        <v>#VALUE!</v>
      </c>
      <c r="G450" s="136" t="e">
        <f t="shared" si="133"/>
        <v>#VALUE!</v>
      </c>
      <c r="H450" s="148" t="e">
        <f t="shared" si="137"/>
        <v>#VALUE!</v>
      </c>
      <c r="I450" s="148" t="e">
        <f t="shared" si="144"/>
        <v>#VALUE!</v>
      </c>
      <c r="J450" s="148" t="e">
        <f t="shared" si="134"/>
        <v>#VALUE!</v>
      </c>
      <c r="K450" s="148" t="e">
        <f t="shared" si="145"/>
        <v>#VALUE!</v>
      </c>
      <c r="L450" s="148" t="e">
        <f t="shared" si="146"/>
        <v>#VALUE!</v>
      </c>
      <c r="M450" s="148" t="e">
        <f t="shared" si="135"/>
        <v>#VALUE!</v>
      </c>
      <c r="N450" s="148" t="e">
        <f t="shared" si="138"/>
        <v>#VALUE!</v>
      </c>
      <c r="O450" s="148"/>
      <c r="P450" s="148"/>
      <c r="Q450" s="148" t="e">
        <f t="shared" si="147"/>
        <v>#VALUE!</v>
      </c>
      <c r="R450" s="148" t="e">
        <f t="shared" si="148"/>
        <v>#VALUE!</v>
      </c>
      <c r="S450" s="137" t="e">
        <f t="shared" si="136"/>
        <v>#VALUE!</v>
      </c>
      <c r="T450" s="275" t="e">
        <f t="shared" si="150"/>
        <v>#VALUE!</v>
      </c>
      <c r="U450" s="275" t="e">
        <f t="shared" si="151"/>
        <v>#VALUE!</v>
      </c>
      <c r="V450" s="275" t="e">
        <f t="shared" si="151"/>
        <v>#VALUE!</v>
      </c>
      <c r="W450" s="275" t="e">
        <f t="shared" si="151"/>
        <v>#VALUE!</v>
      </c>
      <c r="X450" s="275" t="e">
        <f t="shared" si="151"/>
        <v>#VALUE!</v>
      </c>
      <c r="Y450" s="275" t="e">
        <f t="shared" si="151"/>
        <v>#VALUE!</v>
      </c>
      <c r="Z450" s="275" t="e">
        <f t="shared" si="151"/>
        <v>#VALUE!</v>
      </c>
      <c r="AA450" s="275" t="e">
        <f t="shared" si="151"/>
        <v>#VALUE!</v>
      </c>
      <c r="AB450" s="275" t="e">
        <f t="shared" si="151"/>
        <v>#VALUE!</v>
      </c>
      <c r="AC450" s="275" t="e">
        <f t="shared" si="151"/>
        <v>#VALUE!</v>
      </c>
      <c r="AD450" s="275" t="e">
        <f t="shared" si="151"/>
        <v>#VALUE!</v>
      </c>
      <c r="AE450" s="276" t="e">
        <f t="shared" si="139"/>
        <v>#VALUE!</v>
      </c>
    </row>
    <row r="451" spans="1:31">
      <c r="A451" s="133" t="e">
        <f t="shared" si="140"/>
        <v>#VALUE!</v>
      </c>
      <c r="B451" s="134" t="e">
        <f t="shared" si="141"/>
        <v>#VALUE!</v>
      </c>
      <c r="C451" s="134" t="e">
        <f t="shared" si="142"/>
        <v>#VALUE!</v>
      </c>
      <c r="D451" s="135" t="e">
        <f t="shared" si="143"/>
        <v>#VALUE!</v>
      </c>
      <c r="E451" s="150" t="e">
        <f t="shared" si="131"/>
        <v>#VALUE!</v>
      </c>
      <c r="F451" s="150" t="e">
        <f t="shared" si="132"/>
        <v>#VALUE!</v>
      </c>
      <c r="G451" s="136" t="e">
        <f t="shared" si="133"/>
        <v>#VALUE!</v>
      </c>
      <c r="H451" s="148" t="e">
        <f t="shared" si="137"/>
        <v>#VALUE!</v>
      </c>
      <c r="I451" s="148" t="e">
        <f t="shared" si="144"/>
        <v>#VALUE!</v>
      </c>
      <c r="J451" s="148" t="e">
        <f t="shared" si="134"/>
        <v>#VALUE!</v>
      </c>
      <c r="K451" s="148" t="e">
        <f t="shared" si="145"/>
        <v>#VALUE!</v>
      </c>
      <c r="L451" s="148" t="e">
        <f t="shared" si="146"/>
        <v>#VALUE!</v>
      </c>
      <c r="M451" s="148" t="e">
        <f t="shared" si="135"/>
        <v>#VALUE!</v>
      </c>
      <c r="N451" s="148" t="e">
        <f t="shared" si="138"/>
        <v>#VALUE!</v>
      </c>
      <c r="O451" s="148"/>
      <c r="P451" s="148"/>
      <c r="Q451" s="148" t="e">
        <f t="shared" si="147"/>
        <v>#VALUE!</v>
      </c>
      <c r="R451" s="148" t="e">
        <f t="shared" si="148"/>
        <v>#VALUE!</v>
      </c>
      <c r="S451" s="137" t="e">
        <f t="shared" si="136"/>
        <v>#VALUE!</v>
      </c>
      <c r="T451" s="275" t="e">
        <f t="shared" si="150"/>
        <v>#VALUE!</v>
      </c>
      <c r="U451" s="275" t="e">
        <f t="shared" si="151"/>
        <v>#VALUE!</v>
      </c>
      <c r="V451" s="275" t="e">
        <f t="shared" si="151"/>
        <v>#VALUE!</v>
      </c>
      <c r="W451" s="275" t="e">
        <f t="shared" si="151"/>
        <v>#VALUE!</v>
      </c>
      <c r="X451" s="275" t="e">
        <f t="shared" si="151"/>
        <v>#VALUE!</v>
      </c>
      <c r="Y451" s="275" t="e">
        <f t="shared" si="151"/>
        <v>#VALUE!</v>
      </c>
      <c r="Z451" s="275" t="e">
        <f t="shared" si="151"/>
        <v>#VALUE!</v>
      </c>
      <c r="AA451" s="275" t="e">
        <f t="shared" si="151"/>
        <v>#VALUE!</v>
      </c>
      <c r="AB451" s="275" t="e">
        <f t="shared" si="151"/>
        <v>#VALUE!</v>
      </c>
      <c r="AC451" s="275" t="e">
        <f t="shared" si="151"/>
        <v>#VALUE!</v>
      </c>
      <c r="AD451" s="275" t="e">
        <f t="shared" si="151"/>
        <v>#VALUE!</v>
      </c>
      <c r="AE451" s="276" t="e">
        <f t="shared" si="139"/>
        <v>#VALUE!</v>
      </c>
    </row>
    <row r="452" spans="1:31">
      <c r="A452" s="133" t="e">
        <f t="shared" si="140"/>
        <v>#VALUE!</v>
      </c>
      <c r="B452" s="134" t="e">
        <f t="shared" si="141"/>
        <v>#VALUE!</v>
      </c>
      <c r="C452" s="134" t="e">
        <f t="shared" si="142"/>
        <v>#VALUE!</v>
      </c>
      <c r="D452" s="135" t="e">
        <f t="shared" si="143"/>
        <v>#VALUE!</v>
      </c>
      <c r="E452" s="150" t="e">
        <f t="shared" si="131"/>
        <v>#VALUE!</v>
      </c>
      <c r="F452" s="150" t="e">
        <f t="shared" si="132"/>
        <v>#VALUE!</v>
      </c>
      <c r="G452" s="136" t="e">
        <f t="shared" si="133"/>
        <v>#VALUE!</v>
      </c>
      <c r="H452" s="148" t="e">
        <f t="shared" si="137"/>
        <v>#VALUE!</v>
      </c>
      <c r="I452" s="148" t="e">
        <f t="shared" si="144"/>
        <v>#VALUE!</v>
      </c>
      <c r="J452" s="148" t="e">
        <f t="shared" si="134"/>
        <v>#VALUE!</v>
      </c>
      <c r="K452" s="148" t="e">
        <f t="shared" si="145"/>
        <v>#VALUE!</v>
      </c>
      <c r="L452" s="148" t="e">
        <f t="shared" si="146"/>
        <v>#VALUE!</v>
      </c>
      <c r="M452" s="148" t="e">
        <f t="shared" si="135"/>
        <v>#VALUE!</v>
      </c>
      <c r="N452" s="148" t="e">
        <f t="shared" si="138"/>
        <v>#VALUE!</v>
      </c>
      <c r="O452" s="148"/>
      <c r="P452" s="148"/>
      <c r="Q452" s="148" t="e">
        <f t="shared" si="147"/>
        <v>#VALUE!</v>
      </c>
      <c r="R452" s="148" t="e">
        <f t="shared" si="148"/>
        <v>#VALUE!</v>
      </c>
      <c r="S452" s="137" t="e">
        <f t="shared" si="136"/>
        <v>#VALUE!</v>
      </c>
      <c r="T452" s="275" t="e">
        <f t="shared" si="150"/>
        <v>#VALUE!</v>
      </c>
      <c r="U452" s="275" t="e">
        <f t="shared" si="151"/>
        <v>#VALUE!</v>
      </c>
      <c r="V452" s="275" t="e">
        <f t="shared" si="151"/>
        <v>#VALUE!</v>
      </c>
      <c r="W452" s="275" t="e">
        <f t="shared" si="151"/>
        <v>#VALUE!</v>
      </c>
      <c r="X452" s="275" t="e">
        <f t="shared" si="151"/>
        <v>#VALUE!</v>
      </c>
      <c r="Y452" s="275" t="e">
        <f t="shared" si="151"/>
        <v>#VALUE!</v>
      </c>
      <c r="Z452" s="275" t="e">
        <f t="shared" si="151"/>
        <v>#VALUE!</v>
      </c>
      <c r="AA452" s="275" t="e">
        <f t="shared" si="151"/>
        <v>#VALUE!</v>
      </c>
      <c r="AB452" s="275" t="e">
        <f t="shared" si="151"/>
        <v>#VALUE!</v>
      </c>
      <c r="AC452" s="275" t="e">
        <f t="shared" si="151"/>
        <v>#VALUE!</v>
      </c>
      <c r="AD452" s="275" t="e">
        <f t="shared" si="151"/>
        <v>#VALUE!</v>
      </c>
      <c r="AE452" s="276" t="e">
        <f t="shared" si="139"/>
        <v>#VALUE!</v>
      </c>
    </row>
    <row r="453" spans="1:31">
      <c r="A453" s="133" t="e">
        <f t="shared" si="140"/>
        <v>#VALUE!</v>
      </c>
      <c r="B453" s="134" t="e">
        <f t="shared" si="141"/>
        <v>#VALUE!</v>
      </c>
      <c r="C453" s="134" t="e">
        <f t="shared" si="142"/>
        <v>#VALUE!</v>
      </c>
      <c r="D453" s="135" t="e">
        <f t="shared" si="143"/>
        <v>#VALUE!</v>
      </c>
      <c r="E453" s="150" t="e">
        <f t="shared" si="131"/>
        <v>#VALUE!</v>
      </c>
      <c r="F453" s="150" t="e">
        <f t="shared" si="132"/>
        <v>#VALUE!</v>
      </c>
      <c r="G453" s="136" t="e">
        <f t="shared" si="133"/>
        <v>#VALUE!</v>
      </c>
      <c r="H453" s="148" t="e">
        <f t="shared" si="137"/>
        <v>#VALUE!</v>
      </c>
      <c r="I453" s="148" t="e">
        <f t="shared" si="144"/>
        <v>#VALUE!</v>
      </c>
      <c r="J453" s="148" t="e">
        <f t="shared" si="134"/>
        <v>#VALUE!</v>
      </c>
      <c r="K453" s="148" t="e">
        <f t="shared" si="145"/>
        <v>#VALUE!</v>
      </c>
      <c r="L453" s="148" t="e">
        <f t="shared" si="146"/>
        <v>#VALUE!</v>
      </c>
      <c r="M453" s="148" t="e">
        <f t="shared" si="135"/>
        <v>#VALUE!</v>
      </c>
      <c r="N453" s="148" t="e">
        <f t="shared" si="138"/>
        <v>#VALUE!</v>
      </c>
      <c r="O453" s="148"/>
      <c r="P453" s="148"/>
      <c r="Q453" s="148" t="e">
        <f t="shared" si="147"/>
        <v>#VALUE!</v>
      </c>
      <c r="R453" s="148" t="e">
        <f t="shared" si="148"/>
        <v>#VALUE!</v>
      </c>
      <c r="S453" s="137" t="e">
        <f t="shared" si="136"/>
        <v>#VALUE!</v>
      </c>
      <c r="T453" s="275" t="e">
        <f t="shared" si="150"/>
        <v>#VALUE!</v>
      </c>
      <c r="U453" s="275" t="e">
        <f t="shared" si="151"/>
        <v>#VALUE!</v>
      </c>
      <c r="V453" s="275" t="e">
        <f t="shared" si="151"/>
        <v>#VALUE!</v>
      </c>
      <c r="W453" s="275" t="e">
        <f t="shared" si="151"/>
        <v>#VALUE!</v>
      </c>
      <c r="X453" s="275" t="e">
        <f t="shared" si="151"/>
        <v>#VALUE!</v>
      </c>
      <c r="Y453" s="275" t="e">
        <f t="shared" si="151"/>
        <v>#VALUE!</v>
      </c>
      <c r="Z453" s="275" t="e">
        <f t="shared" si="151"/>
        <v>#VALUE!</v>
      </c>
      <c r="AA453" s="275" t="e">
        <f t="shared" si="151"/>
        <v>#VALUE!</v>
      </c>
      <c r="AB453" s="275" t="e">
        <f t="shared" si="151"/>
        <v>#VALUE!</v>
      </c>
      <c r="AC453" s="275" t="e">
        <f t="shared" si="151"/>
        <v>#VALUE!</v>
      </c>
      <c r="AD453" s="275" t="e">
        <f t="shared" si="151"/>
        <v>#VALUE!</v>
      </c>
      <c r="AE453" s="276" t="e">
        <f t="shared" si="139"/>
        <v>#VALUE!</v>
      </c>
    </row>
    <row r="454" spans="1:31">
      <c r="A454" s="133" t="e">
        <f t="shared" si="140"/>
        <v>#VALUE!</v>
      </c>
      <c r="B454" s="134" t="e">
        <f t="shared" si="141"/>
        <v>#VALUE!</v>
      </c>
      <c r="C454" s="134" t="e">
        <f t="shared" si="142"/>
        <v>#VALUE!</v>
      </c>
      <c r="D454" s="135" t="e">
        <f t="shared" si="143"/>
        <v>#VALUE!</v>
      </c>
      <c r="E454" s="150" t="e">
        <f t="shared" si="131"/>
        <v>#VALUE!</v>
      </c>
      <c r="F454" s="150" t="e">
        <f t="shared" si="132"/>
        <v>#VALUE!</v>
      </c>
      <c r="G454" s="136" t="e">
        <f t="shared" si="133"/>
        <v>#VALUE!</v>
      </c>
      <c r="H454" s="148" t="e">
        <f t="shared" si="137"/>
        <v>#VALUE!</v>
      </c>
      <c r="I454" s="148" t="e">
        <f t="shared" si="144"/>
        <v>#VALUE!</v>
      </c>
      <c r="J454" s="148" t="e">
        <f t="shared" si="134"/>
        <v>#VALUE!</v>
      </c>
      <c r="K454" s="148" t="e">
        <f t="shared" si="145"/>
        <v>#VALUE!</v>
      </c>
      <c r="L454" s="148" t="e">
        <f t="shared" si="146"/>
        <v>#VALUE!</v>
      </c>
      <c r="M454" s="148" t="e">
        <f t="shared" si="135"/>
        <v>#VALUE!</v>
      </c>
      <c r="N454" s="148" t="e">
        <f t="shared" si="138"/>
        <v>#VALUE!</v>
      </c>
      <c r="O454" s="148"/>
      <c r="P454" s="148"/>
      <c r="Q454" s="148" t="e">
        <f t="shared" si="147"/>
        <v>#VALUE!</v>
      </c>
      <c r="R454" s="148" t="e">
        <f t="shared" si="148"/>
        <v>#VALUE!</v>
      </c>
      <c r="S454" s="137" t="e">
        <f t="shared" si="136"/>
        <v>#VALUE!</v>
      </c>
      <c r="T454" s="275" t="e">
        <f t="shared" si="150"/>
        <v>#VALUE!</v>
      </c>
      <c r="U454" s="275" t="e">
        <f t="shared" si="151"/>
        <v>#VALUE!</v>
      </c>
      <c r="V454" s="275" t="e">
        <f t="shared" si="151"/>
        <v>#VALUE!</v>
      </c>
      <c r="W454" s="275" t="e">
        <f t="shared" si="151"/>
        <v>#VALUE!</v>
      </c>
      <c r="X454" s="275" t="e">
        <f t="shared" si="151"/>
        <v>#VALUE!</v>
      </c>
      <c r="Y454" s="275" t="e">
        <f t="shared" si="151"/>
        <v>#VALUE!</v>
      </c>
      <c r="Z454" s="275" t="e">
        <f t="shared" si="151"/>
        <v>#VALUE!</v>
      </c>
      <c r="AA454" s="275" t="e">
        <f t="shared" si="151"/>
        <v>#VALUE!</v>
      </c>
      <c r="AB454" s="275" t="e">
        <f t="shared" si="151"/>
        <v>#VALUE!</v>
      </c>
      <c r="AC454" s="275" t="e">
        <f t="shared" si="151"/>
        <v>#VALUE!</v>
      </c>
      <c r="AD454" s="275" t="e">
        <f t="shared" si="151"/>
        <v>#VALUE!</v>
      </c>
      <c r="AE454" s="276" t="e">
        <f t="shared" si="139"/>
        <v>#VALUE!</v>
      </c>
    </row>
    <row r="455" spans="1:31">
      <c r="A455" s="133" t="e">
        <f t="shared" si="140"/>
        <v>#VALUE!</v>
      </c>
      <c r="B455" s="134" t="e">
        <f t="shared" si="141"/>
        <v>#VALUE!</v>
      </c>
      <c r="C455" s="134" t="e">
        <f t="shared" si="142"/>
        <v>#VALUE!</v>
      </c>
      <c r="D455" s="135" t="e">
        <f t="shared" si="143"/>
        <v>#VALUE!</v>
      </c>
      <c r="E455" s="150" t="e">
        <f t="shared" si="131"/>
        <v>#VALUE!</v>
      </c>
      <c r="F455" s="150" t="e">
        <f t="shared" si="132"/>
        <v>#VALUE!</v>
      </c>
      <c r="G455" s="136" t="e">
        <f t="shared" si="133"/>
        <v>#VALUE!</v>
      </c>
      <c r="H455" s="148" t="e">
        <f t="shared" si="137"/>
        <v>#VALUE!</v>
      </c>
      <c r="I455" s="148" t="e">
        <f t="shared" si="144"/>
        <v>#VALUE!</v>
      </c>
      <c r="J455" s="148" t="e">
        <f t="shared" si="134"/>
        <v>#VALUE!</v>
      </c>
      <c r="K455" s="148" t="e">
        <f t="shared" si="145"/>
        <v>#VALUE!</v>
      </c>
      <c r="L455" s="148" t="e">
        <f t="shared" si="146"/>
        <v>#VALUE!</v>
      </c>
      <c r="M455" s="148" t="e">
        <f t="shared" si="135"/>
        <v>#VALUE!</v>
      </c>
      <c r="N455" s="148" t="e">
        <f t="shared" si="138"/>
        <v>#VALUE!</v>
      </c>
      <c r="O455" s="148"/>
      <c r="P455" s="148"/>
      <c r="Q455" s="148" t="e">
        <f t="shared" si="147"/>
        <v>#VALUE!</v>
      </c>
      <c r="R455" s="148" t="e">
        <f t="shared" si="148"/>
        <v>#VALUE!</v>
      </c>
      <c r="S455" s="137" t="e">
        <f t="shared" si="136"/>
        <v>#VALUE!</v>
      </c>
      <c r="T455" s="275" t="e">
        <f t="shared" si="150"/>
        <v>#VALUE!</v>
      </c>
      <c r="U455" s="275" t="e">
        <f t="shared" si="151"/>
        <v>#VALUE!</v>
      </c>
      <c r="V455" s="275" t="e">
        <f t="shared" si="151"/>
        <v>#VALUE!</v>
      </c>
      <c r="W455" s="275" t="e">
        <f t="shared" si="151"/>
        <v>#VALUE!</v>
      </c>
      <c r="X455" s="275" t="e">
        <f t="shared" si="151"/>
        <v>#VALUE!</v>
      </c>
      <c r="Y455" s="275" t="e">
        <f t="shared" si="151"/>
        <v>#VALUE!</v>
      </c>
      <c r="Z455" s="275" t="e">
        <f t="shared" si="151"/>
        <v>#VALUE!</v>
      </c>
      <c r="AA455" s="275" t="e">
        <f t="shared" si="151"/>
        <v>#VALUE!</v>
      </c>
      <c r="AB455" s="275" t="e">
        <f t="shared" si="151"/>
        <v>#VALUE!</v>
      </c>
      <c r="AC455" s="275" t="e">
        <f t="shared" si="151"/>
        <v>#VALUE!</v>
      </c>
      <c r="AD455" s="275" t="e">
        <f t="shared" si="151"/>
        <v>#VALUE!</v>
      </c>
      <c r="AE455" s="276" t="e">
        <f t="shared" si="139"/>
        <v>#VALUE!</v>
      </c>
    </row>
    <row r="456" spans="1:31">
      <c r="A456" s="133" t="e">
        <f t="shared" si="140"/>
        <v>#VALUE!</v>
      </c>
      <c r="B456" s="134" t="e">
        <f t="shared" si="141"/>
        <v>#VALUE!</v>
      </c>
      <c r="C456" s="134" t="e">
        <f t="shared" si="142"/>
        <v>#VALUE!</v>
      </c>
      <c r="D456" s="135" t="e">
        <f t="shared" si="143"/>
        <v>#VALUE!</v>
      </c>
      <c r="E456" s="150" t="e">
        <f t="shared" si="131"/>
        <v>#VALUE!</v>
      </c>
      <c r="F456" s="150" t="e">
        <f t="shared" si="132"/>
        <v>#VALUE!</v>
      </c>
      <c r="G456" s="136" t="e">
        <f t="shared" si="133"/>
        <v>#VALUE!</v>
      </c>
      <c r="H456" s="148" t="e">
        <f t="shared" si="137"/>
        <v>#VALUE!</v>
      </c>
      <c r="I456" s="148" t="e">
        <f t="shared" si="144"/>
        <v>#VALUE!</v>
      </c>
      <c r="J456" s="148" t="e">
        <f t="shared" si="134"/>
        <v>#VALUE!</v>
      </c>
      <c r="K456" s="148" t="e">
        <f t="shared" si="145"/>
        <v>#VALUE!</v>
      </c>
      <c r="L456" s="148" t="e">
        <f t="shared" si="146"/>
        <v>#VALUE!</v>
      </c>
      <c r="M456" s="148" t="e">
        <f t="shared" si="135"/>
        <v>#VALUE!</v>
      </c>
      <c r="N456" s="148" t="e">
        <f t="shared" si="138"/>
        <v>#VALUE!</v>
      </c>
      <c r="O456" s="148"/>
      <c r="P456" s="148"/>
      <c r="Q456" s="148" t="e">
        <f t="shared" si="147"/>
        <v>#VALUE!</v>
      </c>
      <c r="R456" s="148" t="e">
        <f t="shared" si="148"/>
        <v>#VALUE!</v>
      </c>
      <c r="S456" s="137" t="e">
        <f t="shared" si="136"/>
        <v>#VALUE!</v>
      </c>
      <c r="T456" s="275" t="e">
        <f t="shared" si="150"/>
        <v>#VALUE!</v>
      </c>
      <c r="U456" s="275" t="e">
        <f t="shared" si="151"/>
        <v>#VALUE!</v>
      </c>
      <c r="V456" s="275" t="e">
        <f t="shared" si="151"/>
        <v>#VALUE!</v>
      </c>
      <c r="W456" s="275" t="e">
        <f t="shared" si="151"/>
        <v>#VALUE!</v>
      </c>
      <c r="X456" s="275" t="e">
        <f t="shared" si="151"/>
        <v>#VALUE!</v>
      </c>
      <c r="Y456" s="275" t="e">
        <f t="shared" si="151"/>
        <v>#VALUE!</v>
      </c>
      <c r="Z456" s="275" t="e">
        <f t="shared" si="151"/>
        <v>#VALUE!</v>
      </c>
      <c r="AA456" s="275" t="e">
        <f t="shared" si="151"/>
        <v>#VALUE!</v>
      </c>
      <c r="AB456" s="275" t="e">
        <f t="shared" si="151"/>
        <v>#VALUE!</v>
      </c>
      <c r="AC456" s="275" t="e">
        <f t="shared" si="151"/>
        <v>#VALUE!</v>
      </c>
      <c r="AD456" s="275" t="e">
        <f t="shared" si="151"/>
        <v>#VALUE!</v>
      </c>
      <c r="AE456" s="276" t="e">
        <f t="shared" si="139"/>
        <v>#VALUE!</v>
      </c>
    </row>
    <row r="457" spans="1:31">
      <c r="A457" s="133" t="e">
        <f t="shared" si="140"/>
        <v>#VALUE!</v>
      </c>
      <c r="B457" s="134" t="e">
        <f t="shared" si="141"/>
        <v>#VALUE!</v>
      </c>
      <c r="C457" s="134" t="e">
        <f t="shared" si="142"/>
        <v>#VALUE!</v>
      </c>
      <c r="D457" s="135" t="e">
        <f t="shared" si="143"/>
        <v>#VALUE!</v>
      </c>
      <c r="E457" s="150" t="e">
        <f t="shared" si="131"/>
        <v>#VALUE!</v>
      </c>
      <c r="F457" s="150" t="e">
        <f t="shared" si="132"/>
        <v>#VALUE!</v>
      </c>
      <c r="G457" s="136" t="e">
        <f t="shared" si="133"/>
        <v>#VALUE!</v>
      </c>
      <c r="H457" s="148" t="e">
        <f t="shared" si="137"/>
        <v>#VALUE!</v>
      </c>
      <c r="I457" s="148" t="e">
        <f t="shared" si="144"/>
        <v>#VALUE!</v>
      </c>
      <c r="J457" s="148" t="e">
        <f t="shared" si="134"/>
        <v>#VALUE!</v>
      </c>
      <c r="K457" s="148" t="e">
        <f t="shared" si="145"/>
        <v>#VALUE!</v>
      </c>
      <c r="L457" s="148" t="e">
        <f t="shared" si="146"/>
        <v>#VALUE!</v>
      </c>
      <c r="M457" s="148" t="e">
        <f t="shared" si="135"/>
        <v>#VALUE!</v>
      </c>
      <c r="N457" s="148" t="e">
        <f t="shared" si="138"/>
        <v>#VALUE!</v>
      </c>
      <c r="O457" s="148"/>
      <c r="P457" s="148"/>
      <c r="Q457" s="148" t="e">
        <f t="shared" si="147"/>
        <v>#VALUE!</v>
      </c>
      <c r="R457" s="148" t="e">
        <f t="shared" si="148"/>
        <v>#VALUE!</v>
      </c>
      <c r="S457" s="137" t="e">
        <f t="shared" si="136"/>
        <v>#VALUE!</v>
      </c>
      <c r="T457" s="275" t="e">
        <f t="shared" si="150"/>
        <v>#VALUE!</v>
      </c>
      <c r="U457" s="275" t="e">
        <f t="shared" si="151"/>
        <v>#VALUE!</v>
      </c>
      <c r="V457" s="275" t="e">
        <f t="shared" si="151"/>
        <v>#VALUE!</v>
      </c>
      <c r="W457" s="275" t="e">
        <f t="shared" si="151"/>
        <v>#VALUE!</v>
      </c>
      <c r="X457" s="275" t="e">
        <f t="shared" si="151"/>
        <v>#VALUE!</v>
      </c>
      <c r="Y457" s="275" t="e">
        <f t="shared" si="151"/>
        <v>#VALUE!</v>
      </c>
      <c r="Z457" s="275" t="e">
        <f t="shared" si="151"/>
        <v>#VALUE!</v>
      </c>
      <c r="AA457" s="275" t="e">
        <f t="shared" si="151"/>
        <v>#VALUE!</v>
      </c>
      <c r="AB457" s="275" t="e">
        <f t="shared" si="151"/>
        <v>#VALUE!</v>
      </c>
      <c r="AC457" s="275" t="e">
        <f t="shared" si="151"/>
        <v>#VALUE!</v>
      </c>
      <c r="AD457" s="275" t="e">
        <f t="shared" si="151"/>
        <v>#VALUE!</v>
      </c>
      <c r="AE457" s="276" t="e">
        <f t="shared" si="139"/>
        <v>#VALUE!</v>
      </c>
    </row>
    <row r="458" spans="1:31">
      <c r="A458" s="133" t="e">
        <f t="shared" si="140"/>
        <v>#VALUE!</v>
      </c>
      <c r="B458" s="134" t="e">
        <f t="shared" si="141"/>
        <v>#VALUE!</v>
      </c>
      <c r="C458" s="134" t="e">
        <f t="shared" si="142"/>
        <v>#VALUE!</v>
      </c>
      <c r="D458" s="135" t="e">
        <f t="shared" si="143"/>
        <v>#VALUE!</v>
      </c>
      <c r="E458" s="150" t="e">
        <f t="shared" si="131"/>
        <v>#VALUE!</v>
      </c>
      <c r="F458" s="150" t="e">
        <f t="shared" si="132"/>
        <v>#VALUE!</v>
      </c>
      <c r="G458" s="136" t="e">
        <f t="shared" si="133"/>
        <v>#VALUE!</v>
      </c>
      <c r="H458" s="148" t="e">
        <f t="shared" si="137"/>
        <v>#VALUE!</v>
      </c>
      <c r="I458" s="148" t="e">
        <f t="shared" si="144"/>
        <v>#VALUE!</v>
      </c>
      <c r="J458" s="148" t="e">
        <f t="shared" si="134"/>
        <v>#VALUE!</v>
      </c>
      <c r="K458" s="148" t="e">
        <f t="shared" si="145"/>
        <v>#VALUE!</v>
      </c>
      <c r="L458" s="148" t="e">
        <f t="shared" si="146"/>
        <v>#VALUE!</v>
      </c>
      <c r="M458" s="148" t="e">
        <f t="shared" si="135"/>
        <v>#VALUE!</v>
      </c>
      <c r="N458" s="148" t="e">
        <f t="shared" si="138"/>
        <v>#VALUE!</v>
      </c>
      <c r="O458" s="148"/>
      <c r="P458" s="148"/>
      <c r="Q458" s="148" t="e">
        <f t="shared" si="147"/>
        <v>#VALUE!</v>
      </c>
      <c r="R458" s="148" t="e">
        <f t="shared" si="148"/>
        <v>#VALUE!</v>
      </c>
      <c r="S458" s="137" t="e">
        <f t="shared" si="136"/>
        <v>#VALUE!</v>
      </c>
      <c r="T458" s="275" t="e">
        <f t="shared" si="150"/>
        <v>#VALUE!</v>
      </c>
      <c r="U458" s="275" t="e">
        <f t="shared" si="151"/>
        <v>#VALUE!</v>
      </c>
      <c r="V458" s="275" t="e">
        <f t="shared" si="151"/>
        <v>#VALUE!</v>
      </c>
      <c r="W458" s="275" t="e">
        <f t="shared" si="151"/>
        <v>#VALUE!</v>
      </c>
      <c r="X458" s="275" t="e">
        <f t="shared" si="151"/>
        <v>#VALUE!</v>
      </c>
      <c r="Y458" s="275" t="e">
        <f t="shared" si="151"/>
        <v>#VALUE!</v>
      </c>
      <c r="Z458" s="275" t="e">
        <f t="shared" si="151"/>
        <v>#VALUE!</v>
      </c>
      <c r="AA458" s="275" t="e">
        <f t="shared" si="151"/>
        <v>#VALUE!</v>
      </c>
      <c r="AB458" s="275" t="e">
        <f t="shared" si="151"/>
        <v>#VALUE!</v>
      </c>
      <c r="AC458" s="275" t="e">
        <f t="shared" si="151"/>
        <v>#VALUE!</v>
      </c>
      <c r="AD458" s="275" t="e">
        <f t="shared" si="151"/>
        <v>#VALUE!</v>
      </c>
      <c r="AE458" s="276" t="e">
        <f t="shared" si="139"/>
        <v>#VALUE!</v>
      </c>
    </row>
    <row r="459" spans="1:31">
      <c r="A459" s="133" t="e">
        <f t="shared" si="140"/>
        <v>#VALUE!</v>
      </c>
      <c r="B459" s="134" t="e">
        <f t="shared" si="141"/>
        <v>#VALUE!</v>
      </c>
      <c r="C459" s="134" t="e">
        <f t="shared" si="142"/>
        <v>#VALUE!</v>
      </c>
      <c r="D459" s="135" t="e">
        <f t="shared" si="143"/>
        <v>#VALUE!</v>
      </c>
      <c r="E459" s="150" t="e">
        <f t="shared" si="131"/>
        <v>#VALUE!</v>
      </c>
      <c r="F459" s="150" t="e">
        <f t="shared" si="132"/>
        <v>#VALUE!</v>
      </c>
      <c r="G459" s="136" t="e">
        <f t="shared" si="133"/>
        <v>#VALUE!</v>
      </c>
      <c r="H459" s="148" t="e">
        <f t="shared" si="137"/>
        <v>#VALUE!</v>
      </c>
      <c r="I459" s="148" t="e">
        <f t="shared" si="144"/>
        <v>#VALUE!</v>
      </c>
      <c r="J459" s="148" t="e">
        <f t="shared" si="134"/>
        <v>#VALUE!</v>
      </c>
      <c r="K459" s="148" t="e">
        <f t="shared" si="145"/>
        <v>#VALUE!</v>
      </c>
      <c r="L459" s="148" t="e">
        <f t="shared" si="146"/>
        <v>#VALUE!</v>
      </c>
      <c r="M459" s="148" t="e">
        <f t="shared" si="135"/>
        <v>#VALUE!</v>
      </c>
      <c r="N459" s="148" t="e">
        <f t="shared" si="138"/>
        <v>#VALUE!</v>
      </c>
      <c r="O459" s="148"/>
      <c r="P459" s="148"/>
      <c r="Q459" s="148" t="e">
        <f t="shared" si="147"/>
        <v>#VALUE!</v>
      </c>
      <c r="R459" s="148" t="e">
        <f t="shared" si="148"/>
        <v>#VALUE!</v>
      </c>
      <c r="S459" s="137" t="e">
        <f t="shared" si="136"/>
        <v>#VALUE!</v>
      </c>
      <c r="T459" s="275" t="e">
        <f t="shared" si="150"/>
        <v>#VALUE!</v>
      </c>
      <c r="U459" s="275" t="e">
        <f t="shared" si="151"/>
        <v>#VALUE!</v>
      </c>
      <c r="V459" s="275" t="e">
        <f t="shared" si="151"/>
        <v>#VALUE!</v>
      </c>
      <c r="W459" s="275" t="e">
        <f t="shared" si="151"/>
        <v>#VALUE!</v>
      </c>
      <c r="X459" s="275" t="e">
        <f t="shared" si="151"/>
        <v>#VALUE!</v>
      </c>
      <c r="Y459" s="275" t="e">
        <f t="shared" si="151"/>
        <v>#VALUE!</v>
      </c>
      <c r="Z459" s="275" t="e">
        <f t="shared" si="151"/>
        <v>#VALUE!</v>
      </c>
      <c r="AA459" s="275" t="e">
        <f t="shared" si="151"/>
        <v>#VALUE!</v>
      </c>
      <c r="AB459" s="275" t="e">
        <f t="shared" si="151"/>
        <v>#VALUE!</v>
      </c>
      <c r="AC459" s="275" t="e">
        <f t="shared" si="151"/>
        <v>#VALUE!</v>
      </c>
      <c r="AD459" s="275" t="e">
        <f t="shared" si="151"/>
        <v>#VALUE!</v>
      </c>
      <c r="AE459" s="276" t="e">
        <f t="shared" si="139"/>
        <v>#VALUE!</v>
      </c>
    </row>
    <row r="460" spans="1:31">
      <c r="A460" s="133" t="e">
        <f t="shared" si="140"/>
        <v>#VALUE!</v>
      </c>
      <c r="B460" s="134" t="e">
        <f t="shared" si="141"/>
        <v>#VALUE!</v>
      </c>
      <c r="C460" s="134" t="e">
        <f t="shared" si="142"/>
        <v>#VALUE!</v>
      </c>
      <c r="D460" s="135" t="e">
        <f t="shared" si="143"/>
        <v>#VALUE!</v>
      </c>
      <c r="E460" s="150" t="e">
        <f t="shared" si="131"/>
        <v>#VALUE!</v>
      </c>
      <c r="F460" s="150" t="e">
        <f t="shared" si="132"/>
        <v>#VALUE!</v>
      </c>
      <c r="G460" s="136" t="e">
        <f t="shared" si="133"/>
        <v>#VALUE!</v>
      </c>
      <c r="H460" s="148" t="e">
        <f t="shared" si="137"/>
        <v>#VALUE!</v>
      </c>
      <c r="I460" s="148" t="e">
        <f t="shared" si="144"/>
        <v>#VALUE!</v>
      </c>
      <c r="J460" s="148" t="e">
        <f t="shared" si="134"/>
        <v>#VALUE!</v>
      </c>
      <c r="K460" s="148" t="e">
        <f t="shared" si="145"/>
        <v>#VALUE!</v>
      </c>
      <c r="L460" s="148" t="e">
        <f t="shared" si="146"/>
        <v>#VALUE!</v>
      </c>
      <c r="M460" s="148" t="e">
        <f t="shared" si="135"/>
        <v>#VALUE!</v>
      </c>
      <c r="N460" s="148" t="e">
        <f t="shared" si="138"/>
        <v>#VALUE!</v>
      </c>
      <c r="O460" s="148"/>
      <c r="P460" s="148"/>
      <c r="Q460" s="148" t="e">
        <f t="shared" si="147"/>
        <v>#VALUE!</v>
      </c>
      <c r="R460" s="148" t="e">
        <f t="shared" si="148"/>
        <v>#VALUE!</v>
      </c>
      <c r="S460" s="137" t="e">
        <f t="shared" si="136"/>
        <v>#VALUE!</v>
      </c>
      <c r="T460" s="275" t="e">
        <f t="shared" si="150"/>
        <v>#VALUE!</v>
      </c>
      <c r="U460" s="275" t="e">
        <f t="shared" si="151"/>
        <v>#VALUE!</v>
      </c>
      <c r="V460" s="275" t="e">
        <f t="shared" si="151"/>
        <v>#VALUE!</v>
      </c>
      <c r="W460" s="275" t="e">
        <f t="shared" si="151"/>
        <v>#VALUE!</v>
      </c>
      <c r="X460" s="275" t="e">
        <f t="shared" si="151"/>
        <v>#VALUE!</v>
      </c>
      <c r="Y460" s="275" t="e">
        <f t="shared" si="151"/>
        <v>#VALUE!</v>
      </c>
      <c r="Z460" s="275" t="e">
        <f t="shared" si="151"/>
        <v>#VALUE!</v>
      </c>
      <c r="AA460" s="275" t="e">
        <f t="shared" si="151"/>
        <v>#VALUE!</v>
      </c>
      <c r="AB460" s="275" t="e">
        <f t="shared" si="151"/>
        <v>#VALUE!</v>
      </c>
      <c r="AC460" s="275" t="e">
        <f t="shared" si="151"/>
        <v>#VALUE!</v>
      </c>
      <c r="AD460" s="275" t="e">
        <f t="shared" si="151"/>
        <v>#VALUE!</v>
      </c>
      <c r="AE460" s="276" t="e">
        <f t="shared" si="139"/>
        <v>#VALUE!</v>
      </c>
    </row>
    <row r="461" spans="1:31">
      <c r="A461" s="133" t="e">
        <f t="shared" si="140"/>
        <v>#VALUE!</v>
      </c>
      <c r="B461" s="134" t="e">
        <f t="shared" si="141"/>
        <v>#VALUE!</v>
      </c>
      <c r="C461" s="134" t="e">
        <f t="shared" si="142"/>
        <v>#VALUE!</v>
      </c>
      <c r="D461" s="135" t="e">
        <f t="shared" si="143"/>
        <v>#VALUE!</v>
      </c>
      <c r="E461" s="150" t="e">
        <f t="shared" si="131"/>
        <v>#VALUE!</v>
      </c>
      <c r="F461" s="150" t="e">
        <f t="shared" si="132"/>
        <v>#VALUE!</v>
      </c>
      <c r="G461" s="136" t="e">
        <f t="shared" si="133"/>
        <v>#VALUE!</v>
      </c>
      <c r="H461" s="148" t="e">
        <f t="shared" si="137"/>
        <v>#VALUE!</v>
      </c>
      <c r="I461" s="148" t="e">
        <f t="shared" si="144"/>
        <v>#VALUE!</v>
      </c>
      <c r="J461" s="148" t="e">
        <f t="shared" si="134"/>
        <v>#VALUE!</v>
      </c>
      <c r="K461" s="148" t="e">
        <f t="shared" si="145"/>
        <v>#VALUE!</v>
      </c>
      <c r="L461" s="148" t="e">
        <f t="shared" si="146"/>
        <v>#VALUE!</v>
      </c>
      <c r="M461" s="148" t="e">
        <f t="shared" si="135"/>
        <v>#VALUE!</v>
      </c>
      <c r="N461" s="148" t="e">
        <f t="shared" si="138"/>
        <v>#VALUE!</v>
      </c>
      <c r="O461" s="148"/>
      <c r="P461" s="148"/>
      <c r="Q461" s="148" t="e">
        <f t="shared" si="147"/>
        <v>#VALUE!</v>
      </c>
      <c r="R461" s="148" t="e">
        <f t="shared" si="148"/>
        <v>#VALUE!</v>
      </c>
      <c r="S461" s="137" t="e">
        <f t="shared" si="136"/>
        <v>#VALUE!</v>
      </c>
      <c r="T461" s="275" t="e">
        <f t="shared" si="150"/>
        <v>#VALUE!</v>
      </c>
      <c r="U461" s="275" t="e">
        <f t="shared" si="151"/>
        <v>#VALUE!</v>
      </c>
      <c r="V461" s="275" t="e">
        <f t="shared" si="151"/>
        <v>#VALUE!</v>
      </c>
      <c r="W461" s="275" t="e">
        <f t="shared" si="151"/>
        <v>#VALUE!</v>
      </c>
      <c r="X461" s="275" t="e">
        <f t="shared" si="151"/>
        <v>#VALUE!</v>
      </c>
      <c r="Y461" s="275" t="e">
        <f t="shared" si="151"/>
        <v>#VALUE!</v>
      </c>
      <c r="Z461" s="275" t="e">
        <f t="shared" si="151"/>
        <v>#VALUE!</v>
      </c>
      <c r="AA461" s="275" t="e">
        <f t="shared" si="151"/>
        <v>#VALUE!</v>
      </c>
      <c r="AB461" s="275" t="e">
        <f t="shared" si="151"/>
        <v>#VALUE!</v>
      </c>
      <c r="AC461" s="275" t="e">
        <f t="shared" si="151"/>
        <v>#VALUE!</v>
      </c>
      <c r="AD461" s="275" t="e">
        <f t="shared" si="151"/>
        <v>#VALUE!</v>
      </c>
      <c r="AE461" s="276" t="e">
        <f t="shared" si="139"/>
        <v>#VALUE!</v>
      </c>
    </row>
    <row r="462" spans="1:31">
      <c r="A462" s="133" t="e">
        <f t="shared" si="140"/>
        <v>#VALUE!</v>
      </c>
      <c r="B462" s="134" t="e">
        <f t="shared" si="141"/>
        <v>#VALUE!</v>
      </c>
      <c r="C462" s="134" t="e">
        <f t="shared" si="142"/>
        <v>#VALUE!</v>
      </c>
      <c r="D462" s="135" t="e">
        <f t="shared" si="143"/>
        <v>#VALUE!</v>
      </c>
      <c r="E462" s="150" t="e">
        <f t="shared" si="131"/>
        <v>#VALUE!</v>
      </c>
      <c r="F462" s="150" t="e">
        <f t="shared" si="132"/>
        <v>#VALUE!</v>
      </c>
      <c r="G462" s="136" t="e">
        <f t="shared" si="133"/>
        <v>#VALUE!</v>
      </c>
      <c r="H462" s="148" t="e">
        <f t="shared" si="137"/>
        <v>#VALUE!</v>
      </c>
      <c r="I462" s="148" t="e">
        <f t="shared" si="144"/>
        <v>#VALUE!</v>
      </c>
      <c r="J462" s="148" t="e">
        <f t="shared" si="134"/>
        <v>#VALUE!</v>
      </c>
      <c r="K462" s="148" t="e">
        <f t="shared" si="145"/>
        <v>#VALUE!</v>
      </c>
      <c r="L462" s="148" t="e">
        <f t="shared" si="146"/>
        <v>#VALUE!</v>
      </c>
      <c r="M462" s="148" t="e">
        <f t="shared" si="135"/>
        <v>#VALUE!</v>
      </c>
      <c r="N462" s="148" t="e">
        <f t="shared" si="138"/>
        <v>#VALUE!</v>
      </c>
      <c r="O462" s="148"/>
      <c r="P462" s="148"/>
      <c r="Q462" s="148" t="e">
        <f t="shared" si="147"/>
        <v>#VALUE!</v>
      </c>
      <c r="R462" s="148" t="e">
        <f t="shared" si="148"/>
        <v>#VALUE!</v>
      </c>
      <c r="S462" s="137" t="e">
        <f t="shared" si="136"/>
        <v>#VALUE!</v>
      </c>
      <c r="T462" s="275" t="e">
        <f t="shared" si="150"/>
        <v>#VALUE!</v>
      </c>
      <c r="U462" s="275" t="e">
        <f t="shared" si="151"/>
        <v>#VALUE!</v>
      </c>
      <c r="V462" s="275" t="e">
        <f t="shared" si="151"/>
        <v>#VALUE!</v>
      </c>
      <c r="W462" s="275" t="e">
        <f t="shared" si="151"/>
        <v>#VALUE!</v>
      </c>
      <c r="X462" s="275" t="e">
        <f t="shared" si="151"/>
        <v>#VALUE!</v>
      </c>
      <c r="Y462" s="275" t="e">
        <f t="shared" si="151"/>
        <v>#VALUE!</v>
      </c>
      <c r="Z462" s="275" t="e">
        <f t="shared" si="151"/>
        <v>#VALUE!</v>
      </c>
      <c r="AA462" s="275" t="e">
        <f t="shared" si="151"/>
        <v>#VALUE!</v>
      </c>
      <c r="AB462" s="275" t="e">
        <f t="shared" si="151"/>
        <v>#VALUE!</v>
      </c>
      <c r="AC462" s="275" t="e">
        <f t="shared" si="151"/>
        <v>#VALUE!</v>
      </c>
      <c r="AD462" s="275" t="e">
        <f t="shared" si="151"/>
        <v>#VALUE!</v>
      </c>
      <c r="AE462" s="276" t="e">
        <f t="shared" si="139"/>
        <v>#VALUE!</v>
      </c>
    </row>
    <row r="463" spans="1:31">
      <c r="A463" s="133" t="e">
        <f t="shared" si="140"/>
        <v>#VALUE!</v>
      </c>
      <c r="B463" s="134" t="e">
        <f t="shared" si="141"/>
        <v>#VALUE!</v>
      </c>
      <c r="C463" s="134" t="e">
        <f t="shared" si="142"/>
        <v>#VALUE!</v>
      </c>
      <c r="D463" s="135" t="e">
        <f t="shared" si="143"/>
        <v>#VALUE!</v>
      </c>
      <c r="E463" s="150" t="e">
        <f t="shared" si="131"/>
        <v>#VALUE!</v>
      </c>
      <c r="F463" s="150" t="e">
        <f t="shared" si="132"/>
        <v>#VALUE!</v>
      </c>
      <c r="G463" s="136" t="e">
        <f t="shared" si="133"/>
        <v>#VALUE!</v>
      </c>
      <c r="H463" s="148" t="e">
        <f t="shared" si="137"/>
        <v>#VALUE!</v>
      </c>
      <c r="I463" s="148" t="e">
        <f t="shared" si="144"/>
        <v>#VALUE!</v>
      </c>
      <c r="J463" s="148" t="e">
        <f t="shared" si="134"/>
        <v>#VALUE!</v>
      </c>
      <c r="K463" s="148" t="e">
        <f t="shared" si="145"/>
        <v>#VALUE!</v>
      </c>
      <c r="L463" s="148" t="e">
        <f t="shared" si="146"/>
        <v>#VALUE!</v>
      </c>
      <c r="M463" s="148" t="e">
        <f t="shared" si="135"/>
        <v>#VALUE!</v>
      </c>
      <c r="N463" s="148" t="e">
        <f t="shared" si="138"/>
        <v>#VALUE!</v>
      </c>
      <c r="O463" s="148"/>
      <c r="P463" s="148"/>
      <c r="Q463" s="148" t="e">
        <f t="shared" si="147"/>
        <v>#VALUE!</v>
      </c>
      <c r="R463" s="148" t="e">
        <f t="shared" si="148"/>
        <v>#VALUE!</v>
      </c>
      <c r="S463" s="137" t="e">
        <f t="shared" si="136"/>
        <v>#VALUE!</v>
      </c>
      <c r="T463" s="275" t="e">
        <f t="shared" si="150"/>
        <v>#VALUE!</v>
      </c>
      <c r="U463" s="275" t="e">
        <f t="shared" si="151"/>
        <v>#VALUE!</v>
      </c>
      <c r="V463" s="275" t="e">
        <f t="shared" si="151"/>
        <v>#VALUE!</v>
      </c>
      <c r="W463" s="275" t="e">
        <f t="shared" si="151"/>
        <v>#VALUE!</v>
      </c>
      <c r="X463" s="275" t="e">
        <f t="shared" si="151"/>
        <v>#VALUE!</v>
      </c>
      <c r="Y463" s="275" t="e">
        <f t="shared" si="151"/>
        <v>#VALUE!</v>
      </c>
      <c r="Z463" s="275" t="e">
        <f t="shared" si="151"/>
        <v>#VALUE!</v>
      </c>
      <c r="AA463" s="275" t="e">
        <f t="shared" si="151"/>
        <v>#VALUE!</v>
      </c>
      <c r="AB463" s="275" t="e">
        <f t="shared" si="151"/>
        <v>#VALUE!</v>
      </c>
      <c r="AC463" s="275" t="e">
        <f t="shared" si="151"/>
        <v>#VALUE!</v>
      </c>
      <c r="AD463" s="275" t="e">
        <f t="shared" si="151"/>
        <v>#VALUE!</v>
      </c>
      <c r="AE463" s="276" t="e">
        <f t="shared" si="139"/>
        <v>#VALUE!</v>
      </c>
    </row>
    <row r="464" spans="1:31">
      <c r="A464" s="133" t="e">
        <f t="shared" si="140"/>
        <v>#VALUE!</v>
      </c>
      <c r="B464" s="134" t="e">
        <f t="shared" si="141"/>
        <v>#VALUE!</v>
      </c>
      <c r="C464" s="134" t="e">
        <f t="shared" si="142"/>
        <v>#VALUE!</v>
      </c>
      <c r="D464" s="135" t="e">
        <f t="shared" si="143"/>
        <v>#VALUE!</v>
      </c>
      <c r="E464" s="150" t="e">
        <f t="shared" si="131"/>
        <v>#VALUE!</v>
      </c>
      <c r="F464" s="150" t="e">
        <f t="shared" si="132"/>
        <v>#VALUE!</v>
      </c>
      <c r="G464" s="136" t="e">
        <f t="shared" si="133"/>
        <v>#VALUE!</v>
      </c>
      <c r="H464" s="148" t="e">
        <f t="shared" si="137"/>
        <v>#VALUE!</v>
      </c>
      <c r="I464" s="148" t="e">
        <f t="shared" si="144"/>
        <v>#VALUE!</v>
      </c>
      <c r="J464" s="148" t="e">
        <f t="shared" si="134"/>
        <v>#VALUE!</v>
      </c>
      <c r="K464" s="148" t="e">
        <f t="shared" si="145"/>
        <v>#VALUE!</v>
      </c>
      <c r="L464" s="148" t="e">
        <f t="shared" si="146"/>
        <v>#VALUE!</v>
      </c>
      <c r="M464" s="148" t="e">
        <f t="shared" si="135"/>
        <v>#VALUE!</v>
      </c>
      <c r="N464" s="148" t="e">
        <f t="shared" si="138"/>
        <v>#VALUE!</v>
      </c>
      <c r="O464" s="148"/>
      <c r="P464" s="148"/>
      <c r="Q464" s="148" t="e">
        <f t="shared" si="147"/>
        <v>#VALUE!</v>
      </c>
      <c r="R464" s="148" t="e">
        <f t="shared" si="148"/>
        <v>#VALUE!</v>
      </c>
      <c r="S464" s="137" t="e">
        <f t="shared" si="136"/>
        <v>#VALUE!</v>
      </c>
      <c r="T464" s="275" t="e">
        <f t="shared" si="150"/>
        <v>#VALUE!</v>
      </c>
      <c r="U464" s="275" t="e">
        <f t="shared" si="151"/>
        <v>#VALUE!</v>
      </c>
      <c r="V464" s="275" t="e">
        <f t="shared" si="151"/>
        <v>#VALUE!</v>
      </c>
      <c r="W464" s="275" t="e">
        <f t="shared" si="151"/>
        <v>#VALUE!</v>
      </c>
      <c r="X464" s="275" t="e">
        <f t="shared" si="151"/>
        <v>#VALUE!</v>
      </c>
      <c r="Y464" s="275" t="e">
        <f t="shared" ref="U464:AD489" si="152">MAX(0,MIN(MAX(0,$M464),Y$7)-Y$6)</f>
        <v>#VALUE!</v>
      </c>
      <c r="Z464" s="275" t="e">
        <f t="shared" si="152"/>
        <v>#VALUE!</v>
      </c>
      <c r="AA464" s="275" t="e">
        <f t="shared" si="152"/>
        <v>#VALUE!</v>
      </c>
      <c r="AB464" s="275" t="e">
        <f t="shared" si="152"/>
        <v>#VALUE!</v>
      </c>
      <c r="AC464" s="275" t="e">
        <f t="shared" si="152"/>
        <v>#VALUE!</v>
      </c>
      <c r="AD464" s="275" t="e">
        <f t="shared" si="152"/>
        <v>#VALUE!</v>
      </c>
      <c r="AE464" s="276" t="e">
        <f t="shared" si="139"/>
        <v>#VALUE!</v>
      </c>
    </row>
    <row r="465" spans="1:31">
      <c r="A465" s="133" t="e">
        <f t="shared" si="140"/>
        <v>#VALUE!</v>
      </c>
      <c r="B465" s="134" t="e">
        <f t="shared" si="141"/>
        <v>#VALUE!</v>
      </c>
      <c r="C465" s="134" t="e">
        <f t="shared" si="142"/>
        <v>#VALUE!</v>
      </c>
      <c r="D465" s="135" t="e">
        <f t="shared" si="143"/>
        <v>#VALUE!</v>
      </c>
      <c r="E465" s="150" t="e">
        <f t="shared" ref="E465:E528" si="153">IF(A465&lt;&gt;"", IF(F465="N",0, ROUNDDOWN(IF(S465="Y", MAX(Q465, 0), MIN(BondAmountInvested*G465/Freq, Max_Wdwl_amt)), 2)),"")</f>
        <v>#VALUE!</v>
      </c>
      <c r="F465" s="150" t="e">
        <f t="shared" ref="F465:F528" si="154">IF(A465&lt;&gt;"",  IF(A465&lt;first_projection_wdl_mth,"N",IF(A465=first_projection_wdl_mth,"Y",IF(INT((A465-first_projection_wdl_mth)/Mths_between_Wdwls)=(A465-first_projection_wdl_mth)/Mths_between_Wdwls,"Y","N"))),"")</f>
        <v>#VALUE!</v>
      </c>
      <c r="G465" s="136" t="e">
        <f t="shared" ref="G465:G528" si="155">IF(A465&lt;&gt;"", IncomeRetained, "")</f>
        <v>#VALUE!</v>
      </c>
      <c r="H465" s="148" t="e">
        <f t="shared" si="137"/>
        <v>#VALUE!</v>
      </c>
      <c r="I465" s="148" t="e">
        <f t="shared" si="144"/>
        <v>#VALUE!</v>
      </c>
      <c r="J465" s="148" t="e">
        <f t="shared" ref="J465:J528" si="156">IF(A465&lt;&gt;"", (MIN(E465, Q465)-I465)*(1-IF(D465&lt;chargeable_gain_taxrate_change_date,chargeable_gain_taxrate_pre_change,chargeable_gain_taxrate_post_change))+I465, "")</f>
        <v>#VALUE!</v>
      </c>
      <c r="K465" s="148" t="e">
        <f t="shared" si="145"/>
        <v>#VALUE!</v>
      </c>
      <c r="L465" s="148" t="e">
        <f t="shared" si="146"/>
        <v>#VALUE!</v>
      </c>
      <c r="M465" s="148" t="e">
        <f t="shared" ref="M465:M528" si="157">IF(A465="", "", L465*Mthly_growth_rate)</f>
        <v>#VALUE!</v>
      </c>
      <c r="N465" s="148" t="e">
        <f t="shared" si="138"/>
        <v>#VALUE!</v>
      </c>
      <c r="O465" s="148"/>
      <c r="P465" s="148"/>
      <c r="Q465" s="148" t="e">
        <f t="shared" si="147"/>
        <v>#VALUE!</v>
      </c>
      <c r="R465" s="148" t="e">
        <f t="shared" si="148"/>
        <v>#VALUE!</v>
      </c>
      <c r="S465" s="137" t="e">
        <f t="shared" ref="S465:S528" si="158">IF(A465="", "", IF(S464="Y", "Y", IF(Q465- IF(F465="Y", MIN(BondAmountInvested*G465/Freq,Max_Wdwl_amt), 0)&lt;=0, "Y", "N")))</f>
        <v>#VALUE!</v>
      </c>
      <c r="T465" s="275" t="e">
        <f t="shared" si="150"/>
        <v>#VALUE!</v>
      </c>
      <c r="U465" s="275" t="e">
        <f t="shared" si="152"/>
        <v>#VALUE!</v>
      </c>
      <c r="V465" s="275" t="e">
        <f t="shared" si="152"/>
        <v>#VALUE!</v>
      </c>
      <c r="W465" s="275" t="e">
        <f t="shared" si="152"/>
        <v>#VALUE!</v>
      </c>
      <c r="X465" s="275" t="e">
        <f t="shared" si="152"/>
        <v>#VALUE!</v>
      </c>
      <c r="Y465" s="275" t="e">
        <f t="shared" si="152"/>
        <v>#VALUE!</v>
      </c>
      <c r="Z465" s="275" t="e">
        <f t="shared" si="152"/>
        <v>#VALUE!</v>
      </c>
      <c r="AA465" s="275" t="e">
        <f t="shared" si="152"/>
        <v>#VALUE!</v>
      </c>
      <c r="AB465" s="275" t="e">
        <f t="shared" si="152"/>
        <v>#VALUE!</v>
      </c>
      <c r="AC465" s="275" t="e">
        <f t="shared" si="152"/>
        <v>#VALUE!</v>
      </c>
      <c r="AD465" s="275" t="e">
        <f t="shared" si="152"/>
        <v>#VALUE!</v>
      </c>
      <c r="AE465" s="276" t="e">
        <f t="shared" si="139"/>
        <v>#VALUE!</v>
      </c>
    </row>
    <row r="466" spans="1:31">
      <c r="A466" s="133" t="e">
        <f t="shared" si="140"/>
        <v>#VALUE!</v>
      </c>
      <c r="B466" s="134" t="e">
        <f t="shared" si="141"/>
        <v>#VALUE!</v>
      </c>
      <c r="C466" s="134" t="e">
        <f t="shared" si="142"/>
        <v>#VALUE!</v>
      </c>
      <c r="D466" s="135" t="e">
        <f t="shared" si="143"/>
        <v>#VALUE!</v>
      </c>
      <c r="E466" s="150" t="e">
        <f t="shared" si="153"/>
        <v>#VALUE!</v>
      </c>
      <c r="F466" s="150" t="e">
        <f t="shared" si="154"/>
        <v>#VALUE!</v>
      </c>
      <c r="G466" s="136" t="e">
        <f t="shared" si="155"/>
        <v>#VALUE!</v>
      </c>
      <c r="H466" s="148" t="e">
        <f t="shared" ref="H466:H529" si="159">IF(A466&lt;&gt;"", IF(B466&lt;Max_tax_free_term, IF(AND(C466=1, B466&lt;Max_tax_free_term), Annual_tax_free_Wdwl, 0), 0)+H465-I465, "")</f>
        <v>#VALUE!</v>
      </c>
      <c r="I466" s="148" t="e">
        <f t="shared" si="144"/>
        <v>#VALUE!</v>
      </c>
      <c r="J466" s="148" t="e">
        <f t="shared" si="156"/>
        <v>#VALUE!</v>
      </c>
      <c r="K466" s="148" t="e">
        <f t="shared" si="145"/>
        <v>#VALUE!</v>
      </c>
      <c r="L466" s="148" t="e">
        <f t="shared" si="146"/>
        <v>#VALUE!</v>
      </c>
      <c r="M466" s="148" t="e">
        <f t="shared" si="157"/>
        <v>#VALUE!</v>
      </c>
      <c r="N466" s="148" t="e">
        <f t="shared" ref="N466:N529" si="160">IF(A466="", "", AE466)</f>
        <v>#VALUE!</v>
      </c>
      <c r="O466" s="148"/>
      <c r="P466" s="148"/>
      <c r="Q466" s="148" t="e">
        <f t="shared" si="147"/>
        <v>#VALUE!</v>
      </c>
      <c r="R466" s="148" t="e">
        <f t="shared" si="148"/>
        <v>#VALUE!</v>
      </c>
      <c r="S466" s="137" t="e">
        <f t="shared" si="158"/>
        <v>#VALUE!</v>
      </c>
      <c r="T466" s="275" t="e">
        <f t="shared" si="150"/>
        <v>#VALUE!</v>
      </c>
      <c r="U466" s="275" t="e">
        <f t="shared" si="152"/>
        <v>#VALUE!</v>
      </c>
      <c r="V466" s="275" t="e">
        <f t="shared" si="152"/>
        <v>#VALUE!</v>
      </c>
      <c r="W466" s="275" t="e">
        <f t="shared" si="152"/>
        <v>#VALUE!</v>
      </c>
      <c r="X466" s="275" t="e">
        <f t="shared" si="152"/>
        <v>#VALUE!</v>
      </c>
      <c r="Y466" s="275" t="e">
        <f t="shared" si="152"/>
        <v>#VALUE!</v>
      </c>
      <c r="Z466" s="275" t="e">
        <f t="shared" si="152"/>
        <v>#VALUE!</v>
      </c>
      <c r="AA466" s="275" t="e">
        <f t="shared" si="152"/>
        <v>#VALUE!</v>
      </c>
      <c r="AB466" s="275" t="e">
        <f t="shared" si="152"/>
        <v>#VALUE!</v>
      </c>
      <c r="AC466" s="275" t="e">
        <f t="shared" si="152"/>
        <v>#VALUE!</v>
      </c>
      <c r="AD466" s="275" t="e">
        <f t="shared" si="152"/>
        <v>#VALUE!</v>
      </c>
      <c r="AE466" s="276" t="e">
        <f t="shared" ref="AE466:AE529" si="161">SUMPRODUCT(T466:AD466,T$9:AD$9)/100/12</f>
        <v>#VALUE!</v>
      </c>
    </row>
    <row r="467" spans="1:31">
      <c r="A467" s="133" t="e">
        <f t="shared" ref="A467:A530" si="162">IF(A466&lt;$D$11, A466+1, "")</f>
        <v>#VALUE!</v>
      </c>
      <c r="B467" s="134" t="e">
        <f t="shared" ref="B467:B530" si="163">IF(A467&lt;&gt;"", IF(C467=1, B466+1, B466), "")</f>
        <v>#VALUE!</v>
      </c>
      <c r="C467" s="134" t="e">
        <f t="shared" ref="C467:C530" si="164">IF(A467&lt;&gt;"", IF(C466=12, 1, C466+1), "")</f>
        <v>#VALUE!</v>
      </c>
      <c r="D467" s="135" t="e">
        <f t="shared" ref="D467:D530" si="165">IF(A467&lt;&gt;"", DATE(YEAR(D466), MONTH(D466)+1, DAY(D466)), "")</f>
        <v>#VALUE!</v>
      </c>
      <c r="E467" s="150" t="e">
        <f t="shared" si="153"/>
        <v>#VALUE!</v>
      </c>
      <c r="F467" s="150" t="e">
        <f t="shared" si="154"/>
        <v>#VALUE!</v>
      </c>
      <c r="G467" s="136" t="e">
        <f t="shared" si="155"/>
        <v>#VALUE!</v>
      </c>
      <c r="H467" s="148" t="e">
        <f t="shared" si="159"/>
        <v>#VALUE!</v>
      </c>
      <c r="I467" s="148" t="e">
        <f t="shared" ref="I467:I530" si="166">IF(A467&lt;&gt;"", MIN(E467, H467, Q467), "")</f>
        <v>#VALUE!</v>
      </c>
      <c r="J467" s="148" t="e">
        <f t="shared" si="156"/>
        <v>#VALUE!</v>
      </c>
      <c r="K467" s="148" t="e">
        <f t="shared" ref="K467:K530" si="167">IF(A467="", "", $I$12^(A467/12)*J467)</f>
        <v>#VALUE!</v>
      </c>
      <c r="L467" s="148" t="e">
        <f t="shared" ref="L467:L530" si="168">IF(A467="", "", R466)</f>
        <v>#VALUE!</v>
      </c>
      <c r="M467" s="148" t="e">
        <f t="shared" si="157"/>
        <v>#VALUE!</v>
      </c>
      <c r="N467" s="148" t="e">
        <f t="shared" si="160"/>
        <v>#VALUE!</v>
      </c>
      <c r="O467" s="148"/>
      <c r="P467" s="148"/>
      <c r="Q467" s="148" t="e">
        <f t="shared" ref="Q467:Q530" si="169">IF(A467 = "", 0, MAX(M467 - (SUM(N467:P467)), 0))</f>
        <v>#VALUE!</v>
      </c>
      <c r="R467" s="148" t="e">
        <f t="shared" ref="R467:R530" si="170">IF(A467="", "", MAX(Q467-E467, 0))</f>
        <v>#VALUE!</v>
      </c>
      <c r="S467" s="137" t="e">
        <f t="shared" si="158"/>
        <v>#VALUE!</v>
      </c>
      <c r="T467" s="275" t="e">
        <f t="shared" si="150"/>
        <v>#VALUE!</v>
      </c>
      <c r="U467" s="275" t="e">
        <f t="shared" si="152"/>
        <v>#VALUE!</v>
      </c>
      <c r="V467" s="275" t="e">
        <f t="shared" si="152"/>
        <v>#VALUE!</v>
      </c>
      <c r="W467" s="275" t="e">
        <f t="shared" si="152"/>
        <v>#VALUE!</v>
      </c>
      <c r="X467" s="275" t="e">
        <f t="shared" si="152"/>
        <v>#VALUE!</v>
      </c>
      <c r="Y467" s="275" t="e">
        <f t="shared" si="152"/>
        <v>#VALUE!</v>
      </c>
      <c r="Z467" s="275" t="e">
        <f t="shared" si="152"/>
        <v>#VALUE!</v>
      </c>
      <c r="AA467" s="275" t="e">
        <f t="shared" si="152"/>
        <v>#VALUE!</v>
      </c>
      <c r="AB467" s="275" t="e">
        <f t="shared" si="152"/>
        <v>#VALUE!</v>
      </c>
      <c r="AC467" s="275" t="e">
        <f t="shared" si="152"/>
        <v>#VALUE!</v>
      </c>
      <c r="AD467" s="275" t="e">
        <f t="shared" si="152"/>
        <v>#VALUE!</v>
      </c>
      <c r="AE467" s="276" t="e">
        <f t="shared" si="161"/>
        <v>#VALUE!</v>
      </c>
    </row>
    <row r="468" spans="1:31">
      <c r="A468" s="133" t="e">
        <f t="shared" si="162"/>
        <v>#VALUE!</v>
      </c>
      <c r="B468" s="134" t="e">
        <f t="shared" si="163"/>
        <v>#VALUE!</v>
      </c>
      <c r="C468" s="134" t="e">
        <f t="shared" si="164"/>
        <v>#VALUE!</v>
      </c>
      <c r="D468" s="135" t="e">
        <f t="shared" si="165"/>
        <v>#VALUE!</v>
      </c>
      <c r="E468" s="150" t="e">
        <f t="shared" si="153"/>
        <v>#VALUE!</v>
      </c>
      <c r="F468" s="150" t="e">
        <f t="shared" si="154"/>
        <v>#VALUE!</v>
      </c>
      <c r="G468" s="136" t="e">
        <f t="shared" si="155"/>
        <v>#VALUE!</v>
      </c>
      <c r="H468" s="148" t="e">
        <f t="shared" si="159"/>
        <v>#VALUE!</v>
      </c>
      <c r="I468" s="148" t="e">
        <f t="shared" si="166"/>
        <v>#VALUE!</v>
      </c>
      <c r="J468" s="148" t="e">
        <f t="shared" si="156"/>
        <v>#VALUE!</v>
      </c>
      <c r="K468" s="148" t="e">
        <f t="shared" si="167"/>
        <v>#VALUE!</v>
      </c>
      <c r="L468" s="148" t="e">
        <f t="shared" si="168"/>
        <v>#VALUE!</v>
      </c>
      <c r="M468" s="148" t="e">
        <f t="shared" si="157"/>
        <v>#VALUE!</v>
      </c>
      <c r="N468" s="148" t="e">
        <f t="shared" si="160"/>
        <v>#VALUE!</v>
      </c>
      <c r="O468" s="148"/>
      <c r="P468" s="148"/>
      <c r="Q468" s="148" t="e">
        <f t="shared" si="169"/>
        <v>#VALUE!</v>
      </c>
      <c r="R468" s="148" t="e">
        <f t="shared" si="170"/>
        <v>#VALUE!</v>
      </c>
      <c r="S468" s="137" t="e">
        <f t="shared" si="158"/>
        <v>#VALUE!</v>
      </c>
      <c r="T468" s="275" t="e">
        <f t="shared" si="150"/>
        <v>#VALUE!</v>
      </c>
      <c r="U468" s="275" t="e">
        <f t="shared" si="152"/>
        <v>#VALUE!</v>
      </c>
      <c r="V468" s="275" t="e">
        <f t="shared" si="152"/>
        <v>#VALUE!</v>
      </c>
      <c r="W468" s="275" t="e">
        <f t="shared" si="152"/>
        <v>#VALUE!</v>
      </c>
      <c r="X468" s="275" t="e">
        <f t="shared" si="152"/>
        <v>#VALUE!</v>
      </c>
      <c r="Y468" s="275" t="e">
        <f t="shared" si="152"/>
        <v>#VALUE!</v>
      </c>
      <c r="Z468" s="275" t="e">
        <f t="shared" si="152"/>
        <v>#VALUE!</v>
      </c>
      <c r="AA468" s="275" t="e">
        <f t="shared" si="152"/>
        <v>#VALUE!</v>
      </c>
      <c r="AB468" s="275" t="e">
        <f t="shared" si="152"/>
        <v>#VALUE!</v>
      </c>
      <c r="AC468" s="275" t="e">
        <f t="shared" si="152"/>
        <v>#VALUE!</v>
      </c>
      <c r="AD468" s="275" t="e">
        <f t="shared" si="152"/>
        <v>#VALUE!</v>
      </c>
      <c r="AE468" s="276" t="e">
        <f t="shared" si="161"/>
        <v>#VALUE!</v>
      </c>
    </row>
    <row r="469" spans="1:31">
      <c r="A469" s="133" t="e">
        <f t="shared" si="162"/>
        <v>#VALUE!</v>
      </c>
      <c r="B469" s="134" t="e">
        <f t="shared" si="163"/>
        <v>#VALUE!</v>
      </c>
      <c r="C469" s="134" t="e">
        <f t="shared" si="164"/>
        <v>#VALUE!</v>
      </c>
      <c r="D469" s="135" t="e">
        <f t="shared" si="165"/>
        <v>#VALUE!</v>
      </c>
      <c r="E469" s="150" t="e">
        <f t="shared" si="153"/>
        <v>#VALUE!</v>
      </c>
      <c r="F469" s="150" t="e">
        <f t="shared" si="154"/>
        <v>#VALUE!</v>
      </c>
      <c r="G469" s="136" t="e">
        <f t="shared" si="155"/>
        <v>#VALUE!</v>
      </c>
      <c r="H469" s="148" t="e">
        <f t="shared" si="159"/>
        <v>#VALUE!</v>
      </c>
      <c r="I469" s="148" t="e">
        <f t="shared" si="166"/>
        <v>#VALUE!</v>
      </c>
      <c r="J469" s="148" t="e">
        <f t="shared" si="156"/>
        <v>#VALUE!</v>
      </c>
      <c r="K469" s="148" t="e">
        <f t="shared" si="167"/>
        <v>#VALUE!</v>
      </c>
      <c r="L469" s="148" t="e">
        <f t="shared" si="168"/>
        <v>#VALUE!</v>
      </c>
      <c r="M469" s="148" t="e">
        <f t="shared" si="157"/>
        <v>#VALUE!</v>
      </c>
      <c r="N469" s="148" t="e">
        <f t="shared" si="160"/>
        <v>#VALUE!</v>
      </c>
      <c r="O469" s="148"/>
      <c r="P469" s="148"/>
      <c r="Q469" s="148" t="e">
        <f t="shared" si="169"/>
        <v>#VALUE!</v>
      </c>
      <c r="R469" s="148" t="e">
        <f t="shared" si="170"/>
        <v>#VALUE!</v>
      </c>
      <c r="S469" s="137" t="e">
        <f t="shared" si="158"/>
        <v>#VALUE!</v>
      </c>
      <c r="T469" s="275" t="e">
        <f t="shared" si="150"/>
        <v>#VALUE!</v>
      </c>
      <c r="U469" s="275" t="e">
        <f t="shared" si="152"/>
        <v>#VALUE!</v>
      </c>
      <c r="V469" s="275" t="e">
        <f t="shared" si="152"/>
        <v>#VALUE!</v>
      </c>
      <c r="W469" s="275" t="e">
        <f t="shared" si="152"/>
        <v>#VALUE!</v>
      </c>
      <c r="X469" s="275" t="e">
        <f t="shared" si="152"/>
        <v>#VALUE!</v>
      </c>
      <c r="Y469" s="275" t="e">
        <f t="shared" si="152"/>
        <v>#VALUE!</v>
      </c>
      <c r="Z469" s="275" t="e">
        <f t="shared" si="152"/>
        <v>#VALUE!</v>
      </c>
      <c r="AA469" s="275" t="e">
        <f t="shared" si="152"/>
        <v>#VALUE!</v>
      </c>
      <c r="AB469" s="275" t="e">
        <f t="shared" si="152"/>
        <v>#VALUE!</v>
      </c>
      <c r="AC469" s="275" t="e">
        <f t="shared" si="152"/>
        <v>#VALUE!</v>
      </c>
      <c r="AD469" s="275" t="e">
        <f t="shared" si="152"/>
        <v>#VALUE!</v>
      </c>
      <c r="AE469" s="276" t="e">
        <f t="shared" si="161"/>
        <v>#VALUE!</v>
      </c>
    </row>
    <row r="470" spans="1:31">
      <c r="A470" s="133" t="e">
        <f t="shared" si="162"/>
        <v>#VALUE!</v>
      </c>
      <c r="B470" s="134" t="e">
        <f t="shared" si="163"/>
        <v>#VALUE!</v>
      </c>
      <c r="C470" s="134" t="e">
        <f t="shared" si="164"/>
        <v>#VALUE!</v>
      </c>
      <c r="D470" s="135" t="e">
        <f t="shared" si="165"/>
        <v>#VALUE!</v>
      </c>
      <c r="E470" s="150" t="e">
        <f t="shared" si="153"/>
        <v>#VALUE!</v>
      </c>
      <c r="F470" s="150" t="e">
        <f t="shared" si="154"/>
        <v>#VALUE!</v>
      </c>
      <c r="G470" s="136" t="e">
        <f t="shared" si="155"/>
        <v>#VALUE!</v>
      </c>
      <c r="H470" s="148" t="e">
        <f t="shared" si="159"/>
        <v>#VALUE!</v>
      </c>
      <c r="I470" s="148" t="e">
        <f t="shared" si="166"/>
        <v>#VALUE!</v>
      </c>
      <c r="J470" s="148" t="e">
        <f t="shared" si="156"/>
        <v>#VALUE!</v>
      </c>
      <c r="K470" s="148" t="e">
        <f t="shared" si="167"/>
        <v>#VALUE!</v>
      </c>
      <c r="L470" s="148" t="e">
        <f t="shared" si="168"/>
        <v>#VALUE!</v>
      </c>
      <c r="M470" s="148" t="e">
        <f t="shared" si="157"/>
        <v>#VALUE!</v>
      </c>
      <c r="N470" s="148" t="e">
        <f t="shared" si="160"/>
        <v>#VALUE!</v>
      </c>
      <c r="O470" s="148"/>
      <c r="P470" s="148"/>
      <c r="Q470" s="148" t="e">
        <f t="shared" si="169"/>
        <v>#VALUE!</v>
      </c>
      <c r="R470" s="148" t="e">
        <f t="shared" si="170"/>
        <v>#VALUE!</v>
      </c>
      <c r="S470" s="137" t="e">
        <f t="shared" si="158"/>
        <v>#VALUE!</v>
      </c>
      <c r="T470" s="275" t="e">
        <f t="shared" si="150"/>
        <v>#VALUE!</v>
      </c>
      <c r="U470" s="275" t="e">
        <f t="shared" si="152"/>
        <v>#VALUE!</v>
      </c>
      <c r="V470" s="275" t="e">
        <f t="shared" si="152"/>
        <v>#VALUE!</v>
      </c>
      <c r="W470" s="275" t="e">
        <f t="shared" si="152"/>
        <v>#VALUE!</v>
      </c>
      <c r="X470" s="275" t="e">
        <f t="shared" si="152"/>
        <v>#VALUE!</v>
      </c>
      <c r="Y470" s="275" t="e">
        <f t="shared" si="152"/>
        <v>#VALUE!</v>
      </c>
      <c r="Z470" s="275" t="e">
        <f t="shared" si="152"/>
        <v>#VALUE!</v>
      </c>
      <c r="AA470" s="275" t="e">
        <f t="shared" si="152"/>
        <v>#VALUE!</v>
      </c>
      <c r="AB470" s="275" t="e">
        <f t="shared" si="152"/>
        <v>#VALUE!</v>
      </c>
      <c r="AC470" s="275" t="e">
        <f t="shared" si="152"/>
        <v>#VALUE!</v>
      </c>
      <c r="AD470" s="275" t="e">
        <f t="shared" si="152"/>
        <v>#VALUE!</v>
      </c>
      <c r="AE470" s="276" t="e">
        <f t="shared" si="161"/>
        <v>#VALUE!</v>
      </c>
    </row>
    <row r="471" spans="1:31">
      <c r="A471" s="133" t="e">
        <f t="shared" si="162"/>
        <v>#VALUE!</v>
      </c>
      <c r="B471" s="134" t="e">
        <f t="shared" si="163"/>
        <v>#VALUE!</v>
      </c>
      <c r="C471" s="134" t="e">
        <f t="shared" si="164"/>
        <v>#VALUE!</v>
      </c>
      <c r="D471" s="135" t="e">
        <f t="shared" si="165"/>
        <v>#VALUE!</v>
      </c>
      <c r="E471" s="150" t="e">
        <f t="shared" si="153"/>
        <v>#VALUE!</v>
      </c>
      <c r="F471" s="150" t="e">
        <f t="shared" si="154"/>
        <v>#VALUE!</v>
      </c>
      <c r="G471" s="136" t="e">
        <f t="shared" si="155"/>
        <v>#VALUE!</v>
      </c>
      <c r="H471" s="148" t="e">
        <f t="shared" si="159"/>
        <v>#VALUE!</v>
      </c>
      <c r="I471" s="148" t="e">
        <f t="shared" si="166"/>
        <v>#VALUE!</v>
      </c>
      <c r="J471" s="148" t="e">
        <f t="shared" si="156"/>
        <v>#VALUE!</v>
      </c>
      <c r="K471" s="148" t="e">
        <f t="shared" si="167"/>
        <v>#VALUE!</v>
      </c>
      <c r="L471" s="148" t="e">
        <f t="shared" si="168"/>
        <v>#VALUE!</v>
      </c>
      <c r="M471" s="148" t="e">
        <f t="shared" si="157"/>
        <v>#VALUE!</v>
      </c>
      <c r="N471" s="148" t="e">
        <f t="shared" si="160"/>
        <v>#VALUE!</v>
      </c>
      <c r="O471" s="148"/>
      <c r="P471" s="148"/>
      <c r="Q471" s="148" t="e">
        <f t="shared" si="169"/>
        <v>#VALUE!</v>
      </c>
      <c r="R471" s="148" t="e">
        <f t="shared" si="170"/>
        <v>#VALUE!</v>
      </c>
      <c r="S471" s="137" t="e">
        <f t="shared" si="158"/>
        <v>#VALUE!</v>
      </c>
      <c r="T471" s="275" t="e">
        <f t="shared" si="150"/>
        <v>#VALUE!</v>
      </c>
      <c r="U471" s="275" t="e">
        <f t="shared" si="152"/>
        <v>#VALUE!</v>
      </c>
      <c r="V471" s="275" t="e">
        <f t="shared" si="152"/>
        <v>#VALUE!</v>
      </c>
      <c r="W471" s="275" t="e">
        <f t="shared" si="152"/>
        <v>#VALUE!</v>
      </c>
      <c r="X471" s="275" t="e">
        <f t="shared" si="152"/>
        <v>#VALUE!</v>
      </c>
      <c r="Y471" s="275" t="e">
        <f t="shared" si="152"/>
        <v>#VALUE!</v>
      </c>
      <c r="Z471" s="275" t="e">
        <f t="shared" si="152"/>
        <v>#VALUE!</v>
      </c>
      <c r="AA471" s="275" t="e">
        <f t="shared" si="152"/>
        <v>#VALUE!</v>
      </c>
      <c r="AB471" s="275" t="e">
        <f t="shared" si="152"/>
        <v>#VALUE!</v>
      </c>
      <c r="AC471" s="275" t="e">
        <f t="shared" si="152"/>
        <v>#VALUE!</v>
      </c>
      <c r="AD471" s="275" t="e">
        <f t="shared" si="152"/>
        <v>#VALUE!</v>
      </c>
      <c r="AE471" s="276" t="e">
        <f t="shared" si="161"/>
        <v>#VALUE!</v>
      </c>
    </row>
    <row r="472" spans="1:31">
      <c r="A472" s="133" t="e">
        <f t="shared" si="162"/>
        <v>#VALUE!</v>
      </c>
      <c r="B472" s="134" t="e">
        <f t="shared" si="163"/>
        <v>#VALUE!</v>
      </c>
      <c r="C472" s="134" t="e">
        <f t="shared" si="164"/>
        <v>#VALUE!</v>
      </c>
      <c r="D472" s="135" t="e">
        <f t="shared" si="165"/>
        <v>#VALUE!</v>
      </c>
      <c r="E472" s="150" t="e">
        <f t="shared" si="153"/>
        <v>#VALUE!</v>
      </c>
      <c r="F472" s="150" t="e">
        <f t="shared" si="154"/>
        <v>#VALUE!</v>
      </c>
      <c r="G472" s="136" t="e">
        <f t="shared" si="155"/>
        <v>#VALUE!</v>
      </c>
      <c r="H472" s="148" t="e">
        <f t="shared" si="159"/>
        <v>#VALUE!</v>
      </c>
      <c r="I472" s="148" t="e">
        <f t="shared" si="166"/>
        <v>#VALUE!</v>
      </c>
      <c r="J472" s="148" t="e">
        <f t="shared" si="156"/>
        <v>#VALUE!</v>
      </c>
      <c r="K472" s="148" t="e">
        <f t="shared" si="167"/>
        <v>#VALUE!</v>
      </c>
      <c r="L472" s="148" t="e">
        <f t="shared" si="168"/>
        <v>#VALUE!</v>
      </c>
      <c r="M472" s="148" t="e">
        <f t="shared" si="157"/>
        <v>#VALUE!</v>
      </c>
      <c r="N472" s="148" t="e">
        <f t="shared" si="160"/>
        <v>#VALUE!</v>
      </c>
      <c r="O472" s="148"/>
      <c r="P472" s="148"/>
      <c r="Q472" s="148" t="e">
        <f t="shared" si="169"/>
        <v>#VALUE!</v>
      </c>
      <c r="R472" s="148" t="e">
        <f t="shared" si="170"/>
        <v>#VALUE!</v>
      </c>
      <c r="S472" s="137" t="e">
        <f t="shared" si="158"/>
        <v>#VALUE!</v>
      </c>
      <c r="T472" s="275" t="e">
        <f t="shared" si="150"/>
        <v>#VALUE!</v>
      </c>
      <c r="U472" s="275" t="e">
        <f t="shared" si="152"/>
        <v>#VALUE!</v>
      </c>
      <c r="V472" s="275" t="e">
        <f t="shared" si="152"/>
        <v>#VALUE!</v>
      </c>
      <c r="W472" s="275" t="e">
        <f t="shared" si="152"/>
        <v>#VALUE!</v>
      </c>
      <c r="X472" s="275" t="e">
        <f t="shared" si="152"/>
        <v>#VALUE!</v>
      </c>
      <c r="Y472" s="275" t="e">
        <f t="shared" si="152"/>
        <v>#VALUE!</v>
      </c>
      <c r="Z472" s="275" t="e">
        <f t="shared" si="152"/>
        <v>#VALUE!</v>
      </c>
      <c r="AA472" s="275" t="e">
        <f t="shared" si="152"/>
        <v>#VALUE!</v>
      </c>
      <c r="AB472" s="275" t="e">
        <f t="shared" si="152"/>
        <v>#VALUE!</v>
      </c>
      <c r="AC472" s="275" t="e">
        <f t="shared" si="152"/>
        <v>#VALUE!</v>
      </c>
      <c r="AD472" s="275" t="e">
        <f t="shared" si="152"/>
        <v>#VALUE!</v>
      </c>
      <c r="AE472" s="276" t="e">
        <f t="shared" si="161"/>
        <v>#VALUE!</v>
      </c>
    </row>
    <row r="473" spans="1:31">
      <c r="A473" s="133" t="e">
        <f t="shared" si="162"/>
        <v>#VALUE!</v>
      </c>
      <c r="B473" s="134" t="e">
        <f t="shared" si="163"/>
        <v>#VALUE!</v>
      </c>
      <c r="C473" s="134" t="e">
        <f t="shared" si="164"/>
        <v>#VALUE!</v>
      </c>
      <c r="D473" s="135" t="e">
        <f t="shared" si="165"/>
        <v>#VALUE!</v>
      </c>
      <c r="E473" s="150" t="e">
        <f t="shared" si="153"/>
        <v>#VALUE!</v>
      </c>
      <c r="F473" s="150" t="e">
        <f t="shared" si="154"/>
        <v>#VALUE!</v>
      </c>
      <c r="G473" s="136" t="e">
        <f t="shared" si="155"/>
        <v>#VALUE!</v>
      </c>
      <c r="H473" s="148" t="e">
        <f t="shared" si="159"/>
        <v>#VALUE!</v>
      </c>
      <c r="I473" s="148" t="e">
        <f t="shared" si="166"/>
        <v>#VALUE!</v>
      </c>
      <c r="J473" s="148" t="e">
        <f t="shared" si="156"/>
        <v>#VALUE!</v>
      </c>
      <c r="K473" s="148" t="e">
        <f t="shared" si="167"/>
        <v>#VALUE!</v>
      </c>
      <c r="L473" s="148" t="e">
        <f t="shared" si="168"/>
        <v>#VALUE!</v>
      </c>
      <c r="M473" s="148" t="e">
        <f t="shared" si="157"/>
        <v>#VALUE!</v>
      </c>
      <c r="N473" s="148" t="e">
        <f t="shared" si="160"/>
        <v>#VALUE!</v>
      </c>
      <c r="O473" s="148"/>
      <c r="P473" s="148"/>
      <c r="Q473" s="148" t="e">
        <f t="shared" si="169"/>
        <v>#VALUE!</v>
      </c>
      <c r="R473" s="148" t="e">
        <f t="shared" si="170"/>
        <v>#VALUE!</v>
      </c>
      <c r="S473" s="137" t="e">
        <f t="shared" si="158"/>
        <v>#VALUE!</v>
      </c>
      <c r="T473" s="275" t="e">
        <f t="shared" si="150"/>
        <v>#VALUE!</v>
      </c>
      <c r="U473" s="275" t="e">
        <f t="shared" si="152"/>
        <v>#VALUE!</v>
      </c>
      <c r="V473" s="275" t="e">
        <f t="shared" si="152"/>
        <v>#VALUE!</v>
      </c>
      <c r="W473" s="275" t="e">
        <f t="shared" si="152"/>
        <v>#VALUE!</v>
      </c>
      <c r="X473" s="275" t="e">
        <f t="shared" si="152"/>
        <v>#VALUE!</v>
      </c>
      <c r="Y473" s="275" t="e">
        <f t="shared" si="152"/>
        <v>#VALUE!</v>
      </c>
      <c r="Z473" s="275" t="e">
        <f t="shared" si="152"/>
        <v>#VALUE!</v>
      </c>
      <c r="AA473" s="275" t="e">
        <f t="shared" si="152"/>
        <v>#VALUE!</v>
      </c>
      <c r="AB473" s="275" t="e">
        <f t="shared" si="152"/>
        <v>#VALUE!</v>
      </c>
      <c r="AC473" s="275" t="e">
        <f t="shared" si="152"/>
        <v>#VALUE!</v>
      </c>
      <c r="AD473" s="275" t="e">
        <f t="shared" si="152"/>
        <v>#VALUE!</v>
      </c>
      <c r="AE473" s="276" t="e">
        <f t="shared" si="161"/>
        <v>#VALUE!</v>
      </c>
    </row>
    <row r="474" spans="1:31">
      <c r="A474" s="133" t="e">
        <f t="shared" si="162"/>
        <v>#VALUE!</v>
      </c>
      <c r="B474" s="134" t="e">
        <f t="shared" si="163"/>
        <v>#VALUE!</v>
      </c>
      <c r="C474" s="134" t="e">
        <f t="shared" si="164"/>
        <v>#VALUE!</v>
      </c>
      <c r="D474" s="135" t="e">
        <f t="shared" si="165"/>
        <v>#VALUE!</v>
      </c>
      <c r="E474" s="150" t="e">
        <f t="shared" si="153"/>
        <v>#VALUE!</v>
      </c>
      <c r="F474" s="150" t="e">
        <f t="shared" si="154"/>
        <v>#VALUE!</v>
      </c>
      <c r="G474" s="136" t="e">
        <f t="shared" si="155"/>
        <v>#VALUE!</v>
      </c>
      <c r="H474" s="148" t="e">
        <f t="shared" si="159"/>
        <v>#VALUE!</v>
      </c>
      <c r="I474" s="148" t="e">
        <f t="shared" si="166"/>
        <v>#VALUE!</v>
      </c>
      <c r="J474" s="148" t="e">
        <f t="shared" si="156"/>
        <v>#VALUE!</v>
      </c>
      <c r="K474" s="148" t="e">
        <f t="shared" si="167"/>
        <v>#VALUE!</v>
      </c>
      <c r="L474" s="148" t="e">
        <f t="shared" si="168"/>
        <v>#VALUE!</v>
      </c>
      <c r="M474" s="148" t="e">
        <f t="shared" si="157"/>
        <v>#VALUE!</v>
      </c>
      <c r="N474" s="148" t="e">
        <f t="shared" si="160"/>
        <v>#VALUE!</v>
      </c>
      <c r="O474" s="148"/>
      <c r="P474" s="148"/>
      <c r="Q474" s="148" t="e">
        <f t="shared" si="169"/>
        <v>#VALUE!</v>
      </c>
      <c r="R474" s="148" t="e">
        <f t="shared" si="170"/>
        <v>#VALUE!</v>
      </c>
      <c r="S474" s="137" t="e">
        <f t="shared" si="158"/>
        <v>#VALUE!</v>
      </c>
      <c r="T474" s="275" t="e">
        <f t="shared" si="150"/>
        <v>#VALUE!</v>
      </c>
      <c r="U474" s="275" t="e">
        <f t="shared" si="152"/>
        <v>#VALUE!</v>
      </c>
      <c r="V474" s="275" t="e">
        <f t="shared" si="152"/>
        <v>#VALUE!</v>
      </c>
      <c r="W474" s="275" t="e">
        <f t="shared" si="152"/>
        <v>#VALUE!</v>
      </c>
      <c r="X474" s="275" t="e">
        <f t="shared" si="152"/>
        <v>#VALUE!</v>
      </c>
      <c r="Y474" s="275" t="e">
        <f t="shared" si="152"/>
        <v>#VALUE!</v>
      </c>
      <c r="Z474" s="275" t="e">
        <f t="shared" si="152"/>
        <v>#VALUE!</v>
      </c>
      <c r="AA474" s="275" t="e">
        <f t="shared" si="152"/>
        <v>#VALUE!</v>
      </c>
      <c r="AB474" s="275" t="e">
        <f t="shared" si="152"/>
        <v>#VALUE!</v>
      </c>
      <c r="AC474" s="275" t="e">
        <f t="shared" si="152"/>
        <v>#VALUE!</v>
      </c>
      <c r="AD474" s="275" t="e">
        <f t="shared" si="152"/>
        <v>#VALUE!</v>
      </c>
      <c r="AE474" s="276" t="e">
        <f t="shared" si="161"/>
        <v>#VALUE!</v>
      </c>
    </row>
    <row r="475" spans="1:31">
      <c r="A475" s="133" t="e">
        <f t="shared" si="162"/>
        <v>#VALUE!</v>
      </c>
      <c r="B475" s="134" t="e">
        <f t="shared" si="163"/>
        <v>#VALUE!</v>
      </c>
      <c r="C475" s="134" t="e">
        <f t="shared" si="164"/>
        <v>#VALUE!</v>
      </c>
      <c r="D475" s="135" t="e">
        <f t="shared" si="165"/>
        <v>#VALUE!</v>
      </c>
      <c r="E475" s="150" t="e">
        <f t="shared" si="153"/>
        <v>#VALUE!</v>
      </c>
      <c r="F475" s="150" t="e">
        <f t="shared" si="154"/>
        <v>#VALUE!</v>
      </c>
      <c r="G475" s="136" t="e">
        <f t="shared" si="155"/>
        <v>#VALUE!</v>
      </c>
      <c r="H475" s="148" t="e">
        <f t="shared" si="159"/>
        <v>#VALUE!</v>
      </c>
      <c r="I475" s="148" t="e">
        <f t="shared" si="166"/>
        <v>#VALUE!</v>
      </c>
      <c r="J475" s="148" t="e">
        <f t="shared" si="156"/>
        <v>#VALUE!</v>
      </c>
      <c r="K475" s="148" t="e">
        <f t="shared" si="167"/>
        <v>#VALUE!</v>
      </c>
      <c r="L475" s="148" t="e">
        <f t="shared" si="168"/>
        <v>#VALUE!</v>
      </c>
      <c r="M475" s="148" t="e">
        <f t="shared" si="157"/>
        <v>#VALUE!</v>
      </c>
      <c r="N475" s="148" t="e">
        <f t="shared" si="160"/>
        <v>#VALUE!</v>
      </c>
      <c r="O475" s="148"/>
      <c r="P475" s="148"/>
      <c r="Q475" s="148" t="e">
        <f t="shared" si="169"/>
        <v>#VALUE!</v>
      </c>
      <c r="R475" s="148" t="e">
        <f t="shared" si="170"/>
        <v>#VALUE!</v>
      </c>
      <c r="S475" s="137" t="e">
        <f t="shared" si="158"/>
        <v>#VALUE!</v>
      </c>
      <c r="T475" s="275" t="e">
        <f t="shared" si="150"/>
        <v>#VALUE!</v>
      </c>
      <c r="U475" s="275" t="e">
        <f t="shared" si="152"/>
        <v>#VALUE!</v>
      </c>
      <c r="V475" s="275" t="e">
        <f t="shared" si="152"/>
        <v>#VALUE!</v>
      </c>
      <c r="W475" s="275" t="e">
        <f t="shared" si="152"/>
        <v>#VALUE!</v>
      </c>
      <c r="X475" s="275" t="e">
        <f t="shared" si="152"/>
        <v>#VALUE!</v>
      </c>
      <c r="Y475" s="275" t="e">
        <f t="shared" si="152"/>
        <v>#VALUE!</v>
      </c>
      <c r="Z475" s="275" t="e">
        <f t="shared" si="152"/>
        <v>#VALUE!</v>
      </c>
      <c r="AA475" s="275" t="e">
        <f t="shared" si="152"/>
        <v>#VALUE!</v>
      </c>
      <c r="AB475" s="275" t="e">
        <f t="shared" si="152"/>
        <v>#VALUE!</v>
      </c>
      <c r="AC475" s="275" t="e">
        <f t="shared" si="152"/>
        <v>#VALUE!</v>
      </c>
      <c r="AD475" s="275" t="e">
        <f t="shared" si="152"/>
        <v>#VALUE!</v>
      </c>
      <c r="AE475" s="276" t="e">
        <f t="shared" si="161"/>
        <v>#VALUE!</v>
      </c>
    </row>
    <row r="476" spans="1:31">
      <c r="A476" s="133" t="e">
        <f t="shared" si="162"/>
        <v>#VALUE!</v>
      </c>
      <c r="B476" s="134" t="e">
        <f t="shared" si="163"/>
        <v>#VALUE!</v>
      </c>
      <c r="C476" s="134" t="e">
        <f t="shared" si="164"/>
        <v>#VALUE!</v>
      </c>
      <c r="D476" s="135" t="e">
        <f t="shared" si="165"/>
        <v>#VALUE!</v>
      </c>
      <c r="E476" s="150" t="e">
        <f t="shared" si="153"/>
        <v>#VALUE!</v>
      </c>
      <c r="F476" s="150" t="e">
        <f t="shared" si="154"/>
        <v>#VALUE!</v>
      </c>
      <c r="G476" s="136" t="e">
        <f t="shared" si="155"/>
        <v>#VALUE!</v>
      </c>
      <c r="H476" s="148" t="e">
        <f t="shared" si="159"/>
        <v>#VALUE!</v>
      </c>
      <c r="I476" s="148" t="e">
        <f t="shared" si="166"/>
        <v>#VALUE!</v>
      </c>
      <c r="J476" s="148" t="e">
        <f t="shared" si="156"/>
        <v>#VALUE!</v>
      </c>
      <c r="K476" s="148" t="e">
        <f t="shared" si="167"/>
        <v>#VALUE!</v>
      </c>
      <c r="L476" s="148" t="e">
        <f t="shared" si="168"/>
        <v>#VALUE!</v>
      </c>
      <c r="M476" s="148" t="e">
        <f t="shared" si="157"/>
        <v>#VALUE!</v>
      </c>
      <c r="N476" s="148" t="e">
        <f t="shared" si="160"/>
        <v>#VALUE!</v>
      </c>
      <c r="O476" s="148"/>
      <c r="P476" s="148"/>
      <c r="Q476" s="148" t="e">
        <f t="shared" si="169"/>
        <v>#VALUE!</v>
      </c>
      <c r="R476" s="148" t="e">
        <f t="shared" si="170"/>
        <v>#VALUE!</v>
      </c>
      <c r="S476" s="137" t="e">
        <f t="shared" si="158"/>
        <v>#VALUE!</v>
      </c>
      <c r="T476" s="275" t="e">
        <f t="shared" si="150"/>
        <v>#VALUE!</v>
      </c>
      <c r="U476" s="275" t="e">
        <f t="shared" si="152"/>
        <v>#VALUE!</v>
      </c>
      <c r="V476" s="275" t="e">
        <f t="shared" si="152"/>
        <v>#VALUE!</v>
      </c>
      <c r="W476" s="275" t="e">
        <f t="shared" si="152"/>
        <v>#VALUE!</v>
      </c>
      <c r="X476" s="275" t="e">
        <f t="shared" si="152"/>
        <v>#VALUE!</v>
      </c>
      <c r="Y476" s="275" t="e">
        <f t="shared" si="152"/>
        <v>#VALUE!</v>
      </c>
      <c r="Z476" s="275" t="e">
        <f t="shared" si="152"/>
        <v>#VALUE!</v>
      </c>
      <c r="AA476" s="275" t="e">
        <f t="shared" si="152"/>
        <v>#VALUE!</v>
      </c>
      <c r="AB476" s="275" t="e">
        <f t="shared" si="152"/>
        <v>#VALUE!</v>
      </c>
      <c r="AC476" s="275" t="e">
        <f t="shared" si="152"/>
        <v>#VALUE!</v>
      </c>
      <c r="AD476" s="275" t="e">
        <f t="shared" si="152"/>
        <v>#VALUE!</v>
      </c>
      <c r="AE476" s="276" t="e">
        <f t="shared" si="161"/>
        <v>#VALUE!</v>
      </c>
    </row>
    <row r="477" spans="1:31">
      <c r="A477" s="133" t="e">
        <f t="shared" si="162"/>
        <v>#VALUE!</v>
      </c>
      <c r="B477" s="134" t="e">
        <f t="shared" si="163"/>
        <v>#VALUE!</v>
      </c>
      <c r="C477" s="134" t="e">
        <f t="shared" si="164"/>
        <v>#VALUE!</v>
      </c>
      <c r="D477" s="135" t="e">
        <f t="shared" si="165"/>
        <v>#VALUE!</v>
      </c>
      <c r="E477" s="150" t="e">
        <f t="shared" si="153"/>
        <v>#VALUE!</v>
      </c>
      <c r="F477" s="150" t="e">
        <f t="shared" si="154"/>
        <v>#VALUE!</v>
      </c>
      <c r="G477" s="136" t="e">
        <f t="shared" si="155"/>
        <v>#VALUE!</v>
      </c>
      <c r="H477" s="148" t="e">
        <f t="shared" si="159"/>
        <v>#VALUE!</v>
      </c>
      <c r="I477" s="148" t="e">
        <f t="shared" si="166"/>
        <v>#VALUE!</v>
      </c>
      <c r="J477" s="148" t="e">
        <f t="shared" si="156"/>
        <v>#VALUE!</v>
      </c>
      <c r="K477" s="148" t="e">
        <f t="shared" si="167"/>
        <v>#VALUE!</v>
      </c>
      <c r="L477" s="148" t="e">
        <f t="shared" si="168"/>
        <v>#VALUE!</v>
      </c>
      <c r="M477" s="148" t="e">
        <f t="shared" si="157"/>
        <v>#VALUE!</v>
      </c>
      <c r="N477" s="148" t="e">
        <f t="shared" si="160"/>
        <v>#VALUE!</v>
      </c>
      <c r="O477" s="148"/>
      <c r="P477" s="148"/>
      <c r="Q477" s="148" t="e">
        <f t="shared" si="169"/>
        <v>#VALUE!</v>
      </c>
      <c r="R477" s="148" t="e">
        <f t="shared" si="170"/>
        <v>#VALUE!</v>
      </c>
      <c r="S477" s="137" t="e">
        <f t="shared" si="158"/>
        <v>#VALUE!</v>
      </c>
      <c r="T477" s="275" t="e">
        <f t="shared" si="150"/>
        <v>#VALUE!</v>
      </c>
      <c r="U477" s="275" t="e">
        <f t="shared" si="152"/>
        <v>#VALUE!</v>
      </c>
      <c r="V477" s="275" t="e">
        <f t="shared" si="152"/>
        <v>#VALUE!</v>
      </c>
      <c r="W477" s="275" t="e">
        <f t="shared" si="152"/>
        <v>#VALUE!</v>
      </c>
      <c r="X477" s="275" t="e">
        <f t="shared" si="152"/>
        <v>#VALUE!</v>
      </c>
      <c r="Y477" s="275" t="e">
        <f t="shared" si="152"/>
        <v>#VALUE!</v>
      </c>
      <c r="Z477" s="275" t="e">
        <f t="shared" si="152"/>
        <v>#VALUE!</v>
      </c>
      <c r="AA477" s="275" t="e">
        <f t="shared" si="152"/>
        <v>#VALUE!</v>
      </c>
      <c r="AB477" s="275" t="e">
        <f t="shared" si="152"/>
        <v>#VALUE!</v>
      </c>
      <c r="AC477" s="275" t="e">
        <f t="shared" si="152"/>
        <v>#VALUE!</v>
      </c>
      <c r="AD477" s="275" t="e">
        <f t="shared" si="152"/>
        <v>#VALUE!</v>
      </c>
      <c r="AE477" s="276" t="e">
        <f t="shared" si="161"/>
        <v>#VALUE!</v>
      </c>
    </row>
    <row r="478" spans="1:31">
      <c r="A478" s="133" t="e">
        <f t="shared" si="162"/>
        <v>#VALUE!</v>
      </c>
      <c r="B478" s="134" t="e">
        <f t="shared" si="163"/>
        <v>#VALUE!</v>
      </c>
      <c r="C478" s="134" t="e">
        <f t="shared" si="164"/>
        <v>#VALUE!</v>
      </c>
      <c r="D478" s="135" t="e">
        <f t="shared" si="165"/>
        <v>#VALUE!</v>
      </c>
      <c r="E478" s="150" t="e">
        <f t="shared" si="153"/>
        <v>#VALUE!</v>
      </c>
      <c r="F478" s="150" t="e">
        <f t="shared" si="154"/>
        <v>#VALUE!</v>
      </c>
      <c r="G478" s="136" t="e">
        <f t="shared" si="155"/>
        <v>#VALUE!</v>
      </c>
      <c r="H478" s="148" t="e">
        <f t="shared" si="159"/>
        <v>#VALUE!</v>
      </c>
      <c r="I478" s="148" t="e">
        <f t="shared" si="166"/>
        <v>#VALUE!</v>
      </c>
      <c r="J478" s="148" t="e">
        <f t="shared" si="156"/>
        <v>#VALUE!</v>
      </c>
      <c r="K478" s="148" t="e">
        <f t="shared" si="167"/>
        <v>#VALUE!</v>
      </c>
      <c r="L478" s="148" t="e">
        <f t="shared" si="168"/>
        <v>#VALUE!</v>
      </c>
      <c r="M478" s="148" t="e">
        <f t="shared" si="157"/>
        <v>#VALUE!</v>
      </c>
      <c r="N478" s="148" t="e">
        <f t="shared" si="160"/>
        <v>#VALUE!</v>
      </c>
      <c r="O478" s="148"/>
      <c r="P478" s="148"/>
      <c r="Q478" s="148" t="e">
        <f t="shared" si="169"/>
        <v>#VALUE!</v>
      </c>
      <c r="R478" s="148" t="e">
        <f t="shared" si="170"/>
        <v>#VALUE!</v>
      </c>
      <c r="S478" s="137" t="e">
        <f t="shared" si="158"/>
        <v>#VALUE!</v>
      </c>
      <c r="T478" s="275" t="e">
        <f t="shared" si="150"/>
        <v>#VALUE!</v>
      </c>
      <c r="U478" s="275" t="e">
        <f t="shared" si="152"/>
        <v>#VALUE!</v>
      </c>
      <c r="V478" s="275" t="e">
        <f t="shared" si="152"/>
        <v>#VALUE!</v>
      </c>
      <c r="W478" s="275" t="e">
        <f t="shared" si="152"/>
        <v>#VALUE!</v>
      </c>
      <c r="X478" s="275" t="e">
        <f t="shared" si="152"/>
        <v>#VALUE!</v>
      </c>
      <c r="Y478" s="275" t="e">
        <f t="shared" si="152"/>
        <v>#VALUE!</v>
      </c>
      <c r="Z478" s="275" t="e">
        <f t="shared" si="152"/>
        <v>#VALUE!</v>
      </c>
      <c r="AA478" s="275" t="e">
        <f t="shared" si="152"/>
        <v>#VALUE!</v>
      </c>
      <c r="AB478" s="275" t="e">
        <f t="shared" si="152"/>
        <v>#VALUE!</v>
      </c>
      <c r="AC478" s="275" t="e">
        <f t="shared" si="152"/>
        <v>#VALUE!</v>
      </c>
      <c r="AD478" s="275" t="e">
        <f t="shared" si="152"/>
        <v>#VALUE!</v>
      </c>
      <c r="AE478" s="276" t="e">
        <f t="shared" si="161"/>
        <v>#VALUE!</v>
      </c>
    </row>
    <row r="479" spans="1:31">
      <c r="A479" s="133" t="e">
        <f t="shared" si="162"/>
        <v>#VALUE!</v>
      </c>
      <c r="B479" s="134" t="e">
        <f t="shared" si="163"/>
        <v>#VALUE!</v>
      </c>
      <c r="C479" s="134" t="e">
        <f t="shared" si="164"/>
        <v>#VALUE!</v>
      </c>
      <c r="D479" s="135" t="e">
        <f t="shared" si="165"/>
        <v>#VALUE!</v>
      </c>
      <c r="E479" s="150" t="e">
        <f t="shared" si="153"/>
        <v>#VALUE!</v>
      </c>
      <c r="F479" s="150" t="e">
        <f t="shared" si="154"/>
        <v>#VALUE!</v>
      </c>
      <c r="G479" s="136" t="e">
        <f t="shared" si="155"/>
        <v>#VALUE!</v>
      </c>
      <c r="H479" s="148" t="e">
        <f t="shared" si="159"/>
        <v>#VALUE!</v>
      </c>
      <c r="I479" s="148" t="e">
        <f t="shared" si="166"/>
        <v>#VALUE!</v>
      </c>
      <c r="J479" s="148" t="e">
        <f t="shared" si="156"/>
        <v>#VALUE!</v>
      </c>
      <c r="K479" s="148" t="e">
        <f t="shared" si="167"/>
        <v>#VALUE!</v>
      </c>
      <c r="L479" s="148" t="e">
        <f t="shared" si="168"/>
        <v>#VALUE!</v>
      </c>
      <c r="M479" s="148" t="e">
        <f t="shared" si="157"/>
        <v>#VALUE!</v>
      </c>
      <c r="N479" s="148" t="e">
        <f t="shared" si="160"/>
        <v>#VALUE!</v>
      </c>
      <c r="O479" s="148"/>
      <c r="P479" s="148"/>
      <c r="Q479" s="148" t="e">
        <f t="shared" si="169"/>
        <v>#VALUE!</v>
      </c>
      <c r="R479" s="148" t="e">
        <f t="shared" si="170"/>
        <v>#VALUE!</v>
      </c>
      <c r="S479" s="137" t="e">
        <f t="shared" si="158"/>
        <v>#VALUE!</v>
      </c>
      <c r="T479" s="275" t="e">
        <f t="shared" si="150"/>
        <v>#VALUE!</v>
      </c>
      <c r="U479" s="275" t="e">
        <f t="shared" si="152"/>
        <v>#VALUE!</v>
      </c>
      <c r="V479" s="275" t="e">
        <f t="shared" si="152"/>
        <v>#VALUE!</v>
      </c>
      <c r="W479" s="275" t="e">
        <f t="shared" si="152"/>
        <v>#VALUE!</v>
      </c>
      <c r="X479" s="275" t="e">
        <f t="shared" si="152"/>
        <v>#VALUE!</v>
      </c>
      <c r="Y479" s="275" t="e">
        <f t="shared" si="152"/>
        <v>#VALUE!</v>
      </c>
      <c r="Z479" s="275" t="e">
        <f t="shared" si="152"/>
        <v>#VALUE!</v>
      </c>
      <c r="AA479" s="275" t="e">
        <f t="shared" si="152"/>
        <v>#VALUE!</v>
      </c>
      <c r="AB479" s="275" t="e">
        <f t="shared" si="152"/>
        <v>#VALUE!</v>
      </c>
      <c r="AC479" s="275" t="e">
        <f t="shared" si="152"/>
        <v>#VALUE!</v>
      </c>
      <c r="AD479" s="275" t="e">
        <f t="shared" si="152"/>
        <v>#VALUE!</v>
      </c>
      <c r="AE479" s="276" t="e">
        <f t="shared" si="161"/>
        <v>#VALUE!</v>
      </c>
    </row>
    <row r="480" spans="1:31">
      <c r="A480" s="133" t="e">
        <f t="shared" si="162"/>
        <v>#VALUE!</v>
      </c>
      <c r="B480" s="134" t="e">
        <f t="shared" si="163"/>
        <v>#VALUE!</v>
      </c>
      <c r="C480" s="134" t="e">
        <f t="shared" si="164"/>
        <v>#VALUE!</v>
      </c>
      <c r="D480" s="135" t="e">
        <f t="shared" si="165"/>
        <v>#VALUE!</v>
      </c>
      <c r="E480" s="150" t="e">
        <f t="shared" si="153"/>
        <v>#VALUE!</v>
      </c>
      <c r="F480" s="150" t="e">
        <f t="shared" si="154"/>
        <v>#VALUE!</v>
      </c>
      <c r="G480" s="136" t="e">
        <f t="shared" si="155"/>
        <v>#VALUE!</v>
      </c>
      <c r="H480" s="148" t="e">
        <f t="shared" si="159"/>
        <v>#VALUE!</v>
      </c>
      <c r="I480" s="148" t="e">
        <f t="shared" si="166"/>
        <v>#VALUE!</v>
      </c>
      <c r="J480" s="148" t="e">
        <f t="shared" si="156"/>
        <v>#VALUE!</v>
      </c>
      <c r="K480" s="148" t="e">
        <f t="shared" si="167"/>
        <v>#VALUE!</v>
      </c>
      <c r="L480" s="148" t="e">
        <f t="shared" si="168"/>
        <v>#VALUE!</v>
      </c>
      <c r="M480" s="148" t="e">
        <f t="shared" si="157"/>
        <v>#VALUE!</v>
      </c>
      <c r="N480" s="148" t="e">
        <f t="shared" si="160"/>
        <v>#VALUE!</v>
      </c>
      <c r="O480" s="148"/>
      <c r="P480" s="148"/>
      <c r="Q480" s="148" t="e">
        <f t="shared" si="169"/>
        <v>#VALUE!</v>
      </c>
      <c r="R480" s="148" t="e">
        <f t="shared" si="170"/>
        <v>#VALUE!</v>
      </c>
      <c r="S480" s="137" t="e">
        <f t="shared" si="158"/>
        <v>#VALUE!</v>
      </c>
      <c r="T480" s="275" t="e">
        <f t="shared" si="150"/>
        <v>#VALUE!</v>
      </c>
      <c r="U480" s="275" t="e">
        <f t="shared" si="152"/>
        <v>#VALUE!</v>
      </c>
      <c r="V480" s="275" t="e">
        <f t="shared" si="152"/>
        <v>#VALUE!</v>
      </c>
      <c r="W480" s="275" t="e">
        <f t="shared" si="152"/>
        <v>#VALUE!</v>
      </c>
      <c r="X480" s="275" t="e">
        <f t="shared" si="152"/>
        <v>#VALUE!</v>
      </c>
      <c r="Y480" s="275" t="e">
        <f t="shared" si="152"/>
        <v>#VALUE!</v>
      </c>
      <c r="Z480" s="275" t="e">
        <f t="shared" si="152"/>
        <v>#VALUE!</v>
      </c>
      <c r="AA480" s="275" t="e">
        <f t="shared" si="152"/>
        <v>#VALUE!</v>
      </c>
      <c r="AB480" s="275" t="e">
        <f t="shared" si="152"/>
        <v>#VALUE!</v>
      </c>
      <c r="AC480" s="275" t="e">
        <f t="shared" si="152"/>
        <v>#VALUE!</v>
      </c>
      <c r="AD480" s="275" t="e">
        <f t="shared" si="152"/>
        <v>#VALUE!</v>
      </c>
      <c r="AE480" s="276" t="e">
        <f t="shared" si="161"/>
        <v>#VALUE!</v>
      </c>
    </row>
    <row r="481" spans="1:31">
      <c r="A481" s="133" t="e">
        <f t="shared" si="162"/>
        <v>#VALUE!</v>
      </c>
      <c r="B481" s="134" t="e">
        <f t="shared" si="163"/>
        <v>#VALUE!</v>
      </c>
      <c r="C481" s="134" t="e">
        <f t="shared" si="164"/>
        <v>#VALUE!</v>
      </c>
      <c r="D481" s="135" t="e">
        <f t="shared" si="165"/>
        <v>#VALUE!</v>
      </c>
      <c r="E481" s="150" t="e">
        <f t="shared" si="153"/>
        <v>#VALUE!</v>
      </c>
      <c r="F481" s="150" t="e">
        <f t="shared" si="154"/>
        <v>#VALUE!</v>
      </c>
      <c r="G481" s="136" t="e">
        <f t="shared" si="155"/>
        <v>#VALUE!</v>
      </c>
      <c r="H481" s="148" t="e">
        <f t="shared" si="159"/>
        <v>#VALUE!</v>
      </c>
      <c r="I481" s="148" t="e">
        <f t="shared" si="166"/>
        <v>#VALUE!</v>
      </c>
      <c r="J481" s="148" t="e">
        <f t="shared" si="156"/>
        <v>#VALUE!</v>
      </c>
      <c r="K481" s="148" t="e">
        <f t="shared" si="167"/>
        <v>#VALUE!</v>
      </c>
      <c r="L481" s="148" t="e">
        <f t="shared" si="168"/>
        <v>#VALUE!</v>
      </c>
      <c r="M481" s="148" t="e">
        <f t="shared" si="157"/>
        <v>#VALUE!</v>
      </c>
      <c r="N481" s="148" t="e">
        <f t="shared" si="160"/>
        <v>#VALUE!</v>
      </c>
      <c r="O481" s="148"/>
      <c r="P481" s="148"/>
      <c r="Q481" s="148" t="e">
        <f t="shared" si="169"/>
        <v>#VALUE!</v>
      </c>
      <c r="R481" s="148" t="e">
        <f t="shared" si="170"/>
        <v>#VALUE!</v>
      </c>
      <c r="S481" s="137" t="e">
        <f t="shared" si="158"/>
        <v>#VALUE!</v>
      </c>
      <c r="T481" s="275" t="e">
        <f t="shared" si="150"/>
        <v>#VALUE!</v>
      </c>
      <c r="U481" s="275" t="e">
        <f t="shared" si="152"/>
        <v>#VALUE!</v>
      </c>
      <c r="V481" s="275" t="e">
        <f t="shared" si="152"/>
        <v>#VALUE!</v>
      </c>
      <c r="W481" s="275" t="e">
        <f t="shared" si="152"/>
        <v>#VALUE!</v>
      </c>
      <c r="X481" s="275" t="e">
        <f t="shared" si="152"/>
        <v>#VALUE!</v>
      </c>
      <c r="Y481" s="275" t="e">
        <f t="shared" si="152"/>
        <v>#VALUE!</v>
      </c>
      <c r="Z481" s="275" t="e">
        <f t="shared" si="152"/>
        <v>#VALUE!</v>
      </c>
      <c r="AA481" s="275" t="e">
        <f t="shared" si="152"/>
        <v>#VALUE!</v>
      </c>
      <c r="AB481" s="275" t="e">
        <f t="shared" si="152"/>
        <v>#VALUE!</v>
      </c>
      <c r="AC481" s="275" t="e">
        <f t="shared" si="152"/>
        <v>#VALUE!</v>
      </c>
      <c r="AD481" s="275" t="e">
        <f t="shared" si="152"/>
        <v>#VALUE!</v>
      </c>
      <c r="AE481" s="276" t="e">
        <f t="shared" si="161"/>
        <v>#VALUE!</v>
      </c>
    </row>
    <row r="482" spans="1:31">
      <c r="A482" s="133" t="e">
        <f t="shared" si="162"/>
        <v>#VALUE!</v>
      </c>
      <c r="B482" s="134" t="e">
        <f t="shared" si="163"/>
        <v>#VALUE!</v>
      </c>
      <c r="C482" s="134" t="e">
        <f t="shared" si="164"/>
        <v>#VALUE!</v>
      </c>
      <c r="D482" s="135" t="e">
        <f t="shared" si="165"/>
        <v>#VALUE!</v>
      </c>
      <c r="E482" s="150" t="e">
        <f t="shared" si="153"/>
        <v>#VALUE!</v>
      </c>
      <c r="F482" s="150" t="e">
        <f t="shared" si="154"/>
        <v>#VALUE!</v>
      </c>
      <c r="G482" s="136" t="e">
        <f t="shared" si="155"/>
        <v>#VALUE!</v>
      </c>
      <c r="H482" s="148" t="e">
        <f t="shared" si="159"/>
        <v>#VALUE!</v>
      </c>
      <c r="I482" s="148" t="e">
        <f t="shared" si="166"/>
        <v>#VALUE!</v>
      </c>
      <c r="J482" s="148" t="e">
        <f t="shared" si="156"/>
        <v>#VALUE!</v>
      </c>
      <c r="K482" s="148" t="e">
        <f t="shared" si="167"/>
        <v>#VALUE!</v>
      </c>
      <c r="L482" s="148" t="e">
        <f t="shared" si="168"/>
        <v>#VALUE!</v>
      </c>
      <c r="M482" s="148" t="e">
        <f t="shared" si="157"/>
        <v>#VALUE!</v>
      </c>
      <c r="N482" s="148" t="e">
        <f t="shared" si="160"/>
        <v>#VALUE!</v>
      </c>
      <c r="O482" s="148"/>
      <c r="P482" s="148"/>
      <c r="Q482" s="148" t="e">
        <f t="shared" si="169"/>
        <v>#VALUE!</v>
      </c>
      <c r="R482" s="148" t="e">
        <f t="shared" si="170"/>
        <v>#VALUE!</v>
      </c>
      <c r="S482" s="137" t="e">
        <f t="shared" si="158"/>
        <v>#VALUE!</v>
      </c>
      <c r="T482" s="275" t="e">
        <f t="shared" si="150"/>
        <v>#VALUE!</v>
      </c>
      <c r="U482" s="275" t="e">
        <f t="shared" si="152"/>
        <v>#VALUE!</v>
      </c>
      <c r="V482" s="275" t="e">
        <f t="shared" si="152"/>
        <v>#VALUE!</v>
      </c>
      <c r="W482" s="275" t="e">
        <f t="shared" si="152"/>
        <v>#VALUE!</v>
      </c>
      <c r="X482" s="275" t="e">
        <f t="shared" si="152"/>
        <v>#VALUE!</v>
      </c>
      <c r="Y482" s="275" t="e">
        <f t="shared" si="152"/>
        <v>#VALUE!</v>
      </c>
      <c r="Z482" s="275" t="e">
        <f t="shared" si="152"/>
        <v>#VALUE!</v>
      </c>
      <c r="AA482" s="275" t="e">
        <f t="shared" si="152"/>
        <v>#VALUE!</v>
      </c>
      <c r="AB482" s="275" t="e">
        <f t="shared" si="152"/>
        <v>#VALUE!</v>
      </c>
      <c r="AC482" s="275" t="e">
        <f t="shared" si="152"/>
        <v>#VALUE!</v>
      </c>
      <c r="AD482" s="275" t="e">
        <f t="shared" si="152"/>
        <v>#VALUE!</v>
      </c>
      <c r="AE482" s="276" t="e">
        <f t="shared" si="161"/>
        <v>#VALUE!</v>
      </c>
    </row>
    <row r="483" spans="1:31">
      <c r="A483" s="133" t="e">
        <f t="shared" si="162"/>
        <v>#VALUE!</v>
      </c>
      <c r="B483" s="134" t="e">
        <f t="shared" si="163"/>
        <v>#VALUE!</v>
      </c>
      <c r="C483" s="134" t="e">
        <f t="shared" si="164"/>
        <v>#VALUE!</v>
      </c>
      <c r="D483" s="135" t="e">
        <f t="shared" si="165"/>
        <v>#VALUE!</v>
      </c>
      <c r="E483" s="150" t="e">
        <f t="shared" si="153"/>
        <v>#VALUE!</v>
      </c>
      <c r="F483" s="150" t="e">
        <f t="shared" si="154"/>
        <v>#VALUE!</v>
      </c>
      <c r="G483" s="136" t="e">
        <f t="shared" si="155"/>
        <v>#VALUE!</v>
      </c>
      <c r="H483" s="148" t="e">
        <f t="shared" si="159"/>
        <v>#VALUE!</v>
      </c>
      <c r="I483" s="148" t="e">
        <f t="shared" si="166"/>
        <v>#VALUE!</v>
      </c>
      <c r="J483" s="148" t="e">
        <f t="shared" si="156"/>
        <v>#VALUE!</v>
      </c>
      <c r="K483" s="148" t="e">
        <f t="shared" si="167"/>
        <v>#VALUE!</v>
      </c>
      <c r="L483" s="148" t="e">
        <f t="shared" si="168"/>
        <v>#VALUE!</v>
      </c>
      <c r="M483" s="148" t="e">
        <f t="shared" si="157"/>
        <v>#VALUE!</v>
      </c>
      <c r="N483" s="148" t="e">
        <f t="shared" si="160"/>
        <v>#VALUE!</v>
      </c>
      <c r="O483" s="148"/>
      <c r="P483" s="148"/>
      <c r="Q483" s="148" t="e">
        <f t="shared" si="169"/>
        <v>#VALUE!</v>
      </c>
      <c r="R483" s="148" t="e">
        <f t="shared" si="170"/>
        <v>#VALUE!</v>
      </c>
      <c r="S483" s="137" t="e">
        <f t="shared" si="158"/>
        <v>#VALUE!</v>
      </c>
      <c r="T483" s="275" t="e">
        <f t="shared" si="150"/>
        <v>#VALUE!</v>
      </c>
      <c r="U483" s="275" t="e">
        <f t="shared" si="152"/>
        <v>#VALUE!</v>
      </c>
      <c r="V483" s="275" t="e">
        <f t="shared" si="152"/>
        <v>#VALUE!</v>
      </c>
      <c r="W483" s="275" t="e">
        <f t="shared" si="152"/>
        <v>#VALUE!</v>
      </c>
      <c r="X483" s="275" t="e">
        <f t="shared" si="152"/>
        <v>#VALUE!</v>
      </c>
      <c r="Y483" s="275" t="e">
        <f t="shared" si="152"/>
        <v>#VALUE!</v>
      </c>
      <c r="Z483" s="275" t="e">
        <f t="shared" si="152"/>
        <v>#VALUE!</v>
      </c>
      <c r="AA483" s="275" t="e">
        <f t="shared" si="152"/>
        <v>#VALUE!</v>
      </c>
      <c r="AB483" s="275" t="e">
        <f t="shared" si="152"/>
        <v>#VALUE!</v>
      </c>
      <c r="AC483" s="275" t="e">
        <f t="shared" si="152"/>
        <v>#VALUE!</v>
      </c>
      <c r="AD483" s="275" t="e">
        <f t="shared" si="152"/>
        <v>#VALUE!</v>
      </c>
      <c r="AE483" s="276" t="e">
        <f t="shared" si="161"/>
        <v>#VALUE!</v>
      </c>
    </row>
    <row r="484" spans="1:31">
      <c r="A484" s="133" t="e">
        <f t="shared" si="162"/>
        <v>#VALUE!</v>
      </c>
      <c r="B484" s="134" t="e">
        <f t="shared" si="163"/>
        <v>#VALUE!</v>
      </c>
      <c r="C484" s="134" t="e">
        <f t="shared" si="164"/>
        <v>#VALUE!</v>
      </c>
      <c r="D484" s="135" t="e">
        <f t="shared" si="165"/>
        <v>#VALUE!</v>
      </c>
      <c r="E484" s="150" t="e">
        <f t="shared" si="153"/>
        <v>#VALUE!</v>
      </c>
      <c r="F484" s="150" t="e">
        <f t="shared" si="154"/>
        <v>#VALUE!</v>
      </c>
      <c r="G484" s="136" t="e">
        <f t="shared" si="155"/>
        <v>#VALUE!</v>
      </c>
      <c r="H484" s="148" t="e">
        <f t="shared" si="159"/>
        <v>#VALUE!</v>
      </c>
      <c r="I484" s="148" t="e">
        <f t="shared" si="166"/>
        <v>#VALUE!</v>
      </c>
      <c r="J484" s="148" t="e">
        <f t="shared" si="156"/>
        <v>#VALUE!</v>
      </c>
      <c r="K484" s="148" t="e">
        <f t="shared" si="167"/>
        <v>#VALUE!</v>
      </c>
      <c r="L484" s="148" t="e">
        <f t="shared" si="168"/>
        <v>#VALUE!</v>
      </c>
      <c r="M484" s="148" t="e">
        <f t="shared" si="157"/>
        <v>#VALUE!</v>
      </c>
      <c r="N484" s="148" t="e">
        <f t="shared" si="160"/>
        <v>#VALUE!</v>
      </c>
      <c r="O484" s="148"/>
      <c r="P484" s="148"/>
      <c r="Q484" s="148" t="e">
        <f t="shared" si="169"/>
        <v>#VALUE!</v>
      </c>
      <c r="R484" s="148" t="e">
        <f t="shared" si="170"/>
        <v>#VALUE!</v>
      </c>
      <c r="S484" s="137" t="e">
        <f t="shared" si="158"/>
        <v>#VALUE!</v>
      </c>
      <c r="T484" s="275" t="e">
        <f t="shared" si="150"/>
        <v>#VALUE!</v>
      </c>
      <c r="U484" s="275" t="e">
        <f t="shared" si="152"/>
        <v>#VALUE!</v>
      </c>
      <c r="V484" s="275" t="e">
        <f t="shared" si="152"/>
        <v>#VALUE!</v>
      </c>
      <c r="W484" s="275" t="e">
        <f t="shared" si="152"/>
        <v>#VALUE!</v>
      </c>
      <c r="X484" s="275" t="e">
        <f t="shared" si="152"/>
        <v>#VALUE!</v>
      </c>
      <c r="Y484" s="275" t="e">
        <f t="shared" si="152"/>
        <v>#VALUE!</v>
      </c>
      <c r="Z484" s="275" t="e">
        <f t="shared" si="152"/>
        <v>#VALUE!</v>
      </c>
      <c r="AA484" s="275" t="e">
        <f t="shared" si="152"/>
        <v>#VALUE!</v>
      </c>
      <c r="AB484" s="275" t="e">
        <f t="shared" si="152"/>
        <v>#VALUE!</v>
      </c>
      <c r="AC484" s="275" t="e">
        <f t="shared" si="152"/>
        <v>#VALUE!</v>
      </c>
      <c r="AD484" s="275" t="e">
        <f t="shared" si="152"/>
        <v>#VALUE!</v>
      </c>
      <c r="AE484" s="276" t="e">
        <f t="shared" si="161"/>
        <v>#VALUE!</v>
      </c>
    </row>
    <row r="485" spans="1:31">
      <c r="A485" s="133" t="e">
        <f t="shared" si="162"/>
        <v>#VALUE!</v>
      </c>
      <c r="B485" s="134" t="e">
        <f t="shared" si="163"/>
        <v>#VALUE!</v>
      </c>
      <c r="C485" s="134" t="e">
        <f t="shared" si="164"/>
        <v>#VALUE!</v>
      </c>
      <c r="D485" s="135" t="e">
        <f t="shared" si="165"/>
        <v>#VALUE!</v>
      </c>
      <c r="E485" s="150" t="e">
        <f t="shared" si="153"/>
        <v>#VALUE!</v>
      </c>
      <c r="F485" s="150" t="e">
        <f t="shared" si="154"/>
        <v>#VALUE!</v>
      </c>
      <c r="G485" s="136" t="e">
        <f t="shared" si="155"/>
        <v>#VALUE!</v>
      </c>
      <c r="H485" s="148" t="e">
        <f t="shared" si="159"/>
        <v>#VALUE!</v>
      </c>
      <c r="I485" s="148" t="e">
        <f t="shared" si="166"/>
        <v>#VALUE!</v>
      </c>
      <c r="J485" s="148" t="e">
        <f t="shared" si="156"/>
        <v>#VALUE!</v>
      </c>
      <c r="K485" s="148" t="e">
        <f t="shared" si="167"/>
        <v>#VALUE!</v>
      </c>
      <c r="L485" s="148" t="e">
        <f t="shared" si="168"/>
        <v>#VALUE!</v>
      </c>
      <c r="M485" s="148" t="e">
        <f t="shared" si="157"/>
        <v>#VALUE!</v>
      </c>
      <c r="N485" s="148" t="e">
        <f t="shared" si="160"/>
        <v>#VALUE!</v>
      </c>
      <c r="O485" s="148"/>
      <c r="P485" s="148"/>
      <c r="Q485" s="148" t="e">
        <f t="shared" si="169"/>
        <v>#VALUE!</v>
      </c>
      <c r="R485" s="148" t="e">
        <f t="shared" si="170"/>
        <v>#VALUE!</v>
      </c>
      <c r="S485" s="137" t="e">
        <f t="shared" si="158"/>
        <v>#VALUE!</v>
      </c>
      <c r="T485" s="275" t="e">
        <f t="shared" si="150"/>
        <v>#VALUE!</v>
      </c>
      <c r="U485" s="275" t="e">
        <f t="shared" si="152"/>
        <v>#VALUE!</v>
      </c>
      <c r="V485" s="275" t="e">
        <f t="shared" si="152"/>
        <v>#VALUE!</v>
      </c>
      <c r="W485" s="275" t="e">
        <f t="shared" si="152"/>
        <v>#VALUE!</v>
      </c>
      <c r="X485" s="275" t="e">
        <f t="shared" si="152"/>
        <v>#VALUE!</v>
      </c>
      <c r="Y485" s="275" t="e">
        <f t="shared" si="152"/>
        <v>#VALUE!</v>
      </c>
      <c r="Z485" s="275" t="e">
        <f t="shared" si="152"/>
        <v>#VALUE!</v>
      </c>
      <c r="AA485" s="275" t="e">
        <f t="shared" si="152"/>
        <v>#VALUE!</v>
      </c>
      <c r="AB485" s="275" t="e">
        <f t="shared" si="152"/>
        <v>#VALUE!</v>
      </c>
      <c r="AC485" s="275" t="e">
        <f t="shared" si="152"/>
        <v>#VALUE!</v>
      </c>
      <c r="AD485" s="275" t="e">
        <f t="shared" si="152"/>
        <v>#VALUE!</v>
      </c>
      <c r="AE485" s="276" t="e">
        <f t="shared" si="161"/>
        <v>#VALUE!</v>
      </c>
    </row>
    <row r="486" spans="1:31">
      <c r="A486" s="133" t="e">
        <f t="shared" si="162"/>
        <v>#VALUE!</v>
      </c>
      <c r="B486" s="134" t="e">
        <f t="shared" si="163"/>
        <v>#VALUE!</v>
      </c>
      <c r="C486" s="134" t="e">
        <f t="shared" si="164"/>
        <v>#VALUE!</v>
      </c>
      <c r="D486" s="135" t="e">
        <f t="shared" si="165"/>
        <v>#VALUE!</v>
      </c>
      <c r="E486" s="150" t="e">
        <f t="shared" si="153"/>
        <v>#VALUE!</v>
      </c>
      <c r="F486" s="150" t="e">
        <f t="shared" si="154"/>
        <v>#VALUE!</v>
      </c>
      <c r="G486" s="136" t="e">
        <f t="shared" si="155"/>
        <v>#VALUE!</v>
      </c>
      <c r="H486" s="148" t="e">
        <f t="shared" si="159"/>
        <v>#VALUE!</v>
      </c>
      <c r="I486" s="148" t="e">
        <f t="shared" si="166"/>
        <v>#VALUE!</v>
      </c>
      <c r="J486" s="148" t="e">
        <f t="shared" si="156"/>
        <v>#VALUE!</v>
      </c>
      <c r="K486" s="148" t="e">
        <f t="shared" si="167"/>
        <v>#VALUE!</v>
      </c>
      <c r="L486" s="148" t="e">
        <f t="shared" si="168"/>
        <v>#VALUE!</v>
      </c>
      <c r="M486" s="148" t="e">
        <f t="shared" si="157"/>
        <v>#VALUE!</v>
      </c>
      <c r="N486" s="148" t="e">
        <f t="shared" si="160"/>
        <v>#VALUE!</v>
      </c>
      <c r="O486" s="148"/>
      <c r="P486" s="148"/>
      <c r="Q486" s="148" t="e">
        <f t="shared" si="169"/>
        <v>#VALUE!</v>
      </c>
      <c r="R486" s="148" t="e">
        <f t="shared" si="170"/>
        <v>#VALUE!</v>
      </c>
      <c r="S486" s="137" t="e">
        <f t="shared" si="158"/>
        <v>#VALUE!</v>
      </c>
      <c r="T486" s="275" t="e">
        <f t="shared" si="150"/>
        <v>#VALUE!</v>
      </c>
      <c r="U486" s="275" t="e">
        <f t="shared" si="152"/>
        <v>#VALUE!</v>
      </c>
      <c r="V486" s="275" t="e">
        <f t="shared" si="152"/>
        <v>#VALUE!</v>
      </c>
      <c r="W486" s="275" t="e">
        <f t="shared" si="152"/>
        <v>#VALUE!</v>
      </c>
      <c r="X486" s="275" t="e">
        <f t="shared" si="152"/>
        <v>#VALUE!</v>
      </c>
      <c r="Y486" s="275" t="e">
        <f t="shared" si="152"/>
        <v>#VALUE!</v>
      </c>
      <c r="Z486" s="275" t="e">
        <f t="shared" si="152"/>
        <v>#VALUE!</v>
      </c>
      <c r="AA486" s="275" t="e">
        <f t="shared" si="152"/>
        <v>#VALUE!</v>
      </c>
      <c r="AB486" s="275" t="e">
        <f t="shared" si="152"/>
        <v>#VALUE!</v>
      </c>
      <c r="AC486" s="275" t="e">
        <f t="shared" si="152"/>
        <v>#VALUE!</v>
      </c>
      <c r="AD486" s="275" t="e">
        <f t="shared" si="152"/>
        <v>#VALUE!</v>
      </c>
      <c r="AE486" s="276" t="e">
        <f t="shared" si="161"/>
        <v>#VALUE!</v>
      </c>
    </row>
    <row r="487" spans="1:31">
      <c r="A487" s="133" t="e">
        <f t="shared" si="162"/>
        <v>#VALUE!</v>
      </c>
      <c r="B487" s="134" t="e">
        <f t="shared" si="163"/>
        <v>#VALUE!</v>
      </c>
      <c r="C487" s="134" t="e">
        <f t="shared" si="164"/>
        <v>#VALUE!</v>
      </c>
      <c r="D487" s="135" t="e">
        <f t="shared" si="165"/>
        <v>#VALUE!</v>
      </c>
      <c r="E487" s="150" t="e">
        <f t="shared" si="153"/>
        <v>#VALUE!</v>
      </c>
      <c r="F487" s="150" t="e">
        <f t="shared" si="154"/>
        <v>#VALUE!</v>
      </c>
      <c r="G487" s="136" t="e">
        <f t="shared" si="155"/>
        <v>#VALUE!</v>
      </c>
      <c r="H487" s="148" t="e">
        <f t="shared" si="159"/>
        <v>#VALUE!</v>
      </c>
      <c r="I487" s="148" t="e">
        <f t="shared" si="166"/>
        <v>#VALUE!</v>
      </c>
      <c r="J487" s="148" t="e">
        <f t="shared" si="156"/>
        <v>#VALUE!</v>
      </c>
      <c r="K487" s="148" t="e">
        <f t="shared" si="167"/>
        <v>#VALUE!</v>
      </c>
      <c r="L487" s="148" t="e">
        <f t="shared" si="168"/>
        <v>#VALUE!</v>
      </c>
      <c r="M487" s="148" t="e">
        <f t="shared" si="157"/>
        <v>#VALUE!</v>
      </c>
      <c r="N487" s="148" t="e">
        <f t="shared" si="160"/>
        <v>#VALUE!</v>
      </c>
      <c r="O487" s="148"/>
      <c r="P487" s="148"/>
      <c r="Q487" s="148" t="e">
        <f t="shared" si="169"/>
        <v>#VALUE!</v>
      </c>
      <c r="R487" s="148" t="e">
        <f t="shared" si="170"/>
        <v>#VALUE!</v>
      </c>
      <c r="S487" s="137" t="e">
        <f t="shared" si="158"/>
        <v>#VALUE!</v>
      </c>
      <c r="T487" s="275" t="e">
        <f t="shared" si="150"/>
        <v>#VALUE!</v>
      </c>
      <c r="U487" s="275" t="e">
        <f t="shared" si="152"/>
        <v>#VALUE!</v>
      </c>
      <c r="V487" s="275" t="e">
        <f t="shared" si="152"/>
        <v>#VALUE!</v>
      </c>
      <c r="W487" s="275" t="e">
        <f t="shared" si="152"/>
        <v>#VALUE!</v>
      </c>
      <c r="X487" s="275" t="e">
        <f t="shared" si="152"/>
        <v>#VALUE!</v>
      </c>
      <c r="Y487" s="275" t="e">
        <f t="shared" si="152"/>
        <v>#VALUE!</v>
      </c>
      <c r="Z487" s="275" t="e">
        <f t="shared" si="152"/>
        <v>#VALUE!</v>
      </c>
      <c r="AA487" s="275" t="e">
        <f t="shared" si="152"/>
        <v>#VALUE!</v>
      </c>
      <c r="AB487" s="275" t="e">
        <f t="shared" si="152"/>
        <v>#VALUE!</v>
      </c>
      <c r="AC487" s="275" t="e">
        <f t="shared" si="152"/>
        <v>#VALUE!</v>
      </c>
      <c r="AD487" s="275" t="e">
        <f t="shared" si="152"/>
        <v>#VALUE!</v>
      </c>
      <c r="AE487" s="276" t="e">
        <f t="shared" si="161"/>
        <v>#VALUE!</v>
      </c>
    </row>
    <row r="488" spans="1:31">
      <c r="A488" s="133" t="e">
        <f t="shared" si="162"/>
        <v>#VALUE!</v>
      </c>
      <c r="B488" s="134" t="e">
        <f t="shared" si="163"/>
        <v>#VALUE!</v>
      </c>
      <c r="C488" s="134" t="e">
        <f t="shared" si="164"/>
        <v>#VALUE!</v>
      </c>
      <c r="D488" s="135" t="e">
        <f t="shared" si="165"/>
        <v>#VALUE!</v>
      </c>
      <c r="E488" s="150" t="e">
        <f t="shared" si="153"/>
        <v>#VALUE!</v>
      </c>
      <c r="F488" s="150" t="e">
        <f t="shared" si="154"/>
        <v>#VALUE!</v>
      </c>
      <c r="G488" s="136" t="e">
        <f t="shared" si="155"/>
        <v>#VALUE!</v>
      </c>
      <c r="H488" s="148" t="e">
        <f t="shared" si="159"/>
        <v>#VALUE!</v>
      </c>
      <c r="I488" s="148" t="e">
        <f t="shared" si="166"/>
        <v>#VALUE!</v>
      </c>
      <c r="J488" s="148" t="e">
        <f t="shared" si="156"/>
        <v>#VALUE!</v>
      </c>
      <c r="K488" s="148" t="e">
        <f t="shared" si="167"/>
        <v>#VALUE!</v>
      </c>
      <c r="L488" s="148" t="e">
        <f t="shared" si="168"/>
        <v>#VALUE!</v>
      </c>
      <c r="M488" s="148" t="e">
        <f t="shared" si="157"/>
        <v>#VALUE!</v>
      </c>
      <c r="N488" s="148" t="e">
        <f t="shared" si="160"/>
        <v>#VALUE!</v>
      </c>
      <c r="O488" s="148"/>
      <c r="P488" s="148"/>
      <c r="Q488" s="148" t="e">
        <f t="shared" si="169"/>
        <v>#VALUE!</v>
      </c>
      <c r="R488" s="148" t="e">
        <f t="shared" si="170"/>
        <v>#VALUE!</v>
      </c>
      <c r="S488" s="137" t="e">
        <f t="shared" si="158"/>
        <v>#VALUE!</v>
      </c>
      <c r="T488" s="275" t="e">
        <f t="shared" si="150"/>
        <v>#VALUE!</v>
      </c>
      <c r="U488" s="275" t="e">
        <f t="shared" si="152"/>
        <v>#VALUE!</v>
      </c>
      <c r="V488" s="275" t="e">
        <f t="shared" si="152"/>
        <v>#VALUE!</v>
      </c>
      <c r="W488" s="275" t="e">
        <f t="shared" si="152"/>
        <v>#VALUE!</v>
      </c>
      <c r="X488" s="275" t="e">
        <f t="shared" si="152"/>
        <v>#VALUE!</v>
      </c>
      <c r="Y488" s="275" t="e">
        <f t="shared" si="152"/>
        <v>#VALUE!</v>
      </c>
      <c r="Z488" s="275" t="e">
        <f t="shared" si="152"/>
        <v>#VALUE!</v>
      </c>
      <c r="AA488" s="275" t="e">
        <f t="shared" si="152"/>
        <v>#VALUE!</v>
      </c>
      <c r="AB488" s="275" t="e">
        <f t="shared" si="152"/>
        <v>#VALUE!</v>
      </c>
      <c r="AC488" s="275" t="e">
        <f t="shared" si="152"/>
        <v>#VALUE!</v>
      </c>
      <c r="AD488" s="275" t="e">
        <f t="shared" si="152"/>
        <v>#VALUE!</v>
      </c>
      <c r="AE488" s="276" t="e">
        <f t="shared" si="161"/>
        <v>#VALUE!</v>
      </c>
    </row>
    <row r="489" spans="1:31">
      <c r="A489" s="133" t="e">
        <f t="shared" si="162"/>
        <v>#VALUE!</v>
      </c>
      <c r="B489" s="134" t="e">
        <f t="shared" si="163"/>
        <v>#VALUE!</v>
      </c>
      <c r="C489" s="134" t="e">
        <f t="shared" si="164"/>
        <v>#VALUE!</v>
      </c>
      <c r="D489" s="135" t="e">
        <f t="shared" si="165"/>
        <v>#VALUE!</v>
      </c>
      <c r="E489" s="150" t="e">
        <f t="shared" si="153"/>
        <v>#VALUE!</v>
      </c>
      <c r="F489" s="150" t="e">
        <f t="shared" si="154"/>
        <v>#VALUE!</v>
      </c>
      <c r="G489" s="136" t="e">
        <f t="shared" si="155"/>
        <v>#VALUE!</v>
      </c>
      <c r="H489" s="148" t="e">
        <f t="shared" si="159"/>
        <v>#VALUE!</v>
      </c>
      <c r="I489" s="148" t="e">
        <f t="shared" si="166"/>
        <v>#VALUE!</v>
      </c>
      <c r="J489" s="148" t="e">
        <f t="shared" si="156"/>
        <v>#VALUE!</v>
      </c>
      <c r="K489" s="148" t="e">
        <f t="shared" si="167"/>
        <v>#VALUE!</v>
      </c>
      <c r="L489" s="148" t="e">
        <f t="shared" si="168"/>
        <v>#VALUE!</v>
      </c>
      <c r="M489" s="148" t="e">
        <f t="shared" si="157"/>
        <v>#VALUE!</v>
      </c>
      <c r="N489" s="148" t="e">
        <f t="shared" si="160"/>
        <v>#VALUE!</v>
      </c>
      <c r="O489" s="148"/>
      <c r="P489" s="148"/>
      <c r="Q489" s="148" t="e">
        <f t="shared" si="169"/>
        <v>#VALUE!</v>
      </c>
      <c r="R489" s="148" t="e">
        <f t="shared" si="170"/>
        <v>#VALUE!</v>
      </c>
      <c r="S489" s="137" t="e">
        <f t="shared" si="158"/>
        <v>#VALUE!</v>
      </c>
      <c r="T489" s="275" t="e">
        <f t="shared" si="150"/>
        <v>#VALUE!</v>
      </c>
      <c r="U489" s="275" t="e">
        <f t="shared" si="152"/>
        <v>#VALUE!</v>
      </c>
      <c r="V489" s="275" t="e">
        <f t="shared" si="152"/>
        <v>#VALUE!</v>
      </c>
      <c r="W489" s="275" t="e">
        <f t="shared" si="152"/>
        <v>#VALUE!</v>
      </c>
      <c r="X489" s="275" t="e">
        <f t="shared" si="152"/>
        <v>#VALUE!</v>
      </c>
      <c r="Y489" s="275" t="e">
        <f t="shared" si="152"/>
        <v>#VALUE!</v>
      </c>
      <c r="Z489" s="275" t="e">
        <f t="shared" si="152"/>
        <v>#VALUE!</v>
      </c>
      <c r="AA489" s="275" t="e">
        <f t="shared" si="152"/>
        <v>#VALUE!</v>
      </c>
      <c r="AB489" s="275" t="e">
        <f t="shared" si="152"/>
        <v>#VALUE!</v>
      </c>
      <c r="AC489" s="275" t="e">
        <f t="shared" si="152"/>
        <v>#VALUE!</v>
      </c>
      <c r="AD489" s="275" t="e">
        <f t="shared" ref="U489:AD515" si="171">MAX(0,MIN(MAX(0,$M489),AD$7)-AD$6)</f>
        <v>#VALUE!</v>
      </c>
      <c r="AE489" s="276" t="e">
        <f t="shared" si="161"/>
        <v>#VALUE!</v>
      </c>
    </row>
    <row r="490" spans="1:31">
      <c r="A490" s="133" t="e">
        <f t="shared" si="162"/>
        <v>#VALUE!</v>
      </c>
      <c r="B490" s="134" t="e">
        <f t="shared" si="163"/>
        <v>#VALUE!</v>
      </c>
      <c r="C490" s="134" t="e">
        <f t="shared" si="164"/>
        <v>#VALUE!</v>
      </c>
      <c r="D490" s="135" t="e">
        <f t="shared" si="165"/>
        <v>#VALUE!</v>
      </c>
      <c r="E490" s="150" t="e">
        <f t="shared" si="153"/>
        <v>#VALUE!</v>
      </c>
      <c r="F490" s="150" t="e">
        <f t="shared" si="154"/>
        <v>#VALUE!</v>
      </c>
      <c r="G490" s="136" t="e">
        <f t="shared" si="155"/>
        <v>#VALUE!</v>
      </c>
      <c r="H490" s="148" t="e">
        <f t="shared" si="159"/>
        <v>#VALUE!</v>
      </c>
      <c r="I490" s="148" t="e">
        <f t="shared" si="166"/>
        <v>#VALUE!</v>
      </c>
      <c r="J490" s="148" t="e">
        <f t="shared" si="156"/>
        <v>#VALUE!</v>
      </c>
      <c r="K490" s="148" t="e">
        <f t="shared" si="167"/>
        <v>#VALUE!</v>
      </c>
      <c r="L490" s="148" t="e">
        <f t="shared" si="168"/>
        <v>#VALUE!</v>
      </c>
      <c r="M490" s="148" t="e">
        <f t="shared" si="157"/>
        <v>#VALUE!</v>
      </c>
      <c r="N490" s="148" t="e">
        <f t="shared" si="160"/>
        <v>#VALUE!</v>
      </c>
      <c r="O490" s="148"/>
      <c r="P490" s="148"/>
      <c r="Q490" s="148" t="e">
        <f t="shared" si="169"/>
        <v>#VALUE!</v>
      </c>
      <c r="R490" s="148" t="e">
        <f t="shared" si="170"/>
        <v>#VALUE!</v>
      </c>
      <c r="S490" s="137" t="e">
        <f t="shared" si="158"/>
        <v>#VALUE!</v>
      </c>
      <c r="T490" s="275" t="e">
        <f t="shared" si="150"/>
        <v>#VALUE!</v>
      </c>
      <c r="U490" s="275" t="e">
        <f t="shared" si="171"/>
        <v>#VALUE!</v>
      </c>
      <c r="V490" s="275" t="e">
        <f t="shared" si="171"/>
        <v>#VALUE!</v>
      </c>
      <c r="W490" s="275" t="e">
        <f t="shared" si="171"/>
        <v>#VALUE!</v>
      </c>
      <c r="X490" s="275" t="e">
        <f t="shared" si="171"/>
        <v>#VALUE!</v>
      </c>
      <c r="Y490" s="275" t="e">
        <f t="shared" si="171"/>
        <v>#VALUE!</v>
      </c>
      <c r="Z490" s="275" t="e">
        <f t="shared" si="171"/>
        <v>#VALUE!</v>
      </c>
      <c r="AA490" s="275" t="e">
        <f t="shared" si="171"/>
        <v>#VALUE!</v>
      </c>
      <c r="AB490" s="275" t="e">
        <f t="shared" si="171"/>
        <v>#VALUE!</v>
      </c>
      <c r="AC490" s="275" t="e">
        <f t="shared" si="171"/>
        <v>#VALUE!</v>
      </c>
      <c r="AD490" s="275" t="e">
        <f t="shared" si="171"/>
        <v>#VALUE!</v>
      </c>
      <c r="AE490" s="276" t="e">
        <f t="shared" si="161"/>
        <v>#VALUE!</v>
      </c>
    </row>
    <row r="491" spans="1:31">
      <c r="A491" s="133" t="e">
        <f t="shared" si="162"/>
        <v>#VALUE!</v>
      </c>
      <c r="B491" s="134" t="e">
        <f t="shared" si="163"/>
        <v>#VALUE!</v>
      </c>
      <c r="C491" s="134" t="e">
        <f t="shared" si="164"/>
        <v>#VALUE!</v>
      </c>
      <c r="D491" s="135" t="e">
        <f t="shared" si="165"/>
        <v>#VALUE!</v>
      </c>
      <c r="E491" s="150" t="e">
        <f t="shared" si="153"/>
        <v>#VALUE!</v>
      </c>
      <c r="F491" s="150" t="e">
        <f t="shared" si="154"/>
        <v>#VALUE!</v>
      </c>
      <c r="G491" s="136" t="e">
        <f t="shared" si="155"/>
        <v>#VALUE!</v>
      </c>
      <c r="H491" s="148" t="e">
        <f t="shared" si="159"/>
        <v>#VALUE!</v>
      </c>
      <c r="I491" s="148" t="e">
        <f t="shared" si="166"/>
        <v>#VALUE!</v>
      </c>
      <c r="J491" s="148" t="e">
        <f t="shared" si="156"/>
        <v>#VALUE!</v>
      </c>
      <c r="K491" s="148" t="e">
        <f t="shared" si="167"/>
        <v>#VALUE!</v>
      </c>
      <c r="L491" s="148" t="e">
        <f t="shared" si="168"/>
        <v>#VALUE!</v>
      </c>
      <c r="M491" s="148" t="e">
        <f t="shared" si="157"/>
        <v>#VALUE!</v>
      </c>
      <c r="N491" s="148" t="e">
        <f t="shared" si="160"/>
        <v>#VALUE!</v>
      </c>
      <c r="O491" s="148"/>
      <c r="P491" s="148"/>
      <c r="Q491" s="148" t="e">
        <f t="shared" si="169"/>
        <v>#VALUE!</v>
      </c>
      <c r="R491" s="148" t="e">
        <f t="shared" si="170"/>
        <v>#VALUE!</v>
      </c>
      <c r="S491" s="137" t="e">
        <f t="shared" si="158"/>
        <v>#VALUE!</v>
      </c>
      <c r="T491" s="275" t="e">
        <f t="shared" ref="T491:T554" si="172">MAX(0,MIN(MAX(0,$M491),T$7)-T$6)</f>
        <v>#VALUE!</v>
      </c>
      <c r="U491" s="275" t="e">
        <f t="shared" si="171"/>
        <v>#VALUE!</v>
      </c>
      <c r="V491" s="275" t="e">
        <f t="shared" si="171"/>
        <v>#VALUE!</v>
      </c>
      <c r="W491" s="275" t="e">
        <f t="shared" si="171"/>
        <v>#VALUE!</v>
      </c>
      <c r="X491" s="275" t="e">
        <f t="shared" si="171"/>
        <v>#VALUE!</v>
      </c>
      <c r="Y491" s="275" t="e">
        <f t="shared" si="171"/>
        <v>#VALUE!</v>
      </c>
      <c r="Z491" s="275" t="e">
        <f t="shared" si="171"/>
        <v>#VALUE!</v>
      </c>
      <c r="AA491" s="275" t="e">
        <f t="shared" si="171"/>
        <v>#VALUE!</v>
      </c>
      <c r="AB491" s="275" t="e">
        <f t="shared" si="171"/>
        <v>#VALUE!</v>
      </c>
      <c r="AC491" s="275" t="e">
        <f t="shared" si="171"/>
        <v>#VALUE!</v>
      </c>
      <c r="AD491" s="275" t="e">
        <f t="shared" si="171"/>
        <v>#VALUE!</v>
      </c>
      <c r="AE491" s="276" t="e">
        <f t="shared" si="161"/>
        <v>#VALUE!</v>
      </c>
    </row>
    <row r="492" spans="1:31">
      <c r="A492" s="133" t="e">
        <f t="shared" si="162"/>
        <v>#VALUE!</v>
      </c>
      <c r="B492" s="134" t="e">
        <f t="shared" si="163"/>
        <v>#VALUE!</v>
      </c>
      <c r="C492" s="134" t="e">
        <f t="shared" si="164"/>
        <v>#VALUE!</v>
      </c>
      <c r="D492" s="135" t="e">
        <f t="shared" si="165"/>
        <v>#VALUE!</v>
      </c>
      <c r="E492" s="150" t="e">
        <f t="shared" si="153"/>
        <v>#VALUE!</v>
      </c>
      <c r="F492" s="150" t="e">
        <f t="shared" si="154"/>
        <v>#VALUE!</v>
      </c>
      <c r="G492" s="136" t="e">
        <f t="shared" si="155"/>
        <v>#VALUE!</v>
      </c>
      <c r="H492" s="148" t="e">
        <f t="shared" si="159"/>
        <v>#VALUE!</v>
      </c>
      <c r="I492" s="148" t="e">
        <f t="shared" si="166"/>
        <v>#VALUE!</v>
      </c>
      <c r="J492" s="148" t="e">
        <f t="shared" si="156"/>
        <v>#VALUE!</v>
      </c>
      <c r="K492" s="148" t="e">
        <f t="shared" si="167"/>
        <v>#VALUE!</v>
      </c>
      <c r="L492" s="148" t="e">
        <f t="shared" si="168"/>
        <v>#VALUE!</v>
      </c>
      <c r="M492" s="148" t="e">
        <f t="shared" si="157"/>
        <v>#VALUE!</v>
      </c>
      <c r="N492" s="148" t="e">
        <f t="shared" si="160"/>
        <v>#VALUE!</v>
      </c>
      <c r="O492" s="148"/>
      <c r="P492" s="148"/>
      <c r="Q492" s="148" t="e">
        <f t="shared" si="169"/>
        <v>#VALUE!</v>
      </c>
      <c r="R492" s="148" t="e">
        <f t="shared" si="170"/>
        <v>#VALUE!</v>
      </c>
      <c r="S492" s="137" t="e">
        <f t="shared" si="158"/>
        <v>#VALUE!</v>
      </c>
      <c r="T492" s="275" t="e">
        <f t="shared" si="172"/>
        <v>#VALUE!</v>
      </c>
      <c r="U492" s="275" t="e">
        <f t="shared" si="171"/>
        <v>#VALUE!</v>
      </c>
      <c r="V492" s="275" t="e">
        <f t="shared" si="171"/>
        <v>#VALUE!</v>
      </c>
      <c r="W492" s="275" t="e">
        <f t="shared" si="171"/>
        <v>#VALUE!</v>
      </c>
      <c r="X492" s="275" t="e">
        <f t="shared" si="171"/>
        <v>#VALUE!</v>
      </c>
      <c r="Y492" s="275" t="e">
        <f t="shared" si="171"/>
        <v>#VALUE!</v>
      </c>
      <c r="Z492" s="275" t="e">
        <f t="shared" si="171"/>
        <v>#VALUE!</v>
      </c>
      <c r="AA492" s="275" t="e">
        <f t="shared" si="171"/>
        <v>#VALUE!</v>
      </c>
      <c r="AB492" s="275" t="e">
        <f t="shared" si="171"/>
        <v>#VALUE!</v>
      </c>
      <c r="AC492" s="275" t="e">
        <f t="shared" si="171"/>
        <v>#VALUE!</v>
      </c>
      <c r="AD492" s="275" t="e">
        <f t="shared" si="171"/>
        <v>#VALUE!</v>
      </c>
      <c r="AE492" s="276" t="e">
        <f t="shared" si="161"/>
        <v>#VALUE!</v>
      </c>
    </row>
    <row r="493" spans="1:31">
      <c r="A493" s="133" t="e">
        <f t="shared" si="162"/>
        <v>#VALUE!</v>
      </c>
      <c r="B493" s="134" t="e">
        <f t="shared" si="163"/>
        <v>#VALUE!</v>
      </c>
      <c r="C493" s="134" t="e">
        <f t="shared" si="164"/>
        <v>#VALUE!</v>
      </c>
      <c r="D493" s="135" t="e">
        <f t="shared" si="165"/>
        <v>#VALUE!</v>
      </c>
      <c r="E493" s="150" t="e">
        <f t="shared" si="153"/>
        <v>#VALUE!</v>
      </c>
      <c r="F493" s="150" t="e">
        <f t="shared" si="154"/>
        <v>#VALUE!</v>
      </c>
      <c r="G493" s="136" t="e">
        <f t="shared" si="155"/>
        <v>#VALUE!</v>
      </c>
      <c r="H493" s="148" t="e">
        <f t="shared" si="159"/>
        <v>#VALUE!</v>
      </c>
      <c r="I493" s="148" t="e">
        <f t="shared" si="166"/>
        <v>#VALUE!</v>
      </c>
      <c r="J493" s="148" t="e">
        <f t="shared" si="156"/>
        <v>#VALUE!</v>
      </c>
      <c r="K493" s="148" t="e">
        <f t="shared" si="167"/>
        <v>#VALUE!</v>
      </c>
      <c r="L493" s="148" t="e">
        <f t="shared" si="168"/>
        <v>#VALUE!</v>
      </c>
      <c r="M493" s="148" t="e">
        <f t="shared" si="157"/>
        <v>#VALUE!</v>
      </c>
      <c r="N493" s="148" t="e">
        <f t="shared" si="160"/>
        <v>#VALUE!</v>
      </c>
      <c r="O493" s="148"/>
      <c r="P493" s="148"/>
      <c r="Q493" s="148" t="e">
        <f t="shared" si="169"/>
        <v>#VALUE!</v>
      </c>
      <c r="R493" s="148" t="e">
        <f t="shared" si="170"/>
        <v>#VALUE!</v>
      </c>
      <c r="S493" s="137" t="e">
        <f t="shared" si="158"/>
        <v>#VALUE!</v>
      </c>
      <c r="T493" s="275" t="e">
        <f t="shared" si="172"/>
        <v>#VALUE!</v>
      </c>
      <c r="U493" s="275" t="e">
        <f t="shared" si="171"/>
        <v>#VALUE!</v>
      </c>
      <c r="V493" s="275" t="e">
        <f t="shared" si="171"/>
        <v>#VALUE!</v>
      </c>
      <c r="W493" s="275" t="e">
        <f t="shared" si="171"/>
        <v>#VALUE!</v>
      </c>
      <c r="X493" s="275" t="e">
        <f t="shared" si="171"/>
        <v>#VALUE!</v>
      </c>
      <c r="Y493" s="275" t="e">
        <f t="shared" si="171"/>
        <v>#VALUE!</v>
      </c>
      <c r="Z493" s="275" t="e">
        <f t="shared" si="171"/>
        <v>#VALUE!</v>
      </c>
      <c r="AA493" s="275" t="e">
        <f t="shared" si="171"/>
        <v>#VALUE!</v>
      </c>
      <c r="AB493" s="275" t="e">
        <f t="shared" si="171"/>
        <v>#VALUE!</v>
      </c>
      <c r="AC493" s="275" t="e">
        <f t="shared" si="171"/>
        <v>#VALUE!</v>
      </c>
      <c r="AD493" s="275" t="e">
        <f t="shared" si="171"/>
        <v>#VALUE!</v>
      </c>
      <c r="AE493" s="276" t="e">
        <f t="shared" si="161"/>
        <v>#VALUE!</v>
      </c>
    </row>
    <row r="494" spans="1:31">
      <c r="A494" s="133" t="e">
        <f t="shared" si="162"/>
        <v>#VALUE!</v>
      </c>
      <c r="B494" s="134" t="e">
        <f t="shared" si="163"/>
        <v>#VALUE!</v>
      </c>
      <c r="C494" s="134" t="e">
        <f t="shared" si="164"/>
        <v>#VALUE!</v>
      </c>
      <c r="D494" s="135" t="e">
        <f t="shared" si="165"/>
        <v>#VALUE!</v>
      </c>
      <c r="E494" s="150" t="e">
        <f t="shared" si="153"/>
        <v>#VALUE!</v>
      </c>
      <c r="F494" s="150" t="e">
        <f t="shared" si="154"/>
        <v>#VALUE!</v>
      </c>
      <c r="G494" s="136" t="e">
        <f t="shared" si="155"/>
        <v>#VALUE!</v>
      </c>
      <c r="H494" s="148" t="e">
        <f t="shared" si="159"/>
        <v>#VALUE!</v>
      </c>
      <c r="I494" s="148" t="e">
        <f t="shared" si="166"/>
        <v>#VALUE!</v>
      </c>
      <c r="J494" s="148" t="e">
        <f t="shared" si="156"/>
        <v>#VALUE!</v>
      </c>
      <c r="K494" s="148" t="e">
        <f t="shared" si="167"/>
        <v>#VALUE!</v>
      </c>
      <c r="L494" s="148" t="e">
        <f t="shared" si="168"/>
        <v>#VALUE!</v>
      </c>
      <c r="M494" s="148" t="e">
        <f t="shared" si="157"/>
        <v>#VALUE!</v>
      </c>
      <c r="N494" s="148" t="e">
        <f t="shared" si="160"/>
        <v>#VALUE!</v>
      </c>
      <c r="O494" s="148"/>
      <c r="P494" s="148"/>
      <c r="Q494" s="148" t="e">
        <f t="shared" si="169"/>
        <v>#VALUE!</v>
      </c>
      <c r="R494" s="148" t="e">
        <f t="shared" si="170"/>
        <v>#VALUE!</v>
      </c>
      <c r="S494" s="137" t="e">
        <f t="shared" si="158"/>
        <v>#VALUE!</v>
      </c>
      <c r="T494" s="275" t="e">
        <f t="shared" si="172"/>
        <v>#VALUE!</v>
      </c>
      <c r="U494" s="275" t="e">
        <f t="shared" si="171"/>
        <v>#VALUE!</v>
      </c>
      <c r="V494" s="275" t="e">
        <f t="shared" si="171"/>
        <v>#VALUE!</v>
      </c>
      <c r="W494" s="275" t="e">
        <f t="shared" si="171"/>
        <v>#VALUE!</v>
      </c>
      <c r="X494" s="275" t="e">
        <f t="shared" si="171"/>
        <v>#VALUE!</v>
      </c>
      <c r="Y494" s="275" t="e">
        <f t="shared" si="171"/>
        <v>#VALUE!</v>
      </c>
      <c r="Z494" s="275" t="e">
        <f t="shared" si="171"/>
        <v>#VALUE!</v>
      </c>
      <c r="AA494" s="275" t="e">
        <f t="shared" si="171"/>
        <v>#VALUE!</v>
      </c>
      <c r="AB494" s="275" t="e">
        <f t="shared" si="171"/>
        <v>#VALUE!</v>
      </c>
      <c r="AC494" s="275" t="e">
        <f t="shared" si="171"/>
        <v>#VALUE!</v>
      </c>
      <c r="AD494" s="275" t="e">
        <f t="shared" si="171"/>
        <v>#VALUE!</v>
      </c>
      <c r="AE494" s="276" t="e">
        <f t="shared" si="161"/>
        <v>#VALUE!</v>
      </c>
    </row>
    <row r="495" spans="1:31">
      <c r="A495" s="133" t="e">
        <f t="shared" si="162"/>
        <v>#VALUE!</v>
      </c>
      <c r="B495" s="134" t="e">
        <f t="shared" si="163"/>
        <v>#VALUE!</v>
      </c>
      <c r="C495" s="134" t="e">
        <f t="shared" si="164"/>
        <v>#VALUE!</v>
      </c>
      <c r="D495" s="135" t="e">
        <f t="shared" si="165"/>
        <v>#VALUE!</v>
      </c>
      <c r="E495" s="150" t="e">
        <f t="shared" si="153"/>
        <v>#VALUE!</v>
      </c>
      <c r="F495" s="150" t="e">
        <f t="shared" si="154"/>
        <v>#VALUE!</v>
      </c>
      <c r="G495" s="136" t="e">
        <f t="shared" si="155"/>
        <v>#VALUE!</v>
      </c>
      <c r="H495" s="148" t="e">
        <f t="shared" si="159"/>
        <v>#VALUE!</v>
      </c>
      <c r="I495" s="148" t="e">
        <f t="shared" si="166"/>
        <v>#VALUE!</v>
      </c>
      <c r="J495" s="148" t="e">
        <f t="shared" si="156"/>
        <v>#VALUE!</v>
      </c>
      <c r="K495" s="148" t="e">
        <f t="shared" si="167"/>
        <v>#VALUE!</v>
      </c>
      <c r="L495" s="148" t="e">
        <f t="shared" si="168"/>
        <v>#VALUE!</v>
      </c>
      <c r="M495" s="148" t="e">
        <f t="shared" si="157"/>
        <v>#VALUE!</v>
      </c>
      <c r="N495" s="148" t="e">
        <f t="shared" si="160"/>
        <v>#VALUE!</v>
      </c>
      <c r="O495" s="148"/>
      <c r="P495" s="148"/>
      <c r="Q495" s="148" t="e">
        <f t="shared" si="169"/>
        <v>#VALUE!</v>
      </c>
      <c r="R495" s="148" t="e">
        <f t="shared" si="170"/>
        <v>#VALUE!</v>
      </c>
      <c r="S495" s="137" t="e">
        <f t="shared" si="158"/>
        <v>#VALUE!</v>
      </c>
      <c r="T495" s="275" t="e">
        <f t="shared" si="172"/>
        <v>#VALUE!</v>
      </c>
      <c r="U495" s="275" t="e">
        <f t="shared" si="171"/>
        <v>#VALUE!</v>
      </c>
      <c r="V495" s="275" t="e">
        <f t="shared" si="171"/>
        <v>#VALUE!</v>
      </c>
      <c r="W495" s="275" t="e">
        <f t="shared" si="171"/>
        <v>#VALUE!</v>
      </c>
      <c r="X495" s="275" t="e">
        <f t="shared" si="171"/>
        <v>#VALUE!</v>
      </c>
      <c r="Y495" s="275" t="e">
        <f t="shared" si="171"/>
        <v>#VALUE!</v>
      </c>
      <c r="Z495" s="275" t="e">
        <f t="shared" si="171"/>
        <v>#VALUE!</v>
      </c>
      <c r="AA495" s="275" t="e">
        <f t="shared" si="171"/>
        <v>#VALUE!</v>
      </c>
      <c r="AB495" s="275" t="e">
        <f t="shared" si="171"/>
        <v>#VALUE!</v>
      </c>
      <c r="AC495" s="275" t="e">
        <f t="shared" si="171"/>
        <v>#VALUE!</v>
      </c>
      <c r="AD495" s="275" t="e">
        <f t="shared" si="171"/>
        <v>#VALUE!</v>
      </c>
      <c r="AE495" s="276" t="e">
        <f t="shared" si="161"/>
        <v>#VALUE!</v>
      </c>
    </row>
    <row r="496" spans="1:31">
      <c r="A496" s="133" t="e">
        <f t="shared" si="162"/>
        <v>#VALUE!</v>
      </c>
      <c r="B496" s="134" t="e">
        <f t="shared" si="163"/>
        <v>#VALUE!</v>
      </c>
      <c r="C496" s="134" t="e">
        <f t="shared" si="164"/>
        <v>#VALUE!</v>
      </c>
      <c r="D496" s="135" t="e">
        <f t="shared" si="165"/>
        <v>#VALUE!</v>
      </c>
      <c r="E496" s="150" t="e">
        <f t="shared" si="153"/>
        <v>#VALUE!</v>
      </c>
      <c r="F496" s="150" t="e">
        <f t="shared" si="154"/>
        <v>#VALUE!</v>
      </c>
      <c r="G496" s="136" t="e">
        <f t="shared" si="155"/>
        <v>#VALUE!</v>
      </c>
      <c r="H496" s="148" t="e">
        <f t="shared" si="159"/>
        <v>#VALUE!</v>
      </c>
      <c r="I496" s="148" t="e">
        <f t="shared" si="166"/>
        <v>#VALUE!</v>
      </c>
      <c r="J496" s="148" t="e">
        <f t="shared" si="156"/>
        <v>#VALUE!</v>
      </c>
      <c r="K496" s="148" t="e">
        <f t="shared" si="167"/>
        <v>#VALUE!</v>
      </c>
      <c r="L496" s="148" t="e">
        <f t="shared" si="168"/>
        <v>#VALUE!</v>
      </c>
      <c r="M496" s="148" t="e">
        <f t="shared" si="157"/>
        <v>#VALUE!</v>
      </c>
      <c r="N496" s="148" t="e">
        <f t="shared" si="160"/>
        <v>#VALUE!</v>
      </c>
      <c r="O496" s="148"/>
      <c r="P496" s="148"/>
      <c r="Q496" s="148" t="e">
        <f t="shared" si="169"/>
        <v>#VALUE!</v>
      </c>
      <c r="R496" s="148" t="e">
        <f t="shared" si="170"/>
        <v>#VALUE!</v>
      </c>
      <c r="S496" s="137" t="e">
        <f t="shared" si="158"/>
        <v>#VALUE!</v>
      </c>
      <c r="T496" s="275" t="e">
        <f t="shared" si="172"/>
        <v>#VALUE!</v>
      </c>
      <c r="U496" s="275" t="e">
        <f t="shared" si="171"/>
        <v>#VALUE!</v>
      </c>
      <c r="V496" s="275" t="e">
        <f t="shared" si="171"/>
        <v>#VALUE!</v>
      </c>
      <c r="W496" s="275" t="e">
        <f t="shared" si="171"/>
        <v>#VALUE!</v>
      </c>
      <c r="X496" s="275" t="e">
        <f t="shared" si="171"/>
        <v>#VALUE!</v>
      </c>
      <c r="Y496" s="275" t="e">
        <f t="shared" si="171"/>
        <v>#VALUE!</v>
      </c>
      <c r="Z496" s="275" t="e">
        <f t="shared" si="171"/>
        <v>#VALUE!</v>
      </c>
      <c r="AA496" s="275" t="e">
        <f t="shared" si="171"/>
        <v>#VALUE!</v>
      </c>
      <c r="AB496" s="275" t="e">
        <f t="shared" si="171"/>
        <v>#VALUE!</v>
      </c>
      <c r="AC496" s="275" t="e">
        <f t="shared" si="171"/>
        <v>#VALUE!</v>
      </c>
      <c r="AD496" s="275" t="e">
        <f t="shared" si="171"/>
        <v>#VALUE!</v>
      </c>
      <c r="AE496" s="276" t="e">
        <f t="shared" si="161"/>
        <v>#VALUE!</v>
      </c>
    </row>
    <row r="497" spans="1:31">
      <c r="A497" s="133" t="e">
        <f t="shared" si="162"/>
        <v>#VALUE!</v>
      </c>
      <c r="B497" s="134" t="e">
        <f t="shared" si="163"/>
        <v>#VALUE!</v>
      </c>
      <c r="C497" s="134" t="e">
        <f t="shared" si="164"/>
        <v>#VALUE!</v>
      </c>
      <c r="D497" s="135" t="e">
        <f t="shared" si="165"/>
        <v>#VALUE!</v>
      </c>
      <c r="E497" s="150" t="e">
        <f t="shared" si="153"/>
        <v>#VALUE!</v>
      </c>
      <c r="F497" s="150" t="e">
        <f t="shared" si="154"/>
        <v>#VALUE!</v>
      </c>
      <c r="G497" s="136" t="e">
        <f t="shared" si="155"/>
        <v>#VALUE!</v>
      </c>
      <c r="H497" s="148" t="e">
        <f t="shared" si="159"/>
        <v>#VALUE!</v>
      </c>
      <c r="I497" s="148" t="e">
        <f t="shared" si="166"/>
        <v>#VALUE!</v>
      </c>
      <c r="J497" s="148" t="e">
        <f t="shared" si="156"/>
        <v>#VALUE!</v>
      </c>
      <c r="K497" s="148" t="e">
        <f t="shared" si="167"/>
        <v>#VALUE!</v>
      </c>
      <c r="L497" s="148" t="e">
        <f t="shared" si="168"/>
        <v>#VALUE!</v>
      </c>
      <c r="M497" s="148" t="e">
        <f t="shared" si="157"/>
        <v>#VALUE!</v>
      </c>
      <c r="N497" s="148" t="e">
        <f t="shared" si="160"/>
        <v>#VALUE!</v>
      </c>
      <c r="O497" s="148"/>
      <c r="P497" s="148"/>
      <c r="Q497" s="148" t="e">
        <f t="shared" si="169"/>
        <v>#VALUE!</v>
      </c>
      <c r="R497" s="148" t="e">
        <f t="shared" si="170"/>
        <v>#VALUE!</v>
      </c>
      <c r="S497" s="137" t="e">
        <f t="shared" si="158"/>
        <v>#VALUE!</v>
      </c>
      <c r="T497" s="275" t="e">
        <f t="shared" si="172"/>
        <v>#VALUE!</v>
      </c>
      <c r="U497" s="275" t="e">
        <f t="shared" si="171"/>
        <v>#VALUE!</v>
      </c>
      <c r="V497" s="275" t="e">
        <f t="shared" si="171"/>
        <v>#VALUE!</v>
      </c>
      <c r="W497" s="275" t="e">
        <f t="shared" si="171"/>
        <v>#VALUE!</v>
      </c>
      <c r="X497" s="275" t="e">
        <f t="shared" si="171"/>
        <v>#VALUE!</v>
      </c>
      <c r="Y497" s="275" t="e">
        <f t="shared" si="171"/>
        <v>#VALUE!</v>
      </c>
      <c r="Z497" s="275" t="e">
        <f t="shared" si="171"/>
        <v>#VALUE!</v>
      </c>
      <c r="AA497" s="275" t="e">
        <f t="shared" si="171"/>
        <v>#VALUE!</v>
      </c>
      <c r="AB497" s="275" t="e">
        <f t="shared" si="171"/>
        <v>#VALUE!</v>
      </c>
      <c r="AC497" s="275" t="e">
        <f t="shared" si="171"/>
        <v>#VALUE!</v>
      </c>
      <c r="AD497" s="275" t="e">
        <f t="shared" si="171"/>
        <v>#VALUE!</v>
      </c>
      <c r="AE497" s="276" t="e">
        <f t="shared" si="161"/>
        <v>#VALUE!</v>
      </c>
    </row>
    <row r="498" spans="1:31">
      <c r="A498" s="133" t="e">
        <f t="shared" si="162"/>
        <v>#VALUE!</v>
      </c>
      <c r="B498" s="134" t="e">
        <f t="shared" si="163"/>
        <v>#VALUE!</v>
      </c>
      <c r="C498" s="134" t="e">
        <f t="shared" si="164"/>
        <v>#VALUE!</v>
      </c>
      <c r="D498" s="135" t="e">
        <f t="shared" si="165"/>
        <v>#VALUE!</v>
      </c>
      <c r="E498" s="150" t="e">
        <f t="shared" si="153"/>
        <v>#VALUE!</v>
      </c>
      <c r="F498" s="150" t="e">
        <f t="shared" si="154"/>
        <v>#VALUE!</v>
      </c>
      <c r="G498" s="136" t="e">
        <f t="shared" si="155"/>
        <v>#VALUE!</v>
      </c>
      <c r="H498" s="148" t="e">
        <f t="shared" si="159"/>
        <v>#VALUE!</v>
      </c>
      <c r="I498" s="148" t="e">
        <f t="shared" si="166"/>
        <v>#VALUE!</v>
      </c>
      <c r="J498" s="148" t="e">
        <f t="shared" si="156"/>
        <v>#VALUE!</v>
      </c>
      <c r="K498" s="148" t="e">
        <f t="shared" si="167"/>
        <v>#VALUE!</v>
      </c>
      <c r="L498" s="148" t="e">
        <f t="shared" si="168"/>
        <v>#VALUE!</v>
      </c>
      <c r="M498" s="148" t="e">
        <f t="shared" si="157"/>
        <v>#VALUE!</v>
      </c>
      <c r="N498" s="148" t="e">
        <f t="shared" si="160"/>
        <v>#VALUE!</v>
      </c>
      <c r="O498" s="148"/>
      <c r="P498" s="148"/>
      <c r="Q498" s="148" t="e">
        <f t="shared" si="169"/>
        <v>#VALUE!</v>
      </c>
      <c r="R498" s="148" t="e">
        <f t="shared" si="170"/>
        <v>#VALUE!</v>
      </c>
      <c r="S498" s="137" t="e">
        <f t="shared" si="158"/>
        <v>#VALUE!</v>
      </c>
      <c r="T498" s="275" t="e">
        <f t="shared" si="172"/>
        <v>#VALUE!</v>
      </c>
      <c r="U498" s="275" t="e">
        <f t="shared" si="171"/>
        <v>#VALUE!</v>
      </c>
      <c r="V498" s="275" t="e">
        <f t="shared" si="171"/>
        <v>#VALUE!</v>
      </c>
      <c r="W498" s="275" t="e">
        <f t="shared" si="171"/>
        <v>#VALUE!</v>
      </c>
      <c r="X498" s="275" t="e">
        <f t="shared" si="171"/>
        <v>#VALUE!</v>
      </c>
      <c r="Y498" s="275" t="e">
        <f t="shared" si="171"/>
        <v>#VALUE!</v>
      </c>
      <c r="Z498" s="275" t="e">
        <f t="shared" si="171"/>
        <v>#VALUE!</v>
      </c>
      <c r="AA498" s="275" t="e">
        <f t="shared" si="171"/>
        <v>#VALUE!</v>
      </c>
      <c r="AB498" s="275" t="e">
        <f t="shared" si="171"/>
        <v>#VALUE!</v>
      </c>
      <c r="AC498" s="275" t="e">
        <f t="shared" si="171"/>
        <v>#VALUE!</v>
      </c>
      <c r="AD498" s="275" t="e">
        <f t="shared" si="171"/>
        <v>#VALUE!</v>
      </c>
      <c r="AE498" s="276" t="e">
        <f t="shared" si="161"/>
        <v>#VALUE!</v>
      </c>
    </row>
    <row r="499" spans="1:31">
      <c r="A499" s="133" t="e">
        <f t="shared" si="162"/>
        <v>#VALUE!</v>
      </c>
      <c r="B499" s="134" t="e">
        <f t="shared" si="163"/>
        <v>#VALUE!</v>
      </c>
      <c r="C499" s="134" t="e">
        <f t="shared" si="164"/>
        <v>#VALUE!</v>
      </c>
      <c r="D499" s="135" t="e">
        <f t="shared" si="165"/>
        <v>#VALUE!</v>
      </c>
      <c r="E499" s="150" t="e">
        <f t="shared" si="153"/>
        <v>#VALUE!</v>
      </c>
      <c r="F499" s="150" t="e">
        <f t="shared" si="154"/>
        <v>#VALUE!</v>
      </c>
      <c r="G499" s="136" t="e">
        <f t="shared" si="155"/>
        <v>#VALUE!</v>
      </c>
      <c r="H499" s="148" t="e">
        <f t="shared" si="159"/>
        <v>#VALUE!</v>
      </c>
      <c r="I499" s="148" t="e">
        <f t="shared" si="166"/>
        <v>#VALUE!</v>
      </c>
      <c r="J499" s="148" t="e">
        <f t="shared" si="156"/>
        <v>#VALUE!</v>
      </c>
      <c r="K499" s="148" t="e">
        <f t="shared" si="167"/>
        <v>#VALUE!</v>
      </c>
      <c r="L499" s="148" t="e">
        <f t="shared" si="168"/>
        <v>#VALUE!</v>
      </c>
      <c r="M499" s="148" t="e">
        <f t="shared" si="157"/>
        <v>#VALUE!</v>
      </c>
      <c r="N499" s="148" t="e">
        <f t="shared" si="160"/>
        <v>#VALUE!</v>
      </c>
      <c r="O499" s="148"/>
      <c r="P499" s="148"/>
      <c r="Q499" s="148" t="e">
        <f t="shared" si="169"/>
        <v>#VALUE!</v>
      </c>
      <c r="R499" s="148" t="e">
        <f t="shared" si="170"/>
        <v>#VALUE!</v>
      </c>
      <c r="S499" s="137" t="e">
        <f t="shared" si="158"/>
        <v>#VALUE!</v>
      </c>
      <c r="T499" s="275" t="e">
        <f t="shared" si="172"/>
        <v>#VALUE!</v>
      </c>
      <c r="U499" s="275" t="e">
        <f t="shared" si="171"/>
        <v>#VALUE!</v>
      </c>
      <c r="V499" s="275" t="e">
        <f t="shared" si="171"/>
        <v>#VALUE!</v>
      </c>
      <c r="W499" s="275" t="e">
        <f t="shared" si="171"/>
        <v>#VALUE!</v>
      </c>
      <c r="X499" s="275" t="e">
        <f t="shared" si="171"/>
        <v>#VALUE!</v>
      </c>
      <c r="Y499" s="275" t="e">
        <f t="shared" si="171"/>
        <v>#VALUE!</v>
      </c>
      <c r="Z499" s="275" t="e">
        <f t="shared" si="171"/>
        <v>#VALUE!</v>
      </c>
      <c r="AA499" s="275" t="e">
        <f t="shared" si="171"/>
        <v>#VALUE!</v>
      </c>
      <c r="AB499" s="275" t="e">
        <f t="shared" si="171"/>
        <v>#VALUE!</v>
      </c>
      <c r="AC499" s="275" t="e">
        <f t="shared" si="171"/>
        <v>#VALUE!</v>
      </c>
      <c r="AD499" s="275" t="e">
        <f t="shared" si="171"/>
        <v>#VALUE!</v>
      </c>
      <c r="AE499" s="276" t="e">
        <f t="shared" si="161"/>
        <v>#VALUE!</v>
      </c>
    </row>
    <row r="500" spans="1:31">
      <c r="A500" s="133" t="e">
        <f t="shared" si="162"/>
        <v>#VALUE!</v>
      </c>
      <c r="B500" s="134" t="e">
        <f t="shared" si="163"/>
        <v>#VALUE!</v>
      </c>
      <c r="C500" s="134" t="e">
        <f t="shared" si="164"/>
        <v>#VALUE!</v>
      </c>
      <c r="D500" s="135" t="e">
        <f t="shared" si="165"/>
        <v>#VALUE!</v>
      </c>
      <c r="E500" s="150" t="e">
        <f t="shared" si="153"/>
        <v>#VALUE!</v>
      </c>
      <c r="F500" s="150" t="e">
        <f t="shared" si="154"/>
        <v>#VALUE!</v>
      </c>
      <c r="G500" s="136" t="e">
        <f t="shared" si="155"/>
        <v>#VALUE!</v>
      </c>
      <c r="H500" s="148" t="e">
        <f t="shared" si="159"/>
        <v>#VALUE!</v>
      </c>
      <c r="I500" s="148" t="e">
        <f t="shared" si="166"/>
        <v>#VALUE!</v>
      </c>
      <c r="J500" s="148" t="e">
        <f t="shared" si="156"/>
        <v>#VALUE!</v>
      </c>
      <c r="K500" s="148" t="e">
        <f t="shared" si="167"/>
        <v>#VALUE!</v>
      </c>
      <c r="L500" s="148" t="e">
        <f t="shared" si="168"/>
        <v>#VALUE!</v>
      </c>
      <c r="M500" s="148" t="e">
        <f t="shared" si="157"/>
        <v>#VALUE!</v>
      </c>
      <c r="N500" s="148" t="e">
        <f t="shared" si="160"/>
        <v>#VALUE!</v>
      </c>
      <c r="O500" s="148"/>
      <c r="P500" s="148"/>
      <c r="Q500" s="148" t="e">
        <f t="shared" si="169"/>
        <v>#VALUE!</v>
      </c>
      <c r="R500" s="148" t="e">
        <f t="shared" si="170"/>
        <v>#VALUE!</v>
      </c>
      <c r="S500" s="137" t="e">
        <f t="shared" si="158"/>
        <v>#VALUE!</v>
      </c>
      <c r="T500" s="275" t="e">
        <f t="shared" si="172"/>
        <v>#VALUE!</v>
      </c>
      <c r="U500" s="275" t="e">
        <f t="shared" si="171"/>
        <v>#VALUE!</v>
      </c>
      <c r="V500" s="275" t="e">
        <f t="shared" si="171"/>
        <v>#VALUE!</v>
      </c>
      <c r="W500" s="275" t="e">
        <f t="shared" si="171"/>
        <v>#VALUE!</v>
      </c>
      <c r="X500" s="275" t="e">
        <f t="shared" si="171"/>
        <v>#VALUE!</v>
      </c>
      <c r="Y500" s="275" t="e">
        <f t="shared" si="171"/>
        <v>#VALUE!</v>
      </c>
      <c r="Z500" s="275" t="e">
        <f t="shared" si="171"/>
        <v>#VALUE!</v>
      </c>
      <c r="AA500" s="275" t="e">
        <f t="shared" si="171"/>
        <v>#VALUE!</v>
      </c>
      <c r="AB500" s="275" t="e">
        <f t="shared" si="171"/>
        <v>#VALUE!</v>
      </c>
      <c r="AC500" s="275" t="e">
        <f t="shared" si="171"/>
        <v>#VALUE!</v>
      </c>
      <c r="AD500" s="275" t="e">
        <f t="shared" si="171"/>
        <v>#VALUE!</v>
      </c>
      <c r="AE500" s="276" t="e">
        <f t="shared" si="161"/>
        <v>#VALUE!</v>
      </c>
    </row>
    <row r="501" spans="1:31">
      <c r="A501" s="133" t="e">
        <f t="shared" si="162"/>
        <v>#VALUE!</v>
      </c>
      <c r="B501" s="134" t="e">
        <f t="shared" si="163"/>
        <v>#VALUE!</v>
      </c>
      <c r="C501" s="134" t="e">
        <f t="shared" si="164"/>
        <v>#VALUE!</v>
      </c>
      <c r="D501" s="135" t="e">
        <f t="shared" si="165"/>
        <v>#VALUE!</v>
      </c>
      <c r="E501" s="150" t="e">
        <f t="shared" si="153"/>
        <v>#VALUE!</v>
      </c>
      <c r="F501" s="150" t="e">
        <f t="shared" si="154"/>
        <v>#VALUE!</v>
      </c>
      <c r="G501" s="136" t="e">
        <f t="shared" si="155"/>
        <v>#VALUE!</v>
      </c>
      <c r="H501" s="148" t="e">
        <f t="shared" si="159"/>
        <v>#VALUE!</v>
      </c>
      <c r="I501" s="148" t="e">
        <f t="shared" si="166"/>
        <v>#VALUE!</v>
      </c>
      <c r="J501" s="148" t="e">
        <f t="shared" si="156"/>
        <v>#VALUE!</v>
      </c>
      <c r="K501" s="148" t="e">
        <f t="shared" si="167"/>
        <v>#VALUE!</v>
      </c>
      <c r="L501" s="148" t="e">
        <f t="shared" si="168"/>
        <v>#VALUE!</v>
      </c>
      <c r="M501" s="148" t="e">
        <f t="shared" si="157"/>
        <v>#VALUE!</v>
      </c>
      <c r="N501" s="148" t="e">
        <f t="shared" si="160"/>
        <v>#VALUE!</v>
      </c>
      <c r="O501" s="148"/>
      <c r="P501" s="148"/>
      <c r="Q501" s="148" t="e">
        <f t="shared" si="169"/>
        <v>#VALUE!</v>
      </c>
      <c r="R501" s="148" t="e">
        <f t="shared" si="170"/>
        <v>#VALUE!</v>
      </c>
      <c r="S501" s="137" t="e">
        <f t="shared" si="158"/>
        <v>#VALUE!</v>
      </c>
      <c r="T501" s="275" t="e">
        <f t="shared" si="172"/>
        <v>#VALUE!</v>
      </c>
      <c r="U501" s="275" t="e">
        <f t="shared" si="171"/>
        <v>#VALUE!</v>
      </c>
      <c r="V501" s="275" t="e">
        <f t="shared" si="171"/>
        <v>#VALUE!</v>
      </c>
      <c r="W501" s="275" t="e">
        <f t="shared" si="171"/>
        <v>#VALUE!</v>
      </c>
      <c r="X501" s="275" t="e">
        <f t="shared" si="171"/>
        <v>#VALUE!</v>
      </c>
      <c r="Y501" s="275" t="e">
        <f t="shared" si="171"/>
        <v>#VALUE!</v>
      </c>
      <c r="Z501" s="275" t="e">
        <f t="shared" si="171"/>
        <v>#VALUE!</v>
      </c>
      <c r="AA501" s="275" t="e">
        <f t="shared" si="171"/>
        <v>#VALUE!</v>
      </c>
      <c r="AB501" s="275" t="e">
        <f t="shared" si="171"/>
        <v>#VALUE!</v>
      </c>
      <c r="AC501" s="275" t="e">
        <f t="shared" si="171"/>
        <v>#VALUE!</v>
      </c>
      <c r="AD501" s="275" t="e">
        <f t="shared" si="171"/>
        <v>#VALUE!</v>
      </c>
      <c r="AE501" s="276" t="e">
        <f t="shared" si="161"/>
        <v>#VALUE!</v>
      </c>
    </row>
    <row r="502" spans="1:31">
      <c r="A502" s="133" t="e">
        <f t="shared" si="162"/>
        <v>#VALUE!</v>
      </c>
      <c r="B502" s="134" t="e">
        <f t="shared" si="163"/>
        <v>#VALUE!</v>
      </c>
      <c r="C502" s="134" t="e">
        <f t="shared" si="164"/>
        <v>#VALUE!</v>
      </c>
      <c r="D502" s="135" t="e">
        <f t="shared" si="165"/>
        <v>#VALUE!</v>
      </c>
      <c r="E502" s="150" t="e">
        <f t="shared" si="153"/>
        <v>#VALUE!</v>
      </c>
      <c r="F502" s="150" t="e">
        <f t="shared" si="154"/>
        <v>#VALUE!</v>
      </c>
      <c r="G502" s="136" t="e">
        <f t="shared" si="155"/>
        <v>#VALUE!</v>
      </c>
      <c r="H502" s="148" t="e">
        <f t="shared" si="159"/>
        <v>#VALUE!</v>
      </c>
      <c r="I502" s="148" t="e">
        <f t="shared" si="166"/>
        <v>#VALUE!</v>
      </c>
      <c r="J502" s="148" t="e">
        <f t="shared" si="156"/>
        <v>#VALUE!</v>
      </c>
      <c r="K502" s="148" t="e">
        <f t="shared" si="167"/>
        <v>#VALUE!</v>
      </c>
      <c r="L502" s="148" t="e">
        <f t="shared" si="168"/>
        <v>#VALUE!</v>
      </c>
      <c r="M502" s="148" t="e">
        <f t="shared" si="157"/>
        <v>#VALUE!</v>
      </c>
      <c r="N502" s="148" t="e">
        <f t="shared" si="160"/>
        <v>#VALUE!</v>
      </c>
      <c r="O502" s="148"/>
      <c r="P502" s="148"/>
      <c r="Q502" s="148" t="e">
        <f t="shared" si="169"/>
        <v>#VALUE!</v>
      </c>
      <c r="R502" s="148" t="e">
        <f t="shared" si="170"/>
        <v>#VALUE!</v>
      </c>
      <c r="S502" s="137" t="e">
        <f t="shared" si="158"/>
        <v>#VALUE!</v>
      </c>
      <c r="T502" s="275" t="e">
        <f t="shared" si="172"/>
        <v>#VALUE!</v>
      </c>
      <c r="U502" s="275" t="e">
        <f t="shared" si="171"/>
        <v>#VALUE!</v>
      </c>
      <c r="V502" s="275" t="e">
        <f t="shared" si="171"/>
        <v>#VALUE!</v>
      </c>
      <c r="W502" s="275" t="e">
        <f t="shared" si="171"/>
        <v>#VALUE!</v>
      </c>
      <c r="X502" s="275" t="e">
        <f t="shared" si="171"/>
        <v>#VALUE!</v>
      </c>
      <c r="Y502" s="275" t="e">
        <f t="shared" si="171"/>
        <v>#VALUE!</v>
      </c>
      <c r="Z502" s="275" t="e">
        <f t="shared" si="171"/>
        <v>#VALUE!</v>
      </c>
      <c r="AA502" s="275" t="e">
        <f t="shared" si="171"/>
        <v>#VALUE!</v>
      </c>
      <c r="AB502" s="275" t="e">
        <f t="shared" si="171"/>
        <v>#VALUE!</v>
      </c>
      <c r="AC502" s="275" t="e">
        <f t="shared" si="171"/>
        <v>#VALUE!</v>
      </c>
      <c r="AD502" s="275" t="e">
        <f t="shared" si="171"/>
        <v>#VALUE!</v>
      </c>
      <c r="AE502" s="276" t="e">
        <f t="shared" si="161"/>
        <v>#VALUE!</v>
      </c>
    </row>
    <row r="503" spans="1:31">
      <c r="A503" s="133" t="e">
        <f t="shared" si="162"/>
        <v>#VALUE!</v>
      </c>
      <c r="B503" s="134" t="e">
        <f t="shared" si="163"/>
        <v>#VALUE!</v>
      </c>
      <c r="C503" s="134" t="e">
        <f t="shared" si="164"/>
        <v>#VALUE!</v>
      </c>
      <c r="D503" s="135" t="e">
        <f t="shared" si="165"/>
        <v>#VALUE!</v>
      </c>
      <c r="E503" s="150" t="e">
        <f t="shared" si="153"/>
        <v>#VALUE!</v>
      </c>
      <c r="F503" s="150" t="e">
        <f t="shared" si="154"/>
        <v>#VALUE!</v>
      </c>
      <c r="G503" s="136" t="e">
        <f t="shared" si="155"/>
        <v>#VALUE!</v>
      </c>
      <c r="H503" s="148" t="e">
        <f t="shared" si="159"/>
        <v>#VALUE!</v>
      </c>
      <c r="I503" s="148" t="e">
        <f t="shared" si="166"/>
        <v>#VALUE!</v>
      </c>
      <c r="J503" s="148" t="e">
        <f t="shared" si="156"/>
        <v>#VALUE!</v>
      </c>
      <c r="K503" s="148" t="e">
        <f t="shared" si="167"/>
        <v>#VALUE!</v>
      </c>
      <c r="L503" s="148" t="e">
        <f t="shared" si="168"/>
        <v>#VALUE!</v>
      </c>
      <c r="M503" s="148" t="e">
        <f t="shared" si="157"/>
        <v>#VALUE!</v>
      </c>
      <c r="N503" s="148" t="e">
        <f t="shared" si="160"/>
        <v>#VALUE!</v>
      </c>
      <c r="O503" s="148"/>
      <c r="P503" s="148"/>
      <c r="Q503" s="148" t="e">
        <f t="shared" si="169"/>
        <v>#VALUE!</v>
      </c>
      <c r="R503" s="148" t="e">
        <f t="shared" si="170"/>
        <v>#VALUE!</v>
      </c>
      <c r="S503" s="137" t="e">
        <f t="shared" si="158"/>
        <v>#VALUE!</v>
      </c>
      <c r="T503" s="275" t="e">
        <f t="shared" si="172"/>
        <v>#VALUE!</v>
      </c>
      <c r="U503" s="275" t="e">
        <f t="shared" si="171"/>
        <v>#VALUE!</v>
      </c>
      <c r="V503" s="275" t="e">
        <f t="shared" si="171"/>
        <v>#VALUE!</v>
      </c>
      <c r="W503" s="275" t="e">
        <f t="shared" si="171"/>
        <v>#VALUE!</v>
      </c>
      <c r="X503" s="275" t="e">
        <f t="shared" si="171"/>
        <v>#VALUE!</v>
      </c>
      <c r="Y503" s="275" t="e">
        <f t="shared" si="171"/>
        <v>#VALUE!</v>
      </c>
      <c r="Z503" s="275" t="e">
        <f t="shared" si="171"/>
        <v>#VALUE!</v>
      </c>
      <c r="AA503" s="275" t="e">
        <f t="shared" si="171"/>
        <v>#VALUE!</v>
      </c>
      <c r="AB503" s="275" t="e">
        <f t="shared" si="171"/>
        <v>#VALUE!</v>
      </c>
      <c r="AC503" s="275" t="e">
        <f t="shared" si="171"/>
        <v>#VALUE!</v>
      </c>
      <c r="AD503" s="275" t="e">
        <f t="shared" si="171"/>
        <v>#VALUE!</v>
      </c>
      <c r="AE503" s="276" t="e">
        <f t="shared" si="161"/>
        <v>#VALUE!</v>
      </c>
    </row>
    <row r="504" spans="1:31">
      <c r="A504" s="133" t="e">
        <f t="shared" si="162"/>
        <v>#VALUE!</v>
      </c>
      <c r="B504" s="134" t="e">
        <f t="shared" si="163"/>
        <v>#VALUE!</v>
      </c>
      <c r="C504" s="134" t="e">
        <f t="shared" si="164"/>
        <v>#VALUE!</v>
      </c>
      <c r="D504" s="135" t="e">
        <f t="shared" si="165"/>
        <v>#VALUE!</v>
      </c>
      <c r="E504" s="150" t="e">
        <f t="shared" si="153"/>
        <v>#VALUE!</v>
      </c>
      <c r="F504" s="150" t="e">
        <f t="shared" si="154"/>
        <v>#VALUE!</v>
      </c>
      <c r="G504" s="136" t="e">
        <f t="shared" si="155"/>
        <v>#VALUE!</v>
      </c>
      <c r="H504" s="148" t="e">
        <f t="shared" si="159"/>
        <v>#VALUE!</v>
      </c>
      <c r="I504" s="148" t="e">
        <f t="shared" si="166"/>
        <v>#VALUE!</v>
      </c>
      <c r="J504" s="148" t="e">
        <f t="shared" si="156"/>
        <v>#VALUE!</v>
      </c>
      <c r="K504" s="148" t="e">
        <f t="shared" si="167"/>
        <v>#VALUE!</v>
      </c>
      <c r="L504" s="148" t="e">
        <f t="shared" si="168"/>
        <v>#VALUE!</v>
      </c>
      <c r="M504" s="148" t="e">
        <f t="shared" si="157"/>
        <v>#VALUE!</v>
      </c>
      <c r="N504" s="148" t="e">
        <f t="shared" si="160"/>
        <v>#VALUE!</v>
      </c>
      <c r="O504" s="148"/>
      <c r="P504" s="148"/>
      <c r="Q504" s="148" t="e">
        <f t="shared" si="169"/>
        <v>#VALUE!</v>
      </c>
      <c r="R504" s="148" t="e">
        <f t="shared" si="170"/>
        <v>#VALUE!</v>
      </c>
      <c r="S504" s="137" t="e">
        <f t="shared" si="158"/>
        <v>#VALUE!</v>
      </c>
      <c r="T504" s="275" t="e">
        <f t="shared" si="172"/>
        <v>#VALUE!</v>
      </c>
      <c r="U504" s="275" t="e">
        <f t="shared" si="171"/>
        <v>#VALUE!</v>
      </c>
      <c r="V504" s="275" t="e">
        <f t="shared" si="171"/>
        <v>#VALUE!</v>
      </c>
      <c r="W504" s="275" t="e">
        <f t="shared" si="171"/>
        <v>#VALUE!</v>
      </c>
      <c r="X504" s="275" t="e">
        <f t="shared" si="171"/>
        <v>#VALUE!</v>
      </c>
      <c r="Y504" s="275" t="e">
        <f t="shared" si="171"/>
        <v>#VALUE!</v>
      </c>
      <c r="Z504" s="275" t="e">
        <f t="shared" si="171"/>
        <v>#VALUE!</v>
      </c>
      <c r="AA504" s="275" t="e">
        <f t="shared" si="171"/>
        <v>#VALUE!</v>
      </c>
      <c r="AB504" s="275" t="e">
        <f t="shared" si="171"/>
        <v>#VALUE!</v>
      </c>
      <c r="AC504" s="275" t="e">
        <f t="shared" si="171"/>
        <v>#VALUE!</v>
      </c>
      <c r="AD504" s="275" t="e">
        <f t="shared" si="171"/>
        <v>#VALUE!</v>
      </c>
      <c r="AE504" s="276" t="e">
        <f t="shared" si="161"/>
        <v>#VALUE!</v>
      </c>
    </row>
    <row r="505" spans="1:31">
      <c r="A505" s="133" t="e">
        <f t="shared" si="162"/>
        <v>#VALUE!</v>
      </c>
      <c r="B505" s="134" t="e">
        <f t="shared" si="163"/>
        <v>#VALUE!</v>
      </c>
      <c r="C505" s="134" t="e">
        <f t="shared" si="164"/>
        <v>#VALUE!</v>
      </c>
      <c r="D505" s="135" t="e">
        <f t="shared" si="165"/>
        <v>#VALUE!</v>
      </c>
      <c r="E505" s="150" t="e">
        <f t="shared" si="153"/>
        <v>#VALUE!</v>
      </c>
      <c r="F505" s="150" t="e">
        <f t="shared" si="154"/>
        <v>#VALUE!</v>
      </c>
      <c r="G505" s="136" t="e">
        <f t="shared" si="155"/>
        <v>#VALUE!</v>
      </c>
      <c r="H505" s="148" t="e">
        <f t="shared" si="159"/>
        <v>#VALUE!</v>
      </c>
      <c r="I505" s="148" t="e">
        <f t="shared" si="166"/>
        <v>#VALUE!</v>
      </c>
      <c r="J505" s="148" t="e">
        <f t="shared" si="156"/>
        <v>#VALUE!</v>
      </c>
      <c r="K505" s="148" t="e">
        <f t="shared" si="167"/>
        <v>#VALUE!</v>
      </c>
      <c r="L505" s="148" t="e">
        <f t="shared" si="168"/>
        <v>#VALUE!</v>
      </c>
      <c r="M505" s="148" t="e">
        <f t="shared" si="157"/>
        <v>#VALUE!</v>
      </c>
      <c r="N505" s="148" t="e">
        <f t="shared" si="160"/>
        <v>#VALUE!</v>
      </c>
      <c r="O505" s="148"/>
      <c r="P505" s="148"/>
      <c r="Q505" s="148" t="e">
        <f t="shared" si="169"/>
        <v>#VALUE!</v>
      </c>
      <c r="R505" s="148" t="e">
        <f t="shared" si="170"/>
        <v>#VALUE!</v>
      </c>
      <c r="S505" s="137" t="e">
        <f t="shared" si="158"/>
        <v>#VALUE!</v>
      </c>
      <c r="T505" s="275" t="e">
        <f t="shared" si="172"/>
        <v>#VALUE!</v>
      </c>
      <c r="U505" s="275" t="e">
        <f t="shared" si="171"/>
        <v>#VALUE!</v>
      </c>
      <c r="V505" s="275" t="e">
        <f t="shared" si="171"/>
        <v>#VALUE!</v>
      </c>
      <c r="W505" s="275" t="e">
        <f t="shared" si="171"/>
        <v>#VALUE!</v>
      </c>
      <c r="X505" s="275" t="e">
        <f t="shared" si="171"/>
        <v>#VALUE!</v>
      </c>
      <c r="Y505" s="275" t="e">
        <f t="shared" si="171"/>
        <v>#VALUE!</v>
      </c>
      <c r="Z505" s="275" t="e">
        <f t="shared" si="171"/>
        <v>#VALUE!</v>
      </c>
      <c r="AA505" s="275" t="e">
        <f t="shared" si="171"/>
        <v>#VALUE!</v>
      </c>
      <c r="AB505" s="275" t="e">
        <f t="shared" si="171"/>
        <v>#VALUE!</v>
      </c>
      <c r="AC505" s="275" t="e">
        <f t="shared" si="171"/>
        <v>#VALUE!</v>
      </c>
      <c r="AD505" s="275" t="e">
        <f t="shared" si="171"/>
        <v>#VALUE!</v>
      </c>
      <c r="AE505" s="276" t="e">
        <f t="shared" si="161"/>
        <v>#VALUE!</v>
      </c>
    </row>
    <row r="506" spans="1:31">
      <c r="A506" s="133" t="e">
        <f t="shared" si="162"/>
        <v>#VALUE!</v>
      </c>
      <c r="B506" s="134" t="e">
        <f t="shared" si="163"/>
        <v>#VALUE!</v>
      </c>
      <c r="C506" s="134" t="e">
        <f t="shared" si="164"/>
        <v>#VALUE!</v>
      </c>
      <c r="D506" s="135" t="e">
        <f t="shared" si="165"/>
        <v>#VALUE!</v>
      </c>
      <c r="E506" s="150" t="e">
        <f t="shared" si="153"/>
        <v>#VALUE!</v>
      </c>
      <c r="F506" s="150" t="e">
        <f t="shared" si="154"/>
        <v>#VALUE!</v>
      </c>
      <c r="G506" s="136" t="e">
        <f t="shared" si="155"/>
        <v>#VALUE!</v>
      </c>
      <c r="H506" s="148" t="e">
        <f t="shared" si="159"/>
        <v>#VALUE!</v>
      </c>
      <c r="I506" s="148" t="e">
        <f t="shared" si="166"/>
        <v>#VALUE!</v>
      </c>
      <c r="J506" s="148" t="e">
        <f t="shared" si="156"/>
        <v>#VALUE!</v>
      </c>
      <c r="K506" s="148" t="e">
        <f t="shared" si="167"/>
        <v>#VALUE!</v>
      </c>
      <c r="L506" s="148" t="e">
        <f t="shared" si="168"/>
        <v>#VALUE!</v>
      </c>
      <c r="M506" s="148" t="e">
        <f t="shared" si="157"/>
        <v>#VALUE!</v>
      </c>
      <c r="N506" s="148" t="e">
        <f t="shared" si="160"/>
        <v>#VALUE!</v>
      </c>
      <c r="O506" s="148"/>
      <c r="P506" s="148"/>
      <c r="Q506" s="148" t="e">
        <f t="shared" si="169"/>
        <v>#VALUE!</v>
      </c>
      <c r="R506" s="148" t="e">
        <f t="shared" si="170"/>
        <v>#VALUE!</v>
      </c>
      <c r="S506" s="137" t="e">
        <f t="shared" si="158"/>
        <v>#VALUE!</v>
      </c>
      <c r="T506" s="275" t="e">
        <f t="shared" si="172"/>
        <v>#VALUE!</v>
      </c>
      <c r="U506" s="275" t="e">
        <f t="shared" si="171"/>
        <v>#VALUE!</v>
      </c>
      <c r="V506" s="275" t="e">
        <f t="shared" si="171"/>
        <v>#VALUE!</v>
      </c>
      <c r="W506" s="275" t="e">
        <f t="shared" si="171"/>
        <v>#VALUE!</v>
      </c>
      <c r="X506" s="275" t="e">
        <f t="shared" si="171"/>
        <v>#VALUE!</v>
      </c>
      <c r="Y506" s="275" t="e">
        <f t="shared" si="171"/>
        <v>#VALUE!</v>
      </c>
      <c r="Z506" s="275" t="e">
        <f t="shared" si="171"/>
        <v>#VALUE!</v>
      </c>
      <c r="AA506" s="275" t="e">
        <f t="shared" si="171"/>
        <v>#VALUE!</v>
      </c>
      <c r="AB506" s="275" t="e">
        <f t="shared" si="171"/>
        <v>#VALUE!</v>
      </c>
      <c r="AC506" s="275" t="e">
        <f t="shared" si="171"/>
        <v>#VALUE!</v>
      </c>
      <c r="AD506" s="275" t="e">
        <f t="shared" si="171"/>
        <v>#VALUE!</v>
      </c>
      <c r="AE506" s="276" t="e">
        <f t="shared" si="161"/>
        <v>#VALUE!</v>
      </c>
    </row>
    <row r="507" spans="1:31">
      <c r="A507" s="133" t="e">
        <f t="shared" si="162"/>
        <v>#VALUE!</v>
      </c>
      <c r="B507" s="134" t="e">
        <f t="shared" si="163"/>
        <v>#VALUE!</v>
      </c>
      <c r="C507" s="134" t="e">
        <f t="shared" si="164"/>
        <v>#VALUE!</v>
      </c>
      <c r="D507" s="135" t="e">
        <f t="shared" si="165"/>
        <v>#VALUE!</v>
      </c>
      <c r="E507" s="150" t="e">
        <f t="shared" si="153"/>
        <v>#VALUE!</v>
      </c>
      <c r="F507" s="150" t="e">
        <f t="shared" si="154"/>
        <v>#VALUE!</v>
      </c>
      <c r="G507" s="136" t="e">
        <f t="shared" si="155"/>
        <v>#VALUE!</v>
      </c>
      <c r="H507" s="148" t="e">
        <f t="shared" si="159"/>
        <v>#VALUE!</v>
      </c>
      <c r="I507" s="148" t="e">
        <f t="shared" si="166"/>
        <v>#VALUE!</v>
      </c>
      <c r="J507" s="148" t="e">
        <f t="shared" si="156"/>
        <v>#VALUE!</v>
      </c>
      <c r="K507" s="148" t="e">
        <f t="shared" si="167"/>
        <v>#VALUE!</v>
      </c>
      <c r="L507" s="148" t="e">
        <f t="shared" si="168"/>
        <v>#VALUE!</v>
      </c>
      <c r="M507" s="148" t="e">
        <f t="shared" si="157"/>
        <v>#VALUE!</v>
      </c>
      <c r="N507" s="148" t="e">
        <f t="shared" si="160"/>
        <v>#VALUE!</v>
      </c>
      <c r="O507" s="148"/>
      <c r="P507" s="148"/>
      <c r="Q507" s="148" t="e">
        <f t="shared" si="169"/>
        <v>#VALUE!</v>
      </c>
      <c r="R507" s="148" t="e">
        <f t="shared" si="170"/>
        <v>#VALUE!</v>
      </c>
      <c r="S507" s="137" t="e">
        <f t="shared" si="158"/>
        <v>#VALUE!</v>
      </c>
      <c r="T507" s="275" t="e">
        <f t="shared" si="172"/>
        <v>#VALUE!</v>
      </c>
      <c r="U507" s="275" t="e">
        <f t="shared" si="171"/>
        <v>#VALUE!</v>
      </c>
      <c r="V507" s="275" t="e">
        <f t="shared" si="171"/>
        <v>#VALUE!</v>
      </c>
      <c r="W507" s="275" t="e">
        <f t="shared" si="171"/>
        <v>#VALUE!</v>
      </c>
      <c r="X507" s="275" t="e">
        <f t="shared" si="171"/>
        <v>#VALUE!</v>
      </c>
      <c r="Y507" s="275" t="e">
        <f t="shared" si="171"/>
        <v>#VALUE!</v>
      </c>
      <c r="Z507" s="275" t="e">
        <f t="shared" si="171"/>
        <v>#VALUE!</v>
      </c>
      <c r="AA507" s="275" t="e">
        <f t="shared" si="171"/>
        <v>#VALUE!</v>
      </c>
      <c r="AB507" s="275" t="e">
        <f t="shared" si="171"/>
        <v>#VALUE!</v>
      </c>
      <c r="AC507" s="275" t="e">
        <f t="shared" si="171"/>
        <v>#VALUE!</v>
      </c>
      <c r="AD507" s="275" t="e">
        <f t="shared" si="171"/>
        <v>#VALUE!</v>
      </c>
      <c r="AE507" s="276" t="e">
        <f t="shared" si="161"/>
        <v>#VALUE!</v>
      </c>
    </row>
    <row r="508" spans="1:31">
      <c r="A508" s="133" t="e">
        <f t="shared" si="162"/>
        <v>#VALUE!</v>
      </c>
      <c r="B508" s="134" t="e">
        <f t="shared" si="163"/>
        <v>#VALUE!</v>
      </c>
      <c r="C508" s="134" t="e">
        <f t="shared" si="164"/>
        <v>#VALUE!</v>
      </c>
      <c r="D508" s="135" t="e">
        <f t="shared" si="165"/>
        <v>#VALUE!</v>
      </c>
      <c r="E508" s="150" t="e">
        <f t="shared" si="153"/>
        <v>#VALUE!</v>
      </c>
      <c r="F508" s="150" t="e">
        <f t="shared" si="154"/>
        <v>#VALUE!</v>
      </c>
      <c r="G508" s="136" t="e">
        <f t="shared" si="155"/>
        <v>#VALUE!</v>
      </c>
      <c r="H508" s="148" t="e">
        <f t="shared" si="159"/>
        <v>#VALUE!</v>
      </c>
      <c r="I508" s="148" t="e">
        <f t="shared" si="166"/>
        <v>#VALUE!</v>
      </c>
      <c r="J508" s="148" t="e">
        <f t="shared" si="156"/>
        <v>#VALUE!</v>
      </c>
      <c r="K508" s="148" t="e">
        <f t="shared" si="167"/>
        <v>#VALUE!</v>
      </c>
      <c r="L508" s="148" t="e">
        <f t="shared" si="168"/>
        <v>#VALUE!</v>
      </c>
      <c r="M508" s="148" t="e">
        <f t="shared" si="157"/>
        <v>#VALUE!</v>
      </c>
      <c r="N508" s="148" t="e">
        <f t="shared" si="160"/>
        <v>#VALUE!</v>
      </c>
      <c r="O508" s="148"/>
      <c r="P508" s="148"/>
      <c r="Q508" s="148" t="e">
        <f t="shared" si="169"/>
        <v>#VALUE!</v>
      </c>
      <c r="R508" s="148" t="e">
        <f t="shared" si="170"/>
        <v>#VALUE!</v>
      </c>
      <c r="S508" s="137" t="e">
        <f t="shared" si="158"/>
        <v>#VALUE!</v>
      </c>
      <c r="T508" s="275" t="e">
        <f t="shared" si="172"/>
        <v>#VALUE!</v>
      </c>
      <c r="U508" s="275" t="e">
        <f t="shared" si="171"/>
        <v>#VALUE!</v>
      </c>
      <c r="V508" s="275" t="e">
        <f t="shared" si="171"/>
        <v>#VALUE!</v>
      </c>
      <c r="W508" s="275" t="e">
        <f t="shared" si="171"/>
        <v>#VALUE!</v>
      </c>
      <c r="X508" s="275" t="e">
        <f t="shared" si="171"/>
        <v>#VALUE!</v>
      </c>
      <c r="Y508" s="275" t="e">
        <f t="shared" si="171"/>
        <v>#VALUE!</v>
      </c>
      <c r="Z508" s="275" t="e">
        <f t="shared" si="171"/>
        <v>#VALUE!</v>
      </c>
      <c r="AA508" s="275" t="e">
        <f t="shared" si="171"/>
        <v>#VALUE!</v>
      </c>
      <c r="AB508" s="275" t="e">
        <f t="shared" si="171"/>
        <v>#VALUE!</v>
      </c>
      <c r="AC508" s="275" t="e">
        <f t="shared" si="171"/>
        <v>#VALUE!</v>
      </c>
      <c r="AD508" s="275" t="e">
        <f t="shared" si="171"/>
        <v>#VALUE!</v>
      </c>
      <c r="AE508" s="276" t="e">
        <f t="shared" si="161"/>
        <v>#VALUE!</v>
      </c>
    </row>
    <row r="509" spans="1:31">
      <c r="A509" s="133" t="e">
        <f t="shared" si="162"/>
        <v>#VALUE!</v>
      </c>
      <c r="B509" s="134" t="e">
        <f t="shared" si="163"/>
        <v>#VALUE!</v>
      </c>
      <c r="C509" s="134" t="e">
        <f t="shared" si="164"/>
        <v>#VALUE!</v>
      </c>
      <c r="D509" s="135" t="e">
        <f t="shared" si="165"/>
        <v>#VALUE!</v>
      </c>
      <c r="E509" s="150" t="e">
        <f t="shared" si="153"/>
        <v>#VALUE!</v>
      </c>
      <c r="F509" s="150" t="e">
        <f t="shared" si="154"/>
        <v>#VALUE!</v>
      </c>
      <c r="G509" s="136" t="e">
        <f t="shared" si="155"/>
        <v>#VALUE!</v>
      </c>
      <c r="H509" s="148" t="e">
        <f t="shared" si="159"/>
        <v>#VALUE!</v>
      </c>
      <c r="I509" s="148" t="e">
        <f t="shared" si="166"/>
        <v>#VALUE!</v>
      </c>
      <c r="J509" s="148" t="e">
        <f t="shared" si="156"/>
        <v>#VALUE!</v>
      </c>
      <c r="K509" s="148" t="e">
        <f t="shared" si="167"/>
        <v>#VALUE!</v>
      </c>
      <c r="L509" s="148" t="e">
        <f t="shared" si="168"/>
        <v>#VALUE!</v>
      </c>
      <c r="M509" s="148" t="e">
        <f t="shared" si="157"/>
        <v>#VALUE!</v>
      </c>
      <c r="N509" s="148" t="e">
        <f t="shared" si="160"/>
        <v>#VALUE!</v>
      </c>
      <c r="O509" s="148"/>
      <c r="P509" s="148"/>
      <c r="Q509" s="148" t="e">
        <f t="shared" si="169"/>
        <v>#VALUE!</v>
      </c>
      <c r="R509" s="148" t="e">
        <f t="shared" si="170"/>
        <v>#VALUE!</v>
      </c>
      <c r="S509" s="137" t="e">
        <f t="shared" si="158"/>
        <v>#VALUE!</v>
      </c>
      <c r="T509" s="275" t="e">
        <f t="shared" si="172"/>
        <v>#VALUE!</v>
      </c>
      <c r="U509" s="275" t="e">
        <f t="shared" si="171"/>
        <v>#VALUE!</v>
      </c>
      <c r="V509" s="275" t="e">
        <f t="shared" si="171"/>
        <v>#VALUE!</v>
      </c>
      <c r="W509" s="275" t="e">
        <f t="shared" si="171"/>
        <v>#VALUE!</v>
      </c>
      <c r="X509" s="275" t="e">
        <f t="shared" si="171"/>
        <v>#VALUE!</v>
      </c>
      <c r="Y509" s="275" t="e">
        <f t="shared" si="171"/>
        <v>#VALUE!</v>
      </c>
      <c r="Z509" s="275" t="e">
        <f t="shared" si="171"/>
        <v>#VALUE!</v>
      </c>
      <c r="AA509" s="275" t="e">
        <f t="shared" si="171"/>
        <v>#VALUE!</v>
      </c>
      <c r="AB509" s="275" t="e">
        <f t="shared" si="171"/>
        <v>#VALUE!</v>
      </c>
      <c r="AC509" s="275" t="e">
        <f t="shared" si="171"/>
        <v>#VALUE!</v>
      </c>
      <c r="AD509" s="275" t="e">
        <f t="shared" si="171"/>
        <v>#VALUE!</v>
      </c>
      <c r="AE509" s="276" t="e">
        <f t="shared" si="161"/>
        <v>#VALUE!</v>
      </c>
    </row>
    <row r="510" spans="1:31">
      <c r="A510" s="133" t="e">
        <f t="shared" si="162"/>
        <v>#VALUE!</v>
      </c>
      <c r="B510" s="134" t="e">
        <f t="shared" si="163"/>
        <v>#VALUE!</v>
      </c>
      <c r="C510" s="134" t="e">
        <f t="shared" si="164"/>
        <v>#VALUE!</v>
      </c>
      <c r="D510" s="135" t="e">
        <f t="shared" si="165"/>
        <v>#VALUE!</v>
      </c>
      <c r="E510" s="150" t="e">
        <f t="shared" si="153"/>
        <v>#VALUE!</v>
      </c>
      <c r="F510" s="150" t="e">
        <f t="shared" si="154"/>
        <v>#VALUE!</v>
      </c>
      <c r="G510" s="136" t="e">
        <f t="shared" si="155"/>
        <v>#VALUE!</v>
      </c>
      <c r="H510" s="148" t="e">
        <f t="shared" si="159"/>
        <v>#VALUE!</v>
      </c>
      <c r="I510" s="148" t="e">
        <f t="shared" si="166"/>
        <v>#VALUE!</v>
      </c>
      <c r="J510" s="148" t="e">
        <f t="shared" si="156"/>
        <v>#VALUE!</v>
      </c>
      <c r="K510" s="148" t="e">
        <f t="shared" si="167"/>
        <v>#VALUE!</v>
      </c>
      <c r="L510" s="148" t="e">
        <f t="shared" si="168"/>
        <v>#VALUE!</v>
      </c>
      <c r="M510" s="148" t="e">
        <f t="shared" si="157"/>
        <v>#VALUE!</v>
      </c>
      <c r="N510" s="148" t="e">
        <f t="shared" si="160"/>
        <v>#VALUE!</v>
      </c>
      <c r="O510" s="148"/>
      <c r="P510" s="148"/>
      <c r="Q510" s="148" t="e">
        <f t="shared" si="169"/>
        <v>#VALUE!</v>
      </c>
      <c r="R510" s="148" t="e">
        <f t="shared" si="170"/>
        <v>#VALUE!</v>
      </c>
      <c r="S510" s="137" t="e">
        <f t="shared" si="158"/>
        <v>#VALUE!</v>
      </c>
      <c r="T510" s="275" t="e">
        <f t="shared" si="172"/>
        <v>#VALUE!</v>
      </c>
      <c r="U510" s="275" t="e">
        <f t="shared" si="171"/>
        <v>#VALUE!</v>
      </c>
      <c r="V510" s="275" t="e">
        <f t="shared" si="171"/>
        <v>#VALUE!</v>
      </c>
      <c r="W510" s="275" t="e">
        <f t="shared" si="171"/>
        <v>#VALUE!</v>
      </c>
      <c r="X510" s="275" t="e">
        <f t="shared" si="171"/>
        <v>#VALUE!</v>
      </c>
      <c r="Y510" s="275" t="e">
        <f t="shared" si="171"/>
        <v>#VALUE!</v>
      </c>
      <c r="Z510" s="275" t="e">
        <f t="shared" si="171"/>
        <v>#VALUE!</v>
      </c>
      <c r="AA510" s="275" t="e">
        <f t="shared" si="171"/>
        <v>#VALUE!</v>
      </c>
      <c r="AB510" s="275" t="e">
        <f t="shared" si="171"/>
        <v>#VALUE!</v>
      </c>
      <c r="AC510" s="275" t="e">
        <f t="shared" si="171"/>
        <v>#VALUE!</v>
      </c>
      <c r="AD510" s="275" t="e">
        <f t="shared" si="171"/>
        <v>#VALUE!</v>
      </c>
      <c r="AE510" s="276" t="e">
        <f t="shared" si="161"/>
        <v>#VALUE!</v>
      </c>
    </row>
    <row r="511" spans="1:31">
      <c r="A511" s="133" t="e">
        <f t="shared" si="162"/>
        <v>#VALUE!</v>
      </c>
      <c r="B511" s="134" t="e">
        <f t="shared" si="163"/>
        <v>#VALUE!</v>
      </c>
      <c r="C511" s="134" t="e">
        <f t="shared" si="164"/>
        <v>#VALUE!</v>
      </c>
      <c r="D511" s="135" t="e">
        <f t="shared" si="165"/>
        <v>#VALUE!</v>
      </c>
      <c r="E511" s="150" t="e">
        <f t="shared" si="153"/>
        <v>#VALUE!</v>
      </c>
      <c r="F511" s="150" t="e">
        <f t="shared" si="154"/>
        <v>#VALUE!</v>
      </c>
      <c r="G511" s="136" t="e">
        <f t="shared" si="155"/>
        <v>#VALUE!</v>
      </c>
      <c r="H511" s="148" t="e">
        <f t="shared" si="159"/>
        <v>#VALUE!</v>
      </c>
      <c r="I511" s="148" t="e">
        <f t="shared" si="166"/>
        <v>#VALUE!</v>
      </c>
      <c r="J511" s="148" t="e">
        <f t="shared" si="156"/>
        <v>#VALUE!</v>
      </c>
      <c r="K511" s="148" t="e">
        <f t="shared" si="167"/>
        <v>#VALUE!</v>
      </c>
      <c r="L511" s="148" t="e">
        <f t="shared" si="168"/>
        <v>#VALUE!</v>
      </c>
      <c r="M511" s="148" t="e">
        <f t="shared" si="157"/>
        <v>#VALUE!</v>
      </c>
      <c r="N511" s="148" t="e">
        <f t="shared" si="160"/>
        <v>#VALUE!</v>
      </c>
      <c r="O511" s="148"/>
      <c r="P511" s="148"/>
      <c r="Q511" s="148" t="e">
        <f t="shared" si="169"/>
        <v>#VALUE!</v>
      </c>
      <c r="R511" s="148" t="e">
        <f t="shared" si="170"/>
        <v>#VALUE!</v>
      </c>
      <c r="S511" s="137" t="e">
        <f t="shared" si="158"/>
        <v>#VALUE!</v>
      </c>
      <c r="T511" s="275" t="e">
        <f t="shared" si="172"/>
        <v>#VALUE!</v>
      </c>
      <c r="U511" s="275" t="e">
        <f t="shared" si="171"/>
        <v>#VALUE!</v>
      </c>
      <c r="V511" s="275" t="e">
        <f t="shared" si="171"/>
        <v>#VALUE!</v>
      </c>
      <c r="W511" s="275" t="e">
        <f t="shared" si="171"/>
        <v>#VALUE!</v>
      </c>
      <c r="X511" s="275" t="e">
        <f t="shared" si="171"/>
        <v>#VALUE!</v>
      </c>
      <c r="Y511" s="275" t="e">
        <f t="shared" si="171"/>
        <v>#VALUE!</v>
      </c>
      <c r="Z511" s="275" t="e">
        <f t="shared" si="171"/>
        <v>#VALUE!</v>
      </c>
      <c r="AA511" s="275" t="e">
        <f t="shared" si="171"/>
        <v>#VALUE!</v>
      </c>
      <c r="AB511" s="275" t="e">
        <f t="shared" si="171"/>
        <v>#VALUE!</v>
      </c>
      <c r="AC511" s="275" t="e">
        <f t="shared" si="171"/>
        <v>#VALUE!</v>
      </c>
      <c r="AD511" s="275" t="e">
        <f t="shared" si="171"/>
        <v>#VALUE!</v>
      </c>
      <c r="AE511" s="276" t="e">
        <f t="shared" si="161"/>
        <v>#VALUE!</v>
      </c>
    </row>
    <row r="512" spans="1:31">
      <c r="A512" s="133" t="e">
        <f t="shared" si="162"/>
        <v>#VALUE!</v>
      </c>
      <c r="B512" s="134" t="e">
        <f t="shared" si="163"/>
        <v>#VALUE!</v>
      </c>
      <c r="C512" s="134" t="e">
        <f t="shared" si="164"/>
        <v>#VALUE!</v>
      </c>
      <c r="D512" s="135" t="e">
        <f t="shared" si="165"/>
        <v>#VALUE!</v>
      </c>
      <c r="E512" s="150" t="e">
        <f t="shared" si="153"/>
        <v>#VALUE!</v>
      </c>
      <c r="F512" s="150" t="e">
        <f t="shared" si="154"/>
        <v>#VALUE!</v>
      </c>
      <c r="G512" s="136" t="e">
        <f t="shared" si="155"/>
        <v>#VALUE!</v>
      </c>
      <c r="H512" s="148" t="e">
        <f t="shared" si="159"/>
        <v>#VALUE!</v>
      </c>
      <c r="I512" s="148" t="e">
        <f t="shared" si="166"/>
        <v>#VALUE!</v>
      </c>
      <c r="J512" s="148" t="e">
        <f t="shared" si="156"/>
        <v>#VALUE!</v>
      </c>
      <c r="K512" s="148" t="e">
        <f t="shared" si="167"/>
        <v>#VALUE!</v>
      </c>
      <c r="L512" s="148" t="e">
        <f t="shared" si="168"/>
        <v>#VALUE!</v>
      </c>
      <c r="M512" s="148" t="e">
        <f t="shared" si="157"/>
        <v>#VALUE!</v>
      </c>
      <c r="N512" s="148" t="e">
        <f t="shared" si="160"/>
        <v>#VALUE!</v>
      </c>
      <c r="O512" s="148"/>
      <c r="P512" s="148"/>
      <c r="Q512" s="148" t="e">
        <f t="shared" si="169"/>
        <v>#VALUE!</v>
      </c>
      <c r="R512" s="148" t="e">
        <f t="shared" si="170"/>
        <v>#VALUE!</v>
      </c>
      <c r="S512" s="137" t="e">
        <f t="shared" si="158"/>
        <v>#VALUE!</v>
      </c>
      <c r="T512" s="275" t="e">
        <f t="shared" si="172"/>
        <v>#VALUE!</v>
      </c>
      <c r="U512" s="275" t="e">
        <f t="shared" si="171"/>
        <v>#VALUE!</v>
      </c>
      <c r="V512" s="275" t="e">
        <f t="shared" si="171"/>
        <v>#VALUE!</v>
      </c>
      <c r="W512" s="275" t="e">
        <f t="shared" si="171"/>
        <v>#VALUE!</v>
      </c>
      <c r="X512" s="275" t="e">
        <f t="shared" si="171"/>
        <v>#VALUE!</v>
      </c>
      <c r="Y512" s="275" t="e">
        <f t="shared" si="171"/>
        <v>#VALUE!</v>
      </c>
      <c r="Z512" s="275" t="e">
        <f t="shared" si="171"/>
        <v>#VALUE!</v>
      </c>
      <c r="AA512" s="275" t="e">
        <f t="shared" si="171"/>
        <v>#VALUE!</v>
      </c>
      <c r="AB512" s="275" t="e">
        <f t="shared" si="171"/>
        <v>#VALUE!</v>
      </c>
      <c r="AC512" s="275" t="e">
        <f t="shared" si="171"/>
        <v>#VALUE!</v>
      </c>
      <c r="AD512" s="275" t="e">
        <f t="shared" si="171"/>
        <v>#VALUE!</v>
      </c>
      <c r="AE512" s="276" t="e">
        <f t="shared" si="161"/>
        <v>#VALUE!</v>
      </c>
    </row>
    <row r="513" spans="1:31">
      <c r="A513" s="133" t="e">
        <f t="shared" si="162"/>
        <v>#VALUE!</v>
      </c>
      <c r="B513" s="134" t="e">
        <f t="shared" si="163"/>
        <v>#VALUE!</v>
      </c>
      <c r="C513" s="134" t="e">
        <f t="shared" si="164"/>
        <v>#VALUE!</v>
      </c>
      <c r="D513" s="135" t="e">
        <f t="shared" si="165"/>
        <v>#VALUE!</v>
      </c>
      <c r="E513" s="150" t="e">
        <f t="shared" si="153"/>
        <v>#VALUE!</v>
      </c>
      <c r="F513" s="150" t="e">
        <f t="shared" si="154"/>
        <v>#VALUE!</v>
      </c>
      <c r="G513" s="136" t="e">
        <f t="shared" si="155"/>
        <v>#VALUE!</v>
      </c>
      <c r="H513" s="148" t="e">
        <f t="shared" si="159"/>
        <v>#VALUE!</v>
      </c>
      <c r="I513" s="148" t="e">
        <f t="shared" si="166"/>
        <v>#VALUE!</v>
      </c>
      <c r="J513" s="148" t="e">
        <f t="shared" si="156"/>
        <v>#VALUE!</v>
      </c>
      <c r="K513" s="148" t="e">
        <f t="shared" si="167"/>
        <v>#VALUE!</v>
      </c>
      <c r="L513" s="148" t="e">
        <f t="shared" si="168"/>
        <v>#VALUE!</v>
      </c>
      <c r="M513" s="148" t="e">
        <f t="shared" si="157"/>
        <v>#VALUE!</v>
      </c>
      <c r="N513" s="148" t="e">
        <f t="shared" si="160"/>
        <v>#VALUE!</v>
      </c>
      <c r="O513" s="148"/>
      <c r="P513" s="148"/>
      <c r="Q513" s="148" t="e">
        <f t="shared" si="169"/>
        <v>#VALUE!</v>
      </c>
      <c r="R513" s="148" t="e">
        <f t="shared" si="170"/>
        <v>#VALUE!</v>
      </c>
      <c r="S513" s="137" t="e">
        <f t="shared" si="158"/>
        <v>#VALUE!</v>
      </c>
      <c r="T513" s="275" t="e">
        <f t="shared" si="172"/>
        <v>#VALUE!</v>
      </c>
      <c r="U513" s="275" t="e">
        <f t="shared" si="171"/>
        <v>#VALUE!</v>
      </c>
      <c r="V513" s="275" t="e">
        <f t="shared" si="171"/>
        <v>#VALUE!</v>
      </c>
      <c r="W513" s="275" t="e">
        <f t="shared" si="171"/>
        <v>#VALUE!</v>
      </c>
      <c r="X513" s="275" t="e">
        <f t="shared" si="171"/>
        <v>#VALUE!</v>
      </c>
      <c r="Y513" s="275" t="e">
        <f t="shared" si="171"/>
        <v>#VALUE!</v>
      </c>
      <c r="Z513" s="275" t="e">
        <f t="shared" si="171"/>
        <v>#VALUE!</v>
      </c>
      <c r="AA513" s="275" t="e">
        <f t="shared" si="171"/>
        <v>#VALUE!</v>
      </c>
      <c r="AB513" s="275" t="e">
        <f t="shared" si="171"/>
        <v>#VALUE!</v>
      </c>
      <c r="AC513" s="275" t="e">
        <f t="shared" si="171"/>
        <v>#VALUE!</v>
      </c>
      <c r="AD513" s="275" t="e">
        <f t="shared" si="171"/>
        <v>#VALUE!</v>
      </c>
      <c r="AE513" s="276" t="e">
        <f t="shared" si="161"/>
        <v>#VALUE!</v>
      </c>
    </row>
    <row r="514" spans="1:31">
      <c r="A514" s="133" t="e">
        <f t="shared" si="162"/>
        <v>#VALUE!</v>
      </c>
      <c r="B514" s="134" t="e">
        <f t="shared" si="163"/>
        <v>#VALUE!</v>
      </c>
      <c r="C514" s="134" t="e">
        <f t="shared" si="164"/>
        <v>#VALUE!</v>
      </c>
      <c r="D514" s="135" t="e">
        <f t="shared" si="165"/>
        <v>#VALUE!</v>
      </c>
      <c r="E514" s="150" t="e">
        <f t="shared" si="153"/>
        <v>#VALUE!</v>
      </c>
      <c r="F514" s="150" t="e">
        <f t="shared" si="154"/>
        <v>#VALUE!</v>
      </c>
      <c r="G514" s="136" t="e">
        <f t="shared" si="155"/>
        <v>#VALUE!</v>
      </c>
      <c r="H514" s="148" t="e">
        <f t="shared" si="159"/>
        <v>#VALUE!</v>
      </c>
      <c r="I514" s="148" t="e">
        <f t="shared" si="166"/>
        <v>#VALUE!</v>
      </c>
      <c r="J514" s="148" t="e">
        <f t="shared" si="156"/>
        <v>#VALUE!</v>
      </c>
      <c r="K514" s="148" t="e">
        <f t="shared" si="167"/>
        <v>#VALUE!</v>
      </c>
      <c r="L514" s="148" t="e">
        <f t="shared" si="168"/>
        <v>#VALUE!</v>
      </c>
      <c r="M514" s="148" t="e">
        <f t="shared" si="157"/>
        <v>#VALUE!</v>
      </c>
      <c r="N514" s="148" t="e">
        <f t="shared" si="160"/>
        <v>#VALUE!</v>
      </c>
      <c r="O514" s="148"/>
      <c r="P514" s="148"/>
      <c r="Q514" s="148" t="e">
        <f t="shared" si="169"/>
        <v>#VALUE!</v>
      </c>
      <c r="R514" s="148" t="e">
        <f t="shared" si="170"/>
        <v>#VALUE!</v>
      </c>
      <c r="S514" s="137" t="e">
        <f t="shared" si="158"/>
        <v>#VALUE!</v>
      </c>
      <c r="T514" s="275" t="e">
        <f t="shared" si="172"/>
        <v>#VALUE!</v>
      </c>
      <c r="U514" s="275" t="e">
        <f t="shared" si="171"/>
        <v>#VALUE!</v>
      </c>
      <c r="V514" s="275" t="e">
        <f t="shared" si="171"/>
        <v>#VALUE!</v>
      </c>
      <c r="W514" s="275" t="e">
        <f t="shared" si="171"/>
        <v>#VALUE!</v>
      </c>
      <c r="X514" s="275" t="e">
        <f t="shared" si="171"/>
        <v>#VALUE!</v>
      </c>
      <c r="Y514" s="275" t="e">
        <f t="shared" si="171"/>
        <v>#VALUE!</v>
      </c>
      <c r="Z514" s="275" t="e">
        <f t="shared" si="171"/>
        <v>#VALUE!</v>
      </c>
      <c r="AA514" s="275" t="e">
        <f t="shared" si="171"/>
        <v>#VALUE!</v>
      </c>
      <c r="AB514" s="275" t="e">
        <f t="shared" si="171"/>
        <v>#VALUE!</v>
      </c>
      <c r="AC514" s="275" t="e">
        <f t="shared" si="171"/>
        <v>#VALUE!</v>
      </c>
      <c r="AD514" s="275" t="e">
        <f t="shared" si="171"/>
        <v>#VALUE!</v>
      </c>
      <c r="AE514" s="276" t="e">
        <f t="shared" si="161"/>
        <v>#VALUE!</v>
      </c>
    </row>
    <row r="515" spans="1:31">
      <c r="A515" s="133" t="e">
        <f t="shared" si="162"/>
        <v>#VALUE!</v>
      </c>
      <c r="B515" s="134" t="e">
        <f t="shared" si="163"/>
        <v>#VALUE!</v>
      </c>
      <c r="C515" s="134" t="e">
        <f t="shared" si="164"/>
        <v>#VALUE!</v>
      </c>
      <c r="D515" s="135" t="e">
        <f t="shared" si="165"/>
        <v>#VALUE!</v>
      </c>
      <c r="E515" s="150" t="e">
        <f t="shared" si="153"/>
        <v>#VALUE!</v>
      </c>
      <c r="F515" s="150" t="e">
        <f t="shared" si="154"/>
        <v>#VALUE!</v>
      </c>
      <c r="G515" s="136" t="e">
        <f t="shared" si="155"/>
        <v>#VALUE!</v>
      </c>
      <c r="H515" s="148" t="e">
        <f t="shared" si="159"/>
        <v>#VALUE!</v>
      </c>
      <c r="I515" s="148" t="e">
        <f t="shared" si="166"/>
        <v>#VALUE!</v>
      </c>
      <c r="J515" s="148" t="e">
        <f t="shared" si="156"/>
        <v>#VALUE!</v>
      </c>
      <c r="K515" s="148" t="e">
        <f t="shared" si="167"/>
        <v>#VALUE!</v>
      </c>
      <c r="L515" s="148" t="e">
        <f t="shared" si="168"/>
        <v>#VALUE!</v>
      </c>
      <c r="M515" s="148" t="e">
        <f t="shared" si="157"/>
        <v>#VALUE!</v>
      </c>
      <c r="N515" s="148" t="e">
        <f t="shared" si="160"/>
        <v>#VALUE!</v>
      </c>
      <c r="O515" s="148"/>
      <c r="P515" s="148"/>
      <c r="Q515" s="148" t="e">
        <f t="shared" si="169"/>
        <v>#VALUE!</v>
      </c>
      <c r="R515" s="148" t="e">
        <f t="shared" si="170"/>
        <v>#VALUE!</v>
      </c>
      <c r="S515" s="137" t="e">
        <f t="shared" si="158"/>
        <v>#VALUE!</v>
      </c>
      <c r="T515" s="275" t="e">
        <f t="shared" si="172"/>
        <v>#VALUE!</v>
      </c>
      <c r="U515" s="275" t="e">
        <f t="shared" si="171"/>
        <v>#VALUE!</v>
      </c>
      <c r="V515" s="275" t="e">
        <f t="shared" si="171"/>
        <v>#VALUE!</v>
      </c>
      <c r="W515" s="275" t="e">
        <f t="shared" si="171"/>
        <v>#VALUE!</v>
      </c>
      <c r="X515" s="275" t="e">
        <f t="shared" si="171"/>
        <v>#VALUE!</v>
      </c>
      <c r="Y515" s="275" t="e">
        <f t="shared" ref="U515:AD540" si="173">MAX(0,MIN(MAX(0,$M515),Y$7)-Y$6)</f>
        <v>#VALUE!</v>
      </c>
      <c r="Z515" s="275" t="e">
        <f t="shared" si="173"/>
        <v>#VALUE!</v>
      </c>
      <c r="AA515" s="275" t="e">
        <f t="shared" si="173"/>
        <v>#VALUE!</v>
      </c>
      <c r="AB515" s="275" t="e">
        <f t="shared" si="173"/>
        <v>#VALUE!</v>
      </c>
      <c r="AC515" s="275" t="e">
        <f t="shared" si="173"/>
        <v>#VALUE!</v>
      </c>
      <c r="AD515" s="275" t="e">
        <f t="shared" si="173"/>
        <v>#VALUE!</v>
      </c>
      <c r="AE515" s="276" t="e">
        <f t="shared" si="161"/>
        <v>#VALUE!</v>
      </c>
    </row>
    <row r="516" spans="1:31">
      <c r="A516" s="133" t="e">
        <f t="shared" si="162"/>
        <v>#VALUE!</v>
      </c>
      <c r="B516" s="134" t="e">
        <f t="shared" si="163"/>
        <v>#VALUE!</v>
      </c>
      <c r="C516" s="134" t="e">
        <f t="shared" si="164"/>
        <v>#VALUE!</v>
      </c>
      <c r="D516" s="135" t="e">
        <f t="shared" si="165"/>
        <v>#VALUE!</v>
      </c>
      <c r="E516" s="150" t="e">
        <f t="shared" si="153"/>
        <v>#VALUE!</v>
      </c>
      <c r="F516" s="150" t="e">
        <f t="shared" si="154"/>
        <v>#VALUE!</v>
      </c>
      <c r="G516" s="136" t="e">
        <f t="shared" si="155"/>
        <v>#VALUE!</v>
      </c>
      <c r="H516" s="148" t="e">
        <f t="shared" si="159"/>
        <v>#VALUE!</v>
      </c>
      <c r="I516" s="148" t="e">
        <f t="shared" si="166"/>
        <v>#VALUE!</v>
      </c>
      <c r="J516" s="148" t="e">
        <f t="shared" si="156"/>
        <v>#VALUE!</v>
      </c>
      <c r="K516" s="148" t="e">
        <f t="shared" si="167"/>
        <v>#VALUE!</v>
      </c>
      <c r="L516" s="148" t="e">
        <f t="shared" si="168"/>
        <v>#VALUE!</v>
      </c>
      <c r="M516" s="148" t="e">
        <f t="shared" si="157"/>
        <v>#VALUE!</v>
      </c>
      <c r="N516" s="148" t="e">
        <f t="shared" si="160"/>
        <v>#VALUE!</v>
      </c>
      <c r="O516" s="148"/>
      <c r="P516" s="148"/>
      <c r="Q516" s="148" t="e">
        <f t="shared" si="169"/>
        <v>#VALUE!</v>
      </c>
      <c r="R516" s="148" t="e">
        <f t="shared" si="170"/>
        <v>#VALUE!</v>
      </c>
      <c r="S516" s="137" t="e">
        <f t="shared" si="158"/>
        <v>#VALUE!</v>
      </c>
      <c r="T516" s="275" t="e">
        <f t="shared" si="172"/>
        <v>#VALUE!</v>
      </c>
      <c r="U516" s="275" t="e">
        <f t="shared" si="173"/>
        <v>#VALUE!</v>
      </c>
      <c r="V516" s="275" t="e">
        <f t="shared" si="173"/>
        <v>#VALUE!</v>
      </c>
      <c r="W516" s="275" t="e">
        <f t="shared" si="173"/>
        <v>#VALUE!</v>
      </c>
      <c r="X516" s="275" t="e">
        <f t="shared" si="173"/>
        <v>#VALUE!</v>
      </c>
      <c r="Y516" s="275" t="e">
        <f t="shared" si="173"/>
        <v>#VALUE!</v>
      </c>
      <c r="Z516" s="275" t="e">
        <f t="shared" si="173"/>
        <v>#VALUE!</v>
      </c>
      <c r="AA516" s="275" t="e">
        <f t="shared" si="173"/>
        <v>#VALUE!</v>
      </c>
      <c r="AB516" s="275" t="e">
        <f t="shared" si="173"/>
        <v>#VALUE!</v>
      </c>
      <c r="AC516" s="275" t="e">
        <f t="shared" si="173"/>
        <v>#VALUE!</v>
      </c>
      <c r="AD516" s="275" t="e">
        <f t="shared" si="173"/>
        <v>#VALUE!</v>
      </c>
      <c r="AE516" s="276" t="e">
        <f t="shared" si="161"/>
        <v>#VALUE!</v>
      </c>
    </row>
    <row r="517" spans="1:31">
      <c r="A517" s="133" t="e">
        <f t="shared" si="162"/>
        <v>#VALUE!</v>
      </c>
      <c r="B517" s="134" t="e">
        <f t="shared" si="163"/>
        <v>#VALUE!</v>
      </c>
      <c r="C517" s="134" t="e">
        <f t="shared" si="164"/>
        <v>#VALUE!</v>
      </c>
      <c r="D517" s="135" t="e">
        <f t="shared" si="165"/>
        <v>#VALUE!</v>
      </c>
      <c r="E517" s="150" t="e">
        <f t="shared" si="153"/>
        <v>#VALUE!</v>
      </c>
      <c r="F517" s="150" t="e">
        <f t="shared" si="154"/>
        <v>#VALUE!</v>
      </c>
      <c r="G517" s="136" t="e">
        <f t="shared" si="155"/>
        <v>#VALUE!</v>
      </c>
      <c r="H517" s="148" t="e">
        <f t="shared" si="159"/>
        <v>#VALUE!</v>
      </c>
      <c r="I517" s="148" t="e">
        <f t="shared" si="166"/>
        <v>#VALUE!</v>
      </c>
      <c r="J517" s="148" t="e">
        <f t="shared" si="156"/>
        <v>#VALUE!</v>
      </c>
      <c r="K517" s="148" t="e">
        <f t="shared" si="167"/>
        <v>#VALUE!</v>
      </c>
      <c r="L517" s="148" t="e">
        <f t="shared" si="168"/>
        <v>#VALUE!</v>
      </c>
      <c r="M517" s="148" t="e">
        <f t="shared" si="157"/>
        <v>#VALUE!</v>
      </c>
      <c r="N517" s="148" t="e">
        <f t="shared" si="160"/>
        <v>#VALUE!</v>
      </c>
      <c r="O517" s="148"/>
      <c r="P517" s="148"/>
      <c r="Q517" s="148" t="e">
        <f t="shared" si="169"/>
        <v>#VALUE!</v>
      </c>
      <c r="R517" s="148" t="e">
        <f t="shared" si="170"/>
        <v>#VALUE!</v>
      </c>
      <c r="S517" s="137" t="e">
        <f t="shared" si="158"/>
        <v>#VALUE!</v>
      </c>
      <c r="T517" s="275" t="e">
        <f t="shared" si="172"/>
        <v>#VALUE!</v>
      </c>
      <c r="U517" s="275" t="e">
        <f t="shared" si="173"/>
        <v>#VALUE!</v>
      </c>
      <c r="V517" s="275" t="e">
        <f t="shared" si="173"/>
        <v>#VALUE!</v>
      </c>
      <c r="W517" s="275" t="e">
        <f t="shared" si="173"/>
        <v>#VALUE!</v>
      </c>
      <c r="X517" s="275" t="e">
        <f t="shared" si="173"/>
        <v>#VALUE!</v>
      </c>
      <c r="Y517" s="275" t="e">
        <f t="shared" si="173"/>
        <v>#VALUE!</v>
      </c>
      <c r="Z517" s="275" t="e">
        <f t="shared" si="173"/>
        <v>#VALUE!</v>
      </c>
      <c r="AA517" s="275" t="e">
        <f t="shared" si="173"/>
        <v>#VALUE!</v>
      </c>
      <c r="AB517" s="275" t="e">
        <f t="shared" si="173"/>
        <v>#VALUE!</v>
      </c>
      <c r="AC517" s="275" t="e">
        <f t="shared" si="173"/>
        <v>#VALUE!</v>
      </c>
      <c r="AD517" s="275" t="e">
        <f t="shared" si="173"/>
        <v>#VALUE!</v>
      </c>
      <c r="AE517" s="276" t="e">
        <f t="shared" si="161"/>
        <v>#VALUE!</v>
      </c>
    </row>
    <row r="518" spans="1:31">
      <c r="A518" s="133" t="e">
        <f t="shared" si="162"/>
        <v>#VALUE!</v>
      </c>
      <c r="B518" s="134" t="e">
        <f t="shared" si="163"/>
        <v>#VALUE!</v>
      </c>
      <c r="C518" s="134" t="e">
        <f t="shared" si="164"/>
        <v>#VALUE!</v>
      </c>
      <c r="D518" s="135" t="e">
        <f t="shared" si="165"/>
        <v>#VALUE!</v>
      </c>
      <c r="E518" s="150" t="e">
        <f t="shared" si="153"/>
        <v>#VALUE!</v>
      </c>
      <c r="F518" s="150" t="e">
        <f t="shared" si="154"/>
        <v>#VALUE!</v>
      </c>
      <c r="G518" s="136" t="e">
        <f t="shared" si="155"/>
        <v>#VALUE!</v>
      </c>
      <c r="H518" s="148" t="e">
        <f t="shared" si="159"/>
        <v>#VALUE!</v>
      </c>
      <c r="I518" s="148" t="e">
        <f t="shared" si="166"/>
        <v>#VALUE!</v>
      </c>
      <c r="J518" s="148" t="e">
        <f t="shared" si="156"/>
        <v>#VALUE!</v>
      </c>
      <c r="K518" s="148" t="e">
        <f t="shared" si="167"/>
        <v>#VALUE!</v>
      </c>
      <c r="L518" s="148" t="e">
        <f t="shared" si="168"/>
        <v>#VALUE!</v>
      </c>
      <c r="M518" s="148" t="e">
        <f t="shared" si="157"/>
        <v>#VALUE!</v>
      </c>
      <c r="N518" s="148" t="e">
        <f t="shared" si="160"/>
        <v>#VALUE!</v>
      </c>
      <c r="O518" s="148"/>
      <c r="P518" s="148"/>
      <c r="Q518" s="148" t="e">
        <f t="shared" si="169"/>
        <v>#VALUE!</v>
      </c>
      <c r="R518" s="148" t="e">
        <f t="shared" si="170"/>
        <v>#VALUE!</v>
      </c>
      <c r="S518" s="137" t="e">
        <f t="shared" si="158"/>
        <v>#VALUE!</v>
      </c>
      <c r="T518" s="275" t="e">
        <f t="shared" si="172"/>
        <v>#VALUE!</v>
      </c>
      <c r="U518" s="275" t="e">
        <f t="shared" si="173"/>
        <v>#VALUE!</v>
      </c>
      <c r="V518" s="275" t="e">
        <f t="shared" si="173"/>
        <v>#VALUE!</v>
      </c>
      <c r="W518" s="275" t="e">
        <f t="shared" si="173"/>
        <v>#VALUE!</v>
      </c>
      <c r="X518" s="275" t="e">
        <f t="shared" si="173"/>
        <v>#VALUE!</v>
      </c>
      <c r="Y518" s="275" t="e">
        <f t="shared" si="173"/>
        <v>#VALUE!</v>
      </c>
      <c r="Z518" s="275" t="e">
        <f t="shared" si="173"/>
        <v>#VALUE!</v>
      </c>
      <c r="AA518" s="275" t="e">
        <f t="shared" si="173"/>
        <v>#VALUE!</v>
      </c>
      <c r="AB518" s="275" t="e">
        <f t="shared" si="173"/>
        <v>#VALUE!</v>
      </c>
      <c r="AC518" s="275" t="e">
        <f t="shared" si="173"/>
        <v>#VALUE!</v>
      </c>
      <c r="AD518" s="275" t="e">
        <f t="shared" si="173"/>
        <v>#VALUE!</v>
      </c>
      <c r="AE518" s="276" t="e">
        <f t="shared" si="161"/>
        <v>#VALUE!</v>
      </c>
    </row>
    <row r="519" spans="1:31">
      <c r="A519" s="133" t="e">
        <f t="shared" si="162"/>
        <v>#VALUE!</v>
      </c>
      <c r="B519" s="134" t="e">
        <f t="shared" si="163"/>
        <v>#VALUE!</v>
      </c>
      <c r="C519" s="134" t="e">
        <f t="shared" si="164"/>
        <v>#VALUE!</v>
      </c>
      <c r="D519" s="135" t="e">
        <f t="shared" si="165"/>
        <v>#VALUE!</v>
      </c>
      <c r="E519" s="150" t="e">
        <f t="shared" si="153"/>
        <v>#VALUE!</v>
      </c>
      <c r="F519" s="150" t="e">
        <f t="shared" si="154"/>
        <v>#VALUE!</v>
      </c>
      <c r="G519" s="136" t="e">
        <f t="shared" si="155"/>
        <v>#VALUE!</v>
      </c>
      <c r="H519" s="148" t="e">
        <f t="shared" si="159"/>
        <v>#VALUE!</v>
      </c>
      <c r="I519" s="148" t="e">
        <f t="shared" si="166"/>
        <v>#VALUE!</v>
      </c>
      <c r="J519" s="148" t="e">
        <f t="shared" si="156"/>
        <v>#VALUE!</v>
      </c>
      <c r="K519" s="148" t="e">
        <f t="shared" si="167"/>
        <v>#VALUE!</v>
      </c>
      <c r="L519" s="148" t="e">
        <f t="shared" si="168"/>
        <v>#VALUE!</v>
      </c>
      <c r="M519" s="148" t="e">
        <f t="shared" si="157"/>
        <v>#VALUE!</v>
      </c>
      <c r="N519" s="148" t="e">
        <f t="shared" si="160"/>
        <v>#VALUE!</v>
      </c>
      <c r="O519" s="148"/>
      <c r="P519" s="148"/>
      <c r="Q519" s="148" t="e">
        <f t="shared" si="169"/>
        <v>#VALUE!</v>
      </c>
      <c r="R519" s="148" t="e">
        <f t="shared" si="170"/>
        <v>#VALUE!</v>
      </c>
      <c r="S519" s="137" t="e">
        <f t="shared" si="158"/>
        <v>#VALUE!</v>
      </c>
      <c r="T519" s="275" t="e">
        <f t="shared" si="172"/>
        <v>#VALUE!</v>
      </c>
      <c r="U519" s="275" t="e">
        <f t="shared" si="173"/>
        <v>#VALUE!</v>
      </c>
      <c r="V519" s="275" t="e">
        <f t="shared" si="173"/>
        <v>#VALUE!</v>
      </c>
      <c r="W519" s="275" t="e">
        <f t="shared" si="173"/>
        <v>#VALUE!</v>
      </c>
      <c r="X519" s="275" t="e">
        <f t="shared" si="173"/>
        <v>#VALUE!</v>
      </c>
      <c r="Y519" s="275" t="e">
        <f t="shared" si="173"/>
        <v>#VALUE!</v>
      </c>
      <c r="Z519" s="275" t="e">
        <f t="shared" si="173"/>
        <v>#VALUE!</v>
      </c>
      <c r="AA519" s="275" t="e">
        <f t="shared" si="173"/>
        <v>#VALUE!</v>
      </c>
      <c r="AB519" s="275" t="e">
        <f t="shared" si="173"/>
        <v>#VALUE!</v>
      </c>
      <c r="AC519" s="275" t="e">
        <f t="shared" si="173"/>
        <v>#VALUE!</v>
      </c>
      <c r="AD519" s="275" t="e">
        <f t="shared" si="173"/>
        <v>#VALUE!</v>
      </c>
      <c r="AE519" s="276" t="e">
        <f t="shared" si="161"/>
        <v>#VALUE!</v>
      </c>
    </row>
    <row r="520" spans="1:31">
      <c r="A520" s="133" t="e">
        <f t="shared" si="162"/>
        <v>#VALUE!</v>
      </c>
      <c r="B520" s="134" t="e">
        <f t="shared" si="163"/>
        <v>#VALUE!</v>
      </c>
      <c r="C520" s="134" t="e">
        <f t="shared" si="164"/>
        <v>#VALUE!</v>
      </c>
      <c r="D520" s="135" t="e">
        <f t="shared" si="165"/>
        <v>#VALUE!</v>
      </c>
      <c r="E520" s="150" t="e">
        <f t="shared" si="153"/>
        <v>#VALUE!</v>
      </c>
      <c r="F520" s="150" t="e">
        <f t="shared" si="154"/>
        <v>#VALUE!</v>
      </c>
      <c r="G520" s="136" t="e">
        <f t="shared" si="155"/>
        <v>#VALUE!</v>
      </c>
      <c r="H520" s="148" t="e">
        <f t="shared" si="159"/>
        <v>#VALUE!</v>
      </c>
      <c r="I520" s="148" t="e">
        <f t="shared" si="166"/>
        <v>#VALUE!</v>
      </c>
      <c r="J520" s="148" t="e">
        <f t="shared" si="156"/>
        <v>#VALUE!</v>
      </c>
      <c r="K520" s="148" t="e">
        <f t="shared" si="167"/>
        <v>#VALUE!</v>
      </c>
      <c r="L520" s="148" t="e">
        <f t="shared" si="168"/>
        <v>#VALUE!</v>
      </c>
      <c r="M520" s="148" t="e">
        <f t="shared" si="157"/>
        <v>#VALUE!</v>
      </c>
      <c r="N520" s="148" t="e">
        <f t="shared" si="160"/>
        <v>#VALUE!</v>
      </c>
      <c r="O520" s="148"/>
      <c r="P520" s="148"/>
      <c r="Q520" s="148" t="e">
        <f t="shared" si="169"/>
        <v>#VALUE!</v>
      </c>
      <c r="R520" s="148" t="e">
        <f t="shared" si="170"/>
        <v>#VALUE!</v>
      </c>
      <c r="S520" s="137" t="e">
        <f t="shared" si="158"/>
        <v>#VALUE!</v>
      </c>
      <c r="T520" s="275" t="e">
        <f t="shared" si="172"/>
        <v>#VALUE!</v>
      </c>
      <c r="U520" s="275" t="e">
        <f t="shared" si="173"/>
        <v>#VALUE!</v>
      </c>
      <c r="V520" s="275" t="e">
        <f t="shared" si="173"/>
        <v>#VALUE!</v>
      </c>
      <c r="W520" s="275" t="e">
        <f t="shared" si="173"/>
        <v>#VALUE!</v>
      </c>
      <c r="X520" s="275" t="e">
        <f t="shared" si="173"/>
        <v>#VALUE!</v>
      </c>
      <c r="Y520" s="275" t="e">
        <f t="shared" si="173"/>
        <v>#VALUE!</v>
      </c>
      <c r="Z520" s="275" t="e">
        <f t="shared" si="173"/>
        <v>#VALUE!</v>
      </c>
      <c r="AA520" s="275" t="e">
        <f t="shared" si="173"/>
        <v>#VALUE!</v>
      </c>
      <c r="AB520" s="275" t="e">
        <f t="shared" si="173"/>
        <v>#VALUE!</v>
      </c>
      <c r="AC520" s="275" t="e">
        <f t="shared" si="173"/>
        <v>#VALUE!</v>
      </c>
      <c r="AD520" s="275" t="e">
        <f t="shared" si="173"/>
        <v>#VALUE!</v>
      </c>
      <c r="AE520" s="276" t="e">
        <f t="shared" si="161"/>
        <v>#VALUE!</v>
      </c>
    </row>
    <row r="521" spans="1:31">
      <c r="A521" s="133" t="e">
        <f t="shared" si="162"/>
        <v>#VALUE!</v>
      </c>
      <c r="B521" s="134" t="e">
        <f t="shared" si="163"/>
        <v>#VALUE!</v>
      </c>
      <c r="C521" s="134" t="e">
        <f t="shared" si="164"/>
        <v>#VALUE!</v>
      </c>
      <c r="D521" s="135" t="e">
        <f t="shared" si="165"/>
        <v>#VALUE!</v>
      </c>
      <c r="E521" s="150" t="e">
        <f t="shared" si="153"/>
        <v>#VALUE!</v>
      </c>
      <c r="F521" s="150" t="e">
        <f t="shared" si="154"/>
        <v>#VALUE!</v>
      </c>
      <c r="G521" s="136" t="e">
        <f t="shared" si="155"/>
        <v>#VALUE!</v>
      </c>
      <c r="H521" s="148" t="e">
        <f t="shared" si="159"/>
        <v>#VALUE!</v>
      </c>
      <c r="I521" s="148" t="e">
        <f t="shared" si="166"/>
        <v>#VALUE!</v>
      </c>
      <c r="J521" s="148" t="e">
        <f t="shared" si="156"/>
        <v>#VALUE!</v>
      </c>
      <c r="K521" s="148" t="e">
        <f t="shared" si="167"/>
        <v>#VALUE!</v>
      </c>
      <c r="L521" s="148" t="e">
        <f t="shared" si="168"/>
        <v>#VALUE!</v>
      </c>
      <c r="M521" s="148" t="e">
        <f t="shared" si="157"/>
        <v>#VALUE!</v>
      </c>
      <c r="N521" s="148" t="e">
        <f t="shared" si="160"/>
        <v>#VALUE!</v>
      </c>
      <c r="O521" s="148"/>
      <c r="P521" s="148"/>
      <c r="Q521" s="148" t="e">
        <f t="shared" si="169"/>
        <v>#VALUE!</v>
      </c>
      <c r="R521" s="148" t="e">
        <f t="shared" si="170"/>
        <v>#VALUE!</v>
      </c>
      <c r="S521" s="137" t="e">
        <f t="shared" si="158"/>
        <v>#VALUE!</v>
      </c>
      <c r="T521" s="275" t="e">
        <f t="shared" si="172"/>
        <v>#VALUE!</v>
      </c>
      <c r="U521" s="275" t="e">
        <f t="shared" si="173"/>
        <v>#VALUE!</v>
      </c>
      <c r="V521" s="275" t="e">
        <f t="shared" si="173"/>
        <v>#VALUE!</v>
      </c>
      <c r="W521" s="275" t="e">
        <f t="shared" si="173"/>
        <v>#VALUE!</v>
      </c>
      <c r="X521" s="275" t="e">
        <f t="shared" si="173"/>
        <v>#VALUE!</v>
      </c>
      <c r="Y521" s="275" t="e">
        <f t="shared" si="173"/>
        <v>#VALUE!</v>
      </c>
      <c r="Z521" s="275" t="e">
        <f t="shared" si="173"/>
        <v>#VALUE!</v>
      </c>
      <c r="AA521" s="275" t="e">
        <f t="shared" si="173"/>
        <v>#VALUE!</v>
      </c>
      <c r="AB521" s="275" t="e">
        <f t="shared" si="173"/>
        <v>#VALUE!</v>
      </c>
      <c r="AC521" s="275" t="e">
        <f t="shared" si="173"/>
        <v>#VALUE!</v>
      </c>
      <c r="AD521" s="275" t="e">
        <f t="shared" si="173"/>
        <v>#VALUE!</v>
      </c>
      <c r="AE521" s="276" t="e">
        <f t="shared" si="161"/>
        <v>#VALUE!</v>
      </c>
    </row>
    <row r="522" spans="1:31">
      <c r="A522" s="133" t="e">
        <f t="shared" si="162"/>
        <v>#VALUE!</v>
      </c>
      <c r="B522" s="134" t="e">
        <f t="shared" si="163"/>
        <v>#VALUE!</v>
      </c>
      <c r="C522" s="134" t="e">
        <f t="shared" si="164"/>
        <v>#VALUE!</v>
      </c>
      <c r="D522" s="135" t="e">
        <f t="shared" si="165"/>
        <v>#VALUE!</v>
      </c>
      <c r="E522" s="150" t="e">
        <f t="shared" si="153"/>
        <v>#VALUE!</v>
      </c>
      <c r="F522" s="150" t="e">
        <f t="shared" si="154"/>
        <v>#VALUE!</v>
      </c>
      <c r="G522" s="136" t="e">
        <f t="shared" si="155"/>
        <v>#VALUE!</v>
      </c>
      <c r="H522" s="148" t="e">
        <f t="shared" si="159"/>
        <v>#VALUE!</v>
      </c>
      <c r="I522" s="148" t="e">
        <f t="shared" si="166"/>
        <v>#VALUE!</v>
      </c>
      <c r="J522" s="148" t="e">
        <f t="shared" si="156"/>
        <v>#VALUE!</v>
      </c>
      <c r="K522" s="148" t="e">
        <f t="shared" si="167"/>
        <v>#VALUE!</v>
      </c>
      <c r="L522" s="148" t="e">
        <f t="shared" si="168"/>
        <v>#VALUE!</v>
      </c>
      <c r="M522" s="148" t="e">
        <f t="shared" si="157"/>
        <v>#VALUE!</v>
      </c>
      <c r="N522" s="148" t="e">
        <f t="shared" si="160"/>
        <v>#VALUE!</v>
      </c>
      <c r="O522" s="148"/>
      <c r="P522" s="148"/>
      <c r="Q522" s="148" t="e">
        <f t="shared" si="169"/>
        <v>#VALUE!</v>
      </c>
      <c r="R522" s="148" t="e">
        <f t="shared" si="170"/>
        <v>#VALUE!</v>
      </c>
      <c r="S522" s="137" t="e">
        <f t="shared" si="158"/>
        <v>#VALUE!</v>
      </c>
      <c r="T522" s="275" t="e">
        <f t="shared" si="172"/>
        <v>#VALUE!</v>
      </c>
      <c r="U522" s="275" t="e">
        <f t="shared" si="173"/>
        <v>#VALUE!</v>
      </c>
      <c r="V522" s="275" t="e">
        <f t="shared" si="173"/>
        <v>#VALUE!</v>
      </c>
      <c r="W522" s="275" t="e">
        <f t="shared" si="173"/>
        <v>#VALUE!</v>
      </c>
      <c r="X522" s="275" t="e">
        <f t="shared" si="173"/>
        <v>#VALUE!</v>
      </c>
      <c r="Y522" s="275" t="e">
        <f t="shared" si="173"/>
        <v>#VALUE!</v>
      </c>
      <c r="Z522" s="275" t="e">
        <f t="shared" si="173"/>
        <v>#VALUE!</v>
      </c>
      <c r="AA522" s="275" t="e">
        <f t="shared" si="173"/>
        <v>#VALUE!</v>
      </c>
      <c r="AB522" s="275" t="e">
        <f t="shared" si="173"/>
        <v>#VALUE!</v>
      </c>
      <c r="AC522" s="275" t="e">
        <f t="shared" si="173"/>
        <v>#VALUE!</v>
      </c>
      <c r="AD522" s="275" t="e">
        <f t="shared" si="173"/>
        <v>#VALUE!</v>
      </c>
      <c r="AE522" s="276" t="e">
        <f t="shared" si="161"/>
        <v>#VALUE!</v>
      </c>
    </row>
    <row r="523" spans="1:31">
      <c r="A523" s="133" t="e">
        <f t="shared" si="162"/>
        <v>#VALUE!</v>
      </c>
      <c r="B523" s="134" t="e">
        <f t="shared" si="163"/>
        <v>#VALUE!</v>
      </c>
      <c r="C523" s="134" t="e">
        <f t="shared" si="164"/>
        <v>#VALUE!</v>
      </c>
      <c r="D523" s="135" t="e">
        <f t="shared" si="165"/>
        <v>#VALUE!</v>
      </c>
      <c r="E523" s="150" t="e">
        <f t="shared" si="153"/>
        <v>#VALUE!</v>
      </c>
      <c r="F523" s="150" t="e">
        <f t="shared" si="154"/>
        <v>#VALUE!</v>
      </c>
      <c r="G523" s="136" t="e">
        <f t="shared" si="155"/>
        <v>#VALUE!</v>
      </c>
      <c r="H523" s="148" t="e">
        <f t="shared" si="159"/>
        <v>#VALUE!</v>
      </c>
      <c r="I523" s="148" t="e">
        <f t="shared" si="166"/>
        <v>#VALUE!</v>
      </c>
      <c r="J523" s="148" t="e">
        <f t="shared" si="156"/>
        <v>#VALUE!</v>
      </c>
      <c r="K523" s="148" t="e">
        <f t="shared" si="167"/>
        <v>#VALUE!</v>
      </c>
      <c r="L523" s="148" t="e">
        <f t="shared" si="168"/>
        <v>#VALUE!</v>
      </c>
      <c r="M523" s="148" t="e">
        <f t="shared" si="157"/>
        <v>#VALUE!</v>
      </c>
      <c r="N523" s="148" t="e">
        <f t="shared" si="160"/>
        <v>#VALUE!</v>
      </c>
      <c r="O523" s="148"/>
      <c r="P523" s="148"/>
      <c r="Q523" s="148" t="e">
        <f t="shared" si="169"/>
        <v>#VALUE!</v>
      </c>
      <c r="R523" s="148" t="e">
        <f t="shared" si="170"/>
        <v>#VALUE!</v>
      </c>
      <c r="S523" s="137" t="e">
        <f t="shared" si="158"/>
        <v>#VALUE!</v>
      </c>
      <c r="T523" s="275" t="e">
        <f t="shared" si="172"/>
        <v>#VALUE!</v>
      </c>
      <c r="U523" s="275" t="e">
        <f t="shared" si="173"/>
        <v>#VALUE!</v>
      </c>
      <c r="V523" s="275" t="e">
        <f t="shared" si="173"/>
        <v>#VALUE!</v>
      </c>
      <c r="W523" s="275" t="e">
        <f t="shared" si="173"/>
        <v>#VALUE!</v>
      </c>
      <c r="X523" s="275" t="e">
        <f t="shared" si="173"/>
        <v>#VALUE!</v>
      </c>
      <c r="Y523" s="275" t="e">
        <f t="shared" si="173"/>
        <v>#VALUE!</v>
      </c>
      <c r="Z523" s="275" t="e">
        <f t="shared" si="173"/>
        <v>#VALUE!</v>
      </c>
      <c r="AA523" s="275" t="e">
        <f t="shared" si="173"/>
        <v>#VALUE!</v>
      </c>
      <c r="AB523" s="275" t="e">
        <f t="shared" si="173"/>
        <v>#VALUE!</v>
      </c>
      <c r="AC523" s="275" t="e">
        <f t="shared" si="173"/>
        <v>#VALUE!</v>
      </c>
      <c r="AD523" s="275" t="e">
        <f t="shared" si="173"/>
        <v>#VALUE!</v>
      </c>
      <c r="AE523" s="276" t="e">
        <f t="shared" si="161"/>
        <v>#VALUE!</v>
      </c>
    </row>
    <row r="524" spans="1:31">
      <c r="A524" s="133" t="e">
        <f t="shared" si="162"/>
        <v>#VALUE!</v>
      </c>
      <c r="B524" s="134" t="e">
        <f t="shared" si="163"/>
        <v>#VALUE!</v>
      </c>
      <c r="C524" s="134" t="e">
        <f t="shared" si="164"/>
        <v>#VALUE!</v>
      </c>
      <c r="D524" s="135" t="e">
        <f t="shared" si="165"/>
        <v>#VALUE!</v>
      </c>
      <c r="E524" s="150" t="e">
        <f t="shared" si="153"/>
        <v>#VALUE!</v>
      </c>
      <c r="F524" s="150" t="e">
        <f t="shared" si="154"/>
        <v>#VALUE!</v>
      </c>
      <c r="G524" s="136" t="e">
        <f t="shared" si="155"/>
        <v>#VALUE!</v>
      </c>
      <c r="H524" s="148" t="e">
        <f t="shared" si="159"/>
        <v>#VALUE!</v>
      </c>
      <c r="I524" s="148" t="e">
        <f t="shared" si="166"/>
        <v>#VALUE!</v>
      </c>
      <c r="J524" s="148" t="e">
        <f t="shared" si="156"/>
        <v>#VALUE!</v>
      </c>
      <c r="K524" s="148" t="e">
        <f t="shared" si="167"/>
        <v>#VALUE!</v>
      </c>
      <c r="L524" s="148" t="e">
        <f t="shared" si="168"/>
        <v>#VALUE!</v>
      </c>
      <c r="M524" s="148" t="e">
        <f t="shared" si="157"/>
        <v>#VALUE!</v>
      </c>
      <c r="N524" s="148" t="e">
        <f t="shared" si="160"/>
        <v>#VALUE!</v>
      </c>
      <c r="O524" s="148"/>
      <c r="P524" s="148"/>
      <c r="Q524" s="148" t="e">
        <f t="shared" si="169"/>
        <v>#VALUE!</v>
      </c>
      <c r="R524" s="148" t="e">
        <f t="shared" si="170"/>
        <v>#VALUE!</v>
      </c>
      <c r="S524" s="137" t="e">
        <f t="shared" si="158"/>
        <v>#VALUE!</v>
      </c>
      <c r="T524" s="275" t="e">
        <f t="shared" si="172"/>
        <v>#VALUE!</v>
      </c>
      <c r="U524" s="275" t="e">
        <f t="shared" si="173"/>
        <v>#VALUE!</v>
      </c>
      <c r="V524" s="275" t="e">
        <f t="shared" si="173"/>
        <v>#VALUE!</v>
      </c>
      <c r="W524" s="275" t="e">
        <f t="shared" si="173"/>
        <v>#VALUE!</v>
      </c>
      <c r="X524" s="275" t="e">
        <f t="shared" si="173"/>
        <v>#VALUE!</v>
      </c>
      <c r="Y524" s="275" t="e">
        <f t="shared" si="173"/>
        <v>#VALUE!</v>
      </c>
      <c r="Z524" s="275" t="e">
        <f t="shared" si="173"/>
        <v>#VALUE!</v>
      </c>
      <c r="AA524" s="275" t="e">
        <f t="shared" si="173"/>
        <v>#VALUE!</v>
      </c>
      <c r="AB524" s="275" t="e">
        <f t="shared" si="173"/>
        <v>#VALUE!</v>
      </c>
      <c r="AC524" s="275" t="e">
        <f t="shared" si="173"/>
        <v>#VALUE!</v>
      </c>
      <c r="AD524" s="275" t="e">
        <f t="shared" si="173"/>
        <v>#VALUE!</v>
      </c>
      <c r="AE524" s="276" t="e">
        <f t="shared" si="161"/>
        <v>#VALUE!</v>
      </c>
    </row>
    <row r="525" spans="1:31">
      <c r="A525" s="133" t="e">
        <f t="shared" si="162"/>
        <v>#VALUE!</v>
      </c>
      <c r="B525" s="134" t="e">
        <f t="shared" si="163"/>
        <v>#VALUE!</v>
      </c>
      <c r="C525" s="134" t="e">
        <f t="shared" si="164"/>
        <v>#VALUE!</v>
      </c>
      <c r="D525" s="135" t="e">
        <f t="shared" si="165"/>
        <v>#VALUE!</v>
      </c>
      <c r="E525" s="150" t="e">
        <f t="shared" si="153"/>
        <v>#VALUE!</v>
      </c>
      <c r="F525" s="150" t="e">
        <f t="shared" si="154"/>
        <v>#VALUE!</v>
      </c>
      <c r="G525" s="136" t="e">
        <f t="shared" si="155"/>
        <v>#VALUE!</v>
      </c>
      <c r="H525" s="148" t="e">
        <f t="shared" si="159"/>
        <v>#VALUE!</v>
      </c>
      <c r="I525" s="148" t="e">
        <f t="shared" si="166"/>
        <v>#VALUE!</v>
      </c>
      <c r="J525" s="148" t="e">
        <f t="shared" si="156"/>
        <v>#VALUE!</v>
      </c>
      <c r="K525" s="148" t="e">
        <f t="shared" si="167"/>
        <v>#VALUE!</v>
      </c>
      <c r="L525" s="148" t="e">
        <f t="shared" si="168"/>
        <v>#VALUE!</v>
      </c>
      <c r="M525" s="148" t="e">
        <f t="shared" si="157"/>
        <v>#VALUE!</v>
      </c>
      <c r="N525" s="148" t="e">
        <f t="shared" si="160"/>
        <v>#VALUE!</v>
      </c>
      <c r="O525" s="148"/>
      <c r="P525" s="148"/>
      <c r="Q525" s="148" t="e">
        <f t="shared" si="169"/>
        <v>#VALUE!</v>
      </c>
      <c r="R525" s="148" t="e">
        <f t="shared" si="170"/>
        <v>#VALUE!</v>
      </c>
      <c r="S525" s="137" t="e">
        <f t="shared" si="158"/>
        <v>#VALUE!</v>
      </c>
      <c r="T525" s="275" t="e">
        <f t="shared" si="172"/>
        <v>#VALUE!</v>
      </c>
      <c r="U525" s="275" t="e">
        <f t="shared" si="173"/>
        <v>#VALUE!</v>
      </c>
      <c r="V525" s="275" t="e">
        <f t="shared" si="173"/>
        <v>#VALUE!</v>
      </c>
      <c r="W525" s="275" t="e">
        <f t="shared" si="173"/>
        <v>#VALUE!</v>
      </c>
      <c r="X525" s="275" t="e">
        <f t="shared" si="173"/>
        <v>#VALUE!</v>
      </c>
      <c r="Y525" s="275" t="e">
        <f t="shared" si="173"/>
        <v>#VALUE!</v>
      </c>
      <c r="Z525" s="275" t="e">
        <f t="shared" si="173"/>
        <v>#VALUE!</v>
      </c>
      <c r="AA525" s="275" t="e">
        <f t="shared" si="173"/>
        <v>#VALUE!</v>
      </c>
      <c r="AB525" s="275" t="e">
        <f t="shared" si="173"/>
        <v>#VALUE!</v>
      </c>
      <c r="AC525" s="275" t="e">
        <f t="shared" si="173"/>
        <v>#VALUE!</v>
      </c>
      <c r="AD525" s="275" t="e">
        <f t="shared" si="173"/>
        <v>#VALUE!</v>
      </c>
      <c r="AE525" s="276" t="e">
        <f t="shared" si="161"/>
        <v>#VALUE!</v>
      </c>
    </row>
    <row r="526" spans="1:31">
      <c r="A526" s="133" t="e">
        <f t="shared" si="162"/>
        <v>#VALUE!</v>
      </c>
      <c r="B526" s="134" t="e">
        <f t="shared" si="163"/>
        <v>#VALUE!</v>
      </c>
      <c r="C526" s="134" t="e">
        <f t="shared" si="164"/>
        <v>#VALUE!</v>
      </c>
      <c r="D526" s="135" t="e">
        <f t="shared" si="165"/>
        <v>#VALUE!</v>
      </c>
      <c r="E526" s="150" t="e">
        <f t="shared" si="153"/>
        <v>#VALUE!</v>
      </c>
      <c r="F526" s="150" t="e">
        <f t="shared" si="154"/>
        <v>#VALUE!</v>
      </c>
      <c r="G526" s="136" t="e">
        <f t="shared" si="155"/>
        <v>#VALUE!</v>
      </c>
      <c r="H526" s="148" t="e">
        <f t="shared" si="159"/>
        <v>#VALUE!</v>
      </c>
      <c r="I526" s="148" t="e">
        <f t="shared" si="166"/>
        <v>#VALUE!</v>
      </c>
      <c r="J526" s="148" t="e">
        <f t="shared" si="156"/>
        <v>#VALUE!</v>
      </c>
      <c r="K526" s="148" t="e">
        <f t="shared" si="167"/>
        <v>#VALUE!</v>
      </c>
      <c r="L526" s="148" t="e">
        <f t="shared" si="168"/>
        <v>#VALUE!</v>
      </c>
      <c r="M526" s="148" t="e">
        <f t="shared" si="157"/>
        <v>#VALUE!</v>
      </c>
      <c r="N526" s="148" t="e">
        <f t="shared" si="160"/>
        <v>#VALUE!</v>
      </c>
      <c r="O526" s="148"/>
      <c r="P526" s="148"/>
      <c r="Q526" s="148" t="e">
        <f t="shared" si="169"/>
        <v>#VALUE!</v>
      </c>
      <c r="R526" s="148" t="e">
        <f t="shared" si="170"/>
        <v>#VALUE!</v>
      </c>
      <c r="S526" s="137" t="e">
        <f t="shared" si="158"/>
        <v>#VALUE!</v>
      </c>
      <c r="T526" s="275" t="e">
        <f t="shared" si="172"/>
        <v>#VALUE!</v>
      </c>
      <c r="U526" s="275" t="e">
        <f t="shared" si="173"/>
        <v>#VALUE!</v>
      </c>
      <c r="V526" s="275" t="e">
        <f t="shared" si="173"/>
        <v>#VALUE!</v>
      </c>
      <c r="W526" s="275" t="e">
        <f t="shared" si="173"/>
        <v>#VALUE!</v>
      </c>
      <c r="X526" s="275" t="e">
        <f t="shared" si="173"/>
        <v>#VALUE!</v>
      </c>
      <c r="Y526" s="275" t="e">
        <f t="shared" si="173"/>
        <v>#VALUE!</v>
      </c>
      <c r="Z526" s="275" t="e">
        <f t="shared" si="173"/>
        <v>#VALUE!</v>
      </c>
      <c r="AA526" s="275" t="e">
        <f t="shared" si="173"/>
        <v>#VALUE!</v>
      </c>
      <c r="AB526" s="275" t="e">
        <f t="shared" si="173"/>
        <v>#VALUE!</v>
      </c>
      <c r="AC526" s="275" t="e">
        <f t="shared" si="173"/>
        <v>#VALUE!</v>
      </c>
      <c r="AD526" s="275" t="e">
        <f t="shared" si="173"/>
        <v>#VALUE!</v>
      </c>
      <c r="AE526" s="276" t="e">
        <f t="shared" si="161"/>
        <v>#VALUE!</v>
      </c>
    </row>
    <row r="527" spans="1:31">
      <c r="A527" s="133" t="e">
        <f t="shared" si="162"/>
        <v>#VALUE!</v>
      </c>
      <c r="B527" s="134" t="e">
        <f t="shared" si="163"/>
        <v>#VALUE!</v>
      </c>
      <c r="C527" s="134" t="e">
        <f t="shared" si="164"/>
        <v>#VALUE!</v>
      </c>
      <c r="D527" s="135" t="e">
        <f t="shared" si="165"/>
        <v>#VALUE!</v>
      </c>
      <c r="E527" s="150" t="e">
        <f t="shared" si="153"/>
        <v>#VALUE!</v>
      </c>
      <c r="F527" s="150" t="e">
        <f t="shared" si="154"/>
        <v>#VALUE!</v>
      </c>
      <c r="G527" s="136" t="e">
        <f t="shared" si="155"/>
        <v>#VALUE!</v>
      </c>
      <c r="H527" s="148" t="e">
        <f t="shared" si="159"/>
        <v>#VALUE!</v>
      </c>
      <c r="I527" s="148" t="e">
        <f t="shared" si="166"/>
        <v>#VALUE!</v>
      </c>
      <c r="J527" s="148" t="e">
        <f t="shared" si="156"/>
        <v>#VALUE!</v>
      </c>
      <c r="K527" s="148" t="e">
        <f t="shared" si="167"/>
        <v>#VALUE!</v>
      </c>
      <c r="L527" s="148" t="e">
        <f t="shared" si="168"/>
        <v>#VALUE!</v>
      </c>
      <c r="M527" s="148" t="e">
        <f t="shared" si="157"/>
        <v>#VALUE!</v>
      </c>
      <c r="N527" s="148" t="e">
        <f t="shared" si="160"/>
        <v>#VALUE!</v>
      </c>
      <c r="O527" s="148"/>
      <c r="P527" s="148"/>
      <c r="Q527" s="148" t="e">
        <f t="shared" si="169"/>
        <v>#VALUE!</v>
      </c>
      <c r="R527" s="148" t="e">
        <f t="shared" si="170"/>
        <v>#VALUE!</v>
      </c>
      <c r="S527" s="137" t="e">
        <f t="shared" si="158"/>
        <v>#VALUE!</v>
      </c>
      <c r="T527" s="275" t="e">
        <f t="shared" si="172"/>
        <v>#VALUE!</v>
      </c>
      <c r="U527" s="275" t="e">
        <f t="shared" si="173"/>
        <v>#VALUE!</v>
      </c>
      <c r="V527" s="275" t="e">
        <f t="shared" si="173"/>
        <v>#VALUE!</v>
      </c>
      <c r="W527" s="275" t="e">
        <f t="shared" si="173"/>
        <v>#VALUE!</v>
      </c>
      <c r="X527" s="275" t="e">
        <f t="shared" si="173"/>
        <v>#VALUE!</v>
      </c>
      <c r="Y527" s="275" t="e">
        <f t="shared" si="173"/>
        <v>#VALUE!</v>
      </c>
      <c r="Z527" s="275" t="e">
        <f t="shared" si="173"/>
        <v>#VALUE!</v>
      </c>
      <c r="AA527" s="275" t="e">
        <f t="shared" si="173"/>
        <v>#VALUE!</v>
      </c>
      <c r="AB527" s="275" t="e">
        <f t="shared" si="173"/>
        <v>#VALUE!</v>
      </c>
      <c r="AC527" s="275" t="e">
        <f t="shared" si="173"/>
        <v>#VALUE!</v>
      </c>
      <c r="AD527" s="275" t="e">
        <f t="shared" si="173"/>
        <v>#VALUE!</v>
      </c>
      <c r="AE527" s="276" t="e">
        <f t="shared" si="161"/>
        <v>#VALUE!</v>
      </c>
    </row>
    <row r="528" spans="1:31">
      <c r="A528" s="133" t="e">
        <f t="shared" si="162"/>
        <v>#VALUE!</v>
      </c>
      <c r="B528" s="134" t="e">
        <f t="shared" si="163"/>
        <v>#VALUE!</v>
      </c>
      <c r="C528" s="134" t="e">
        <f t="shared" si="164"/>
        <v>#VALUE!</v>
      </c>
      <c r="D528" s="135" t="e">
        <f t="shared" si="165"/>
        <v>#VALUE!</v>
      </c>
      <c r="E528" s="150" t="e">
        <f t="shared" si="153"/>
        <v>#VALUE!</v>
      </c>
      <c r="F528" s="150" t="e">
        <f t="shared" si="154"/>
        <v>#VALUE!</v>
      </c>
      <c r="G528" s="136" t="e">
        <f t="shared" si="155"/>
        <v>#VALUE!</v>
      </c>
      <c r="H528" s="148" t="e">
        <f t="shared" si="159"/>
        <v>#VALUE!</v>
      </c>
      <c r="I528" s="148" t="e">
        <f t="shared" si="166"/>
        <v>#VALUE!</v>
      </c>
      <c r="J528" s="148" t="e">
        <f t="shared" si="156"/>
        <v>#VALUE!</v>
      </c>
      <c r="K528" s="148" t="e">
        <f t="shared" si="167"/>
        <v>#VALUE!</v>
      </c>
      <c r="L528" s="148" t="e">
        <f t="shared" si="168"/>
        <v>#VALUE!</v>
      </c>
      <c r="M528" s="148" t="e">
        <f t="shared" si="157"/>
        <v>#VALUE!</v>
      </c>
      <c r="N528" s="148" t="e">
        <f t="shared" si="160"/>
        <v>#VALUE!</v>
      </c>
      <c r="O528" s="148"/>
      <c r="P528" s="148"/>
      <c r="Q528" s="148" t="e">
        <f t="shared" si="169"/>
        <v>#VALUE!</v>
      </c>
      <c r="R528" s="148" t="e">
        <f t="shared" si="170"/>
        <v>#VALUE!</v>
      </c>
      <c r="S528" s="137" t="e">
        <f t="shared" si="158"/>
        <v>#VALUE!</v>
      </c>
      <c r="T528" s="275" t="e">
        <f t="shared" si="172"/>
        <v>#VALUE!</v>
      </c>
      <c r="U528" s="275" t="e">
        <f t="shared" si="173"/>
        <v>#VALUE!</v>
      </c>
      <c r="V528" s="275" t="e">
        <f t="shared" si="173"/>
        <v>#VALUE!</v>
      </c>
      <c r="W528" s="275" t="e">
        <f t="shared" si="173"/>
        <v>#VALUE!</v>
      </c>
      <c r="X528" s="275" t="e">
        <f t="shared" si="173"/>
        <v>#VALUE!</v>
      </c>
      <c r="Y528" s="275" t="e">
        <f t="shared" si="173"/>
        <v>#VALUE!</v>
      </c>
      <c r="Z528" s="275" t="e">
        <f t="shared" si="173"/>
        <v>#VALUE!</v>
      </c>
      <c r="AA528" s="275" t="e">
        <f t="shared" si="173"/>
        <v>#VALUE!</v>
      </c>
      <c r="AB528" s="275" t="e">
        <f t="shared" si="173"/>
        <v>#VALUE!</v>
      </c>
      <c r="AC528" s="275" t="e">
        <f t="shared" si="173"/>
        <v>#VALUE!</v>
      </c>
      <c r="AD528" s="275" t="e">
        <f t="shared" si="173"/>
        <v>#VALUE!</v>
      </c>
      <c r="AE528" s="276" t="e">
        <f t="shared" si="161"/>
        <v>#VALUE!</v>
      </c>
    </row>
    <row r="529" spans="1:31">
      <c r="A529" s="133" t="e">
        <f t="shared" si="162"/>
        <v>#VALUE!</v>
      </c>
      <c r="B529" s="134" t="e">
        <f t="shared" si="163"/>
        <v>#VALUE!</v>
      </c>
      <c r="C529" s="134" t="e">
        <f t="shared" si="164"/>
        <v>#VALUE!</v>
      </c>
      <c r="D529" s="135" t="e">
        <f t="shared" si="165"/>
        <v>#VALUE!</v>
      </c>
      <c r="E529" s="150" t="e">
        <f t="shared" ref="E529:E592" si="174">IF(A529&lt;&gt;"", IF(F529="N",0, ROUNDDOWN(IF(S529="Y", MAX(Q529, 0), MIN(BondAmountInvested*G529/Freq, Max_Wdwl_amt)), 2)),"")</f>
        <v>#VALUE!</v>
      </c>
      <c r="F529" s="150" t="e">
        <f t="shared" ref="F529:F592" si="175">IF(A529&lt;&gt;"",  IF(A529&lt;first_projection_wdl_mth,"N",IF(A529=first_projection_wdl_mth,"Y",IF(INT((A529-first_projection_wdl_mth)/Mths_between_Wdwls)=(A529-first_projection_wdl_mth)/Mths_between_Wdwls,"Y","N"))),"")</f>
        <v>#VALUE!</v>
      </c>
      <c r="G529" s="136" t="e">
        <f t="shared" ref="G529:G592" si="176">IF(A529&lt;&gt;"", IncomeRetained, "")</f>
        <v>#VALUE!</v>
      </c>
      <c r="H529" s="148" t="e">
        <f t="shared" si="159"/>
        <v>#VALUE!</v>
      </c>
      <c r="I529" s="148" t="e">
        <f t="shared" si="166"/>
        <v>#VALUE!</v>
      </c>
      <c r="J529" s="148" t="e">
        <f t="shared" ref="J529:J592" si="177">IF(A529&lt;&gt;"", (MIN(E529, Q529)-I529)*(1-IF(D529&lt;chargeable_gain_taxrate_change_date,chargeable_gain_taxrate_pre_change,chargeable_gain_taxrate_post_change))+I529, "")</f>
        <v>#VALUE!</v>
      </c>
      <c r="K529" s="148" t="e">
        <f t="shared" si="167"/>
        <v>#VALUE!</v>
      </c>
      <c r="L529" s="148" t="e">
        <f t="shared" si="168"/>
        <v>#VALUE!</v>
      </c>
      <c r="M529" s="148" t="e">
        <f t="shared" ref="M529:M592" si="178">IF(A529="", "", L529*Mthly_growth_rate)</f>
        <v>#VALUE!</v>
      </c>
      <c r="N529" s="148" t="e">
        <f t="shared" si="160"/>
        <v>#VALUE!</v>
      </c>
      <c r="O529" s="148"/>
      <c r="P529" s="148"/>
      <c r="Q529" s="148" t="e">
        <f t="shared" si="169"/>
        <v>#VALUE!</v>
      </c>
      <c r="R529" s="148" t="e">
        <f t="shared" si="170"/>
        <v>#VALUE!</v>
      </c>
      <c r="S529" s="137" t="e">
        <f t="shared" ref="S529:S592" si="179">IF(A529="", "", IF(S528="Y", "Y", IF(Q529- IF(F529="Y", MIN(BondAmountInvested*G529/Freq,Max_Wdwl_amt), 0)&lt;=0, "Y", "N")))</f>
        <v>#VALUE!</v>
      </c>
      <c r="T529" s="275" t="e">
        <f t="shared" si="172"/>
        <v>#VALUE!</v>
      </c>
      <c r="U529" s="275" t="e">
        <f t="shared" si="173"/>
        <v>#VALUE!</v>
      </c>
      <c r="V529" s="275" t="e">
        <f t="shared" si="173"/>
        <v>#VALUE!</v>
      </c>
      <c r="W529" s="275" t="e">
        <f t="shared" si="173"/>
        <v>#VALUE!</v>
      </c>
      <c r="X529" s="275" t="e">
        <f t="shared" si="173"/>
        <v>#VALUE!</v>
      </c>
      <c r="Y529" s="275" t="e">
        <f t="shared" si="173"/>
        <v>#VALUE!</v>
      </c>
      <c r="Z529" s="275" t="e">
        <f t="shared" si="173"/>
        <v>#VALUE!</v>
      </c>
      <c r="AA529" s="275" t="e">
        <f t="shared" si="173"/>
        <v>#VALUE!</v>
      </c>
      <c r="AB529" s="275" t="e">
        <f t="shared" si="173"/>
        <v>#VALUE!</v>
      </c>
      <c r="AC529" s="275" t="e">
        <f t="shared" si="173"/>
        <v>#VALUE!</v>
      </c>
      <c r="AD529" s="275" t="e">
        <f t="shared" si="173"/>
        <v>#VALUE!</v>
      </c>
      <c r="AE529" s="276" t="e">
        <f t="shared" si="161"/>
        <v>#VALUE!</v>
      </c>
    </row>
    <row r="530" spans="1:31">
      <c r="A530" s="133" t="e">
        <f t="shared" si="162"/>
        <v>#VALUE!</v>
      </c>
      <c r="B530" s="134" t="e">
        <f t="shared" si="163"/>
        <v>#VALUE!</v>
      </c>
      <c r="C530" s="134" t="e">
        <f t="shared" si="164"/>
        <v>#VALUE!</v>
      </c>
      <c r="D530" s="135" t="e">
        <f t="shared" si="165"/>
        <v>#VALUE!</v>
      </c>
      <c r="E530" s="150" t="e">
        <f t="shared" si="174"/>
        <v>#VALUE!</v>
      </c>
      <c r="F530" s="150" t="e">
        <f t="shared" si="175"/>
        <v>#VALUE!</v>
      </c>
      <c r="G530" s="136" t="e">
        <f t="shared" si="176"/>
        <v>#VALUE!</v>
      </c>
      <c r="H530" s="148" t="e">
        <f t="shared" ref="H530:H593" si="180">IF(A530&lt;&gt;"", IF(B530&lt;Max_tax_free_term, IF(AND(C530=1, B530&lt;Max_tax_free_term), Annual_tax_free_Wdwl, 0), 0)+H529-I529, "")</f>
        <v>#VALUE!</v>
      </c>
      <c r="I530" s="148" t="e">
        <f t="shared" si="166"/>
        <v>#VALUE!</v>
      </c>
      <c r="J530" s="148" t="e">
        <f t="shared" si="177"/>
        <v>#VALUE!</v>
      </c>
      <c r="K530" s="148" t="e">
        <f t="shared" si="167"/>
        <v>#VALUE!</v>
      </c>
      <c r="L530" s="148" t="e">
        <f t="shared" si="168"/>
        <v>#VALUE!</v>
      </c>
      <c r="M530" s="148" t="e">
        <f t="shared" si="178"/>
        <v>#VALUE!</v>
      </c>
      <c r="N530" s="148" t="e">
        <f t="shared" ref="N530:N593" si="181">IF(A530="", "", AE530)</f>
        <v>#VALUE!</v>
      </c>
      <c r="O530" s="148"/>
      <c r="P530" s="148"/>
      <c r="Q530" s="148" t="e">
        <f t="shared" si="169"/>
        <v>#VALUE!</v>
      </c>
      <c r="R530" s="148" t="e">
        <f t="shared" si="170"/>
        <v>#VALUE!</v>
      </c>
      <c r="S530" s="137" t="e">
        <f t="shared" si="179"/>
        <v>#VALUE!</v>
      </c>
      <c r="T530" s="275" t="e">
        <f t="shared" si="172"/>
        <v>#VALUE!</v>
      </c>
      <c r="U530" s="275" t="e">
        <f t="shared" si="173"/>
        <v>#VALUE!</v>
      </c>
      <c r="V530" s="275" t="e">
        <f t="shared" si="173"/>
        <v>#VALUE!</v>
      </c>
      <c r="W530" s="275" t="e">
        <f t="shared" si="173"/>
        <v>#VALUE!</v>
      </c>
      <c r="X530" s="275" t="e">
        <f t="shared" si="173"/>
        <v>#VALUE!</v>
      </c>
      <c r="Y530" s="275" t="e">
        <f t="shared" si="173"/>
        <v>#VALUE!</v>
      </c>
      <c r="Z530" s="275" t="e">
        <f t="shared" si="173"/>
        <v>#VALUE!</v>
      </c>
      <c r="AA530" s="275" t="e">
        <f t="shared" si="173"/>
        <v>#VALUE!</v>
      </c>
      <c r="AB530" s="275" t="e">
        <f t="shared" si="173"/>
        <v>#VALUE!</v>
      </c>
      <c r="AC530" s="275" t="e">
        <f t="shared" si="173"/>
        <v>#VALUE!</v>
      </c>
      <c r="AD530" s="275" t="e">
        <f t="shared" si="173"/>
        <v>#VALUE!</v>
      </c>
      <c r="AE530" s="276" t="e">
        <f t="shared" ref="AE530:AE593" si="182">SUMPRODUCT(T530:AD530,T$9:AD$9)/100/12</f>
        <v>#VALUE!</v>
      </c>
    </row>
    <row r="531" spans="1:31">
      <c r="A531" s="133" t="e">
        <f t="shared" ref="A531:A594" si="183">IF(A530&lt;$D$11, A530+1, "")</f>
        <v>#VALUE!</v>
      </c>
      <c r="B531" s="134" t="e">
        <f t="shared" ref="B531:B594" si="184">IF(A531&lt;&gt;"", IF(C531=1, B530+1, B530), "")</f>
        <v>#VALUE!</v>
      </c>
      <c r="C531" s="134" t="e">
        <f t="shared" ref="C531:C594" si="185">IF(A531&lt;&gt;"", IF(C530=12, 1, C530+1), "")</f>
        <v>#VALUE!</v>
      </c>
      <c r="D531" s="135" t="e">
        <f t="shared" ref="D531:D594" si="186">IF(A531&lt;&gt;"", DATE(YEAR(D530), MONTH(D530)+1, DAY(D530)), "")</f>
        <v>#VALUE!</v>
      </c>
      <c r="E531" s="150" t="e">
        <f t="shared" si="174"/>
        <v>#VALUE!</v>
      </c>
      <c r="F531" s="150" t="e">
        <f t="shared" si="175"/>
        <v>#VALUE!</v>
      </c>
      <c r="G531" s="136" t="e">
        <f t="shared" si="176"/>
        <v>#VALUE!</v>
      </c>
      <c r="H531" s="148" t="e">
        <f t="shared" si="180"/>
        <v>#VALUE!</v>
      </c>
      <c r="I531" s="148" t="e">
        <f t="shared" ref="I531:I594" si="187">IF(A531&lt;&gt;"", MIN(E531, H531, Q531), "")</f>
        <v>#VALUE!</v>
      </c>
      <c r="J531" s="148" t="e">
        <f t="shared" si="177"/>
        <v>#VALUE!</v>
      </c>
      <c r="K531" s="148" t="e">
        <f t="shared" ref="K531:K594" si="188">IF(A531="", "", $I$12^(A531/12)*J531)</f>
        <v>#VALUE!</v>
      </c>
      <c r="L531" s="148" t="e">
        <f t="shared" ref="L531:L594" si="189">IF(A531="", "", R530)</f>
        <v>#VALUE!</v>
      </c>
      <c r="M531" s="148" t="e">
        <f t="shared" si="178"/>
        <v>#VALUE!</v>
      </c>
      <c r="N531" s="148" t="e">
        <f t="shared" si="181"/>
        <v>#VALUE!</v>
      </c>
      <c r="O531" s="148"/>
      <c r="P531" s="148"/>
      <c r="Q531" s="148" t="e">
        <f t="shared" ref="Q531:Q594" si="190">IF(A531 = "", 0, MAX(M531 - (SUM(N531:P531)), 0))</f>
        <v>#VALUE!</v>
      </c>
      <c r="R531" s="148" t="e">
        <f t="shared" ref="R531:R594" si="191">IF(A531="", "", MAX(Q531-E531, 0))</f>
        <v>#VALUE!</v>
      </c>
      <c r="S531" s="137" t="e">
        <f t="shared" si="179"/>
        <v>#VALUE!</v>
      </c>
      <c r="T531" s="275" t="e">
        <f t="shared" si="172"/>
        <v>#VALUE!</v>
      </c>
      <c r="U531" s="275" t="e">
        <f t="shared" si="173"/>
        <v>#VALUE!</v>
      </c>
      <c r="V531" s="275" t="e">
        <f t="shared" si="173"/>
        <v>#VALUE!</v>
      </c>
      <c r="W531" s="275" t="e">
        <f t="shared" si="173"/>
        <v>#VALUE!</v>
      </c>
      <c r="X531" s="275" t="e">
        <f t="shared" si="173"/>
        <v>#VALUE!</v>
      </c>
      <c r="Y531" s="275" t="e">
        <f t="shared" si="173"/>
        <v>#VALUE!</v>
      </c>
      <c r="Z531" s="275" t="e">
        <f t="shared" si="173"/>
        <v>#VALUE!</v>
      </c>
      <c r="AA531" s="275" t="e">
        <f t="shared" si="173"/>
        <v>#VALUE!</v>
      </c>
      <c r="AB531" s="275" t="e">
        <f t="shared" si="173"/>
        <v>#VALUE!</v>
      </c>
      <c r="AC531" s="275" t="e">
        <f t="shared" si="173"/>
        <v>#VALUE!</v>
      </c>
      <c r="AD531" s="275" t="e">
        <f t="shared" si="173"/>
        <v>#VALUE!</v>
      </c>
      <c r="AE531" s="276" t="e">
        <f t="shared" si="182"/>
        <v>#VALUE!</v>
      </c>
    </row>
    <row r="532" spans="1:31">
      <c r="A532" s="133" t="e">
        <f t="shared" si="183"/>
        <v>#VALUE!</v>
      </c>
      <c r="B532" s="134" t="e">
        <f t="shared" si="184"/>
        <v>#VALUE!</v>
      </c>
      <c r="C532" s="134" t="e">
        <f t="shared" si="185"/>
        <v>#VALUE!</v>
      </c>
      <c r="D532" s="135" t="e">
        <f t="shared" si="186"/>
        <v>#VALUE!</v>
      </c>
      <c r="E532" s="150" t="e">
        <f t="shared" si="174"/>
        <v>#VALUE!</v>
      </c>
      <c r="F532" s="150" t="e">
        <f t="shared" si="175"/>
        <v>#VALUE!</v>
      </c>
      <c r="G532" s="136" t="e">
        <f t="shared" si="176"/>
        <v>#VALUE!</v>
      </c>
      <c r="H532" s="148" t="e">
        <f t="shared" si="180"/>
        <v>#VALUE!</v>
      </c>
      <c r="I532" s="148" t="e">
        <f t="shared" si="187"/>
        <v>#VALUE!</v>
      </c>
      <c r="J532" s="148" t="e">
        <f t="shared" si="177"/>
        <v>#VALUE!</v>
      </c>
      <c r="K532" s="148" t="e">
        <f t="shared" si="188"/>
        <v>#VALUE!</v>
      </c>
      <c r="L532" s="148" t="e">
        <f t="shared" si="189"/>
        <v>#VALUE!</v>
      </c>
      <c r="M532" s="148" t="e">
        <f t="shared" si="178"/>
        <v>#VALUE!</v>
      </c>
      <c r="N532" s="148" t="e">
        <f t="shared" si="181"/>
        <v>#VALUE!</v>
      </c>
      <c r="O532" s="148"/>
      <c r="P532" s="148"/>
      <c r="Q532" s="148" t="e">
        <f t="shared" si="190"/>
        <v>#VALUE!</v>
      </c>
      <c r="R532" s="148" t="e">
        <f t="shared" si="191"/>
        <v>#VALUE!</v>
      </c>
      <c r="S532" s="137" t="e">
        <f t="shared" si="179"/>
        <v>#VALUE!</v>
      </c>
      <c r="T532" s="275" t="e">
        <f t="shared" si="172"/>
        <v>#VALUE!</v>
      </c>
      <c r="U532" s="275" t="e">
        <f t="shared" si="173"/>
        <v>#VALUE!</v>
      </c>
      <c r="V532" s="275" t="e">
        <f t="shared" si="173"/>
        <v>#VALUE!</v>
      </c>
      <c r="W532" s="275" t="e">
        <f t="shared" si="173"/>
        <v>#VALUE!</v>
      </c>
      <c r="X532" s="275" t="e">
        <f t="shared" si="173"/>
        <v>#VALUE!</v>
      </c>
      <c r="Y532" s="275" t="e">
        <f t="shared" si="173"/>
        <v>#VALUE!</v>
      </c>
      <c r="Z532" s="275" t="e">
        <f t="shared" si="173"/>
        <v>#VALUE!</v>
      </c>
      <c r="AA532" s="275" t="e">
        <f t="shared" si="173"/>
        <v>#VALUE!</v>
      </c>
      <c r="AB532" s="275" t="e">
        <f t="shared" si="173"/>
        <v>#VALUE!</v>
      </c>
      <c r="AC532" s="275" t="e">
        <f t="shared" si="173"/>
        <v>#VALUE!</v>
      </c>
      <c r="AD532" s="275" t="e">
        <f t="shared" si="173"/>
        <v>#VALUE!</v>
      </c>
      <c r="AE532" s="276" t="e">
        <f t="shared" si="182"/>
        <v>#VALUE!</v>
      </c>
    </row>
    <row r="533" spans="1:31">
      <c r="A533" s="133" t="e">
        <f t="shared" si="183"/>
        <v>#VALUE!</v>
      </c>
      <c r="B533" s="134" t="e">
        <f t="shared" si="184"/>
        <v>#VALUE!</v>
      </c>
      <c r="C533" s="134" t="e">
        <f t="shared" si="185"/>
        <v>#VALUE!</v>
      </c>
      <c r="D533" s="135" t="e">
        <f t="shared" si="186"/>
        <v>#VALUE!</v>
      </c>
      <c r="E533" s="150" t="e">
        <f t="shared" si="174"/>
        <v>#VALUE!</v>
      </c>
      <c r="F533" s="150" t="e">
        <f t="shared" si="175"/>
        <v>#VALUE!</v>
      </c>
      <c r="G533" s="136" t="e">
        <f t="shared" si="176"/>
        <v>#VALUE!</v>
      </c>
      <c r="H533" s="148" t="e">
        <f t="shared" si="180"/>
        <v>#VALUE!</v>
      </c>
      <c r="I533" s="148" t="e">
        <f t="shared" si="187"/>
        <v>#VALUE!</v>
      </c>
      <c r="J533" s="148" t="e">
        <f t="shared" si="177"/>
        <v>#VALUE!</v>
      </c>
      <c r="K533" s="148" t="e">
        <f t="shared" si="188"/>
        <v>#VALUE!</v>
      </c>
      <c r="L533" s="148" t="e">
        <f t="shared" si="189"/>
        <v>#VALUE!</v>
      </c>
      <c r="M533" s="148" t="e">
        <f t="shared" si="178"/>
        <v>#VALUE!</v>
      </c>
      <c r="N533" s="148" t="e">
        <f t="shared" si="181"/>
        <v>#VALUE!</v>
      </c>
      <c r="O533" s="148"/>
      <c r="P533" s="148"/>
      <c r="Q533" s="148" t="e">
        <f t="shared" si="190"/>
        <v>#VALUE!</v>
      </c>
      <c r="R533" s="148" t="e">
        <f t="shared" si="191"/>
        <v>#VALUE!</v>
      </c>
      <c r="S533" s="137" t="e">
        <f t="shared" si="179"/>
        <v>#VALUE!</v>
      </c>
      <c r="T533" s="275" t="e">
        <f t="shared" si="172"/>
        <v>#VALUE!</v>
      </c>
      <c r="U533" s="275" t="e">
        <f t="shared" si="173"/>
        <v>#VALUE!</v>
      </c>
      <c r="V533" s="275" t="e">
        <f t="shared" si="173"/>
        <v>#VALUE!</v>
      </c>
      <c r="W533" s="275" t="e">
        <f t="shared" si="173"/>
        <v>#VALUE!</v>
      </c>
      <c r="X533" s="275" t="e">
        <f t="shared" si="173"/>
        <v>#VALUE!</v>
      </c>
      <c r="Y533" s="275" t="e">
        <f t="shared" si="173"/>
        <v>#VALUE!</v>
      </c>
      <c r="Z533" s="275" t="e">
        <f t="shared" si="173"/>
        <v>#VALUE!</v>
      </c>
      <c r="AA533" s="275" t="e">
        <f t="shared" si="173"/>
        <v>#VALUE!</v>
      </c>
      <c r="AB533" s="275" t="e">
        <f t="shared" si="173"/>
        <v>#VALUE!</v>
      </c>
      <c r="AC533" s="275" t="e">
        <f t="shared" si="173"/>
        <v>#VALUE!</v>
      </c>
      <c r="AD533" s="275" t="e">
        <f t="shared" si="173"/>
        <v>#VALUE!</v>
      </c>
      <c r="AE533" s="276" t="e">
        <f t="shared" si="182"/>
        <v>#VALUE!</v>
      </c>
    </row>
    <row r="534" spans="1:31">
      <c r="A534" s="133" t="e">
        <f t="shared" si="183"/>
        <v>#VALUE!</v>
      </c>
      <c r="B534" s="134" t="e">
        <f t="shared" si="184"/>
        <v>#VALUE!</v>
      </c>
      <c r="C534" s="134" t="e">
        <f t="shared" si="185"/>
        <v>#VALUE!</v>
      </c>
      <c r="D534" s="135" t="e">
        <f t="shared" si="186"/>
        <v>#VALUE!</v>
      </c>
      <c r="E534" s="150" t="e">
        <f t="shared" si="174"/>
        <v>#VALUE!</v>
      </c>
      <c r="F534" s="150" t="e">
        <f t="shared" si="175"/>
        <v>#VALUE!</v>
      </c>
      <c r="G534" s="136" t="e">
        <f t="shared" si="176"/>
        <v>#VALUE!</v>
      </c>
      <c r="H534" s="148" t="e">
        <f t="shared" si="180"/>
        <v>#VALUE!</v>
      </c>
      <c r="I534" s="148" t="e">
        <f t="shared" si="187"/>
        <v>#VALUE!</v>
      </c>
      <c r="J534" s="148" t="e">
        <f t="shared" si="177"/>
        <v>#VALUE!</v>
      </c>
      <c r="K534" s="148" t="e">
        <f t="shared" si="188"/>
        <v>#VALUE!</v>
      </c>
      <c r="L534" s="148" t="e">
        <f t="shared" si="189"/>
        <v>#VALUE!</v>
      </c>
      <c r="M534" s="148" t="e">
        <f t="shared" si="178"/>
        <v>#VALUE!</v>
      </c>
      <c r="N534" s="148" t="e">
        <f t="shared" si="181"/>
        <v>#VALUE!</v>
      </c>
      <c r="O534" s="148"/>
      <c r="P534" s="148"/>
      <c r="Q534" s="148" t="e">
        <f t="shared" si="190"/>
        <v>#VALUE!</v>
      </c>
      <c r="R534" s="148" t="e">
        <f t="shared" si="191"/>
        <v>#VALUE!</v>
      </c>
      <c r="S534" s="137" t="e">
        <f t="shared" si="179"/>
        <v>#VALUE!</v>
      </c>
      <c r="T534" s="275" t="e">
        <f t="shared" si="172"/>
        <v>#VALUE!</v>
      </c>
      <c r="U534" s="275" t="e">
        <f t="shared" si="173"/>
        <v>#VALUE!</v>
      </c>
      <c r="V534" s="275" t="e">
        <f t="shared" si="173"/>
        <v>#VALUE!</v>
      </c>
      <c r="W534" s="275" t="e">
        <f t="shared" si="173"/>
        <v>#VALUE!</v>
      </c>
      <c r="X534" s="275" t="e">
        <f t="shared" si="173"/>
        <v>#VALUE!</v>
      </c>
      <c r="Y534" s="275" t="e">
        <f t="shared" si="173"/>
        <v>#VALUE!</v>
      </c>
      <c r="Z534" s="275" t="e">
        <f t="shared" si="173"/>
        <v>#VALUE!</v>
      </c>
      <c r="AA534" s="275" t="e">
        <f t="shared" si="173"/>
        <v>#VALUE!</v>
      </c>
      <c r="AB534" s="275" t="e">
        <f t="shared" si="173"/>
        <v>#VALUE!</v>
      </c>
      <c r="AC534" s="275" t="e">
        <f t="shared" si="173"/>
        <v>#VALUE!</v>
      </c>
      <c r="AD534" s="275" t="e">
        <f t="shared" si="173"/>
        <v>#VALUE!</v>
      </c>
      <c r="AE534" s="276" t="e">
        <f t="shared" si="182"/>
        <v>#VALUE!</v>
      </c>
    </row>
    <row r="535" spans="1:31">
      <c r="A535" s="133" t="e">
        <f t="shared" si="183"/>
        <v>#VALUE!</v>
      </c>
      <c r="B535" s="134" t="e">
        <f t="shared" si="184"/>
        <v>#VALUE!</v>
      </c>
      <c r="C535" s="134" t="e">
        <f t="shared" si="185"/>
        <v>#VALUE!</v>
      </c>
      <c r="D535" s="135" t="e">
        <f t="shared" si="186"/>
        <v>#VALUE!</v>
      </c>
      <c r="E535" s="150" t="e">
        <f t="shared" si="174"/>
        <v>#VALUE!</v>
      </c>
      <c r="F535" s="150" t="e">
        <f t="shared" si="175"/>
        <v>#VALUE!</v>
      </c>
      <c r="G535" s="136" t="e">
        <f t="shared" si="176"/>
        <v>#VALUE!</v>
      </c>
      <c r="H535" s="148" t="e">
        <f t="shared" si="180"/>
        <v>#VALUE!</v>
      </c>
      <c r="I535" s="148" t="e">
        <f t="shared" si="187"/>
        <v>#VALUE!</v>
      </c>
      <c r="J535" s="148" t="e">
        <f t="shared" si="177"/>
        <v>#VALUE!</v>
      </c>
      <c r="K535" s="148" t="e">
        <f t="shared" si="188"/>
        <v>#VALUE!</v>
      </c>
      <c r="L535" s="148" t="e">
        <f t="shared" si="189"/>
        <v>#VALUE!</v>
      </c>
      <c r="M535" s="148" t="e">
        <f t="shared" si="178"/>
        <v>#VALUE!</v>
      </c>
      <c r="N535" s="148" t="e">
        <f t="shared" si="181"/>
        <v>#VALUE!</v>
      </c>
      <c r="O535" s="148"/>
      <c r="P535" s="148"/>
      <c r="Q535" s="148" t="e">
        <f t="shared" si="190"/>
        <v>#VALUE!</v>
      </c>
      <c r="R535" s="148" t="e">
        <f t="shared" si="191"/>
        <v>#VALUE!</v>
      </c>
      <c r="S535" s="137" t="e">
        <f t="shared" si="179"/>
        <v>#VALUE!</v>
      </c>
      <c r="T535" s="275" t="e">
        <f t="shared" si="172"/>
        <v>#VALUE!</v>
      </c>
      <c r="U535" s="275" t="e">
        <f t="shared" si="173"/>
        <v>#VALUE!</v>
      </c>
      <c r="V535" s="275" t="e">
        <f t="shared" si="173"/>
        <v>#VALUE!</v>
      </c>
      <c r="W535" s="275" t="e">
        <f t="shared" si="173"/>
        <v>#VALUE!</v>
      </c>
      <c r="X535" s="275" t="e">
        <f t="shared" si="173"/>
        <v>#VALUE!</v>
      </c>
      <c r="Y535" s="275" t="e">
        <f t="shared" si="173"/>
        <v>#VALUE!</v>
      </c>
      <c r="Z535" s="275" t="e">
        <f t="shared" si="173"/>
        <v>#VALUE!</v>
      </c>
      <c r="AA535" s="275" t="e">
        <f t="shared" si="173"/>
        <v>#VALUE!</v>
      </c>
      <c r="AB535" s="275" t="e">
        <f t="shared" si="173"/>
        <v>#VALUE!</v>
      </c>
      <c r="AC535" s="275" t="e">
        <f t="shared" si="173"/>
        <v>#VALUE!</v>
      </c>
      <c r="AD535" s="275" t="e">
        <f t="shared" si="173"/>
        <v>#VALUE!</v>
      </c>
      <c r="AE535" s="276" t="e">
        <f t="shared" si="182"/>
        <v>#VALUE!</v>
      </c>
    </row>
    <row r="536" spans="1:31">
      <c r="A536" s="133" t="e">
        <f t="shared" si="183"/>
        <v>#VALUE!</v>
      </c>
      <c r="B536" s="134" t="e">
        <f t="shared" si="184"/>
        <v>#VALUE!</v>
      </c>
      <c r="C536" s="134" t="e">
        <f t="shared" si="185"/>
        <v>#VALUE!</v>
      </c>
      <c r="D536" s="135" t="e">
        <f t="shared" si="186"/>
        <v>#VALUE!</v>
      </c>
      <c r="E536" s="150" t="e">
        <f t="shared" si="174"/>
        <v>#VALUE!</v>
      </c>
      <c r="F536" s="150" t="e">
        <f t="shared" si="175"/>
        <v>#VALUE!</v>
      </c>
      <c r="G536" s="136" t="e">
        <f t="shared" si="176"/>
        <v>#VALUE!</v>
      </c>
      <c r="H536" s="148" t="e">
        <f t="shared" si="180"/>
        <v>#VALUE!</v>
      </c>
      <c r="I536" s="148" t="e">
        <f t="shared" si="187"/>
        <v>#VALUE!</v>
      </c>
      <c r="J536" s="148" t="e">
        <f t="shared" si="177"/>
        <v>#VALUE!</v>
      </c>
      <c r="K536" s="148" t="e">
        <f t="shared" si="188"/>
        <v>#VALUE!</v>
      </c>
      <c r="L536" s="148" t="e">
        <f t="shared" si="189"/>
        <v>#VALUE!</v>
      </c>
      <c r="M536" s="148" t="e">
        <f t="shared" si="178"/>
        <v>#VALUE!</v>
      </c>
      <c r="N536" s="148" t="e">
        <f t="shared" si="181"/>
        <v>#VALUE!</v>
      </c>
      <c r="O536" s="148"/>
      <c r="P536" s="148"/>
      <c r="Q536" s="148" t="e">
        <f t="shared" si="190"/>
        <v>#VALUE!</v>
      </c>
      <c r="R536" s="148" t="e">
        <f t="shared" si="191"/>
        <v>#VALUE!</v>
      </c>
      <c r="S536" s="137" t="e">
        <f t="shared" si="179"/>
        <v>#VALUE!</v>
      </c>
      <c r="T536" s="275" t="e">
        <f t="shared" si="172"/>
        <v>#VALUE!</v>
      </c>
      <c r="U536" s="275" t="e">
        <f t="shared" si="173"/>
        <v>#VALUE!</v>
      </c>
      <c r="V536" s="275" t="e">
        <f t="shared" si="173"/>
        <v>#VALUE!</v>
      </c>
      <c r="W536" s="275" t="e">
        <f t="shared" si="173"/>
        <v>#VALUE!</v>
      </c>
      <c r="X536" s="275" t="e">
        <f t="shared" si="173"/>
        <v>#VALUE!</v>
      </c>
      <c r="Y536" s="275" t="e">
        <f t="shared" si="173"/>
        <v>#VALUE!</v>
      </c>
      <c r="Z536" s="275" t="e">
        <f t="shared" si="173"/>
        <v>#VALUE!</v>
      </c>
      <c r="AA536" s="275" t="e">
        <f t="shared" si="173"/>
        <v>#VALUE!</v>
      </c>
      <c r="AB536" s="275" t="e">
        <f t="shared" si="173"/>
        <v>#VALUE!</v>
      </c>
      <c r="AC536" s="275" t="e">
        <f t="shared" si="173"/>
        <v>#VALUE!</v>
      </c>
      <c r="AD536" s="275" t="e">
        <f t="shared" si="173"/>
        <v>#VALUE!</v>
      </c>
      <c r="AE536" s="276" t="e">
        <f t="shared" si="182"/>
        <v>#VALUE!</v>
      </c>
    </row>
    <row r="537" spans="1:31">
      <c r="A537" s="133" t="e">
        <f t="shared" si="183"/>
        <v>#VALUE!</v>
      </c>
      <c r="B537" s="134" t="e">
        <f t="shared" si="184"/>
        <v>#VALUE!</v>
      </c>
      <c r="C537" s="134" t="e">
        <f t="shared" si="185"/>
        <v>#VALUE!</v>
      </c>
      <c r="D537" s="135" t="e">
        <f t="shared" si="186"/>
        <v>#VALUE!</v>
      </c>
      <c r="E537" s="150" t="e">
        <f t="shared" si="174"/>
        <v>#VALUE!</v>
      </c>
      <c r="F537" s="150" t="e">
        <f t="shared" si="175"/>
        <v>#VALUE!</v>
      </c>
      <c r="G537" s="136" t="e">
        <f t="shared" si="176"/>
        <v>#VALUE!</v>
      </c>
      <c r="H537" s="148" t="e">
        <f t="shared" si="180"/>
        <v>#VALUE!</v>
      </c>
      <c r="I537" s="148" t="e">
        <f t="shared" si="187"/>
        <v>#VALUE!</v>
      </c>
      <c r="J537" s="148" t="e">
        <f t="shared" si="177"/>
        <v>#VALUE!</v>
      </c>
      <c r="K537" s="148" t="e">
        <f t="shared" si="188"/>
        <v>#VALUE!</v>
      </c>
      <c r="L537" s="148" t="e">
        <f t="shared" si="189"/>
        <v>#VALUE!</v>
      </c>
      <c r="M537" s="148" t="e">
        <f t="shared" si="178"/>
        <v>#VALUE!</v>
      </c>
      <c r="N537" s="148" t="e">
        <f t="shared" si="181"/>
        <v>#VALUE!</v>
      </c>
      <c r="O537" s="148"/>
      <c r="P537" s="148"/>
      <c r="Q537" s="148" t="e">
        <f t="shared" si="190"/>
        <v>#VALUE!</v>
      </c>
      <c r="R537" s="148" t="e">
        <f t="shared" si="191"/>
        <v>#VALUE!</v>
      </c>
      <c r="S537" s="137" t="e">
        <f t="shared" si="179"/>
        <v>#VALUE!</v>
      </c>
      <c r="T537" s="275" t="e">
        <f t="shared" si="172"/>
        <v>#VALUE!</v>
      </c>
      <c r="U537" s="275" t="e">
        <f t="shared" si="173"/>
        <v>#VALUE!</v>
      </c>
      <c r="V537" s="275" t="e">
        <f t="shared" si="173"/>
        <v>#VALUE!</v>
      </c>
      <c r="W537" s="275" t="e">
        <f t="shared" si="173"/>
        <v>#VALUE!</v>
      </c>
      <c r="X537" s="275" t="e">
        <f t="shared" si="173"/>
        <v>#VALUE!</v>
      </c>
      <c r="Y537" s="275" t="e">
        <f t="shared" si="173"/>
        <v>#VALUE!</v>
      </c>
      <c r="Z537" s="275" t="e">
        <f t="shared" si="173"/>
        <v>#VALUE!</v>
      </c>
      <c r="AA537" s="275" t="e">
        <f t="shared" si="173"/>
        <v>#VALUE!</v>
      </c>
      <c r="AB537" s="275" t="e">
        <f t="shared" si="173"/>
        <v>#VALUE!</v>
      </c>
      <c r="AC537" s="275" t="e">
        <f t="shared" si="173"/>
        <v>#VALUE!</v>
      </c>
      <c r="AD537" s="275" t="e">
        <f t="shared" si="173"/>
        <v>#VALUE!</v>
      </c>
      <c r="AE537" s="276" t="e">
        <f t="shared" si="182"/>
        <v>#VALUE!</v>
      </c>
    </row>
    <row r="538" spans="1:31">
      <c r="A538" s="133" t="e">
        <f t="shared" si="183"/>
        <v>#VALUE!</v>
      </c>
      <c r="B538" s="134" t="e">
        <f t="shared" si="184"/>
        <v>#VALUE!</v>
      </c>
      <c r="C538" s="134" t="e">
        <f t="shared" si="185"/>
        <v>#VALUE!</v>
      </c>
      <c r="D538" s="135" t="e">
        <f t="shared" si="186"/>
        <v>#VALUE!</v>
      </c>
      <c r="E538" s="150" t="e">
        <f t="shared" si="174"/>
        <v>#VALUE!</v>
      </c>
      <c r="F538" s="150" t="e">
        <f t="shared" si="175"/>
        <v>#VALUE!</v>
      </c>
      <c r="G538" s="136" t="e">
        <f t="shared" si="176"/>
        <v>#VALUE!</v>
      </c>
      <c r="H538" s="148" t="e">
        <f t="shared" si="180"/>
        <v>#VALUE!</v>
      </c>
      <c r="I538" s="148" t="e">
        <f t="shared" si="187"/>
        <v>#VALUE!</v>
      </c>
      <c r="J538" s="148" t="e">
        <f t="shared" si="177"/>
        <v>#VALUE!</v>
      </c>
      <c r="K538" s="148" t="e">
        <f t="shared" si="188"/>
        <v>#VALUE!</v>
      </c>
      <c r="L538" s="148" t="e">
        <f t="shared" si="189"/>
        <v>#VALUE!</v>
      </c>
      <c r="M538" s="148" t="e">
        <f t="shared" si="178"/>
        <v>#VALUE!</v>
      </c>
      <c r="N538" s="148" t="e">
        <f t="shared" si="181"/>
        <v>#VALUE!</v>
      </c>
      <c r="O538" s="148"/>
      <c r="P538" s="148"/>
      <c r="Q538" s="148" t="e">
        <f t="shared" si="190"/>
        <v>#VALUE!</v>
      </c>
      <c r="R538" s="148" t="e">
        <f t="shared" si="191"/>
        <v>#VALUE!</v>
      </c>
      <c r="S538" s="137" t="e">
        <f t="shared" si="179"/>
        <v>#VALUE!</v>
      </c>
      <c r="T538" s="275" t="e">
        <f t="shared" si="172"/>
        <v>#VALUE!</v>
      </c>
      <c r="U538" s="275" t="e">
        <f t="shared" si="173"/>
        <v>#VALUE!</v>
      </c>
      <c r="V538" s="275" t="e">
        <f t="shared" si="173"/>
        <v>#VALUE!</v>
      </c>
      <c r="W538" s="275" t="e">
        <f t="shared" si="173"/>
        <v>#VALUE!</v>
      </c>
      <c r="X538" s="275" t="e">
        <f t="shared" si="173"/>
        <v>#VALUE!</v>
      </c>
      <c r="Y538" s="275" t="e">
        <f t="shared" si="173"/>
        <v>#VALUE!</v>
      </c>
      <c r="Z538" s="275" t="e">
        <f t="shared" si="173"/>
        <v>#VALUE!</v>
      </c>
      <c r="AA538" s="275" t="e">
        <f t="shared" si="173"/>
        <v>#VALUE!</v>
      </c>
      <c r="AB538" s="275" t="e">
        <f t="shared" si="173"/>
        <v>#VALUE!</v>
      </c>
      <c r="AC538" s="275" t="e">
        <f t="shared" si="173"/>
        <v>#VALUE!</v>
      </c>
      <c r="AD538" s="275" t="e">
        <f t="shared" si="173"/>
        <v>#VALUE!</v>
      </c>
      <c r="AE538" s="276" t="e">
        <f t="shared" si="182"/>
        <v>#VALUE!</v>
      </c>
    </row>
    <row r="539" spans="1:31">
      <c r="A539" s="133" t="e">
        <f t="shared" si="183"/>
        <v>#VALUE!</v>
      </c>
      <c r="B539" s="134" t="e">
        <f t="shared" si="184"/>
        <v>#VALUE!</v>
      </c>
      <c r="C539" s="134" t="e">
        <f t="shared" si="185"/>
        <v>#VALUE!</v>
      </c>
      <c r="D539" s="135" t="e">
        <f t="shared" si="186"/>
        <v>#VALUE!</v>
      </c>
      <c r="E539" s="150" t="e">
        <f t="shared" si="174"/>
        <v>#VALUE!</v>
      </c>
      <c r="F539" s="150" t="e">
        <f t="shared" si="175"/>
        <v>#VALUE!</v>
      </c>
      <c r="G539" s="136" t="e">
        <f t="shared" si="176"/>
        <v>#VALUE!</v>
      </c>
      <c r="H539" s="148" t="e">
        <f t="shared" si="180"/>
        <v>#VALUE!</v>
      </c>
      <c r="I539" s="148" t="e">
        <f t="shared" si="187"/>
        <v>#VALUE!</v>
      </c>
      <c r="J539" s="148" t="e">
        <f t="shared" si="177"/>
        <v>#VALUE!</v>
      </c>
      <c r="K539" s="148" t="e">
        <f t="shared" si="188"/>
        <v>#VALUE!</v>
      </c>
      <c r="L539" s="148" t="e">
        <f t="shared" si="189"/>
        <v>#VALUE!</v>
      </c>
      <c r="M539" s="148" t="e">
        <f t="shared" si="178"/>
        <v>#VALUE!</v>
      </c>
      <c r="N539" s="148" t="e">
        <f t="shared" si="181"/>
        <v>#VALUE!</v>
      </c>
      <c r="O539" s="148"/>
      <c r="P539" s="148"/>
      <c r="Q539" s="148" t="e">
        <f t="shared" si="190"/>
        <v>#VALUE!</v>
      </c>
      <c r="R539" s="148" t="e">
        <f t="shared" si="191"/>
        <v>#VALUE!</v>
      </c>
      <c r="S539" s="137" t="e">
        <f t="shared" si="179"/>
        <v>#VALUE!</v>
      </c>
      <c r="T539" s="275" t="e">
        <f t="shared" si="172"/>
        <v>#VALUE!</v>
      </c>
      <c r="U539" s="275" t="e">
        <f t="shared" si="173"/>
        <v>#VALUE!</v>
      </c>
      <c r="V539" s="275" t="e">
        <f t="shared" si="173"/>
        <v>#VALUE!</v>
      </c>
      <c r="W539" s="275" t="e">
        <f t="shared" si="173"/>
        <v>#VALUE!</v>
      </c>
      <c r="X539" s="275" t="e">
        <f t="shared" si="173"/>
        <v>#VALUE!</v>
      </c>
      <c r="Y539" s="275" t="e">
        <f t="shared" si="173"/>
        <v>#VALUE!</v>
      </c>
      <c r="Z539" s="275" t="e">
        <f t="shared" si="173"/>
        <v>#VALUE!</v>
      </c>
      <c r="AA539" s="275" t="e">
        <f t="shared" si="173"/>
        <v>#VALUE!</v>
      </c>
      <c r="AB539" s="275" t="e">
        <f t="shared" si="173"/>
        <v>#VALUE!</v>
      </c>
      <c r="AC539" s="275" t="e">
        <f t="shared" si="173"/>
        <v>#VALUE!</v>
      </c>
      <c r="AD539" s="275" t="e">
        <f t="shared" si="173"/>
        <v>#VALUE!</v>
      </c>
      <c r="AE539" s="276" t="e">
        <f t="shared" si="182"/>
        <v>#VALUE!</v>
      </c>
    </row>
    <row r="540" spans="1:31">
      <c r="A540" s="133" t="e">
        <f t="shared" si="183"/>
        <v>#VALUE!</v>
      </c>
      <c r="B540" s="134" t="e">
        <f t="shared" si="184"/>
        <v>#VALUE!</v>
      </c>
      <c r="C540" s="134" t="e">
        <f t="shared" si="185"/>
        <v>#VALUE!</v>
      </c>
      <c r="D540" s="135" t="e">
        <f t="shared" si="186"/>
        <v>#VALUE!</v>
      </c>
      <c r="E540" s="150" t="e">
        <f t="shared" si="174"/>
        <v>#VALUE!</v>
      </c>
      <c r="F540" s="150" t="e">
        <f t="shared" si="175"/>
        <v>#VALUE!</v>
      </c>
      <c r="G540" s="136" t="e">
        <f t="shared" si="176"/>
        <v>#VALUE!</v>
      </c>
      <c r="H540" s="148" t="e">
        <f t="shared" si="180"/>
        <v>#VALUE!</v>
      </c>
      <c r="I540" s="148" t="e">
        <f t="shared" si="187"/>
        <v>#VALUE!</v>
      </c>
      <c r="J540" s="148" t="e">
        <f t="shared" si="177"/>
        <v>#VALUE!</v>
      </c>
      <c r="K540" s="148" t="e">
        <f t="shared" si="188"/>
        <v>#VALUE!</v>
      </c>
      <c r="L540" s="148" t="e">
        <f t="shared" si="189"/>
        <v>#VALUE!</v>
      </c>
      <c r="M540" s="148" t="e">
        <f t="shared" si="178"/>
        <v>#VALUE!</v>
      </c>
      <c r="N540" s="148" t="e">
        <f t="shared" si="181"/>
        <v>#VALUE!</v>
      </c>
      <c r="O540" s="148"/>
      <c r="P540" s="148"/>
      <c r="Q540" s="148" t="e">
        <f t="shared" si="190"/>
        <v>#VALUE!</v>
      </c>
      <c r="R540" s="148" t="e">
        <f t="shared" si="191"/>
        <v>#VALUE!</v>
      </c>
      <c r="S540" s="137" t="e">
        <f t="shared" si="179"/>
        <v>#VALUE!</v>
      </c>
      <c r="T540" s="275" t="e">
        <f t="shared" si="172"/>
        <v>#VALUE!</v>
      </c>
      <c r="U540" s="275" t="e">
        <f t="shared" si="173"/>
        <v>#VALUE!</v>
      </c>
      <c r="V540" s="275" t="e">
        <f t="shared" si="173"/>
        <v>#VALUE!</v>
      </c>
      <c r="W540" s="275" t="e">
        <f t="shared" si="173"/>
        <v>#VALUE!</v>
      </c>
      <c r="X540" s="275" t="e">
        <f t="shared" si="173"/>
        <v>#VALUE!</v>
      </c>
      <c r="Y540" s="275" t="e">
        <f t="shared" si="173"/>
        <v>#VALUE!</v>
      </c>
      <c r="Z540" s="275" t="e">
        <f t="shared" si="173"/>
        <v>#VALUE!</v>
      </c>
      <c r="AA540" s="275" t="e">
        <f t="shared" si="173"/>
        <v>#VALUE!</v>
      </c>
      <c r="AB540" s="275" t="e">
        <f t="shared" si="173"/>
        <v>#VALUE!</v>
      </c>
      <c r="AC540" s="275" t="e">
        <f t="shared" si="173"/>
        <v>#VALUE!</v>
      </c>
      <c r="AD540" s="275" t="e">
        <f t="shared" ref="U540:AD566" si="192">MAX(0,MIN(MAX(0,$M540),AD$7)-AD$6)</f>
        <v>#VALUE!</v>
      </c>
      <c r="AE540" s="276" t="e">
        <f t="shared" si="182"/>
        <v>#VALUE!</v>
      </c>
    </row>
    <row r="541" spans="1:31">
      <c r="A541" s="133" t="e">
        <f t="shared" si="183"/>
        <v>#VALUE!</v>
      </c>
      <c r="B541" s="134" t="e">
        <f t="shared" si="184"/>
        <v>#VALUE!</v>
      </c>
      <c r="C541" s="134" t="e">
        <f t="shared" si="185"/>
        <v>#VALUE!</v>
      </c>
      <c r="D541" s="135" t="e">
        <f t="shared" si="186"/>
        <v>#VALUE!</v>
      </c>
      <c r="E541" s="150" t="e">
        <f t="shared" si="174"/>
        <v>#VALUE!</v>
      </c>
      <c r="F541" s="150" t="e">
        <f t="shared" si="175"/>
        <v>#VALUE!</v>
      </c>
      <c r="G541" s="136" t="e">
        <f t="shared" si="176"/>
        <v>#VALUE!</v>
      </c>
      <c r="H541" s="148" t="e">
        <f t="shared" si="180"/>
        <v>#VALUE!</v>
      </c>
      <c r="I541" s="148" t="e">
        <f t="shared" si="187"/>
        <v>#VALUE!</v>
      </c>
      <c r="J541" s="148" t="e">
        <f t="shared" si="177"/>
        <v>#VALUE!</v>
      </c>
      <c r="K541" s="148" t="e">
        <f t="shared" si="188"/>
        <v>#VALUE!</v>
      </c>
      <c r="L541" s="148" t="e">
        <f t="shared" si="189"/>
        <v>#VALUE!</v>
      </c>
      <c r="M541" s="148" t="e">
        <f t="shared" si="178"/>
        <v>#VALUE!</v>
      </c>
      <c r="N541" s="148" t="e">
        <f t="shared" si="181"/>
        <v>#VALUE!</v>
      </c>
      <c r="O541" s="148"/>
      <c r="P541" s="148"/>
      <c r="Q541" s="148" t="e">
        <f t="shared" si="190"/>
        <v>#VALUE!</v>
      </c>
      <c r="R541" s="148" t="e">
        <f t="shared" si="191"/>
        <v>#VALUE!</v>
      </c>
      <c r="S541" s="137" t="e">
        <f t="shared" si="179"/>
        <v>#VALUE!</v>
      </c>
      <c r="T541" s="275" t="e">
        <f t="shared" si="172"/>
        <v>#VALUE!</v>
      </c>
      <c r="U541" s="275" t="e">
        <f t="shared" si="192"/>
        <v>#VALUE!</v>
      </c>
      <c r="V541" s="275" t="e">
        <f t="shared" si="192"/>
        <v>#VALUE!</v>
      </c>
      <c r="W541" s="275" t="e">
        <f t="shared" si="192"/>
        <v>#VALUE!</v>
      </c>
      <c r="X541" s="275" t="e">
        <f t="shared" si="192"/>
        <v>#VALUE!</v>
      </c>
      <c r="Y541" s="275" t="e">
        <f t="shared" si="192"/>
        <v>#VALUE!</v>
      </c>
      <c r="Z541" s="275" t="e">
        <f t="shared" si="192"/>
        <v>#VALUE!</v>
      </c>
      <c r="AA541" s="275" t="e">
        <f t="shared" si="192"/>
        <v>#VALUE!</v>
      </c>
      <c r="AB541" s="275" t="e">
        <f t="shared" si="192"/>
        <v>#VALUE!</v>
      </c>
      <c r="AC541" s="275" t="e">
        <f t="shared" si="192"/>
        <v>#VALUE!</v>
      </c>
      <c r="AD541" s="275" t="e">
        <f t="shared" si="192"/>
        <v>#VALUE!</v>
      </c>
      <c r="AE541" s="276" t="e">
        <f t="shared" si="182"/>
        <v>#VALUE!</v>
      </c>
    </row>
    <row r="542" spans="1:31">
      <c r="A542" s="133" t="e">
        <f t="shared" si="183"/>
        <v>#VALUE!</v>
      </c>
      <c r="B542" s="134" t="e">
        <f t="shared" si="184"/>
        <v>#VALUE!</v>
      </c>
      <c r="C542" s="134" t="e">
        <f t="shared" si="185"/>
        <v>#VALUE!</v>
      </c>
      <c r="D542" s="135" t="e">
        <f t="shared" si="186"/>
        <v>#VALUE!</v>
      </c>
      <c r="E542" s="150" t="e">
        <f t="shared" si="174"/>
        <v>#VALUE!</v>
      </c>
      <c r="F542" s="150" t="e">
        <f t="shared" si="175"/>
        <v>#VALUE!</v>
      </c>
      <c r="G542" s="136" t="e">
        <f t="shared" si="176"/>
        <v>#VALUE!</v>
      </c>
      <c r="H542" s="148" t="e">
        <f t="shared" si="180"/>
        <v>#VALUE!</v>
      </c>
      <c r="I542" s="148" t="e">
        <f t="shared" si="187"/>
        <v>#VALUE!</v>
      </c>
      <c r="J542" s="148" t="e">
        <f t="shared" si="177"/>
        <v>#VALUE!</v>
      </c>
      <c r="K542" s="148" t="e">
        <f t="shared" si="188"/>
        <v>#VALUE!</v>
      </c>
      <c r="L542" s="148" t="e">
        <f t="shared" si="189"/>
        <v>#VALUE!</v>
      </c>
      <c r="M542" s="148" t="e">
        <f t="shared" si="178"/>
        <v>#VALUE!</v>
      </c>
      <c r="N542" s="148" t="e">
        <f t="shared" si="181"/>
        <v>#VALUE!</v>
      </c>
      <c r="O542" s="148"/>
      <c r="P542" s="148"/>
      <c r="Q542" s="148" t="e">
        <f t="shared" si="190"/>
        <v>#VALUE!</v>
      </c>
      <c r="R542" s="148" t="e">
        <f t="shared" si="191"/>
        <v>#VALUE!</v>
      </c>
      <c r="S542" s="137" t="e">
        <f t="shared" si="179"/>
        <v>#VALUE!</v>
      </c>
      <c r="T542" s="275" t="e">
        <f t="shared" si="172"/>
        <v>#VALUE!</v>
      </c>
      <c r="U542" s="275" t="e">
        <f t="shared" si="192"/>
        <v>#VALUE!</v>
      </c>
      <c r="V542" s="275" t="e">
        <f t="shared" si="192"/>
        <v>#VALUE!</v>
      </c>
      <c r="W542" s="275" t="e">
        <f t="shared" si="192"/>
        <v>#VALUE!</v>
      </c>
      <c r="X542" s="275" t="e">
        <f t="shared" si="192"/>
        <v>#VALUE!</v>
      </c>
      <c r="Y542" s="275" t="e">
        <f t="shared" si="192"/>
        <v>#VALUE!</v>
      </c>
      <c r="Z542" s="275" t="e">
        <f t="shared" si="192"/>
        <v>#VALUE!</v>
      </c>
      <c r="AA542" s="275" t="e">
        <f t="shared" si="192"/>
        <v>#VALUE!</v>
      </c>
      <c r="AB542" s="275" t="e">
        <f t="shared" si="192"/>
        <v>#VALUE!</v>
      </c>
      <c r="AC542" s="275" t="e">
        <f t="shared" si="192"/>
        <v>#VALUE!</v>
      </c>
      <c r="AD542" s="275" t="e">
        <f t="shared" si="192"/>
        <v>#VALUE!</v>
      </c>
      <c r="AE542" s="276" t="e">
        <f t="shared" si="182"/>
        <v>#VALUE!</v>
      </c>
    </row>
    <row r="543" spans="1:31">
      <c r="A543" s="133" t="e">
        <f t="shared" si="183"/>
        <v>#VALUE!</v>
      </c>
      <c r="B543" s="134" t="e">
        <f t="shared" si="184"/>
        <v>#VALUE!</v>
      </c>
      <c r="C543" s="134" t="e">
        <f t="shared" si="185"/>
        <v>#VALUE!</v>
      </c>
      <c r="D543" s="135" t="e">
        <f t="shared" si="186"/>
        <v>#VALUE!</v>
      </c>
      <c r="E543" s="150" t="e">
        <f t="shared" si="174"/>
        <v>#VALUE!</v>
      </c>
      <c r="F543" s="150" t="e">
        <f t="shared" si="175"/>
        <v>#VALUE!</v>
      </c>
      <c r="G543" s="136" t="e">
        <f t="shared" si="176"/>
        <v>#VALUE!</v>
      </c>
      <c r="H543" s="148" t="e">
        <f t="shared" si="180"/>
        <v>#VALUE!</v>
      </c>
      <c r="I543" s="148" t="e">
        <f t="shared" si="187"/>
        <v>#VALUE!</v>
      </c>
      <c r="J543" s="148" t="e">
        <f t="shared" si="177"/>
        <v>#VALUE!</v>
      </c>
      <c r="K543" s="148" t="e">
        <f t="shared" si="188"/>
        <v>#VALUE!</v>
      </c>
      <c r="L543" s="148" t="e">
        <f t="shared" si="189"/>
        <v>#VALUE!</v>
      </c>
      <c r="M543" s="148" t="e">
        <f t="shared" si="178"/>
        <v>#VALUE!</v>
      </c>
      <c r="N543" s="148" t="e">
        <f t="shared" si="181"/>
        <v>#VALUE!</v>
      </c>
      <c r="O543" s="148"/>
      <c r="P543" s="148"/>
      <c r="Q543" s="148" t="e">
        <f t="shared" si="190"/>
        <v>#VALUE!</v>
      </c>
      <c r="R543" s="148" t="e">
        <f t="shared" si="191"/>
        <v>#VALUE!</v>
      </c>
      <c r="S543" s="137" t="e">
        <f t="shared" si="179"/>
        <v>#VALUE!</v>
      </c>
      <c r="T543" s="275" t="e">
        <f t="shared" si="172"/>
        <v>#VALUE!</v>
      </c>
      <c r="U543" s="275" t="e">
        <f t="shared" si="192"/>
        <v>#VALUE!</v>
      </c>
      <c r="V543" s="275" t="e">
        <f t="shared" si="192"/>
        <v>#VALUE!</v>
      </c>
      <c r="W543" s="275" t="e">
        <f t="shared" si="192"/>
        <v>#VALUE!</v>
      </c>
      <c r="X543" s="275" t="e">
        <f t="shared" si="192"/>
        <v>#VALUE!</v>
      </c>
      <c r="Y543" s="275" t="e">
        <f t="shared" si="192"/>
        <v>#VALUE!</v>
      </c>
      <c r="Z543" s="275" t="e">
        <f t="shared" si="192"/>
        <v>#VALUE!</v>
      </c>
      <c r="AA543" s="275" t="e">
        <f t="shared" si="192"/>
        <v>#VALUE!</v>
      </c>
      <c r="AB543" s="275" t="e">
        <f t="shared" si="192"/>
        <v>#VALUE!</v>
      </c>
      <c r="AC543" s="275" t="e">
        <f t="shared" si="192"/>
        <v>#VALUE!</v>
      </c>
      <c r="AD543" s="275" t="e">
        <f t="shared" si="192"/>
        <v>#VALUE!</v>
      </c>
      <c r="AE543" s="276" t="e">
        <f t="shared" si="182"/>
        <v>#VALUE!</v>
      </c>
    </row>
    <row r="544" spans="1:31">
      <c r="A544" s="133" t="e">
        <f t="shared" si="183"/>
        <v>#VALUE!</v>
      </c>
      <c r="B544" s="134" t="e">
        <f t="shared" si="184"/>
        <v>#VALUE!</v>
      </c>
      <c r="C544" s="134" t="e">
        <f t="shared" si="185"/>
        <v>#VALUE!</v>
      </c>
      <c r="D544" s="135" t="e">
        <f t="shared" si="186"/>
        <v>#VALUE!</v>
      </c>
      <c r="E544" s="150" t="e">
        <f t="shared" si="174"/>
        <v>#VALUE!</v>
      </c>
      <c r="F544" s="150" t="e">
        <f t="shared" si="175"/>
        <v>#VALUE!</v>
      </c>
      <c r="G544" s="136" t="e">
        <f t="shared" si="176"/>
        <v>#VALUE!</v>
      </c>
      <c r="H544" s="148" t="e">
        <f t="shared" si="180"/>
        <v>#VALUE!</v>
      </c>
      <c r="I544" s="148" t="e">
        <f t="shared" si="187"/>
        <v>#VALUE!</v>
      </c>
      <c r="J544" s="148" t="e">
        <f t="shared" si="177"/>
        <v>#VALUE!</v>
      </c>
      <c r="K544" s="148" t="e">
        <f t="shared" si="188"/>
        <v>#VALUE!</v>
      </c>
      <c r="L544" s="148" t="e">
        <f t="shared" si="189"/>
        <v>#VALUE!</v>
      </c>
      <c r="M544" s="148" t="e">
        <f t="shared" si="178"/>
        <v>#VALUE!</v>
      </c>
      <c r="N544" s="148" t="e">
        <f t="shared" si="181"/>
        <v>#VALUE!</v>
      </c>
      <c r="O544" s="148"/>
      <c r="P544" s="148"/>
      <c r="Q544" s="148" t="e">
        <f t="shared" si="190"/>
        <v>#VALUE!</v>
      </c>
      <c r="R544" s="148" t="e">
        <f t="shared" si="191"/>
        <v>#VALUE!</v>
      </c>
      <c r="S544" s="137" t="e">
        <f t="shared" si="179"/>
        <v>#VALUE!</v>
      </c>
      <c r="T544" s="275" t="e">
        <f t="shared" si="172"/>
        <v>#VALUE!</v>
      </c>
      <c r="U544" s="275" t="e">
        <f t="shared" si="192"/>
        <v>#VALUE!</v>
      </c>
      <c r="V544" s="275" t="e">
        <f t="shared" si="192"/>
        <v>#VALUE!</v>
      </c>
      <c r="W544" s="275" t="e">
        <f t="shared" si="192"/>
        <v>#VALUE!</v>
      </c>
      <c r="X544" s="275" t="e">
        <f t="shared" si="192"/>
        <v>#VALUE!</v>
      </c>
      <c r="Y544" s="275" t="e">
        <f t="shared" si="192"/>
        <v>#VALUE!</v>
      </c>
      <c r="Z544" s="275" t="e">
        <f t="shared" si="192"/>
        <v>#VALUE!</v>
      </c>
      <c r="AA544" s="275" t="e">
        <f t="shared" si="192"/>
        <v>#VALUE!</v>
      </c>
      <c r="AB544" s="275" t="e">
        <f t="shared" si="192"/>
        <v>#VALUE!</v>
      </c>
      <c r="AC544" s="275" t="e">
        <f t="shared" si="192"/>
        <v>#VALUE!</v>
      </c>
      <c r="AD544" s="275" t="e">
        <f t="shared" si="192"/>
        <v>#VALUE!</v>
      </c>
      <c r="AE544" s="276" t="e">
        <f t="shared" si="182"/>
        <v>#VALUE!</v>
      </c>
    </row>
    <row r="545" spans="1:31">
      <c r="A545" s="133" t="e">
        <f t="shared" si="183"/>
        <v>#VALUE!</v>
      </c>
      <c r="B545" s="134" t="e">
        <f t="shared" si="184"/>
        <v>#VALUE!</v>
      </c>
      <c r="C545" s="134" t="e">
        <f t="shared" si="185"/>
        <v>#VALUE!</v>
      </c>
      <c r="D545" s="135" t="e">
        <f t="shared" si="186"/>
        <v>#VALUE!</v>
      </c>
      <c r="E545" s="150" t="e">
        <f t="shared" si="174"/>
        <v>#VALUE!</v>
      </c>
      <c r="F545" s="150" t="e">
        <f t="shared" si="175"/>
        <v>#VALUE!</v>
      </c>
      <c r="G545" s="136" t="e">
        <f t="shared" si="176"/>
        <v>#VALUE!</v>
      </c>
      <c r="H545" s="148" t="e">
        <f t="shared" si="180"/>
        <v>#VALUE!</v>
      </c>
      <c r="I545" s="148" t="e">
        <f t="shared" si="187"/>
        <v>#VALUE!</v>
      </c>
      <c r="J545" s="148" t="e">
        <f t="shared" si="177"/>
        <v>#VALUE!</v>
      </c>
      <c r="K545" s="148" t="e">
        <f t="shared" si="188"/>
        <v>#VALUE!</v>
      </c>
      <c r="L545" s="148" t="e">
        <f t="shared" si="189"/>
        <v>#VALUE!</v>
      </c>
      <c r="M545" s="148" t="e">
        <f t="shared" si="178"/>
        <v>#VALUE!</v>
      </c>
      <c r="N545" s="148" t="e">
        <f t="shared" si="181"/>
        <v>#VALUE!</v>
      </c>
      <c r="O545" s="148"/>
      <c r="P545" s="148"/>
      <c r="Q545" s="148" t="e">
        <f t="shared" si="190"/>
        <v>#VALUE!</v>
      </c>
      <c r="R545" s="148" t="e">
        <f t="shared" si="191"/>
        <v>#VALUE!</v>
      </c>
      <c r="S545" s="137" t="e">
        <f t="shared" si="179"/>
        <v>#VALUE!</v>
      </c>
      <c r="T545" s="275" t="e">
        <f t="shared" si="172"/>
        <v>#VALUE!</v>
      </c>
      <c r="U545" s="275" t="e">
        <f t="shared" si="192"/>
        <v>#VALUE!</v>
      </c>
      <c r="V545" s="275" t="e">
        <f t="shared" si="192"/>
        <v>#VALUE!</v>
      </c>
      <c r="W545" s="275" t="e">
        <f t="shared" si="192"/>
        <v>#VALUE!</v>
      </c>
      <c r="X545" s="275" t="e">
        <f t="shared" si="192"/>
        <v>#VALUE!</v>
      </c>
      <c r="Y545" s="275" t="e">
        <f t="shared" si="192"/>
        <v>#VALUE!</v>
      </c>
      <c r="Z545" s="275" t="e">
        <f t="shared" si="192"/>
        <v>#VALUE!</v>
      </c>
      <c r="AA545" s="275" t="e">
        <f t="shared" si="192"/>
        <v>#VALUE!</v>
      </c>
      <c r="AB545" s="275" t="e">
        <f t="shared" si="192"/>
        <v>#VALUE!</v>
      </c>
      <c r="AC545" s="275" t="e">
        <f t="shared" si="192"/>
        <v>#VALUE!</v>
      </c>
      <c r="AD545" s="275" t="e">
        <f t="shared" si="192"/>
        <v>#VALUE!</v>
      </c>
      <c r="AE545" s="276" t="e">
        <f t="shared" si="182"/>
        <v>#VALUE!</v>
      </c>
    </row>
    <row r="546" spans="1:31">
      <c r="A546" s="133" t="e">
        <f t="shared" si="183"/>
        <v>#VALUE!</v>
      </c>
      <c r="B546" s="134" t="e">
        <f t="shared" si="184"/>
        <v>#VALUE!</v>
      </c>
      <c r="C546" s="134" t="e">
        <f t="shared" si="185"/>
        <v>#VALUE!</v>
      </c>
      <c r="D546" s="135" t="e">
        <f t="shared" si="186"/>
        <v>#VALUE!</v>
      </c>
      <c r="E546" s="150" t="e">
        <f t="shared" si="174"/>
        <v>#VALUE!</v>
      </c>
      <c r="F546" s="150" t="e">
        <f t="shared" si="175"/>
        <v>#VALUE!</v>
      </c>
      <c r="G546" s="136" t="e">
        <f t="shared" si="176"/>
        <v>#VALUE!</v>
      </c>
      <c r="H546" s="148" t="e">
        <f t="shared" si="180"/>
        <v>#VALUE!</v>
      </c>
      <c r="I546" s="148" t="e">
        <f t="shared" si="187"/>
        <v>#VALUE!</v>
      </c>
      <c r="J546" s="148" t="e">
        <f t="shared" si="177"/>
        <v>#VALUE!</v>
      </c>
      <c r="K546" s="148" t="e">
        <f t="shared" si="188"/>
        <v>#VALUE!</v>
      </c>
      <c r="L546" s="148" t="e">
        <f t="shared" si="189"/>
        <v>#VALUE!</v>
      </c>
      <c r="M546" s="148" t="e">
        <f t="shared" si="178"/>
        <v>#VALUE!</v>
      </c>
      <c r="N546" s="148" t="e">
        <f t="shared" si="181"/>
        <v>#VALUE!</v>
      </c>
      <c r="O546" s="148"/>
      <c r="P546" s="148"/>
      <c r="Q546" s="148" t="e">
        <f t="shared" si="190"/>
        <v>#VALUE!</v>
      </c>
      <c r="R546" s="148" t="e">
        <f t="shared" si="191"/>
        <v>#VALUE!</v>
      </c>
      <c r="S546" s="137" t="e">
        <f t="shared" si="179"/>
        <v>#VALUE!</v>
      </c>
      <c r="T546" s="275" t="e">
        <f t="shared" si="172"/>
        <v>#VALUE!</v>
      </c>
      <c r="U546" s="275" t="e">
        <f t="shared" si="192"/>
        <v>#VALUE!</v>
      </c>
      <c r="V546" s="275" t="e">
        <f t="shared" si="192"/>
        <v>#VALUE!</v>
      </c>
      <c r="W546" s="275" t="e">
        <f t="shared" si="192"/>
        <v>#VALUE!</v>
      </c>
      <c r="X546" s="275" t="e">
        <f t="shared" si="192"/>
        <v>#VALUE!</v>
      </c>
      <c r="Y546" s="275" t="e">
        <f t="shared" si="192"/>
        <v>#VALUE!</v>
      </c>
      <c r="Z546" s="275" t="e">
        <f t="shared" si="192"/>
        <v>#VALUE!</v>
      </c>
      <c r="AA546" s="275" t="e">
        <f t="shared" si="192"/>
        <v>#VALUE!</v>
      </c>
      <c r="AB546" s="275" t="e">
        <f t="shared" si="192"/>
        <v>#VALUE!</v>
      </c>
      <c r="AC546" s="275" t="e">
        <f t="shared" si="192"/>
        <v>#VALUE!</v>
      </c>
      <c r="AD546" s="275" t="e">
        <f t="shared" si="192"/>
        <v>#VALUE!</v>
      </c>
      <c r="AE546" s="276" t="e">
        <f t="shared" si="182"/>
        <v>#VALUE!</v>
      </c>
    </row>
    <row r="547" spans="1:31">
      <c r="A547" s="133" t="e">
        <f t="shared" si="183"/>
        <v>#VALUE!</v>
      </c>
      <c r="B547" s="134" t="e">
        <f t="shared" si="184"/>
        <v>#VALUE!</v>
      </c>
      <c r="C547" s="134" t="e">
        <f t="shared" si="185"/>
        <v>#VALUE!</v>
      </c>
      <c r="D547" s="135" t="e">
        <f t="shared" si="186"/>
        <v>#VALUE!</v>
      </c>
      <c r="E547" s="150" t="e">
        <f t="shared" si="174"/>
        <v>#VALUE!</v>
      </c>
      <c r="F547" s="150" t="e">
        <f t="shared" si="175"/>
        <v>#VALUE!</v>
      </c>
      <c r="G547" s="136" t="e">
        <f t="shared" si="176"/>
        <v>#VALUE!</v>
      </c>
      <c r="H547" s="148" t="e">
        <f t="shared" si="180"/>
        <v>#VALUE!</v>
      </c>
      <c r="I547" s="148" t="e">
        <f t="shared" si="187"/>
        <v>#VALUE!</v>
      </c>
      <c r="J547" s="148" t="e">
        <f t="shared" si="177"/>
        <v>#VALUE!</v>
      </c>
      <c r="K547" s="148" t="e">
        <f t="shared" si="188"/>
        <v>#VALUE!</v>
      </c>
      <c r="L547" s="148" t="e">
        <f t="shared" si="189"/>
        <v>#VALUE!</v>
      </c>
      <c r="M547" s="148" t="e">
        <f t="shared" si="178"/>
        <v>#VALUE!</v>
      </c>
      <c r="N547" s="148" t="e">
        <f t="shared" si="181"/>
        <v>#VALUE!</v>
      </c>
      <c r="O547" s="148"/>
      <c r="P547" s="148"/>
      <c r="Q547" s="148" t="e">
        <f t="shared" si="190"/>
        <v>#VALUE!</v>
      </c>
      <c r="R547" s="148" t="e">
        <f t="shared" si="191"/>
        <v>#VALUE!</v>
      </c>
      <c r="S547" s="137" t="e">
        <f t="shared" si="179"/>
        <v>#VALUE!</v>
      </c>
      <c r="T547" s="275" t="e">
        <f t="shared" si="172"/>
        <v>#VALUE!</v>
      </c>
      <c r="U547" s="275" t="e">
        <f t="shared" si="192"/>
        <v>#VALUE!</v>
      </c>
      <c r="V547" s="275" t="e">
        <f t="shared" si="192"/>
        <v>#VALUE!</v>
      </c>
      <c r="W547" s="275" t="e">
        <f t="shared" si="192"/>
        <v>#VALUE!</v>
      </c>
      <c r="X547" s="275" t="e">
        <f t="shared" si="192"/>
        <v>#VALUE!</v>
      </c>
      <c r="Y547" s="275" t="e">
        <f t="shared" si="192"/>
        <v>#VALUE!</v>
      </c>
      <c r="Z547" s="275" t="e">
        <f t="shared" si="192"/>
        <v>#VALUE!</v>
      </c>
      <c r="AA547" s="275" t="e">
        <f t="shared" si="192"/>
        <v>#VALUE!</v>
      </c>
      <c r="AB547" s="275" t="e">
        <f t="shared" si="192"/>
        <v>#VALUE!</v>
      </c>
      <c r="AC547" s="275" t="e">
        <f t="shared" si="192"/>
        <v>#VALUE!</v>
      </c>
      <c r="AD547" s="275" t="e">
        <f t="shared" si="192"/>
        <v>#VALUE!</v>
      </c>
      <c r="AE547" s="276" t="e">
        <f t="shared" si="182"/>
        <v>#VALUE!</v>
      </c>
    </row>
    <row r="548" spans="1:31">
      <c r="A548" s="133" t="e">
        <f t="shared" si="183"/>
        <v>#VALUE!</v>
      </c>
      <c r="B548" s="134" t="e">
        <f t="shared" si="184"/>
        <v>#VALUE!</v>
      </c>
      <c r="C548" s="134" t="e">
        <f t="shared" si="185"/>
        <v>#VALUE!</v>
      </c>
      <c r="D548" s="135" t="e">
        <f t="shared" si="186"/>
        <v>#VALUE!</v>
      </c>
      <c r="E548" s="150" t="e">
        <f t="shared" si="174"/>
        <v>#VALUE!</v>
      </c>
      <c r="F548" s="150" t="e">
        <f t="shared" si="175"/>
        <v>#VALUE!</v>
      </c>
      <c r="G548" s="136" t="e">
        <f t="shared" si="176"/>
        <v>#VALUE!</v>
      </c>
      <c r="H548" s="148" t="e">
        <f t="shared" si="180"/>
        <v>#VALUE!</v>
      </c>
      <c r="I548" s="148" t="e">
        <f t="shared" si="187"/>
        <v>#VALUE!</v>
      </c>
      <c r="J548" s="148" t="e">
        <f t="shared" si="177"/>
        <v>#VALUE!</v>
      </c>
      <c r="K548" s="148" t="e">
        <f t="shared" si="188"/>
        <v>#VALUE!</v>
      </c>
      <c r="L548" s="148" t="e">
        <f t="shared" si="189"/>
        <v>#VALUE!</v>
      </c>
      <c r="M548" s="148" t="e">
        <f t="shared" si="178"/>
        <v>#VALUE!</v>
      </c>
      <c r="N548" s="148" t="e">
        <f t="shared" si="181"/>
        <v>#VALUE!</v>
      </c>
      <c r="O548" s="148"/>
      <c r="P548" s="148"/>
      <c r="Q548" s="148" t="e">
        <f t="shared" si="190"/>
        <v>#VALUE!</v>
      </c>
      <c r="R548" s="148" t="e">
        <f t="shared" si="191"/>
        <v>#VALUE!</v>
      </c>
      <c r="S548" s="137" t="e">
        <f t="shared" si="179"/>
        <v>#VALUE!</v>
      </c>
      <c r="T548" s="275" t="e">
        <f t="shared" si="172"/>
        <v>#VALUE!</v>
      </c>
      <c r="U548" s="275" t="e">
        <f t="shared" si="192"/>
        <v>#VALUE!</v>
      </c>
      <c r="V548" s="275" t="e">
        <f t="shared" si="192"/>
        <v>#VALUE!</v>
      </c>
      <c r="W548" s="275" t="e">
        <f t="shared" si="192"/>
        <v>#VALUE!</v>
      </c>
      <c r="X548" s="275" t="e">
        <f t="shared" si="192"/>
        <v>#VALUE!</v>
      </c>
      <c r="Y548" s="275" t="e">
        <f t="shared" si="192"/>
        <v>#VALUE!</v>
      </c>
      <c r="Z548" s="275" t="e">
        <f t="shared" si="192"/>
        <v>#VALUE!</v>
      </c>
      <c r="AA548" s="275" t="e">
        <f t="shared" si="192"/>
        <v>#VALUE!</v>
      </c>
      <c r="AB548" s="275" t="e">
        <f t="shared" si="192"/>
        <v>#VALUE!</v>
      </c>
      <c r="AC548" s="275" t="e">
        <f t="shared" si="192"/>
        <v>#VALUE!</v>
      </c>
      <c r="AD548" s="275" t="e">
        <f t="shared" si="192"/>
        <v>#VALUE!</v>
      </c>
      <c r="AE548" s="276" t="e">
        <f t="shared" si="182"/>
        <v>#VALUE!</v>
      </c>
    </row>
    <row r="549" spans="1:31">
      <c r="A549" s="133" t="e">
        <f t="shared" si="183"/>
        <v>#VALUE!</v>
      </c>
      <c r="B549" s="134" t="e">
        <f t="shared" si="184"/>
        <v>#VALUE!</v>
      </c>
      <c r="C549" s="134" t="e">
        <f t="shared" si="185"/>
        <v>#VALUE!</v>
      </c>
      <c r="D549" s="135" t="e">
        <f t="shared" si="186"/>
        <v>#VALUE!</v>
      </c>
      <c r="E549" s="150" t="e">
        <f t="shared" si="174"/>
        <v>#VALUE!</v>
      </c>
      <c r="F549" s="150" t="e">
        <f t="shared" si="175"/>
        <v>#VALUE!</v>
      </c>
      <c r="G549" s="136" t="e">
        <f t="shared" si="176"/>
        <v>#VALUE!</v>
      </c>
      <c r="H549" s="148" t="e">
        <f t="shared" si="180"/>
        <v>#VALUE!</v>
      </c>
      <c r="I549" s="148" t="e">
        <f t="shared" si="187"/>
        <v>#VALUE!</v>
      </c>
      <c r="J549" s="148" t="e">
        <f t="shared" si="177"/>
        <v>#VALUE!</v>
      </c>
      <c r="K549" s="148" t="e">
        <f t="shared" si="188"/>
        <v>#VALUE!</v>
      </c>
      <c r="L549" s="148" t="e">
        <f t="shared" si="189"/>
        <v>#VALUE!</v>
      </c>
      <c r="M549" s="148" t="e">
        <f t="shared" si="178"/>
        <v>#VALUE!</v>
      </c>
      <c r="N549" s="148" t="e">
        <f t="shared" si="181"/>
        <v>#VALUE!</v>
      </c>
      <c r="O549" s="148"/>
      <c r="P549" s="148"/>
      <c r="Q549" s="148" t="e">
        <f t="shared" si="190"/>
        <v>#VALUE!</v>
      </c>
      <c r="R549" s="148" t="e">
        <f t="shared" si="191"/>
        <v>#VALUE!</v>
      </c>
      <c r="S549" s="137" t="e">
        <f t="shared" si="179"/>
        <v>#VALUE!</v>
      </c>
      <c r="T549" s="275" t="e">
        <f t="shared" si="172"/>
        <v>#VALUE!</v>
      </c>
      <c r="U549" s="275" t="e">
        <f t="shared" si="192"/>
        <v>#VALUE!</v>
      </c>
      <c r="V549" s="275" t="e">
        <f t="shared" si="192"/>
        <v>#VALUE!</v>
      </c>
      <c r="W549" s="275" t="e">
        <f t="shared" si="192"/>
        <v>#VALUE!</v>
      </c>
      <c r="X549" s="275" t="e">
        <f t="shared" si="192"/>
        <v>#VALUE!</v>
      </c>
      <c r="Y549" s="275" t="e">
        <f t="shared" si="192"/>
        <v>#VALUE!</v>
      </c>
      <c r="Z549" s="275" t="e">
        <f t="shared" si="192"/>
        <v>#VALUE!</v>
      </c>
      <c r="AA549" s="275" t="e">
        <f t="shared" si="192"/>
        <v>#VALUE!</v>
      </c>
      <c r="AB549" s="275" t="e">
        <f t="shared" si="192"/>
        <v>#VALUE!</v>
      </c>
      <c r="AC549" s="275" t="e">
        <f t="shared" si="192"/>
        <v>#VALUE!</v>
      </c>
      <c r="AD549" s="275" t="e">
        <f t="shared" si="192"/>
        <v>#VALUE!</v>
      </c>
      <c r="AE549" s="276" t="e">
        <f t="shared" si="182"/>
        <v>#VALUE!</v>
      </c>
    </row>
    <row r="550" spans="1:31">
      <c r="A550" s="133" t="e">
        <f t="shared" si="183"/>
        <v>#VALUE!</v>
      </c>
      <c r="B550" s="134" t="e">
        <f t="shared" si="184"/>
        <v>#VALUE!</v>
      </c>
      <c r="C550" s="134" t="e">
        <f t="shared" si="185"/>
        <v>#VALUE!</v>
      </c>
      <c r="D550" s="135" t="e">
        <f t="shared" si="186"/>
        <v>#VALUE!</v>
      </c>
      <c r="E550" s="150" t="e">
        <f t="shared" si="174"/>
        <v>#VALUE!</v>
      </c>
      <c r="F550" s="150" t="e">
        <f t="shared" si="175"/>
        <v>#VALUE!</v>
      </c>
      <c r="G550" s="136" t="e">
        <f t="shared" si="176"/>
        <v>#VALUE!</v>
      </c>
      <c r="H550" s="148" t="e">
        <f t="shared" si="180"/>
        <v>#VALUE!</v>
      </c>
      <c r="I550" s="148" t="e">
        <f t="shared" si="187"/>
        <v>#VALUE!</v>
      </c>
      <c r="J550" s="148" t="e">
        <f t="shared" si="177"/>
        <v>#VALUE!</v>
      </c>
      <c r="K550" s="148" t="e">
        <f t="shared" si="188"/>
        <v>#VALUE!</v>
      </c>
      <c r="L550" s="148" t="e">
        <f t="shared" si="189"/>
        <v>#VALUE!</v>
      </c>
      <c r="M550" s="148" t="e">
        <f t="shared" si="178"/>
        <v>#VALUE!</v>
      </c>
      <c r="N550" s="148" t="e">
        <f t="shared" si="181"/>
        <v>#VALUE!</v>
      </c>
      <c r="O550" s="148"/>
      <c r="P550" s="148"/>
      <c r="Q550" s="148" t="e">
        <f t="shared" si="190"/>
        <v>#VALUE!</v>
      </c>
      <c r="R550" s="148" t="e">
        <f t="shared" si="191"/>
        <v>#VALUE!</v>
      </c>
      <c r="S550" s="137" t="e">
        <f t="shared" si="179"/>
        <v>#VALUE!</v>
      </c>
      <c r="T550" s="275" t="e">
        <f t="shared" si="172"/>
        <v>#VALUE!</v>
      </c>
      <c r="U550" s="275" t="e">
        <f t="shared" si="192"/>
        <v>#VALUE!</v>
      </c>
      <c r="V550" s="275" t="e">
        <f t="shared" si="192"/>
        <v>#VALUE!</v>
      </c>
      <c r="W550" s="275" t="e">
        <f t="shared" si="192"/>
        <v>#VALUE!</v>
      </c>
      <c r="X550" s="275" t="e">
        <f t="shared" si="192"/>
        <v>#VALUE!</v>
      </c>
      <c r="Y550" s="275" t="e">
        <f t="shared" si="192"/>
        <v>#VALUE!</v>
      </c>
      <c r="Z550" s="275" t="e">
        <f t="shared" si="192"/>
        <v>#VALUE!</v>
      </c>
      <c r="AA550" s="275" t="e">
        <f t="shared" si="192"/>
        <v>#VALUE!</v>
      </c>
      <c r="AB550" s="275" t="e">
        <f t="shared" si="192"/>
        <v>#VALUE!</v>
      </c>
      <c r="AC550" s="275" t="e">
        <f t="shared" si="192"/>
        <v>#VALUE!</v>
      </c>
      <c r="AD550" s="275" t="e">
        <f t="shared" si="192"/>
        <v>#VALUE!</v>
      </c>
      <c r="AE550" s="276" t="e">
        <f t="shared" si="182"/>
        <v>#VALUE!</v>
      </c>
    </row>
    <row r="551" spans="1:31">
      <c r="A551" s="133" t="e">
        <f t="shared" si="183"/>
        <v>#VALUE!</v>
      </c>
      <c r="B551" s="134" t="e">
        <f t="shared" si="184"/>
        <v>#VALUE!</v>
      </c>
      <c r="C551" s="134" t="e">
        <f t="shared" si="185"/>
        <v>#VALUE!</v>
      </c>
      <c r="D551" s="135" t="e">
        <f t="shared" si="186"/>
        <v>#VALUE!</v>
      </c>
      <c r="E551" s="150" t="e">
        <f t="shared" si="174"/>
        <v>#VALUE!</v>
      </c>
      <c r="F551" s="150" t="e">
        <f t="shared" si="175"/>
        <v>#VALUE!</v>
      </c>
      <c r="G551" s="136" t="e">
        <f t="shared" si="176"/>
        <v>#VALUE!</v>
      </c>
      <c r="H551" s="148" t="e">
        <f t="shared" si="180"/>
        <v>#VALUE!</v>
      </c>
      <c r="I551" s="148" t="e">
        <f t="shared" si="187"/>
        <v>#VALUE!</v>
      </c>
      <c r="J551" s="148" t="e">
        <f t="shared" si="177"/>
        <v>#VALUE!</v>
      </c>
      <c r="K551" s="148" t="e">
        <f t="shared" si="188"/>
        <v>#VALUE!</v>
      </c>
      <c r="L551" s="148" t="e">
        <f t="shared" si="189"/>
        <v>#VALUE!</v>
      </c>
      <c r="M551" s="148" t="e">
        <f t="shared" si="178"/>
        <v>#VALUE!</v>
      </c>
      <c r="N551" s="148" t="e">
        <f t="shared" si="181"/>
        <v>#VALUE!</v>
      </c>
      <c r="O551" s="148"/>
      <c r="P551" s="148"/>
      <c r="Q551" s="148" t="e">
        <f t="shared" si="190"/>
        <v>#VALUE!</v>
      </c>
      <c r="R551" s="148" t="e">
        <f t="shared" si="191"/>
        <v>#VALUE!</v>
      </c>
      <c r="S551" s="137" t="e">
        <f t="shared" si="179"/>
        <v>#VALUE!</v>
      </c>
      <c r="T551" s="275" t="e">
        <f t="shared" si="172"/>
        <v>#VALUE!</v>
      </c>
      <c r="U551" s="275" t="e">
        <f t="shared" si="192"/>
        <v>#VALUE!</v>
      </c>
      <c r="V551" s="275" t="e">
        <f t="shared" si="192"/>
        <v>#VALUE!</v>
      </c>
      <c r="W551" s="275" t="e">
        <f t="shared" si="192"/>
        <v>#VALUE!</v>
      </c>
      <c r="X551" s="275" t="e">
        <f t="shared" si="192"/>
        <v>#VALUE!</v>
      </c>
      <c r="Y551" s="275" t="e">
        <f t="shared" si="192"/>
        <v>#VALUE!</v>
      </c>
      <c r="Z551" s="275" t="e">
        <f t="shared" si="192"/>
        <v>#VALUE!</v>
      </c>
      <c r="AA551" s="275" t="e">
        <f t="shared" si="192"/>
        <v>#VALUE!</v>
      </c>
      <c r="AB551" s="275" t="e">
        <f t="shared" si="192"/>
        <v>#VALUE!</v>
      </c>
      <c r="AC551" s="275" t="e">
        <f t="shared" si="192"/>
        <v>#VALUE!</v>
      </c>
      <c r="AD551" s="275" t="e">
        <f t="shared" si="192"/>
        <v>#VALUE!</v>
      </c>
      <c r="AE551" s="276" t="e">
        <f t="shared" si="182"/>
        <v>#VALUE!</v>
      </c>
    </row>
    <row r="552" spans="1:31">
      <c r="A552" s="133" t="e">
        <f t="shared" si="183"/>
        <v>#VALUE!</v>
      </c>
      <c r="B552" s="134" t="e">
        <f t="shared" si="184"/>
        <v>#VALUE!</v>
      </c>
      <c r="C552" s="134" t="e">
        <f t="shared" si="185"/>
        <v>#VALUE!</v>
      </c>
      <c r="D552" s="135" t="e">
        <f t="shared" si="186"/>
        <v>#VALUE!</v>
      </c>
      <c r="E552" s="150" t="e">
        <f t="shared" si="174"/>
        <v>#VALUE!</v>
      </c>
      <c r="F552" s="150" t="e">
        <f t="shared" si="175"/>
        <v>#VALUE!</v>
      </c>
      <c r="G552" s="136" t="e">
        <f t="shared" si="176"/>
        <v>#VALUE!</v>
      </c>
      <c r="H552" s="148" t="e">
        <f t="shared" si="180"/>
        <v>#VALUE!</v>
      </c>
      <c r="I552" s="148" t="e">
        <f t="shared" si="187"/>
        <v>#VALUE!</v>
      </c>
      <c r="J552" s="148" t="e">
        <f t="shared" si="177"/>
        <v>#VALUE!</v>
      </c>
      <c r="K552" s="148" t="e">
        <f t="shared" si="188"/>
        <v>#VALUE!</v>
      </c>
      <c r="L552" s="148" t="e">
        <f t="shared" si="189"/>
        <v>#VALUE!</v>
      </c>
      <c r="M552" s="148" t="e">
        <f t="shared" si="178"/>
        <v>#VALUE!</v>
      </c>
      <c r="N552" s="148" t="e">
        <f t="shared" si="181"/>
        <v>#VALUE!</v>
      </c>
      <c r="O552" s="148"/>
      <c r="P552" s="148"/>
      <c r="Q552" s="148" t="e">
        <f t="shared" si="190"/>
        <v>#VALUE!</v>
      </c>
      <c r="R552" s="148" t="e">
        <f t="shared" si="191"/>
        <v>#VALUE!</v>
      </c>
      <c r="S552" s="137" t="e">
        <f t="shared" si="179"/>
        <v>#VALUE!</v>
      </c>
      <c r="T552" s="275" t="e">
        <f t="shared" si="172"/>
        <v>#VALUE!</v>
      </c>
      <c r="U552" s="275" t="e">
        <f t="shared" si="192"/>
        <v>#VALUE!</v>
      </c>
      <c r="V552" s="275" t="e">
        <f t="shared" si="192"/>
        <v>#VALUE!</v>
      </c>
      <c r="W552" s="275" t="e">
        <f t="shared" si="192"/>
        <v>#VALUE!</v>
      </c>
      <c r="X552" s="275" t="e">
        <f t="shared" si="192"/>
        <v>#VALUE!</v>
      </c>
      <c r="Y552" s="275" t="e">
        <f t="shared" si="192"/>
        <v>#VALUE!</v>
      </c>
      <c r="Z552" s="275" t="e">
        <f t="shared" si="192"/>
        <v>#VALUE!</v>
      </c>
      <c r="AA552" s="275" t="e">
        <f t="shared" si="192"/>
        <v>#VALUE!</v>
      </c>
      <c r="AB552" s="275" t="e">
        <f t="shared" si="192"/>
        <v>#VALUE!</v>
      </c>
      <c r="AC552" s="275" t="e">
        <f t="shared" si="192"/>
        <v>#VALUE!</v>
      </c>
      <c r="AD552" s="275" t="e">
        <f t="shared" si="192"/>
        <v>#VALUE!</v>
      </c>
      <c r="AE552" s="276" t="e">
        <f t="shared" si="182"/>
        <v>#VALUE!</v>
      </c>
    </row>
    <row r="553" spans="1:31">
      <c r="A553" s="133" t="e">
        <f t="shared" si="183"/>
        <v>#VALUE!</v>
      </c>
      <c r="B553" s="134" t="e">
        <f t="shared" si="184"/>
        <v>#VALUE!</v>
      </c>
      <c r="C553" s="134" t="e">
        <f t="shared" si="185"/>
        <v>#VALUE!</v>
      </c>
      <c r="D553" s="135" t="e">
        <f t="shared" si="186"/>
        <v>#VALUE!</v>
      </c>
      <c r="E553" s="150" t="e">
        <f t="shared" si="174"/>
        <v>#VALUE!</v>
      </c>
      <c r="F553" s="150" t="e">
        <f t="shared" si="175"/>
        <v>#VALUE!</v>
      </c>
      <c r="G553" s="136" t="e">
        <f t="shared" si="176"/>
        <v>#VALUE!</v>
      </c>
      <c r="H553" s="148" t="e">
        <f t="shared" si="180"/>
        <v>#VALUE!</v>
      </c>
      <c r="I553" s="148" t="e">
        <f t="shared" si="187"/>
        <v>#VALUE!</v>
      </c>
      <c r="J553" s="148" t="e">
        <f t="shared" si="177"/>
        <v>#VALUE!</v>
      </c>
      <c r="K553" s="148" t="e">
        <f t="shared" si="188"/>
        <v>#VALUE!</v>
      </c>
      <c r="L553" s="148" t="e">
        <f t="shared" si="189"/>
        <v>#VALUE!</v>
      </c>
      <c r="M553" s="148" t="e">
        <f t="shared" si="178"/>
        <v>#VALUE!</v>
      </c>
      <c r="N553" s="148" t="e">
        <f t="shared" si="181"/>
        <v>#VALUE!</v>
      </c>
      <c r="O553" s="148"/>
      <c r="P553" s="148"/>
      <c r="Q553" s="148" t="e">
        <f t="shared" si="190"/>
        <v>#VALUE!</v>
      </c>
      <c r="R553" s="148" t="e">
        <f t="shared" si="191"/>
        <v>#VALUE!</v>
      </c>
      <c r="S553" s="137" t="e">
        <f t="shared" si="179"/>
        <v>#VALUE!</v>
      </c>
      <c r="T553" s="275" t="e">
        <f t="shared" si="172"/>
        <v>#VALUE!</v>
      </c>
      <c r="U553" s="275" t="e">
        <f t="shared" si="192"/>
        <v>#VALUE!</v>
      </c>
      <c r="V553" s="275" t="e">
        <f t="shared" si="192"/>
        <v>#VALUE!</v>
      </c>
      <c r="W553" s="275" t="e">
        <f t="shared" si="192"/>
        <v>#VALUE!</v>
      </c>
      <c r="X553" s="275" t="e">
        <f t="shared" si="192"/>
        <v>#VALUE!</v>
      </c>
      <c r="Y553" s="275" t="e">
        <f t="shared" si="192"/>
        <v>#VALUE!</v>
      </c>
      <c r="Z553" s="275" t="e">
        <f t="shared" si="192"/>
        <v>#VALUE!</v>
      </c>
      <c r="AA553" s="275" t="e">
        <f t="shared" si="192"/>
        <v>#VALUE!</v>
      </c>
      <c r="AB553" s="275" t="e">
        <f t="shared" si="192"/>
        <v>#VALUE!</v>
      </c>
      <c r="AC553" s="275" t="e">
        <f t="shared" si="192"/>
        <v>#VALUE!</v>
      </c>
      <c r="AD553" s="275" t="e">
        <f t="shared" si="192"/>
        <v>#VALUE!</v>
      </c>
      <c r="AE553" s="276" t="e">
        <f t="shared" si="182"/>
        <v>#VALUE!</v>
      </c>
    </row>
    <row r="554" spans="1:31">
      <c r="A554" s="133" t="e">
        <f t="shared" si="183"/>
        <v>#VALUE!</v>
      </c>
      <c r="B554" s="134" t="e">
        <f t="shared" si="184"/>
        <v>#VALUE!</v>
      </c>
      <c r="C554" s="134" t="e">
        <f t="shared" si="185"/>
        <v>#VALUE!</v>
      </c>
      <c r="D554" s="135" t="e">
        <f t="shared" si="186"/>
        <v>#VALUE!</v>
      </c>
      <c r="E554" s="150" t="e">
        <f t="shared" si="174"/>
        <v>#VALUE!</v>
      </c>
      <c r="F554" s="150" t="e">
        <f t="shared" si="175"/>
        <v>#VALUE!</v>
      </c>
      <c r="G554" s="136" t="e">
        <f t="shared" si="176"/>
        <v>#VALUE!</v>
      </c>
      <c r="H554" s="148" t="e">
        <f t="shared" si="180"/>
        <v>#VALUE!</v>
      </c>
      <c r="I554" s="148" t="e">
        <f t="shared" si="187"/>
        <v>#VALUE!</v>
      </c>
      <c r="J554" s="148" t="e">
        <f t="shared" si="177"/>
        <v>#VALUE!</v>
      </c>
      <c r="K554" s="148" t="e">
        <f t="shared" si="188"/>
        <v>#VALUE!</v>
      </c>
      <c r="L554" s="148" t="e">
        <f t="shared" si="189"/>
        <v>#VALUE!</v>
      </c>
      <c r="M554" s="148" t="e">
        <f t="shared" si="178"/>
        <v>#VALUE!</v>
      </c>
      <c r="N554" s="148" t="e">
        <f t="shared" si="181"/>
        <v>#VALUE!</v>
      </c>
      <c r="O554" s="148"/>
      <c r="P554" s="148"/>
      <c r="Q554" s="148" t="e">
        <f t="shared" si="190"/>
        <v>#VALUE!</v>
      </c>
      <c r="R554" s="148" t="e">
        <f t="shared" si="191"/>
        <v>#VALUE!</v>
      </c>
      <c r="S554" s="137" t="e">
        <f t="shared" si="179"/>
        <v>#VALUE!</v>
      </c>
      <c r="T554" s="275" t="e">
        <f t="shared" si="172"/>
        <v>#VALUE!</v>
      </c>
      <c r="U554" s="275" t="e">
        <f t="shared" si="192"/>
        <v>#VALUE!</v>
      </c>
      <c r="V554" s="275" t="e">
        <f t="shared" si="192"/>
        <v>#VALUE!</v>
      </c>
      <c r="W554" s="275" t="e">
        <f t="shared" si="192"/>
        <v>#VALUE!</v>
      </c>
      <c r="X554" s="275" t="e">
        <f t="shared" si="192"/>
        <v>#VALUE!</v>
      </c>
      <c r="Y554" s="275" t="e">
        <f t="shared" si="192"/>
        <v>#VALUE!</v>
      </c>
      <c r="Z554" s="275" t="e">
        <f t="shared" si="192"/>
        <v>#VALUE!</v>
      </c>
      <c r="AA554" s="275" t="e">
        <f t="shared" si="192"/>
        <v>#VALUE!</v>
      </c>
      <c r="AB554" s="275" t="e">
        <f t="shared" si="192"/>
        <v>#VALUE!</v>
      </c>
      <c r="AC554" s="275" t="e">
        <f t="shared" si="192"/>
        <v>#VALUE!</v>
      </c>
      <c r="AD554" s="275" t="e">
        <f t="shared" si="192"/>
        <v>#VALUE!</v>
      </c>
      <c r="AE554" s="276" t="e">
        <f t="shared" si="182"/>
        <v>#VALUE!</v>
      </c>
    </row>
    <row r="555" spans="1:31">
      <c r="A555" s="133" t="e">
        <f t="shared" si="183"/>
        <v>#VALUE!</v>
      </c>
      <c r="B555" s="134" t="e">
        <f t="shared" si="184"/>
        <v>#VALUE!</v>
      </c>
      <c r="C555" s="134" t="e">
        <f t="shared" si="185"/>
        <v>#VALUE!</v>
      </c>
      <c r="D555" s="135" t="e">
        <f t="shared" si="186"/>
        <v>#VALUE!</v>
      </c>
      <c r="E555" s="150" t="e">
        <f t="shared" si="174"/>
        <v>#VALUE!</v>
      </c>
      <c r="F555" s="150" t="e">
        <f t="shared" si="175"/>
        <v>#VALUE!</v>
      </c>
      <c r="G555" s="136" t="e">
        <f t="shared" si="176"/>
        <v>#VALUE!</v>
      </c>
      <c r="H555" s="148" t="e">
        <f t="shared" si="180"/>
        <v>#VALUE!</v>
      </c>
      <c r="I555" s="148" t="e">
        <f t="shared" si="187"/>
        <v>#VALUE!</v>
      </c>
      <c r="J555" s="148" t="e">
        <f t="shared" si="177"/>
        <v>#VALUE!</v>
      </c>
      <c r="K555" s="148" t="e">
        <f t="shared" si="188"/>
        <v>#VALUE!</v>
      </c>
      <c r="L555" s="148" t="e">
        <f t="shared" si="189"/>
        <v>#VALUE!</v>
      </c>
      <c r="M555" s="148" t="e">
        <f t="shared" si="178"/>
        <v>#VALUE!</v>
      </c>
      <c r="N555" s="148" t="e">
        <f t="shared" si="181"/>
        <v>#VALUE!</v>
      </c>
      <c r="O555" s="148"/>
      <c r="P555" s="148"/>
      <c r="Q555" s="148" t="e">
        <f t="shared" si="190"/>
        <v>#VALUE!</v>
      </c>
      <c r="R555" s="148" t="e">
        <f t="shared" si="191"/>
        <v>#VALUE!</v>
      </c>
      <c r="S555" s="137" t="e">
        <f t="shared" si="179"/>
        <v>#VALUE!</v>
      </c>
      <c r="T555" s="275" t="e">
        <f t="shared" ref="T555:T618" si="193">MAX(0,MIN(MAX(0,$M555),T$7)-T$6)</f>
        <v>#VALUE!</v>
      </c>
      <c r="U555" s="275" t="e">
        <f t="shared" si="192"/>
        <v>#VALUE!</v>
      </c>
      <c r="V555" s="275" t="e">
        <f t="shared" si="192"/>
        <v>#VALUE!</v>
      </c>
      <c r="W555" s="275" t="e">
        <f t="shared" si="192"/>
        <v>#VALUE!</v>
      </c>
      <c r="X555" s="275" t="e">
        <f t="shared" si="192"/>
        <v>#VALUE!</v>
      </c>
      <c r="Y555" s="275" t="e">
        <f t="shared" si="192"/>
        <v>#VALUE!</v>
      </c>
      <c r="Z555" s="275" t="e">
        <f t="shared" si="192"/>
        <v>#VALUE!</v>
      </c>
      <c r="AA555" s="275" t="e">
        <f t="shared" si="192"/>
        <v>#VALUE!</v>
      </c>
      <c r="AB555" s="275" t="e">
        <f t="shared" si="192"/>
        <v>#VALUE!</v>
      </c>
      <c r="AC555" s="275" t="e">
        <f t="shared" si="192"/>
        <v>#VALUE!</v>
      </c>
      <c r="AD555" s="275" t="e">
        <f t="shared" si="192"/>
        <v>#VALUE!</v>
      </c>
      <c r="AE555" s="276" t="e">
        <f t="shared" si="182"/>
        <v>#VALUE!</v>
      </c>
    </row>
    <row r="556" spans="1:31">
      <c r="A556" s="133" t="e">
        <f t="shared" si="183"/>
        <v>#VALUE!</v>
      </c>
      <c r="B556" s="134" t="e">
        <f t="shared" si="184"/>
        <v>#VALUE!</v>
      </c>
      <c r="C556" s="134" t="e">
        <f t="shared" si="185"/>
        <v>#VALUE!</v>
      </c>
      <c r="D556" s="135" t="e">
        <f t="shared" si="186"/>
        <v>#VALUE!</v>
      </c>
      <c r="E556" s="150" t="e">
        <f t="shared" si="174"/>
        <v>#VALUE!</v>
      </c>
      <c r="F556" s="150" t="e">
        <f t="shared" si="175"/>
        <v>#VALUE!</v>
      </c>
      <c r="G556" s="136" t="e">
        <f t="shared" si="176"/>
        <v>#VALUE!</v>
      </c>
      <c r="H556" s="148" t="e">
        <f t="shared" si="180"/>
        <v>#VALUE!</v>
      </c>
      <c r="I556" s="148" t="e">
        <f t="shared" si="187"/>
        <v>#VALUE!</v>
      </c>
      <c r="J556" s="148" t="e">
        <f t="shared" si="177"/>
        <v>#VALUE!</v>
      </c>
      <c r="K556" s="148" t="e">
        <f t="shared" si="188"/>
        <v>#VALUE!</v>
      </c>
      <c r="L556" s="148" t="e">
        <f t="shared" si="189"/>
        <v>#VALUE!</v>
      </c>
      <c r="M556" s="148" t="e">
        <f t="shared" si="178"/>
        <v>#VALUE!</v>
      </c>
      <c r="N556" s="148" t="e">
        <f t="shared" si="181"/>
        <v>#VALUE!</v>
      </c>
      <c r="O556" s="148"/>
      <c r="P556" s="148"/>
      <c r="Q556" s="148" t="e">
        <f t="shared" si="190"/>
        <v>#VALUE!</v>
      </c>
      <c r="R556" s="148" t="e">
        <f t="shared" si="191"/>
        <v>#VALUE!</v>
      </c>
      <c r="S556" s="137" t="e">
        <f t="shared" si="179"/>
        <v>#VALUE!</v>
      </c>
      <c r="T556" s="275" t="e">
        <f t="shared" si="193"/>
        <v>#VALUE!</v>
      </c>
      <c r="U556" s="275" t="e">
        <f t="shared" si="192"/>
        <v>#VALUE!</v>
      </c>
      <c r="V556" s="275" t="e">
        <f t="shared" si="192"/>
        <v>#VALUE!</v>
      </c>
      <c r="W556" s="275" t="e">
        <f t="shared" si="192"/>
        <v>#VALUE!</v>
      </c>
      <c r="X556" s="275" t="e">
        <f t="shared" si="192"/>
        <v>#VALUE!</v>
      </c>
      <c r="Y556" s="275" t="e">
        <f t="shared" si="192"/>
        <v>#VALUE!</v>
      </c>
      <c r="Z556" s="275" t="e">
        <f t="shared" si="192"/>
        <v>#VALUE!</v>
      </c>
      <c r="AA556" s="275" t="e">
        <f t="shared" si="192"/>
        <v>#VALUE!</v>
      </c>
      <c r="AB556" s="275" t="e">
        <f t="shared" si="192"/>
        <v>#VALUE!</v>
      </c>
      <c r="AC556" s="275" t="e">
        <f t="shared" si="192"/>
        <v>#VALUE!</v>
      </c>
      <c r="AD556" s="275" t="e">
        <f t="shared" si="192"/>
        <v>#VALUE!</v>
      </c>
      <c r="AE556" s="276" t="e">
        <f t="shared" si="182"/>
        <v>#VALUE!</v>
      </c>
    </row>
    <row r="557" spans="1:31">
      <c r="A557" s="133" t="e">
        <f t="shared" si="183"/>
        <v>#VALUE!</v>
      </c>
      <c r="B557" s="134" t="e">
        <f t="shared" si="184"/>
        <v>#VALUE!</v>
      </c>
      <c r="C557" s="134" t="e">
        <f t="shared" si="185"/>
        <v>#VALUE!</v>
      </c>
      <c r="D557" s="135" t="e">
        <f t="shared" si="186"/>
        <v>#VALUE!</v>
      </c>
      <c r="E557" s="150" t="e">
        <f t="shared" si="174"/>
        <v>#VALUE!</v>
      </c>
      <c r="F557" s="150" t="e">
        <f t="shared" si="175"/>
        <v>#VALUE!</v>
      </c>
      <c r="G557" s="136" t="e">
        <f t="shared" si="176"/>
        <v>#VALUE!</v>
      </c>
      <c r="H557" s="148" t="e">
        <f t="shared" si="180"/>
        <v>#VALUE!</v>
      </c>
      <c r="I557" s="148" t="e">
        <f t="shared" si="187"/>
        <v>#VALUE!</v>
      </c>
      <c r="J557" s="148" t="e">
        <f t="shared" si="177"/>
        <v>#VALUE!</v>
      </c>
      <c r="K557" s="148" t="e">
        <f t="shared" si="188"/>
        <v>#VALUE!</v>
      </c>
      <c r="L557" s="148" t="e">
        <f t="shared" si="189"/>
        <v>#VALUE!</v>
      </c>
      <c r="M557" s="148" t="e">
        <f t="shared" si="178"/>
        <v>#VALUE!</v>
      </c>
      <c r="N557" s="148" t="e">
        <f t="shared" si="181"/>
        <v>#VALUE!</v>
      </c>
      <c r="O557" s="148"/>
      <c r="P557" s="148"/>
      <c r="Q557" s="148" t="e">
        <f t="shared" si="190"/>
        <v>#VALUE!</v>
      </c>
      <c r="R557" s="148" t="e">
        <f t="shared" si="191"/>
        <v>#VALUE!</v>
      </c>
      <c r="S557" s="137" t="e">
        <f t="shared" si="179"/>
        <v>#VALUE!</v>
      </c>
      <c r="T557" s="275" t="e">
        <f t="shared" si="193"/>
        <v>#VALUE!</v>
      </c>
      <c r="U557" s="275" t="e">
        <f t="shared" si="192"/>
        <v>#VALUE!</v>
      </c>
      <c r="V557" s="275" t="e">
        <f t="shared" si="192"/>
        <v>#VALUE!</v>
      </c>
      <c r="W557" s="275" t="e">
        <f t="shared" si="192"/>
        <v>#VALUE!</v>
      </c>
      <c r="X557" s="275" t="e">
        <f t="shared" si="192"/>
        <v>#VALUE!</v>
      </c>
      <c r="Y557" s="275" t="e">
        <f t="shared" si="192"/>
        <v>#VALUE!</v>
      </c>
      <c r="Z557" s="275" t="e">
        <f t="shared" si="192"/>
        <v>#VALUE!</v>
      </c>
      <c r="AA557" s="275" t="e">
        <f t="shared" si="192"/>
        <v>#VALUE!</v>
      </c>
      <c r="AB557" s="275" t="e">
        <f t="shared" si="192"/>
        <v>#VALUE!</v>
      </c>
      <c r="AC557" s="275" t="e">
        <f t="shared" si="192"/>
        <v>#VALUE!</v>
      </c>
      <c r="AD557" s="275" t="e">
        <f t="shared" si="192"/>
        <v>#VALUE!</v>
      </c>
      <c r="AE557" s="276" t="e">
        <f t="shared" si="182"/>
        <v>#VALUE!</v>
      </c>
    </row>
    <row r="558" spans="1:31">
      <c r="A558" s="133" t="e">
        <f t="shared" si="183"/>
        <v>#VALUE!</v>
      </c>
      <c r="B558" s="134" t="e">
        <f t="shared" si="184"/>
        <v>#VALUE!</v>
      </c>
      <c r="C558" s="134" t="e">
        <f t="shared" si="185"/>
        <v>#VALUE!</v>
      </c>
      <c r="D558" s="135" t="e">
        <f t="shared" si="186"/>
        <v>#VALUE!</v>
      </c>
      <c r="E558" s="150" t="e">
        <f t="shared" si="174"/>
        <v>#VALUE!</v>
      </c>
      <c r="F558" s="150" t="e">
        <f t="shared" si="175"/>
        <v>#VALUE!</v>
      </c>
      <c r="G558" s="136" t="e">
        <f t="shared" si="176"/>
        <v>#VALUE!</v>
      </c>
      <c r="H558" s="148" t="e">
        <f t="shared" si="180"/>
        <v>#VALUE!</v>
      </c>
      <c r="I558" s="148" t="e">
        <f t="shared" si="187"/>
        <v>#VALUE!</v>
      </c>
      <c r="J558" s="148" t="e">
        <f t="shared" si="177"/>
        <v>#VALUE!</v>
      </c>
      <c r="K558" s="148" t="e">
        <f t="shared" si="188"/>
        <v>#VALUE!</v>
      </c>
      <c r="L558" s="148" t="e">
        <f t="shared" si="189"/>
        <v>#VALUE!</v>
      </c>
      <c r="M558" s="148" t="e">
        <f t="shared" si="178"/>
        <v>#VALUE!</v>
      </c>
      <c r="N558" s="148" t="e">
        <f t="shared" si="181"/>
        <v>#VALUE!</v>
      </c>
      <c r="O558" s="148"/>
      <c r="P558" s="148"/>
      <c r="Q558" s="148" t="e">
        <f t="shared" si="190"/>
        <v>#VALUE!</v>
      </c>
      <c r="R558" s="148" t="e">
        <f t="shared" si="191"/>
        <v>#VALUE!</v>
      </c>
      <c r="S558" s="137" t="e">
        <f t="shared" si="179"/>
        <v>#VALUE!</v>
      </c>
      <c r="T558" s="275" t="e">
        <f t="shared" si="193"/>
        <v>#VALUE!</v>
      </c>
      <c r="U558" s="275" t="e">
        <f t="shared" si="192"/>
        <v>#VALUE!</v>
      </c>
      <c r="V558" s="275" t="e">
        <f t="shared" si="192"/>
        <v>#VALUE!</v>
      </c>
      <c r="W558" s="275" t="e">
        <f t="shared" si="192"/>
        <v>#VALUE!</v>
      </c>
      <c r="X558" s="275" t="e">
        <f t="shared" si="192"/>
        <v>#VALUE!</v>
      </c>
      <c r="Y558" s="275" t="e">
        <f t="shared" si="192"/>
        <v>#VALUE!</v>
      </c>
      <c r="Z558" s="275" t="e">
        <f t="shared" si="192"/>
        <v>#VALUE!</v>
      </c>
      <c r="AA558" s="275" t="e">
        <f t="shared" si="192"/>
        <v>#VALUE!</v>
      </c>
      <c r="AB558" s="275" t="e">
        <f t="shared" si="192"/>
        <v>#VALUE!</v>
      </c>
      <c r="AC558" s="275" t="e">
        <f t="shared" si="192"/>
        <v>#VALUE!</v>
      </c>
      <c r="AD558" s="275" t="e">
        <f t="shared" si="192"/>
        <v>#VALUE!</v>
      </c>
      <c r="AE558" s="276" t="e">
        <f t="shared" si="182"/>
        <v>#VALUE!</v>
      </c>
    </row>
    <row r="559" spans="1:31">
      <c r="A559" s="133" t="e">
        <f t="shared" si="183"/>
        <v>#VALUE!</v>
      </c>
      <c r="B559" s="134" t="e">
        <f t="shared" si="184"/>
        <v>#VALUE!</v>
      </c>
      <c r="C559" s="134" t="e">
        <f t="shared" si="185"/>
        <v>#VALUE!</v>
      </c>
      <c r="D559" s="135" t="e">
        <f t="shared" si="186"/>
        <v>#VALUE!</v>
      </c>
      <c r="E559" s="150" t="e">
        <f t="shared" si="174"/>
        <v>#VALUE!</v>
      </c>
      <c r="F559" s="150" t="e">
        <f t="shared" si="175"/>
        <v>#VALUE!</v>
      </c>
      <c r="G559" s="136" t="e">
        <f t="shared" si="176"/>
        <v>#VALUE!</v>
      </c>
      <c r="H559" s="148" t="e">
        <f t="shared" si="180"/>
        <v>#VALUE!</v>
      </c>
      <c r="I559" s="148" t="e">
        <f t="shared" si="187"/>
        <v>#VALUE!</v>
      </c>
      <c r="J559" s="148" t="e">
        <f t="shared" si="177"/>
        <v>#VALUE!</v>
      </c>
      <c r="K559" s="148" t="e">
        <f t="shared" si="188"/>
        <v>#VALUE!</v>
      </c>
      <c r="L559" s="148" t="e">
        <f t="shared" si="189"/>
        <v>#VALUE!</v>
      </c>
      <c r="M559" s="148" t="e">
        <f t="shared" si="178"/>
        <v>#VALUE!</v>
      </c>
      <c r="N559" s="148" t="e">
        <f t="shared" si="181"/>
        <v>#VALUE!</v>
      </c>
      <c r="O559" s="148"/>
      <c r="P559" s="148"/>
      <c r="Q559" s="148" t="e">
        <f t="shared" si="190"/>
        <v>#VALUE!</v>
      </c>
      <c r="R559" s="148" t="e">
        <f t="shared" si="191"/>
        <v>#VALUE!</v>
      </c>
      <c r="S559" s="137" t="e">
        <f t="shared" si="179"/>
        <v>#VALUE!</v>
      </c>
      <c r="T559" s="275" t="e">
        <f t="shared" si="193"/>
        <v>#VALUE!</v>
      </c>
      <c r="U559" s="275" t="e">
        <f t="shared" si="192"/>
        <v>#VALUE!</v>
      </c>
      <c r="V559" s="275" t="e">
        <f t="shared" si="192"/>
        <v>#VALUE!</v>
      </c>
      <c r="W559" s="275" t="e">
        <f t="shared" si="192"/>
        <v>#VALUE!</v>
      </c>
      <c r="X559" s="275" t="e">
        <f t="shared" si="192"/>
        <v>#VALUE!</v>
      </c>
      <c r="Y559" s="275" t="e">
        <f t="shared" si="192"/>
        <v>#VALUE!</v>
      </c>
      <c r="Z559" s="275" t="e">
        <f t="shared" si="192"/>
        <v>#VALUE!</v>
      </c>
      <c r="AA559" s="275" t="e">
        <f t="shared" si="192"/>
        <v>#VALUE!</v>
      </c>
      <c r="AB559" s="275" t="e">
        <f t="shared" si="192"/>
        <v>#VALUE!</v>
      </c>
      <c r="AC559" s="275" t="e">
        <f t="shared" si="192"/>
        <v>#VALUE!</v>
      </c>
      <c r="AD559" s="275" t="e">
        <f t="shared" si="192"/>
        <v>#VALUE!</v>
      </c>
      <c r="AE559" s="276" t="e">
        <f t="shared" si="182"/>
        <v>#VALUE!</v>
      </c>
    </row>
    <row r="560" spans="1:31">
      <c r="A560" s="133" t="e">
        <f t="shared" si="183"/>
        <v>#VALUE!</v>
      </c>
      <c r="B560" s="134" t="e">
        <f t="shared" si="184"/>
        <v>#VALUE!</v>
      </c>
      <c r="C560" s="134" t="e">
        <f t="shared" si="185"/>
        <v>#VALUE!</v>
      </c>
      <c r="D560" s="135" t="e">
        <f t="shared" si="186"/>
        <v>#VALUE!</v>
      </c>
      <c r="E560" s="150" t="e">
        <f t="shared" si="174"/>
        <v>#VALUE!</v>
      </c>
      <c r="F560" s="150" t="e">
        <f t="shared" si="175"/>
        <v>#VALUE!</v>
      </c>
      <c r="G560" s="136" t="e">
        <f t="shared" si="176"/>
        <v>#VALUE!</v>
      </c>
      <c r="H560" s="148" t="e">
        <f t="shared" si="180"/>
        <v>#VALUE!</v>
      </c>
      <c r="I560" s="148" t="e">
        <f t="shared" si="187"/>
        <v>#VALUE!</v>
      </c>
      <c r="J560" s="148" t="e">
        <f t="shared" si="177"/>
        <v>#VALUE!</v>
      </c>
      <c r="K560" s="148" t="e">
        <f t="shared" si="188"/>
        <v>#VALUE!</v>
      </c>
      <c r="L560" s="148" t="e">
        <f t="shared" si="189"/>
        <v>#VALUE!</v>
      </c>
      <c r="M560" s="148" t="e">
        <f t="shared" si="178"/>
        <v>#VALUE!</v>
      </c>
      <c r="N560" s="148" t="e">
        <f t="shared" si="181"/>
        <v>#VALUE!</v>
      </c>
      <c r="O560" s="148"/>
      <c r="P560" s="148"/>
      <c r="Q560" s="148" t="e">
        <f t="shared" si="190"/>
        <v>#VALUE!</v>
      </c>
      <c r="R560" s="148" t="e">
        <f t="shared" si="191"/>
        <v>#VALUE!</v>
      </c>
      <c r="S560" s="137" t="e">
        <f t="shared" si="179"/>
        <v>#VALUE!</v>
      </c>
      <c r="T560" s="275" t="e">
        <f t="shared" si="193"/>
        <v>#VALUE!</v>
      </c>
      <c r="U560" s="275" t="e">
        <f t="shared" si="192"/>
        <v>#VALUE!</v>
      </c>
      <c r="V560" s="275" t="e">
        <f t="shared" si="192"/>
        <v>#VALUE!</v>
      </c>
      <c r="W560" s="275" t="e">
        <f t="shared" si="192"/>
        <v>#VALUE!</v>
      </c>
      <c r="X560" s="275" t="e">
        <f t="shared" si="192"/>
        <v>#VALUE!</v>
      </c>
      <c r="Y560" s="275" t="e">
        <f t="shared" si="192"/>
        <v>#VALUE!</v>
      </c>
      <c r="Z560" s="275" t="e">
        <f t="shared" si="192"/>
        <v>#VALUE!</v>
      </c>
      <c r="AA560" s="275" t="e">
        <f t="shared" si="192"/>
        <v>#VALUE!</v>
      </c>
      <c r="AB560" s="275" t="e">
        <f t="shared" si="192"/>
        <v>#VALUE!</v>
      </c>
      <c r="AC560" s="275" t="e">
        <f t="shared" si="192"/>
        <v>#VALUE!</v>
      </c>
      <c r="AD560" s="275" t="e">
        <f t="shared" si="192"/>
        <v>#VALUE!</v>
      </c>
      <c r="AE560" s="276" t="e">
        <f t="shared" si="182"/>
        <v>#VALUE!</v>
      </c>
    </row>
    <row r="561" spans="1:31">
      <c r="A561" s="133" t="e">
        <f t="shared" si="183"/>
        <v>#VALUE!</v>
      </c>
      <c r="B561" s="134" t="e">
        <f t="shared" si="184"/>
        <v>#VALUE!</v>
      </c>
      <c r="C561" s="134" t="e">
        <f t="shared" si="185"/>
        <v>#VALUE!</v>
      </c>
      <c r="D561" s="135" t="e">
        <f t="shared" si="186"/>
        <v>#VALUE!</v>
      </c>
      <c r="E561" s="150" t="e">
        <f t="shared" si="174"/>
        <v>#VALUE!</v>
      </c>
      <c r="F561" s="150" t="e">
        <f t="shared" si="175"/>
        <v>#VALUE!</v>
      </c>
      <c r="G561" s="136" t="e">
        <f t="shared" si="176"/>
        <v>#VALUE!</v>
      </c>
      <c r="H561" s="148" t="e">
        <f t="shared" si="180"/>
        <v>#VALUE!</v>
      </c>
      <c r="I561" s="148" t="e">
        <f t="shared" si="187"/>
        <v>#VALUE!</v>
      </c>
      <c r="J561" s="148" t="e">
        <f t="shared" si="177"/>
        <v>#VALUE!</v>
      </c>
      <c r="K561" s="148" t="e">
        <f t="shared" si="188"/>
        <v>#VALUE!</v>
      </c>
      <c r="L561" s="148" t="e">
        <f t="shared" si="189"/>
        <v>#VALUE!</v>
      </c>
      <c r="M561" s="148" t="e">
        <f t="shared" si="178"/>
        <v>#VALUE!</v>
      </c>
      <c r="N561" s="148" t="e">
        <f t="shared" si="181"/>
        <v>#VALUE!</v>
      </c>
      <c r="O561" s="148"/>
      <c r="P561" s="148"/>
      <c r="Q561" s="148" t="e">
        <f t="shared" si="190"/>
        <v>#VALUE!</v>
      </c>
      <c r="R561" s="148" t="e">
        <f t="shared" si="191"/>
        <v>#VALUE!</v>
      </c>
      <c r="S561" s="137" t="e">
        <f t="shared" si="179"/>
        <v>#VALUE!</v>
      </c>
      <c r="T561" s="275" t="e">
        <f t="shared" si="193"/>
        <v>#VALUE!</v>
      </c>
      <c r="U561" s="275" t="e">
        <f t="shared" si="192"/>
        <v>#VALUE!</v>
      </c>
      <c r="V561" s="275" t="e">
        <f t="shared" si="192"/>
        <v>#VALUE!</v>
      </c>
      <c r="W561" s="275" t="e">
        <f t="shared" si="192"/>
        <v>#VALUE!</v>
      </c>
      <c r="X561" s="275" t="e">
        <f t="shared" si="192"/>
        <v>#VALUE!</v>
      </c>
      <c r="Y561" s="275" t="e">
        <f t="shared" si="192"/>
        <v>#VALUE!</v>
      </c>
      <c r="Z561" s="275" t="e">
        <f t="shared" si="192"/>
        <v>#VALUE!</v>
      </c>
      <c r="AA561" s="275" t="e">
        <f t="shared" si="192"/>
        <v>#VALUE!</v>
      </c>
      <c r="AB561" s="275" t="e">
        <f t="shared" si="192"/>
        <v>#VALUE!</v>
      </c>
      <c r="AC561" s="275" t="e">
        <f t="shared" si="192"/>
        <v>#VALUE!</v>
      </c>
      <c r="AD561" s="275" t="e">
        <f t="shared" si="192"/>
        <v>#VALUE!</v>
      </c>
      <c r="AE561" s="276" t="e">
        <f t="shared" si="182"/>
        <v>#VALUE!</v>
      </c>
    </row>
    <row r="562" spans="1:31">
      <c r="A562" s="133" t="e">
        <f t="shared" si="183"/>
        <v>#VALUE!</v>
      </c>
      <c r="B562" s="134" t="e">
        <f t="shared" si="184"/>
        <v>#VALUE!</v>
      </c>
      <c r="C562" s="134" t="e">
        <f t="shared" si="185"/>
        <v>#VALUE!</v>
      </c>
      <c r="D562" s="135" t="e">
        <f t="shared" si="186"/>
        <v>#VALUE!</v>
      </c>
      <c r="E562" s="150" t="e">
        <f t="shared" si="174"/>
        <v>#VALUE!</v>
      </c>
      <c r="F562" s="150" t="e">
        <f t="shared" si="175"/>
        <v>#VALUE!</v>
      </c>
      <c r="G562" s="136" t="e">
        <f t="shared" si="176"/>
        <v>#VALUE!</v>
      </c>
      <c r="H562" s="148" t="e">
        <f t="shared" si="180"/>
        <v>#VALUE!</v>
      </c>
      <c r="I562" s="148" t="e">
        <f t="shared" si="187"/>
        <v>#VALUE!</v>
      </c>
      <c r="J562" s="148" t="e">
        <f t="shared" si="177"/>
        <v>#VALUE!</v>
      </c>
      <c r="K562" s="148" t="e">
        <f t="shared" si="188"/>
        <v>#VALUE!</v>
      </c>
      <c r="L562" s="148" t="e">
        <f t="shared" si="189"/>
        <v>#VALUE!</v>
      </c>
      <c r="M562" s="148" t="e">
        <f t="shared" si="178"/>
        <v>#VALUE!</v>
      </c>
      <c r="N562" s="148" t="e">
        <f t="shared" si="181"/>
        <v>#VALUE!</v>
      </c>
      <c r="O562" s="148"/>
      <c r="P562" s="148"/>
      <c r="Q562" s="148" t="e">
        <f t="shared" si="190"/>
        <v>#VALUE!</v>
      </c>
      <c r="R562" s="148" t="e">
        <f t="shared" si="191"/>
        <v>#VALUE!</v>
      </c>
      <c r="S562" s="137" t="e">
        <f t="shared" si="179"/>
        <v>#VALUE!</v>
      </c>
      <c r="T562" s="275" t="e">
        <f t="shared" si="193"/>
        <v>#VALUE!</v>
      </c>
      <c r="U562" s="275" t="e">
        <f t="shared" si="192"/>
        <v>#VALUE!</v>
      </c>
      <c r="V562" s="275" t="e">
        <f t="shared" si="192"/>
        <v>#VALUE!</v>
      </c>
      <c r="W562" s="275" t="e">
        <f t="shared" si="192"/>
        <v>#VALUE!</v>
      </c>
      <c r="X562" s="275" t="e">
        <f t="shared" si="192"/>
        <v>#VALUE!</v>
      </c>
      <c r="Y562" s="275" t="e">
        <f t="shared" si="192"/>
        <v>#VALUE!</v>
      </c>
      <c r="Z562" s="275" t="e">
        <f t="shared" si="192"/>
        <v>#VALUE!</v>
      </c>
      <c r="AA562" s="275" t="e">
        <f t="shared" si="192"/>
        <v>#VALUE!</v>
      </c>
      <c r="AB562" s="275" t="e">
        <f t="shared" si="192"/>
        <v>#VALUE!</v>
      </c>
      <c r="AC562" s="275" t="e">
        <f t="shared" si="192"/>
        <v>#VALUE!</v>
      </c>
      <c r="AD562" s="275" t="e">
        <f t="shared" si="192"/>
        <v>#VALUE!</v>
      </c>
      <c r="AE562" s="276" t="e">
        <f t="shared" si="182"/>
        <v>#VALUE!</v>
      </c>
    </row>
    <row r="563" spans="1:31">
      <c r="A563" s="133" t="e">
        <f t="shared" si="183"/>
        <v>#VALUE!</v>
      </c>
      <c r="B563" s="134" t="e">
        <f t="shared" si="184"/>
        <v>#VALUE!</v>
      </c>
      <c r="C563" s="134" t="e">
        <f t="shared" si="185"/>
        <v>#VALUE!</v>
      </c>
      <c r="D563" s="135" t="e">
        <f t="shared" si="186"/>
        <v>#VALUE!</v>
      </c>
      <c r="E563" s="150" t="e">
        <f t="shared" si="174"/>
        <v>#VALUE!</v>
      </c>
      <c r="F563" s="150" t="e">
        <f t="shared" si="175"/>
        <v>#VALUE!</v>
      </c>
      <c r="G563" s="136" t="e">
        <f t="shared" si="176"/>
        <v>#VALUE!</v>
      </c>
      <c r="H563" s="148" t="e">
        <f t="shared" si="180"/>
        <v>#VALUE!</v>
      </c>
      <c r="I563" s="148" t="e">
        <f t="shared" si="187"/>
        <v>#VALUE!</v>
      </c>
      <c r="J563" s="148" t="e">
        <f t="shared" si="177"/>
        <v>#VALUE!</v>
      </c>
      <c r="K563" s="148" t="e">
        <f t="shared" si="188"/>
        <v>#VALUE!</v>
      </c>
      <c r="L563" s="148" t="e">
        <f t="shared" si="189"/>
        <v>#VALUE!</v>
      </c>
      <c r="M563" s="148" t="e">
        <f t="shared" si="178"/>
        <v>#VALUE!</v>
      </c>
      <c r="N563" s="148" t="e">
        <f t="shared" si="181"/>
        <v>#VALUE!</v>
      </c>
      <c r="O563" s="148"/>
      <c r="P563" s="148"/>
      <c r="Q563" s="148" t="e">
        <f t="shared" si="190"/>
        <v>#VALUE!</v>
      </c>
      <c r="R563" s="148" t="e">
        <f t="shared" si="191"/>
        <v>#VALUE!</v>
      </c>
      <c r="S563" s="137" t="e">
        <f t="shared" si="179"/>
        <v>#VALUE!</v>
      </c>
      <c r="T563" s="275" t="e">
        <f t="shared" si="193"/>
        <v>#VALUE!</v>
      </c>
      <c r="U563" s="275" t="e">
        <f t="shared" si="192"/>
        <v>#VALUE!</v>
      </c>
      <c r="V563" s="275" t="e">
        <f t="shared" si="192"/>
        <v>#VALUE!</v>
      </c>
      <c r="W563" s="275" t="e">
        <f t="shared" si="192"/>
        <v>#VALUE!</v>
      </c>
      <c r="X563" s="275" t="e">
        <f t="shared" si="192"/>
        <v>#VALUE!</v>
      </c>
      <c r="Y563" s="275" t="e">
        <f t="shared" si="192"/>
        <v>#VALUE!</v>
      </c>
      <c r="Z563" s="275" t="e">
        <f t="shared" si="192"/>
        <v>#VALUE!</v>
      </c>
      <c r="AA563" s="275" t="e">
        <f t="shared" si="192"/>
        <v>#VALUE!</v>
      </c>
      <c r="AB563" s="275" t="e">
        <f t="shared" si="192"/>
        <v>#VALUE!</v>
      </c>
      <c r="AC563" s="275" t="e">
        <f t="shared" si="192"/>
        <v>#VALUE!</v>
      </c>
      <c r="AD563" s="275" t="e">
        <f t="shared" si="192"/>
        <v>#VALUE!</v>
      </c>
      <c r="AE563" s="276" t="e">
        <f t="shared" si="182"/>
        <v>#VALUE!</v>
      </c>
    </row>
    <row r="564" spans="1:31">
      <c r="A564" s="133" t="e">
        <f t="shared" si="183"/>
        <v>#VALUE!</v>
      </c>
      <c r="B564" s="134" t="e">
        <f t="shared" si="184"/>
        <v>#VALUE!</v>
      </c>
      <c r="C564" s="134" t="e">
        <f t="shared" si="185"/>
        <v>#VALUE!</v>
      </c>
      <c r="D564" s="135" t="e">
        <f t="shared" si="186"/>
        <v>#VALUE!</v>
      </c>
      <c r="E564" s="150" t="e">
        <f t="shared" si="174"/>
        <v>#VALUE!</v>
      </c>
      <c r="F564" s="150" t="e">
        <f t="shared" si="175"/>
        <v>#VALUE!</v>
      </c>
      <c r="G564" s="136" t="e">
        <f t="shared" si="176"/>
        <v>#VALUE!</v>
      </c>
      <c r="H564" s="148" t="e">
        <f t="shared" si="180"/>
        <v>#VALUE!</v>
      </c>
      <c r="I564" s="148" t="e">
        <f t="shared" si="187"/>
        <v>#VALUE!</v>
      </c>
      <c r="J564" s="148" t="e">
        <f t="shared" si="177"/>
        <v>#VALUE!</v>
      </c>
      <c r="K564" s="148" t="e">
        <f t="shared" si="188"/>
        <v>#VALUE!</v>
      </c>
      <c r="L564" s="148" t="e">
        <f t="shared" si="189"/>
        <v>#VALUE!</v>
      </c>
      <c r="M564" s="148" t="e">
        <f t="shared" si="178"/>
        <v>#VALUE!</v>
      </c>
      <c r="N564" s="148" t="e">
        <f t="shared" si="181"/>
        <v>#VALUE!</v>
      </c>
      <c r="O564" s="148"/>
      <c r="P564" s="148"/>
      <c r="Q564" s="148" t="e">
        <f t="shared" si="190"/>
        <v>#VALUE!</v>
      </c>
      <c r="R564" s="148" t="e">
        <f t="shared" si="191"/>
        <v>#VALUE!</v>
      </c>
      <c r="S564" s="137" t="e">
        <f t="shared" si="179"/>
        <v>#VALUE!</v>
      </c>
      <c r="T564" s="275" t="e">
        <f t="shared" si="193"/>
        <v>#VALUE!</v>
      </c>
      <c r="U564" s="275" t="e">
        <f t="shared" si="192"/>
        <v>#VALUE!</v>
      </c>
      <c r="V564" s="275" t="e">
        <f t="shared" si="192"/>
        <v>#VALUE!</v>
      </c>
      <c r="W564" s="275" t="e">
        <f t="shared" si="192"/>
        <v>#VALUE!</v>
      </c>
      <c r="X564" s="275" t="e">
        <f t="shared" si="192"/>
        <v>#VALUE!</v>
      </c>
      <c r="Y564" s="275" t="e">
        <f t="shared" si="192"/>
        <v>#VALUE!</v>
      </c>
      <c r="Z564" s="275" t="e">
        <f t="shared" si="192"/>
        <v>#VALUE!</v>
      </c>
      <c r="AA564" s="275" t="e">
        <f t="shared" si="192"/>
        <v>#VALUE!</v>
      </c>
      <c r="AB564" s="275" t="e">
        <f t="shared" si="192"/>
        <v>#VALUE!</v>
      </c>
      <c r="AC564" s="275" t="e">
        <f t="shared" si="192"/>
        <v>#VALUE!</v>
      </c>
      <c r="AD564" s="275" t="e">
        <f t="shared" si="192"/>
        <v>#VALUE!</v>
      </c>
      <c r="AE564" s="276" t="e">
        <f t="shared" si="182"/>
        <v>#VALUE!</v>
      </c>
    </row>
    <row r="565" spans="1:31">
      <c r="A565" s="133" t="e">
        <f t="shared" si="183"/>
        <v>#VALUE!</v>
      </c>
      <c r="B565" s="134" t="e">
        <f t="shared" si="184"/>
        <v>#VALUE!</v>
      </c>
      <c r="C565" s="134" t="e">
        <f t="shared" si="185"/>
        <v>#VALUE!</v>
      </c>
      <c r="D565" s="135" t="e">
        <f t="shared" si="186"/>
        <v>#VALUE!</v>
      </c>
      <c r="E565" s="150" t="e">
        <f t="shared" si="174"/>
        <v>#VALUE!</v>
      </c>
      <c r="F565" s="150" t="e">
        <f t="shared" si="175"/>
        <v>#VALUE!</v>
      </c>
      <c r="G565" s="136" t="e">
        <f t="shared" si="176"/>
        <v>#VALUE!</v>
      </c>
      <c r="H565" s="148" t="e">
        <f t="shared" si="180"/>
        <v>#VALUE!</v>
      </c>
      <c r="I565" s="148" t="e">
        <f t="shared" si="187"/>
        <v>#VALUE!</v>
      </c>
      <c r="J565" s="148" t="e">
        <f t="shared" si="177"/>
        <v>#VALUE!</v>
      </c>
      <c r="K565" s="148" t="e">
        <f t="shared" si="188"/>
        <v>#VALUE!</v>
      </c>
      <c r="L565" s="148" t="e">
        <f t="shared" si="189"/>
        <v>#VALUE!</v>
      </c>
      <c r="M565" s="148" t="e">
        <f t="shared" si="178"/>
        <v>#VALUE!</v>
      </c>
      <c r="N565" s="148" t="e">
        <f t="shared" si="181"/>
        <v>#VALUE!</v>
      </c>
      <c r="O565" s="148"/>
      <c r="P565" s="148"/>
      <c r="Q565" s="148" t="e">
        <f t="shared" si="190"/>
        <v>#VALUE!</v>
      </c>
      <c r="R565" s="148" t="e">
        <f t="shared" si="191"/>
        <v>#VALUE!</v>
      </c>
      <c r="S565" s="137" t="e">
        <f t="shared" si="179"/>
        <v>#VALUE!</v>
      </c>
      <c r="T565" s="275" t="e">
        <f t="shared" si="193"/>
        <v>#VALUE!</v>
      </c>
      <c r="U565" s="275" t="e">
        <f t="shared" si="192"/>
        <v>#VALUE!</v>
      </c>
      <c r="V565" s="275" t="e">
        <f t="shared" si="192"/>
        <v>#VALUE!</v>
      </c>
      <c r="W565" s="275" t="e">
        <f t="shared" si="192"/>
        <v>#VALUE!</v>
      </c>
      <c r="X565" s="275" t="e">
        <f t="shared" si="192"/>
        <v>#VALUE!</v>
      </c>
      <c r="Y565" s="275" t="e">
        <f t="shared" si="192"/>
        <v>#VALUE!</v>
      </c>
      <c r="Z565" s="275" t="e">
        <f t="shared" si="192"/>
        <v>#VALUE!</v>
      </c>
      <c r="AA565" s="275" t="e">
        <f t="shared" si="192"/>
        <v>#VALUE!</v>
      </c>
      <c r="AB565" s="275" t="e">
        <f t="shared" si="192"/>
        <v>#VALUE!</v>
      </c>
      <c r="AC565" s="275" t="e">
        <f t="shared" si="192"/>
        <v>#VALUE!</v>
      </c>
      <c r="AD565" s="275" t="e">
        <f t="shared" si="192"/>
        <v>#VALUE!</v>
      </c>
      <c r="AE565" s="276" t="e">
        <f t="shared" si="182"/>
        <v>#VALUE!</v>
      </c>
    </row>
    <row r="566" spans="1:31">
      <c r="A566" s="133" t="e">
        <f t="shared" si="183"/>
        <v>#VALUE!</v>
      </c>
      <c r="B566" s="134" t="e">
        <f t="shared" si="184"/>
        <v>#VALUE!</v>
      </c>
      <c r="C566" s="134" t="e">
        <f t="shared" si="185"/>
        <v>#VALUE!</v>
      </c>
      <c r="D566" s="135" t="e">
        <f t="shared" si="186"/>
        <v>#VALUE!</v>
      </c>
      <c r="E566" s="150" t="e">
        <f t="shared" si="174"/>
        <v>#VALUE!</v>
      </c>
      <c r="F566" s="150" t="e">
        <f t="shared" si="175"/>
        <v>#VALUE!</v>
      </c>
      <c r="G566" s="136" t="e">
        <f t="shared" si="176"/>
        <v>#VALUE!</v>
      </c>
      <c r="H566" s="148" t="e">
        <f t="shared" si="180"/>
        <v>#VALUE!</v>
      </c>
      <c r="I566" s="148" t="e">
        <f t="shared" si="187"/>
        <v>#VALUE!</v>
      </c>
      <c r="J566" s="148" t="e">
        <f t="shared" si="177"/>
        <v>#VALUE!</v>
      </c>
      <c r="K566" s="148" t="e">
        <f t="shared" si="188"/>
        <v>#VALUE!</v>
      </c>
      <c r="L566" s="148" t="e">
        <f t="shared" si="189"/>
        <v>#VALUE!</v>
      </c>
      <c r="M566" s="148" t="e">
        <f t="shared" si="178"/>
        <v>#VALUE!</v>
      </c>
      <c r="N566" s="148" t="e">
        <f t="shared" si="181"/>
        <v>#VALUE!</v>
      </c>
      <c r="O566" s="148"/>
      <c r="P566" s="148"/>
      <c r="Q566" s="148" t="e">
        <f t="shared" si="190"/>
        <v>#VALUE!</v>
      </c>
      <c r="R566" s="148" t="e">
        <f t="shared" si="191"/>
        <v>#VALUE!</v>
      </c>
      <c r="S566" s="137" t="e">
        <f t="shared" si="179"/>
        <v>#VALUE!</v>
      </c>
      <c r="T566" s="275" t="e">
        <f t="shared" si="193"/>
        <v>#VALUE!</v>
      </c>
      <c r="U566" s="275" t="e">
        <f t="shared" si="192"/>
        <v>#VALUE!</v>
      </c>
      <c r="V566" s="275" t="e">
        <f t="shared" si="192"/>
        <v>#VALUE!</v>
      </c>
      <c r="W566" s="275" t="e">
        <f t="shared" si="192"/>
        <v>#VALUE!</v>
      </c>
      <c r="X566" s="275" t="e">
        <f t="shared" si="192"/>
        <v>#VALUE!</v>
      </c>
      <c r="Y566" s="275" t="e">
        <f t="shared" ref="U566:AD591" si="194">MAX(0,MIN(MAX(0,$M566),Y$7)-Y$6)</f>
        <v>#VALUE!</v>
      </c>
      <c r="Z566" s="275" t="e">
        <f t="shared" si="194"/>
        <v>#VALUE!</v>
      </c>
      <c r="AA566" s="275" t="e">
        <f t="shared" si="194"/>
        <v>#VALUE!</v>
      </c>
      <c r="AB566" s="275" t="e">
        <f t="shared" si="194"/>
        <v>#VALUE!</v>
      </c>
      <c r="AC566" s="275" t="e">
        <f t="shared" si="194"/>
        <v>#VALUE!</v>
      </c>
      <c r="AD566" s="275" t="e">
        <f t="shared" si="194"/>
        <v>#VALUE!</v>
      </c>
      <c r="AE566" s="276" t="e">
        <f t="shared" si="182"/>
        <v>#VALUE!</v>
      </c>
    </row>
    <row r="567" spans="1:31">
      <c r="A567" s="133" t="e">
        <f t="shared" si="183"/>
        <v>#VALUE!</v>
      </c>
      <c r="B567" s="134" t="e">
        <f t="shared" si="184"/>
        <v>#VALUE!</v>
      </c>
      <c r="C567" s="134" t="e">
        <f t="shared" si="185"/>
        <v>#VALUE!</v>
      </c>
      <c r="D567" s="135" t="e">
        <f t="shared" si="186"/>
        <v>#VALUE!</v>
      </c>
      <c r="E567" s="150" t="e">
        <f t="shared" si="174"/>
        <v>#VALUE!</v>
      </c>
      <c r="F567" s="150" t="e">
        <f t="shared" si="175"/>
        <v>#VALUE!</v>
      </c>
      <c r="G567" s="136" t="e">
        <f t="shared" si="176"/>
        <v>#VALUE!</v>
      </c>
      <c r="H567" s="148" t="e">
        <f t="shared" si="180"/>
        <v>#VALUE!</v>
      </c>
      <c r="I567" s="148" t="e">
        <f t="shared" si="187"/>
        <v>#VALUE!</v>
      </c>
      <c r="J567" s="148" t="e">
        <f t="shared" si="177"/>
        <v>#VALUE!</v>
      </c>
      <c r="K567" s="148" t="e">
        <f t="shared" si="188"/>
        <v>#VALUE!</v>
      </c>
      <c r="L567" s="148" t="e">
        <f t="shared" si="189"/>
        <v>#VALUE!</v>
      </c>
      <c r="M567" s="148" t="e">
        <f t="shared" si="178"/>
        <v>#VALUE!</v>
      </c>
      <c r="N567" s="148" t="e">
        <f t="shared" si="181"/>
        <v>#VALUE!</v>
      </c>
      <c r="O567" s="148"/>
      <c r="P567" s="148"/>
      <c r="Q567" s="148" t="e">
        <f t="shared" si="190"/>
        <v>#VALUE!</v>
      </c>
      <c r="R567" s="148" t="e">
        <f t="shared" si="191"/>
        <v>#VALUE!</v>
      </c>
      <c r="S567" s="137" t="e">
        <f t="shared" si="179"/>
        <v>#VALUE!</v>
      </c>
      <c r="T567" s="275" t="e">
        <f t="shared" si="193"/>
        <v>#VALUE!</v>
      </c>
      <c r="U567" s="275" t="e">
        <f t="shared" si="194"/>
        <v>#VALUE!</v>
      </c>
      <c r="V567" s="275" t="e">
        <f t="shared" si="194"/>
        <v>#VALUE!</v>
      </c>
      <c r="W567" s="275" t="e">
        <f t="shared" si="194"/>
        <v>#VALUE!</v>
      </c>
      <c r="X567" s="275" t="e">
        <f t="shared" si="194"/>
        <v>#VALUE!</v>
      </c>
      <c r="Y567" s="275" t="e">
        <f t="shared" si="194"/>
        <v>#VALUE!</v>
      </c>
      <c r="Z567" s="275" t="e">
        <f t="shared" si="194"/>
        <v>#VALUE!</v>
      </c>
      <c r="AA567" s="275" t="e">
        <f t="shared" si="194"/>
        <v>#VALUE!</v>
      </c>
      <c r="AB567" s="275" t="e">
        <f t="shared" si="194"/>
        <v>#VALUE!</v>
      </c>
      <c r="AC567" s="275" t="e">
        <f t="shared" si="194"/>
        <v>#VALUE!</v>
      </c>
      <c r="AD567" s="275" t="e">
        <f t="shared" si="194"/>
        <v>#VALUE!</v>
      </c>
      <c r="AE567" s="276" t="e">
        <f t="shared" si="182"/>
        <v>#VALUE!</v>
      </c>
    </row>
    <row r="568" spans="1:31">
      <c r="A568" s="133" t="e">
        <f t="shared" si="183"/>
        <v>#VALUE!</v>
      </c>
      <c r="B568" s="134" t="e">
        <f t="shared" si="184"/>
        <v>#VALUE!</v>
      </c>
      <c r="C568" s="134" t="e">
        <f t="shared" si="185"/>
        <v>#VALUE!</v>
      </c>
      <c r="D568" s="135" t="e">
        <f t="shared" si="186"/>
        <v>#VALUE!</v>
      </c>
      <c r="E568" s="150" t="e">
        <f t="shared" si="174"/>
        <v>#VALUE!</v>
      </c>
      <c r="F568" s="150" t="e">
        <f t="shared" si="175"/>
        <v>#VALUE!</v>
      </c>
      <c r="G568" s="136" t="e">
        <f t="shared" si="176"/>
        <v>#VALUE!</v>
      </c>
      <c r="H568" s="148" t="e">
        <f t="shared" si="180"/>
        <v>#VALUE!</v>
      </c>
      <c r="I568" s="148" t="e">
        <f t="shared" si="187"/>
        <v>#VALUE!</v>
      </c>
      <c r="J568" s="148" t="e">
        <f t="shared" si="177"/>
        <v>#VALUE!</v>
      </c>
      <c r="K568" s="148" t="e">
        <f t="shared" si="188"/>
        <v>#VALUE!</v>
      </c>
      <c r="L568" s="148" t="e">
        <f t="shared" si="189"/>
        <v>#VALUE!</v>
      </c>
      <c r="M568" s="148" t="e">
        <f t="shared" si="178"/>
        <v>#VALUE!</v>
      </c>
      <c r="N568" s="148" t="e">
        <f t="shared" si="181"/>
        <v>#VALUE!</v>
      </c>
      <c r="O568" s="148"/>
      <c r="P568" s="148"/>
      <c r="Q568" s="148" t="e">
        <f t="shared" si="190"/>
        <v>#VALUE!</v>
      </c>
      <c r="R568" s="148" t="e">
        <f t="shared" si="191"/>
        <v>#VALUE!</v>
      </c>
      <c r="S568" s="137" t="e">
        <f t="shared" si="179"/>
        <v>#VALUE!</v>
      </c>
      <c r="T568" s="275" t="e">
        <f t="shared" si="193"/>
        <v>#VALUE!</v>
      </c>
      <c r="U568" s="275" t="e">
        <f t="shared" si="194"/>
        <v>#VALUE!</v>
      </c>
      <c r="V568" s="275" t="e">
        <f t="shared" si="194"/>
        <v>#VALUE!</v>
      </c>
      <c r="W568" s="275" t="e">
        <f t="shared" si="194"/>
        <v>#VALUE!</v>
      </c>
      <c r="X568" s="275" t="e">
        <f t="shared" si="194"/>
        <v>#VALUE!</v>
      </c>
      <c r="Y568" s="275" t="e">
        <f t="shared" si="194"/>
        <v>#VALUE!</v>
      </c>
      <c r="Z568" s="275" t="e">
        <f t="shared" si="194"/>
        <v>#VALUE!</v>
      </c>
      <c r="AA568" s="275" t="e">
        <f t="shared" si="194"/>
        <v>#VALUE!</v>
      </c>
      <c r="AB568" s="275" t="e">
        <f t="shared" si="194"/>
        <v>#VALUE!</v>
      </c>
      <c r="AC568" s="275" t="e">
        <f t="shared" si="194"/>
        <v>#VALUE!</v>
      </c>
      <c r="AD568" s="275" t="e">
        <f t="shared" si="194"/>
        <v>#VALUE!</v>
      </c>
      <c r="AE568" s="276" t="e">
        <f t="shared" si="182"/>
        <v>#VALUE!</v>
      </c>
    </row>
    <row r="569" spans="1:31">
      <c r="A569" s="133" t="e">
        <f t="shared" si="183"/>
        <v>#VALUE!</v>
      </c>
      <c r="B569" s="134" t="e">
        <f t="shared" si="184"/>
        <v>#VALUE!</v>
      </c>
      <c r="C569" s="134" t="e">
        <f t="shared" si="185"/>
        <v>#VALUE!</v>
      </c>
      <c r="D569" s="135" t="e">
        <f t="shared" si="186"/>
        <v>#VALUE!</v>
      </c>
      <c r="E569" s="150" t="e">
        <f t="shared" si="174"/>
        <v>#VALUE!</v>
      </c>
      <c r="F569" s="150" t="e">
        <f t="shared" si="175"/>
        <v>#VALUE!</v>
      </c>
      <c r="G569" s="136" t="e">
        <f t="shared" si="176"/>
        <v>#VALUE!</v>
      </c>
      <c r="H569" s="148" t="e">
        <f t="shared" si="180"/>
        <v>#VALUE!</v>
      </c>
      <c r="I569" s="148" t="e">
        <f t="shared" si="187"/>
        <v>#VALUE!</v>
      </c>
      <c r="J569" s="148" t="e">
        <f t="shared" si="177"/>
        <v>#VALUE!</v>
      </c>
      <c r="K569" s="148" t="e">
        <f t="shared" si="188"/>
        <v>#VALUE!</v>
      </c>
      <c r="L569" s="148" t="e">
        <f t="shared" si="189"/>
        <v>#VALUE!</v>
      </c>
      <c r="M569" s="148" t="e">
        <f t="shared" si="178"/>
        <v>#VALUE!</v>
      </c>
      <c r="N569" s="148" t="e">
        <f t="shared" si="181"/>
        <v>#VALUE!</v>
      </c>
      <c r="O569" s="148"/>
      <c r="P569" s="148"/>
      <c r="Q569" s="148" t="e">
        <f t="shared" si="190"/>
        <v>#VALUE!</v>
      </c>
      <c r="R569" s="148" t="e">
        <f t="shared" si="191"/>
        <v>#VALUE!</v>
      </c>
      <c r="S569" s="137" t="e">
        <f t="shared" si="179"/>
        <v>#VALUE!</v>
      </c>
      <c r="T569" s="275" t="e">
        <f t="shared" si="193"/>
        <v>#VALUE!</v>
      </c>
      <c r="U569" s="275" t="e">
        <f t="shared" si="194"/>
        <v>#VALUE!</v>
      </c>
      <c r="V569" s="275" t="e">
        <f t="shared" si="194"/>
        <v>#VALUE!</v>
      </c>
      <c r="W569" s="275" t="e">
        <f t="shared" si="194"/>
        <v>#VALUE!</v>
      </c>
      <c r="X569" s="275" t="e">
        <f t="shared" si="194"/>
        <v>#VALUE!</v>
      </c>
      <c r="Y569" s="275" t="e">
        <f t="shared" si="194"/>
        <v>#VALUE!</v>
      </c>
      <c r="Z569" s="275" t="e">
        <f t="shared" si="194"/>
        <v>#VALUE!</v>
      </c>
      <c r="AA569" s="275" t="e">
        <f t="shared" si="194"/>
        <v>#VALUE!</v>
      </c>
      <c r="AB569" s="275" t="e">
        <f t="shared" si="194"/>
        <v>#VALUE!</v>
      </c>
      <c r="AC569" s="275" t="e">
        <f t="shared" si="194"/>
        <v>#VALUE!</v>
      </c>
      <c r="AD569" s="275" t="e">
        <f t="shared" si="194"/>
        <v>#VALUE!</v>
      </c>
      <c r="AE569" s="276" t="e">
        <f t="shared" si="182"/>
        <v>#VALUE!</v>
      </c>
    </row>
    <row r="570" spans="1:31">
      <c r="A570" s="133" t="e">
        <f t="shared" si="183"/>
        <v>#VALUE!</v>
      </c>
      <c r="B570" s="134" t="e">
        <f t="shared" si="184"/>
        <v>#VALUE!</v>
      </c>
      <c r="C570" s="134" t="e">
        <f t="shared" si="185"/>
        <v>#VALUE!</v>
      </c>
      <c r="D570" s="135" t="e">
        <f t="shared" si="186"/>
        <v>#VALUE!</v>
      </c>
      <c r="E570" s="150" t="e">
        <f t="shared" si="174"/>
        <v>#VALUE!</v>
      </c>
      <c r="F570" s="150" t="e">
        <f t="shared" si="175"/>
        <v>#VALUE!</v>
      </c>
      <c r="G570" s="136" t="e">
        <f t="shared" si="176"/>
        <v>#VALUE!</v>
      </c>
      <c r="H570" s="148" t="e">
        <f t="shared" si="180"/>
        <v>#VALUE!</v>
      </c>
      <c r="I570" s="148" t="e">
        <f t="shared" si="187"/>
        <v>#VALUE!</v>
      </c>
      <c r="J570" s="148" t="e">
        <f t="shared" si="177"/>
        <v>#VALUE!</v>
      </c>
      <c r="K570" s="148" t="e">
        <f t="shared" si="188"/>
        <v>#VALUE!</v>
      </c>
      <c r="L570" s="148" t="e">
        <f t="shared" si="189"/>
        <v>#VALUE!</v>
      </c>
      <c r="M570" s="148" t="e">
        <f t="shared" si="178"/>
        <v>#VALUE!</v>
      </c>
      <c r="N570" s="148" t="e">
        <f t="shared" si="181"/>
        <v>#VALUE!</v>
      </c>
      <c r="O570" s="148"/>
      <c r="P570" s="148"/>
      <c r="Q570" s="148" t="e">
        <f t="shared" si="190"/>
        <v>#VALUE!</v>
      </c>
      <c r="R570" s="148" t="e">
        <f t="shared" si="191"/>
        <v>#VALUE!</v>
      </c>
      <c r="S570" s="137" t="e">
        <f t="shared" si="179"/>
        <v>#VALUE!</v>
      </c>
      <c r="T570" s="275" t="e">
        <f t="shared" si="193"/>
        <v>#VALUE!</v>
      </c>
      <c r="U570" s="275" t="e">
        <f t="shared" si="194"/>
        <v>#VALUE!</v>
      </c>
      <c r="V570" s="275" t="e">
        <f t="shared" si="194"/>
        <v>#VALUE!</v>
      </c>
      <c r="W570" s="275" t="e">
        <f t="shared" si="194"/>
        <v>#VALUE!</v>
      </c>
      <c r="X570" s="275" t="e">
        <f t="shared" si="194"/>
        <v>#VALUE!</v>
      </c>
      <c r="Y570" s="275" t="e">
        <f t="shared" si="194"/>
        <v>#VALUE!</v>
      </c>
      <c r="Z570" s="275" t="e">
        <f t="shared" si="194"/>
        <v>#VALUE!</v>
      </c>
      <c r="AA570" s="275" t="e">
        <f t="shared" si="194"/>
        <v>#VALUE!</v>
      </c>
      <c r="AB570" s="275" t="e">
        <f t="shared" si="194"/>
        <v>#VALUE!</v>
      </c>
      <c r="AC570" s="275" t="e">
        <f t="shared" si="194"/>
        <v>#VALUE!</v>
      </c>
      <c r="AD570" s="275" t="e">
        <f t="shared" si="194"/>
        <v>#VALUE!</v>
      </c>
      <c r="AE570" s="276" t="e">
        <f t="shared" si="182"/>
        <v>#VALUE!</v>
      </c>
    </row>
    <row r="571" spans="1:31">
      <c r="A571" s="133" t="e">
        <f t="shared" si="183"/>
        <v>#VALUE!</v>
      </c>
      <c r="B571" s="134" t="e">
        <f t="shared" si="184"/>
        <v>#VALUE!</v>
      </c>
      <c r="C571" s="134" t="e">
        <f t="shared" si="185"/>
        <v>#VALUE!</v>
      </c>
      <c r="D571" s="135" t="e">
        <f t="shared" si="186"/>
        <v>#VALUE!</v>
      </c>
      <c r="E571" s="150" t="e">
        <f t="shared" si="174"/>
        <v>#VALUE!</v>
      </c>
      <c r="F571" s="150" t="e">
        <f t="shared" si="175"/>
        <v>#VALUE!</v>
      </c>
      <c r="G571" s="136" t="e">
        <f t="shared" si="176"/>
        <v>#VALUE!</v>
      </c>
      <c r="H571" s="148" t="e">
        <f t="shared" si="180"/>
        <v>#VALUE!</v>
      </c>
      <c r="I571" s="148" t="e">
        <f t="shared" si="187"/>
        <v>#VALUE!</v>
      </c>
      <c r="J571" s="148" t="e">
        <f t="shared" si="177"/>
        <v>#VALUE!</v>
      </c>
      <c r="K571" s="148" t="e">
        <f t="shared" si="188"/>
        <v>#VALUE!</v>
      </c>
      <c r="L571" s="148" t="e">
        <f t="shared" si="189"/>
        <v>#VALUE!</v>
      </c>
      <c r="M571" s="148" t="e">
        <f t="shared" si="178"/>
        <v>#VALUE!</v>
      </c>
      <c r="N571" s="148" t="e">
        <f t="shared" si="181"/>
        <v>#VALUE!</v>
      </c>
      <c r="O571" s="148"/>
      <c r="P571" s="148"/>
      <c r="Q571" s="148" t="e">
        <f t="shared" si="190"/>
        <v>#VALUE!</v>
      </c>
      <c r="R571" s="148" t="e">
        <f t="shared" si="191"/>
        <v>#VALUE!</v>
      </c>
      <c r="S571" s="137" t="e">
        <f t="shared" si="179"/>
        <v>#VALUE!</v>
      </c>
      <c r="T571" s="275" t="e">
        <f t="shared" si="193"/>
        <v>#VALUE!</v>
      </c>
      <c r="U571" s="275" t="e">
        <f t="shared" si="194"/>
        <v>#VALUE!</v>
      </c>
      <c r="V571" s="275" t="e">
        <f t="shared" si="194"/>
        <v>#VALUE!</v>
      </c>
      <c r="W571" s="275" t="e">
        <f t="shared" si="194"/>
        <v>#VALUE!</v>
      </c>
      <c r="X571" s="275" t="e">
        <f t="shared" si="194"/>
        <v>#VALUE!</v>
      </c>
      <c r="Y571" s="275" t="e">
        <f t="shared" si="194"/>
        <v>#VALUE!</v>
      </c>
      <c r="Z571" s="275" t="e">
        <f t="shared" si="194"/>
        <v>#VALUE!</v>
      </c>
      <c r="AA571" s="275" t="e">
        <f t="shared" si="194"/>
        <v>#VALUE!</v>
      </c>
      <c r="AB571" s="275" t="e">
        <f t="shared" si="194"/>
        <v>#VALUE!</v>
      </c>
      <c r="AC571" s="275" t="e">
        <f t="shared" si="194"/>
        <v>#VALUE!</v>
      </c>
      <c r="AD571" s="275" t="e">
        <f t="shared" si="194"/>
        <v>#VALUE!</v>
      </c>
      <c r="AE571" s="276" t="e">
        <f t="shared" si="182"/>
        <v>#VALUE!</v>
      </c>
    </row>
    <row r="572" spans="1:31">
      <c r="A572" s="133" t="e">
        <f t="shared" si="183"/>
        <v>#VALUE!</v>
      </c>
      <c r="B572" s="134" t="e">
        <f t="shared" si="184"/>
        <v>#VALUE!</v>
      </c>
      <c r="C572" s="134" t="e">
        <f t="shared" si="185"/>
        <v>#VALUE!</v>
      </c>
      <c r="D572" s="135" t="e">
        <f t="shared" si="186"/>
        <v>#VALUE!</v>
      </c>
      <c r="E572" s="150" t="e">
        <f t="shared" si="174"/>
        <v>#VALUE!</v>
      </c>
      <c r="F572" s="150" t="e">
        <f t="shared" si="175"/>
        <v>#VALUE!</v>
      </c>
      <c r="G572" s="136" t="e">
        <f t="shared" si="176"/>
        <v>#VALUE!</v>
      </c>
      <c r="H572" s="148" t="e">
        <f t="shared" si="180"/>
        <v>#VALUE!</v>
      </c>
      <c r="I572" s="148" t="e">
        <f t="shared" si="187"/>
        <v>#VALUE!</v>
      </c>
      <c r="J572" s="148" t="e">
        <f t="shared" si="177"/>
        <v>#VALUE!</v>
      </c>
      <c r="K572" s="148" t="e">
        <f t="shared" si="188"/>
        <v>#VALUE!</v>
      </c>
      <c r="L572" s="148" t="e">
        <f t="shared" si="189"/>
        <v>#VALUE!</v>
      </c>
      <c r="M572" s="148" t="e">
        <f t="shared" si="178"/>
        <v>#VALUE!</v>
      </c>
      <c r="N572" s="148" t="e">
        <f t="shared" si="181"/>
        <v>#VALUE!</v>
      </c>
      <c r="O572" s="148"/>
      <c r="P572" s="148"/>
      <c r="Q572" s="148" t="e">
        <f t="shared" si="190"/>
        <v>#VALUE!</v>
      </c>
      <c r="R572" s="148" t="e">
        <f t="shared" si="191"/>
        <v>#VALUE!</v>
      </c>
      <c r="S572" s="137" t="e">
        <f t="shared" si="179"/>
        <v>#VALUE!</v>
      </c>
      <c r="T572" s="275" t="e">
        <f t="shared" si="193"/>
        <v>#VALUE!</v>
      </c>
      <c r="U572" s="275" t="e">
        <f t="shared" si="194"/>
        <v>#VALUE!</v>
      </c>
      <c r="V572" s="275" t="e">
        <f t="shared" si="194"/>
        <v>#VALUE!</v>
      </c>
      <c r="W572" s="275" t="e">
        <f t="shared" si="194"/>
        <v>#VALUE!</v>
      </c>
      <c r="X572" s="275" t="e">
        <f t="shared" si="194"/>
        <v>#VALUE!</v>
      </c>
      <c r="Y572" s="275" t="e">
        <f t="shared" si="194"/>
        <v>#VALUE!</v>
      </c>
      <c r="Z572" s="275" t="e">
        <f t="shared" si="194"/>
        <v>#VALUE!</v>
      </c>
      <c r="AA572" s="275" t="e">
        <f t="shared" si="194"/>
        <v>#VALUE!</v>
      </c>
      <c r="AB572" s="275" t="e">
        <f t="shared" si="194"/>
        <v>#VALUE!</v>
      </c>
      <c r="AC572" s="275" t="e">
        <f t="shared" si="194"/>
        <v>#VALUE!</v>
      </c>
      <c r="AD572" s="275" t="e">
        <f t="shared" si="194"/>
        <v>#VALUE!</v>
      </c>
      <c r="AE572" s="276" t="e">
        <f t="shared" si="182"/>
        <v>#VALUE!</v>
      </c>
    </row>
    <row r="573" spans="1:31">
      <c r="A573" s="133" t="e">
        <f t="shared" si="183"/>
        <v>#VALUE!</v>
      </c>
      <c r="B573" s="134" t="e">
        <f t="shared" si="184"/>
        <v>#VALUE!</v>
      </c>
      <c r="C573" s="134" t="e">
        <f t="shared" si="185"/>
        <v>#VALUE!</v>
      </c>
      <c r="D573" s="135" t="e">
        <f t="shared" si="186"/>
        <v>#VALUE!</v>
      </c>
      <c r="E573" s="150" t="e">
        <f t="shared" si="174"/>
        <v>#VALUE!</v>
      </c>
      <c r="F573" s="150" t="e">
        <f t="shared" si="175"/>
        <v>#VALUE!</v>
      </c>
      <c r="G573" s="136" t="e">
        <f t="shared" si="176"/>
        <v>#VALUE!</v>
      </c>
      <c r="H573" s="148" t="e">
        <f t="shared" si="180"/>
        <v>#VALUE!</v>
      </c>
      <c r="I573" s="148" t="e">
        <f t="shared" si="187"/>
        <v>#VALUE!</v>
      </c>
      <c r="J573" s="148" t="e">
        <f t="shared" si="177"/>
        <v>#VALUE!</v>
      </c>
      <c r="K573" s="148" t="e">
        <f t="shared" si="188"/>
        <v>#VALUE!</v>
      </c>
      <c r="L573" s="148" t="e">
        <f t="shared" si="189"/>
        <v>#VALUE!</v>
      </c>
      <c r="M573" s="148" t="e">
        <f t="shared" si="178"/>
        <v>#VALUE!</v>
      </c>
      <c r="N573" s="148" t="e">
        <f t="shared" si="181"/>
        <v>#VALUE!</v>
      </c>
      <c r="O573" s="148"/>
      <c r="P573" s="148"/>
      <c r="Q573" s="148" t="e">
        <f t="shared" si="190"/>
        <v>#VALUE!</v>
      </c>
      <c r="R573" s="148" t="e">
        <f t="shared" si="191"/>
        <v>#VALUE!</v>
      </c>
      <c r="S573" s="137" t="e">
        <f t="shared" si="179"/>
        <v>#VALUE!</v>
      </c>
      <c r="T573" s="275" t="e">
        <f t="shared" si="193"/>
        <v>#VALUE!</v>
      </c>
      <c r="U573" s="275" t="e">
        <f t="shared" si="194"/>
        <v>#VALUE!</v>
      </c>
      <c r="V573" s="275" t="e">
        <f t="shared" si="194"/>
        <v>#VALUE!</v>
      </c>
      <c r="W573" s="275" t="e">
        <f t="shared" si="194"/>
        <v>#VALUE!</v>
      </c>
      <c r="X573" s="275" t="e">
        <f t="shared" si="194"/>
        <v>#VALUE!</v>
      </c>
      <c r="Y573" s="275" t="e">
        <f t="shared" si="194"/>
        <v>#VALUE!</v>
      </c>
      <c r="Z573" s="275" t="e">
        <f t="shared" si="194"/>
        <v>#VALUE!</v>
      </c>
      <c r="AA573" s="275" t="e">
        <f t="shared" si="194"/>
        <v>#VALUE!</v>
      </c>
      <c r="AB573" s="275" t="e">
        <f t="shared" si="194"/>
        <v>#VALUE!</v>
      </c>
      <c r="AC573" s="275" t="e">
        <f t="shared" si="194"/>
        <v>#VALUE!</v>
      </c>
      <c r="AD573" s="275" t="e">
        <f t="shared" si="194"/>
        <v>#VALUE!</v>
      </c>
      <c r="AE573" s="276" t="e">
        <f t="shared" si="182"/>
        <v>#VALUE!</v>
      </c>
    </row>
    <row r="574" spans="1:31">
      <c r="A574" s="133" t="e">
        <f t="shared" si="183"/>
        <v>#VALUE!</v>
      </c>
      <c r="B574" s="134" t="e">
        <f t="shared" si="184"/>
        <v>#VALUE!</v>
      </c>
      <c r="C574" s="134" t="e">
        <f t="shared" si="185"/>
        <v>#VALUE!</v>
      </c>
      <c r="D574" s="135" t="e">
        <f t="shared" si="186"/>
        <v>#VALUE!</v>
      </c>
      <c r="E574" s="150" t="e">
        <f t="shared" si="174"/>
        <v>#VALUE!</v>
      </c>
      <c r="F574" s="150" t="e">
        <f t="shared" si="175"/>
        <v>#VALUE!</v>
      </c>
      <c r="G574" s="136" t="e">
        <f t="shared" si="176"/>
        <v>#VALUE!</v>
      </c>
      <c r="H574" s="148" t="e">
        <f t="shared" si="180"/>
        <v>#VALUE!</v>
      </c>
      <c r="I574" s="148" t="e">
        <f t="shared" si="187"/>
        <v>#VALUE!</v>
      </c>
      <c r="J574" s="148" t="e">
        <f t="shared" si="177"/>
        <v>#VALUE!</v>
      </c>
      <c r="K574" s="148" t="e">
        <f t="shared" si="188"/>
        <v>#VALUE!</v>
      </c>
      <c r="L574" s="148" t="e">
        <f t="shared" si="189"/>
        <v>#VALUE!</v>
      </c>
      <c r="M574" s="148" t="e">
        <f t="shared" si="178"/>
        <v>#VALUE!</v>
      </c>
      <c r="N574" s="148" t="e">
        <f t="shared" si="181"/>
        <v>#VALUE!</v>
      </c>
      <c r="O574" s="148"/>
      <c r="P574" s="148"/>
      <c r="Q574" s="148" t="e">
        <f t="shared" si="190"/>
        <v>#VALUE!</v>
      </c>
      <c r="R574" s="148" t="e">
        <f t="shared" si="191"/>
        <v>#VALUE!</v>
      </c>
      <c r="S574" s="137" t="e">
        <f t="shared" si="179"/>
        <v>#VALUE!</v>
      </c>
      <c r="T574" s="275" t="e">
        <f t="shared" si="193"/>
        <v>#VALUE!</v>
      </c>
      <c r="U574" s="275" t="e">
        <f t="shared" si="194"/>
        <v>#VALUE!</v>
      </c>
      <c r="V574" s="275" t="e">
        <f t="shared" si="194"/>
        <v>#VALUE!</v>
      </c>
      <c r="W574" s="275" t="e">
        <f t="shared" si="194"/>
        <v>#VALUE!</v>
      </c>
      <c r="X574" s="275" t="e">
        <f t="shared" si="194"/>
        <v>#VALUE!</v>
      </c>
      <c r="Y574" s="275" t="e">
        <f t="shared" si="194"/>
        <v>#VALUE!</v>
      </c>
      <c r="Z574" s="275" t="e">
        <f t="shared" si="194"/>
        <v>#VALUE!</v>
      </c>
      <c r="AA574" s="275" t="e">
        <f t="shared" si="194"/>
        <v>#VALUE!</v>
      </c>
      <c r="AB574" s="275" t="e">
        <f t="shared" si="194"/>
        <v>#VALUE!</v>
      </c>
      <c r="AC574" s="275" t="e">
        <f t="shared" si="194"/>
        <v>#VALUE!</v>
      </c>
      <c r="AD574" s="275" t="e">
        <f t="shared" si="194"/>
        <v>#VALUE!</v>
      </c>
      <c r="AE574" s="276" t="e">
        <f t="shared" si="182"/>
        <v>#VALUE!</v>
      </c>
    </row>
    <row r="575" spans="1:31">
      <c r="A575" s="133" t="e">
        <f t="shared" si="183"/>
        <v>#VALUE!</v>
      </c>
      <c r="B575" s="134" t="e">
        <f t="shared" si="184"/>
        <v>#VALUE!</v>
      </c>
      <c r="C575" s="134" t="e">
        <f t="shared" si="185"/>
        <v>#VALUE!</v>
      </c>
      <c r="D575" s="135" t="e">
        <f t="shared" si="186"/>
        <v>#VALUE!</v>
      </c>
      <c r="E575" s="150" t="e">
        <f t="shared" si="174"/>
        <v>#VALUE!</v>
      </c>
      <c r="F575" s="150" t="e">
        <f t="shared" si="175"/>
        <v>#VALUE!</v>
      </c>
      <c r="G575" s="136" t="e">
        <f t="shared" si="176"/>
        <v>#VALUE!</v>
      </c>
      <c r="H575" s="148" t="e">
        <f t="shared" si="180"/>
        <v>#VALUE!</v>
      </c>
      <c r="I575" s="148" t="e">
        <f t="shared" si="187"/>
        <v>#VALUE!</v>
      </c>
      <c r="J575" s="148" t="e">
        <f t="shared" si="177"/>
        <v>#VALUE!</v>
      </c>
      <c r="K575" s="148" t="e">
        <f t="shared" si="188"/>
        <v>#VALUE!</v>
      </c>
      <c r="L575" s="148" t="e">
        <f t="shared" si="189"/>
        <v>#VALUE!</v>
      </c>
      <c r="M575" s="148" t="e">
        <f t="shared" si="178"/>
        <v>#VALUE!</v>
      </c>
      <c r="N575" s="148" t="e">
        <f t="shared" si="181"/>
        <v>#VALUE!</v>
      </c>
      <c r="O575" s="148"/>
      <c r="P575" s="148"/>
      <c r="Q575" s="148" t="e">
        <f t="shared" si="190"/>
        <v>#VALUE!</v>
      </c>
      <c r="R575" s="148" t="e">
        <f t="shared" si="191"/>
        <v>#VALUE!</v>
      </c>
      <c r="S575" s="137" t="e">
        <f t="shared" si="179"/>
        <v>#VALUE!</v>
      </c>
      <c r="T575" s="275" t="e">
        <f t="shared" si="193"/>
        <v>#VALUE!</v>
      </c>
      <c r="U575" s="275" t="e">
        <f t="shared" si="194"/>
        <v>#VALUE!</v>
      </c>
      <c r="V575" s="275" t="e">
        <f t="shared" si="194"/>
        <v>#VALUE!</v>
      </c>
      <c r="W575" s="275" t="e">
        <f t="shared" si="194"/>
        <v>#VALUE!</v>
      </c>
      <c r="X575" s="275" t="e">
        <f t="shared" si="194"/>
        <v>#VALUE!</v>
      </c>
      <c r="Y575" s="275" t="e">
        <f t="shared" si="194"/>
        <v>#VALUE!</v>
      </c>
      <c r="Z575" s="275" t="e">
        <f t="shared" si="194"/>
        <v>#VALUE!</v>
      </c>
      <c r="AA575" s="275" t="e">
        <f t="shared" si="194"/>
        <v>#VALUE!</v>
      </c>
      <c r="AB575" s="275" t="e">
        <f t="shared" si="194"/>
        <v>#VALUE!</v>
      </c>
      <c r="AC575" s="275" t="e">
        <f t="shared" si="194"/>
        <v>#VALUE!</v>
      </c>
      <c r="AD575" s="275" t="e">
        <f t="shared" si="194"/>
        <v>#VALUE!</v>
      </c>
      <c r="AE575" s="276" t="e">
        <f t="shared" si="182"/>
        <v>#VALUE!</v>
      </c>
    </row>
    <row r="576" spans="1:31">
      <c r="A576" s="133" t="e">
        <f t="shared" si="183"/>
        <v>#VALUE!</v>
      </c>
      <c r="B576" s="134" t="e">
        <f t="shared" si="184"/>
        <v>#VALUE!</v>
      </c>
      <c r="C576" s="134" t="e">
        <f t="shared" si="185"/>
        <v>#VALUE!</v>
      </c>
      <c r="D576" s="135" t="e">
        <f t="shared" si="186"/>
        <v>#VALUE!</v>
      </c>
      <c r="E576" s="150" t="e">
        <f t="shared" si="174"/>
        <v>#VALUE!</v>
      </c>
      <c r="F576" s="150" t="e">
        <f t="shared" si="175"/>
        <v>#VALUE!</v>
      </c>
      <c r="G576" s="136" t="e">
        <f t="shared" si="176"/>
        <v>#VALUE!</v>
      </c>
      <c r="H576" s="148" t="e">
        <f t="shared" si="180"/>
        <v>#VALUE!</v>
      </c>
      <c r="I576" s="148" t="e">
        <f t="shared" si="187"/>
        <v>#VALUE!</v>
      </c>
      <c r="J576" s="148" t="e">
        <f t="shared" si="177"/>
        <v>#VALUE!</v>
      </c>
      <c r="K576" s="148" t="e">
        <f t="shared" si="188"/>
        <v>#VALUE!</v>
      </c>
      <c r="L576" s="148" t="e">
        <f t="shared" si="189"/>
        <v>#VALUE!</v>
      </c>
      <c r="M576" s="148" t="e">
        <f t="shared" si="178"/>
        <v>#VALUE!</v>
      </c>
      <c r="N576" s="148" t="e">
        <f t="shared" si="181"/>
        <v>#VALUE!</v>
      </c>
      <c r="O576" s="148"/>
      <c r="P576" s="148"/>
      <c r="Q576" s="148" t="e">
        <f t="shared" si="190"/>
        <v>#VALUE!</v>
      </c>
      <c r="R576" s="148" t="e">
        <f t="shared" si="191"/>
        <v>#VALUE!</v>
      </c>
      <c r="S576" s="137" t="e">
        <f t="shared" si="179"/>
        <v>#VALUE!</v>
      </c>
      <c r="T576" s="275" t="e">
        <f t="shared" si="193"/>
        <v>#VALUE!</v>
      </c>
      <c r="U576" s="275" t="e">
        <f t="shared" si="194"/>
        <v>#VALUE!</v>
      </c>
      <c r="V576" s="275" t="e">
        <f t="shared" si="194"/>
        <v>#VALUE!</v>
      </c>
      <c r="W576" s="275" t="e">
        <f t="shared" si="194"/>
        <v>#VALUE!</v>
      </c>
      <c r="X576" s="275" t="e">
        <f t="shared" si="194"/>
        <v>#VALUE!</v>
      </c>
      <c r="Y576" s="275" t="e">
        <f t="shared" si="194"/>
        <v>#VALUE!</v>
      </c>
      <c r="Z576" s="275" t="e">
        <f t="shared" si="194"/>
        <v>#VALUE!</v>
      </c>
      <c r="AA576" s="275" t="e">
        <f t="shared" si="194"/>
        <v>#VALUE!</v>
      </c>
      <c r="AB576" s="275" t="e">
        <f t="shared" si="194"/>
        <v>#VALUE!</v>
      </c>
      <c r="AC576" s="275" t="e">
        <f t="shared" si="194"/>
        <v>#VALUE!</v>
      </c>
      <c r="AD576" s="275" t="e">
        <f t="shared" si="194"/>
        <v>#VALUE!</v>
      </c>
      <c r="AE576" s="276" t="e">
        <f t="shared" si="182"/>
        <v>#VALUE!</v>
      </c>
    </row>
    <row r="577" spans="1:31">
      <c r="A577" s="133" t="e">
        <f t="shared" si="183"/>
        <v>#VALUE!</v>
      </c>
      <c r="B577" s="134" t="e">
        <f t="shared" si="184"/>
        <v>#VALUE!</v>
      </c>
      <c r="C577" s="134" t="e">
        <f t="shared" si="185"/>
        <v>#VALUE!</v>
      </c>
      <c r="D577" s="135" t="e">
        <f t="shared" si="186"/>
        <v>#VALUE!</v>
      </c>
      <c r="E577" s="150" t="e">
        <f t="shared" si="174"/>
        <v>#VALUE!</v>
      </c>
      <c r="F577" s="150" t="e">
        <f t="shared" si="175"/>
        <v>#VALUE!</v>
      </c>
      <c r="G577" s="136" t="e">
        <f t="shared" si="176"/>
        <v>#VALUE!</v>
      </c>
      <c r="H577" s="148" t="e">
        <f t="shared" si="180"/>
        <v>#VALUE!</v>
      </c>
      <c r="I577" s="148" t="e">
        <f t="shared" si="187"/>
        <v>#VALUE!</v>
      </c>
      <c r="J577" s="148" t="e">
        <f t="shared" si="177"/>
        <v>#VALUE!</v>
      </c>
      <c r="K577" s="148" t="e">
        <f t="shared" si="188"/>
        <v>#VALUE!</v>
      </c>
      <c r="L577" s="148" t="e">
        <f t="shared" si="189"/>
        <v>#VALUE!</v>
      </c>
      <c r="M577" s="148" t="e">
        <f t="shared" si="178"/>
        <v>#VALUE!</v>
      </c>
      <c r="N577" s="148" t="e">
        <f t="shared" si="181"/>
        <v>#VALUE!</v>
      </c>
      <c r="O577" s="148"/>
      <c r="P577" s="148"/>
      <c r="Q577" s="148" t="e">
        <f t="shared" si="190"/>
        <v>#VALUE!</v>
      </c>
      <c r="R577" s="148" t="e">
        <f t="shared" si="191"/>
        <v>#VALUE!</v>
      </c>
      <c r="S577" s="137" t="e">
        <f t="shared" si="179"/>
        <v>#VALUE!</v>
      </c>
      <c r="T577" s="275" t="e">
        <f t="shared" si="193"/>
        <v>#VALUE!</v>
      </c>
      <c r="U577" s="275" t="e">
        <f t="shared" si="194"/>
        <v>#VALUE!</v>
      </c>
      <c r="V577" s="275" t="e">
        <f t="shared" si="194"/>
        <v>#VALUE!</v>
      </c>
      <c r="W577" s="275" t="e">
        <f t="shared" si="194"/>
        <v>#VALUE!</v>
      </c>
      <c r="X577" s="275" t="e">
        <f t="shared" si="194"/>
        <v>#VALUE!</v>
      </c>
      <c r="Y577" s="275" t="e">
        <f t="shared" si="194"/>
        <v>#VALUE!</v>
      </c>
      <c r="Z577" s="275" t="e">
        <f t="shared" si="194"/>
        <v>#VALUE!</v>
      </c>
      <c r="AA577" s="275" t="e">
        <f t="shared" si="194"/>
        <v>#VALUE!</v>
      </c>
      <c r="AB577" s="275" t="e">
        <f t="shared" si="194"/>
        <v>#VALUE!</v>
      </c>
      <c r="AC577" s="275" t="e">
        <f t="shared" si="194"/>
        <v>#VALUE!</v>
      </c>
      <c r="AD577" s="275" t="e">
        <f t="shared" si="194"/>
        <v>#VALUE!</v>
      </c>
      <c r="AE577" s="276" t="e">
        <f t="shared" si="182"/>
        <v>#VALUE!</v>
      </c>
    </row>
    <row r="578" spans="1:31">
      <c r="A578" s="133" t="e">
        <f t="shared" si="183"/>
        <v>#VALUE!</v>
      </c>
      <c r="B578" s="134" t="e">
        <f t="shared" si="184"/>
        <v>#VALUE!</v>
      </c>
      <c r="C578" s="134" t="e">
        <f t="shared" si="185"/>
        <v>#VALUE!</v>
      </c>
      <c r="D578" s="135" t="e">
        <f t="shared" si="186"/>
        <v>#VALUE!</v>
      </c>
      <c r="E578" s="150" t="e">
        <f t="shared" si="174"/>
        <v>#VALUE!</v>
      </c>
      <c r="F578" s="150" t="e">
        <f t="shared" si="175"/>
        <v>#VALUE!</v>
      </c>
      <c r="G578" s="136" t="e">
        <f t="shared" si="176"/>
        <v>#VALUE!</v>
      </c>
      <c r="H578" s="148" t="e">
        <f t="shared" si="180"/>
        <v>#VALUE!</v>
      </c>
      <c r="I578" s="148" t="e">
        <f t="shared" si="187"/>
        <v>#VALUE!</v>
      </c>
      <c r="J578" s="148" t="e">
        <f t="shared" si="177"/>
        <v>#VALUE!</v>
      </c>
      <c r="K578" s="148" t="e">
        <f t="shared" si="188"/>
        <v>#VALUE!</v>
      </c>
      <c r="L578" s="148" t="e">
        <f t="shared" si="189"/>
        <v>#VALUE!</v>
      </c>
      <c r="M578" s="148" t="e">
        <f t="shared" si="178"/>
        <v>#VALUE!</v>
      </c>
      <c r="N578" s="148" t="e">
        <f t="shared" si="181"/>
        <v>#VALUE!</v>
      </c>
      <c r="O578" s="148"/>
      <c r="P578" s="148"/>
      <c r="Q578" s="148" t="e">
        <f t="shared" si="190"/>
        <v>#VALUE!</v>
      </c>
      <c r="R578" s="148" t="e">
        <f t="shared" si="191"/>
        <v>#VALUE!</v>
      </c>
      <c r="S578" s="137" t="e">
        <f t="shared" si="179"/>
        <v>#VALUE!</v>
      </c>
      <c r="T578" s="275" t="e">
        <f t="shared" si="193"/>
        <v>#VALUE!</v>
      </c>
      <c r="U578" s="275" t="e">
        <f t="shared" si="194"/>
        <v>#VALUE!</v>
      </c>
      <c r="V578" s="275" t="e">
        <f t="shared" si="194"/>
        <v>#VALUE!</v>
      </c>
      <c r="W578" s="275" t="e">
        <f t="shared" si="194"/>
        <v>#VALUE!</v>
      </c>
      <c r="X578" s="275" t="e">
        <f t="shared" si="194"/>
        <v>#VALUE!</v>
      </c>
      <c r="Y578" s="275" t="e">
        <f t="shared" si="194"/>
        <v>#VALUE!</v>
      </c>
      <c r="Z578" s="275" t="e">
        <f t="shared" si="194"/>
        <v>#VALUE!</v>
      </c>
      <c r="AA578" s="275" t="e">
        <f t="shared" si="194"/>
        <v>#VALUE!</v>
      </c>
      <c r="AB578" s="275" t="e">
        <f t="shared" si="194"/>
        <v>#VALUE!</v>
      </c>
      <c r="AC578" s="275" t="e">
        <f t="shared" si="194"/>
        <v>#VALUE!</v>
      </c>
      <c r="AD578" s="275" t="e">
        <f t="shared" si="194"/>
        <v>#VALUE!</v>
      </c>
      <c r="AE578" s="276" t="e">
        <f t="shared" si="182"/>
        <v>#VALUE!</v>
      </c>
    </row>
    <row r="579" spans="1:31">
      <c r="A579" s="133" t="e">
        <f t="shared" si="183"/>
        <v>#VALUE!</v>
      </c>
      <c r="B579" s="134" t="e">
        <f t="shared" si="184"/>
        <v>#VALUE!</v>
      </c>
      <c r="C579" s="134" t="e">
        <f t="shared" si="185"/>
        <v>#VALUE!</v>
      </c>
      <c r="D579" s="135" t="e">
        <f t="shared" si="186"/>
        <v>#VALUE!</v>
      </c>
      <c r="E579" s="150" t="e">
        <f t="shared" si="174"/>
        <v>#VALUE!</v>
      </c>
      <c r="F579" s="150" t="e">
        <f t="shared" si="175"/>
        <v>#VALUE!</v>
      </c>
      <c r="G579" s="136" t="e">
        <f t="shared" si="176"/>
        <v>#VALUE!</v>
      </c>
      <c r="H579" s="148" t="e">
        <f t="shared" si="180"/>
        <v>#VALUE!</v>
      </c>
      <c r="I579" s="148" t="e">
        <f t="shared" si="187"/>
        <v>#VALUE!</v>
      </c>
      <c r="J579" s="148" t="e">
        <f t="shared" si="177"/>
        <v>#VALUE!</v>
      </c>
      <c r="K579" s="148" t="e">
        <f t="shared" si="188"/>
        <v>#VALUE!</v>
      </c>
      <c r="L579" s="148" t="e">
        <f t="shared" si="189"/>
        <v>#VALUE!</v>
      </c>
      <c r="M579" s="148" t="e">
        <f t="shared" si="178"/>
        <v>#VALUE!</v>
      </c>
      <c r="N579" s="148" t="e">
        <f t="shared" si="181"/>
        <v>#VALUE!</v>
      </c>
      <c r="O579" s="148"/>
      <c r="P579" s="148"/>
      <c r="Q579" s="148" t="e">
        <f t="shared" si="190"/>
        <v>#VALUE!</v>
      </c>
      <c r="R579" s="148" t="e">
        <f t="shared" si="191"/>
        <v>#VALUE!</v>
      </c>
      <c r="S579" s="137" t="e">
        <f t="shared" si="179"/>
        <v>#VALUE!</v>
      </c>
      <c r="T579" s="275" t="e">
        <f t="shared" si="193"/>
        <v>#VALUE!</v>
      </c>
      <c r="U579" s="275" t="e">
        <f t="shared" si="194"/>
        <v>#VALUE!</v>
      </c>
      <c r="V579" s="275" t="e">
        <f t="shared" si="194"/>
        <v>#VALUE!</v>
      </c>
      <c r="W579" s="275" t="e">
        <f t="shared" si="194"/>
        <v>#VALUE!</v>
      </c>
      <c r="X579" s="275" t="e">
        <f t="shared" si="194"/>
        <v>#VALUE!</v>
      </c>
      <c r="Y579" s="275" t="e">
        <f t="shared" si="194"/>
        <v>#VALUE!</v>
      </c>
      <c r="Z579" s="275" t="e">
        <f t="shared" si="194"/>
        <v>#VALUE!</v>
      </c>
      <c r="AA579" s="275" t="e">
        <f t="shared" si="194"/>
        <v>#VALUE!</v>
      </c>
      <c r="AB579" s="275" t="e">
        <f t="shared" si="194"/>
        <v>#VALUE!</v>
      </c>
      <c r="AC579" s="275" t="e">
        <f t="shared" si="194"/>
        <v>#VALUE!</v>
      </c>
      <c r="AD579" s="275" t="e">
        <f t="shared" si="194"/>
        <v>#VALUE!</v>
      </c>
      <c r="AE579" s="276" t="e">
        <f t="shared" si="182"/>
        <v>#VALUE!</v>
      </c>
    </row>
    <row r="580" spans="1:31">
      <c r="A580" s="133" t="e">
        <f t="shared" si="183"/>
        <v>#VALUE!</v>
      </c>
      <c r="B580" s="134" t="e">
        <f t="shared" si="184"/>
        <v>#VALUE!</v>
      </c>
      <c r="C580" s="134" t="e">
        <f t="shared" si="185"/>
        <v>#VALUE!</v>
      </c>
      <c r="D580" s="135" t="e">
        <f t="shared" si="186"/>
        <v>#VALUE!</v>
      </c>
      <c r="E580" s="150" t="e">
        <f t="shared" si="174"/>
        <v>#VALUE!</v>
      </c>
      <c r="F580" s="150" t="e">
        <f t="shared" si="175"/>
        <v>#VALUE!</v>
      </c>
      <c r="G580" s="136" t="e">
        <f t="shared" si="176"/>
        <v>#VALUE!</v>
      </c>
      <c r="H580" s="148" t="e">
        <f t="shared" si="180"/>
        <v>#VALUE!</v>
      </c>
      <c r="I580" s="148" t="e">
        <f t="shared" si="187"/>
        <v>#VALUE!</v>
      </c>
      <c r="J580" s="148" t="e">
        <f t="shared" si="177"/>
        <v>#VALUE!</v>
      </c>
      <c r="K580" s="148" t="e">
        <f t="shared" si="188"/>
        <v>#VALUE!</v>
      </c>
      <c r="L580" s="148" t="e">
        <f t="shared" si="189"/>
        <v>#VALUE!</v>
      </c>
      <c r="M580" s="148" t="e">
        <f t="shared" si="178"/>
        <v>#VALUE!</v>
      </c>
      <c r="N580" s="148" t="e">
        <f t="shared" si="181"/>
        <v>#VALUE!</v>
      </c>
      <c r="O580" s="148"/>
      <c r="P580" s="148"/>
      <c r="Q580" s="148" t="e">
        <f t="shared" si="190"/>
        <v>#VALUE!</v>
      </c>
      <c r="R580" s="148" t="e">
        <f t="shared" si="191"/>
        <v>#VALUE!</v>
      </c>
      <c r="S580" s="137" t="e">
        <f t="shared" si="179"/>
        <v>#VALUE!</v>
      </c>
      <c r="T580" s="275" t="e">
        <f t="shared" si="193"/>
        <v>#VALUE!</v>
      </c>
      <c r="U580" s="275" t="e">
        <f t="shared" si="194"/>
        <v>#VALUE!</v>
      </c>
      <c r="V580" s="275" t="e">
        <f t="shared" si="194"/>
        <v>#VALUE!</v>
      </c>
      <c r="W580" s="275" t="e">
        <f t="shared" si="194"/>
        <v>#VALUE!</v>
      </c>
      <c r="X580" s="275" t="e">
        <f t="shared" si="194"/>
        <v>#VALUE!</v>
      </c>
      <c r="Y580" s="275" t="e">
        <f t="shared" si="194"/>
        <v>#VALUE!</v>
      </c>
      <c r="Z580" s="275" t="e">
        <f t="shared" si="194"/>
        <v>#VALUE!</v>
      </c>
      <c r="AA580" s="275" t="e">
        <f t="shared" si="194"/>
        <v>#VALUE!</v>
      </c>
      <c r="AB580" s="275" t="e">
        <f t="shared" si="194"/>
        <v>#VALUE!</v>
      </c>
      <c r="AC580" s="275" t="e">
        <f t="shared" si="194"/>
        <v>#VALUE!</v>
      </c>
      <c r="AD580" s="275" t="e">
        <f t="shared" si="194"/>
        <v>#VALUE!</v>
      </c>
      <c r="AE580" s="276" t="e">
        <f t="shared" si="182"/>
        <v>#VALUE!</v>
      </c>
    </row>
    <row r="581" spans="1:31">
      <c r="A581" s="133" t="e">
        <f t="shared" si="183"/>
        <v>#VALUE!</v>
      </c>
      <c r="B581" s="134" t="e">
        <f t="shared" si="184"/>
        <v>#VALUE!</v>
      </c>
      <c r="C581" s="134" t="e">
        <f t="shared" si="185"/>
        <v>#VALUE!</v>
      </c>
      <c r="D581" s="135" t="e">
        <f t="shared" si="186"/>
        <v>#VALUE!</v>
      </c>
      <c r="E581" s="150" t="e">
        <f t="shared" si="174"/>
        <v>#VALUE!</v>
      </c>
      <c r="F581" s="150" t="e">
        <f t="shared" si="175"/>
        <v>#VALUE!</v>
      </c>
      <c r="G581" s="136" t="e">
        <f t="shared" si="176"/>
        <v>#VALUE!</v>
      </c>
      <c r="H581" s="148" t="e">
        <f t="shared" si="180"/>
        <v>#VALUE!</v>
      </c>
      <c r="I581" s="148" t="e">
        <f t="shared" si="187"/>
        <v>#VALUE!</v>
      </c>
      <c r="J581" s="148" t="e">
        <f t="shared" si="177"/>
        <v>#VALUE!</v>
      </c>
      <c r="K581" s="148" t="e">
        <f t="shared" si="188"/>
        <v>#VALUE!</v>
      </c>
      <c r="L581" s="148" t="e">
        <f t="shared" si="189"/>
        <v>#VALUE!</v>
      </c>
      <c r="M581" s="148" t="e">
        <f t="shared" si="178"/>
        <v>#VALUE!</v>
      </c>
      <c r="N581" s="148" t="e">
        <f t="shared" si="181"/>
        <v>#VALUE!</v>
      </c>
      <c r="O581" s="148"/>
      <c r="P581" s="148"/>
      <c r="Q581" s="148" t="e">
        <f t="shared" si="190"/>
        <v>#VALUE!</v>
      </c>
      <c r="R581" s="148" t="e">
        <f t="shared" si="191"/>
        <v>#VALUE!</v>
      </c>
      <c r="S581" s="137" t="e">
        <f t="shared" si="179"/>
        <v>#VALUE!</v>
      </c>
      <c r="T581" s="275" t="e">
        <f t="shared" si="193"/>
        <v>#VALUE!</v>
      </c>
      <c r="U581" s="275" t="e">
        <f t="shared" si="194"/>
        <v>#VALUE!</v>
      </c>
      <c r="V581" s="275" t="e">
        <f t="shared" si="194"/>
        <v>#VALUE!</v>
      </c>
      <c r="W581" s="275" t="e">
        <f t="shared" si="194"/>
        <v>#VALUE!</v>
      </c>
      <c r="X581" s="275" t="e">
        <f t="shared" si="194"/>
        <v>#VALUE!</v>
      </c>
      <c r="Y581" s="275" t="e">
        <f t="shared" si="194"/>
        <v>#VALUE!</v>
      </c>
      <c r="Z581" s="275" t="e">
        <f t="shared" si="194"/>
        <v>#VALUE!</v>
      </c>
      <c r="AA581" s="275" t="e">
        <f t="shared" si="194"/>
        <v>#VALUE!</v>
      </c>
      <c r="AB581" s="275" t="e">
        <f t="shared" si="194"/>
        <v>#VALUE!</v>
      </c>
      <c r="AC581" s="275" t="e">
        <f t="shared" si="194"/>
        <v>#VALUE!</v>
      </c>
      <c r="AD581" s="275" t="e">
        <f t="shared" si="194"/>
        <v>#VALUE!</v>
      </c>
      <c r="AE581" s="276" t="e">
        <f t="shared" si="182"/>
        <v>#VALUE!</v>
      </c>
    </row>
    <row r="582" spans="1:31">
      <c r="A582" s="133" t="e">
        <f t="shared" si="183"/>
        <v>#VALUE!</v>
      </c>
      <c r="B582" s="134" t="e">
        <f t="shared" si="184"/>
        <v>#VALUE!</v>
      </c>
      <c r="C582" s="134" t="e">
        <f t="shared" si="185"/>
        <v>#VALUE!</v>
      </c>
      <c r="D582" s="135" t="e">
        <f t="shared" si="186"/>
        <v>#VALUE!</v>
      </c>
      <c r="E582" s="150" t="e">
        <f t="shared" si="174"/>
        <v>#VALUE!</v>
      </c>
      <c r="F582" s="150" t="e">
        <f t="shared" si="175"/>
        <v>#VALUE!</v>
      </c>
      <c r="G582" s="136" t="e">
        <f t="shared" si="176"/>
        <v>#VALUE!</v>
      </c>
      <c r="H582" s="148" t="e">
        <f t="shared" si="180"/>
        <v>#VALUE!</v>
      </c>
      <c r="I582" s="148" t="e">
        <f t="shared" si="187"/>
        <v>#VALUE!</v>
      </c>
      <c r="J582" s="148" t="e">
        <f t="shared" si="177"/>
        <v>#VALUE!</v>
      </c>
      <c r="K582" s="148" t="e">
        <f t="shared" si="188"/>
        <v>#VALUE!</v>
      </c>
      <c r="L582" s="148" t="e">
        <f t="shared" si="189"/>
        <v>#VALUE!</v>
      </c>
      <c r="M582" s="148" t="e">
        <f t="shared" si="178"/>
        <v>#VALUE!</v>
      </c>
      <c r="N582" s="148" t="e">
        <f t="shared" si="181"/>
        <v>#VALUE!</v>
      </c>
      <c r="O582" s="148"/>
      <c r="P582" s="148"/>
      <c r="Q582" s="148" t="e">
        <f t="shared" si="190"/>
        <v>#VALUE!</v>
      </c>
      <c r="R582" s="148" t="e">
        <f t="shared" si="191"/>
        <v>#VALUE!</v>
      </c>
      <c r="S582" s="137" t="e">
        <f t="shared" si="179"/>
        <v>#VALUE!</v>
      </c>
      <c r="T582" s="275" t="e">
        <f t="shared" si="193"/>
        <v>#VALUE!</v>
      </c>
      <c r="U582" s="275" t="e">
        <f t="shared" si="194"/>
        <v>#VALUE!</v>
      </c>
      <c r="V582" s="275" t="e">
        <f t="shared" si="194"/>
        <v>#VALUE!</v>
      </c>
      <c r="W582" s="275" t="e">
        <f t="shared" si="194"/>
        <v>#VALUE!</v>
      </c>
      <c r="X582" s="275" t="e">
        <f t="shared" si="194"/>
        <v>#VALUE!</v>
      </c>
      <c r="Y582" s="275" t="e">
        <f t="shared" si="194"/>
        <v>#VALUE!</v>
      </c>
      <c r="Z582" s="275" t="e">
        <f t="shared" si="194"/>
        <v>#VALUE!</v>
      </c>
      <c r="AA582" s="275" t="e">
        <f t="shared" si="194"/>
        <v>#VALUE!</v>
      </c>
      <c r="AB582" s="275" t="e">
        <f t="shared" si="194"/>
        <v>#VALUE!</v>
      </c>
      <c r="AC582" s="275" t="e">
        <f t="shared" si="194"/>
        <v>#VALUE!</v>
      </c>
      <c r="AD582" s="275" t="e">
        <f t="shared" si="194"/>
        <v>#VALUE!</v>
      </c>
      <c r="AE582" s="276" t="e">
        <f t="shared" si="182"/>
        <v>#VALUE!</v>
      </c>
    </row>
    <row r="583" spans="1:31">
      <c r="A583" s="133" t="e">
        <f t="shared" si="183"/>
        <v>#VALUE!</v>
      </c>
      <c r="B583" s="134" t="e">
        <f t="shared" si="184"/>
        <v>#VALUE!</v>
      </c>
      <c r="C583" s="134" t="e">
        <f t="shared" si="185"/>
        <v>#VALUE!</v>
      </c>
      <c r="D583" s="135" t="e">
        <f t="shared" si="186"/>
        <v>#VALUE!</v>
      </c>
      <c r="E583" s="150" t="e">
        <f t="shared" si="174"/>
        <v>#VALUE!</v>
      </c>
      <c r="F583" s="150" t="e">
        <f t="shared" si="175"/>
        <v>#VALUE!</v>
      </c>
      <c r="G583" s="136" t="e">
        <f t="shared" si="176"/>
        <v>#VALUE!</v>
      </c>
      <c r="H583" s="148" t="e">
        <f t="shared" si="180"/>
        <v>#VALUE!</v>
      </c>
      <c r="I583" s="148" t="e">
        <f t="shared" si="187"/>
        <v>#VALUE!</v>
      </c>
      <c r="J583" s="148" t="e">
        <f t="shared" si="177"/>
        <v>#VALUE!</v>
      </c>
      <c r="K583" s="148" t="e">
        <f t="shared" si="188"/>
        <v>#VALUE!</v>
      </c>
      <c r="L583" s="148" t="e">
        <f t="shared" si="189"/>
        <v>#VALUE!</v>
      </c>
      <c r="M583" s="148" t="e">
        <f t="shared" si="178"/>
        <v>#VALUE!</v>
      </c>
      <c r="N583" s="148" t="e">
        <f t="shared" si="181"/>
        <v>#VALUE!</v>
      </c>
      <c r="O583" s="148"/>
      <c r="P583" s="148"/>
      <c r="Q583" s="148" t="e">
        <f t="shared" si="190"/>
        <v>#VALUE!</v>
      </c>
      <c r="R583" s="148" t="e">
        <f t="shared" si="191"/>
        <v>#VALUE!</v>
      </c>
      <c r="S583" s="137" t="e">
        <f t="shared" si="179"/>
        <v>#VALUE!</v>
      </c>
      <c r="T583" s="275" t="e">
        <f t="shared" si="193"/>
        <v>#VALUE!</v>
      </c>
      <c r="U583" s="275" t="e">
        <f t="shared" si="194"/>
        <v>#VALUE!</v>
      </c>
      <c r="V583" s="275" t="e">
        <f t="shared" si="194"/>
        <v>#VALUE!</v>
      </c>
      <c r="W583" s="275" t="e">
        <f t="shared" si="194"/>
        <v>#VALUE!</v>
      </c>
      <c r="X583" s="275" t="e">
        <f t="shared" si="194"/>
        <v>#VALUE!</v>
      </c>
      <c r="Y583" s="275" t="e">
        <f t="shared" si="194"/>
        <v>#VALUE!</v>
      </c>
      <c r="Z583" s="275" t="e">
        <f t="shared" si="194"/>
        <v>#VALUE!</v>
      </c>
      <c r="AA583" s="275" t="e">
        <f t="shared" si="194"/>
        <v>#VALUE!</v>
      </c>
      <c r="AB583" s="275" t="e">
        <f t="shared" si="194"/>
        <v>#VALUE!</v>
      </c>
      <c r="AC583" s="275" t="e">
        <f t="shared" si="194"/>
        <v>#VALUE!</v>
      </c>
      <c r="AD583" s="275" t="e">
        <f t="shared" si="194"/>
        <v>#VALUE!</v>
      </c>
      <c r="AE583" s="276" t="e">
        <f t="shared" si="182"/>
        <v>#VALUE!</v>
      </c>
    </row>
    <row r="584" spans="1:31">
      <c r="A584" s="133" t="e">
        <f t="shared" si="183"/>
        <v>#VALUE!</v>
      </c>
      <c r="B584" s="134" t="e">
        <f t="shared" si="184"/>
        <v>#VALUE!</v>
      </c>
      <c r="C584" s="134" t="e">
        <f t="shared" si="185"/>
        <v>#VALUE!</v>
      </c>
      <c r="D584" s="135" t="e">
        <f t="shared" si="186"/>
        <v>#VALUE!</v>
      </c>
      <c r="E584" s="150" t="e">
        <f t="shared" si="174"/>
        <v>#VALUE!</v>
      </c>
      <c r="F584" s="150" t="e">
        <f t="shared" si="175"/>
        <v>#VALUE!</v>
      </c>
      <c r="G584" s="136" t="e">
        <f t="shared" si="176"/>
        <v>#VALUE!</v>
      </c>
      <c r="H584" s="148" t="e">
        <f t="shared" si="180"/>
        <v>#VALUE!</v>
      </c>
      <c r="I584" s="148" t="e">
        <f t="shared" si="187"/>
        <v>#VALUE!</v>
      </c>
      <c r="J584" s="148" t="e">
        <f t="shared" si="177"/>
        <v>#VALUE!</v>
      </c>
      <c r="K584" s="148" t="e">
        <f t="shared" si="188"/>
        <v>#VALUE!</v>
      </c>
      <c r="L584" s="148" t="e">
        <f t="shared" si="189"/>
        <v>#VALUE!</v>
      </c>
      <c r="M584" s="148" t="e">
        <f t="shared" si="178"/>
        <v>#VALUE!</v>
      </c>
      <c r="N584" s="148" t="e">
        <f t="shared" si="181"/>
        <v>#VALUE!</v>
      </c>
      <c r="O584" s="148"/>
      <c r="P584" s="148"/>
      <c r="Q584" s="148" t="e">
        <f t="shared" si="190"/>
        <v>#VALUE!</v>
      </c>
      <c r="R584" s="148" t="e">
        <f t="shared" si="191"/>
        <v>#VALUE!</v>
      </c>
      <c r="S584" s="137" t="e">
        <f t="shared" si="179"/>
        <v>#VALUE!</v>
      </c>
      <c r="T584" s="275" t="e">
        <f t="shared" si="193"/>
        <v>#VALUE!</v>
      </c>
      <c r="U584" s="275" t="e">
        <f t="shared" si="194"/>
        <v>#VALUE!</v>
      </c>
      <c r="V584" s="275" t="e">
        <f t="shared" si="194"/>
        <v>#VALUE!</v>
      </c>
      <c r="W584" s="275" t="e">
        <f t="shared" si="194"/>
        <v>#VALUE!</v>
      </c>
      <c r="X584" s="275" t="e">
        <f t="shared" si="194"/>
        <v>#VALUE!</v>
      </c>
      <c r="Y584" s="275" t="e">
        <f t="shared" si="194"/>
        <v>#VALUE!</v>
      </c>
      <c r="Z584" s="275" t="e">
        <f t="shared" si="194"/>
        <v>#VALUE!</v>
      </c>
      <c r="AA584" s="275" t="e">
        <f t="shared" si="194"/>
        <v>#VALUE!</v>
      </c>
      <c r="AB584" s="275" t="e">
        <f t="shared" si="194"/>
        <v>#VALUE!</v>
      </c>
      <c r="AC584" s="275" t="e">
        <f t="shared" si="194"/>
        <v>#VALUE!</v>
      </c>
      <c r="AD584" s="275" t="e">
        <f t="shared" si="194"/>
        <v>#VALUE!</v>
      </c>
      <c r="AE584" s="276" t="e">
        <f t="shared" si="182"/>
        <v>#VALUE!</v>
      </c>
    </row>
    <row r="585" spans="1:31">
      <c r="A585" s="133" t="e">
        <f t="shared" si="183"/>
        <v>#VALUE!</v>
      </c>
      <c r="B585" s="134" t="e">
        <f t="shared" si="184"/>
        <v>#VALUE!</v>
      </c>
      <c r="C585" s="134" t="e">
        <f t="shared" si="185"/>
        <v>#VALUE!</v>
      </c>
      <c r="D585" s="135" t="e">
        <f t="shared" si="186"/>
        <v>#VALUE!</v>
      </c>
      <c r="E585" s="150" t="e">
        <f t="shared" si="174"/>
        <v>#VALUE!</v>
      </c>
      <c r="F585" s="150" t="e">
        <f t="shared" si="175"/>
        <v>#VALUE!</v>
      </c>
      <c r="G585" s="136" t="e">
        <f t="shared" si="176"/>
        <v>#VALUE!</v>
      </c>
      <c r="H585" s="148" t="e">
        <f t="shared" si="180"/>
        <v>#VALUE!</v>
      </c>
      <c r="I585" s="148" t="e">
        <f t="shared" si="187"/>
        <v>#VALUE!</v>
      </c>
      <c r="J585" s="148" t="e">
        <f t="shared" si="177"/>
        <v>#VALUE!</v>
      </c>
      <c r="K585" s="148" t="e">
        <f t="shared" si="188"/>
        <v>#VALUE!</v>
      </c>
      <c r="L585" s="148" t="e">
        <f t="shared" si="189"/>
        <v>#VALUE!</v>
      </c>
      <c r="M585" s="148" t="e">
        <f t="shared" si="178"/>
        <v>#VALUE!</v>
      </c>
      <c r="N585" s="148" t="e">
        <f t="shared" si="181"/>
        <v>#VALUE!</v>
      </c>
      <c r="O585" s="148"/>
      <c r="P585" s="148"/>
      <c r="Q585" s="148" t="e">
        <f t="shared" si="190"/>
        <v>#VALUE!</v>
      </c>
      <c r="R585" s="148" t="e">
        <f t="shared" si="191"/>
        <v>#VALUE!</v>
      </c>
      <c r="S585" s="137" t="e">
        <f t="shared" si="179"/>
        <v>#VALUE!</v>
      </c>
      <c r="T585" s="275" t="e">
        <f t="shared" si="193"/>
        <v>#VALUE!</v>
      </c>
      <c r="U585" s="275" t="e">
        <f t="shared" si="194"/>
        <v>#VALUE!</v>
      </c>
      <c r="V585" s="275" t="e">
        <f t="shared" si="194"/>
        <v>#VALUE!</v>
      </c>
      <c r="W585" s="275" t="e">
        <f t="shared" si="194"/>
        <v>#VALUE!</v>
      </c>
      <c r="X585" s="275" t="e">
        <f t="shared" si="194"/>
        <v>#VALUE!</v>
      </c>
      <c r="Y585" s="275" t="e">
        <f t="shared" si="194"/>
        <v>#VALUE!</v>
      </c>
      <c r="Z585" s="275" t="e">
        <f t="shared" si="194"/>
        <v>#VALUE!</v>
      </c>
      <c r="AA585" s="275" t="e">
        <f t="shared" si="194"/>
        <v>#VALUE!</v>
      </c>
      <c r="AB585" s="275" t="e">
        <f t="shared" si="194"/>
        <v>#VALUE!</v>
      </c>
      <c r="AC585" s="275" t="e">
        <f t="shared" si="194"/>
        <v>#VALUE!</v>
      </c>
      <c r="AD585" s="275" t="e">
        <f t="shared" si="194"/>
        <v>#VALUE!</v>
      </c>
      <c r="AE585" s="276" t="e">
        <f t="shared" si="182"/>
        <v>#VALUE!</v>
      </c>
    </row>
    <row r="586" spans="1:31">
      <c r="A586" s="133" t="e">
        <f t="shared" si="183"/>
        <v>#VALUE!</v>
      </c>
      <c r="B586" s="134" t="e">
        <f t="shared" si="184"/>
        <v>#VALUE!</v>
      </c>
      <c r="C586" s="134" t="e">
        <f t="shared" si="185"/>
        <v>#VALUE!</v>
      </c>
      <c r="D586" s="135" t="e">
        <f t="shared" si="186"/>
        <v>#VALUE!</v>
      </c>
      <c r="E586" s="150" t="e">
        <f t="shared" si="174"/>
        <v>#VALUE!</v>
      </c>
      <c r="F586" s="150" t="e">
        <f t="shared" si="175"/>
        <v>#VALUE!</v>
      </c>
      <c r="G586" s="136" t="e">
        <f t="shared" si="176"/>
        <v>#VALUE!</v>
      </c>
      <c r="H586" s="148" t="e">
        <f t="shared" si="180"/>
        <v>#VALUE!</v>
      </c>
      <c r="I586" s="148" t="e">
        <f t="shared" si="187"/>
        <v>#VALUE!</v>
      </c>
      <c r="J586" s="148" t="e">
        <f t="shared" si="177"/>
        <v>#VALUE!</v>
      </c>
      <c r="K586" s="148" t="e">
        <f t="shared" si="188"/>
        <v>#VALUE!</v>
      </c>
      <c r="L586" s="148" t="e">
        <f t="shared" si="189"/>
        <v>#VALUE!</v>
      </c>
      <c r="M586" s="148" t="e">
        <f t="shared" si="178"/>
        <v>#VALUE!</v>
      </c>
      <c r="N586" s="148" t="e">
        <f t="shared" si="181"/>
        <v>#VALUE!</v>
      </c>
      <c r="O586" s="148"/>
      <c r="P586" s="148"/>
      <c r="Q586" s="148" t="e">
        <f t="shared" si="190"/>
        <v>#VALUE!</v>
      </c>
      <c r="R586" s="148" t="e">
        <f t="shared" si="191"/>
        <v>#VALUE!</v>
      </c>
      <c r="S586" s="137" t="e">
        <f t="shared" si="179"/>
        <v>#VALUE!</v>
      </c>
      <c r="T586" s="275" t="e">
        <f t="shared" si="193"/>
        <v>#VALUE!</v>
      </c>
      <c r="U586" s="275" t="e">
        <f t="shared" si="194"/>
        <v>#VALUE!</v>
      </c>
      <c r="V586" s="275" t="e">
        <f t="shared" si="194"/>
        <v>#VALUE!</v>
      </c>
      <c r="W586" s="275" t="e">
        <f t="shared" si="194"/>
        <v>#VALUE!</v>
      </c>
      <c r="X586" s="275" t="e">
        <f t="shared" si="194"/>
        <v>#VALUE!</v>
      </c>
      <c r="Y586" s="275" t="e">
        <f t="shared" si="194"/>
        <v>#VALUE!</v>
      </c>
      <c r="Z586" s="275" t="e">
        <f t="shared" si="194"/>
        <v>#VALUE!</v>
      </c>
      <c r="AA586" s="275" t="e">
        <f t="shared" si="194"/>
        <v>#VALUE!</v>
      </c>
      <c r="AB586" s="275" t="e">
        <f t="shared" si="194"/>
        <v>#VALUE!</v>
      </c>
      <c r="AC586" s="275" t="e">
        <f t="shared" si="194"/>
        <v>#VALUE!</v>
      </c>
      <c r="AD586" s="275" t="e">
        <f t="shared" si="194"/>
        <v>#VALUE!</v>
      </c>
      <c r="AE586" s="276" t="e">
        <f t="shared" si="182"/>
        <v>#VALUE!</v>
      </c>
    </row>
    <row r="587" spans="1:31">
      <c r="A587" s="133" t="e">
        <f t="shared" si="183"/>
        <v>#VALUE!</v>
      </c>
      <c r="B587" s="134" t="e">
        <f t="shared" si="184"/>
        <v>#VALUE!</v>
      </c>
      <c r="C587" s="134" t="e">
        <f t="shared" si="185"/>
        <v>#VALUE!</v>
      </c>
      <c r="D587" s="135" t="e">
        <f t="shared" si="186"/>
        <v>#VALUE!</v>
      </c>
      <c r="E587" s="150" t="e">
        <f t="shared" si="174"/>
        <v>#VALUE!</v>
      </c>
      <c r="F587" s="150" t="e">
        <f t="shared" si="175"/>
        <v>#VALUE!</v>
      </c>
      <c r="G587" s="136" t="e">
        <f t="shared" si="176"/>
        <v>#VALUE!</v>
      </c>
      <c r="H587" s="148" t="e">
        <f t="shared" si="180"/>
        <v>#VALUE!</v>
      </c>
      <c r="I587" s="148" t="e">
        <f t="shared" si="187"/>
        <v>#VALUE!</v>
      </c>
      <c r="J587" s="148" t="e">
        <f t="shared" si="177"/>
        <v>#VALUE!</v>
      </c>
      <c r="K587" s="148" t="e">
        <f t="shared" si="188"/>
        <v>#VALUE!</v>
      </c>
      <c r="L587" s="148" t="e">
        <f t="shared" si="189"/>
        <v>#VALUE!</v>
      </c>
      <c r="M587" s="148" t="e">
        <f t="shared" si="178"/>
        <v>#VALUE!</v>
      </c>
      <c r="N587" s="148" t="e">
        <f t="shared" si="181"/>
        <v>#VALUE!</v>
      </c>
      <c r="O587" s="148"/>
      <c r="P587" s="148"/>
      <c r="Q587" s="148" t="e">
        <f t="shared" si="190"/>
        <v>#VALUE!</v>
      </c>
      <c r="R587" s="148" t="e">
        <f t="shared" si="191"/>
        <v>#VALUE!</v>
      </c>
      <c r="S587" s="137" t="e">
        <f t="shared" si="179"/>
        <v>#VALUE!</v>
      </c>
      <c r="T587" s="275" t="e">
        <f t="shared" si="193"/>
        <v>#VALUE!</v>
      </c>
      <c r="U587" s="275" t="e">
        <f t="shared" si="194"/>
        <v>#VALUE!</v>
      </c>
      <c r="V587" s="275" t="e">
        <f t="shared" si="194"/>
        <v>#VALUE!</v>
      </c>
      <c r="W587" s="275" t="e">
        <f t="shared" si="194"/>
        <v>#VALUE!</v>
      </c>
      <c r="X587" s="275" t="e">
        <f t="shared" si="194"/>
        <v>#VALUE!</v>
      </c>
      <c r="Y587" s="275" t="e">
        <f t="shared" si="194"/>
        <v>#VALUE!</v>
      </c>
      <c r="Z587" s="275" t="e">
        <f t="shared" si="194"/>
        <v>#VALUE!</v>
      </c>
      <c r="AA587" s="275" t="e">
        <f t="shared" si="194"/>
        <v>#VALUE!</v>
      </c>
      <c r="AB587" s="275" t="e">
        <f t="shared" si="194"/>
        <v>#VALUE!</v>
      </c>
      <c r="AC587" s="275" t="e">
        <f t="shared" si="194"/>
        <v>#VALUE!</v>
      </c>
      <c r="AD587" s="275" t="e">
        <f t="shared" si="194"/>
        <v>#VALUE!</v>
      </c>
      <c r="AE587" s="276" t="e">
        <f t="shared" si="182"/>
        <v>#VALUE!</v>
      </c>
    </row>
    <row r="588" spans="1:31">
      <c r="A588" s="133" t="e">
        <f t="shared" si="183"/>
        <v>#VALUE!</v>
      </c>
      <c r="B588" s="134" t="e">
        <f t="shared" si="184"/>
        <v>#VALUE!</v>
      </c>
      <c r="C588" s="134" t="e">
        <f t="shared" si="185"/>
        <v>#VALUE!</v>
      </c>
      <c r="D588" s="135" t="e">
        <f t="shared" si="186"/>
        <v>#VALUE!</v>
      </c>
      <c r="E588" s="150" t="e">
        <f t="shared" si="174"/>
        <v>#VALUE!</v>
      </c>
      <c r="F588" s="150" t="e">
        <f t="shared" si="175"/>
        <v>#VALUE!</v>
      </c>
      <c r="G588" s="136" t="e">
        <f t="shared" si="176"/>
        <v>#VALUE!</v>
      </c>
      <c r="H588" s="148" t="e">
        <f t="shared" si="180"/>
        <v>#VALUE!</v>
      </c>
      <c r="I588" s="148" t="e">
        <f t="shared" si="187"/>
        <v>#VALUE!</v>
      </c>
      <c r="J588" s="148" t="e">
        <f t="shared" si="177"/>
        <v>#VALUE!</v>
      </c>
      <c r="K588" s="148" t="e">
        <f t="shared" si="188"/>
        <v>#VALUE!</v>
      </c>
      <c r="L588" s="148" t="e">
        <f t="shared" si="189"/>
        <v>#VALUE!</v>
      </c>
      <c r="M588" s="148" t="e">
        <f t="shared" si="178"/>
        <v>#VALUE!</v>
      </c>
      <c r="N588" s="148" t="e">
        <f t="shared" si="181"/>
        <v>#VALUE!</v>
      </c>
      <c r="O588" s="148"/>
      <c r="P588" s="148"/>
      <c r="Q588" s="148" t="e">
        <f t="shared" si="190"/>
        <v>#VALUE!</v>
      </c>
      <c r="R588" s="148" t="e">
        <f t="shared" si="191"/>
        <v>#VALUE!</v>
      </c>
      <c r="S588" s="137" t="e">
        <f t="shared" si="179"/>
        <v>#VALUE!</v>
      </c>
      <c r="T588" s="275" t="e">
        <f t="shared" si="193"/>
        <v>#VALUE!</v>
      </c>
      <c r="U588" s="275" t="e">
        <f t="shared" si="194"/>
        <v>#VALUE!</v>
      </c>
      <c r="V588" s="275" t="e">
        <f t="shared" si="194"/>
        <v>#VALUE!</v>
      </c>
      <c r="W588" s="275" t="e">
        <f t="shared" si="194"/>
        <v>#VALUE!</v>
      </c>
      <c r="X588" s="275" t="e">
        <f t="shared" si="194"/>
        <v>#VALUE!</v>
      </c>
      <c r="Y588" s="275" t="e">
        <f t="shared" si="194"/>
        <v>#VALUE!</v>
      </c>
      <c r="Z588" s="275" t="e">
        <f t="shared" si="194"/>
        <v>#VALUE!</v>
      </c>
      <c r="AA588" s="275" t="e">
        <f t="shared" si="194"/>
        <v>#VALUE!</v>
      </c>
      <c r="AB588" s="275" t="e">
        <f t="shared" si="194"/>
        <v>#VALUE!</v>
      </c>
      <c r="AC588" s="275" t="e">
        <f t="shared" si="194"/>
        <v>#VALUE!</v>
      </c>
      <c r="AD588" s="275" t="e">
        <f t="shared" si="194"/>
        <v>#VALUE!</v>
      </c>
      <c r="AE588" s="276" t="e">
        <f t="shared" si="182"/>
        <v>#VALUE!</v>
      </c>
    </row>
    <row r="589" spans="1:31">
      <c r="A589" s="133" t="e">
        <f t="shared" si="183"/>
        <v>#VALUE!</v>
      </c>
      <c r="B589" s="134" t="e">
        <f t="shared" si="184"/>
        <v>#VALUE!</v>
      </c>
      <c r="C589" s="134" t="e">
        <f t="shared" si="185"/>
        <v>#VALUE!</v>
      </c>
      <c r="D589" s="135" t="e">
        <f t="shared" si="186"/>
        <v>#VALUE!</v>
      </c>
      <c r="E589" s="150" t="e">
        <f t="shared" si="174"/>
        <v>#VALUE!</v>
      </c>
      <c r="F589" s="150" t="e">
        <f t="shared" si="175"/>
        <v>#VALUE!</v>
      </c>
      <c r="G589" s="136" t="e">
        <f t="shared" si="176"/>
        <v>#VALUE!</v>
      </c>
      <c r="H589" s="148" t="e">
        <f t="shared" si="180"/>
        <v>#VALUE!</v>
      </c>
      <c r="I589" s="148" t="e">
        <f t="shared" si="187"/>
        <v>#VALUE!</v>
      </c>
      <c r="J589" s="148" t="e">
        <f t="shared" si="177"/>
        <v>#VALUE!</v>
      </c>
      <c r="K589" s="148" t="e">
        <f t="shared" si="188"/>
        <v>#VALUE!</v>
      </c>
      <c r="L589" s="148" t="e">
        <f t="shared" si="189"/>
        <v>#VALUE!</v>
      </c>
      <c r="M589" s="148" t="e">
        <f t="shared" si="178"/>
        <v>#VALUE!</v>
      </c>
      <c r="N589" s="148" t="e">
        <f t="shared" si="181"/>
        <v>#VALUE!</v>
      </c>
      <c r="O589" s="148"/>
      <c r="P589" s="148"/>
      <c r="Q589" s="148" t="e">
        <f t="shared" si="190"/>
        <v>#VALUE!</v>
      </c>
      <c r="R589" s="148" t="e">
        <f t="shared" si="191"/>
        <v>#VALUE!</v>
      </c>
      <c r="S589" s="137" t="e">
        <f t="shared" si="179"/>
        <v>#VALUE!</v>
      </c>
      <c r="T589" s="275" t="e">
        <f t="shared" si="193"/>
        <v>#VALUE!</v>
      </c>
      <c r="U589" s="275" t="e">
        <f t="shared" si="194"/>
        <v>#VALUE!</v>
      </c>
      <c r="V589" s="275" t="e">
        <f t="shared" si="194"/>
        <v>#VALUE!</v>
      </c>
      <c r="W589" s="275" t="e">
        <f t="shared" si="194"/>
        <v>#VALUE!</v>
      </c>
      <c r="X589" s="275" t="e">
        <f t="shared" si="194"/>
        <v>#VALUE!</v>
      </c>
      <c r="Y589" s="275" t="e">
        <f t="shared" si="194"/>
        <v>#VALUE!</v>
      </c>
      <c r="Z589" s="275" t="e">
        <f t="shared" si="194"/>
        <v>#VALUE!</v>
      </c>
      <c r="AA589" s="275" t="e">
        <f t="shared" si="194"/>
        <v>#VALUE!</v>
      </c>
      <c r="AB589" s="275" t="e">
        <f t="shared" si="194"/>
        <v>#VALUE!</v>
      </c>
      <c r="AC589" s="275" t="e">
        <f t="shared" si="194"/>
        <v>#VALUE!</v>
      </c>
      <c r="AD589" s="275" t="e">
        <f t="shared" si="194"/>
        <v>#VALUE!</v>
      </c>
      <c r="AE589" s="276" t="e">
        <f t="shared" si="182"/>
        <v>#VALUE!</v>
      </c>
    </row>
    <row r="590" spans="1:31">
      <c r="A590" s="133" t="e">
        <f t="shared" si="183"/>
        <v>#VALUE!</v>
      </c>
      <c r="B590" s="134" t="e">
        <f t="shared" si="184"/>
        <v>#VALUE!</v>
      </c>
      <c r="C590" s="134" t="e">
        <f t="shared" si="185"/>
        <v>#VALUE!</v>
      </c>
      <c r="D590" s="135" t="e">
        <f t="shared" si="186"/>
        <v>#VALUE!</v>
      </c>
      <c r="E590" s="150" t="e">
        <f t="shared" si="174"/>
        <v>#VALUE!</v>
      </c>
      <c r="F590" s="150" t="e">
        <f t="shared" si="175"/>
        <v>#VALUE!</v>
      </c>
      <c r="G590" s="136" t="e">
        <f t="shared" si="176"/>
        <v>#VALUE!</v>
      </c>
      <c r="H590" s="148" t="e">
        <f t="shared" si="180"/>
        <v>#VALUE!</v>
      </c>
      <c r="I590" s="148" t="e">
        <f t="shared" si="187"/>
        <v>#VALUE!</v>
      </c>
      <c r="J590" s="148" t="e">
        <f t="shared" si="177"/>
        <v>#VALUE!</v>
      </c>
      <c r="K590" s="148" t="e">
        <f t="shared" si="188"/>
        <v>#VALUE!</v>
      </c>
      <c r="L590" s="148" t="e">
        <f t="shared" si="189"/>
        <v>#VALUE!</v>
      </c>
      <c r="M590" s="148" t="e">
        <f t="shared" si="178"/>
        <v>#VALUE!</v>
      </c>
      <c r="N590" s="148" t="e">
        <f t="shared" si="181"/>
        <v>#VALUE!</v>
      </c>
      <c r="O590" s="148"/>
      <c r="P590" s="148"/>
      <c r="Q590" s="148" t="e">
        <f t="shared" si="190"/>
        <v>#VALUE!</v>
      </c>
      <c r="R590" s="148" t="e">
        <f t="shared" si="191"/>
        <v>#VALUE!</v>
      </c>
      <c r="S590" s="137" t="e">
        <f t="shared" si="179"/>
        <v>#VALUE!</v>
      </c>
      <c r="T590" s="275" t="e">
        <f t="shared" si="193"/>
        <v>#VALUE!</v>
      </c>
      <c r="U590" s="275" t="e">
        <f t="shared" si="194"/>
        <v>#VALUE!</v>
      </c>
      <c r="V590" s="275" t="e">
        <f t="shared" si="194"/>
        <v>#VALUE!</v>
      </c>
      <c r="W590" s="275" t="e">
        <f t="shared" si="194"/>
        <v>#VALUE!</v>
      </c>
      <c r="X590" s="275" t="e">
        <f t="shared" si="194"/>
        <v>#VALUE!</v>
      </c>
      <c r="Y590" s="275" t="e">
        <f t="shared" si="194"/>
        <v>#VALUE!</v>
      </c>
      <c r="Z590" s="275" t="e">
        <f t="shared" si="194"/>
        <v>#VALUE!</v>
      </c>
      <c r="AA590" s="275" t="e">
        <f t="shared" si="194"/>
        <v>#VALUE!</v>
      </c>
      <c r="AB590" s="275" t="e">
        <f t="shared" si="194"/>
        <v>#VALUE!</v>
      </c>
      <c r="AC590" s="275" t="e">
        <f t="shared" si="194"/>
        <v>#VALUE!</v>
      </c>
      <c r="AD590" s="275" t="e">
        <f t="shared" si="194"/>
        <v>#VALUE!</v>
      </c>
      <c r="AE590" s="276" t="e">
        <f t="shared" si="182"/>
        <v>#VALUE!</v>
      </c>
    </row>
    <row r="591" spans="1:31">
      <c r="A591" s="133" t="e">
        <f t="shared" si="183"/>
        <v>#VALUE!</v>
      </c>
      <c r="B591" s="134" t="e">
        <f t="shared" si="184"/>
        <v>#VALUE!</v>
      </c>
      <c r="C591" s="134" t="e">
        <f t="shared" si="185"/>
        <v>#VALUE!</v>
      </c>
      <c r="D591" s="135" t="e">
        <f t="shared" si="186"/>
        <v>#VALUE!</v>
      </c>
      <c r="E591" s="150" t="e">
        <f t="shared" si="174"/>
        <v>#VALUE!</v>
      </c>
      <c r="F591" s="150" t="e">
        <f t="shared" si="175"/>
        <v>#VALUE!</v>
      </c>
      <c r="G591" s="136" t="e">
        <f t="shared" si="176"/>
        <v>#VALUE!</v>
      </c>
      <c r="H591" s="148" t="e">
        <f t="shared" si="180"/>
        <v>#VALUE!</v>
      </c>
      <c r="I591" s="148" t="e">
        <f t="shared" si="187"/>
        <v>#VALUE!</v>
      </c>
      <c r="J591" s="148" t="e">
        <f t="shared" si="177"/>
        <v>#VALUE!</v>
      </c>
      <c r="K591" s="148" t="e">
        <f t="shared" si="188"/>
        <v>#VALUE!</v>
      </c>
      <c r="L591" s="148" t="e">
        <f t="shared" si="189"/>
        <v>#VALUE!</v>
      </c>
      <c r="M591" s="148" t="e">
        <f t="shared" si="178"/>
        <v>#VALUE!</v>
      </c>
      <c r="N591" s="148" t="e">
        <f t="shared" si="181"/>
        <v>#VALUE!</v>
      </c>
      <c r="O591" s="148"/>
      <c r="P591" s="148"/>
      <c r="Q591" s="148" t="e">
        <f t="shared" si="190"/>
        <v>#VALUE!</v>
      </c>
      <c r="R591" s="148" t="e">
        <f t="shared" si="191"/>
        <v>#VALUE!</v>
      </c>
      <c r="S591" s="137" t="e">
        <f t="shared" si="179"/>
        <v>#VALUE!</v>
      </c>
      <c r="T591" s="275" t="e">
        <f t="shared" si="193"/>
        <v>#VALUE!</v>
      </c>
      <c r="U591" s="275" t="e">
        <f t="shared" si="194"/>
        <v>#VALUE!</v>
      </c>
      <c r="V591" s="275" t="e">
        <f t="shared" si="194"/>
        <v>#VALUE!</v>
      </c>
      <c r="W591" s="275" t="e">
        <f t="shared" si="194"/>
        <v>#VALUE!</v>
      </c>
      <c r="X591" s="275" t="e">
        <f t="shared" si="194"/>
        <v>#VALUE!</v>
      </c>
      <c r="Y591" s="275" t="e">
        <f t="shared" si="194"/>
        <v>#VALUE!</v>
      </c>
      <c r="Z591" s="275" t="e">
        <f t="shared" si="194"/>
        <v>#VALUE!</v>
      </c>
      <c r="AA591" s="275" t="e">
        <f t="shared" si="194"/>
        <v>#VALUE!</v>
      </c>
      <c r="AB591" s="275" t="e">
        <f t="shared" si="194"/>
        <v>#VALUE!</v>
      </c>
      <c r="AC591" s="275" t="e">
        <f t="shared" si="194"/>
        <v>#VALUE!</v>
      </c>
      <c r="AD591" s="275" t="e">
        <f t="shared" ref="U591:AD617" si="195">MAX(0,MIN(MAX(0,$M591),AD$7)-AD$6)</f>
        <v>#VALUE!</v>
      </c>
      <c r="AE591" s="276" t="e">
        <f t="shared" si="182"/>
        <v>#VALUE!</v>
      </c>
    </row>
    <row r="592" spans="1:31">
      <c r="A592" s="133" t="e">
        <f t="shared" si="183"/>
        <v>#VALUE!</v>
      </c>
      <c r="B592" s="134" t="e">
        <f t="shared" si="184"/>
        <v>#VALUE!</v>
      </c>
      <c r="C592" s="134" t="e">
        <f t="shared" si="185"/>
        <v>#VALUE!</v>
      </c>
      <c r="D592" s="135" t="e">
        <f t="shared" si="186"/>
        <v>#VALUE!</v>
      </c>
      <c r="E592" s="150" t="e">
        <f t="shared" si="174"/>
        <v>#VALUE!</v>
      </c>
      <c r="F592" s="150" t="e">
        <f t="shared" si="175"/>
        <v>#VALUE!</v>
      </c>
      <c r="G592" s="136" t="e">
        <f t="shared" si="176"/>
        <v>#VALUE!</v>
      </c>
      <c r="H592" s="148" t="e">
        <f t="shared" si="180"/>
        <v>#VALUE!</v>
      </c>
      <c r="I592" s="148" t="e">
        <f t="shared" si="187"/>
        <v>#VALUE!</v>
      </c>
      <c r="J592" s="148" t="e">
        <f t="shared" si="177"/>
        <v>#VALUE!</v>
      </c>
      <c r="K592" s="148" t="e">
        <f t="shared" si="188"/>
        <v>#VALUE!</v>
      </c>
      <c r="L592" s="148" t="e">
        <f t="shared" si="189"/>
        <v>#VALUE!</v>
      </c>
      <c r="M592" s="148" t="e">
        <f t="shared" si="178"/>
        <v>#VALUE!</v>
      </c>
      <c r="N592" s="148" t="e">
        <f t="shared" si="181"/>
        <v>#VALUE!</v>
      </c>
      <c r="O592" s="148"/>
      <c r="P592" s="148"/>
      <c r="Q592" s="148" t="e">
        <f t="shared" si="190"/>
        <v>#VALUE!</v>
      </c>
      <c r="R592" s="148" t="e">
        <f t="shared" si="191"/>
        <v>#VALUE!</v>
      </c>
      <c r="S592" s="137" t="e">
        <f t="shared" si="179"/>
        <v>#VALUE!</v>
      </c>
      <c r="T592" s="275" t="e">
        <f t="shared" si="193"/>
        <v>#VALUE!</v>
      </c>
      <c r="U592" s="275" t="e">
        <f t="shared" si="195"/>
        <v>#VALUE!</v>
      </c>
      <c r="V592" s="275" t="e">
        <f t="shared" si="195"/>
        <v>#VALUE!</v>
      </c>
      <c r="W592" s="275" t="e">
        <f t="shared" si="195"/>
        <v>#VALUE!</v>
      </c>
      <c r="X592" s="275" t="e">
        <f t="shared" si="195"/>
        <v>#VALUE!</v>
      </c>
      <c r="Y592" s="275" t="e">
        <f t="shared" si="195"/>
        <v>#VALUE!</v>
      </c>
      <c r="Z592" s="275" t="e">
        <f t="shared" si="195"/>
        <v>#VALUE!</v>
      </c>
      <c r="AA592" s="275" t="e">
        <f t="shared" si="195"/>
        <v>#VALUE!</v>
      </c>
      <c r="AB592" s="275" t="e">
        <f t="shared" si="195"/>
        <v>#VALUE!</v>
      </c>
      <c r="AC592" s="275" t="e">
        <f t="shared" si="195"/>
        <v>#VALUE!</v>
      </c>
      <c r="AD592" s="275" t="e">
        <f t="shared" si="195"/>
        <v>#VALUE!</v>
      </c>
      <c r="AE592" s="276" t="e">
        <f t="shared" si="182"/>
        <v>#VALUE!</v>
      </c>
    </row>
    <row r="593" spans="1:31">
      <c r="A593" s="133" t="e">
        <f t="shared" si="183"/>
        <v>#VALUE!</v>
      </c>
      <c r="B593" s="134" t="e">
        <f t="shared" si="184"/>
        <v>#VALUE!</v>
      </c>
      <c r="C593" s="134" t="e">
        <f t="shared" si="185"/>
        <v>#VALUE!</v>
      </c>
      <c r="D593" s="135" t="e">
        <f t="shared" si="186"/>
        <v>#VALUE!</v>
      </c>
      <c r="E593" s="150" t="e">
        <f t="shared" ref="E593:E656" si="196">IF(A593&lt;&gt;"", IF(F593="N",0, ROUNDDOWN(IF(S593="Y", MAX(Q593, 0), MIN(BondAmountInvested*G593/Freq, Max_Wdwl_amt)), 2)),"")</f>
        <v>#VALUE!</v>
      </c>
      <c r="F593" s="150" t="e">
        <f t="shared" ref="F593:F656" si="197">IF(A593&lt;&gt;"",  IF(A593&lt;first_projection_wdl_mth,"N",IF(A593=first_projection_wdl_mth,"Y",IF(INT((A593-first_projection_wdl_mth)/Mths_between_Wdwls)=(A593-first_projection_wdl_mth)/Mths_between_Wdwls,"Y","N"))),"")</f>
        <v>#VALUE!</v>
      </c>
      <c r="G593" s="136" t="e">
        <f t="shared" ref="G593:G656" si="198">IF(A593&lt;&gt;"", IncomeRetained, "")</f>
        <v>#VALUE!</v>
      </c>
      <c r="H593" s="148" t="e">
        <f t="shared" si="180"/>
        <v>#VALUE!</v>
      </c>
      <c r="I593" s="148" t="e">
        <f t="shared" si="187"/>
        <v>#VALUE!</v>
      </c>
      <c r="J593" s="148" t="e">
        <f t="shared" ref="J593:J656" si="199">IF(A593&lt;&gt;"", (MIN(E593, Q593)-I593)*(1-IF(D593&lt;chargeable_gain_taxrate_change_date,chargeable_gain_taxrate_pre_change,chargeable_gain_taxrate_post_change))+I593, "")</f>
        <v>#VALUE!</v>
      </c>
      <c r="K593" s="148" t="e">
        <f t="shared" si="188"/>
        <v>#VALUE!</v>
      </c>
      <c r="L593" s="148" t="e">
        <f t="shared" si="189"/>
        <v>#VALUE!</v>
      </c>
      <c r="M593" s="148" t="e">
        <f t="shared" ref="M593:M656" si="200">IF(A593="", "", L593*Mthly_growth_rate)</f>
        <v>#VALUE!</v>
      </c>
      <c r="N593" s="148" t="e">
        <f t="shared" si="181"/>
        <v>#VALUE!</v>
      </c>
      <c r="O593" s="148"/>
      <c r="P593" s="148"/>
      <c r="Q593" s="148" t="e">
        <f t="shared" si="190"/>
        <v>#VALUE!</v>
      </c>
      <c r="R593" s="148" t="e">
        <f t="shared" si="191"/>
        <v>#VALUE!</v>
      </c>
      <c r="S593" s="137" t="e">
        <f t="shared" ref="S593:S656" si="201">IF(A593="", "", IF(S592="Y", "Y", IF(Q593- IF(F593="Y", MIN(BondAmountInvested*G593/Freq,Max_Wdwl_amt), 0)&lt;=0, "Y", "N")))</f>
        <v>#VALUE!</v>
      </c>
      <c r="T593" s="275" t="e">
        <f t="shared" si="193"/>
        <v>#VALUE!</v>
      </c>
      <c r="U593" s="275" t="e">
        <f t="shared" si="195"/>
        <v>#VALUE!</v>
      </c>
      <c r="V593" s="275" t="e">
        <f t="shared" si="195"/>
        <v>#VALUE!</v>
      </c>
      <c r="W593" s="275" t="e">
        <f t="shared" si="195"/>
        <v>#VALUE!</v>
      </c>
      <c r="X593" s="275" t="e">
        <f t="shared" si="195"/>
        <v>#VALUE!</v>
      </c>
      <c r="Y593" s="275" t="e">
        <f t="shared" si="195"/>
        <v>#VALUE!</v>
      </c>
      <c r="Z593" s="275" t="e">
        <f t="shared" si="195"/>
        <v>#VALUE!</v>
      </c>
      <c r="AA593" s="275" t="e">
        <f t="shared" si="195"/>
        <v>#VALUE!</v>
      </c>
      <c r="AB593" s="275" t="e">
        <f t="shared" si="195"/>
        <v>#VALUE!</v>
      </c>
      <c r="AC593" s="275" t="e">
        <f t="shared" si="195"/>
        <v>#VALUE!</v>
      </c>
      <c r="AD593" s="275" t="e">
        <f t="shared" si="195"/>
        <v>#VALUE!</v>
      </c>
      <c r="AE593" s="276" t="e">
        <f t="shared" si="182"/>
        <v>#VALUE!</v>
      </c>
    </row>
    <row r="594" spans="1:31">
      <c r="A594" s="133" t="e">
        <f t="shared" si="183"/>
        <v>#VALUE!</v>
      </c>
      <c r="B594" s="134" t="e">
        <f t="shared" si="184"/>
        <v>#VALUE!</v>
      </c>
      <c r="C594" s="134" t="e">
        <f t="shared" si="185"/>
        <v>#VALUE!</v>
      </c>
      <c r="D594" s="135" t="e">
        <f t="shared" si="186"/>
        <v>#VALUE!</v>
      </c>
      <c r="E594" s="150" t="e">
        <f t="shared" si="196"/>
        <v>#VALUE!</v>
      </c>
      <c r="F594" s="150" t="e">
        <f t="shared" si="197"/>
        <v>#VALUE!</v>
      </c>
      <c r="G594" s="136" t="e">
        <f t="shared" si="198"/>
        <v>#VALUE!</v>
      </c>
      <c r="H594" s="148" t="e">
        <f t="shared" ref="H594:H657" si="202">IF(A594&lt;&gt;"", IF(B594&lt;Max_tax_free_term, IF(AND(C594=1, B594&lt;Max_tax_free_term), Annual_tax_free_Wdwl, 0), 0)+H593-I593, "")</f>
        <v>#VALUE!</v>
      </c>
      <c r="I594" s="148" t="e">
        <f t="shared" si="187"/>
        <v>#VALUE!</v>
      </c>
      <c r="J594" s="148" t="e">
        <f t="shared" si="199"/>
        <v>#VALUE!</v>
      </c>
      <c r="K594" s="148" t="e">
        <f t="shared" si="188"/>
        <v>#VALUE!</v>
      </c>
      <c r="L594" s="148" t="e">
        <f t="shared" si="189"/>
        <v>#VALUE!</v>
      </c>
      <c r="M594" s="148" t="e">
        <f t="shared" si="200"/>
        <v>#VALUE!</v>
      </c>
      <c r="N594" s="148" t="e">
        <f t="shared" ref="N594:N657" si="203">IF(A594="", "", AE594)</f>
        <v>#VALUE!</v>
      </c>
      <c r="O594" s="148"/>
      <c r="P594" s="148"/>
      <c r="Q594" s="148" t="e">
        <f t="shared" si="190"/>
        <v>#VALUE!</v>
      </c>
      <c r="R594" s="148" t="e">
        <f t="shared" si="191"/>
        <v>#VALUE!</v>
      </c>
      <c r="S594" s="137" t="e">
        <f t="shared" si="201"/>
        <v>#VALUE!</v>
      </c>
      <c r="T594" s="275" t="e">
        <f t="shared" si="193"/>
        <v>#VALUE!</v>
      </c>
      <c r="U594" s="275" t="e">
        <f t="shared" si="195"/>
        <v>#VALUE!</v>
      </c>
      <c r="V594" s="275" t="e">
        <f t="shared" si="195"/>
        <v>#VALUE!</v>
      </c>
      <c r="W594" s="275" t="e">
        <f t="shared" si="195"/>
        <v>#VALUE!</v>
      </c>
      <c r="X594" s="275" t="e">
        <f t="shared" si="195"/>
        <v>#VALUE!</v>
      </c>
      <c r="Y594" s="275" t="e">
        <f t="shared" si="195"/>
        <v>#VALUE!</v>
      </c>
      <c r="Z594" s="275" t="e">
        <f t="shared" si="195"/>
        <v>#VALUE!</v>
      </c>
      <c r="AA594" s="275" t="e">
        <f t="shared" si="195"/>
        <v>#VALUE!</v>
      </c>
      <c r="AB594" s="275" t="e">
        <f t="shared" si="195"/>
        <v>#VALUE!</v>
      </c>
      <c r="AC594" s="275" t="e">
        <f t="shared" si="195"/>
        <v>#VALUE!</v>
      </c>
      <c r="AD594" s="275" t="e">
        <f t="shared" si="195"/>
        <v>#VALUE!</v>
      </c>
      <c r="AE594" s="276" t="e">
        <f t="shared" ref="AE594:AE657" si="204">SUMPRODUCT(T594:AD594,T$9:AD$9)/100/12</f>
        <v>#VALUE!</v>
      </c>
    </row>
    <row r="595" spans="1:31">
      <c r="A595" s="133" t="e">
        <f t="shared" ref="A595:A658" si="205">IF(A594&lt;$D$11, A594+1, "")</f>
        <v>#VALUE!</v>
      </c>
      <c r="B595" s="134" t="e">
        <f t="shared" ref="B595:B658" si="206">IF(A595&lt;&gt;"", IF(C595=1, B594+1, B594), "")</f>
        <v>#VALUE!</v>
      </c>
      <c r="C595" s="134" t="e">
        <f t="shared" ref="C595:C658" si="207">IF(A595&lt;&gt;"", IF(C594=12, 1, C594+1), "")</f>
        <v>#VALUE!</v>
      </c>
      <c r="D595" s="135" t="e">
        <f t="shared" ref="D595:D658" si="208">IF(A595&lt;&gt;"", DATE(YEAR(D594), MONTH(D594)+1, DAY(D594)), "")</f>
        <v>#VALUE!</v>
      </c>
      <c r="E595" s="150" t="e">
        <f t="shared" si="196"/>
        <v>#VALUE!</v>
      </c>
      <c r="F595" s="150" t="e">
        <f t="shared" si="197"/>
        <v>#VALUE!</v>
      </c>
      <c r="G595" s="136" t="e">
        <f t="shared" si="198"/>
        <v>#VALUE!</v>
      </c>
      <c r="H595" s="148" t="e">
        <f t="shared" si="202"/>
        <v>#VALUE!</v>
      </c>
      <c r="I595" s="148" t="e">
        <f t="shared" ref="I595:I658" si="209">IF(A595&lt;&gt;"", MIN(E595, H595, Q595), "")</f>
        <v>#VALUE!</v>
      </c>
      <c r="J595" s="148" t="e">
        <f t="shared" si="199"/>
        <v>#VALUE!</v>
      </c>
      <c r="K595" s="148" t="e">
        <f t="shared" ref="K595:K658" si="210">IF(A595="", "", $I$12^(A595/12)*J595)</f>
        <v>#VALUE!</v>
      </c>
      <c r="L595" s="148" t="e">
        <f t="shared" ref="L595:L658" si="211">IF(A595="", "", R594)</f>
        <v>#VALUE!</v>
      </c>
      <c r="M595" s="148" t="e">
        <f t="shared" si="200"/>
        <v>#VALUE!</v>
      </c>
      <c r="N595" s="148" t="e">
        <f t="shared" si="203"/>
        <v>#VALUE!</v>
      </c>
      <c r="O595" s="148"/>
      <c r="P595" s="148"/>
      <c r="Q595" s="148" t="e">
        <f t="shared" ref="Q595:Q658" si="212">IF(A595 = "", 0, MAX(M595 - (SUM(N595:P595)), 0))</f>
        <v>#VALUE!</v>
      </c>
      <c r="R595" s="148" t="e">
        <f t="shared" ref="R595:R658" si="213">IF(A595="", "", MAX(Q595-E595, 0))</f>
        <v>#VALUE!</v>
      </c>
      <c r="S595" s="137" t="e">
        <f t="shared" si="201"/>
        <v>#VALUE!</v>
      </c>
      <c r="T595" s="275" t="e">
        <f t="shared" si="193"/>
        <v>#VALUE!</v>
      </c>
      <c r="U595" s="275" t="e">
        <f t="shared" si="195"/>
        <v>#VALUE!</v>
      </c>
      <c r="V595" s="275" t="e">
        <f t="shared" si="195"/>
        <v>#VALUE!</v>
      </c>
      <c r="W595" s="275" t="e">
        <f t="shared" si="195"/>
        <v>#VALUE!</v>
      </c>
      <c r="X595" s="275" t="e">
        <f t="shared" si="195"/>
        <v>#VALUE!</v>
      </c>
      <c r="Y595" s="275" t="e">
        <f t="shared" si="195"/>
        <v>#VALUE!</v>
      </c>
      <c r="Z595" s="275" t="e">
        <f t="shared" si="195"/>
        <v>#VALUE!</v>
      </c>
      <c r="AA595" s="275" t="e">
        <f t="shared" si="195"/>
        <v>#VALUE!</v>
      </c>
      <c r="AB595" s="275" t="e">
        <f t="shared" si="195"/>
        <v>#VALUE!</v>
      </c>
      <c r="AC595" s="275" t="e">
        <f t="shared" si="195"/>
        <v>#VALUE!</v>
      </c>
      <c r="AD595" s="275" t="e">
        <f t="shared" si="195"/>
        <v>#VALUE!</v>
      </c>
      <c r="AE595" s="276" t="e">
        <f t="shared" si="204"/>
        <v>#VALUE!</v>
      </c>
    </row>
    <row r="596" spans="1:31">
      <c r="A596" s="133" t="e">
        <f t="shared" si="205"/>
        <v>#VALUE!</v>
      </c>
      <c r="B596" s="134" t="e">
        <f t="shared" si="206"/>
        <v>#VALUE!</v>
      </c>
      <c r="C596" s="134" t="e">
        <f t="shared" si="207"/>
        <v>#VALUE!</v>
      </c>
      <c r="D596" s="135" t="e">
        <f t="shared" si="208"/>
        <v>#VALUE!</v>
      </c>
      <c r="E596" s="150" t="e">
        <f t="shared" si="196"/>
        <v>#VALUE!</v>
      </c>
      <c r="F596" s="150" t="e">
        <f t="shared" si="197"/>
        <v>#VALUE!</v>
      </c>
      <c r="G596" s="136" t="e">
        <f t="shared" si="198"/>
        <v>#VALUE!</v>
      </c>
      <c r="H596" s="148" t="e">
        <f t="shared" si="202"/>
        <v>#VALUE!</v>
      </c>
      <c r="I596" s="148" t="e">
        <f t="shared" si="209"/>
        <v>#VALUE!</v>
      </c>
      <c r="J596" s="148" t="e">
        <f t="shared" si="199"/>
        <v>#VALUE!</v>
      </c>
      <c r="K596" s="148" t="e">
        <f t="shared" si="210"/>
        <v>#VALUE!</v>
      </c>
      <c r="L596" s="148" t="e">
        <f t="shared" si="211"/>
        <v>#VALUE!</v>
      </c>
      <c r="M596" s="148" t="e">
        <f t="shared" si="200"/>
        <v>#VALUE!</v>
      </c>
      <c r="N596" s="148" t="e">
        <f t="shared" si="203"/>
        <v>#VALUE!</v>
      </c>
      <c r="O596" s="148"/>
      <c r="P596" s="148"/>
      <c r="Q596" s="148" t="e">
        <f t="shared" si="212"/>
        <v>#VALUE!</v>
      </c>
      <c r="R596" s="148" t="e">
        <f t="shared" si="213"/>
        <v>#VALUE!</v>
      </c>
      <c r="S596" s="137" t="e">
        <f t="shared" si="201"/>
        <v>#VALUE!</v>
      </c>
      <c r="T596" s="275" t="e">
        <f t="shared" si="193"/>
        <v>#VALUE!</v>
      </c>
      <c r="U596" s="275" t="e">
        <f t="shared" si="195"/>
        <v>#VALUE!</v>
      </c>
      <c r="V596" s="275" t="e">
        <f t="shared" si="195"/>
        <v>#VALUE!</v>
      </c>
      <c r="W596" s="275" t="e">
        <f t="shared" si="195"/>
        <v>#VALUE!</v>
      </c>
      <c r="X596" s="275" t="e">
        <f t="shared" si="195"/>
        <v>#VALUE!</v>
      </c>
      <c r="Y596" s="275" t="e">
        <f t="shared" si="195"/>
        <v>#VALUE!</v>
      </c>
      <c r="Z596" s="275" t="e">
        <f t="shared" si="195"/>
        <v>#VALUE!</v>
      </c>
      <c r="AA596" s="275" t="e">
        <f t="shared" si="195"/>
        <v>#VALUE!</v>
      </c>
      <c r="AB596" s="275" t="e">
        <f t="shared" si="195"/>
        <v>#VALUE!</v>
      </c>
      <c r="AC596" s="275" t="e">
        <f t="shared" si="195"/>
        <v>#VALUE!</v>
      </c>
      <c r="AD596" s="275" t="e">
        <f t="shared" si="195"/>
        <v>#VALUE!</v>
      </c>
      <c r="AE596" s="276" t="e">
        <f t="shared" si="204"/>
        <v>#VALUE!</v>
      </c>
    </row>
    <row r="597" spans="1:31">
      <c r="A597" s="133" t="e">
        <f t="shared" si="205"/>
        <v>#VALUE!</v>
      </c>
      <c r="B597" s="134" t="e">
        <f t="shared" si="206"/>
        <v>#VALUE!</v>
      </c>
      <c r="C597" s="134" t="e">
        <f t="shared" si="207"/>
        <v>#VALUE!</v>
      </c>
      <c r="D597" s="135" t="e">
        <f t="shared" si="208"/>
        <v>#VALUE!</v>
      </c>
      <c r="E597" s="150" t="e">
        <f t="shared" si="196"/>
        <v>#VALUE!</v>
      </c>
      <c r="F597" s="150" t="e">
        <f t="shared" si="197"/>
        <v>#VALUE!</v>
      </c>
      <c r="G597" s="136" t="e">
        <f t="shared" si="198"/>
        <v>#VALUE!</v>
      </c>
      <c r="H597" s="148" t="e">
        <f t="shared" si="202"/>
        <v>#VALUE!</v>
      </c>
      <c r="I597" s="148" t="e">
        <f t="shared" si="209"/>
        <v>#VALUE!</v>
      </c>
      <c r="J597" s="148" t="e">
        <f t="shared" si="199"/>
        <v>#VALUE!</v>
      </c>
      <c r="K597" s="148" t="e">
        <f t="shared" si="210"/>
        <v>#VALUE!</v>
      </c>
      <c r="L597" s="148" t="e">
        <f t="shared" si="211"/>
        <v>#VALUE!</v>
      </c>
      <c r="M597" s="148" t="e">
        <f t="shared" si="200"/>
        <v>#VALUE!</v>
      </c>
      <c r="N597" s="148" t="e">
        <f t="shared" si="203"/>
        <v>#VALUE!</v>
      </c>
      <c r="O597" s="148"/>
      <c r="P597" s="148"/>
      <c r="Q597" s="148" t="e">
        <f t="shared" si="212"/>
        <v>#VALUE!</v>
      </c>
      <c r="R597" s="148" t="e">
        <f t="shared" si="213"/>
        <v>#VALUE!</v>
      </c>
      <c r="S597" s="137" t="e">
        <f t="shared" si="201"/>
        <v>#VALUE!</v>
      </c>
      <c r="T597" s="275" t="e">
        <f t="shared" si="193"/>
        <v>#VALUE!</v>
      </c>
      <c r="U597" s="275" t="e">
        <f t="shared" si="195"/>
        <v>#VALUE!</v>
      </c>
      <c r="V597" s="275" t="e">
        <f t="shared" si="195"/>
        <v>#VALUE!</v>
      </c>
      <c r="W597" s="275" t="e">
        <f t="shared" si="195"/>
        <v>#VALUE!</v>
      </c>
      <c r="X597" s="275" t="e">
        <f t="shared" si="195"/>
        <v>#VALUE!</v>
      </c>
      <c r="Y597" s="275" t="e">
        <f t="shared" si="195"/>
        <v>#VALUE!</v>
      </c>
      <c r="Z597" s="275" t="e">
        <f t="shared" si="195"/>
        <v>#VALUE!</v>
      </c>
      <c r="AA597" s="275" t="e">
        <f t="shared" si="195"/>
        <v>#VALUE!</v>
      </c>
      <c r="AB597" s="275" t="e">
        <f t="shared" si="195"/>
        <v>#VALUE!</v>
      </c>
      <c r="AC597" s="275" t="e">
        <f t="shared" si="195"/>
        <v>#VALUE!</v>
      </c>
      <c r="AD597" s="275" t="e">
        <f t="shared" si="195"/>
        <v>#VALUE!</v>
      </c>
      <c r="AE597" s="276" t="e">
        <f t="shared" si="204"/>
        <v>#VALUE!</v>
      </c>
    </row>
    <row r="598" spans="1:31">
      <c r="A598" s="133" t="e">
        <f t="shared" si="205"/>
        <v>#VALUE!</v>
      </c>
      <c r="B598" s="134" t="e">
        <f t="shared" si="206"/>
        <v>#VALUE!</v>
      </c>
      <c r="C598" s="134" t="e">
        <f t="shared" si="207"/>
        <v>#VALUE!</v>
      </c>
      <c r="D598" s="135" t="e">
        <f t="shared" si="208"/>
        <v>#VALUE!</v>
      </c>
      <c r="E598" s="150" t="e">
        <f t="shared" si="196"/>
        <v>#VALUE!</v>
      </c>
      <c r="F598" s="150" t="e">
        <f t="shared" si="197"/>
        <v>#VALUE!</v>
      </c>
      <c r="G598" s="136" t="e">
        <f t="shared" si="198"/>
        <v>#VALUE!</v>
      </c>
      <c r="H598" s="148" t="e">
        <f t="shared" si="202"/>
        <v>#VALUE!</v>
      </c>
      <c r="I598" s="148" t="e">
        <f t="shared" si="209"/>
        <v>#VALUE!</v>
      </c>
      <c r="J598" s="148" t="e">
        <f t="shared" si="199"/>
        <v>#VALUE!</v>
      </c>
      <c r="K598" s="148" t="e">
        <f t="shared" si="210"/>
        <v>#VALUE!</v>
      </c>
      <c r="L598" s="148" t="e">
        <f t="shared" si="211"/>
        <v>#VALUE!</v>
      </c>
      <c r="M598" s="148" t="e">
        <f t="shared" si="200"/>
        <v>#VALUE!</v>
      </c>
      <c r="N598" s="148" t="e">
        <f t="shared" si="203"/>
        <v>#VALUE!</v>
      </c>
      <c r="O598" s="148"/>
      <c r="P598" s="148"/>
      <c r="Q598" s="148" t="e">
        <f t="shared" si="212"/>
        <v>#VALUE!</v>
      </c>
      <c r="R598" s="148" t="e">
        <f t="shared" si="213"/>
        <v>#VALUE!</v>
      </c>
      <c r="S598" s="137" t="e">
        <f t="shared" si="201"/>
        <v>#VALUE!</v>
      </c>
      <c r="T598" s="275" t="e">
        <f t="shared" si="193"/>
        <v>#VALUE!</v>
      </c>
      <c r="U598" s="275" t="e">
        <f t="shared" si="195"/>
        <v>#VALUE!</v>
      </c>
      <c r="V598" s="275" t="e">
        <f t="shared" si="195"/>
        <v>#VALUE!</v>
      </c>
      <c r="W598" s="275" t="e">
        <f t="shared" si="195"/>
        <v>#VALUE!</v>
      </c>
      <c r="X598" s="275" t="e">
        <f t="shared" si="195"/>
        <v>#VALUE!</v>
      </c>
      <c r="Y598" s="275" t="e">
        <f t="shared" si="195"/>
        <v>#VALUE!</v>
      </c>
      <c r="Z598" s="275" t="e">
        <f t="shared" si="195"/>
        <v>#VALUE!</v>
      </c>
      <c r="AA598" s="275" t="e">
        <f t="shared" si="195"/>
        <v>#VALUE!</v>
      </c>
      <c r="AB598" s="275" t="e">
        <f t="shared" si="195"/>
        <v>#VALUE!</v>
      </c>
      <c r="AC598" s="275" t="e">
        <f t="shared" si="195"/>
        <v>#VALUE!</v>
      </c>
      <c r="AD598" s="275" t="e">
        <f t="shared" si="195"/>
        <v>#VALUE!</v>
      </c>
      <c r="AE598" s="276" t="e">
        <f t="shared" si="204"/>
        <v>#VALUE!</v>
      </c>
    </row>
    <row r="599" spans="1:31">
      <c r="A599" s="133" t="e">
        <f t="shared" si="205"/>
        <v>#VALUE!</v>
      </c>
      <c r="B599" s="134" t="e">
        <f t="shared" si="206"/>
        <v>#VALUE!</v>
      </c>
      <c r="C599" s="134" t="e">
        <f t="shared" si="207"/>
        <v>#VALUE!</v>
      </c>
      <c r="D599" s="135" t="e">
        <f t="shared" si="208"/>
        <v>#VALUE!</v>
      </c>
      <c r="E599" s="150" t="e">
        <f t="shared" si="196"/>
        <v>#VALUE!</v>
      </c>
      <c r="F599" s="150" t="e">
        <f t="shared" si="197"/>
        <v>#VALUE!</v>
      </c>
      <c r="G599" s="136" t="e">
        <f t="shared" si="198"/>
        <v>#VALUE!</v>
      </c>
      <c r="H599" s="148" t="e">
        <f t="shared" si="202"/>
        <v>#VALUE!</v>
      </c>
      <c r="I599" s="148" t="e">
        <f t="shared" si="209"/>
        <v>#VALUE!</v>
      </c>
      <c r="J599" s="148" t="e">
        <f t="shared" si="199"/>
        <v>#VALUE!</v>
      </c>
      <c r="K599" s="148" t="e">
        <f t="shared" si="210"/>
        <v>#VALUE!</v>
      </c>
      <c r="L599" s="148" t="e">
        <f t="shared" si="211"/>
        <v>#VALUE!</v>
      </c>
      <c r="M599" s="148" t="e">
        <f t="shared" si="200"/>
        <v>#VALUE!</v>
      </c>
      <c r="N599" s="148" t="e">
        <f t="shared" si="203"/>
        <v>#VALUE!</v>
      </c>
      <c r="O599" s="148"/>
      <c r="P599" s="148"/>
      <c r="Q599" s="148" t="e">
        <f t="shared" si="212"/>
        <v>#VALUE!</v>
      </c>
      <c r="R599" s="148" t="e">
        <f t="shared" si="213"/>
        <v>#VALUE!</v>
      </c>
      <c r="S599" s="137" t="e">
        <f t="shared" si="201"/>
        <v>#VALUE!</v>
      </c>
      <c r="T599" s="275" t="e">
        <f t="shared" si="193"/>
        <v>#VALUE!</v>
      </c>
      <c r="U599" s="275" t="e">
        <f t="shared" si="195"/>
        <v>#VALUE!</v>
      </c>
      <c r="V599" s="275" t="e">
        <f t="shared" si="195"/>
        <v>#VALUE!</v>
      </c>
      <c r="W599" s="275" t="e">
        <f t="shared" si="195"/>
        <v>#VALUE!</v>
      </c>
      <c r="X599" s="275" t="e">
        <f t="shared" si="195"/>
        <v>#VALUE!</v>
      </c>
      <c r="Y599" s="275" t="e">
        <f t="shared" si="195"/>
        <v>#VALUE!</v>
      </c>
      <c r="Z599" s="275" t="e">
        <f t="shared" si="195"/>
        <v>#VALUE!</v>
      </c>
      <c r="AA599" s="275" t="e">
        <f t="shared" si="195"/>
        <v>#VALUE!</v>
      </c>
      <c r="AB599" s="275" t="e">
        <f t="shared" si="195"/>
        <v>#VALUE!</v>
      </c>
      <c r="AC599" s="275" t="e">
        <f t="shared" si="195"/>
        <v>#VALUE!</v>
      </c>
      <c r="AD599" s="275" t="e">
        <f t="shared" si="195"/>
        <v>#VALUE!</v>
      </c>
      <c r="AE599" s="276" t="e">
        <f t="shared" si="204"/>
        <v>#VALUE!</v>
      </c>
    </row>
    <row r="600" spans="1:31">
      <c r="A600" s="133" t="e">
        <f t="shared" si="205"/>
        <v>#VALUE!</v>
      </c>
      <c r="B600" s="134" t="e">
        <f t="shared" si="206"/>
        <v>#VALUE!</v>
      </c>
      <c r="C600" s="134" t="e">
        <f t="shared" si="207"/>
        <v>#VALUE!</v>
      </c>
      <c r="D600" s="135" t="e">
        <f t="shared" si="208"/>
        <v>#VALUE!</v>
      </c>
      <c r="E600" s="150" t="e">
        <f t="shared" si="196"/>
        <v>#VALUE!</v>
      </c>
      <c r="F600" s="150" t="e">
        <f t="shared" si="197"/>
        <v>#VALUE!</v>
      </c>
      <c r="G600" s="136" t="e">
        <f t="shared" si="198"/>
        <v>#VALUE!</v>
      </c>
      <c r="H600" s="148" t="e">
        <f t="shared" si="202"/>
        <v>#VALUE!</v>
      </c>
      <c r="I600" s="148" t="e">
        <f t="shared" si="209"/>
        <v>#VALUE!</v>
      </c>
      <c r="J600" s="148" t="e">
        <f t="shared" si="199"/>
        <v>#VALUE!</v>
      </c>
      <c r="K600" s="148" t="e">
        <f t="shared" si="210"/>
        <v>#VALUE!</v>
      </c>
      <c r="L600" s="148" t="e">
        <f t="shared" si="211"/>
        <v>#VALUE!</v>
      </c>
      <c r="M600" s="148" t="e">
        <f t="shared" si="200"/>
        <v>#VALUE!</v>
      </c>
      <c r="N600" s="148" t="e">
        <f t="shared" si="203"/>
        <v>#VALUE!</v>
      </c>
      <c r="O600" s="148"/>
      <c r="P600" s="148"/>
      <c r="Q600" s="148" t="e">
        <f t="shared" si="212"/>
        <v>#VALUE!</v>
      </c>
      <c r="R600" s="148" t="e">
        <f t="shared" si="213"/>
        <v>#VALUE!</v>
      </c>
      <c r="S600" s="137" t="e">
        <f t="shared" si="201"/>
        <v>#VALUE!</v>
      </c>
      <c r="T600" s="275" t="e">
        <f t="shared" si="193"/>
        <v>#VALUE!</v>
      </c>
      <c r="U600" s="275" t="e">
        <f t="shared" si="195"/>
        <v>#VALUE!</v>
      </c>
      <c r="V600" s="275" t="e">
        <f t="shared" si="195"/>
        <v>#VALUE!</v>
      </c>
      <c r="W600" s="275" t="e">
        <f t="shared" si="195"/>
        <v>#VALUE!</v>
      </c>
      <c r="X600" s="275" t="e">
        <f t="shared" si="195"/>
        <v>#VALUE!</v>
      </c>
      <c r="Y600" s="275" t="e">
        <f t="shared" si="195"/>
        <v>#VALUE!</v>
      </c>
      <c r="Z600" s="275" t="e">
        <f t="shared" si="195"/>
        <v>#VALUE!</v>
      </c>
      <c r="AA600" s="275" t="e">
        <f t="shared" si="195"/>
        <v>#VALUE!</v>
      </c>
      <c r="AB600" s="275" t="e">
        <f t="shared" si="195"/>
        <v>#VALUE!</v>
      </c>
      <c r="AC600" s="275" t="e">
        <f t="shared" si="195"/>
        <v>#VALUE!</v>
      </c>
      <c r="AD600" s="275" t="e">
        <f t="shared" si="195"/>
        <v>#VALUE!</v>
      </c>
      <c r="AE600" s="276" t="e">
        <f t="shared" si="204"/>
        <v>#VALUE!</v>
      </c>
    </row>
    <row r="601" spans="1:31">
      <c r="A601" s="133" t="e">
        <f t="shared" si="205"/>
        <v>#VALUE!</v>
      </c>
      <c r="B601" s="134" t="e">
        <f t="shared" si="206"/>
        <v>#VALUE!</v>
      </c>
      <c r="C601" s="134" t="e">
        <f t="shared" si="207"/>
        <v>#VALUE!</v>
      </c>
      <c r="D601" s="135" t="e">
        <f t="shared" si="208"/>
        <v>#VALUE!</v>
      </c>
      <c r="E601" s="150" t="e">
        <f t="shared" si="196"/>
        <v>#VALUE!</v>
      </c>
      <c r="F601" s="150" t="e">
        <f t="shared" si="197"/>
        <v>#VALUE!</v>
      </c>
      <c r="G601" s="136" t="e">
        <f t="shared" si="198"/>
        <v>#VALUE!</v>
      </c>
      <c r="H601" s="148" t="e">
        <f t="shared" si="202"/>
        <v>#VALUE!</v>
      </c>
      <c r="I601" s="148" t="e">
        <f t="shared" si="209"/>
        <v>#VALUE!</v>
      </c>
      <c r="J601" s="148" t="e">
        <f t="shared" si="199"/>
        <v>#VALUE!</v>
      </c>
      <c r="K601" s="148" t="e">
        <f t="shared" si="210"/>
        <v>#VALUE!</v>
      </c>
      <c r="L601" s="148" t="e">
        <f t="shared" si="211"/>
        <v>#VALUE!</v>
      </c>
      <c r="M601" s="148" t="e">
        <f t="shared" si="200"/>
        <v>#VALUE!</v>
      </c>
      <c r="N601" s="148" t="e">
        <f t="shared" si="203"/>
        <v>#VALUE!</v>
      </c>
      <c r="O601" s="148"/>
      <c r="P601" s="148"/>
      <c r="Q601" s="148" t="e">
        <f t="shared" si="212"/>
        <v>#VALUE!</v>
      </c>
      <c r="R601" s="148" t="e">
        <f t="shared" si="213"/>
        <v>#VALUE!</v>
      </c>
      <c r="S601" s="137" t="e">
        <f t="shared" si="201"/>
        <v>#VALUE!</v>
      </c>
      <c r="T601" s="275" t="e">
        <f t="shared" si="193"/>
        <v>#VALUE!</v>
      </c>
      <c r="U601" s="275" t="e">
        <f t="shared" si="195"/>
        <v>#VALUE!</v>
      </c>
      <c r="V601" s="275" t="e">
        <f t="shared" si="195"/>
        <v>#VALUE!</v>
      </c>
      <c r="W601" s="275" t="e">
        <f t="shared" si="195"/>
        <v>#VALUE!</v>
      </c>
      <c r="X601" s="275" t="e">
        <f t="shared" si="195"/>
        <v>#VALUE!</v>
      </c>
      <c r="Y601" s="275" t="e">
        <f t="shared" si="195"/>
        <v>#VALUE!</v>
      </c>
      <c r="Z601" s="275" t="e">
        <f t="shared" si="195"/>
        <v>#VALUE!</v>
      </c>
      <c r="AA601" s="275" t="e">
        <f t="shared" si="195"/>
        <v>#VALUE!</v>
      </c>
      <c r="AB601" s="275" t="e">
        <f t="shared" si="195"/>
        <v>#VALUE!</v>
      </c>
      <c r="AC601" s="275" t="e">
        <f t="shared" si="195"/>
        <v>#VALUE!</v>
      </c>
      <c r="AD601" s="275" t="e">
        <f t="shared" si="195"/>
        <v>#VALUE!</v>
      </c>
      <c r="AE601" s="276" t="e">
        <f t="shared" si="204"/>
        <v>#VALUE!</v>
      </c>
    </row>
    <row r="602" spans="1:31">
      <c r="A602" s="133" t="e">
        <f t="shared" si="205"/>
        <v>#VALUE!</v>
      </c>
      <c r="B602" s="134" t="e">
        <f t="shared" si="206"/>
        <v>#VALUE!</v>
      </c>
      <c r="C602" s="134" t="e">
        <f t="shared" si="207"/>
        <v>#VALUE!</v>
      </c>
      <c r="D602" s="135" t="e">
        <f t="shared" si="208"/>
        <v>#VALUE!</v>
      </c>
      <c r="E602" s="150" t="e">
        <f t="shared" si="196"/>
        <v>#VALUE!</v>
      </c>
      <c r="F602" s="150" t="e">
        <f t="shared" si="197"/>
        <v>#VALUE!</v>
      </c>
      <c r="G602" s="136" t="e">
        <f t="shared" si="198"/>
        <v>#VALUE!</v>
      </c>
      <c r="H602" s="148" t="e">
        <f t="shared" si="202"/>
        <v>#VALUE!</v>
      </c>
      <c r="I602" s="148" t="e">
        <f t="shared" si="209"/>
        <v>#VALUE!</v>
      </c>
      <c r="J602" s="148" t="e">
        <f t="shared" si="199"/>
        <v>#VALUE!</v>
      </c>
      <c r="K602" s="148" t="e">
        <f t="shared" si="210"/>
        <v>#VALUE!</v>
      </c>
      <c r="L602" s="148" t="e">
        <f t="shared" si="211"/>
        <v>#VALUE!</v>
      </c>
      <c r="M602" s="148" t="e">
        <f t="shared" si="200"/>
        <v>#VALUE!</v>
      </c>
      <c r="N602" s="148" t="e">
        <f t="shared" si="203"/>
        <v>#VALUE!</v>
      </c>
      <c r="O602" s="148"/>
      <c r="P602" s="148"/>
      <c r="Q602" s="148" t="e">
        <f t="shared" si="212"/>
        <v>#VALUE!</v>
      </c>
      <c r="R602" s="148" t="e">
        <f t="shared" si="213"/>
        <v>#VALUE!</v>
      </c>
      <c r="S602" s="137" t="e">
        <f t="shared" si="201"/>
        <v>#VALUE!</v>
      </c>
      <c r="T602" s="275" t="e">
        <f t="shared" si="193"/>
        <v>#VALUE!</v>
      </c>
      <c r="U602" s="275" t="e">
        <f t="shared" si="195"/>
        <v>#VALUE!</v>
      </c>
      <c r="V602" s="275" t="e">
        <f t="shared" si="195"/>
        <v>#VALUE!</v>
      </c>
      <c r="W602" s="275" t="e">
        <f t="shared" si="195"/>
        <v>#VALUE!</v>
      </c>
      <c r="X602" s="275" t="e">
        <f t="shared" si="195"/>
        <v>#VALUE!</v>
      </c>
      <c r="Y602" s="275" t="e">
        <f t="shared" si="195"/>
        <v>#VALUE!</v>
      </c>
      <c r="Z602" s="275" t="e">
        <f t="shared" si="195"/>
        <v>#VALUE!</v>
      </c>
      <c r="AA602" s="275" t="e">
        <f t="shared" si="195"/>
        <v>#VALUE!</v>
      </c>
      <c r="AB602" s="275" t="e">
        <f t="shared" si="195"/>
        <v>#VALUE!</v>
      </c>
      <c r="AC602" s="275" t="e">
        <f t="shared" si="195"/>
        <v>#VALUE!</v>
      </c>
      <c r="AD602" s="275" t="e">
        <f t="shared" si="195"/>
        <v>#VALUE!</v>
      </c>
      <c r="AE602" s="276" t="e">
        <f t="shared" si="204"/>
        <v>#VALUE!</v>
      </c>
    </row>
    <row r="603" spans="1:31">
      <c r="A603" s="133" t="e">
        <f t="shared" si="205"/>
        <v>#VALUE!</v>
      </c>
      <c r="B603" s="134" t="e">
        <f t="shared" si="206"/>
        <v>#VALUE!</v>
      </c>
      <c r="C603" s="134" t="e">
        <f t="shared" si="207"/>
        <v>#VALUE!</v>
      </c>
      <c r="D603" s="135" t="e">
        <f t="shared" si="208"/>
        <v>#VALUE!</v>
      </c>
      <c r="E603" s="150" t="e">
        <f t="shared" si="196"/>
        <v>#VALUE!</v>
      </c>
      <c r="F603" s="150" t="e">
        <f t="shared" si="197"/>
        <v>#VALUE!</v>
      </c>
      <c r="G603" s="136" t="e">
        <f t="shared" si="198"/>
        <v>#VALUE!</v>
      </c>
      <c r="H603" s="148" t="e">
        <f t="shared" si="202"/>
        <v>#VALUE!</v>
      </c>
      <c r="I603" s="148" t="e">
        <f t="shared" si="209"/>
        <v>#VALUE!</v>
      </c>
      <c r="J603" s="148" t="e">
        <f t="shared" si="199"/>
        <v>#VALUE!</v>
      </c>
      <c r="K603" s="148" t="e">
        <f t="shared" si="210"/>
        <v>#VALUE!</v>
      </c>
      <c r="L603" s="148" t="e">
        <f t="shared" si="211"/>
        <v>#VALUE!</v>
      </c>
      <c r="M603" s="148" t="e">
        <f t="shared" si="200"/>
        <v>#VALUE!</v>
      </c>
      <c r="N603" s="148" t="e">
        <f t="shared" si="203"/>
        <v>#VALUE!</v>
      </c>
      <c r="O603" s="148"/>
      <c r="P603" s="148"/>
      <c r="Q603" s="148" t="e">
        <f t="shared" si="212"/>
        <v>#VALUE!</v>
      </c>
      <c r="R603" s="148" t="e">
        <f t="shared" si="213"/>
        <v>#VALUE!</v>
      </c>
      <c r="S603" s="137" t="e">
        <f t="shared" si="201"/>
        <v>#VALUE!</v>
      </c>
      <c r="T603" s="275" t="e">
        <f t="shared" si="193"/>
        <v>#VALUE!</v>
      </c>
      <c r="U603" s="275" t="e">
        <f t="shared" si="195"/>
        <v>#VALUE!</v>
      </c>
      <c r="V603" s="275" t="e">
        <f t="shared" si="195"/>
        <v>#VALUE!</v>
      </c>
      <c r="W603" s="275" t="e">
        <f t="shared" si="195"/>
        <v>#VALUE!</v>
      </c>
      <c r="X603" s="275" t="e">
        <f t="shared" si="195"/>
        <v>#VALUE!</v>
      </c>
      <c r="Y603" s="275" t="e">
        <f t="shared" si="195"/>
        <v>#VALUE!</v>
      </c>
      <c r="Z603" s="275" t="e">
        <f t="shared" si="195"/>
        <v>#VALUE!</v>
      </c>
      <c r="AA603" s="275" t="e">
        <f t="shared" si="195"/>
        <v>#VALUE!</v>
      </c>
      <c r="AB603" s="275" t="e">
        <f t="shared" si="195"/>
        <v>#VALUE!</v>
      </c>
      <c r="AC603" s="275" t="e">
        <f t="shared" si="195"/>
        <v>#VALUE!</v>
      </c>
      <c r="AD603" s="275" t="e">
        <f t="shared" si="195"/>
        <v>#VALUE!</v>
      </c>
      <c r="AE603" s="276" t="e">
        <f t="shared" si="204"/>
        <v>#VALUE!</v>
      </c>
    </row>
    <row r="604" spans="1:31">
      <c r="A604" s="133" t="e">
        <f t="shared" si="205"/>
        <v>#VALUE!</v>
      </c>
      <c r="B604" s="134" t="e">
        <f t="shared" si="206"/>
        <v>#VALUE!</v>
      </c>
      <c r="C604" s="134" t="e">
        <f t="shared" si="207"/>
        <v>#VALUE!</v>
      </c>
      <c r="D604" s="135" t="e">
        <f t="shared" si="208"/>
        <v>#VALUE!</v>
      </c>
      <c r="E604" s="150" t="e">
        <f t="shared" si="196"/>
        <v>#VALUE!</v>
      </c>
      <c r="F604" s="150" t="e">
        <f t="shared" si="197"/>
        <v>#VALUE!</v>
      </c>
      <c r="G604" s="136" t="e">
        <f t="shared" si="198"/>
        <v>#VALUE!</v>
      </c>
      <c r="H604" s="148" t="e">
        <f t="shared" si="202"/>
        <v>#VALUE!</v>
      </c>
      <c r="I604" s="148" t="e">
        <f t="shared" si="209"/>
        <v>#VALUE!</v>
      </c>
      <c r="J604" s="148" t="e">
        <f t="shared" si="199"/>
        <v>#VALUE!</v>
      </c>
      <c r="K604" s="148" t="e">
        <f t="shared" si="210"/>
        <v>#VALUE!</v>
      </c>
      <c r="L604" s="148" t="e">
        <f t="shared" si="211"/>
        <v>#VALUE!</v>
      </c>
      <c r="M604" s="148" t="e">
        <f t="shared" si="200"/>
        <v>#VALUE!</v>
      </c>
      <c r="N604" s="148" t="e">
        <f t="shared" si="203"/>
        <v>#VALUE!</v>
      </c>
      <c r="O604" s="148"/>
      <c r="P604" s="148"/>
      <c r="Q604" s="148" t="e">
        <f t="shared" si="212"/>
        <v>#VALUE!</v>
      </c>
      <c r="R604" s="148" t="e">
        <f t="shared" si="213"/>
        <v>#VALUE!</v>
      </c>
      <c r="S604" s="137" t="e">
        <f t="shared" si="201"/>
        <v>#VALUE!</v>
      </c>
      <c r="T604" s="275" t="e">
        <f t="shared" si="193"/>
        <v>#VALUE!</v>
      </c>
      <c r="U604" s="275" t="e">
        <f t="shared" si="195"/>
        <v>#VALUE!</v>
      </c>
      <c r="V604" s="275" t="e">
        <f t="shared" si="195"/>
        <v>#VALUE!</v>
      </c>
      <c r="W604" s="275" t="e">
        <f t="shared" si="195"/>
        <v>#VALUE!</v>
      </c>
      <c r="X604" s="275" t="e">
        <f t="shared" si="195"/>
        <v>#VALUE!</v>
      </c>
      <c r="Y604" s="275" t="e">
        <f t="shared" si="195"/>
        <v>#VALUE!</v>
      </c>
      <c r="Z604" s="275" t="e">
        <f t="shared" si="195"/>
        <v>#VALUE!</v>
      </c>
      <c r="AA604" s="275" t="e">
        <f t="shared" si="195"/>
        <v>#VALUE!</v>
      </c>
      <c r="AB604" s="275" t="e">
        <f t="shared" si="195"/>
        <v>#VALUE!</v>
      </c>
      <c r="AC604" s="275" t="e">
        <f t="shared" si="195"/>
        <v>#VALUE!</v>
      </c>
      <c r="AD604" s="275" t="e">
        <f t="shared" si="195"/>
        <v>#VALUE!</v>
      </c>
      <c r="AE604" s="276" t="e">
        <f t="shared" si="204"/>
        <v>#VALUE!</v>
      </c>
    </row>
    <row r="605" spans="1:31">
      <c r="A605" s="133" t="e">
        <f t="shared" si="205"/>
        <v>#VALUE!</v>
      </c>
      <c r="B605" s="134" t="e">
        <f t="shared" si="206"/>
        <v>#VALUE!</v>
      </c>
      <c r="C605" s="134" t="e">
        <f t="shared" si="207"/>
        <v>#VALUE!</v>
      </c>
      <c r="D605" s="135" t="e">
        <f t="shared" si="208"/>
        <v>#VALUE!</v>
      </c>
      <c r="E605" s="150" t="e">
        <f t="shared" si="196"/>
        <v>#VALUE!</v>
      </c>
      <c r="F605" s="150" t="e">
        <f t="shared" si="197"/>
        <v>#VALUE!</v>
      </c>
      <c r="G605" s="136" t="e">
        <f t="shared" si="198"/>
        <v>#VALUE!</v>
      </c>
      <c r="H605" s="148" t="e">
        <f t="shared" si="202"/>
        <v>#VALUE!</v>
      </c>
      <c r="I605" s="148" t="e">
        <f t="shared" si="209"/>
        <v>#VALUE!</v>
      </c>
      <c r="J605" s="148" t="e">
        <f t="shared" si="199"/>
        <v>#VALUE!</v>
      </c>
      <c r="K605" s="148" t="e">
        <f t="shared" si="210"/>
        <v>#VALUE!</v>
      </c>
      <c r="L605" s="148" t="e">
        <f t="shared" si="211"/>
        <v>#VALUE!</v>
      </c>
      <c r="M605" s="148" t="e">
        <f t="shared" si="200"/>
        <v>#VALUE!</v>
      </c>
      <c r="N605" s="148" t="e">
        <f t="shared" si="203"/>
        <v>#VALUE!</v>
      </c>
      <c r="O605" s="148"/>
      <c r="P605" s="148"/>
      <c r="Q605" s="148" t="e">
        <f t="shared" si="212"/>
        <v>#VALUE!</v>
      </c>
      <c r="R605" s="148" t="e">
        <f t="shared" si="213"/>
        <v>#VALUE!</v>
      </c>
      <c r="S605" s="137" t="e">
        <f t="shared" si="201"/>
        <v>#VALUE!</v>
      </c>
      <c r="T605" s="275" t="e">
        <f t="shared" si="193"/>
        <v>#VALUE!</v>
      </c>
      <c r="U605" s="275" t="e">
        <f t="shared" si="195"/>
        <v>#VALUE!</v>
      </c>
      <c r="V605" s="275" t="e">
        <f t="shared" si="195"/>
        <v>#VALUE!</v>
      </c>
      <c r="W605" s="275" t="e">
        <f t="shared" si="195"/>
        <v>#VALUE!</v>
      </c>
      <c r="X605" s="275" t="e">
        <f t="shared" si="195"/>
        <v>#VALUE!</v>
      </c>
      <c r="Y605" s="275" t="e">
        <f t="shared" si="195"/>
        <v>#VALUE!</v>
      </c>
      <c r="Z605" s="275" t="e">
        <f t="shared" si="195"/>
        <v>#VALUE!</v>
      </c>
      <c r="AA605" s="275" t="e">
        <f t="shared" si="195"/>
        <v>#VALUE!</v>
      </c>
      <c r="AB605" s="275" t="e">
        <f t="shared" si="195"/>
        <v>#VALUE!</v>
      </c>
      <c r="AC605" s="275" t="e">
        <f t="shared" si="195"/>
        <v>#VALUE!</v>
      </c>
      <c r="AD605" s="275" t="e">
        <f t="shared" si="195"/>
        <v>#VALUE!</v>
      </c>
      <c r="AE605" s="276" t="e">
        <f t="shared" si="204"/>
        <v>#VALUE!</v>
      </c>
    </row>
    <row r="606" spans="1:31">
      <c r="A606" s="133" t="e">
        <f t="shared" si="205"/>
        <v>#VALUE!</v>
      </c>
      <c r="B606" s="134" t="e">
        <f t="shared" si="206"/>
        <v>#VALUE!</v>
      </c>
      <c r="C606" s="134" t="e">
        <f t="shared" si="207"/>
        <v>#VALUE!</v>
      </c>
      <c r="D606" s="135" t="e">
        <f t="shared" si="208"/>
        <v>#VALUE!</v>
      </c>
      <c r="E606" s="150" t="e">
        <f t="shared" si="196"/>
        <v>#VALUE!</v>
      </c>
      <c r="F606" s="150" t="e">
        <f t="shared" si="197"/>
        <v>#VALUE!</v>
      </c>
      <c r="G606" s="136" t="e">
        <f t="shared" si="198"/>
        <v>#VALUE!</v>
      </c>
      <c r="H606" s="148" t="e">
        <f t="shared" si="202"/>
        <v>#VALUE!</v>
      </c>
      <c r="I606" s="148" t="e">
        <f t="shared" si="209"/>
        <v>#VALUE!</v>
      </c>
      <c r="J606" s="148" t="e">
        <f t="shared" si="199"/>
        <v>#VALUE!</v>
      </c>
      <c r="K606" s="148" t="e">
        <f t="shared" si="210"/>
        <v>#VALUE!</v>
      </c>
      <c r="L606" s="148" t="e">
        <f t="shared" si="211"/>
        <v>#VALUE!</v>
      </c>
      <c r="M606" s="148" t="e">
        <f t="shared" si="200"/>
        <v>#VALUE!</v>
      </c>
      <c r="N606" s="148" t="e">
        <f t="shared" si="203"/>
        <v>#VALUE!</v>
      </c>
      <c r="O606" s="148"/>
      <c r="P606" s="148"/>
      <c r="Q606" s="148" t="e">
        <f t="shared" si="212"/>
        <v>#VALUE!</v>
      </c>
      <c r="R606" s="148" t="e">
        <f t="shared" si="213"/>
        <v>#VALUE!</v>
      </c>
      <c r="S606" s="137" t="e">
        <f t="shared" si="201"/>
        <v>#VALUE!</v>
      </c>
      <c r="T606" s="275" t="e">
        <f t="shared" si="193"/>
        <v>#VALUE!</v>
      </c>
      <c r="U606" s="275" t="e">
        <f t="shared" si="195"/>
        <v>#VALUE!</v>
      </c>
      <c r="V606" s="275" t="e">
        <f t="shared" si="195"/>
        <v>#VALUE!</v>
      </c>
      <c r="W606" s="275" t="e">
        <f t="shared" si="195"/>
        <v>#VALUE!</v>
      </c>
      <c r="X606" s="275" t="e">
        <f t="shared" si="195"/>
        <v>#VALUE!</v>
      </c>
      <c r="Y606" s="275" t="e">
        <f t="shared" si="195"/>
        <v>#VALUE!</v>
      </c>
      <c r="Z606" s="275" t="e">
        <f t="shared" si="195"/>
        <v>#VALUE!</v>
      </c>
      <c r="AA606" s="275" t="e">
        <f t="shared" si="195"/>
        <v>#VALUE!</v>
      </c>
      <c r="AB606" s="275" t="e">
        <f t="shared" si="195"/>
        <v>#VALUE!</v>
      </c>
      <c r="AC606" s="275" t="e">
        <f t="shared" si="195"/>
        <v>#VALUE!</v>
      </c>
      <c r="AD606" s="275" t="e">
        <f t="shared" si="195"/>
        <v>#VALUE!</v>
      </c>
      <c r="AE606" s="276" t="e">
        <f t="shared" si="204"/>
        <v>#VALUE!</v>
      </c>
    </row>
    <row r="607" spans="1:31">
      <c r="A607" s="133" t="e">
        <f t="shared" si="205"/>
        <v>#VALUE!</v>
      </c>
      <c r="B607" s="134" t="e">
        <f t="shared" si="206"/>
        <v>#VALUE!</v>
      </c>
      <c r="C607" s="134" t="e">
        <f t="shared" si="207"/>
        <v>#VALUE!</v>
      </c>
      <c r="D607" s="135" t="e">
        <f t="shared" si="208"/>
        <v>#VALUE!</v>
      </c>
      <c r="E607" s="150" t="e">
        <f t="shared" si="196"/>
        <v>#VALUE!</v>
      </c>
      <c r="F607" s="150" t="e">
        <f t="shared" si="197"/>
        <v>#VALUE!</v>
      </c>
      <c r="G607" s="136" t="e">
        <f t="shared" si="198"/>
        <v>#VALUE!</v>
      </c>
      <c r="H607" s="148" t="e">
        <f t="shared" si="202"/>
        <v>#VALUE!</v>
      </c>
      <c r="I607" s="148" t="e">
        <f t="shared" si="209"/>
        <v>#VALUE!</v>
      </c>
      <c r="J607" s="148" t="e">
        <f t="shared" si="199"/>
        <v>#VALUE!</v>
      </c>
      <c r="K607" s="148" t="e">
        <f t="shared" si="210"/>
        <v>#VALUE!</v>
      </c>
      <c r="L607" s="148" t="e">
        <f t="shared" si="211"/>
        <v>#VALUE!</v>
      </c>
      <c r="M607" s="148" t="e">
        <f t="shared" si="200"/>
        <v>#VALUE!</v>
      </c>
      <c r="N607" s="148" t="e">
        <f t="shared" si="203"/>
        <v>#VALUE!</v>
      </c>
      <c r="O607" s="148"/>
      <c r="P607" s="148"/>
      <c r="Q607" s="148" t="e">
        <f t="shared" si="212"/>
        <v>#VALUE!</v>
      </c>
      <c r="R607" s="148" t="e">
        <f t="shared" si="213"/>
        <v>#VALUE!</v>
      </c>
      <c r="S607" s="137" t="e">
        <f t="shared" si="201"/>
        <v>#VALUE!</v>
      </c>
      <c r="T607" s="275" t="e">
        <f t="shared" si="193"/>
        <v>#VALUE!</v>
      </c>
      <c r="U607" s="275" t="e">
        <f t="shared" si="195"/>
        <v>#VALUE!</v>
      </c>
      <c r="V607" s="275" t="e">
        <f t="shared" si="195"/>
        <v>#VALUE!</v>
      </c>
      <c r="W607" s="275" t="e">
        <f t="shared" si="195"/>
        <v>#VALUE!</v>
      </c>
      <c r="X607" s="275" t="e">
        <f t="shared" si="195"/>
        <v>#VALUE!</v>
      </c>
      <c r="Y607" s="275" t="e">
        <f t="shared" si="195"/>
        <v>#VALUE!</v>
      </c>
      <c r="Z607" s="275" t="e">
        <f t="shared" si="195"/>
        <v>#VALUE!</v>
      </c>
      <c r="AA607" s="275" t="e">
        <f t="shared" si="195"/>
        <v>#VALUE!</v>
      </c>
      <c r="AB607" s="275" t="e">
        <f t="shared" si="195"/>
        <v>#VALUE!</v>
      </c>
      <c r="AC607" s="275" t="e">
        <f t="shared" si="195"/>
        <v>#VALUE!</v>
      </c>
      <c r="AD607" s="275" t="e">
        <f t="shared" si="195"/>
        <v>#VALUE!</v>
      </c>
      <c r="AE607" s="276" t="e">
        <f t="shared" si="204"/>
        <v>#VALUE!</v>
      </c>
    </row>
    <row r="608" spans="1:31">
      <c r="A608" s="133" t="e">
        <f t="shared" si="205"/>
        <v>#VALUE!</v>
      </c>
      <c r="B608" s="134" t="e">
        <f t="shared" si="206"/>
        <v>#VALUE!</v>
      </c>
      <c r="C608" s="134" t="e">
        <f t="shared" si="207"/>
        <v>#VALUE!</v>
      </c>
      <c r="D608" s="135" t="e">
        <f t="shared" si="208"/>
        <v>#VALUE!</v>
      </c>
      <c r="E608" s="150" t="e">
        <f t="shared" si="196"/>
        <v>#VALUE!</v>
      </c>
      <c r="F608" s="150" t="e">
        <f t="shared" si="197"/>
        <v>#VALUE!</v>
      </c>
      <c r="G608" s="136" t="e">
        <f t="shared" si="198"/>
        <v>#VALUE!</v>
      </c>
      <c r="H608" s="148" t="e">
        <f t="shared" si="202"/>
        <v>#VALUE!</v>
      </c>
      <c r="I608" s="148" t="e">
        <f t="shared" si="209"/>
        <v>#VALUE!</v>
      </c>
      <c r="J608" s="148" t="e">
        <f t="shared" si="199"/>
        <v>#VALUE!</v>
      </c>
      <c r="K608" s="148" t="e">
        <f t="shared" si="210"/>
        <v>#VALUE!</v>
      </c>
      <c r="L608" s="148" t="e">
        <f t="shared" si="211"/>
        <v>#VALUE!</v>
      </c>
      <c r="M608" s="148" t="e">
        <f t="shared" si="200"/>
        <v>#VALUE!</v>
      </c>
      <c r="N608" s="148" t="e">
        <f t="shared" si="203"/>
        <v>#VALUE!</v>
      </c>
      <c r="O608" s="148"/>
      <c r="P608" s="148"/>
      <c r="Q608" s="148" t="e">
        <f t="shared" si="212"/>
        <v>#VALUE!</v>
      </c>
      <c r="R608" s="148" t="e">
        <f t="shared" si="213"/>
        <v>#VALUE!</v>
      </c>
      <c r="S608" s="137" t="e">
        <f t="shared" si="201"/>
        <v>#VALUE!</v>
      </c>
      <c r="T608" s="275" t="e">
        <f t="shared" si="193"/>
        <v>#VALUE!</v>
      </c>
      <c r="U608" s="275" t="e">
        <f t="shared" si="195"/>
        <v>#VALUE!</v>
      </c>
      <c r="V608" s="275" t="e">
        <f t="shared" si="195"/>
        <v>#VALUE!</v>
      </c>
      <c r="W608" s="275" t="e">
        <f t="shared" si="195"/>
        <v>#VALUE!</v>
      </c>
      <c r="X608" s="275" t="e">
        <f t="shared" si="195"/>
        <v>#VALUE!</v>
      </c>
      <c r="Y608" s="275" t="e">
        <f t="shared" si="195"/>
        <v>#VALUE!</v>
      </c>
      <c r="Z608" s="275" t="e">
        <f t="shared" si="195"/>
        <v>#VALUE!</v>
      </c>
      <c r="AA608" s="275" t="e">
        <f t="shared" si="195"/>
        <v>#VALUE!</v>
      </c>
      <c r="AB608" s="275" t="e">
        <f t="shared" si="195"/>
        <v>#VALUE!</v>
      </c>
      <c r="AC608" s="275" t="e">
        <f t="shared" si="195"/>
        <v>#VALUE!</v>
      </c>
      <c r="AD608" s="275" t="e">
        <f t="shared" si="195"/>
        <v>#VALUE!</v>
      </c>
      <c r="AE608" s="276" t="e">
        <f t="shared" si="204"/>
        <v>#VALUE!</v>
      </c>
    </row>
    <row r="609" spans="1:31">
      <c r="A609" s="133" t="e">
        <f t="shared" si="205"/>
        <v>#VALUE!</v>
      </c>
      <c r="B609" s="134" t="e">
        <f t="shared" si="206"/>
        <v>#VALUE!</v>
      </c>
      <c r="C609" s="134" t="e">
        <f t="shared" si="207"/>
        <v>#VALUE!</v>
      </c>
      <c r="D609" s="135" t="e">
        <f t="shared" si="208"/>
        <v>#VALUE!</v>
      </c>
      <c r="E609" s="150" t="e">
        <f t="shared" si="196"/>
        <v>#VALUE!</v>
      </c>
      <c r="F609" s="150" t="e">
        <f t="shared" si="197"/>
        <v>#VALUE!</v>
      </c>
      <c r="G609" s="136" t="e">
        <f t="shared" si="198"/>
        <v>#VALUE!</v>
      </c>
      <c r="H609" s="148" t="e">
        <f t="shared" si="202"/>
        <v>#VALUE!</v>
      </c>
      <c r="I609" s="148" t="e">
        <f t="shared" si="209"/>
        <v>#VALUE!</v>
      </c>
      <c r="J609" s="148" t="e">
        <f t="shared" si="199"/>
        <v>#VALUE!</v>
      </c>
      <c r="K609" s="148" t="e">
        <f t="shared" si="210"/>
        <v>#VALUE!</v>
      </c>
      <c r="L609" s="148" t="e">
        <f t="shared" si="211"/>
        <v>#VALUE!</v>
      </c>
      <c r="M609" s="148" t="e">
        <f t="shared" si="200"/>
        <v>#VALUE!</v>
      </c>
      <c r="N609" s="148" t="e">
        <f t="shared" si="203"/>
        <v>#VALUE!</v>
      </c>
      <c r="O609" s="148"/>
      <c r="P609" s="148"/>
      <c r="Q609" s="148" t="e">
        <f t="shared" si="212"/>
        <v>#VALUE!</v>
      </c>
      <c r="R609" s="148" t="e">
        <f t="shared" si="213"/>
        <v>#VALUE!</v>
      </c>
      <c r="S609" s="137" t="e">
        <f t="shared" si="201"/>
        <v>#VALUE!</v>
      </c>
      <c r="T609" s="275" t="e">
        <f t="shared" si="193"/>
        <v>#VALUE!</v>
      </c>
      <c r="U609" s="275" t="e">
        <f t="shared" si="195"/>
        <v>#VALUE!</v>
      </c>
      <c r="V609" s="275" t="e">
        <f t="shared" si="195"/>
        <v>#VALUE!</v>
      </c>
      <c r="W609" s="275" t="e">
        <f t="shared" si="195"/>
        <v>#VALUE!</v>
      </c>
      <c r="X609" s="275" t="e">
        <f t="shared" si="195"/>
        <v>#VALUE!</v>
      </c>
      <c r="Y609" s="275" t="e">
        <f t="shared" si="195"/>
        <v>#VALUE!</v>
      </c>
      <c r="Z609" s="275" t="e">
        <f t="shared" si="195"/>
        <v>#VALUE!</v>
      </c>
      <c r="AA609" s="275" t="e">
        <f t="shared" si="195"/>
        <v>#VALUE!</v>
      </c>
      <c r="AB609" s="275" t="e">
        <f t="shared" si="195"/>
        <v>#VALUE!</v>
      </c>
      <c r="AC609" s="275" t="e">
        <f t="shared" si="195"/>
        <v>#VALUE!</v>
      </c>
      <c r="AD609" s="275" t="e">
        <f t="shared" si="195"/>
        <v>#VALUE!</v>
      </c>
      <c r="AE609" s="276" t="e">
        <f t="shared" si="204"/>
        <v>#VALUE!</v>
      </c>
    </row>
    <row r="610" spans="1:31">
      <c r="A610" s="133" t="e">
        <f t="shared" si="205"/>
        <v>#VALUE!</v>
      </c>
      <c r="B610" s="134" t="e">
        <f t="shared" si="206"/>
        <v>#VALUE!</v>
      </c>
      <c r="C610" s="134" t="e">
        <f t="shared" si="207"/>
        <v>#VALUE!</v>
      </c>
      <c r="D610" s="135" t="e">
        <f t="shared" si="208"/>
        <v>#VALUE!</v>
      </c>
      <c r="E610" s="150" t="e">
        <f t="shared" si="196"/>
        <v>#VALUE!</v>
      </c>
      <c r="F610" s="150" t="e">
        <f t="shared" si="197"/>
        <v>#VALUE!</v>
      </c>
      <c r="G610" s="136" t="e">
        <f t="shared" si="198"/>
        <v>#VALUE!</v>
      </c>
      <c r="H610" s="148" t="e">
        <f t="shared" si="202"/>
        <v>#VALUE!</v>
      </c>
      <c r="I610" s="148" t="e">
        <f t="shared" si="209"/>
        <v>#VALUE!</v>
      </c>
      <c r="J610" s="148" t="e">
        <f t="shared" si="199"/>
        <v>#VALUE!</v>
      </c>
      <c r="K610" s="148" t="e">
        <f t="shared" si="210"/>
        <v>#VALUE!</v>
      </c>
      <c r="L610" s="148" t="e">
        <f t="shared" si="211"/>
        <v>#VALUE!</v>
      </c>
      <c r="M610" s="148" t="e">
        <f t="shared" si="200"/>
        <v>#VALUE!</v>
      </c>
      <c r="N610" s="148" t="e">
        <f t="shared" si="203"/>
        <v>#VALUE!</v>
      </c>
      <c r="O610" s="148"/>
      <c r="P610" s="148"/>
      <c r="Q610" s="148" t="e">
        <f t="shared" si="212"/>
        <v>#VALUE!</v>
      </c>
      <c r="R610" s="148" t="e">
        <f t="shared" si="213"/>
        <v>#VALUE!</v>
      </c>
      <c r="S610" s="137" t="e">
        <f t="shared" si="201"/>
        <v>#VALUE!</v>
      </c>
      <c r="T610" s="275" t="e">
        <f t="shared" si="193"/>
        <v>#VALUE!</v>
      </c>
      <c r="U610" s="275" t="e">
        <f t="shared" si="195"/>
        <v>#VALUE!</v>
      </c>
      <c r="V610" s="275" t="e">
        <f t="shared" si="195"/>
        <v>#VALUE!</v>
      </c>
      <c r="W610" s="275" t="e">
        <f t="shared" si="195"/>
        <v>#VALUE!</v>
      </c>
      <c r="X610" s="275" t="e">
        <f t="shared" si="195"/>
        <v>#VALUE!</v>
      </c>
      <c r="Y610" s="275" t="e">
        <f t="shared" si="195"/>
        <v>#VALUE!</v>
      </c>
      <c r="Z610" s="275" t="e">
        <f t="shared" si="195"/>
        <v>#VALUE!</v>
      </c>
      <c r="AA610" s="275" t="e">
        <f t="shared" si="195"/>
        <v>#VALUE!</v>
      </c>
      <c r="AB610" s="275" t="e">
        <f t="shared" si="195"/>
        <v>#VALUE!</v>
      </c>
      <c r="AC610" s="275" t="e">
        <f t="shared" si="195"/>
        <v>#VALUE!</v>
      </c>
      <c r="AD610" s="275" t="e">
        <f t="shared" si="195"/>
        <v>#VALUE!</v>
      </c>
      <c r="AE610" s="276" t="e">
        <f t="shared" si="204"/>
        <v>#VALUE!</v>
      </c>
    </row>
    <row r="611" spans="1:31">
      <c r="A611" s="133" t="e">
        <f t="shared" si="205"/>
        <v>#VALUE!</v>
      </c>
      <c r="B611" s="134" t="e">
        <f t="shared" si="206"/>
        <v>#VALUE!</v>
      </c>
      <c r="C611" s="134" t="e">
        <f t="shared" si="207"/>
        <v>#VALUE!</v>
      </c>
      <c r="D611" s="135" t="e">
        <f t="shared" si="208"/>
        <v>#VALUE!</v>
      </c>
      <c r="E611" s="150" t="e">
        <f t="shared" si="196"/>
        <v>#VALUE!</v>
      </c>
      <c r="F611" s="150" t="e">
        <f t="shared" si="197"/>
        <v>#VALUE!</v>
      </c>
      <c r="G611" s="136" t="e">
        <f t="shared" si="198"/>
        <v>#VALUE!</v>
      </c>
      <c r="H611" s="148" t="e">
        <f t="shared" si="202"/>
        <v>#VALUE!</v>
      </c>
      <c r="I611" s="148" t="e">
        <f t="shared" si="209"/>
        <v>#VALUE!</v>
      </c>
      <c r="J611" s="148" t="e">
        <f t="shared" si="199"/>
        <v>#VALUE!</v>
      </c>
      <c r="K611" s="148" t="e">
        <f t="shared" si="210"/>
        <v>#VALUE!</v>
      </c>
      <c r="L611" s="148" t="e">
        <f t="shared" si="211"/>
        <v>#VALUE!</v>
      </c>
      <c r="M611" s="148" t="e">
        <f t="shared" si="200"/>
        <v>#VALUE!</v>
      </c>
      <c r="N611" s="148" t="e">
        <f t="shared" si="203"/>
        <v>#VALUE!</v>
      </c>
      <c r="O611" s="148"/>
      <c r="P611" s="148"/>
      <c r="Q611" s="148" t="e">
        <f t="shared" si="212"/>
        <v>#VALUE!</v>
      </c>
      <c r="R611" s="148" t="e">
        <f t="shared" si="213"/>
        <v>#VALUE!</v>
      </c>
      <c r="S611" s="137" t="e">
        <f t="shared" si="201"/>
        <v>#VALUE!</v>
      </c>
      <c r="T611" s="275" t="e">
        <f t="shared" si="193"/>
        <v>#VALUE!</v>
      </c>
      <c r="U611" s="275" t="e">
        <f t="shared" si="195"/>
        <v>#VALUE!</v>
      </c>
      <c r="V611" s="275" t="e">
        <f t="shared" si="195"/>
        <v>#VALUE!</v>
      </c>
      <c r="W611" s="275" t="e">
        <f t="shared" si="195"/>
        <v>#VALUE!</v>
      </c>
      <c r="X611" s="275" t="e">
        <f t="shared" si="195"/>
        <v>#VALUE!</v>
      </c>
      <c r="Y611" s="275" t="e">
        <f t="shared" si="195"/>
        <v>#VALUE!</v>
      </c>
      <c r="Z611" s="275" t="e">
        <f t="shared" si="195"/>
        <v>#VALUE!</v>
      </c>
      <c r="AA611" s="275" t="e">
        <f t="shared" si="195"/>
        <v>#VALUE!</v>
      </c>
      <c r="AB611" s="275" t="e">
        <f t="shared" si="195"/>
        <v>#VALUE!</v>
      </c>
      <c r="AC611" s="275" t="e">
        <f t="shared" si="195"/>
        <v>#VALUE!</v>
      </c>
      <c r="AD611" s="275" t="e">
        <f t="shared" si="195"/>
        <v>#VALUE!</v>
      </c>
      <c r="AE611" s="276" t="e">
        <f t="shared" si="204"/>
        <v>#VALUE!</v>
      </c>
    </row>
    <row r="612" spans="1:31">
      <c r="A612" s="133" t="e">
        <f t="shared" si="205"/>
        <v>#VALUE!</v>
      </c>
      <c r="B612" s="134" t="e">
        <f t="shared" si="206"/>
        <v>#VALUE!</v>
      </c>
      <c r="C612" s="134" t="e">
        <f t="shared" si="207"/>
        <v>#VALUE!</v>
      </c>
      <c r="D612" s="135" t="e">
        <f t="shared" si="208"/>
        <v>#VALUE!</v>
      </c>
      <c r="E612" s="150" t="e">
        <f t="shared" si="196"/>
        <v>#VALUE!</v>
      </c>
      <c r="F612" s="150" t="e">
        <f t="shared" si="197"/>
        <v>#VALUE!</v>
      </c>
      <c r="G612" s="136" t="e">
        <f t="shared" si="198"/>
        <v>#VALUE!</v>
      </c>
      <c r="H612" s="148" t="e">
        <f t="shared" si="202"/>
        <v>#VALUE!</v>
      </c>
      <c r="I612" s="148" t="e">
        <f t="shared" si="209"/>
        <v>#VALUE!</v>
      </c>
      <c r="J612" s="148" t="e">
        <f t="shared" si="199"/>
        <v>#VALUE!</v>
      </c>
      <c r="K612" s="148" t="e">
        <f t="shared" si="210"/>
        <v>#VALUE!</v>
      </c>
      <c r="L612" s="148" t="e">
        <f t="shared" si="211"/>
        <v>#VALUE!</v>
      </c>
      <c r="M612" s="148" t="e">
        <f t="shared" si="200"/>
        <v>#VALUE!</v>
      </c>
      <c r="N612" s="148" t="e">
        <f t="shared" si="203"/>
        <v>#VALUE!</v>
      </c>
      <c r="O612" s="148"/>
      <c r="P612" s="148"/>
      <c r="Q612" s="148" t="e">
        <f t="shared" si="212"/>
        <v>#VALUE!</v>
      </c>
      <c r="R612" s="148" t="e">
        <f t="shared" si="213"/>
        <v>#VALUE!</v>
      </c>
      <c r="S612" s="137" t="e">
        <f t="shared" si="201"/>
        <v>#VALUE!</v>
      </c>
      <c r="T612" s="275" t="e">
        <f t="shared" si="193"/>
        <v>#VALUE!</v>
      </c>
      <c r="U612" s="275" t="e">
        <f t="shared" si="195"/>
        <v>#VALUE!</v>
      </c>
      <c r="V612" s="275" t="e">
        <f t="shared" si="195"/>
        <v>#VALUE!</v>
      </c>
      <c r="W612" s="275" t="e">
        <f t="shared" si="195"/>
        <v>#VALUE!</v>
      </c>
      <c r="X612" s="275" t="e">
        <f t="shared" si="195"/>
        <v>#VALUE!</v>
      </c>
      <c r="Y612" s="275" t="e">
        <f t="shared" si="195"/>
        <v>#VALUE!</v>
      </c>
      <c r="Z612" s="275" t="e">
        <f t="shared" si="195"/>
        <v>#VALUE!</v>
      </c>
      <c r="AA612" s="275" t="e">
        <f t="shared" si="195"/>
        <v>#VALUE!</v>
      </c>
      <c r="AB612" s="275" t="e">
        <f t="shared" si="195"/>
        <v>#VALUE!</v>
      </c>
      <c r="AC612" s="275" t="e">
        <f t="shared" si="195"/>
        <v>#VALUE!</v>
      </c>
      <c r="AD612" s="275" t="e">
        <f t="shared" si="195"/>
        <v>#VALUE!</v>
      </c>
      <c r="AE612" s="276" t="e">
        <f t="shared" si="204"/>
        <v>#VALUE!</v>
      </c>
    </row>
    <row r="613" spans="1:31">
      <c r="A613" s="133" t="e">
        <f t="shared" si="205"/>
        <v>#VALUE!</v>
      </c>
      <c r="B613" s="134" t="e">
        <f t="shared" si="206"/>
        <v>#VALUE!</v>
      </c>
      <c r="C613" s="134" t="e">
        <f t="shared" si="207"/>
        <v>#VALUE!</v>
      </c>
      <c r="D613" s="135" t="e">
        <f t="shared" si="208"/>
        <v>#VALUE!</v>
      </c>
      <c r="E613" s="150" t="e">
        <f t="shared" si="196"/>
        <v>#VALUE!</v>
      </c>
      <c r="F613" s="150" t="e">
        <f t="shared" si="197"/>
        <v>#VALUE!</v>
      </c>
      <c r="G613" s="136" t="e">
        <f t="shared" si="198"/>
        <v>#VALUE!</v>
      </c>
      <c r="H613" s="148" t="e">
        <f t="shared" si="202"/>
        <v>#VALUE!</v>
      </c>
      <c r="I613" s="148" t="e">
        <f t="shared" si="209"/>
        <v>#VALUE!</v>
      </c>
      <c r="J613" s="148" t="e">
        <f t="shared" si="199"/>
        <v>#VALUE!</v>
      </c>
      <c r="K613" s="148" t="e">
        <f t="shared" si="210"/>
        <v>#VALUE!</v>
      </c>
      <c r="L613" s="148" t="e">
        <f t="shared" si="211"/>
        <v>#VALUE!</v>
      </c>
      <c r="M613" s="148" t="e">
        <f t="shared" si="200"/>
        <v>#VALUE!</v>
      </c>
      <c r="N613" s="148" t="e">
        <f t="shared" si="203"/>
        <v>#VALUE!</v>
      </c>
      <c r="O613" s="148"/>
      <c r="P613" s="148"/>
      <c r="Q613" s="148" t="e">
        <f t="shared" si="212"/>
        <v>#VALUE!</v>
      </c>
      <c r="R613" s="148" t="e">
        <f t="shared" si="213"/>
        <v>#VALUE!</v>
      </c>
      <c r="S613" s="137" t="e">
        <f t="shared" si="201"/>
        <v>#VALUE!</v>
      </c>
      <c r="T613" s="275" t="e">
        <f t="shared" si="193"/>
        <v>#VALUE!</v>
      </c>
      <c r="U613" s="275" t="e">
        <f t="shared" si="195"/>
        <v>#VALUE!</v>
      </c>
      <c r="V613" s="275" t="e">
        <f t="shared" si="195"/>
        <v>#VALUE!</v>
      </c>
      <c r="W613" s="275" t="e">
        <f t="shared" si="195"/>
        <v>#VALUE!</v>
      </c>
      <c r="X613" s="275" t="e">
        <f t="shared" si="195"/>
        <v>#VALUE!</v>
      </c>
      <c r="Y613" s="275" t="e">
        <f t="shared" si="195"/>
        <v>#VALUE!</v>
      </c>
      <c r="Z613" s="275" t="e">
        <f t="shared" si="195"/>
        <v>#VALUE!</v>
      </c>
      <c r="AA613" s="275" t="e">
        <f t="shared" si="195"/>
        <v>#VALUE!</v>
      </c>
      <c r="AB613" s="275" t="e">
        <f t="shared" si="195"/>
        <v>#VALUE!</v>
      </c>
      <c r="AC613" s="275" t="e">
        <f t="shared" si="195"/>
        <v>#VALUE!</v>
      </c>
      <c r="AD613" s="275" t="e">
        <f t="shared" si="195"/>
        <v>#VALUE!</v>
      </c>
      <c r="AE613" s="276" t="e">
        <f t="shared" si="204"/>
        <v>#VALUE!</v>
      </c>
    </row>
    <row r="614" spans="1:31">
      <c r="A614" s="133" t="e">
        <f t="shared" si="205"/>
        <v>#VALUE!</v>
      </c>
      <c r="B614" s="134" t="e">
        <f t="shared" si="206"/>
        <v>#VALUE!</v>
      </c>
      <c r="C614" s="134" t="e">
        <f t="shared" si="207"/>
        <v>#VALUE!</v>
      </c>
      <c r="D614" s="135" t="e">
        <f t="shared" si="208"/>
        <v>#VALUE!</v>
      </c>
      <c r="E614" s="150" t="e">
        <f t="shared" si="196"/>
        <v>#VALUE!</v>
      </c>
      <c r="F614" s="150" t="e">
        <f t="shared" si="197"/>
        <v>#VALUE!</v>
      </c>
      <c r="G614" s="136" t="e">
        <f t="shared" si="198"/>
        <v>#VALUE!</v>
      </c>
      <c r="H614" s="148" t="e">
        <f t="shared" si="202"/>
        <v>#VALUE!</v>
      </c>
      <c r="I614" s="148" t="e">
        <f t="shared" si="209"/>
        <v>#VALUE!</v>
      </c>
      <c r="J614" s="148" t="e">
        <f t="shared" si="199"/>
        <v>#VALUE!</v>
      </c>
      <c r="K614" s="148" t="e">
        <f t="shared" si="210"/>
        <v>#VALUE!</v>
      </c>
      <c r="L614" s="148" t="e">
        <f t="shared" si="211"/>
        <v>#VALUE!</v>
      </c>
      <c r="M614" s="148" t="e">
        <f t="shared" si="200"/>
        <v>#VALUE!</v>
      </c>
      <c r="N614" s="148" t="e">
        <f t="shared" si="203"/>
        <v>#VALUE!</v>
      </c>
      <c r="O614" s="148"/>
      <c r="P614" s="148"/>
      <c r="Q614" s="148" t="e">
        <f t="shared" si="212"/>
        <v>#VALUE!</v>
      </c>
      <c r="R614" s="148" t="e">
        <f t="shared" si="213"/>
        <v>#VALUE!</v>
      </c>
      <c r="S614" s="137" t="e">
        <f t="shared" si="201"/>
        <v>#VALUE!</v>
      </c>
      <c r="T614" s="275" t="e">
        <f t="shared" si="193"/>
        <v>#VALUE!</v>
      </c>
      <c r="U614" s="275" t="e">
        <f t="shared" si="195"/>
        <v>#VALUE!</v>
      </c>
      <c r="V614" s="275" t="e">
        <f t="shared" si="195"/>
        <v>#VALUE!</v>
      </c>
      <c r="W614" s="275" t="e">
        <f t="shared" si="195"/>
        <v>#VALUE!</v>
      </c>
      <c r="X614" s="275" t="e">
        <f t="shared" si="195"/>
        <v>#VALUE!</v>
      </c>
      <c r="Y614" s="275" t="e">
        <f t="shared" si="195"/>
        <v>#VALUE!</v>
      </c>
      <c r="Z614" s="275" t="e">
        <f t="shared" si="195"/>
        <v>#VALUE!</v>
      </c>
      <c r="AA614" s="275" t="e">
        <f t="shared" si="195"/>
        <v>#VALUE!</v>
      </c>
      <c r="AB614" s="275" t="e">
        <f t="shared" si="195"/>
        <v>#VALUE!</v>
      </c>
      <c r="AC614" s="275" t="e">
        <f t="shared" si="195"/>
        <v>#VALUE!</v>
      </c>
      <c r="AD614" s="275" t="e">
        <f t="shared" si="195"/>
        <v>#VALUE!</v>
      </c>
      <c r="AE614" s="276" t="e">
        <f t="shared" si="204"/>
        <v>#VALUE!</v>
      </c>
    </row>
    <row r="615" spans="1:31">
      <c r="A615" s="133" t="e">
        <f t="shared" si="205"/>
        <v>#VALUE!</v>
      </c>
      <c r="B615" s="134" t="e">
        <f t="shared" si="206"/>
        <v>#VALUE!</v>
      </c>
      <c r="C615" s="134" t="e">
        <f t="shared" si="207"/>
        <v>#VALUE!</v>
      </c>
      <c r="D615" s="135" t="e">
        <f t="shared" si="208"/>
        <v>#VALUE!</v>
      </c>
      <c r="E615" s="150" t="e">
        <f t="shared" si="196"/>
        <v>#VALUE!</v>
      </c>
      <c r="F615" s="150" t="e">
        <f t="shared" si="197"/>
        <v>#VALUE!</v>
      </c>
      <c r="G615" s="136" t="e">
        <f t="shared" si="198"/>
        <v>#VALUE!</v>
      </c>
      <c r="H615" s="148" t="e">
        <f t="shared" si="202"/>
        <v>#VALUE!</v>
      </c>
      <c r="I615" s="148" t="e">
        <f t="shared" si="209"/>
        <v>#VALUE!</v>
      </c>
      <c r="J615" s="148" t="e">
        <f t="shared" si="199"/>
        <v>#VALUE!</v>
      </c>
      <c r="K615" s="148" t="e">
        <f t="shared" si="210"/>
        <v>#VALUE!</v>
      </c>
      <c r="L615" s="148" t="e">
        <f t="shared" si="211"/>
        <v>#VALUE!</v>
      </c>
      <c r="M615" s="148" t="e">
        <f t="shared" si="200"/>
        <v>#VALUE!</v>
      </c>
      <c r="N615" s="148" t="e">
        <f t="shared" si="203"/>
        <v>#VALUE!</v>
      </c>
      <c r="O615" s="148"/>
      <c r="P615" s="148"/>
      <c r="Q615" s="148" t="e">
        <f t="shared" si="212"/>
        <v>#VALUE!</v>
      </c>
      <c r="R615" s="148" t="e">
        <f t="shared" si="213"/>
        <v>#VALUE!</v>
      </c>
      <c r="S615" s="137" t="e">
        <f t="shared" si="201"/>
        <v>#VALUE!</v>
      </c>
      <c r="T615" s="275" t="e">
        <f t="shared" si="193"/>
        <v>#VALUE!</v>
      </c>
      <c r="U615" s="275" t="e">
        <f t="shared" si="195"/>
        <v>#VALUE!</v>
      </c>
      <c r="V615" s="275" t="e">
        <f t="shared" si="195"/>
        <v>#VALUE!</v>
      </c>
      <c r="W615" s="275" t="e">
        <f t="shared" si="195"/>
        <v>#VALUE!</v>
      </c>
      <c r="X615" s="275" t="e">
        <f t="shared" si="195"/>
        <v>#VALUE!</v>
      </c>
      <c r="Y615" s="275" t="e">
        <f t="shared" si="195"/>
        <v>#VALUE!</v>
      </c>
      <c r="Z615" s="275" t="e">
        <f t="shared" si="195"/>
        <v>#VALUE!</v>
      </c>
      <c r="AA615" s="275" t="e">
        <f t="shared" si="195"/>
        <v>#VALUE!</v>
      </c>
      <c r="AB615" s="275" t="e">
        <f t="shared" si="195"/>
        <v>#VALUE!</v>
      </c>
      <c r="AC615" s="275" t="e">
        <f t="shared" si="195"/>
        <v>#VALUE!</v>
      </c>
      <c r="AD615" s="275" t="e">
        <f t="shared" si="195"/>
        <v>#VALUE!</v>
      </c>
      <c r="AE615" s="276" t="e">
        <f t="shared" si="204"/>
        <v>#VALUE!</v>
      </c>
    </row>
    <row r="616" spans="1:31">
      <c r="A616" s="133" t="e">
        <f t="shared" si="205"/>
        <v>#VALUE!</v>
      </c>
      <c r="B616" s="134" t="e">
        <f t="shared" si="206"/>
        <v>#VALUE!</v>
      </c>
      <c r="C616" s="134" t="e">
        <f t="shared" si="207"/>
        <v>#VALUE!</v>
      </c>
      <c r="D616" s="135" t="e">
        <f t="shared" si="208"/>
        <v>#VALUE!</v>
      </c>
      <c r="E616" s="150" t="e">
        <f t="shared" si="196"/>
        <v>#VALUE!</v>
      </c>
      <c r="F616" s="150" t="e">
        <f t="shared" si="197"/>
        <v>#VALUE!</v>
      </c>
      <c r="G616" s="136" t="e">
        <f t="shared" si="198"/>
        <v>#VALUE!</v>
      </c>
      <c r="H616" s="148" t="e">
        <f t="shared" si="202"/>
        <v>#VALUE!</v>
      </c>
      <c r="I616" s="148" t="e">
        <f t="shared" si="209"/>
        <v>#VALUE!</v>
      </c>
      <c r="J616" s="148" t="e">
        <f t="shared" si="199"/>
        <v>#VALUE!</v>
      </c>
      <c r="K616" s="148" t="e">
        <f t="shared" si="210"/>
        <v>#VALUE!</v>
      </c>
      <c r="L616" s="148" t="e">
        <f t="shared" si="211"/>
        <v>#VALUE!</v>
      </c>
      <c r="M616" s="148" t="e">
        <f t="shared" si="200"/>
        <v>#VALUE!</v>
      </c>
      <c r="N616" s="148" t="e">
        <f t="shared" si="203"/>
        <v>#VALUE!</v>
      </c>
      <c r="O616" s="148"/>
      <c r="P616" s="148"/>
      <c r="Q616" s="148" t="e">
        <f t="shared" si="212"/>
        <v>#VALUE!</v>
      </c>
      <c r="R616" s="148" t="e">
        <f t="shared" si="213"/>
        <v>#VALUE!</v>
      </c>
      <c r="S616" s="137" t="e">
        <f t="shared" si="201"/>
        <v>#VALUE!</v>
      </c>
      <c r="T616" s="275" t="e">
        <f t="shared" si="193"/>
        <v>#VALUE!</v>
      </c>
      <c r="U616" s="275" t="e">
        <f t="shared" si="195"/>
        <v>#VALUE!</v>
      </c>
      <c r="V616" s="275" t="e">
        <f t="shared" si="195"/>
        <v>#VALUE!</v>
      </c>
      <c r="W616" s="275" t="e">
        <f t="shared" si="195"/>
        <v>#VALUE!</v>
      </c>
      <c r="X616" s="275" t="e">
        <f t="shared" si="195"/>
        <v>#VALUE!</v>
      </c>
      <c r="Y616" s="275" t="e">
        <f t="shared" si="195"/>
        <v>#VALUE!</v>
      </c>
      <c r="Z616" s="275" t="e">
        <f t="shared" si="195"/>
        <v>#VALUE!</v>
      </c>
      <c r="AA616" s="275" t="e">
        <f t="shared" si="195"/>
        <v>#VALUE!</v>
      </c>
      <c r="AB616" s="275" t="e">
        <f t="shared" si="195"/>
        <v>#VALUE!</v>
      </c>
      <c r="AC616" s="275" t="e">
        <f t="shared" si="195"/>
        <v>#VALUE!</v>
      </c>
      <c r="AD616" s="275" t="e">
        <f t="shared" si="195"/>
        <v>#VALUE!</v>
      </c>
      <c r="AE616" s="276" t="e">
        <f t="shared" si="204"/>
        <v>#VALUE!</v>
      </c>
    </row>
    <row r="617" spans="1:31">
      <c r="A617" s="133" t="e">
        <f t="shared" si="205"/>
        <v>#VALUE!</v>
      </c>
      <c r="B617" s="134" t="e">
        <f t="shared" si="206"/>
        <v>#VALUE!</v>
      </c>
      <c r="C617" s="134" t="e">
        <f t="shared" si="207"/>
        <v>#VALUE!</v>
      </c>
      <c r="D617" s="135" t="e">
        <f t="shared" si="208"/>
        <v>#VALUE!</v>
      </c>
      <c r="E617" s="150" t="e">
        <f t="shared" si="196"/>
        <v>#VALUE!</v>
      </c>
      <c r="F617" s="150" t="e">
        <f t="shared" si="197"/>
        <v>#VALUE!</v>
      </c>
      <c r="G617" s="136" t="e">
        <f t="shared" si="198"/>
        <v>#VALUE!</v>
      </c>
      <c r="H617" s="148" t="e">
        <f t="shared" si="202"/>
        <v>#VALUE!</v>
      </c>
      <c r="I617" s="148" t="e">
        <f t="shared" si="209"/>
        <v>#VALUE!</v>
      </c>
      <c r="J617" s="148" t="e">
        <f t="shared" si="199"/>
        <v>#VALUE!</v>
      </c>
      <c r="K617" s="148" t="e">
        <f t="shared" si="210"/>
        <v>#VALUE!</v>
      </c>
      <c r="L617" s="148" t="e">
        <f t="shared" si="211"/>
        <v>#VALUE!</v>
      </c>
      <c r="M617" s="148" t="e">
        <f t="shared" si="200"/>
        <v>#VALUE!</v>
      </c>
      <c r="N617" s="148" t="e">
        <f t="shared" si="203"/>
        <v>#VALUE!</v>
      </c>
      <c r="O617" s="148"/>
      <c r="P617" s="148"/>
      <c r="Q617" s="148" t="e">
        <f t="shared" si="212"/>
        <v>#VALUE!</v>
      </c>
      <c r="R617" s="148" t="e">
        <f t="shared" si="213"/>
        <v>#VALUE!</v>
      </c>
      <c r="S617" s="137" t="e">
        <f t="shared" si="201"/>
        <v>#VALUE!</v>
      </c>
      <c r="T617" s="275" t="e">
        <f t="shared" si="193"/>
        <v>#VALUE!</v>
      </c>
      <c r="U617" s="275" t="e">
        <f t="shared" si="195"/>
        <v>#VALUE!</v>
      </c>
      <c r="V617" s="275" t="e">
        <f t="shared" si="195"/>
        <v>#VALUE!</v>
      </c>
      <c r="W617" s="275" t="e">
        <f t="shared" si="195"/>
        <v>#VALUE!</v>
      </c>
      <c r="X617" s="275" t="e">
        <f t="shared" si="195"/>
        <v>#VALUE!</v>
      </c>
      <c r="Y617" s="275" t="e">
        <f t="shared" ref="U617:AD642" si="214">MAX(0,MIN(MAX(0,$M617),Y$7)-Y$6)</f>
        <v>#VALUE!</v>
      </c>
      <c r="Z617" s="275" t="e">
        <f t="shared" si="214"/>
        <v>#VALUE!</v>
      </c>
      <c r="AA617" s="275" t="e">
        <f t="shared" si="214"/>
        <v>#VALUE!</v>
      </c>
      <c r="AB617" s="275" t="e">
        <f t="shared" si="214"/>
        <v>#VALUE!</v>
      </c>
      <c r="AC617" s="275" t="e">
        <f t="shared" si="214"/>
        <v>#VALUE!</v>
      </c>
      <c r="AD617" s="275" t="e">
        <f t="shared" si="214"/>
        <v>#VALUE!</v>
      </c>
      <c r="AE617" s="276" t="e">
        <f t="shared" si="204"/>
        <v>#VALUE!</v>
      </c>
    </row>
    <row r="618" spans="1:31">
      <c r="A618" s="133" t="e">
        <f t="shared" si="205"/>
        <v>#VALUE!</v>
      </c>
      <c r="B618" s="134" t="e">
        <f t="shared" si="206"/>
        <v>#VALUE!</v>
      </c>
      <c r="C618" s="134" t="e">
        <f t="shared" si="207"/>
        <v>#VALUE!</v>
      </c>
      <c r="D618" s="135" t="e">
        <f t="shared" si="208"/>
        <v>#VALUE!</v>
      </c>
      <c r="E618" s="150" t="e">
        <f t="shared" si="196"/>
        <v>#VALUE!</v>
      </c>
      <c r="F618" s="150" t="e">
        <f t="shared" si="197"/>
        <v>#VALUE!</v>
      </c>
      <c r="G618" s="136" t="e">
        <f t="shared" si="198"/>
        <v>#VALUE!</v>
      </c>
      <c r="H618" s="148" t="e">
        <f t="shared" si="202"/>
        <v>#VALUE!</v>
      </c>
      <c r="I618" s="148" t="e">
        <f t="shared" si="209"/>
        <v>#VALUE!</v>
      </c>
      <c r="J618" s="148" t="e">
        <f t="shared" si="199"/>
        <v>#VALUE!</v>
      </c>
      <c r="K618" s="148" t="e">
        <f t="shared" si="210"/>
        <v>#VALUE!</v>
      </c>
      <c r="L618" s="148" t="e">
        <f t="shared" si="211"/>
        <v>#VALUE!</v>
      </c>
      <c r="M618" s="148" t="e">
        <f t="shared" si="200"/>
        <v>#VALUE!</v>
      </c>
      <c r="N618" s="148" t="e">
        <f t="shared" si="203"/>
        <v>#VALUE!</v>
      </c>
      <c r="O618" s="148"/>
      <c r="P618" s="148"/>
      <c r="Q618" s="148" t="e">
        <f t="shared" si="212"/>
        <v>#VALUE!</v>
      </c>
      <c r="R618" s="148" t="e">
        <f t="shared" si="213"/>
        <v>#VALUE!</v>
      </c>
      <c r="S618" s="137" t="e">
        <f t="shared" si="201"/>
        <v>#VALUE!</v>
      </c>
      <c r="T618" s="275" t="e">
        <f t="shared" si="193"/>
        <v>#VALUE!</v>
      </c>
      <c r="U618" s="275" t="e">
        <f t="shared" si="214"/>
        <v>#VALUE!</v>
      </c>
      <c r="V618" s="275" t="e">
        <f t="shared" si="214"/>
        <v>#VALUE!</v>
      </c>
      <c r="W618" s="275" t="e">
        <f t="shared" si="214"/>
        <v>#VALUE!</v>
      </c>
      <c r="X618" s="275" t="e">
        <f t="shared" si="214"/>
        <v>#VALUE!</v>
      </c>
      <c r="Y618" s="275" t="e">
        <f t="shared" si="214"/>
        <v>#VALUE!</v>
      </c>
      <c r="Z618" s="275" t="e">
        <f t="shared" si="214"/>
        <v>#VALUE!</v>
      </c>
      <c r="AA618" s="275" t="e">
        <f t="shared" si="214"/>
        <v>#VALUE!</v>
      </c>
      <c r="AB618" s="275" t="e">
        <f t="shared" si="214"/>
        <v>#VALUE!</v>
      </c>
      <c r="AC618" s="275" t="e">
        <f t="shared" si="214"/>
        <v>#VALUE!</v>
      </c>
      <c r="AD618" s="275" t="e">
        <f t="shared" si="214"/>
        <v>#VALUE!</v>
      </c>
      <c r="AE618" s="276" t="e">
        <f t="shared" si="204"/>
        <v>#VALUE!</v>
      </c>
    </row>
    <row r="619" spans="1:31">
      <c r="A619" s="133" t="e">
        <f t="shared" si="205"/>
        <v>#VALUE!</v>
      </c>
      <c r="B619" s="134" t="e">
        <f t="shared" si="206"/>
        <v>#VALUE!</v>
      </c>
      <c r="C619" s="134" t="e">
        <f t="shared" si="207"/>
        <v>#VALUE!</v>
      </c>
      <c r="D619" s="135" t="e">
        <f t="shared" si="208"/>
        <v>#VALUE!</v>
      </c>
      <c r="E619" s="150" t="e">
        <f t="shared" si="196"/>
        <v>#VALUE!</v>
      </c>
      <c r="F619" s="150" t="e">
        <f t="shared" si="197"/>
        <v>#VALUE!</v>
      </c>
      <c r="G619" s="136" t="e">
        <f t="shared" si="198"/>
        <v>#VALUE!</v>
      </c>
      <c r="H619" s="148" t="e">
        <f t="shared" si="202"/>
        <v>#VALUE!</v>
      </c>
      <c r="I619" s="148" t="e">
        <f t="shared" si="209"/>
        <v>#VALUE!</v>
      </c>
      <c r="J619" s="148" t="e">
        <f t="shared" si="199"/>
        <v>#VALUE!</v>
      </c>
      <c r="K619" s="148" t="e">
        <f t="shared" si="210"/>
        <v>#VALUE!</v>
      </c>
      <c r="L619" s="148" t="e">
        <f t="shared" si="211"/>
        <v>#VALUE!</v>
      </c>
      <c r="M619" s="148" t="e">
        <f t="shared" si="200"/>
        <v>#VALUE!</v>
      </c>
      <c r="N619" s="148" t="e">
        <f t="shared" si="203"/>
        <v>#VALUE!</v>
      </c>
      <c r="O619" s="148"/>
      <c r="P619" s="148"/>
      <c r="Q619" s="148" t="e">
        <f t="shared" si="212"/>
        <v>#VALUE!</v>
      </c>
      <c r="R619" s="148" t="e">
        <f t="shared" si="213"/>
        <v>#VALUE!</v>
      </c>
      <c r="S619" s="137" t="e">
        <f t="shared" si="201"/>
        <v>#VALUE!</v>
      </c>
      <c r="T619" s="275" t="e">
        <f t="shared" ref="T619:T682" si="215">MAX(0,MIN(MAX(0,$M619),T$7)-T$6)</f>
        <v>#VALUE!</v>
      </c>
      <c r="U619" s="275" t="e">
        <f t="shared" si="214"/>
        <v>#VALUE!</v>
      </c>
      <c r="V619" s="275" t="e">
        <f t="shared" si="214"/>
        <v>#VALUE!</v>
      </c>
      <c r="W619" s="275" t="e">
        <f t="shared" si="214"/>
        <v>#VALUE!</v>
      </c>
      <c r="X619" s="275" t="e">
        <f t="shared" si="214"/>
        <v>#VALUE!</v>
      </c>
      <c r="Y619" s="275" t="e">
        <f t="shared" si="214"/>
        <v>#VALUE!</v>
      </c>
      <c r="Z619" s="275" t="e">
        <f t="shared" si="214"/>
        <v>#VALUE!</v>
      </c>
      <c r="AA619" s="275" t="e">
        <f t="shared" si="214"/>
        <v>#VALUE!</v>
      </c>
      <c r="AB619" s="275" t="e">
        <f t="shared" si="214"/>
        <v>#VALUE!</v>
      </c>
      <c r="AC619" s="275" t="e">
        <f t="shared" si="214"/>
        <v>#VALUE!</v>
      </c>
      <c r="AD619" s="275" t="e">
        <f t="shared" si="214"/>
        <v>#VALUE!</v>
      </c>
      <c r="AE619" s="276" t="e">
        <f t="shared" si="204"/>
        <v>#VALUE!</v>
      </c>
    </row>
    <row r="620" spans="1:31">
      <c r="A620" s="133" t="e">
        <f t="shared" si="205"/>
        <v>#VALUE!</v>
      </c>
      <c r="B620" s="134" t="e">
        <f t="shared" si="206"/>
        <v>#VALUE!</v>
      </c>
      <c r="C620" s="134" t="e">
        <f t="shared" si="207"/>
        <v>#VALUE!</v>
      </c>
      <c r="D620" s="135" t="e">
        <f t="shared" si="208"/>
        <v>#VALUE!</v>
      </c>
      <c r="E620" s="150" t="e">
        <f t="shared" si="196"/>
        <v>#VALUE!</v>
      </c>
      <c r="F620" s="150" t="e">
        <f t="shared" si="197"/>
        <v>#VALUE!</v>
      </c>
      <c r="G620" s="136" t="e">
        <f t="shared" si="198"/>
        <v>#VALUE!</v>
      </c>
      <c r="H620" s="148" t="e">
        <f t="shared" si="202"/>
        <v>#VALUE!</v>
      </c>
      <c r="I620" s="148" t="e">
        <f t="shared" si="209"/>
        <v>#VALUE!</v>
      </c>
      <c r="J620" s="148" t="e">
        <f t="shared" si="199"/>
        <v>#VALUE!</v>
      </c>
      <c r="K620" s="148" t="e">
        <f t="shared" si="210"/>
        <v>#VALUE!</v>
      </c>
      <c r="L620" s="148" t="e">
        <f t="shared" si="211"/>
        <v>#VALUE!</v>
      </c>
      <c r="M620" s="148" t="e">
        <f t="shared" si="200"/>
        <v>#VALUE!</v>
      </c>
      <c r="N620" s="148" t="e">
        <f t="shared" si="203"/>
        <v>#VALUE!</v>
      </c>
      <c r="O620" s="148"/>
      <c r="P620" s="148"/>
      <c r="Q620" s="148" t="e">
        <f t="shared" si="212"/>
        <v>#VALUE!</v>
      </c>
      <c r="R620" s="148" t="e">
        <f t="shared" si="213"/>
        <v>#VALUE!</v>
      </c>
      <c r="S620" s="137" t="e">
        <f t="shared" si="201"/>
        <v>#VALUE!</v>
      </c>
      <c r="T620" s="275" t="e">
        <f t="shared" si="215"/>
        <v>#VALUE!</v>
      </c>
      <c r="U620" s="275" t="e">
        <f t="shared" si="214"/>
        <v>#VALUE!</v>
      </c>
      <c r="V620" s="275" t="e">
        <f t="shared" si="214"/>
        <v>#VALUE!</v>
      </c>
      <c r="W620" s="275" t="e">
        <f t="shared" si="214"/>
        <v>#VALUE!</v>
      </c>
      <c r="X620" s="275" t="e">
        <f t="shared" si="214"/>
        <v>#VALUE!</v>
      </c>
      <c r="Y620" s="275" t="e">
        <f t="shared" si="214"/>
        <v>#VALUE!</v>
      </c>
      <c r="Z620" s="275" t="e">
        <f t="shared" si="214"/>
        <v>#VALUE!</v>
      </c>
      <c r="AA620" s="275" t="e">
        <f t="shared" si="214"/>
        <v>#VALUE!</v>
      </c>
      <c r="AB620" s="275" t="e">
        <f t="shared" si="214"/>
        <v>#VALUE!</v>
      </c>
      <c r="AC620" s="275" t="e">
        <f t="shared" si="214"/>
        <v>#VALUE!</v>
      </c>
      <c r="AD620" s="275" t="e">
        <f t="shared" si="214"/>
        <v>#VALUE!</v>
      </c>
      <c r="AE620" s="276" t="e">
        <f t="shared" si="204"/>
        <v>#VALUE!</v>
      </c>
    </row>
    <row r="621" spans="1:31">
      <c r="A621" s="133" t="e">
        <f t="shared" si="205"/>
        <v>#VALUE!</v>
      </c>
      <c r="B621" s="134" t="e">
        <f t="shared" si="206"/>
        <v>#VALUE!</v>
      </c>
      <c r="C621" s="134" t="e">
        <f t="shared" si="207"/>
        <v>#VALUE!</v>
      </c>
      <c r="D621" s="135" t="e">
        <f t="shared" si="208"/>
        <v>#VALUE!</v>
      </c>
      <c r="E621" s="150" t="e">
        <f t="shared" si="196"/>
        <v>#VALUE!</v>
      </c>
      <c r="F621" s="150" t="e">
        <f t="shared" si="197"/>
        <v>#VALUE!</v>
      </c>
      <c r="G621" s="136" t="e">
        <f t="shared" si="198"/>
        <v>#VALUE!</v>
      </c>
      <c r="H621" s="148" t="e">
        <f t="shared" si="202"/>
        <v>#VALUE!</v>
      </c>
      <c r="I621" s="148" t="e">
        <f t="shared" si="209"/>
        <v>#VALUE!</v>
      </c>
      <c r="J621" s="148" t="e">
        <f t="shared" si="199"/>
        <v>#VALUE!</v>
      </c>
      <c r="K621" s="148" t="e">
        <f t="shared" si="210"/>
        <v>#VALUE!</v>
      </c>
      <c r="L621" s="148" t="e">
        <f t="shared" si="211"/>
        <v>#VALUE!</v>
      </c>
      <c r="M621" s="148" t="e">
        <f t="shared" si="200"/>
        <v>#VALUE!</v>
      </c>
      <c r="N621" s="148" t="e">
        <f t="shared" si="203"/>
        <v>#VALUE!</v>
      </c>
      <c r="O621" s="148"/>
      <c r="P621" s="148"/>
      <c r="Q621" s="148" t="e">
        <f t="shared" si="212"/>
        <v>#VALUE!</v>
      </c>
      <c r="R621" s="148" t="e">
        <f t="shared" si="213"/>
        <v>#VALUE!</v>
      </c>
      <c r="S621" s="137" t="e">
        <f t="shared" si="201"/>
        <v>#VALUE!</v>
      </c>
      <c r="T621" s="275" t="e">
        <f t="shared" si="215"/>
        <v>#VALUE!</v>
      </c>
      <c r="U621" s="275" t="e">
        <f t="shared" si="214"/>
        <v>#VALUE!</v>
      </c>
      <c r="V621" s="275" t="e">
        <f t="shared" si="214"/>
        <v>#VALUE!</v>
      </c>
      <c r="W621" s="275" t="e">
        <f t="shared" si="214"/>
        <v>#VALUE!</v>
      </c>
      <c r="X621" s="275" t="e">
        <f t="shared" si="214"/>
        <v>#VALUE!</v>
      </c>
      <c r="Y621" s="275" t="e">
        <f t="shared" si="214"/>
        <v>#VALUE!</v>
      </c>
      <c r="Z621" s="275" t="e">
        <f t="shared" si="214"/>
        <v>#VALUE!</v>
      </c>
      <c r="AA621" s="275" t="e">
        <f t="shared" si="214"/>
        <v>#VALUE!</v>
      </c>
      <c r="AB621" s="275" t="e">
        <f t="shared" si="214"/>
        <v>#VALUE!</v>
      </c>
      <c r="AC621" s="275" t="e">
        <f t="shared" si="214"/>
        <v>#VALUE!</v>
      </c>
      <c r="AD621" s="275" t="e">
        <f t="shared" si="214"/>
        <v>#VALUE!</v>
      </c>
      <c r="AE621" s="276" t="e">
        <f t="shared" si="204"/>
        <v>#VALUE!</v>
      </c>
    </row>
    <row r="622" spans="1:31">
      <c r="A622" s="133" t="e">
        <f t="shared" si="205"/>
        <v>#VALUE!</v>
      </c>
      <c r="B622" s="134" t="e">
        <f t="shared" si="206"/>
        <v>#VALUE!</v>
      </c>
      <c r="C622" s="134" t="e">
        <f t="shared" si="207"/>
        <v>#VALUE!</v>
      </c>
      <c r="D622" s="135" t="e">
        <f t="shared" si="208"/>
        <v>#VALUE!</v>
      </c>
      <c r="E622" s="150" t="e">
        <f t="shared" si="196"/>
        <v>#VALUE!</v>
      </c>
      <c r="F622" s="150" t="e">
        <f t="shared" si="197"/>
        <v>#VALUE!</v>
      </c>
      <c r="G622" s="136" t="e">
        <f t="shared" si="198"/>
        <v>#VALUE!</v>
      </c>
      <c r="H622" s="148" t="e">
        <f t="shared" si="202"/>
        <v>#VALUE!</v>
      </c>
      <c r="I622" s="148" t="e">
        <f t="shared" si="209"/>
        <v>#VALUE!</v>
      </c>
      <c r="J622" s="148" t="e">
        <f t="shared" si="199"/>
        <v>#VALUE!</v>
      </c>
      <c r="K622" s="148" t="e">
        <f t="shared" si="210"/>
        <v>#VALUE!</v>
      </c>
      <c r="L622" s="148" t="e">
        <f t="shared" si="211"/>
        <v>#VALUE!</v>
      </c>
      <c r="M622" s="148" t="e">
        <f t="shared" si="200"/>
        <v>#VALUE!</v>
      </c>
      <c r="N622" s="148" t="e">
        <f t="shared" si="203"/>
        <v>#VALUE!</v>
      </c>
      <c r="O622" s="148"/>
      <c r="P622" s="148"/>
      <c r="Q622" s="148" t="e">
        <f t="shared" si="212"/>
        <v>#VALUE!</v>
      </c>
      <c r="R622" s="148" t="e">
        <f t="shared" si="213"/>
        <v>#VALUE!</v>
      </c>
      <c r="S622" s="137" t="e">
        <f t="shared" si="201"/>
        <v>#VALUE!</v>
      </c>
      <c r="T622" s="275" t="e">
        <f t="shared" si="215"/>
        <v>#VALUE!</v>
      </c>
      <c r="U622" s="275" t="e">
        <f t="shared" si="214"/>
        <v>#VALUE!</v>
      </c>
      <c r="V622" s="275" t="e">
        <f t="shared" si="214"/>
        <v>#VALUE!</v>
      </c>
      <c r="W622" s="275" t="e">
        <f t="shared" si="214"/>
        <v>#VALUE!</v>
      </c>
      <c r="X622" s="275" t="e">
        <f t="shared" si="214"/>
        <v>#VALUE!</v>
      </c>
      <c r="Y622" s="275" t="e">
        <f t="shared" si="214"/>
        <v>#VALUE!</v>
      </c>
      <c r="Z622" s="275" t="e">
        <f t="shared" si="214"/>
        <v>#VALUE!</v>
      </c>
      <c r="AA622" s="275" t="e">
        <f t="shared" si="214"/>
        <v>#VALUE!</v>
      </c>
      <c r="AB622" s="275" t="e">
        <f t="shared" si="214"/>
        <v>#VALUE!</v>
      </c>
      <c r="AC622" s="275" t="e">
        <f t="shared" si="214"/>
        <v>#VALUE!</v>
      </c>
      <c r="AD622" s="275" t="e">
        <f t="shared" si="214"/>
        <v>#VALUE!</v>
      </c>
      <c r="AE622" s="276" t="e">
        <f t="shared" si="204"/>
        <v>#VALUE!</v>
      </c>
    </row>
    <row r="623" spans="1:31">
      <c r="A623" s="133" t="e">
        <f t="shared" si="205"/>
        <v>#VALUE!</v>
      </c>
      <c r="B623" s="134" t="e">
        <f t="shared" si="206"/>
        <v>#VALUE!</v>
      </c>
      <c r="C623" s="134" t="e">
        <f t="shared" si="207"/>
        <v>#VALUE!</v>
      </c>
      <c r="D623" s="135" t="e">
        <f t="shared" si="208"/>
        <v>#VALUE!</v>
      </c>
      <c r="E623" s="150" t="e">
        <f t="shared" si="196"/>
        <v>#VALUE!</v>
      </c>
      <c r="F623" s="150" t="e">
        <f t="shared" si="197"/>
        <v>#VALUE!</v>
      </c>
      <c r="G623" s="136" t="e">
        <f t="shared" si="198"/>
        <v>#VALUE!</v>
      </c>
      <c r="H623" s="148" t="e">
        <f t="shared" si="202"/>
        <v>#VALUE!</v>
      </c>
      <c r="I623" s="148" t="e">
        <f t="shared" si="209"/>
        <v>#VALUE!</v>
      </c>
      <c r="J623" s="148" t="e">
        <f t="shared" si="199"/>
        <v>#VALUE!</v>
      </c>
      <c r="K623" s="148" t="e">
        <f t="shared" si="210"/>
        <v>#VALUE!</v>
      </c>
      <c r="L623" s="148" t="e">
        <f t="shared" si="211"/>
        <v>#VALUE!</v>
      </c>
      <c r="M623" s="148" t="e">
        <f t="shared" si="200"/>
        <v>#VALUE!</v>
      </c>
      <c r="N623" s="148" t="e">
        <f t="shared" si="203"/>
        <v>#VALUE!</v>
      </c>
      <c r="O623" s="148"/>
      <c r="P623" s="148"/>
      <c r="Q623" s="148" t="e">
        <f t="shared" si="212"/>
        <v>#VALUE!</v>
      </c>
      <c r="R623" s="148" t="e">
        <f t="shared" si="213"/>
        <v>#VALUE!</v>
      </c>
      <c r="S623" s="137" t="e">
        <f t="shared" si="201"/>
        <v>#VALUE!</v>
      </c>
      <c r="T623" s="275" t="e">
        <f t="shared" si="215"/>
        <v>#VALUE!</v>
      </c>
      <c r="U623" s="275" t="e">
        <f t="shared" si="214"/>
        <v>#VALUE!</v>
      </c>
      <c r="V623" s="275" t="e">
        <f t="shared" si="214"/>
        <v>#VALUE!</v>
      </c>
      <c r="W623" s="275" t="e">
        <f t="shared" si="214"/>
        <v>#VALUE!</v>
      </c>
      <c r="X623" s="275" t="e">
        <f t="shared" si="214"/>
        <v>#VALUE!</v>
      </c>
      <c r="Y623" s="275" t="e">
        <f t="shared" si="214"/>
        <v>#VALUE!</v>
      </c>
      <c r="Z623" s="275" t="e">
        <f t="shared" si="214"/>
        <v>#VALUE!</v>
      </c>
      <c r="AA623" s="275" t="e">
        <f t="shared" si="214"/>
        <v>#VALUE!</v>
      </c>
      <c r="AB623" s="275" t="e">
        <f t="shared" si="214"/>
        <v>#VALUE!</v>
      </c>
      <c r="AC623" s="275" t="e">
        <f t="shared" si="214"/>
        <v>#VALUE!</v>
      </c>
      <c r="AD623" s="275" t="e">
        <f t="shared" si="214"/>
        <v>#VALUE!</v>
      </c>
      <c r="AE623" s="276" t="e">
        <f t="shared" si="204"/>
        <v>#VALUE!</v>
      </c>
    </row>
    <row r="624" spans="1:31">
      <c r="A624" s="133" t="e">
        <f t="shared" si="205"/>
        <v>#VALUE!</v>
      </c>
      <c r="B624" s="134" t="e">
        <f t="shared" si="206"/>
        <v>#VALUE!</v>
      </c>
      <c r="C624" s="134" t="e">
        <f t="shared" si="207"/>
        <v>#VALUE!</v>
      </c>
      <c r="D624" s="135" t="e">
        <f t="shared" si="208"/>
        <v>#VALUE!</v>
      </c>
      <c r="E624" s="150" t="e">
        <f t="shared" si="196"/>
        <v>#VALUE!</v>
      </c>
      <c r="F624" s="150" t="e">
        <f t="shared" si="197"/>
        <v>#VALUE!</v>
      </c>
      <c r="G624" s="136" t="e">
        <f t="shared" si="198"/>
        <v>#VALUE!</v>
      </c>
      <c r="H624" s="148" t="e">
        <f t="shared" si="202"/>
        <v>#VALUE!</v>
      </c>
      <c r="I624" s="148" t="e">
        <f t="shared" si="209"/>
        <v>#VALUE!</v>
      </c>
      <c r="J624" s="148" t="e">
        <f t="shared" si="199"/>
        <v>#VALUE!</v>
      </c>
      <c r="K624" s="148" t="e">
        <f t="shared" si="210"/>
        <v>#VALUE!</v>
      </c>
      <c r="L624" s="148" t="e">
        <f t="shared" si="211"/>
        <v>#VALUE!</v>
      </c>
      <c r="M624" s="148" t="e">
        <f t="shared" si="200"/>
        <v>#VALUE!</v>
      </c>
      <c r="N624" s="148" t="e">
        <f t="shared" si="203"/>
        <v>#VALUE!</v>
      </c>
      <c r="O624" s="148"/>
      <c r="P624" s="148"/>
      <c r="Q624" s="148" t="e">
        <f t="shared" si="212"/>
        <v>#VALUE!</v>
      </c>
      <c r="R624" s="148" t="e">
        <f t="shared" si="213"/>
        <v>#VALUE!</v>
      </c>
      <c r="S624" s="137" t="e">
        <f t="shared" si="201"/>
        <v>#VALUE!</v>
      </c>
      <c r="T624" s="275" t="e">
        <f t="shared" si="215"/>
        <v>#VALUE!</v>
      </c>
      <c r="U624" s="275" t="e">
        <f t="shared" si="214"/>
        <v>#VALUE!</v>
      </c>
      <c r="V624" s="275" t="e">
        <f t="shared" si="214"/>
        <v>#VALUE!</v>
      </c>
      <c r="W624" s="275" t="e">
        <f t="shared" si="214"/>
        <v>#VALUE!</v>
      </c>
      <c r="X624" s="275" t="e">
        <f t="shared" si="214"/>
        <v>#VALUE!</v>
      </c>
      <c r="Y624" s="275" t="e">
        <f t="shared" si="214"/>
        <v>#VALUE!</v>
      </c>
      <c r="Z624" s="275" t="e">
        <f t="shared" si="214"/>
        <v>#VALUE!</v>
      </c>
      <c r="AA624" s="275" t="e">
        <f t="shared" si="214"/>
        <v>#VALUE!</v>
      </c>
      <c r="AB624" s="275" t="e">
        <f t="shared" si="214"/>
        <v>#VALUE!</v>
      </c>
      <c r="AC624" s="275" t="e">
        <f t="shared" si="214"/>
        <v>#VALUE!</v>
      </c>
      <c r="AD624" s="275" t="e">
        <f t="shared" si="214"/>
        <v>#VALUE!</v>
      </c>
      <c r="AE624" s="276" t="e">
        <f t="shared" si="204"/>
        <v>#VALUE!</v>
      </c>
    </row>
    <row r="625" spans="1:31">
      <c r="A625" s="133" t="e">
        <f t="shared" si="205"/>
        <v>#VALUE!</v>
      </c>
      <c r="B625" s="134" t="e">
        <f t="shared" si="206"/>
        <v>#VALUE!</v>
      </c>
      <c r="C625" s="134" t="e">
        <f t="shared" si="207"/>
        <v>#VALUE!</v>
      </c>
      <c r="D625" s="135" t="e">
        <f t="shared" si="208"/>
        <v>#VALUE!</v>
      </c>
      <c r="E625" s="150" t="e">
        <f t="shared" si="196"/>
        <v>#VALUE!</v>
      </c>
      <c r="F625" s="150" t="e">
        <f t="shared" si="197"/>
        <v>#VALUE!</v>
      </c>
      <c r="G625" s="136" t="e">
        <f t="shared" si="198"/>
        <v>#VALUE!</v>
      </c>
      <c r="H625" s="148" t="e">
        <f t="shared" si="202"/>
        <v>#VALUE!</v>
      </c>
      <c r="I625" s="148" t="e">
        <f t="shared" si="209"/>
        <v>#VALUE!</v>
      </c>
      <c r="J625" s="148" t="e">
        <f t="shared" si="199"/>
        <v>#VALUE!</v>
      </c>
      <c r="K625" s="148" t="e">
        <f t="shared" si="210"/>
        <v>#VALUE!</v>
      </c>
      <c r="L625" s="148" t="e">
        <f t="shared" si="211"/>
        <v>#VALUE!</v>
      </c>
      <c r="M625" s="148" t="e">
        <f t="shared" si="200"/>
        <v>#VALUE!</v>
      </c>
      <c r="N625" s="148" t="e">
        <f t="shared" si="203"/>
        <v>#VALUE!</v>
      </c>
      <c r="O625" s="148"/>
      <c r="P625" s="148"/>
      <c r="Q625" s="148" t="e">
        <f t="shared" si="212"/>
        <v>#VALUE!</v>
      </c>
      <c r="R625" s="148" t="e">
        <f t="shared" si="213"/>
        <v>#VALUE!</v>
      </c>
      <c r="S625" s="137" t="e">
        <f t="shared" si="201"/>
        <v>#VALUE!</v>
      </c>
      <c r="T625" s="275" t="e">
        <f t="shared" si="215"/>
        <v>#VALUE!</v>
      </c>
      <c r="U625" s="275" t="e">
        <f t="shared" si="214"/>
        <v>#VALUE!</v>
      </c>
      <c r="V625" s="275" t="e">
        <f t="shared" si="214"/>
        <v>#VALUE!</v>
      </c>
      <c r="W625" s="275" t="e">
        <f t="shared" si="214"/>
        <v>#VALUE!</v>
      </c>
      <c r="X625" s="275" t="e">
        <f t="shared" si="214"/>
        <v>#VALUE!</v>
      </c>
      <c r="Y625" s="275" t="e">
        <f t="shared" si="214"/>
        <v>#VALUE!</v>
      </c>
      <c r="Z625" s="275" t="e">
        <f t="shared" si="214"/>
        <v>#VALUE!</v>
      </c>
      <c r="AA625" s="275" t="e">
        <f t="shared" si="214"/>
        <v>#VALUE!</v>
      </c>
      <c r="AB625" s="275" t="e">
        <f t="shared" si="214"/>
        <v>#VALUE!</v>
      </c>
      <c r="AC625" s="275" t="e">
        <f t="shared" si="214"/>
        <v>#VALUE!</v>
      </c>
      <c r="AD625" s="275" t="e">
        <f t="shared" si="214"/>
        <v>#VALUE!</v>
      </c>
      <c r="AE625" s="276" t="e">
        <f t="shared" si="204"/>
        <v>#VALUE!</v>
      </c>
    </row>
    <row r="626" spans="1:31">
      <c r="A626" s="133" t="e">
        <f t="shared" si="205"/>
        <v>#VALUE!</v>
      </c>
      <c r="B626" s="134" t="e">
        <f t="shared" si="206"/>
        <v>#VALUE!</v>
      </c>
      <c r="C626" s="134" t="e">
        <f t="shared" si="207"/>
        <v>#VALUE!</v>
      </c>
      <c r="D626" s="135" t="e">
        <f t="shared" si="208"/>
        <v>#VALUE!</v>
      </c>
      <c r="E626" s="150" t="e">
        <f t="shared" si="196"/>
        <v>#VALUE!</v>
      </c>
      <c r="F626" s="150" t="e">
        <f t="shared" si="197"/>
        <v>#VALUE!</v>
      </c>
      <c r="G626" s="136" t="e">
        <f t="shared" si="198"/>
        <v>#VALUE!</v>
      </c>
      <c r="H626" s="148" t="e">
        <f t="shared" si="202"/>
        <v>#VALUE!</v>
      </c>
      <c r="I626" s="148" t="e">
        <f t="shared" si="209"/>
        <v>#VALUE!</v>
      </c>
      <c r="J626" s="148" t="e">
        <f t="shared" si="199"/>
        <v>#VALUE!</v>
      </c>
      <c r="K626" s="148" t="e">
        <f t="shared" si="210"/>
        <v>#VALUE!</v>
      </c>
      <c r="L626" s="148" t="e">
        <f t="shared" si="211"/>
        <v>#VALUE!</v>
      </c>
      <c r="M626" s="148" t="e">
        <f t="shared" si="200"/>
        <v>#VALUE!</v>
      </c>
      <c r="N626" s="148" t="e">
        <f t="shared" si="203"/>
        <v>#VALUE!</v>
      </c>
      <c r="O626" s="148"/>
      <c r="P626" s="148"/>
      <c r="Q626" s="148" t="e">
        <f t="shared" si="212"/>
        <v>#VALUE!</v>
      </c>
      <c r="R626" s="148" t="e">
        <f t="shared" si="213"/>
        <v>#VALUE!</v>
      </c>
      <c r="S626" s="137" t="e">
        <f t="shared" si="201"/>
        <v>#VALUE!</v>
      </c>
      <c r="T626" s="275" t="e">
        <f t="shared" si="215"/>
        <v>#VALUE!</v>
      </c>
      <c r="U626" s="275" t="e">
        <f t="shared" si="214"/>
        <v>#VALUE!</v>
      </c>
      <c r="V626" s="275" t="e">
        <f t="shared" si="214"/>
        <v>#VALUE!</v>
      </c>
      <c r="W626" s="275" t="e">
        <f t="shared" si="214"/>
        <v>#VALUE!</v>
      </c>
      <c r="X626" s="275" t="e">
        <f t="shared" si="214"/>
        <v>#VALUE!</v>
      </c>
      <c r="Y626" s="275" t="e">
        <f t="shared" si="214"/>
        <v>#VALUE!</v>
      </c>
      <c r="Z626" s="275" t="e">
        <f t="shared" si="214"/>
        <v>#VALUE!</v>
      </c>
      <c r="AA626" s="275" t="e">
        <f t="shared" si="214"/>
        <v>#VALUE!</v>
      </c>
      <c r="AB626" s="275" t="e">
        <f t="shared" si="214"/>
        <v>#VALUE!</v>
      </c>
      <c r="AC626" s="275" t="e">
        <f t="shared" si="214"/>
        <v>#VALUE!</v>
      </c>
      <c r="AD626" s="275" t="e">
        <f t="shared" si="214"/>
        <v>#VALUE!</v>
      </c>
      <c r="AE626" s="276" t="e">
        <f t="shared" si="204"/>
        <v>#VALUE!</v>
      </c>
    </row>
    <row r="627" spans="1:31">
      <c r="A627" s="133" t="e">
        <f t="shared" si="205"/>
        <v>#VALUE!</v>
      </c>
      <c r="B627" s="134" t="e">
        <f t="shared" si="206"/>
        <v>#VALUE!</v>
      </c>
      <c r="C627" s="134" t="e">
        <f t="shared" si="207"/>
        <v>#VALUE!</v>
      </c>
      <c r="D627" s="135" t="e">
        <f t="shared" si="208"/>
        <v>#VALUE!</v>
      </c>
      <c r="E627" s="150" t="e">
        <f t="shared" si="196"/>
        <v>#VALUE!</v>
      </c>
      <c r="F627" s="150" t="e">
        <f t="shared" si="197"/>
        <v>#VALUE!</v>
      </c>
      <c r="G627" s="136" t="e">
        <f t="shared" si="198"/>
        <v>#VALUE!</v>
      </c>
      <c r="H627" s="148" t="e">
        <f t="shared" si="202"/>
        <v>#VALUE!</v>
      </c>
      <c r="I627" s="148" t="e">
        <f t="shared" si="209"/>
        <v>#VALUE!</v>
      </c>
      <c r="J627" s="148" t="e">
        <f t="shared" si="199"/>
        <v>#VALUE!</v>
      </c>
      <c r="K627" s="148" t="e">
        <f t="shared" si="210"/>
        <v>#VALUE!</v>
      </c>
      <c r="L627" s="148" t="e">
        <f t="shared" si="211"/>
        <v>#VALUE!</v>
      </c>
      <c r="M627" s="148" t="e">
        <f t="shared" si="200"/>
        <v>#VALUE!</v>
      </c>
      <c r="N627" s="148" t="e">
        <f t="shared" si="203"/>
        <v>#VALUE!</v>
      </c>
      <c r="O627" s="148"/>
      <c r="P627" s="148"/>
      <c r="Q627" s="148" t="e">
        <f t="shared" si="212"/>
        <v>#VALUE!</v>
      </c>
      <c r="R627" s="148" t="e">
        <f t="shared" si="213"/>
        <v>#VALUE!</v>
      </c>
      <c r="S627" s="137" t="e">
        <f t="shared" si="201"/>
        <v>#VALUE!</v>
      </c>
      <c r="T627" s="275" t="e">
        <f t="shared" si="215"/>
        <v>#VALUE!</v>
      </c>
      <c r="U627" s="275" t="e">
        <f t="shared" si="214"/>
        <v>#VALUE!</v>
      </c>
      <c r="V627" s="275" t="e">
        <f t="shared" si="214"/>
        <v>#VALUE!</v>
      </c>
      <c r="W627" s="275" t="e">
        <f t="shared" si="214"/>
        <v>#VALUE!</v>
      </c>
      <c r="X627" s="275" t="e">
        <f t="shared" si="214"/>
        <v>#VALUE!</v>
      </c>
      <c r="Y627" s="275" t="e">
        <f t="shared" si="214"/>
        <v>#VALUE!</v>
      </c>
      <c r="Z627" s="275" t="e">
        <f t="shared" si="214"/>
        <v>#VALUE!</v>
      </c>
      <c r="AA627" s="275" t="e">
        <f t="shared" si="214"/>
        <v>#VALUE!</v>
      </c>
      <c r="AB627" s="275" t="e">
        <f t="shared" si="214"/>
        <v>#VALUE!</v>
      </c>
      <c r="AC627" s="275" t="e">
        <f t="shared" si="214"/>
        <v>#VALUE!</v>
      </c>
      <c r="AD627" s="275" t="e">
        <f t="shared" si="214"/>
        <v>#VALUE!</v>
      </c>
      <c r="AE627" s="276" t="e">
        <f t="shared" si="204"/>
        <v>#VALUE!</v>
      </c>
    </row>
    <row r="628" spans="1:31">
      <c r="A628" s="133" t="e">
        <f t="shared" si="205"/>
        <v>#VALUE!</v>
      </c>
      <c r="B628" s="134" t="e">
        <f t="shared" si="206"/>
        <v>#VALUE!</v>
      </c>
      <c r="C628" s="134" t="e">
        <f t="shared" si="207"/>
        <v>#VALUE!</v>
      </c>
      <c r="D628" s="135" t="e">
        <f t="shared" si="208"/>
        <v>#VALUE!</v>
      </c>
      <c r="E628" s="150" t="e">
        <f t="shared" si="196"/>
        <v>#VALUE!</v>
      </c>
      <c r="F628" s="150" t="e">
        <f t="shared" si="197"/>
        <v>#VALUE!</v>
      </c>
      <c r="G628" s="136" t="e">
        <f t="shared" si="198"/>
        <v>#VALUE!</v>
      </c>
      <c r="H628" s="148" t="e">
        <f t="shared" si="202"/>
        <v>#VALUE!</v>
      </c>
      <c r="I628" s="148" t="e">
        <f t="shared" si="209"/>
        <v>#VALUE!</v>
      </c>
      <c r="J628" s="148" t="e">
        <f t="shared" si="199"/>
        <v>#VALUE!</v>
      </c>
      <c r="K628" s="148" t="e">
        <f t="shared" si="210"/>
        <v>#VALUE!</v>
      </c>
      <c r="L628" s="148" t="e">
        <f t="shared" si="211"/>
        <v>#VALUE!</v>
      </c>
      <c r="M628" s="148" t="e">
        <f t="shared" si="200"/>
        <v>#VALUE!</v>
      </c>
      <c r="N628" s="148" t="e">
        <f t="shared" si="203"/>
        <v>#VALUE!</v>
      </c>
      <c r="O628" s="148"/>
      <c r="P628" s="148"/>
      <c r="Q628" s="148" t="e">
        <f t="shared" si="212"/>
        <v>#VALUE!</v>
      </c>
      <c r="R628" s="148" t="e">
        <f t="shared" si="213"/>
        <v>#VALUE!</v>
      </c>
      <c r="S628" s="137" t="e">
        <f t="shared" si="201"/>
        <v>#VALUE!</v>
      </c>
      <c r="T628" s="275" t="e">
        <f t="shared" si="215"/>
        <v>#VALUE!</v>
      </c>
      <c r="U628" s="275" t="e">
        <f t="shared" si="214"/>
        <v>#VALUE!</v>
      </c>
      <c r="V628" s="275" t="e">
        <f t="shared" si="214"/>
        <v>#VALUE!</v>
      </c>
      <c r="W628" s="275" t="e">
        <f t="shared" si="214"/>
        <v>#VALUE!</v>
      </c>
      <c r="X628" s="275" t="e">
        <f t="shared" si="214"/>
        <v>#VALUE!</v>
      </c>
      <c r="Y628" s="275" t="e">
        <f t="shared" si="214"/>
        <v>#VALUE!</v>
      </c>
      <c r="Z628" s="275" t="e">
        <f t="shared" si="214"/>
        <v>#VALUE!</v>
      </c>
      <c r="AA628" s="275" t="e">
        <f t="shared" si="214"/>
        <v>#VALUE!</v>
      </c>
      <c r="AB628" s="275" t="e">
        <f t="shared" si="214"/>
        <v>#VALUE!</v>
      </c>
      <c r="AC628" s="275" t="e">
        <f t="shared" si="214"/>
        <v>#VALUE!</v>
      </c>
      <c r="AD628" s="275" t="e">
        <f t="shared" si="214"/>
        <v>#VALUE!</v>
      </c>
      <c r="AE628" s="276" t="e">
        <f t="shared" si="204"/>
        <v>#VALUE!</v>
      </c>
    </row>
    <row r="629" spans="1:31">
      <c r="A629" s="133" t="e">
        <f t="shared" si="205"/>
        <v>#VALUE!</v>
      </c>
      <c r="B629" s="134" t="e">
        <f t="shared" si="206"/>
        <v>#VALUE!</v>
      </c>
      <c r="C629" s="134" t="e">
        <f t="shared" si="207"/>
        <v>#VALUE!</v>
      </c>
      <c r="D629" s="135" t="e">
        <f t="shared" si="208"/>
        <v>#VALUE!</v>
      </c>
      <c r="E629" s="150" t="e">
        <f t="shared" si="196"/>
        <v>#VALUE!</v>
      </c>
      <c r="F629" s="150" t="e">
        <f t="shared" si="197"/>
        <v>#VALUE!</v>
      </c>
      <c r="G629" s="136" t="e">
        <f t="shared" si="198"/>
        <v>#VALUE!</v>
      </c>
      <c r="H629" s="148" t="e">
        <f t="shared" si="202"/>
        <v>#VALUE!</v>
      </c>
      <c r="I629" s="148" t="e">
        <f t="shared" si="209"/>
        <v>#VALUE!</v>
      </c>
      <c r="J629" s="148" t="e">
        <f t="shared" si="199"/>
        <v>#VALUE!</v>
      </c>
      <c r="K629" s="148" t="e">
        <f t="shared" si="210"/>
        <v>#VALUE!</v>
      </c>
      <c r="L629" s="148" t="e">
        <f t="shared" si="211"/>
        <v>#VALUE!</v>
      </c>
      <c r="M629" s="148" t="e">
        <f t="shared" si="200"/>
        <v>#VALUE!</v>
      </c>
      <c r="N629" s="148" t="e">
        <f t="shared" si="203"/>
        <v>#VALUE!</v>
      </c>
      <c r="O629" s="148"/>
      <c r="P629" s="148"/>
      <c r="Q629" s="148" t="e">
        <f t="shared" si="212"/>
        <v>#VALUE!</v>
      </c>
      <c r="R629" s="148" t="e">
        <f t="shared" si="213"/>
        <v>#VALUE!</v>
      </c>
      <c r="S629" s="137" t="e">
        <f t="shared" si="201"/>
        <v>#VALUE!</v>
      </c>
      <c r="T629" s="275" t="e">
        <f t="shared" si="215"/>
        <v>#VALUE!</v>
      </c>
      <c r="U629" s="275" t="e">
        <f t="shared" si="214"/>
        <v>#VALUE!</v>
      </c>
      <c r="V629" s="275" t="e">
        <f t="shared" si="214"/>
        <v>#VALUE!</v>
      </c>
      <c r="W629" s="275" t="e">
        <f t="shared" si="214"/>
        <v>#VALUE!</v>
      </c>
      <c r="X629" s="275" t="e">
        <f t="shared" si="214"/>
        <v>#VALUE!</v>
      </c>
      <c r="Y629" s="275" t="e">
        <f t="shared" si="214"/>
        <v>#VALUE!</v>
      </c>
      <c r="Z629" s="275" t="e">
        <f t="shared" si="214"/>
        <v>#VALUE!</v>
      </c>
      <c r="AA629" s="275" t="e">
        <f t="shared" si="214"/>
        <v>#VALUE!</v>
      </c>
      <c r="AB629" s="275" t="e">
        <f t="shared" si="214"/>
        <v>#VALUE!</v>
      </c>
      <c r="AC629" s="275" t="e">
        <f t="shared" si="214"/>
        <v>#VALUE!</v>
      </c>
      <c r="AD629" s="275" t="e">
        <f t="shared" si="214"/>
        <v>#VALUE!</v>
      </c>
      <c r="AE629" s="276" t="e">
        <f t="shared" si="204"/>
        <v>#VALUE!</v>
      </c>
    </row>
    <row r="630" spans="1:31">
      <c r="A630" s="133" t="e">
        <f t="shared" si="205"/>
        <v>#VALUE!</v>
      </c>
      <c r="B630" s="134" t="e">
        <f t="shared" si="206"/>
        <v>#VALUE!</v>
      </c>
      <c r="C630" s="134" t="e">
        <f t="shared" si="207"/>
        <v>#VALUE!</v>
      </c>
      <c r="D630" s="135" t="e">
        <f t="shared" si="208"/>
        <v>#VALUE!</v>
      </c>
      <c r="E630" s="150" t="e">
        <f t="shared" si="196"/>
        <v>#VALUE!</v>
      </c>
      <c r="F630" s="150" t="e">
        <f t="shared" si="197"/>
        <v>#VALUE!</v>
      </c>
      <c r="G630" s="136" t="e">
        <f t="shared" si="198"/>
        <v>#VALUE!</v>
      </c>
      <c r="H630" s="148" t="e">
        <f t="shared" si="202"/>
        <v>#VALUE!</v>
      </c>
      <c r="I630" s="148" t="e">
        <f t="shared" si="209"/>
        <v>#VALUE!</v>
      </c>
      <c r="J630" s="148" t="e">
        <f t="shared" si="199"/>
        <v>#VALUE!</v>
      </c>
      <c r="K630" s="148" t="e">
        <f t="shared" si="210"/>
        <v>#VALUE!</v>
      </c>
      <c r="L630" s="148" t="e">
        <f t="shared" si="211"/>
        <v>#VALUE!</v>
      </c>
      <c r="M630" s="148" t="e">
        <f t="shared" si="200"/>
        <v>#VALUE!</v>
      </c>
      <c r="N630" s="148" t="e">
        <f t="shared" si="203"/>
        <v>#VALUE!</v>
      </c>
      <c r="O630" s="148"/>
      <c r="P630" s="148"/>
      <c r="Q630" s="148" t="e">
        <f t="shared" si="212"/>
        <v>#VALUE!</v>
      </c>
      <c r="R630" s="148" t="e">
        <f t="shared" si="213"/>
        <v>#VALUE!</v>
      </c>
      <c r="S630" s="137" t="e">
        <f t="shared" si="201"/>
        <v>#VALUE!</v>
      </c>
      <c r="T630" s="275" t="e">
        <f t="shared" si="215"/>
        <v>#VALUE!</v>
      </c>
      <c r="U630" s="275" t="e">
        <f t="shared" si="214"/>
        <v>#VALUE!</v>
      </c>
      <c r="V630" s="275" t="e">
        <f t="shared" si="214"/>
        <v>#VALUE!</v>
      </c>
      <c r="W630" s="275" t="e">
        <f t="shared" si="214"/>
        <v>#VALUE!</v>
      </c>
      <c r="X630" s="275" t="e">
        <f t="shared" si="214"/>
        <v>#VALUE!</v>
      </c>
      <c r="Y630" s="275" t="e">
        <f t="shared" si="214"/>
        <v>#VALUE!</v>
      </c>
      <c r="Z630" s="275" t="e">
        <f t="shared" si="214"/>
        <v>#VALUE!</v>
      </c>
      <c r="AA630" s="275" t="e">
        <f t="shared" si="214"/>
        <v>#VALUE!</v>
      </c>
      <c r="AB630" s="275" t="e">
        <f t="shared" si="214"/>
        <v>#VALUE!</v>
      </c>
      <c r="AC630" s="275" t="e">
        <f t="shared" si="214"/>
        <v>#VALUE!</v>
      </c>
      <c r="AD630" s="275" t="e">
        <f t="shared" si="214"/>
        <v>#VALUE!</v>
      </c>
      <c r="AE630" s="276" t="e">
        <f t="shared" si="204"/>
        <v>#VALUE!</v>
      </c>
    </row>
    <row r="631" spans="1:31">
      <c r="A631" s="133" t="e">
        <f t="shared" si="205"/>
        <v>#VALUE!</v>
      </c>
      <c r="B631" s="134" t="e">
        <f t="shared" si="206"/>
        <v>#VALUE!</v>
      </c>
      <c r="C631" s="134" t="e">
        <f t="shared" si="207"/>
        <v>#VALUE!</v>
      </c>
      <c r="D631" s="135" t="e">
        <f t="shared" si="208"/>
        <v>#VALUE!</v>
      </c>
      <c r="E631" s="150" t="e">
        <f t="shared" si="196"/>
        <v>#VALUE!</v>
      </c>
      <c r="F631" s="150" t="e">
        <f t="shared" si="197"/>
        <v>#VALUE!</v>
      </c>
      <c r="G631" s="136" t="e">
        <f t="shared" si="198"/>
        <v>#VALUE!</v>
      </c>
      <c r="H631" s="148" t="e">
        <f t="shared" si="202"/>
        <v>#VALUE!</v>
      </c>
      <c r="I631" s="148" t="e">
        <f t="shared" si="209"/>
        <v>#VALUE!</v>
      </c>
      <c r="J631" s="148" t="e">
        <f t="shared" si="199"/>
        <v>#VALUE!</v>
      </c>
      <c r="K631" s="148" t="e">
        <f t="shared" si="210"/>
        <v>#VALUE!</v>
      </c>
      <c r="L631" s="148" t="e">
        <f t="shared" si="211"/>
        <v>#VALUE!</v>
      </c>
      <c r="M631" s="148" t="e">
        <f t="shared" si="200"/>
        <v>#VALUE!</v>
      </c>
      <c r="N631" s="148" t="e">
        <f t="shared" si="203"/>
        <v>#VALUE!</v>
      </c>
      <c r="O631" s="148"/>
      <c r="P631" s="148"/>
      <c r="Q631" s="148" t="e">
        <f t="shared" si="212"/>
        <v>#VALUE!</v>
      </c>
      <c r="R631" s="148" t="e">
        <f t="shared" si="213"/>
        <v>#VALUE!</v>
      </c>
      <c r="S631" s="137" t="e">
        <f t="shared" si="201"/>
        <v>#VALUE!</v>
      </c>
      <c r="T631" s="275" t="e">
        <f t="shared" si="215"/>
        <v>#VALUE!</v>
      </c>
      <c r="U631" s="275" t="e">
        <f t="shared" si="214"/>
        <v>#VALUE!</v>
      </c>
      <c r="V631" s="275" t="e">
        <f t="shared" si="214"/>
        <v>#VALUE!</v>
      </c>
      <c r="W631" s="275" t="e">
        <f t="shared" si="214"/>
        <v>#VALUE!</v>
      </c>
      <c r="X631" s="275" t="e">
        <f t="shared" si="214"/>
        <v>#VALUE!</v>
      </c>
      <c r="Y631" s="275" t="e">
        <f t="shared" si="214"/>
        <v>#VALUE!</v>
      </c>
      <c r="Z631" s="275" t="e">
        <f t="shared" si="214"/>
        <v>#VALUE!</v>
      </c>
      <c r="AA631" s="275" t="e">
        <f t="shared" si="214"/>
        <v>#VALUE!</v>
      </c>
      <c r="AB631" s="275" t="e">
        <f t="shared" si="214"/>
        <v>#VALUE!</v>
      </c>
      <c r="AC631" s="275" t="e">
        <f t="shared" si="214"/>
        <v>#VALUE!</v>
      </c>
      <c r="AD631" s="275" t="e">
        <f t="shared" si="214"/>
        <v>#VALUE!</v>
      </c>
      <c r="AE631" s="276" t="e">
        <f t="shared" si="204"/>
        <v>#VALUE!</v>
      </c>
    </row>
    <row r="632" spans="1:31">
      <c r="A632" s="133" t="e">
        <f t="shared" si="205"/>
        <v>#VALUE!</v>
      </c>
      <c r="B632" s="134" t="e">
        <f t="shared" si="206"/>
        <v>#VALUE!</v>
      </c>
      <c r="C632" s="134" t="e">
        <f t="shared" si="207"/>
        <v>#VALUE!</v>
      </c>
      <c r="D632" s="135" t="e">
        <f t="shared" si="208"/>
        <v>#VALUE!</v>
      </c>
      <c r="E632" s="150" t="e">
        <f t="shared" si="196"/>
        <v>#VALUE!</v>
      </c>
      <c r="F632" s="150" t="e">
        <f t="shared" si="197"/>
        <v>#VALUE!</v>
      </c>
      <c r="G632" s="136" t="e">
        <f t="shared" si="198"/>
        <v>#VALUE!</v>
      </c>
      <c r="H632" s="148" t="e">
        <f t="shared" si="202"/>
        <v>#VALUE!</v>
      </c>
      <c r="I632" s="148" t="e">
        <f t="shared" si="209"/>
        <v>#VALUE!</v>
      </c>
      <c r="J632" s="148" t="e">
        <f t="shared" si="199"/>
        <v>#VALUE!</v>
      </c>
      <c r="K632" s="148" t="e">
        <f t="shared" si="210"/>
        <v>#VALUE!</v>
      </c>
      <c r="L632" s="148" t="e">
        <f t="shared" si="211"/>
        <v>#VALUE!</v>
      </c>
      <c r="M632" s="148" t="e">
        <f t="shared" si="200"/>
        <v>#VALUE!</v>
      </c>
      <c r="N632" s="148" t="e">
        <f t="shared" si="203"/>
        <v>#VALUE!</v>
      </c>
      <c r="O632" s="148"/>
      <c r="P632" s="148"/>
      <c r="Q632" s="148" t="e">
        <f t="shared" si="212"/>
        <v>#VALUE!</v>
      </c>
      <c r="R632" s="148" t="e">
        <f t="shared" si="213"/>
        <v>#VALUE!</v>
      </c>
      <c r="S632" s="137" t="e">
        <f t="shared" si="201"/>
        <v>#VALUE!</v>
      </c>
      <c r="T632" s="275" t="e">
        <f t="shared" si="215"/>
        <v>#VALUE!</v>
      </c>
      <c r="U632" s="275" t="e">
        <f t="shared" si="214"/>
        <v>#VALUE!</v>
      </c>
      <c r="V632" s="275" t="e">
        <f t="shared" si="214"/>
        <v>#VALUE!</v>
      </c>
      <c r="W632" s="275" t="e">
        <f t="shared" si="214"/>
        <v>#VALUE!</v>
      </c>
      <c r="X632" s="275" t="e">
        <f t="shared" si="214"/>
        <v>#VALUE!</v>
      </c>
      <c r="Y632" s="275" t="e">
        <f t="shared" si="214"/>
        <v>#VALUE!</v>
      </c>
      <c r="Z632" s="275" t="e">
        <f t="shared" si="214"/>
        <v>#VALUE!</v>
      </c>
      <c r="AA632" s="275" t="e">
        <f t="shared" si="214"/>
        <v>#VALUE!</v>
      </c>
      <c r="AB632" s="275" t="e">
        <f t="shared" si="214"/>
        <v>#VALUE!</v>
      </c>
      <c r="AC632" s="275" t="e">
        <f t="shared" si="214"/>
        <v>#VALUE!</v>
      </c>
      <c r="AD632" s="275" t="e">
        <f t="shared" si="214"/>
        <v>#VALUE!</v>
      </c>
      <c r="AE632" s="276" t="e">
        <f t="shared" si="204"/>
        <v>#VALUE!</v>
      </c>
    </row>
    <row r="633" spans="1:31">
      <c r="A633" s="133" t="e">
        <f t="shared" si="205"/>
        <v>#VALUE!</v>
      </c>
      <c r="B633" s="134" t="e">
        <f t="shared" si="206"/>
        <v>#VALUE!</v>
      </c>
      <c r="C633" s="134" t="e">
        <f t="shared" si="207"/>
        <v>#VALUE!</v>
      </c>
      <c r="D633" s="135" t="e">
        <f t="shared" si="208"/>
        <v>#VALUE!</v>
      </c>
      <c r="E633" s="150" t="e">
        <f t="shared" si="196"/>
        <v>#VALUE!</v>
      </c>
      <c r="F633" s="150" t="e">
        <f t="shared" si="197"/>
        <v>#VALUE!</v>
      </c>
      <c r="G633" s="136" t="e">
        <f t="shared" si="198"/>
        <v>#VALUE!</v>
      </c>
      <c r="H633" s="148" t="e">
        <f t="shared" si="202"/>
        <v>#VALUE!</v>
      </c>
      <c r="I633" s="148" t="e">
        <f t="shared" si="209"/>
        <v>#VALUE!</v>
      </c>
      <c r="J633" s="148" t="e">
        <f t="shared" si="199"/>
        <v>#VALUE!</v>
      </c>
      <c r="K633" s="148" t="e">
        <f t="shared" si="210"/>
        <v>#VALUE!</v>
      </c>
      <c r="L633" s="148" t="e">
        <f t="shared" si="211"/>
        <v>#VALUE!</v>
      </c>
      <c r="M633" s="148" t="e">
        <f t="shared" si="200"/>
        <v>#VALUE!</v>
      </c>
      <c r="N633" s="148" t="e">
        <f t="shared" si="203"/>
        <v>#VALUE!</v>
      </c>
      <c r="O633" s="148"/>
      <c r="P633" s="148"/>
      <c r="Q633" s="148" t="e">
        <f t="shared" si="212"/>
        <v>#VALUE!</v>
      </c>
      <c r="R633" s="148" t="e">
        <f t="shared" si="213"/>
        <v>#VALUE!</v>
      </c>
      <c r="S633" s="137" t="e">
        <f t="shared" si="201"/>
        <v>#VALUE!</v>
      </c>
      <c r="T633" s="275" t="e">
        <f t="shared" si="215"/>
        <v>#VALUE!</v>
      </c>
      <c r="U633" s="275" t="e">
        <f t="shared" si="214"/>
        <v>#VALUE!</v>
      </c>
      <c r="V633" s="275" t="e">
        <f t="shared" si="214"/>
        <v>#VALUE!</v>
      </c>
      <c r="W633" s="275" t="e">
        <f t="shared" si="214"/>
        <v>#VALUE!</v>
      </c>
      <c r="X633" s="275" t="e">
        <f t="shared" si="214"/>
        <v>#VALUE!</v>
      </c>
      <c r="Y633" s="275" t="e">
        <f t="shared" si="214"/>
        <v>#VALUE!</v>
      </c>
      <c r="Z633" s="275" t="e">
        <f t="shared" si="214"/>
        <v>#VALUE!</v>
      </c>
      <c r="AA633" s="275" t="e">
        <f t="shared" si="214"/>
        <v>#VALUE!</v>
      </c>
      <c r="AB633" s="275" t="e">
        <f t="shared" si="214"/>
        <v>#VALUE!</v>
      </c>
      <c r="AC633" s="275" t="e">
        <f t="shared" si="214"/>
        <v>#VALUE!</v>
      </c>
      <c r="AD633" s="275" t="e">
        <f t="shared" si="214"/>
        <v>#VALUE!</v>
      </c>
      <c r="AE633" s="276" t="e">
        <f t="shared" si="204"/>
        <v>#VALUE!</v>
      </c>
    </row>
    <row r="634" spans="1:31">
      <c r="A634" s="133" t="e">
        <f t="shared" si="205"/>
        <v>#VALUE!</v>
      </c>
      <c r="B634" s="134" t="e">
        <f t="shared" si="206"/>
        <v>#VALUE!</v>
      </c>
      <c r="C634" s="134" t="e">
        <f t="shared" si="207"/>
        <v>#VALUE!</v>
      </c>
      <c r="D634" s="135" t="e">
        <f t="shared" si="208"/>
        <v>#VALUE!</v>
      </c>
      <c r="E634" s="150" t="e">
        <f t="shared" si="196"/>
        <v>#VALUE!</v>
      </c>
      <c r="F634" s="150" t="e">
        <f t="shared" si="197"/>
        <v>#VALUE!</v>
      </c>
      <c r="G634" s="136" t="e">
        <f t="shared" si="198"/>
        <v>#VALUE!</v>
      </c>
      <c r="H634" s="148" t="e">
        <f t="shared" si="202"/>
        <v>#VALUE!</v>
      </c>
      <c r="I634" s="148" t="e">
        <f t="shared" si="209"/>
        <v>#VALUE!</v>
      </c>
      <c r="J634" s="148" t="e">
        <f t="shared" si="199"/>
        <v>#VALUE!</v>
      </c>
      <c r="K634" s="148" t="e">
        <f t="shared" si="210"/>
        <v>#VALUE!</v>
      </c>
      <c r="L634" s="148" t="e">
        <f t="shared" si="211"/>
        <v>#VALUE!</v>
      </c>
      <c r="M634" s="148" t="e">
        <f t="shared" si="200"/>
        <v>#VALUE!</v>
      </c>
      <c r="N634" s="148" t="e">
        <f t="shared" si="203"/>
        <v>#VALUE!</v>
      </c>
      <c r="O634" s="148"/>
      <c r="P634" s="148"/>
      <c r="Q634" s="148" t="e">
        <f t="shared" si="212"/>
        <v>#VALUE!</v>
      </c>
      <c r="R634" s="148" t="e">
        <f t="shared" si="213"/>
        <v>#VALUE!</v>
      </c>
      <c r="S634" s="137" t="e">
        <f t="shared" si="201"/>
        <v>#VALUE!</v>
      </c>
      <c r="T634" s="275" t="e">
        <f t="shared" si="215"/>
        <v>#VALUE!</v>
      </c>
      <c r="U634" s="275" t="e">
        <f t="shared" si="214"/>
        <v>#VALUE!</v>
      </c>
      <c r="V634" s="275" t="e">
        <f t="shared" si="214"/>
        <v>#VALUE!</v>
      </c>
      <c r="W634" s="275" t="e">
        <f t="shared" si="214"/>
        <v>#VALUE!</v>
      </c>
      <c r="X634" s="275" t="e">
        <f t="shared" si="214"/>
        <v>#VALUE!</v>
      </c>
      <c r="Y634" s="275" t="e">
        <f t="shared" si="214"/>
        <v>#VALUE!</v>
      </c>
      <c r="Z634" s="275" t="e">
        <f t="shared" si="214"/>
        <v>#VALUE!</v>
      </c>
      <c r="AA634" s="275" t="e">
        <f t="shared" si="214"/>
        <v>#VALUE!</v>
      </c>
      <c r="AB634" s="275" t="e">
        <f t="shared" si="214"/>
        <v>#VALUE!</v>
      </c>
      <c r="AC634" s="275" t="e">
        <f t="shared" si="214"/>
        <v>#VALUE!</v>
      </c>
      <c r="AD634" s="275" t="e">
        <f t="shared" si="214"/>
        <v>#VALUE!</v>
      </c>
      <c r="AE634" s="276" t="e">
        <f t="shared" si="204"/>
        <v>#VALUE!</v>
      </c>
    </row>
    <row r="635" spans="1:31">
      <c r="A635" s="133" t="e">
        <f t="shared" si="205"/>
        <v>#VALUE!</v>
      </c>
      <c r="B635" s="134" t="e">
        <f t="shared" si="206"/>
        <v>#VALUE!</v>
      </c>
      <c r="C635" s="134" t="e">
        <f t="shared" si="207"/>
        <v>#VALUE!</v>
      </c>
      <c r="D635" s="135" t="e">
        <f t="shared" si="208"/>
        <v>#VALUE!</v>
      </c>
      <c r="E635" s="150" t="e">
        <f t="shared" si="196"/>
        <v>#VALUE!</v>
      </c>
      <c r="F635" s="150" t="e">
        <f t="shared" si="197"/>
        <v>#VALUE!</v>
      </c>
      <c r="G635" s="136" t="e">
        <f t="shared" si="198"/>
        <v>#VALUE!</v>
      </c>
      <c r="H635" s="148" t="e">
        <f t="shared" si="202"/>
        <v>#VALUE!</v>
      </c>
      <c r="I635" s="148" t="e">
        <f t="shared" si="209"/>
        <v>#VALUE!</v>
      </c>
      <c r="J635" s="148" t="e">
        <f t="shared" si="199"/>
        <v>#VALUE!</v>
      </c>
      <c r="K635" s="148" t="e">
        <f t="shared" si="210"/>
        <v>#VALUE!</v>
      </c>
      <c r="L635" s="148" t="e">
        <f t="shared" si="211"/>
        <v>#VALUE!</v>
      </c>
      <c r="M635" s="148" t="e">
        <f t="shared" si="200"/>
        <v>#VALUE!</v>
      </c>
      <c r="N635" s="148" t="e">
        <f t="shared" si="203"/>
        <v>#VALUE!</v>
      </c>
      <c r="O635" s="148"/>
      <c r="P635" s="148"/>
      <c r="Q635" s="148" t="e">
        <f t="shared" si="212"/>
        <v>#VALUE!</v>
      </c>
      <c r="R635" s="148" t="e">
        <f t="shared" si="213"/>
        <v>#VALUE!</v>
      </c>
      <c r="S635" s="137" t="e">
        <f t="shared" si="201"/>
        <v>#VALUE!</v>
      </c>
      <c r="T635" s="275" t="e">
        <f t="shared" si="215"/>
        <v>#VALUE!</v>
      </c>
      <c r="U635" s="275" t="e">
        <f t="shared" si="214"/>
        <v>#VALUE!</v>
      </c>
      <c r="V635" s="275" t="e">
        <f t="shared" si="214"/>
        <v>#VALUE!</v>
      </c>
      <c r="W635" s="275" t="e">
        <f t="shared" si="214"/>
        <v>#VALUE!</v>
      </c>
      <c r="X635" s="275" t="e">
        <f t="shared" si="214"/>
        <v>#VALUE!</v>
      </c>
      <c r="Y635" s="275" t="e">
        <f t="shared" si="214"/>
        <v>#VALUE!</v>
      </c>
      <c r="Z635" s="275" t="e">
        <f t="shared" si="214"/>
        <v>#VALUE!</v>
      </c>
      <c r="AA635" s="275" t="e">
        <f t="shared" si="214"/>
        <v>#VALUE!</v>
      </c>
      <c r="AB635" s="275" t="e">
        <f t="shared" si="214"/>
        <v>#VALUE!</v>
      </c>
      <c r="AC635" s="275" t="e">
        <f t="shared" si="214"/>
        <v>#VALUE!</v>
      </c>
      <c r="AD635" s="275" t="e">
        <f t="shared" si="214"/>
        <v>#VALUE!</v>
      </c>
      <c r="AE635" s="276" t="e">
        <f t="shared" si="204"/>
        <v>#VALUE!</v>
      </c>
    </row>
    <row r="636" spans="1:31">
      <c r="A636" s="133" t="e">
        <f t="shared" si="205"/>
        <v>#VALUE!</v>
      </c>
      <c r="B636" s="134" t="e">
        <f t="shared" si="206"/>
        <v>#VALUE!</v>
      </c>
      <c r="C636" s="134" t="e">
        <f t="shared" si="207"/>
        <v>#VALUE!</v>
      </c>
      <c r="D636" s="135" t="e">
        <f t="shared" si="208"/>
        <v>#VALUE!</v>
      </c>
      <c r="E636" s="150" t="e">
        <f t="shared" si="196"/>
        <v>#VALUE!</v>
      </c>
      <c r="F636" s="150" t="e">
        <f t="shared" si="197"/>
        <v>#VALUE!</v>
      </c>
      <c r="G636" s="136" t="e">
        <f t="shared" si="198"/>
        <v>#VALUE!</v>
      </c>
      <c r="H636" s="148" t="e">
        <f t="shared" si="202"/>
        <v>#VALUE!</v>
      </c>
      <c r="I636" s="148" t="e">
        <f t="shared" si="209"/>
        <v>#VALUE!</v>
      </c>
      <c r="J636" s="148" t="e">
        <f t="shared" si="199"/>
        <v>#VALUE!</v>
      </c>
      <c r="K636" s="148" t="e">
        <f t="shared" si="210"/>
        <v>#VALUE!</v>
      </c>
      <c r="L636" s="148" t="e">
        <f t="shared" si="211"/>
        <v>#VALUE!</v>
      </c>
      <c r="M636" s="148" t="e">
        <f t="shared" si="200"/>
        <v>#VALUE!</v>
      </c>
      <c r="N636" s="148" t="e">
        <f t="shared" si="203"/>
        <v>#VALUE!</v>
      </c>
      <c r="O636" s="148"/>
      <c r="P636" s="148"/>
      <c r="Q636" s="148" t="e">
        <f t="shared" si="212"/>
        <v>#VALUE!</v>
      </c>
      <c r="R636" s="148" t="e">
        <f t="shared" si="213"/>
        <v>#VALUE!</v>
      </c>
      <c r="S636" s="137" t="e">
        <f t="shared" si="201"/>
        <v>#VALUE!</v>
      </c>
      <c r="T636" s="275" t="e">
        <f t="shared" si="215"/>
        <v>#VALUE!</v>
      </c>
      <c r="U636" s="275" t="e">
        <f t="shared" si="214"/>
        <v>#VALUE!</v>
      </c>
      <c r="V636" s="275" t="e">
        <f t="shared" si="214"/>
        <v>#VALUE!</v>
      </c>
      <c r="W636" s="275" t="e">
        <f t="shared" si="214"/>
        <v>#VALUE!</v>
      </c>
      <c r="X636" s="275" t="e">
        <f t="shared" si="214"/>
        <v>#VALUE!</v>
      </c>
      <c r="Y636" s="275" t="e">
        <f t="shared" si="214"/>
        <v>#VALUE!</v>
      </c>
      <c r="Z636" s="275" t="e">
        <f t="shared" si="214"/>
        <v>#VALUE!</v>
      </c>
      <c r="AA636" s="275" t="e">
        <f t="shared" si="214"/>
        <v>#VALUE!</v>
      </c>
      <c r="AB636" s="275" t="e">
        <f t="shared" si="214"/>
        <v>#VALUE!</v>
      </c>
      <c r="AC636" s="275" t="e">
        <f t="shared" si="214"/>
        <v>#VALUE!</v>
      </c>
      <c r="AD636" s="275" t="e">
        <f t="shared" si="214"/>
        <v>#VALUE!</v>
      </c>
      <c r="AE636" s="276" t="e">
        <f t="shared" si="204"/>
        <v>#VALUE!</v>
      </c>
    </row>
    <row r="637" spans="1:31">
      <c r="A637" s="133" t="e">
        <f t="shared" si="205"/>
        <v>#VALUE!</v>
      </c>
      <c r="B637" s="134" t="e">
        <f t="shared" si="206"/>
        <v>#VALUE!</v>
      </c>
      <c r="C637" s="134" t="e">
        <f t="shared" si="207"/>
        <v>#VALUE!</v>
      </c>
      <c r="D637" s="135" t="e">
        <f t="shared" si="208"/>
        <v>#VALUE!</v>
      </c>
      <c r="E637" s="150" t="e">
        <f t="shared" si="196"/>
        <v>#VALUE!</v>
      </c>
      <c r="F637" s="150" t="e">
        <f t="shared" si="197"/>
        <v>#VALUE!</v>
      </c>
      <c r="G637" s="136" t="e">
        <f t="shared" si="198"/>
        <v>#VALUE!</v>
      </c>
      <c r="H637" s="148" t="e">
        <f t="shared" si="202"/>
        <v>#VALUE!</v>
      </c>
      <c r="I637" s="148" t="e">
        <f t="shared" si="209"/>
        <v>#VALUE!</v>
      </c>
      <c r="J637" s="148" t="e">
        <f t="shared" si="199"/>
        <v>#VALUE!</v>
      </c>
      <c r="K637" s="148" t="e">
        <f t="shared" si="210"/>
        <v>#VALUE!</v>
      </c>
      <c r="L637" s="148" t="e">
        <f t="shared" si="211"/>
        <v>#VALUE!</v>
      </c>
      <c r="M637" s="148" t="e">
        <f t="shared" si="200"/>
        <v>#VALUE!</v>
      </c>
      <c r="N637" s="148" t="e">
        <f t="shared" si="203"/>
        <v>#VALUE!</v>
      </c>
      <c r="O637" s="148"/>
      <c r="P637" s="148"/>
      <c r="Q637" s="148" t="e">
        <f t="shared" si="212"/>
        <v>#VALUE!</v>
      </c>
      <c r="R637" s="148" t="e">
        <f t="shared" si="213"/>
        <v>#VALUE!</v>
      </c>
      <c r="S637" s="137" t="e">
        <f t="shared" si="201"/>
        <v>#VALUE!</v>
      </c>
      <c r="T637" s="275" t="e">
        <f t="shared" si="215"/>
        <v>#VALUE!</v>
      </c>
      <c r="U637" s="275" t="e">
        <f t="shared" si="214"/>
        <v>#VALUE!</v>
      </c>
      <c r="V637" s="275" t="e">
        <f t="shared" si="214"/>
        <v>#VALUE!</v>
      </c>
      <c r="W637" s="275" t="e">
        <f t="shared" si="214"/>
        <v>#VALUE!</v>
      </c>
      <c r="X637" s="275" t="e">
        <f t="shared" si="214"/>
        <v>#VALUE!</v>
      </c>
      <c r="Y637" s="275" t="e">
        <f t="shared" si="214"/>
        <v>#VALUE!</v>
      </c>
      <c r="Z637" s="275" t="e">
        <f t="shared" si="214"/>
        <v>#VALUE!</v>
      </c>
      <c r="AA637" s="275" t="e">
        <f t="shared" si="214"/>
        <v>#VALUE!</v>
      </c>
      <c r="AB637" s="275" t="e">
        <f t="shared" si="214"/>
        <v>#VALUE!</v>
      </c>
      <c r="AC637" s="275" t="e">
        <f t="shared" si="214"/>
        <v>#VALUE!</v>
      </c>
      <c r="AD637" s="275" t="e">
        <f t="shared" si="214"/>
        <v>#VALUE!</v>
      </c>
      <c r="AE637" s="276" t="e">
        <f t="shared" si="204"/>
        <v>#VALUE!</v>
      </c>
    </row>
    <row r="638" spans="1:31">
      <c r="A638" s="133" t="e">
        <f t="shared" si="205"/>
        <v>#VALUE!</v>
      </c>
      <c r="B638" s="134" t="e">
        <f t="shared" si="206"/>
        <v>#VALUE!</v>
      </c>
      <c r="C638" s="134" t="e">
        <f t="shared" si="207"/>
        <v>#VALUE!</v>
      </c>
      <c r="D638" s="135" t="e">
        <f t="shared" si="208"/>
        <v>#VALUE!</v>
      </c>
      <c r="E638" s="150" t="e">
        <f t="shared" si="196"/>
        <v>#VALUE!</v>
      </c>
      <c r="F638" s="150" t="e">
        <f t="shared" si="197"/>
        <v>#VALUE!</v>
      </c>
      <c r="G638" s="136" t="e">
        <f t="shared" si="198"/>
        <v>#VALUE!</v>
      </c>
      <c r="H638" s="148" t="e">
        <f t="shared" si="202"/>
        <v>#VALUE!</v>
      </c>
      <c r="I638" s="148" t="e">
        <f t="shared" si="209"/>
        <v>#VALUE!</v>
      </c>
      <c r="J638" s="148" t="e">
        <f t="shared" si="199"/>
        <v>#VALUE!</v>
      </c>
      <c r="K638" s="148" t="e">
        <f t="shared" si="210"/>
        <v>#VALUE!</v>
      </c>
      <c r="L638" s="148" t="e">
        <f t="shared" si="211"/>
        <v>#VALUE!</v>
      </c>
      <c r="M638" s="148" t="e">
        <f t="shared" si="200"/>
        <v>#VALUE!</v>
      </c>
      <c r="N638" s="148" t="e">
        <f t="shared" si="203"/>
        <v>#VALUE!</v>
      </c>
      <c r="O638" s="148"/>
      <c r="P638" s="148"/>
      <c r="Q638" s="148" t="e">
        <f t="shared" si="212"/>
        <v>#VALUE!</v>
      </c>
      <c r="R638" s="148" t="e">
        <f t="shared" si="213"/>
        <v>#VALUE!</v>
      </c>
      <c r="S638" s="137" t="e">
        <f t="shared" si="201"/>
        <v>#VALUE!</v>
      </c>
      <c r="T638" s="275" t="e">
        <f t="shared" si="215"/>
        <v>#VALUE!</v>
      </c>
      <c r="U638" s="275" t="e">
        <f t="shared" si="214"/>
        <v>#VALUE!</v>
      </c>
      <c r="V638" s="275" t="e">
        <f t="shared" si="214"/>
        <v>#VALUE!</v>
      </c>
      <c r="W638" s="275" t="e">
        <f t="shared" si="214"/>
        <v>#VALUE!</v>
      </c>
      <c r="X638" s="275" t="e">
        <f t="shared" si="214"/>
        <v>#VALUE!</v>
      </c>
      <c r="Y638" s="275" t="e">
        <f t="shared" si="214"/>
        <v>#VALUE!</v>
      </c>
      <c r="Z638" s="275" t="e">
        <f t="shared" si="214"/>
        <v>#VALUE!</v>
      </c>
      <c r="AA638" s="275" t="e">
        <f t="shared" si="214"/>
        <v>#VALUE!</v>
      </c>
      <c r="AB638" s="275" t="e">
        <f t="shared" si="214"/>
        <v>#VALUE!</v>
      </c>
      <c r="AC638" s="275" t="e">
        <f t="shared" si="214"/>
        <v>#VALUE!</v>
      </c>
      <c r="AD638" s="275" t="e">
        <f t="shared" si="214"/>
        <v>#VALUE!</v>
      </c>
      <c r="AE638" s="276" t="e">
        <f t="shared" si="204"/>
        <v>#VALUE!</v>
      </c>
    </row>
    <row r="639" spans="1:31">
      <c r="A639" s="133" t="e">
        <f t="shared" si="205"/>
        <v>#VALUE!</v>
      </c>
      <c r="B639" s="134" t="e">
        <f t="shared" si="206"/>
        <v>#VALUE!</v>
      </c>
      <c r="C639" s="134" t="e">
        <f t="shared" si="207"/>
        <v>#VALUE!</v>
      </c>
      <c r="D639" s="135" t="e">
        <f t="shared" si="208"/>
        <v>#VALUE!</v>
      </c>
      <c r="E639" s="150" t="e">
        <f t="shared" si="196"/>
        <v>#VALUE!</v>
      </c>
      <c r="F639" s="150" t="e">
        <f t="shared" si="197"/>
        <v>#VALUE!</v>
      </c>
      <c r="G639" s="136" t="e">
        <f t="shared" si="198"/>
        <v>#VALUE!</v>
      </c>
      <c r="H639" s="148" t="e">
        <f t="shared" si="202"/>
        <v>#VALUE!</v>
      </c>
      <c r="I639" s="148" t="e">
        <f t="shared" si="209"/>
        <v>#VALUE!</v>
      </c>
      <c r="J639" s="148" t="e">
        <f t="shared" si="199"/>
        <v>#VALUE!</v>
      </c>
      <c r="K639" s="148" t="e">
        <f t="shared" si="210"/>
        <v>#VALUE!</v>
      </c>
      <c r="L639" s="148" t="e">
        <f t="shared" si="211"/>
        <v>#VALUE!</v>
      </c>
      <c r="M639" s="148" t="e">
        <f t="shared" si="200"/>
        <v>#VALUE!</v>
      </c>
      <c r="N639" s="148" t="e">
        <f t="shared" si="203"/>
        <v>#VALUE!</v>
      </c>
      <c r="O639" s="148"/>
      <c r="P639" s="148"/>
      <c r="Q639" s="148" t="e">
        <f t="shared" si="212"/>
        <v>#VALUE!</v>
      </c>
      <c r="R639" s="148" t="e">
        <f t="shared" si="213"/>
        <v>#VALUE!</v>
      </c>
      <c r="S639" s="137" t="e">
        <f t="shared" si="201"/>
        <v>#VALUE!</v>
      </c>
      <c r="T639" s="275" t="e">
        <f t="shared" si="215"/>
        <v>#VALUE!</v>
      </c>
      <c r="U639" s="275" t="e">
        <f t="shared" si="214"/>
        <v>#VALUE!</v>
      </c>
      <c r="V639" s="275" t="e">
        <f t="shared" si="214"/>
        <v>#VALUE!</v>
      </c>
      <c r="W639" s="275" t="e">
        <f t="shared" si="214"/>
        <v>#VALUE!</v>
      </c>
      <c r="X639" s="275" t="e">
        <f t="shared" si="214"/>
        <v>#VALUE!</v>
      </c>
      <c r="Y639" s="275" t="e">
        <f t="shared" si="214"/>
        <v>#VALUE!</v>
      </c>
      <c r="Z639" s="275" t="e">
        <f t="shared" si="214"/>
        <v>#VALUE!</v>
      </c>
      <c r="AA639" s="275" t="e">
        <f t="shared" si="214"/>
        <v>#VALUE!</v>
      </c>
      <c r="AB639" s="275" t="e">
        <f t="shared" si="214"/>
        <v>#VALUE!</v>
      </c>
      <c r="AC639" s="275" t="e">
        <f t="shared" si="214"/>
        <v>#VALUE!</v>
      </c>
      <c r="AD639" s="275" t="e">
        <f t="shared" si="214"/>
        <v>#VALUE!</v>
      </c>
      <c r="AE639" s="276" t="e">
        <f t="shared" si="204"/>
        <v>#VALUE!</v>
      </c>
    </row>
    <row r="640" spans="1:31">
      <c r="A640" s="133" t="e">
        <f t="shared" si="205"/>
        <v>#VALUE!</v>
      </c>
      <c r="B640" s="134" t="e">
        <f t="shared" si="206"/>
        <v>#VALUE!</v>
      </c>
      <c r="C640" s="134" t="e">
        <f t="shared" si="207"/>
        <v>#VALUE!</v>
      </c>
      <c r="D640" s="135" t="e">
        <f t="shared" si="208"/>
        <v>#VALUE!</v>
      </c>
      <c r="E640" s="150" t="e">
        <f t="shared" si="196"/>
        <v>#VALUE!</v>
      </c>
      <c r="F640" s="150" t="e">
        <f t="shared" si="197"/>
        <v>#VALUE!</v>
      </c>
      <c r="G640" s="136" t="e">
        <f t="shared" si="198"/>
        <v>#VALUE!</v>
      </c>
      <c r="H640" s="148" t="e">
        <f t="shared" si="202"/>
        <v>#VALUE!</v>
      </c>
      <c r="I640" s="148" t="e">
        <f t="shared" si="209"/>
        <v>#VALUE!</v>
      </c>
      <c r="J640" s="148" t="e">
        <f t="shared" si="199"/>
        <v>#VALUE!</v>
      </c>
      <c r="K640" s="148" t="e">
        <f t="shared" si="210"/>
        <v>#VALUE!</v>
      </c>
      <c r="L640" s="148" t="e">
        <f t="shared" si="211"/>
        <v>#VALUE!</v>
      </c>
      <c r="M640" s="148" t="e">
        <f t="shared" si="200"/>
        <v>#VALUE!</v>
      </c>
      <c r="N640" s="148" t="e">
        <f t="shared" si="203"/>
        <v>#VALUE!</v>
      </c>
      <c r="O640" s="148"/>
      <c r="P640" s="148"/>
      <c r="Q640" s="148" t="e">
        <f t="shared" si="212"/>
        <v>#VALUE!</v>
      </c>
      <c r="R640" s="148" t="e">
        <f t="shared" si="213"/>
        <v>#VALUE!</v>
      </c>
      <c r="S640" s="137" t="e">
        <f t="shared" si="201"/>
        <v>#VALUE!</v>
      </c>
      <c r="T640" s="275" t="e">
        <f t="shared" si="215"/>
        <v>#VALUE!</v>
      </c>
      <c r="U640" s="275" t="e">
        <f t="shared" si="214"/>
        <v>#VALUE!</v>
      </c>
      <c r="V640" s="275" t="e">
        <f t="shared" si="214"/>
        <v>#VALUE!</v>
      </c>
      <c r="W640" s="275" t="e">
        <f t="shared" si="214"/>
        <v>#VALUE!</v>
      </c>
      <c r="X640" s="275" t="e">
        <f t="shared" si="214"/>
        <v>#VALUE!</v>
      </c>
      <c r="Y640" s="275" t="e">
        <f t="shared" si="214"/>
        <v>#VALUE!</v>
      </c>
      <c r="Z640" s="275" t="e">
        <f t="shared" si="214"/>
        <v>#VALUE!</v>
      </c>
      <c r="AA640" s="275" t="e">
        <f t="shared" si="214"/>
        <v>#VALUE!</v>
      </c>
      <c r="AB640" s="275" t="e">
        <f t="shared" si="214"/>
        <v>#VALUE!</v>
      </c>
      <c r="AC640" s="275" t="e">
        <f t="shared" si="214"/>
        <v>#VALUE!</v>
      </c>
      <c r="AD640" s="275" t="e">
        <f t="shared" si="214"/>
        <v>#VALUE!</v>
      </c>
      <c r="AE640" s="276" t="e">
        <f t="shared" si="204"/>
        <v>#VALUE!</v>
      </c>
    </row>
    <row r="641" spans="1:31">
      <c r="A641" s="133" t="e">
        <f t="shared" si="205"/>
        <v>#VALUE!</v>
      </c>
      <c r="B641" s="134" t="e">
        <f t="shared" si="206"/>
        <v>#VALUE!</v>
      </c>
      <c r="C641" s="134" t="e">
        <f t="shared" si="207"/>
        <v>#VALUE!</v>
      </c>
      <c r="D641" s="135" t="e">
        <f t="shared" si="208"/>
        <v>#VALUE!</v>
      </c>
      <c r="E641" s="150" t="e">
        <f t="shared" si="196"/>
        <v>#VALUE!</v>
      </c>
      <c r="F641" s="150" t="e">
        <f t="shared" si="197"/>
        <v>#VALUE!</v>
      </c>
      <c r="G641" s="136" t="e">
        <f t="shared" si="198"/>
        <v>#VALUE!</v>
      </c>
      <c r="H641" s="148" t="e">
        <f t="shared" si="202"/>
        <v>#VALUE!</v>
      </c>
      <c r="I641" s="148" t="e">
        <f t="shared" si="209"/>
        <v>#VALUE!</v>
      </c>
      <c r="J641" s="148" t="e">
        <f t="shared" si="199"/>
        <v>#VALUE!</v>
      </c>
      <c r="K641" s="148" t="e">
        <f t="shared" si="210"/>
        <v>#VALUE!</v>
      </c>
      <c r="L641" s="148" t="e">
        <f t="shared" si="211"/>
        <v>#VALUE!</v>
      </c>
      <c r="M641" s="148" t="e">
        <f t="shared" si="200"/>
        <v>#VALUE!</v>
      </c>
      <c r="N641" s="148" t="e">
        <f t="shared" si="203"/>
        <v>#VALUE!</v>
      </c>
      <c r="O641" s="148"/>
      <c r="P641" s="148"/>
      <c r="Q641" s="148" t="e">
        <f t="shared" si="212"/>
        <v>#VALUE!</v>
      </c>
      <c r="R641" s="148" t="e">
        <f t="shared" si="213"/>
        <v>#VALUE!</v>
      </c>
      <c r="S641" s="137" t="e">
        <f t="shared" si="201"/>
        <v>#VALUE!</v>
      </c>
      <c r="T641" s="275" t="e">
        <f t="shared" si="215"/>
        <v>#VALUE!</v>
      </c>
      <c r="U641" s="275" t="e">
        <f t="shared" si="214"/>
        <v>#VALUE!</v>
      </c>
      <c r="V641" s="275" t="e">
        <f t="shared" si="214"/>
        <v>#VALUE!</v>
      </c>
      <c r="W641" s="275" t="e">
        <f t="shared" si="214"/>
        <v>#VALUE!</v>
      </c>
      <c r="X641" s="275" t="e">
        <f t="shared" si="214"/>
        <v>#VALUE!</v>
      </c>
      <c r="Y641" s="275" t="e">
        <f t="shared" si="214"/>
        <v>#VALUE!</v>
      </c>
      <c r="Z641" s="275" t="e">
        <f t="shared" si="214"/>
        <v>#VALUE!</v>
      </c>
      <c r="AA641" s="275" t="e">
        <f t="shared" si="214"/>
        <v>#VALUE!</v>
      </c>
      <c r="AB641" s="275" t="e">
        <f t="shared" si="214"/>
        <v>#VALUE!</v>
      </c>
      <c r="AC641" s="275" t="e">
        <f t="shared" si="214"/>
        <v>#VALUE!</v>
      </c>
      <c r="AD641" s="275" t="e">
        <f t="shared" si="214"/>
        <v>#VALUE!</v>
      </c>
      <c r="AE641" s="276" t="e">
        <f t="shared" si="204"/>
        <v>#VALUE!</v>
      </c>
    </row>
    <row r="642" spans="1:31">
      <c r="A642" s="133" t="e">
        <f t="shared" si="205"/>
        <v>#VALUE!</v>
      </c>
      <c r="B642" s="134" t="e">
        <f t="shared" si="206"/>
        <v>#VALUE!</v>
      </c>
      <c r="C642" s="134" t="e">
        <f t="shared" si="207"/>
        <v>#VALUE!</v>
      </c>
      <c r="D642" s="135" t="e">
        <f t="shared" si="208"/>
        <v>#VALUE!</v>
      </c>
      <c r="E642" s="150" t="e">
        <f t="shared" si="196"/>
        <v>#VALUE!</v>
      </c>
      <c r="F642" s="150" t="e">
        <f t="shared" si="197"/>
        <v>#VALUE!</v>
      </c>
      <c r="G642" s="136" t="e">
        <f t="shared" si="198"/>
        <v>#VALUE!</v>
      </c>
      <c r="H642" s="148" t="e">
        <f t="shared" si="202"/>
        <v>#VALUE!</v>
      </c>
      <c r="I642" s="148" t="e">
        <f t="shared" si="209"/>
        <v>#VALUE!</v>
      </c>
      <c r="J642" s="148" t="e">
        <f t="shared" si="199"/>
        <v>#VALUE!</v>
      </c>
      <c r="K642" s="148" t="e">
        <f t="shared" si="210"/>
        <v>#VALUE!</v>
      </c>
      <c r="L642" s="148" t="e">
        <f t="shared" si="211"/>
        <v>#VALUE!</v>
      </c>
      <c r="M642" s="148" t="e">
        <f t="shared" si="200"/>
        <v>#VALUE!</v>
      </c>
      <c r="N642" s="148" t="e">
        <f t="shared" si="203"/>
        <v>#VALUE!</v>
      </c>
      <c r="O642" s="148"/>
      <c r="P642" s="148"/>
      <c r="Q642" s="148" t="e">
        <f t="shared" si="212"/>
        <v>#VALUE!</v>
      </c>
      <c r="R642" s="148" t="e">
        <f t="shared" si="213"/>
        <v>#VALUE!</v>
      </c>
      <c r="S642" s="137" t="e">
        <f t="shared" si="201"/>
        <v>#VALUE!</v>
      </c>
      <c r="T642" s="275" t="e">
        <f t="shared" si="215"/>
        <v>#VALUE!</v>
      </c>
      <c r="U642" s="275" t="e">
        <f t="shared" si="214"/>
        <v>#VALUE!</v>
      </c>
      <c r="V642" s="275" t="e">
        <f t="shared" si="214"/>
        <v>#VALUE!</v>
      </c>
      <c r="W642" s="275" t="e">
        <f t="shared" si="214"/>
        <v>#VALUE!</v>
      </c>
      <c r="X642" s="275" t="e">
        <f t="shared" si="214"/>
        <v>#VALUE!</v>
      </c>
      <c r="Y642" s="275" t="e">
        <f t="shared" si="214"/>
        <v>#VALUE!</v>
      </c>
      <c r="Z642" s="275" t="e">
        <f t="shared" si="214"/>
        <v>#VALUE!</v>
      </c>
      <c r="AA642" s="275" t="e">
        <f t="shared" si="214"/>
        <v>#VALUE!</v>
      </c>
      <c r="AB642" s="275" t="e">
        <f t="shared" si="214"/>
        <v>#VALUE!</v>
      </c>
      <c r="AC642" s="275" t="e">
        <f t="shared" si="214"/>
        <v>#VALUE!</v>
      </c>
      <c r="AD642" s="275" t="e">
        <f t="shared" ref="U642:AD668" si="216">MAX(0,MIN(MAX(0,$M642),AD$7)-AD$6)</f>
        <v>#VALUE!</v>
      </c>
      <c r="AE642" s="276" t="e">
        <f t="shared" si="204"/>
        <v>#VALUE!</v>
      </c>
    </row>
    <row r="643" spans="1:31">
      <c r="A643" s="133" t="e">
        <f t="shared" si="205"/>
        <v>#VALUE!</v>
      </c>
      <c r="B643" s="134" t="e">
        <f t="shared" si="206"/>
        <v>#VALUE!</v>
      </c>
      <c r="C643" s="134" t="e">
        <f t="shared" si="207"/>
        <v>#VALUE!</v>
      </c>
      <c r="D643" s="135" t="e">
        <f t="shared" si="208"/>
        <v>#VALUE!</v>
      </c>
      <c r="E643" s="150" t="e">
        <f t="shared" si="196"/>
        <v>#VALUE!</v>
      </c>
      <c r="F643" s="150" t="e">
        <f t="shared" si="197"/>
        <v>#VALUE!</v>
      </c>
      <c r="G643" s="136" t="e">
        <f t="shared" si="198"/>
        <v>#VALUE!</v>
      </c>
      <c r="H643" s="148" t="e">
        <f t="shared" si="202"/>
        <v>#VALUE!</v>
      </c>
      <c r="I643" s="148" t="e">
        <f t="shared" si="209"/>
        <v>#VALUE!</v>
      </c>
      <c r="J643" s="148" t="e">
        <f t="shared" si="199"/>
        <v>#VALUE!</v>
      </c>
      <c r="K643" s="148" t="e">
        <f t="shared" si="210"/>
        <v>#VALUE!</v>
      </c>
      <c r="L643" s="148" t="e">
        <f t="shared" si="211"/>
        <v>#VALUE!</v>
      </c>
      <c r="M643" s="148" t="e">
        <f t="shared" si="200"/>
        <v>#VALUE!</v>
      </c>
      <c r="N643" s="148" t="e">
        <f t="shared" si="203"/>
        <v>#VALUE!</v>
      </c>
      <c r="O643" s="148"/>
      <c r="P643" s="148"/>
      <c r="Q643" s="148" t="e">
        <f t="shared" si="212"/>
        <v>#VALUE!</v>
      </c>
      <c r="R643" s="148" t="e">
        <f t="shared" si="213"/>
        <v>#VALUE!</v>
      </c>
      <c r="S643" s="137" t="e">
        <f t="shared" si="201"/>
        <v>#VALUE!</v>
      </c>
      <c r="T643" s="275" t="e">
        <f t="shared" si="215"/>
        <v>#VALUE!</v>
      </c>
      <c r="U643" s="275" t="e">
        <f t="shared" si="216"/>
        <v>#VALUE!</v>
      </c>
      <c r="V643" s="275" t="e">
        <f t="shared" si="216"/>
        <v>#VALUE!</v>
      </c>
      <c r="W643" s="275" t="e">
        <f t="shared" si="216"/>
        <v>#VALUE!</v>
      </c>
      <c r="X643" s="275" t="e">
        <f t="shared" si="216"/>
        <v>#VALUE!</v>
      </c>
      <c r="Y643" s="275" t="e">
        <f t="shared" si="216"/>
        <v>#VALUE!</v>
      </c>
      <c r="Z643" s="275" t="e">
        <f t="shared" si="216"/>
        <v>#VALUE!</v>
      </c>
      <c r="AA643" s="275" t="e">
        <f t="shared" si="216"/>
        <v>#VALUE!</v>
      </c>
      <c r="AB643" s="275" t="e">
        <f t="shared" si="216"/>
        <v>#VALUE!</v>
      </c>
      <c r="AC643" s="275" t="e">
        <f t="shared" si="216"/>
        <v>#VALUE!</v>
      </c>
      <c r="AD643" s="275" t="e">
        <f t="shared" si="216"/>
        <v>#VALUE!</v>
      </c>
      <c r="AE643" s="276" t="e">
        <f t="shared" si="204"/>
        <v>#VALUE!</v>
      </c>
    </row>
    <row r="644" spans="1:31">
      <c r="A644" s="133" t="e">
        <f t="shared" si="205"/>
        <v>#VALUE!</v>
      </c>
      <c r="B644" s="134" t="e">
        <f t="shared" si="206"/>
        <v>#VALUE!</v>
      </c>
      <c r="C644" s="134" t="e">
        <f t="shared" si="207"/>
        <v>#VALUE!</v>
      </c>
      <c r="D644" s="135" t="e">
        <f t="shared" si="208"/>
        <v>#VALUE!</v>
      </c>
      <c r="E644" s="150" t="e">
        <f t="shared" si="196"/>
        <v>#VALUE!</v>
      </c>
      <c r="F644" s="150" t="e">
        <f t="shared" si="197"/>
        <v>#VALUE!</v>
      </c>
      <c r="G644" s="136" t="e">
        <f t="shared" si="198"/>
        <v>#VALUE!</v>
      </c>
      <c r="H644" s="148" t="e">
        <f t="shared" si="202"/>
        <v>#VALUE!</v>
      </c>
      <c r="I644" s="148" t="e">
        <f t="shared" si="209"/>
        <v>#VALUE!</v>
      </c>
      <c r="J644" s="148" t="e">
        <f t="shared" si="199"/>
        <v>#VALUE!</v>
      </c>
      <c r="K644" s="148" t="e">
        <f t="shared" si="210"/>
        <v>#VALUE!</v>
      </c>
      <c r="L644" s="148" t="e">
        <f t="shared" si="211"/>
        <v>#VALUE!</v>
      </c>
      <c r="M644" s="148" t="e">
        <f t="shared" si="200"/>
        <v>#VALUE!</v>
      </c>
      <c r="N644" s="148" t="e">
        <f t="shared" si="203"/>
        <v>#VALUE!</v>
      </c>
      <c r="O644" s="148"/>
      <c r="P644" s="148"/>
      <c r="Q644" s="148" t="e">
        <f t="shared" si="212"/>
        <v>#VALUE!</v>
      </c>
      <c r="R644" s="148" t="e">
        <f t="shared" si="213"/>
        <v>#VALUE!</v>
      </c>
      <c r="S644" s="137" t="e">
        <f t="shared" si="201"/>
        <v>#VALUE!</v>
      </c>
      <c r="T644" s="275" t="e">
        <f t="shared" si="215"/>
        <v>#VALUE!</v>
      </c>
      <c r="U644" s="275" t="e">
        <f t="shared" si="216"/>
        <v>#VALUE!</v>
      </c>
      <c r="V644" s="275" t="e">
        <f t="shared" si="216"/>
        <v>#VALUE!</v>
      </c>
      <c r="W644" s="275" t="e">
        <f t="shared" si="216"/>
        <v>#VALUE!</v>
      </c>
      <c r="X644" s="275" t="e">
        <f t="shared" si="216"/>
        <v>#VALUE!</v>
      </c>
      <c r="Y644" s="275" t="e">
        <f t="shared" si="216"/>
        <v>#VALUE!</v>
      </c>
      <c r="Z644" s="275" t="e">
        <f t="shared" si="216"/>
        <v>#VALUE!</v>
      </c>
      <c r="AA644" s="275" t="e">
        <f t="shared" si="216"/>
        <v>#VALUE!</v>
      </c>
      <c r="AB644" s="275" t="e">
        <f t="shared" si="216"/>
        <v>#VALUE!</v>
      </c>
      <c r="AC644" s="275" t="e">
        <f t="shared" si="216"/>
        <v>#VALUE!</v>
      </c>
      <c r="AD644" s="275" t="e">
        <f t="shared" si="216"/>
        <v>#VALUE!</v>
      </c>
      <c r="AE644" s="276" t="e">
        <f t="shared" si="204"/>
        <v>#VALUE!</v>
      </c>
    </row>
    <row r="645" spans="1:31">
      <c r="A645" s="133" t="e">
        <f t="shared" si="205"/>
        <v>#VALUE!</v>
      </c>
      <c r="B645" s="134" t="e">
        <f t="shared" si="206"/>
        <v>#VALUE!</v>
      </c>
      <c r="C645" s="134" t="e">
        <f t="shared" si="207"/>
        <v>#VALUE!</v>
      </c>
      <c r="D645" s="135" t="e">
        <f t="shared" si="208"/>
        <v>#VALUE!</v>
      </c>
      <c r="E645" s="150" t="e">
        <f t="shared" si="196"/>
        <v>#VALUE!</v>
      </c>
      <c r="F645" s="150" t="e">
        <f t="shared" si="197"/>
        <v>#VALUE!</v>
      </c>
      <c r="G645" s="136" t="e">
        <f t="shared" si="198"/>
        <v>#VALUE!</v>
      </c>
      <c r="H645" s="148" t="e">
        <f t="shared" si="202"/>
        <v>#VALUE!</v>
      </c>
      <c r="I645" s="148" t="e">
        <f t="shared" si="209"/>
        <v>#VALUE!</v>
      </c>
      <c r="J645" s="148" t="e">
        <f t="shared" si="199"/>
        <v>#VALUE!</v>
      </c>
      <c r="K645" s="148" t="e">
        <f t="shared" si="210"/>
        <v>#VALUE!</v>
      </c>
      <c r="L645" s="148" t="e">
        <f t="shared" si="211"/>
        <v>#VALUE!</v>
      </c>
      <c r="M645" s="148" t="e">
        <f t="shared" si="200"/>
        <v>#VALUE!</v>
      </c>
      <c r="N645" s="148" t="e">
        <f t="shared" si="203"/>
        <v>#VALUE!</v>
      </c>
      <c r="O645" s="148"/>
      <c r="P645" s="148"/>
      <c r="Q645" s="148" t="e">
        <f t="shared" si="212"/>
        <v>#VALUE!</v>
      </c>
      <c r="R645" s="148" t="e">
        <f t="shared" si="213"/>
        <v>#VALUE!</v>
      </c>
      <c r="S645" s="137" t="e">
        <f t="shared" si="201"/>
        <v>#VALUE!</v>
      </c>
      <c r="T645" s="275" t="e">
        <f t="shared" si="215"/>
        <v>#VALUE!</v>
      </c>
      <c r="U645" s="275" t="e">
        <f t="shared" si="216"/>
        <v>#VALUE!</v>
      </c>
      <c r="V645" s="275" t="e">
        <f t="shared" si="216"/>
        <v>#VALUE!</v>
      </c>
      <c r="W645" s="275" t="e">
        <f t="shared" si="216"/>
        <v>#VALUE!</v>
      </c>
      <c r="X645" s="275" t="e">
        <f t="shared" si="216"/>
        <v>#VALUE!</v>
      </c>
      <c r="Y645" s="275" t="e">
        <f t="shared" si="216"/>
        <v>#VALUE!</v>
      </c>
      <c r="Z645" s="275" t="e">
        <f t="shared" si="216"/>
        <v>#VALUE!</v>
      </c>
      <c r="AA645" s="275" t="e">
        <f t="shared" si="216"/>
        <v>#VALUE!</v>
      </c>
      <c r="AB645" s="275" t="e">
        <f t="shared" si="216"/>
        <v>#VALUE!</v>
      </c>
      <c r="AC645" s="275" t="e">
        <f t="shared" si="216"/>
        <v>#VALUE!</v>
      </c>
      <c r="AD645" s="275" t="e">
        <f t="shared" si="216"/>
        <v>#VALUE!</v>
      </c>
      <c r="AE645" s="276" t="e">
        <f t="shared" si="204"/>
        <v>#VALUE!</v>
      </c>
    </row>
    <row r="646" spans="1:31">
      <c r="A646" s="133" t="e">
        <f t="shared" si="205"/>
        <v>#VALUE!</v>
      </c>
      <c r="B646" s="134" t="e">
        <f t="shared" si="206"/>
        <v>#VALUE!</v>
      </c>
      <c r="C646" s="134" t="e">
        <f t="shared" si="207"/>
        <v>#VALUE!</v>
      </c>
      <c r="D646" s="135" t="e">
        <f t="shared" si="208"/>
        <v>#VALUE!</v>
      </c>
      <c r="E646" s="150" t="e">
        <f t="shared" si="196"/>
        <v>#VALUE!</v>
      </c>
      <c r="F646" s="150" t="e">
        <f t="shared" si="197"/>
        <v>#VALUE!</v>
      </c>
      <c r="G646" s="136" t="e">
        <f t="shared" si="198"/>
        <v>#VALUE!</v>
      </c>
      <c r="H646" s="148" t="e">
        <f t="shared" si="202"/>
        <v>#VALUE!</v>
      </c>
      <c r="I646" s="148" t="e">
        <f t="shared" si="209"/>
        <v>#VALUE!</v>
      </c>
      <c r="J646" s="148" t="e">
        <f t="shared" si="199"/>
        <v>#VALUE!</v>
      </c>
      <c r="K646" s="148" t="e">
        <f t="shared" si="210"/>
        <v>#VALUE!</v>
      </c>
      <c r="L646" s="148" t="e">
        <f t="shared" si="211"/>
        <v>#VALUE!</v>
      </c>
      <c r="M646" s="148" t="e">
        <f t="shared" si="200"/>
        <v>#VALUE!</v>
      </c>
      <c r="N646" s="148" t="e">
        <f t="shared" si="203"/>
        <v>#VALUE!</v>
      </c>
      <c r="O646" s="148"/>
      <c r="P646" s="148"/>
      <c r="Q646" s="148" t="e">
        <f t="shared" si="212"/>
        <v>#VALUE!</v>
      </c>
      <c r="R646" s="148" t="e">
        <f t="shared" si="213"/>
        <v>#VALUE!</v>
      </c>
      <c r="S646" s="137" t="e">
        <f t="shared" si="201"/>
        <v>#VALUE!</v>
      </c>
      <c r="T646" s="275" t="e">
        <f t="shared" si="215"/>
        <v>#VALUE!</v>
      </c>
      <c r="U646" s="275" t="e">
        <f t="shared" si="216"/>
        <v>#VALUE!</v>
      </c>
      <c r="V646" s="275" t="e">
        <f t="shared" si="216"/>
        <v>#VALUE!</v>
      </c>
      <c r="W646" s="275" t="e">
        <f t="shared" si="216"/>
        <v>#VALUE!</v>
      </c>
      <c r="X646" s="275" t="e">
        <f t="shared" si="216"/>
        <v>#VALUE!</v>
      </c>
      <c r="Y646" s="275" t="e">
        <f t="shared" si="216"/>
        <v>#VALUE!</v>
      </c>
      <c r="Z646" s="275" t="e">
        <f t="shared" si="216"/>
        <v>#VALUE!</v>
      </c>
      <c r="AA646" s="275" t="e">
        <f t="shared" si="216"/>
        <v>#VALUE!</v>
      </c>
      <c r="AB646" s="275" t="e">
        <f t="shared" si="216"/>
        <v>#VALUE!</v>
      </c>
      <c r="AC646" s="275" t="e">
        <f t="shared" si="216"/>
        <v>#VALUE!</v>
      </c>
      <c r="AD646" s="275" t="e">
        <f t="shared" si="216"/>
        <v>#VALUE!</v>
      </c>
      <c r="AE646" s="276" t="e">
        <f t="shared" si="204"/>
        <v>#VALUE!</v>
      </c>
    </row>
    <row r="647" spans="1:31">
      <c r="A647" s="133" t="e">
        <f t="shared" si="205"/>
        <v>#VALUE!</v>
      </c>
      <c r="B647" s="134" t="e">
        <f t="shared" si="206"/>
        <v>#VALUE!</v>
      </c>
      <c r="C647" s="134" t="e">
        <f t="shared" si="207"/>
        <v>#VALUE!</v>
      </c>
      <c r="D647" s="135" t="e">
        <f t="shared" si="208"/>
        <v>#VALUE!</v>
      </c>
      <c r="E647" s="150" t="e">
        <f t="shared" si="196"/>
        <v>#VALUE!</v>
      </c>
      <c r="F647" s="150" t="e">
        <f t="shared" si="197"/>
        <v>#VALUE!</v>
      </c>
      <c r="G647" s="136" t="e">
        <f t="shared" si="198"/>
        <v>#VALUE!</v>
      </c>
      <c r="H647" s="148" t="e">
        <f t="shared" si="202"/>
        <v>#VALUE!</v>
      </c>
      <c r="I647" s="148" t="e">
        <f t="shared" si="209"/>
        <v>#VALUE!</v>
      </c>
      <c r="J647" s="148" t="e">
        <f t="shared" si="199"/>
        <v>#VALUE!</v>
      </c>
      <c r="K647" s="148" t="e">
        <f t="shared" si="210"/>
        <v>#VALUE!</v>
      </c>
      <c r="L647" s="148" t="e">
        <f t="shared" si="211"/>
        <v>#VALUE!</v>
      </c>
      <c r="M647" s="148" t="e">
        <f t="shared" si="200"/>
        <v>#VALUE!</v>
      </c>
      <c r="N647" s="148" t="e">
        <f t="shared" si="203"/>
        <v>#VALUE!</v>
      </c>
      <c r="O647" s="148"/>
      <c r="P647" s="148"/>
      <c r="Q647" s="148" t="e">
        <f t="shared" si="212"/>
        <v>#VALUE!</v>
      </c>
      <c r="R647" s="148" t="e">
        <f t="shared" si="213"/>
        <v>#VALUE!</v>
      </c>
      <c r="S647" s="137" t="e">
        <f t="shared" si="201"/>
        <v>#VALUE!</v>
      </c>
      <c r="T647" s="275" t="e">
        <f t="shared" si="215"/>
        <v>#VALUE!</v>
      </c>
      <c r="U647" s="275" t="e">
        <f t="shared" si="216"/>
        <v>#VALUE!</v>
      </c>
      <c r="V647" s="275" t="e">
        <f t="shared" si="216"/>
        <v>#VALUE!</v>
      </c>
      <c r="W647" s="275" t="e">
        <f t="shared" si="216"/>
        <v>#VALUE!</v>
      </c>
      <c r="X647" s="275" t="e">
        <f t="shared" si="216"/>
        <v>#VALUE!</v>
      </c>
      <c r="Y647" s="275" t="e">
        <f t="shared" si="216"/>
        <v>#VALUE!</v>
      </c>
      <c r="Z647" s="275" t="e">
        <f t="shared" si="216"/>
        <v>#VALUE!</v>
      </c>
      <c r="AA647" s="275" t="e">
        <f t="shared" si="216"/>
        <v>#VALUE!</v>
      </c>
      <c r="AB647" s="275" t="e">
        <f t="shared" si="216"/>
        <v>#VALUE!</v>
      </c>
      <c r="AC647" s="275" t="e">
        <f t="shared" si="216"/>
        <v>#VALUE!</v>
      </c>
      <c r="AD647" s="275" t="e">
        <f t="shared" si="216"/>
        <v>#VALUE!</v>
      </c>
      <c r="AE647" s="276" t="e">
        <f t="shared" si="204"/>
        <v>#VALUE!</v>
      </c>
    </row>
    <row r="648" spans="1:31">
      <c r="A648" s="133" t="e">
        <f t="shared" si="205"/>
        <v>#VALUE!</v>
      </c>
      <c r="B648" s="134" t="e">
        <f t="shared" si="206"/>
        <v>#VALUE!</v>
      </c>
      <c r="C648" s="134" t="e">
        <f t="shared" si="207"/>
        <v>#VALUE!</v>
      </c>
      <c r="D648" s="135" t="e">
        <f t="shared" si="208"/>
        <v>#VALUE!</v>
      </c>
      <c r="E648" s="150" t="e">
        <f t="shared" si="196"/>
        <v>#VALUE!</v>
      </c>
      <c r="F648" s="150" t="e">
        <f t="shared" si="197"/>
        <v>#VALUE!</v>
      </c>
      <c r="G648" s="136" t="e">
        <f t="shared" si="198"/>
        <v>#VALUE!</v>
      </c>
      <c r="H648" s="148" t="e">
        <f t="shared" si="202"/>
        <v>#VALUE!</v>
      </c>
      <c r="I648" s="148" t="e">
        <f t="shared" si="209"/>
        <v>#VALUE!</v>
      </c>
      <c r="J648" s="148" t="e">
        <f t="shared" si="199"/>
        <v>#VALUE!</v>
      </c>
      <c r="K648" s="148" t="e">
        <f t="shared" si="210"/>
        <v>#VALUE!</v>
      </c>
      <c r="L648" s="148" t="e">
        <f t="shared" si="211"/>
        <v>#VALUE!</v>
      </c>
      <c r="M648" s="148" t="e">
        <f t="shared" si="200"/>
        <v>#VALUE!</v>
      </c>
      <c r="N648" s="148" t="e">
        <f t="shared" si="203"/>
        <v>#VALUE!</v>
      </c>
      <c r="O648" s="148"/>
      <c r="P648" s="148"/>
      <c r="Q648" s="148" t="e">
        <f t="shared" si="212"/>
        <v>#VALUE!</v>
      </c>
      <c r="R648" s="148" t="e">
        <f t="shared" si="213"/>
        <v>#VALUE!</v>
      </c>
      <c r="S648" s="137" t="e">
        <f t="shared" si="201"/>
        <v>#VALUE!</v>
      </c>
      <c r="T648" s="275" t="e">
        <f t="shared" si="215"/>
        <v>#VALUE!</v>
      </c>
      <c r="U648" s="275" t="e">
        <f t="shared" si="216"/>
        <v>#VALUE!</v>
      </c>
      <c r="V648" s="275" t="e">
        <f t="shared" si="216"/>
        <v>#VALUE!</v>
      </c>
      <c r="W648" s="275" t="e">
        <f t="shared" si="216"/>
        <v>#VALUE!</v>
      </c>
      <c r="X648" s="275" t="e">
        <f t="shared" si="216"/>
        <v>#VALUE!</v>
      </c>
      <c r="Y648" s="275" t="e">
        <f t="shared" si="216"/>
        <v>#VALUE!</v>
      </c>
      <c r="Z648" s="275" t="e">
        <f t="shared" si="216"/>
        <v>#VALUE!</v>
      </c>
      <c r="AA648" s="275" t="e">
        <f t="shared" si="216"/>
        <v>#VALUE!</v>
      </c>
      <c r="AB648" s="275" t="e">
        <f t="shared" si="216"/>
        <v>#VALUE!</v>
      </c>
      <c r="AC648" s="275" t="e">
        <f t="shared" si="216"/>
        <v>#VALUE!</v>
      </c>
      <c r="AD648" s="275" t="e">
        <f t="shared" si="216"/>
        <v>#VALUE!</v>
      </c>
      <c r="AE648" s="276" t="e">
        <f t="shared" si="204"/>
        <v>#VALUE!</v>
      </c>
    </row>
    <row r="649" spans="1:31">
      <c r="A649" s="133" t="e">
        <f t="shared" si="205"/>
        <v>#VALUE!</v>
      </c>
      <c r="B649" s="134" t="e">
        <f t="shared" si="206"/>
        <v>#VALUE!</v>
      </c>
      <c r="C649" s="134" t="e">
        <f t="shared" si="207"/>
        <v>#VALUE!</v>
      </c>
      <c r="D649" s="135" t="e">
        <f t="shared" si="208"/>
        <v>#VALUE!</v>
      </c>
      <c r="E649" s="150" t="e">
        <f t="shared" si="196"/>
        <v>#VALUE!</v>
      </c>
      <c r="F649" s="150" t="e">
        <f t="shared" si="197"/>
        <v>#VALUE!</v>
      </c>
      <c r="G649" s="136" t="e">
        <f t="shared" si="198"/>
        <v>#VALUE!</v>
      </c>
      <c r="H649" s="148" t="e">
        <f t="shared" si="202"/>
        <v>#VALUE!</v>
      </c>
      <c r="I649" s="148" t="e">
        <f t="shared" si="209"/>
        <v>#VALUE!</v>
      </c>
      <c r="J649" s="148" t="e">
        <f t="shared" si="199"/>
        <v>#VALUE!</v>
      </c>
      <c r="K649" s="148" t="e">
        <f t="shared" si="210"/>
        <v>#VALUE!</v>
      </c>
      <c r="L649" s="148" t="e">
        <f t="shared" si="211"/>
        <v>#VALUE!</v>
      </c>
      <c r="M649" s="148" t="e">
        <f t="shared" si="200"/>
        <v>#VALUE!</v>
      </c>
      <c r="N649" s="148" t="e">
        <f t="shared" si="203"/>
        <v>#VALUE!</v>
      </c>
      <c r="O649" s="148"/>
      <c r="P649" s="148"/>
      <c r="Q649" s="148" t="e">
        <f t="shared" si="212"/>
        <v>#VALUE!</v>
      </c>
      <c r="R649" s="148" t="e">
        <f t="shared" si="213"/>
        <v>#VALUE!</v>
      </c>
      <c r="S649" s="137" t="e">
        <f t="shared" si="201"/>
        <v>#VALUE!</v>
      </c>
      <c r="T649" s="275" t="e">
        <f t="shared" si="215"/>
        <v>#VALUE!</v>
      </c>
      <c r="U649" s="275" t="e">
        <f t="shared" si="216"/>
        <v>#VALUE!</v>
      </c>
      <c r="V649" s="275" t="e">
        <f t="shared" si="216"/>
        <v>#VALUE!</v>
      </c>
      <c r="W649" s="275" t="e">
        <f t="shared" si="216"/>
        <v>#VALUE!</v>
      </c>
      <c r="X649" s="275" t="e">
        <f t="shared" si="216"/>
        <v>#VALUE!</v>
      </c>
      <c r="Y649" s="275" t="e">
        <f t="shared" si="216"/>
        <v>#VALUE!</v>
      </c>
      <c r="Z649" s="275" t="e">
        <f t="shared" si="216"/>
        <v>#VALUE!</v>
      </c>
      <c r="AA649" s="275" t="e">
        <f t="shared" si="216"/>
        <v>#VALUE!</v>
      </c>
      <c r="AB649" s="275" t="e">
        <f t="shared" si="216"/>
        <v>#VALUE!</v>
      </c>
      <c r="AC649" s="275" t="e">
        <f t="shared" si="216"/>
        <v>#VALUE!</v>
      </c>
      <c r="AD649" s="275" t="e">
        <f t="shared" si="216"/>
        <v>#VALUE!</v>
      </c>
      <c r="AE649" s="276" t="e">
        <f t="shared" si="204"/>
        <v>#VALUE!</v>
      </c>
    </row>
    <row r="650" spans="1:31">
      <c r="A650" s="133" t="e">
        <f t="shared" si="205"/>
        <v>#VALUE!</v>
      </c>
      <c r="B650" s="134" t="e">
        <f t="shared" si="206"/>
        <v>#VALUE!</v>
      </c>
      <c r="C650" s="134" t="e">
        <f t="shared" si="207"/>
        <v>#VALUE!</v>
      </c>
      <c r="D650" s="135" t="e">
        <f t="shared" si="208"/>
        <v>#VALUE!</v>
      </c>
      <c r="E650" s="150" t="e">
        <f t="shared" si="196"/>
        <v>#VALUE!</v>
      </c>
      <c r="F650" s="150" t="e">
        <f t="shared" si="197"/>
        <v>#VALUE!</v>
      </c>
      <c r="G650" s="136" t="e">
        <f t="shared" si="198"/>
        <v>#VALUE!</v>
      </c>
      <c r="H650" s="148" t="e">
        <f t="shared" si="202"/>
        <v>#VALUE!</v>
      </c>
      <c r="I650" s="148" t="e">
        <f t="shared" si="209"/>
        <v>#VALUE!</v>
      </c>
      <c r="J650" s="148" t="e">
        <f t="shared" si="199"/>
        <v>#VALUE!</v>
      </c>
      <c r="K650" s="148" t="e">
        <f t="shared" si="210"/>
        <v>#VALUE!</v>
      </c>
      <c r="L650" s="148" t="e">
        <f t="shared" si="211"/>
        <v>#VALUE!</v>
      </c>
      <c r="M650" s="148" t="e">
        <f t="shared" si="200"/>
        <v>#VALUE!</v>
      </c>
      <c r="N650" s="148" t="e">
        <f t="shared" si="203"/>
        <v>#VALUE!</v>
      </c>
      <c r="O650" s="148"/>
      <c r="P650" s="148"/>
      <c r="Q650" s="148" t="e">
        <f t="shared" si="212"/>
        <v>#VALUE!</v>
      </c>
      <c r="R650" s="148" t="e">
        <f t="shared" si="213"/>
        <v>#VALUE!</v>
      </c>
      <c r="S650" s="137" t="e">
        <f t="shared" si="201"/>
        <v>#VALUE!</v>
      </c>
      <c r="T650" s="275" t="e">
        <f t="shared" si="215"/>
        <v>#VALUE!</v>
      </c>
      <c r="U650" s="275" t="e">
        <f t="shared" si="216"/>
        <v>#VALUE!</v>
      </c>
      <c r="V650" s="275" t="e">
        <f t="shared" si="216"/>
        <v>#VALUE!</v>
      </c>
      <c r="W650" s="275" t="e">
        <f t="shared" si="216"/>
        <v>#VALUE!</v>
      </c>
      <c r="X650" s="275" t="e">
        <f t="shared" si="216"/>
        <v>#VALUE!</v>
      </c>
      <c r="Y650" s="275" t="e">
        <f t="shared" si="216"/>
        <v>#VALUE!</v>
      </c>
      <c r="Z650" s="275" t="e">
        <f t="shared" si="216"/>
        <v>#VALUE!</v>
      </c>
      <c r="AA650" s="275" t="e">
        <f t="shared" si="216"/>
        <v>#VALUE!</v>
      </c>
      <c r="AB650" s="275" t="e">
        <f t="shared" si="216"/>
        <v>#VALUE!</v>
      </c>
      <c r="AC650" s="275" t="e">
        <f t="shared" si="216"/>
        <v>#VALUE!</v>
      </c>
      <c r="AD650" s="275" t="e">
        <f t="shared" si="216"/>
        <v>#VALUE!</v>
      </c>
      <c r="AE650" s="276" t="e">
        <f t="shared" si="204"/>
        <v>#VALUE!</v>
      </c>
    </row>
    <row r="651" spans="1:31">
      <c r="A651" s="133" t="e">
        <f t="shared" si="205"/>
        <v>#VALUE!</v>
      </c>
      <c r="B651" s="134" t="e">
        <f t="shared" si="206"/>
        <v>#VALUE!</v>
      </c>
      <c r="C651" s="134" t="e">
        <f t="shared" si="207"/>
        <v>#VALUE!</v>
      </c>
      <c r="D651" s="135" t="e">
        <f t="shared" si="208"/>
        <v>#VALUE!</v>
      </c>
      <c r="E651" s="150" t="e">
        <f t="shared" si="196"/>
        <v>#VALUE!</v>
      </c>
      <c r="F651" s="150" t="e">
        <f t="shared" si="197"/>
        <v>#VALUE!</v>
      </c>
      <c r="G651" s="136" t="e">
        <f t="shared" si="198"/>
        <v>#VALUE!</v>
      </c>
      <c r="H651" s="148" t="e">
        <f t="shared" si="202"/>
        <v>#VALUE!</v>
      </c>
      <c r="I651" s="148" t="e">
        <f t="shared" si="209"/>
        <v>#VALUE!</v>
      </c>
      <c r="J651" s="148" t="e">
        <f t="shared" si="199"/>
        <v>#VALUE!</v>
      </c>
      <c r="K651" s="148" t="e">
        <f t="shared" si="210"/>
        <v>#VALUE!</v>
      </c>
      <c r="L651" s="148" t="e">
        <f t="shared" si="211"/>
        <v>#VALUE!</v>
      </c>
      <c r="M651" s="148" t="e">
        <f t="shared" si="200"/>
        <v>#VALUE!</v>
      </c>
      <c r="N651" s="148" t="e">
        <f t="shared" si="203"/>
        <v>#VALUE!</v>
      </c>
      <c r="O651" s="148"/>
      <c r="P651" s="148"/>
      <c r="Q651" s="148" t="e">
        <f t="shared" si="212"/>
        <v>#VALUE!</v>
      </c>
      <c r="R651" s="148" t="e">
        <f t="shared" si="213"/>
        <v>#VALUE!</v>
      </c>
      <c r="S651" s="137" t="e">
        <f t="shared" si="201"/>
        <v>#VALUE!</v>
      </c>
      <c r="T651" s="275" t="e">
        <f t="shared" si="215"/>
        <v>#VALUE!</v>
      </c>
      <c r="U651" s="275" t="e">
        <f t="shared" si="216"/>
        <v>#VALUE!</v>
      </c>
      <c r="V651" s="275" t="e">
        <f t="shared" si="216"/>
        <v>#VALUE!</v>
      </c>
      <c r="W651" s="275" t="e">
        <f t="shared" si="216"/>
        <v>#VALUE!</v>
      </c>
      <c r="X651" s="275" t="e">
        <f t="shared" si="216"/>
        <v>#VALUE!</v>
      </c>
      <c r="Y651" s="275" t="e">
        <f t="shared" si="216"/>
        <v>#VALUE!</v>
      </c>
      <c r="Z651" s="275" t="e">
        <f t="shared" si="216"/>
        <v>#VALUE!</v>
      </c>
      <c r="AA651" s="275" t="e">
        <f t="shared" si="216"/>
        <v>#VALUE!</v>
      </c>
      <c r="AB651" s="275" t="e">
        <f t="shared" si="216"/>
        <v>#VALUE!</v>
      </c>
      <c r="AC651" s="275" t="e">
        <f t="shared" si="216"/>
        <v>#VALUE!</v>
      </c>
      <c r="AD651" s="275" t="e">
        <f t="shared" si="216"/>
        <v>#VALUE!</v>
      </c>
      <c r="AE651" s="276" t="e">
        <f t="shared" si="204"/>
        <v>#VALUE!</v>
      </c>
    </row>
    <row r="652" spans="1:31">
      <c r="A652" s="133" t="e">
        <f t="shared" si="205"/>
        <v>#VALUE!</v>
      </c>
      <c r="B652" s="134" t="e">
        <f t="shared" si="206"/>
        <v>#VALUE!</v>
      </c>
      <c r="C652" s="134" t="e">
        <f t="shared" si="207"/>
        <v>#VALUE!</v>
      </c>
      <c r="D652" s="135" t="e">
        <f t="shared" si="208"/>
        <v>#VALUE!</v>
      </c>
      <c r="E652" s="150" t="e">
        <f t="shared" si="196"/>
        <v>#VALUE!</v>
      </c>
      <c r="F652" s="150" t="e">
        <f t="shared" si="197"/>
        <v>#VALUE!</v>
      </c>
      <c r="G652" s="136" t="e">
        <f t="shared" si="198"/>
        <v>#VALUE!</v>
      </c>
      <c r="H652" s="148" t="e">
        <f t="shared" si="202"/>
        <v>#VALUE!</v>
      </c>
      <c r="I652" s="148" t="e">
        <f t="shared" si="209"/>
        <v>#VALUE!</v>
      </c>
      <c r="J652" s="148" t="e">
        <f t="shared" si="199"/>
        <v>#VALUE!</v>
      </c>
      <c r="K652" s="148" t="e">
        <f t="shared" si="210"/>
        <v>#VALUE!</v>
      </c>
      <c r="L652" s="148" t="e">
        <f t="shared" si="211"/>
        <v>#VALUE!</v>
      </c>
      <c r="M652" s="148" t="e">
        <f t="shared" si="200"/>
        <v>#VALUE!</v>
      </c>
      <c r="N652" s="148" t="e">
        <f t="shared" si="203"/>
        <v>#VALUE!</v>
      </c>
      <c r="O652" s="148"/>
      <c r="P652" s="148"/>
      <c r="Q652" s="148" t="e">
        <f t="shared" si="212"/>
        <v>#VALUE!</v>
      </c>
      <c r="R652" s="148" t="e">
        <f t="shared" si="213"/>
        <v>#VALUE!</v>
      </c>
      <c r="S652" s="137" t="e">
        <f t="shared" si="201"/>
        <v>#VALUE!</v>
      </c>
      <c r="T652" s="275" t="e">
        <f t="shared" si="215"/>
        <v>#VALUE!</v>
      </c>
      <c r="U652" s="275" t="e">
        <f t="shared" si="216"/>
        <v>#VALUE!</v>
      </c>
      <c r="V652" s="275" t="e">
        <f t="shared" si="216"/>
        <v>#VALUE!</v>
      </c>
      <c r="W652" s="275" t="e">
        <f t="shared" si="216"/>
        <v>#VALUE!</v>
      </c>
      <c r="X652" s="275" t="e">
        <f t="shared" si="216"/>
        <v>#VALUE!</v>
      </c>
      <c r="Y652" s="275" t="e">
        <f t="shared" si="216"/>
        <v>#VALUE!</v>
      </c>
      <c r="Z652" s="275" t="e">
        <f t="shared" si="216"/>
        <v>#VALUE!</v>
      </c>
      <c r="AA652" s="275" t="e">
        <f t="shared" si="216"/>
        <v>#VALUE!</v>
      </c>
      <c r="AB652" s="275" t="e">
        <f t="shared" si="216"/>
        <v>#VALUE!</v>
      </c>
      <c r="AC652" s="275" t="e">
        <f t="shared" si="216"/>
        <v>#VALUE!</v>
      </c>
      <c r="AD652" s="275" t="e">
        <f t="shared" si="216"/>
        <v>#VALUE!</v>
      </c>
      <c r="AE652" s="276" t="e">
        <f t="shared" si="204"/>
        <v>#VALUE!</v>
      </c>
    </row>
    <row r="653" spans="1:31">
      <c r="A653" s="133" t="e">
        <f t="shared" si="205"/>
        <v>#VALUE!</v>
      </c>
      <c r="B653" s="134" t="e">
        <f t="shared" si="206"/>
        <v>#VALUE!</v>
      </c>
      <c r="C653" s="134" t="e">
        <f t="shared" si="207"/>
        <v>#VALUE!</v>
      </c>
      <c r="D653" s="135" t="e">
        <f t="shared" si="208"/>
        <v>#VALUE!</v>
      </c>
      <c r="E653" s="150" t="e">
        <f t="shared" si="196"/>
        <v>#VALUE!</v>
      </c>
      <c r="F653" s="150" t="e">
        <f t="shared" si="197"/>
        <v>#VALUE!</v>
      </c>
      <c r="G653" s="136" t="e">
        <f t="shared" si="198"/>
        <v>#VALUE!</v>
      </c>
      <c r="H653" s="148" t="e">
        <f t="shared" si="202"/>
        <v>#VALUE!</v>
      </c>
      <c r="I653" s="148" t="e">
        <f t="shared" si="209"/>
        <v>#VALUE!</v>
      </c>
      <c r="J653" s="148" t="e">
        <f t="shared" si="199"/>
        <v>#VALUE!</v>
      </c>
      <c r="K653" s="148" t="e">
        <f t="shared" si="210"/>
        <v>#VALUE!</v>
      </c>
      <c r="L653" s="148" t="e">
        <f t="shared" si="211"/>
        <v>#VALUE!</v>
      </c>
      <c r="M653" s="148" t="e">
        <f t="shared" si="200"/>
        <v>#VALUE!</v>
      </c>
      <c r="N653" s="148" t="e">
        <f t="shared" si="203"/>
        <v>#VALUE!</v>
      </c>
      <c r="O653" s="148"/>
      <c r="P653" s="148"/>
      <c r="Q653" s="148" t="e">
        <f t="shared" si="212"/>
        <v>#VALUE!</v>
      </c>
      <c r="R653" s="148" t="e">
        <f t="shared" si="213"/>
        <v>#VALUE!</v>
      </c>
      <c r="S653" s="137" t="e">
        <f t="shared" si="201"/>
        <v>#VALUE!</v>
      </c>
      <c r="T653" s="275" t="e">
        <f t="shared" si="215"/>
        <v>#VALUE!</v>
      </c>
      <c r="U653" s="275" t="e">
        <f t="shared" si="216"/>
        <v>#VALUE!</v>
      </c>
      <c r="V653" s="275" t="e">
        <f t="shared" si="216"/>
        <v>#VALUE!</v>
      </c>
      <c r="W653" s="275" t="e">
        <f t="shared" si="216"/>
        <v>#VALUE!</v>
      </c>
      <c r="X653" s="275" t="e">
        <f t="shared" si="216"/>
        <v>#VALUE!</v>
      </c>
      <c r="Y653" s="275" t="e">
        <f t="shared" si="216"/>
        <v>#VALUE!</v>
      </c>
      <c r="Z653" s="275" t="e">
        <f t="shared" si="216"/>
        <v>#VALUE!</v>
      </c>
      <c r="AA653" s="275" t="e">
        <f t="shared" si="216"/>
        <v>#VALUE!</v>
      </c>
      <c r="AB653" s="275" t="e">
        <f t="shared" si="216"/>
        <v>#VALUE!</v>
      </c>
      <c r="AC653" s="275" t="e">
        <f t="shared" si="216"/>
        <v>#VALUE!</v>
      </c>
      <c r="AD653" s="275" t="e">
        <f t="shared" si="216"/>
        <v>#VALUE!</v>
      </c>
      <c r="AE653" s="276" t="e">
        <f t="shared" si="204"/>
        <v>#VALUE!</v>
      </c>
    </row>
    <row r="654" spans="1:31">
      <c r="A654" s="133" t="e">
        <f t="shared" si="205"/>
        <v>#VALUE!</v>
      </c>
      <c r="B654" s="134" t="e">
        <f t="shared" si="206"/>
        <v>#VALUE!</v>
      </c>
      <c r="C654" s="134" t="e">
        <f t="shared" si="207"/>
        <v>#VALUE!</v>
      </c>
      <c r="D654" s="135" t="e">
        <f t="shared" si="208"/>
        <v>#VALUE!</v>
      </c>
      <c r="E654" s="150" t="e">
        <f t="shared" si="196"/>
        <v>#VALUE!</v>
      </c>
      <c r="F654" s="150" t="e">
        <f t="shared" si="197"/>
        <v>#VALUE!</v>
      </c>
      <c r="G654" s="136" t="e">
        <f t="shared" si="198"/>
        <v>#VALUE!</v>
      </c>
      <c r="H654" s="148" t="e">
        <f t="shared" si="202"/>
        <v>#VALUE!</v>
      </c>
      <c r="I654" s="148" t="e">
        <f t="shared" si="209"/>
        <v>#VALUE!</v>
      </c>
      <c r="J654" s="148" t="e">
        <f t="shared" si="199"/>
        <v>#VALUE!</v>
      </c>
      <c r="K654" s="148" t="e">
        <f t="shared" si="210"/>
        <v>#VALUE!</v>
      </c>
      <c r="L654" s="148" t="e">
        <f t="shared" si="211"/>
        <v>#VALUE!</v>
      </c>
      <c r="M654" s="148" t="e">
        <f t="shared" si="200"/>
        <v>#VALUE!</v>
      </c>
      <c r="N654" s="148" t="e">
        <f t="shared" si="203"/>
        <v>#VALUE!</v>
      </c>
      <c r="O654" s="148"/>
      <c r="P654" s="148"/>
      <c r="Q654" s="148" t="e">
        <f t="shared" si="212"/>
        <v>#VALUE!</v>
      </c>
      <c r="R654" s="148" t="e">
        <f t="shared" si="213"/>
        <v>#VALUE!</v>
      </c>
      <c r="S654" s="137" t="e">
        <f t="shared" si="201"/>
        <v>#VALUE!</v>
      </c>
      <c r="T654" s="275" t="e">
        <f t="shared" si="215"/>
        <v>#VALUE!</v>
      </c>
      <c r="U654" s="275" t="e">
        <f t="shared" si="216"/>
        <v>#VALUE!</v>
      </c>
      <c r="V654" s="275" t="e">
        <f t="shared" si="216"/>
        <v>#VALUE!</v>
      </c>
      <c r="W654" s="275" t="e">
        <f t="shared" si="216"/>
        <v>#VALUE!</v>
      </c>
      <c r="X654" s="275" t="e">
        <f t="shared" si="216"/>
        <v>#VALUE!</v>
      </c>
      <c r="Y654" s="275" t="e">
        <f t="shared" si="216"/>
        <v>#VALUE!</v>
      </c>
      <c r="Z654" s="275" t="e">
        <f t="shared" si="216"/>
        <v>#VALUE!</v>
      </c>
      <c r="AA654" s="275" t="e">
        <f t="shared" si="216"/>
        <v>#VALUE!</v>
      </c>
      <c r="AB654" s="275" t="e">
        <f t="shared" si="216"/>
        <v>#VALUE!</v>
      </c>
      <c r="AC654" s="275" t="e">
        <f t="shared" si="216"/>
        <v>#VALUE!</v>
      </c>
      <c r="AD654" s="275" t="e">
        <f t="shared" si="216"/>
        <v>#VALUE!</v>
      </c>
      <c r="AE654" s="276" t="e">
        <f t="shared" si="204"/>
        <v>#VALUE!</v>
      </c>
    </row>
    <row r="655" spans="1:31">
      <c r="A655" s="133" t="e">
        <f t="shared" si="205"/>
        <v>#VALUE!</v>
      </c>
      <c r="B655" s="134" t="e">
        <f t="shared" si="206"/>
        <v>#VALUE!</v>
      </c>
      <c r="C655" s="134" t="e">
        <f t="shared" si="207"/>
        <v>#VALUE!</v>
      </c>
      <c r="D655" s="135" t="e">
        <f t="shared" si="208"/>
        <v>#VALUE!</v>
      </c>
      <c r="E655" s="150" t="e">
        <f t="shared" si="196"/>
        <v>#VALUE!</v>
      </c>
      <c r="F655" s="150" t="e">
        <f t="shared" si="197"/>
        <v>#VALUE!</v>
      </c>
      <c r="G655" s="136" t="e">
        <f t="shared" si="198"/>
        <v>#VALUE!</v>
      </c>
      <c r="H655" s="148" t="e">
        <f t="shared" si="202"/>
        <v>#VALUE!</v>
      </c>
      <c r="I655" s="148" t="e">
        <f t="shared" si="209"/>
        <v>#VALUE!</v>
      </c>
      <c r="J655" s="148" t="e">
        <f t="shared" si="199"/>
        <v>#VALUE!</v>
      </c>
      <c r="K655" s="148" t="e">
        <f t="shared" si="210"/>
        <v>#VALUE!</v>
      </c>
      <c r="L655" s="148" t="e">
        <f t="shared" si="211"/>
        <v>#VALUE!</v>
      </c>
      <c r="M655" s="148" t="e">
        <f t="shared" si="200"/>
        <v>#VALUE!</v>
      </c>
      <c r="N655" s="148" t="e">
        <f t="shared" si="203"/>
        <v>#VALUE!</v>
      </c>
      <c r="O655" s="148"/>
      <c r="P655" s="148"/>
      <c r="Q655" s="148" t="e">
        <f t="shared" si="212"/>
        <v>#VALUE!</v>
      </c>
      <c r="R655" s="148" t="e">
        <f t="shared" si="213"/>
        <v>#VALUE!</v>
      </c>
      <c r="S655" s="137" t="e">
        <f t="shared" si="201"/>
        <v>#VALUE!</v>
      </c>
      <c r="T655" s="275" t="e">
        <f t="shared" si="215"/>
        <v>#VALUE!</v>
      </c>
      <c r="U655" s="275" t="e">
        <f t="shared" si="216"/>
        <v>#VALUE!</v>
      </c>
      <c r="V655" s="275" t="e">
        <f t="shared" si="216"/>
        <v>#VALUE!</v>
      </c>
      <c r="W655" s="275" t="e">
        <f t="shared" si="216"/>
        <v>#VALUE!</v>
      </c>
      <c r="X655" s="275" t="e">
        <f t="shared" si="216"/>
        <v>#VALUE!</v>
      </c>
      <c r="Y655" s="275" t="e">
        <f t="shared" si="216"/>
        <v>#VALUE!</v>
      </c>
      <c r="Z655" s="275" t="e">
        <f t="shared" si="216"/>
        <v>#VALUE!</v>
      </c>
      <c r="AA655" s="275" t="e">
        <f t="shared" si="216"/>
        <v>#VALUE!</v>
      </c>
      <c r="AB655" s="275" t="e">
        <f t="shared" si="216"/>
        <v>#VALUE!</v>
      </c>
      <c r="AC655" s="275" t="e">
        <f t="shared" si="216"/>
        <v>#VALUE!</v>
      </c>
      <c r="AD655" s="275" t="e">
        <f t="shared" si="216"/>
        <v>#VALUE!</v>
      </c>
      <c r="AE655" s="276" t="e">
        <f t="shared" si="204"/>
        <v>#VALUE!</v>
      </c>
    </row>
    <row r="656" spans="1:31">
      <c r="A656" s="133" t="e">
        <f t="shared" si="205"/>
        <v>#VALUE!</v>
      </c>
      <c r="B656" s="134" t="e">
        <f t="shared" si="206"/>
        <v>#VALUE!</v>
      </c>
      <c r="C656" s="134" t="e">
        <f t="shared" si="207"/>
        <v>#VALUE!</v>
      </c>
      <c r="D656" s="135" t="e">
        <f t="shared" si="208"/>
        <v>#VALUE!</v>
      </c>
      <c r="E656" s="150" t="e">
        <f t="shared" si="196"/>
        <v>#VALUE!</v>
      </c>
      <c r="F656" s="150" t="e">
        <f t="shared" si="197"/>
        <v>#VALUE!</v>
      </c>
      <c r="G656" s="136" t="e">
        <f t="shared" si="198"/>
        <v>#VALUE!</v>
      </c>
      <c r="H656" s="148" t="e">
        <f t="shared" si="202"/>
        <v>#VALUE!</v>
      </c>
      <c r="I656" s="148" t="e">
        <f t="shared" si="209"/>
        <v>#VALUE!</v>
      </c>
      <c r="J656" s="148" t="e">
        <f t="shared" si="199"/>
        <v>#VALUE!</v>
      </c>
      <c r="K656" s="148" t="e">
        <f t="shared" si="210"/>
        <v>#VALUE!</v>
      </c>
      <c r="L656" s="148" t="e">
        <f t="shared" si="211"/>
        <v>#VALUE!</v>
      </c>
      <c r="M656" s="148" t="e">
        <f t="shared" si="200"/>
        <v>#VALUE!</v>
      </c>
      <c r="N656" s="148" t="e">
        <f t="shared" si="203"/>
        <v>#VALUE!</v>
      </c>
      <c r="O656" s="148"/>
      <c r="P656" s="148"/>
      <c r="Q656" s="148" t="e">
        <f t="shared" si="212"/>
        <v>#VALUE!</v>
      </c>
      <c r="R656" s="148" t="e">
        <f t="shared" si="213"/>
        <v>#VALUE!</v>
      </c>
      <c r="S656" s="137" t="e">
        <f t="shared" si="201"/>
        <v>#VALUE!</v>
      </c>
      <c r="T656" s="275" t="e">
        <f t="shared" si="215"/>
        <v>#VALUE!</v>
      </c>
      <c r="U656" s="275" t="e">
        <f t="shared" si="216"/>
        <v>#VALUE!</v>
      </c>
      <c r="V656" s="275" t="e">
        <f t="shared" si="216"/>
        <v>#VALUE!</v>
      </c>
      <c r="W656" s="275" t="e">
        <f t="shared" si="216"/>
        <v>#VALUE!</v>
      </c>
      <c r="X656" s="275" t="e">
        <f t="shared" si="216"/>
        <v>#VALUE!</v>
      </c>
      <c r="Y656" s="275" t="e">
        <f t="shared" si="216"/>
        <v>#VALUE!</v>
      </c>
      <c r="Z656" s="275" t="e">
        <f t="shared" si="216"/>
        <v>#VALUE!</v>
      </c>
      <c r="AA656" s="275" t="e">
        <f t="shared" si="216"/>
        <v>#VALUE!</v>
      </c>
      <c r="AB656" s="275" t="e">
        <f t="shared" si="216"/>
        <v>#VALUE!</v>
      </c>
      <c r="AC656" s="275" t="e">
        <f t="shared" si="216"/>
        <v>#VALUE!</v>
      </c>
      <c r="AD656" s="275" t="e">
        <f t="shared" si="216"/>
        <v>#VALUE!</v>
      </c>
      <c r="AE656" s="276" t="e">
        <f t="shared" si="204"/>
        <v>#VALUE!</v>
      </c>
    </row>
    <row r="657" spans="1:31">
      <c r="A657" s="133" t="e">
        <f t="shared" si="205"/>
        <v>#VALUE!</v>
      </c>
      <c r="B657" s="134" t="e">
        <f t="shared" si="206"/>
        <v>#VALUE!</v>
      </c>
      <c r="C657" s="134" t="e">
        <f t="shared" si="207"/>
        <v>#VALUE!</v>
      </c>
      <c r="D657" s="135" t="e">
        <f t="shared" si="208"/>
        <v>#VALUE!</v>
      </c>
      <c r="E657" s="150" t="e">
        <f t="shared" ref="E657:E720" si="217">IF(A657&lt;&gt;"", IF(F657="N",0, ROUNDDOWN(IF(S657="Y", MAX(Q657, 0), MIN(BondAmountInvested*G657/Freq, Max_Wdwl_amt)), 2)),"")</f>
        <v>#VALUE!</v>
      </c>
      <c r="F657" s="150" t="e">
        <f t="shared" ref="F657:F720" si="218">IF(A657&lt;&gt;"",  IF(A657&lt;first_projection_wdl_mth,"N",IF(A657=first_projection_wdl_mth,"Y",IF(INT((A657-first_projection_wdl_mth)/Mths_between_Wdwls)=(A657-first_projection_wdl_mth)/Mths_between_Wdwls,"Y","N"))),"")</f>
        <v>#VALUE!</v>
      </c>
      <c r="G657" s="136" t="e">
        <f t="shared" ref="G657:G720" si="219">IF(A657&lt;&gt;"", IncomeRetained, "")</f>
        <v>#VALUE!</v>
      </c>
      <c r="H657" s="148" t="e">
        <f t="shared" si="202"/>
        <v>#VALUE!</v>
      </c>
      <c r="I657" s="148" t="e">
        <f t="shared" si="209"/>
        <v>#VALUE!</v>
      </c>
      <c r="J657" s="148" t="e">
        <f t="shared" ref="J657:J720" si="220">IF(A657&lt;&gt;"", (MIN(E657, Q657)-I657)*(1-IF(D657&lt;chargeable_gain_taxrate_change_date,chargeable_gain_taxrate_pre_change,chargeable_gain_taxrate_post_change))+I657, "")</f>
        <v>#VALUE!</v>
      </c>
      <c r="K657" s="148" t="e">
        <f t="shared" si="210"/>
        <v>#VALUE!</v>
      </c>
      <c r="L657" s="148" t="e">
        <f t="shared" si="211"/>
        <v>#VALUE!</v>
      </c>
      <c r="M657" s="148" t="e">
        <f t="shared" ref="M657:M720" si="221">IF(A657="", "", L657*Mthly_growth_rate)</f>
        <v>#VALUE!</v>
      </c>
      <c r="N657" s="148" t="e">
        <f t="shared" si="203"/>
        <v>#VALUE!</v>
      </c>
      <c r="O657" s="148"/>
      <c r="P657" s="148"/>
      <c r="Q657" s="148" t="e">
        <f t="shared" si="212"/>
        <v>#VALUE!</v>
      </c>
      <c r="R657" s="148" t="e">
        <f t="shared" si="213"/>
        <v>#VALUE!</v>
      </c>
      <c r="S657" s="137" t="e">
        <f t="shared" ref="S657:S720" si="222">IF(A657="", "", IF(S656="Y", "Y", IF(Q657- IF(F657="Y", MIN(BondAmountInvested*G657/Freq,Max_Wdwl_amt), 0)&lt;=0, "Y", "N")))</f>
        <v>#VALUE!</v>
      </c>
      <c r="T657" s="275" t="e">
        <f t="shared" si="215"/>
        <v>#VALUE!</v>
      </c>
      <c r="U657" s="275" t="e">
        <f t="shared" si="216"/>
        <v>#VALUE!</v>
      </c>
      <c r="V657" s="275" t="e">
        <f t="shared" si="216"/>
        <v>#VALUE!</v>
      </c>
      <c r="W657" s="275" t="e">
        <f t="shared" si="216"/>
        <v>#VALUE!</v>
      </c>
      <c r="X657" s="275" t="e">
        <f t="shared" si="216"/>
        <v>#VALUE!</v>
      </c>
      <c r="Y657" s="275" t="e">
        <f t="shared" si="216"/>
        <v>#VALUE!</v>
      </c>
      <c r="Z657" s="275" t="e">
        <f t="shared" si="216"/>
        <v>#VALUE!</v>
      </c>
      <c r="AA657" s="275" t="e">
        <f t="shared" si="216"/>
        <v>#VALUE!</v>
      </c>
      <c r="AB657" s="275" t="e">
        <f t="shared" si="216"/>
        <v>#VALUE!</v>
      </c>
      <c r="AC657" s="275" t="e">
        <f t="shared" si="216"/>
        <v>#VALUE!</v>
      </c>
      <c r="AD657" s="275" t="e">
        <f t="shared" si="216"/>
        <v>#VALUE!</v>
      </c>
      <c r="AE657" s="276" t="e">
        <f t="shared" si="204"/>
        <v>#VALUE!</v>
      </c>
    </row>
    <row r="658" spans="1:31">
      <c r="A658" s="133" t="e">
        <f t="shared" si="205"/>
        <v>#VALUE!</v>
      </c>
      <c r="B658" s="134" t="e">
        <f t="shared" si="206"/>
        <v>#VALUE!</v>
      </c>
      <c r="C658" s="134" t="e">
        <f t="shared" si="207"/>
        <v>#VALUE!</v>
      </c>
      <c r="D658" s="135" t="e">
        <f t="shared" si="208"/>
        <v>#VALUE!</v>
      </c>
      <c r="E658" s="150" t="e">
        <f t="shared" si="217"/>
        <v>#VALUE!</v>
      </c>
      <c r="F658" s="150" t="e">
        <f t="shared" si="218"/>
        <v>#VALUE!</v>
      </c>
      <c r="G658" s="136" t="e">
        <f t="shared" si="219"/>
        <v>#VALUE!</v>
      </c>
      <c r="H658" s="148" t="e">
        <f t="shared" ref="H658:H721" si="223">IF(A658&lt;&gt;"", IF(B658&lt;Max_tax_free_term, IF(AND(C658=1, B658&lt;Max_tax_free_term), Annual_tax_free_Wdwl, 0), 0)+H657-I657, "")</f>
        <v>#VALUE!</v>
      </c>
      <c r="I658" s="148" t="e">
        <f t="shared" si="209"/>
        <v>#VALUE!</v>
      </c>
      <c r="J658" s="148" t="e">
        <f t="shared" si="220"/>
        <v>#VALUE!</v>
      </c>
      <c r="K658" s="148" t="e">
        <f t="shared" si="210"/>
        <v>#VALUE!</v>
      </c>
      <c r="L658" s="148" t="e">
        <f t="shared" si="211"/>
        <v>#VALUE!</v>
      </c>
      <c r="M658" s="148" t="e">
        <f t="shared" si="221"/>
        <v>#VALUE!</v>
      </c>
      <c r="N658" s="148" t="e">
        <f t="shared" ref="N658:N721" si="224">IF(A658="", "", AE658)</f>
        <v>#VALUE!</v>
      </c>
      <c r="O658" s="148"/>
      <c r="P658" s="148"/>
      <c r="Q658" s="148" t="e">
        <f t="shared" si="212"/>
        <v>#VALUE!</v>
      </c>
      <c r="R658" s="148" t="e">
        <f t="shared" si="213"/>
        <v>#VALUE!</v>
      </c>
      <c r="S658" s="137" t="e">
        <f t="shared" si="222"/>
        <v>#VALUE!</v>
      </c>
      <c r="T658" s="275" t="e">
        <f t="shared" si="215"/>
        <v>#VALUE!</v>
      </c>
      <c r="U658" s="275" t="e">
        <f t="shared" si="216"/>
        <v>#VALUE!</v>
      </c>
      <c r="V658" s="275" t="e">
        <f t="shared" si="216"/>
        <v>#VALUE!</v>
      </c>
      <c r="W658" s="275" t="e">
        <f t="shared" si="216"/>
        <v>#VALUE!</v>
      </c>
      <c r="X658" s="275" t="e">
        <f t="shared" si="216"/>
        <v>#VALUE!</v>
      </c>
      <c r="Y658" s="275" t="e">
        <f t="shared" si="216"/>
        <v>#VALUE!</v>
      </c>
      <c r="Z658" s="275" t="e">
        <f t="shared" si="216"/>
        <v>#VALUE!</v>
      </c>
      <c r="AA658" s="275" t="e">
        <f t="shared" si="216"/>
        <v>#VALUE!</v>
      </c>
      <c r="AB658" s="275" t="e">
        <f t="shared" si="216"/>
        <v>#VALUE!</v>
      </c>
      <c r="AC658" s="275" t="e">
        <f t="shared" si="216"/>
        <v>#VALUE!</v>
      </c>
      <c r="AD658" s="275" t="e">
        <f t="shared" si="216"/>
        <v>#VALUE!</v>
      </c>
      <c r="AE658" s="276" t="e">
        <f t="shared" ref="AE658:AE721" si="225">SUMPRODUCT(T658:AD658,T$9:AD$9)/100/12</f>
        <v>#VALUE!</v>
      </c>
    </row>
    <row r="659" spans="1:31">
      <c r="A659" s="133" t="e">
        <f t="shared" ref="A659:A722" si="226">IF(A658&lt;$D$11, A658+1, "")</f>
        <v>#VALUE!</v>
      </c>
      <c r="B659" s="134" t="e">
        <f t="shared" ref="B659:B722" si="227">IF(A659&lt;&gt;"", IF(C659=1, B658+1, B658), "")</f>
        <v>#VALUE!</v>
      </c>
      <c r="C659" s="134" t="e">
        <f t="shared" ref="C659:C722" si="228">IF(A659&lt;&gt;"", IF(C658=12, 1, C658+1), "")</f>
        <v>#VALUE!</v>
      </c>
      <c r="D659" s="135" t="e">
        <f t="shared" ref="D659:D722" si="229">IF(A659&lt;&gt;"", DATE(YEAR(D658), MONTH(D658)+1, DAY(D658)), "")</f>
        <v>#VALUE!</v>
      </c>
      <c r="E659" s="150" t="e">
        <f t="shared" si="217"/>
        <v>#VALUE!</v>
      </c>
      <c r="F659" s="150" t="e">
        <f t="shared" si="218"/>
        <v>#VALUE!</v>
      </c>
      <c r="G659" s="136" t="e">
        <f t="shared" si="219"/>
        <v>#VALUE!</v>
      </c>
      <c r="H659" s="148" t="e">
        <f t="shared" si="223"/>
        <v>#VALUE!</v>
      </c>
      <c r="I659" s="148" t="e">
        <f t="shared" ref="I659:I722" si="230">IF(A659&lt;&gt;"", MIN(E659, H659, Q659), "")</f>
        <v>#VALUE!</v>
      </c>
      <c r="J659" s="148" t="e">
        <f t="shared" si="220"/>
        <v>#VALUE!</v>
      </c>
      <c r="K659" s="148" t="e">
        <f t="shared" ref="K659:K722" si="231">IF(A659="", "", $I$12^(A659/12)*J659)</f>
        <v>#VALUE!</v>
      </c>
      <c r="L659" s="148" t="e">
        <f t="shared" ref="L659:L722" si="232">IF(A659="", "", R658)</f>
        <v>#VALUE!</v>
      </c>
      <c r="M659" s="148" t="e">
        <f t="shared" si="221"/>
        <v>#VALUE!</v>
      </c>
      <c r="N659" s="148" t="e">
        <f t="shared" si="224"/>
        <v>#VALUE!</v>
      </c>
      <c r="O659" s="148"/>
      <c r="P659" s="148"/>
      <c r="Q659" s="148" t="e">
        <f t="shared" ref="Q659:Q722" si="233">IF(A659 = "", 0, MAX(M659 - (SUM(N659:P659)), 0))</f>
        <v>#VALUE!</v>
      </c>
      <c r="R659" s="148" t="e">
        <f t="shared" ref="R659:R722" si="234">IF(A659="", "", MAX(Q659-E659, 0))</f>
        <v>#VALUE!</v>
      </c>
      <c r="S659" s="137" t="e">
        <f t="shared" si="222"/>
        <v>#VALUE!</v>
      </c>
      <c r="T659" s="275" t="e">
        <f t="shared" si="215"/>
        <v>#VALUE!</v>
      </c>
      <c r="U659" s="275" t="e">
        <f t="shared" si="216"/>
        <v>#VALUE!</v>
      </c>
      <c r="V659" s="275" t="e">
        <f t="shared" si="216"/>
        <v>#VALUE!</v>
      </c>
      <c r="W659" s="275" t="e">
        <f t="shared" si="216"/>
        <v>#VALUE!</v>
      </c>
      <c r="X659" s="275" t="e">
        <f t="shared" si="216"/>
        <v>#VALUE!</v>
      </c>
      <c r="Y659" s="275" t="e">
        <f t="shared" si="216"/>
        <v>#VALUE!</v>
      </c>
      <c r="Z659" s="275" t="e">
        <f t="shared" si="216"/>
        <v>#VALUE!</v>
      </c>
      <c r="AA659" s="275" t="e">
        <f t="shared" si="216"/>
        <v>#VALUE!</v>
      </c>
      <c r="AB659" s="275" t="e">
        <f t="shared" si="216"/>
        <v>#VALUE!</v>
      </c>
      <c r="AC659" s="275" t="e">
        <f t="shared" si="216"/>
        <v>#VALUE!</v>
      </c>
      <c r="AD659" s="275" t="e">
        <f t="shared" si="216"/>
        <v>#VALUE!</v>
      </c>
      <c r="AE659" s="276" t="e">
        <f t="shared" si="225"/>
        <v>#VALUE!</v>
      </c>
    </row>
    <row r="660" spans="1:31">
      <c r="A660" s="133" t="e">
        <f t="shared" si="226"/>
        <v>#VALUE!</v>
      </c>
      <c r="B660" s="134" t="e">
        <f t="shared" si="227"/>
        <v>#VALUE!</v>
      </c>
      <c r="C660" s="134" t="e">
        <f t="shared" si="228"/>
        <v>#VALUE!</v>
      </c>
      <c r="D660" s="135" t="e">
        <f t="shared" si="229"/>
        <v>#VALUE!</v>
      </c>
      <c r="E660" s="150" t="e">
        <f t="shared" si="217"/>
        <v>#VALUE!</v>
      </c>
      <c r="F660" s="150" t="e">
        <f t="shared" si="218"/>
        <v>#VALUE!</v>
      </c>
      <c r="G660" s="136" t="e">
        <f t="shared" si="219"/>
        <v>#VALUE!</v>
      </c>
      <c r="H660" s="148" t="e">
        <f t="shared" si="223"/>
        <v>#VALUE!</v>
      </c>
      <c r="I660" s="148" t="e">
        <f t="shared" si="230"/>
        <v>#VALUE!</v>
      </c>
      <c r="J660" s="148" t="e">
        <f t="shared" si="220"/>
        <v>#VALUE!</v>
      </c>
      <c r="K660" s="148" t="e">
        <f t="shared" si="231"/>
        <v>#VALUE!</v>
      </c>
      <c r="L660" s="148" t="e">
        <f t="shared" si="232"/>
        <v>#VALUE!</v>
      </c>
      <c r="M660" s="148" t="e">
        <f t="shared" si="221"/>
        <v>#VALUE!</v>
      </c>
      <c r="N660" s="148" t="e">
        <f t="shared" si="224"/>
        <v>#VALUE!</v>
      </c>
      <c r="O660" s="148"/>
      <c r="P660" s="148"/>
      <c r="Q660" s="148" t="e">
        <f t="shared" si="233"/>
        <v>#VALUE!</v>
      </c>
      <c r="R660" s="148" t="e">
        <f t="shared" si="234"/>
        <v>#VALUE!</v>
      </c>
      <c r="S660" s="137" t="e">
        <f t="shared" si="222"/>
        <v>#VALUE!</v>
      </c>
      <c r="T660" s="275" t="e">
        <f t="shared" si="215"/>
        <v>#VALUE!</v>
      </c>
      <c r="U660" s="275" t="e">
        <f t="shared" si="216"/>
        <v>#VALUE!</v>
      </c>
      <c r="V660" s="275" t="e">
        <f t="shared" si="216"/>
        <v>#VALUE!</v>
      </c>
      <c r="W660" s="275" t="e">
        <f t="shared" si="216"/>
        <v>#VALUE!</v>
      </c>
      <c r="X660" s="275" t="e">
        <f t="shared" si="216"/>
        <v>#VALUE!</v>
      </c>
      <c r="Y660" s="275" t="e">
        <f t="shared" si="216"/>
        <v>#VALUE!</v>
      </c>
      <c r="Z660" s="275" t="e">
        <f t="shared" si="216"/>
        <v>#VALUE!</v>
      </c>
      <c r="AA660" s="275" t="e">
        <f t="shared" si="216"/>
        <v>#VALUE!</v>
      </c>
      <c r="AB660" s="275" t="e">
        <f t="shared" si="216"/>
        <v>#VALUE!</v>
      </c>
      <c r="AC660" s="275" t="e">
        <f t="shared" si="216"/>
        <v>#VALUE!</v>
      </c>
      <c r="AD660" s="275" t="e">
        <f t="shared" si="216"/>
        <v>#VALUE!</v>
      </c>
      <c r="AE660" s="276" t="e">
        <f t="shared" si="225"/>
        <v>#VALUE!</v>
      </c>
    </row>
    <row r="661" spans="1:31">
      <c r="A661" s="133" t="e">
        <f t="shared" si="226"/>
        <v>#VALUE!</v>
      </c>
      <c r="B661" s="134" t="e">
        <f t="shared" si="227"/>
        <v>#VALUE!</v>
      </c>
      <c r="C661" s="134" t="e">
        <f t="shared" si="228"/>
        <v>#VALUE!</v>
      </c>
      <c r="D661" s="135" t="e">
        <f t="shared" si="229"/>
        <v>#VALUE!</v>
      </c>
      <c r="E661" s="150" t="e">
        <f t="shared" si="217"/>
        <v>#VALUE!</v>
      </c>
      <c r="F661" s="150" t="e">
        <f t="shared" si="218"/>
        <v>#VALUE!</v>
      </c>
      <c r="G661" s="136" t="e">
        <f t="shared" si="219"/>
        <v>#VALUE!</v>
      </c>
      <c r="H661" s="148" t="e">
        <f t="shared" si="223"/>
        <v>#VALUE!</v>
      </c>
      <c r="I661" s="148" t="e">
        <f t="shared" si="230"/>
        <v>#VALUE!</v>
      </c>
      <c r="J661" s="148" t="e">
        <f t="shared" si="220"/>
        <v>#VALUE!</v>
      </c>
      <c r="K661" s="148" t="e">
        <f t="shared" si="231"/>
        <v>#VALUE!</v>
      </c>
      <c r="L661" s="148" t="e">
        <f t="shared" si="232"/>
        <v>#VALUE!</v>
      </c>
      <c r="M661" s="148" t="e">
        <f t="shared" si="221"/>
        <v>#VALUE!</v>
      </c>
      <c r="N661" s="148" t="e">
        <f t="shared" si="224"/>
        <v>#VALUE!</v>
      </c>
      <c r="O661" s="148"/>
      <c r="P661" s="148"/>
      <c r="Q661" s="148" t="e">
        <f t="shared" si="233"/>
        <v>#VALUE!</v>
      </c>
      <c r="R661" s="148" t="e">
        <f t="shared" si="234"/>
        <v>#VALUE!</v>
      </c>
      <c r="S661" s="137" t="e">
        <f t="shared" si="222"/>
        <v>#VALUE!</v>
      </c>
      <c r="T661" s="275" t="e">
        <f t="shared" si="215"/>
        <v>#VALUE!</v>
      </c>
      <c r="U661" s="275" t="e">
        <f t="shared" si="216"/>
        <v>#VALUE!</v>
      </c>
      <c r="V661" s="275" t="e">
        <f t="shared" si="216"/>
        <v>#VALUE!</v>
      </c>
      <c r="W661" s="275" t="e">
        <f t="shared" si="216"/>
        <v>#VALUE!</v>
      </c>
      <c r="X661" s="275" t="e">
        <f t="shared" si="216"/>
        <v>#VALUE!</v>
      </c>
      <c r="Y661" s="275" t="e">
        <f t="shared" si="216"/>
        <v>#VALUE!</v>
      </c>
      <c r="Z661" s="275" t="e">
        <f t="shared" si="216"/>
        <v>#VALUE!</v>
      </c>
      <c r="AA661" s="275" t="e">
        <f t="shared" si="216"/>
        <v>#VALUE!</v>
      </c>
      <c r="AB661" s="275" t="e">
        <f t="shared" si="216"/>
        <v>#VALUE!</v>
      </c>
      <c r="AC661" s="275" t="e">
        <f t="shared" si="216"/>
        <v>#VALUE!</v>
      </c>
      <c r="AD661" s="275" t="e">
        <f t="shared" si="216"/>
        <v>#VALUE!</v>
      </c>
      <c r="AE661" s="276" t="e">
        <f t="shared" si="225"/>
        <v>#VALUE!</v>
      </c>
    </row>
    <row r="662" spans="1:31">
      <c r="A662" s="133" t="e">
        <f t="shared" si="226"/>
        <v>#VALUE!</v>
      </c>
      <c r="B662" s="134" t="e">
        <f t="shared" si="227"/>
        <v>#VALUE!</v>
      </c>
      <c r="C662" s="134" t="e">
        <f t="shared" si="228"/>
        <v>#VALUE!</v>
      </c>
      <c r="D662" s="135" t="e">
        <f t="shared" si="229"/>
        <v>#VALUE!</v>
      </c>
      <c r="E662" s="150" t="e">
        <f t="shared" si="217"/>
        <v>#VALUE!</v>
      </c>
      <c r="F662" s="150" t="e">
        <f t="shared" si="218"/>
        <v>#VALUE!</v>
      </c>
      <c r="G662" s="136" t="e">
        <f t="shared" si="219"/>
        <v>#VALUE!</v>
      </c>
      <c r="H662" s="148" t="e">
        <f t="shared" si="223"/>
        <v>#VALUE!</v>
      </c>
      <c r="I662" s="148" t="e">
        <f t="shared" si="230"/>
        <v>#VALUE!</v>
      </c>
      <c r="J662" s="148" t="e">
        <f t="shared" si="220"/>
        <v>#VALUE!</v>
      </c>
      <c r="K662" s="148" t="e">
        <f t="shared" si="231"/>
        <v>#VALUE!</v>
      </c>
      <c r="L662" s="148" t="e">
        <f t="shared" si="232"/>
        <v>#VALUE!</v>
      </c>
      <c r="M662" s="148" t="e">
        <f t="shared" si="221"/>
        <v>#VALUE!</v>
      </c>
      <c r="N662" s="148" t="e">
        <f t="shared" si="224"/>
        <v>#VALUE!</v>
      </c>
      <c r="O662" s="148"/>
      <c r="P662" s="148"/>
      <c r="Q662" s="148" t="e">
        <f t="shared" si="233"/>
        <v>#VALUE!</v>
      </c>
      <c r="R662" s="148" t="e">
        <f t="shared" si="234"/>
        <v>#VALUE!</v>
      </c>
      <c r="S662" s="137" t="e">
        <f t="shared" si="222"/>
        <v>#VALUE!</v>
      </c>
      <c r="T662" s="275" t="e">
        <f t="shared" si="215"/>
        <v>#VALUE!</v>
      </c>
      <c r="U662" s="275" t="e">
        <f t="shared" si="216"/>
        <v>#VALUE!</v>
      </c>
      <c r="V662" s="275" t="e">
        <f t="shared" si="216"/>
        <v>#VALUE!</v>
      </c>
      <c r="W662" s="275" t="e">
        <f t="shared" si="216"/>
        <v>#VALUE!</v>
      </c>
      <c r="X662" s="275" t="e">
        <f t="shared" si="216"/>
        <v>#VALUE!</v>
      </c>
      <c r="Y662" s="275" t="e">
        <f t="shared" si="216"/>
        <v>#VALUE!</v>
      </c>
      <c r="Z662" s="275" t="e">
        <f t="shared" si="216"/>
        <v>#VALUE!</v>
      </c>
      <c r="AA662" s="275" t="e">
        <f t="shared" si="216"/>
        <v>#VALUE!</v>
      </c>
      <c r="AB662" s="275" t="e">
        <f t="shared" si="216"/>
        <v>#VALUE!</v>
      </c>
      <c r="AC662" s="275" t="e">
        <f t="shared" si="216"/>
        <v>#VALUE!</v>
      </c>
      <c r="AD662" s="275" t="e">
        <f t="shared" si="216"/>
        <v>#VALUE!</v>
      </c>
      <c r="AE662" s="276" t="e">
        <f t="shared" si="225"/>
        <v>#VALUE!</v>
      </c>
    </row>
    <row r="663" spans="1:31">
      <c r="A663" s="133" t="e">
        <f t="shared" si="226"/>
        <v>#VALUE!</v>
      </c>
      <c r="B663" s="134" t="e">
        <f t="shared" si="227"/>
        <v>#VALUE!</v>
      </c>
      <c r="C663" s="134" t="e">
        <f t="shared" si="228"/>
        <v>#VALUE!</v>
      </c>
      <c r="D663" s="135" t="e">
        <f t="shared" si="229"/>
        <v>#VALUE!</v>
      </c>
      <c r="E663" s="150" t="e">
        <f t="shared" si="217"/>
        <v>#VALUE!</v>
      </c>
      <c r="F663" s="150" t="e">
        <f t="shared" si="218"/>
        <v>#VALUE!</v>
      </c>
      <c r="G663" s="136" t="e">
        <f t="shared" si="219"/>
        <v>#VALUE!</v>
      </c>
      <c r="H663" s="148" t="e">
        <f t="shared" si="223"/>
        <v>#VALUE!</v>
      </c>
      <c r="I663" s="148" t="e">
        <f t="shared" si="230"/>
        <v>#VALUE!</v>
      </c>
      <c r="J663" s="148" t="e">
        <f t="shared" si="220"/>
        <v>#VALUE!</v>
      </c>
      <c r="K663" s="148" t="e">
        <f t="shared" si="231"/>
        <v>#VALUE!</v>
      </c>
      <c r="L663" s="148" t="e">
        <f t="shared" si="232"/>
        <v>#VALUE!</v>
      </c>
      <c r="M663" s="148" t="e">
        <f t="shared" si="221"/>
        <v>#VALUE!</v>
      </c>
      <c r="N663" s="148" t="e">
        <f t="shared" si="224"/>
        <v>#VALUE!</v>
      </c>
      <c r="O663" s="148"/>
      <c r="P663" s="148"/>
      <c r="Q663" s="148" t="e">
        <f t="shared" si="233"/>
        <v>#VALUE!</v>
      </c>
      <c r="R663" s="148" t="e">
        <f t="shared" si="234"/>
        <v>#VALUE!</v>
      </c>
      <c r="S663" s="137" t="e">
        <f t="shared" si="222"/>
        <v>#VALUE!</v>
      </c>
      <c r="T663" s="275" t="e">
        <f t="shared" si="215"/>
        <v>#VALUE!</v>
      </c>
      <c r="U663" s="275" t="e">
        <f t="shared" si="216"/>
        <v>#VALUE!</v>
      </c>
      <c r="V663" s="275" t="e">
        <f t="shared" si="216"/>
        <v>#VALUE!</v>
      </c>
      <c r="W663" s="275" t="e">
        <f t="shared" si="216"/>
        <v>#VALUE!</v>
      </c>
      <c r="X663" s="275" t="e">
        <f t="shared" si="216"/>
        <v>#VALUE!</v>
      </c>
      <c r="Y663" s="275" t="e">
        <f t="shared" si="216"/>
        <v>#VALUE!</v>
      </c>
      <c r="Z663" s="275" t="e">
        <f t="shared" si="216"/>
        <v>#VALUE!</v>
      </c>
      <c r="AA663" s="275" t="e">
        <f t="shared" si="216"/>
        <v>#VALUE!</v>
      </c>
      <c r="AB663" s="275" t="e">
        <f t="shared" si="216"/>
        <v>#VALUE!</v>
      </c>
      <c r="AC663" s="275" t="e">
        <f t="shared" si="216"/>
        <v>#VALUE!</v>
      </c>
      <c r="AD663" s="275" t="e">
        <f t="shared" si="216"/>
        <v>#VALUE!</v>
      </c>
      <c r="AE663" s="276" t="e">
        <f t="shared" si="225"/>
        <v>#VALUE!</v>
      </c>
    </row>
    <row r="664" spans="1:31">
      <c r="A664" s="133" t="e">
        <f t="shared" si="226"/>
        <v>#VALUE!</v>
      </c>
      <c r="B664" s="134" t="e">
        <f t="shared" si="227"/>
        <v>#VALUE!</v>
      </c>
      <c r="C664" s="134" t="e">
        <f t="shared" si="228"/>
        <v>#VALUE!</v>
      </c>
      <c r="D664" s="135" t="e">
        <f t="shared" si="229"/>
        <v>#VALUE!</v>
      </c>
      <c r="E664" s="150" t="e">
        <f t="shared" si="217"/>
        <v>#VALUE!</v>
      </c>
      <c r="F664" s="150" t="e">
        <f t="shared" si="218"/>
        <v>#VALUE!</v>
      </c>
      <c r="G664" s="136" t="e">
        <f t="shared" si="219"/>
        <v>#VALUE!</v>
      </c>
      <c r="H664" s="148" t="e">
        <f t="shared" si="223"/>
        <v>#VALUE!</v>
      </c>
      <c r="I664" s="148" t="e">
        <f t="shared" si="230"/>
        <v>#VALUE!</v>
      </c>
      <c r="J664" s="148" t="e">
        <f t="shared" si="220"/>
        <v>#VALUE!</v>
      </c>
      <c r="K664" s="148" t="e">
        <f t="shared" si="231"/>
        <v>#VALUE!</v>
      </c>
      <c r="L664" s="148" t="e">
        <f t="shared" si="232"/>
        <v>#VALUE!</v>
      </c>
      <c r="M664" s="148" t="e">
        <f t="shared" si="221"/>
        <v>#VALUE!</v>
      </c>
      <c r="N664" s="148" t="e">
        <f t="shared" si="224"/>
        <v>#VALUE!</v>
      </c>
      <c r="O664" s="148"/>
      <c r="P664" s="148"/>
      <c r="Q664" s="148" t="e">
        <f t="shared" si="233"/>
        <v>#VALUE!</v>
      </c>
      <c r="R664" s="148" t="e">
        <f t="shared" si="234"/>
        <v>#VALUE!</v>
      </c>
      <c r="S664" s="137" t="e">
        <f t="shared" si="222"/>
        <v>#VALUE!</v>
      </c>
      <c r="T664" s="275" t="e">
        <f t="shared" si="215"/>
        <v>#VALUE!</v>
      </c>
      <c r="U664" s="275" t="e">
        <f t="shared" si="216"/>
        <v>#VALUE!</v>
      </c>
      <c r="V664" s="275" t="e">
        <f t="shared" si="216"/>
        <v>#VALUE!</v>
      </c>
      <c r="W664" s="275" t="e">
        <f t="shared" si="216"/>
        <v>#VALUE!</v>
      </c>
      <c r="X664" s="275" t="e">
        <f t="shared" si="216"/>
        <v>#VALUE!</v>
      </c>
      <c r="Y664" s="275" t="e">
        <f t="shared" si="216"/>
        <v>#VALUE!</v>
      </c>
      <c r="Z664" s="275" t="e">
        <f t="shared" si="216"/>
        <v>#VALUE!</v>
      </c>
      <c r="AA664" s="275" t="e">
        <f t="shared" si="216"/>
        <v>#VALUE!</v>
      </c>
      <c r="AB664" s="275" t="e">
        <f t="shared" si="216"/>
        <v>#VALUE!</v>
      </c>
      <c r="AC664" s="275" t="e">
        <f t="shared" si="216"/>
        <v>#VALUE!</v>
      </c>
      <c r="AD664" s="275" t="e">
        <f t="shared" si="216"/>
        <v>#VALUE!</v>
      </c>
      <c r="AE664" s="276" t="e">
        <f t="shared" si="225"/>
        <v>#VALUE!</v>
      </c>
    </row>
    <row r="665" spans="1:31">
      <c r="A665" s="133" t="e">
        <f t="shared" si="226"/>
        <v>#VALUE!</v>
      </c>
      <c r="B665" s="134" t="e">
        <f t="shared" si="227"/>
        <v>#VALUE!</v>
      </c>
      <c r="C665" s="134" t="e">
        <f t="shared" si="228"/>
        <v>#VALUE!</v>
      </c>
      <c r="D665" s="135" t="e">
        <f t="shared" si="229"/>
        <v>#VALUE!</v>
      </c>
      <c r="E665" s="150" t="e">
        <f t="shared" si="217"/>
        <v>#VALUE!</v>
      </c>
      <c r="F665" s="150" t="e">
        <f t="shared" si="218"/>
        <v>#VALUE!</v>
      </c>
      <c r="G665" s="136" t="e">
        <f t="shared" si="219"/>
        <v>#VALUE!</v>
      </c>
      <c r="H665" s="148" t="e">
        <f t="shared" si="223"/>
        <v>#VALUE!</v>
      </c>
      <c r="I665" s="148" t="e">
        <f t="shared" si="230"/>
        <v>#VALUE!</v>
      </c>
      <c r="J665" s="148" t="e">
        <f t="shared" si="220"/>
        <v>#VALUE!</v>
      </c>
      <c r="K665" s="148" t="e">
        <f t="shared" si="231"/>
        <v>#VALUE!</v>
      </c>
      <c r="L665" s="148" t="e">
        <f t="shared" si="232"/>
        <v>#VALUE!</v>
      </c>
      <c r="M665" s="148" t="e">
        <f t="shared" si="221"/>
        <v>#VALUE!</v>
      </c>
      <c r="N665" s="148" t="e">
        <f t="shared" si="224"/>
        <v>#VALUE!</v>
      </c>
      <c r="O665" s="148"/>
      <c r="P665" s="148"/>
      <c r="Q665" s="148" t="e">
        <f t="shared" si="233"/>
        <v>#VALUE!</v>
      </c>
      <c r="R665" s="148" t="e">
        <f t="shared" si="234"/>
        <v>#VALUE!</v>
      </c>
      <c r="S665" s="137" t="e">
        <f t="shared" si="222"/>
        <v>#VALUE!</v>
      </c>
      <c r="T665" s="275" t="e">
        <f t="shared" si="215"/>
        <v>#VALUE!</v>
      </c>
      <c r="U665" s="275" t="e">
        <f t="shared" si="216"/>
        <v>#VALUE!</v>
      </c>
      <c r="V665" s="275" t="e">
        <f t="shared" si="216"/>
        <v>#VALUE!</v>
      </c>
      <c r="W665" s="275" t="e">
        <f t="shared" si="216"/>
        <v>#VALUE!</v>
      </c>
      <c r="X665" s="275" t="e">
        <f t="shared" si="216"/>
        <v>#VALUE!</v>
      </c>
      <c r="Y665" s="275" t="e">
        <f t="shared" si="216"/>
        <v>#VALUE!</v>
      </c>
      <c r="Z665" s="275" t="e">
        <f t="shared" si="216"/>
        <v>#VALUE!</v>
      </c>
      <c r="AA665" s="275" t="e">
        <f t="shared" si="216"/>
        <v>#VALUE!</v>
      </c>
      <c r="AB665" s="275" t="e">
        <f t="shared" si="216"/>
        <v>#VALUE!</v>
      </c>
      <c r="AC665" s="275" t="e">
        <f t="shared" si="216"/>
        <v>#VALUE!</v>
      </c>
      <c r="AD665" s="275" t="e">
        <f t="shared" si="216"/>
        <v>#VALUE!</v>
      </c>
      <c r="AE665" s="276" t="e">
        <f t="shared" si="225"/>
        <v>#VALUE!</v>
      </c>
    </row>
    <row r="666" spans="1:31">
      <c r="A666" s="133" t="e">
        <f t="shared" si="226"/>
        <v>#VALUE!</v>
      </c>
      <c r="B666" s="134" t="e">
        <f t="shared" si="227"/>
        <v>#VALUE!</v>
      </c>
      <c r="C666" s="134" t="e">
        <f t="shared" si="228"/>
        <v>#VALUE!</v>
      </c>
      <c r="D666" s="135" t="e">
        <f t="shared" si="229"/>
        <v>#VALUE!</v>
      </c>
      <c r="E666" s="150" t="e">
        <f t="shared" si="217"/>
        <v>#VALUE!</v>
      </c>
      <c r="F666" s="150" t="e">
        <f t="shared" si="218"/>
        <v>#VALUE!</v>
      </c>
      <c r="G666" s="136" t="e">
        <f t="shared" si="219"/>
        <v>#VALUE!</v>
      </c>
      <c r="H666" s="148" t="e">
        <f t="shared" si="223"/>
        <v>#VALUE!</v>
      </c>
      <c r="I666" s="148" t="e">
        <f t="shared" si="230"/>
        <v>#VALUE!</v>
      </c>
      <c r="J666" s="148" t="e">
        <f t="shared" si="220"/>
        <v>#VALUE!</v>
      </c>
      <c r="K666" s="148" t="e">
        <f t="shared" si="231"/>
        <v>#VALUE!</v>
      </c>
      <c r="L666" s="148" t="e">
        <f t="shared" si="232"/>
        <v>#VALUE!</v>
      </c>
      <c r="M666" s="148" t="e">
        <f t="shared" si="221"/>
        <v>#VALUE!</v>
      </c>
      <c r="N666" s="148" t="e">
        <f t="shared" si="224"/>
        <v>#VALUE!</v>
      </c>
      <c r="O666" s="148"/>
      <c r="P666" s="148"/>
      <c r="Q666" s="148" t="e">
        <f t="shared" si="233"/>
        <v>#VALUE!</v>
      </c>
      <c r="R666" s="148" t="e">
        <f t="shared" si="234"/>
        <v>#VALUE!</v>
      </c>
      <c r="S666" s="137" t="e">
        <f t="shared" si="222"/>
        <v>#VALUE!</v>
      </c>
      <c r="T666" s="275" t="e">
        <f t="shared" si="215"/>
        <v>#VALUE!</v>
      </c>
      <c r="U666" s="275" t="e">
        <f t="shared" si="216"/>
        <v>#VALUE!</v>
      </c>
      <c r="V666" s="275" t="e">
        <f t="shared" si="216"/>
        <v>#VALUE!</v>
      </c>
      <c r="W666" s="275" t="e">
        <f t="shared" si="216"/>
        <v>#VALUE!</v>
      </c>
      <c r="X666" s="275" t="e">
        <f t="shared" si="216"/>
        <v>#VALUE!</v>
      </c>
      <c r="Y666" s="275" t="e">
        <f t="shared" si="216"/>
        <v>#VALUE!</v>
      </c>
      <c r="Z666" s="275" t="e">
        <f t="shared" si="216"/>
        <v>#VALUE!</v>
      </c>
      <c r="AA666" s="275" t="e">
        <f t="shared" si="216"/>
        <v>#VALUE!</v>
      </c>
      <c r="AB666" s="275" t="e">
        <f t="shared" si="216"/>
        <v>#VALUE!</v>
      </c>
      <c r="AC666" s="275" t="e">
        <f t="shared" si="216"/>
        <v>#VALUE!</v>
      </c>
      <c r="AD666" s="275" t="e">
        <f t="shared" si="216"/>
        <v>#VALUE!</v>
      </c>
      <c r="AE666" s="276" t="e">
        <f t="shared" si="225"/>
        <v>#VALUE!</v>
      </c>
    </row>
    <row r="667" spans="1:31">
      <c r="A667" s="133" t="e">
        <f t="shared" si="226"/>
        <v>#VALUE!</v>
      </c>
      <c r="B667" s="134" t="e">
        <f t="shared" si="227"/>
        <v>#VALUE!</v>
      </c>
      <c r="C667" s="134" t="e">
        <f t="shared" si="228"/>
        <v>#VALUE!</v>
      </c>
      <c r="D667" s="135" t="e">
        <f t="shared" si="229"/>
        <v>#VALUE!</v>
      </c>
      <c r="E667" s="150" t="e">
        <f t="shared" si="217"/>
        <v>#VALUE!</v>
      </c>
      <c r="F667" s="150" t="e">
        <f t="shared" si="218"/>
        <v>#VALUE!</v>
      </c>
      <c r="G667" s="136" t="e">
        <f t="shared" si="219"/>
        <v>#VALUE!</v>
      </c>
      <c r="H667" s="148" t="e">
        <f t="shared" si="223"/>
        <v>#VALUE!</v>
      </c>
      <c r="I667" s="148" t="e">
        <f t="shared" si="230"/>
        <v>#VALUE!</v>
      </c>
      <c r="J667" s="148" t="e">
        <f t="shared" si="220"/>
        <v>#VALUE!</v>
      </c>
      <c r="K667" s="148" t="e">
        <f t="shared" si="231"/>
        <v>#VALUE!</v>
      </c>
      <c r="L667" s="148" t="e">
        <f t="shared" si="232"/>
        <v>#VALUE!</v>
      </c>
      <c r="M667" s="148" t="e">
        <f t="shared" si="221"/>
        <v>#VALUE!</v>
      </c>
      <c r="N667" s="148" t="e">
        <f t="shared" si="224"/>
        <v>#VALUE!</v>
      </c>
      <c r="O667" s="148"/>
      <c r="P667" s="148"/>
      <c r="Q667" s="148" t="e">
        <f t="shared" si="233"/>
        <v>#VALUE!</v>
      </c>
      <c r="R667" s="148" t="e">
        <f t="shared" si="234"/>
        <v>#VALUE!</v>
      </c>
      <c r="S667" s="137" t="e">
        <f t="shared" si="222"/>
        <v>#VALUE!</v>
      </c>
      <c r="T667" s="275" t="e">
        <f t="shared" si="215"/>
        <v>#VALUE!</v>
      </c>
      <c r="U667" s="275" t="e">
        <f t="shared" si="216"/>
        <v>#VALUE!</v>
      </c>
      <c r="V667" s="275" t="e">
        <f t="shared" si="216"/>
        <v>#VALUE!</v>
      </c>
      <c r="W667" s="275" t="e">
        <f t="shared" si="216"/>
        <v>#VALUE!</v>
      </c>
      <c r="X667" s="275" t="e">
        <f t="shared" si="216"/>
        <v>#VALUE!</v>
      </c>
      <c r="Y667" s="275" t="e">
        <f t="shared" si="216"/>
        <v>#VALUE!</v>
      </c>
      <c r="Z667" s="275" t="e">
        <f t="shared" si="216"/>
        <v>#VALUE!</v>
      </c>
      <c r="AA667" s="275" t="e">
        <f t="shared" si="216"/>
        <v>#VALUE!</v>
      </c>
      <c r="AB667" s="275" t="e">
        <f t="shared" si="216"/>
        <v>#VALUE!</v>
      </c>
      <c r="AC667" s="275" t="e">
        <f t="shared" si="216"/>
        <v>#VALUE!</v>
      </c>
      <c r="AD667" s="275" t="e">
        <f t="shared" si="216"/>
        <v>#VALUE!</v>
      </c>
      <c r="AE667" s="276" t="e">
        <f t="shared" si="225"/>
        <v>#VALUE!</v>
      </c>
    </row>
    <row r="668" spans="1:31">
      <c r="A668" s="133" t="e">
        <f t="shared" si="226"/>
        <v>#VALUE!</v>
      </c>
      <c r="B668" s="134" t="e">
        <f t="shared" si="227"/>
        <v>#VALUE!</v>
      </c>
      <c r="C668" s="134" t="e">
        <f t="shared" si="228"/>
        <v>#VALUE!</v>
      </c>
      <c r="D668" s="135" t="e">
        <f t="shared" si="229"/>
        <v>#VALUE!</v>
      </c>
      <c r="E668" s="150" t="e">
        <f t="shared" si="217"/>
        <v>#VALUE!</v>
      </c>
      <c r="F668" s="150" t="e">
        <f t="shared" si="218"/>
        <v>#VALUE!</v>
      </c>
      <c r="G668" s="136" t="e">
        <f t="shared" si="219"/>
        <v>#VALUE!</v>
      </c>
      <c r="H668" s="148" t="e">
        <f t="shared" si="223"/>
        <v>#VALUE!</v>
      </c>
      <c r="I668" s="148" t="e">
        <f t="shared" si="230"/>
        <v>#VALUE!</v>
      </c>
      <c r="J668" s="148" t="e">
        <f t="shared" si="220"/>
        <v>#VALUE!</v>
      </c>
      <c r="K668" s="148" t="e">
        <f t="shared" si="231"/>
        <v>#VALUE!</v>
      </c>
      <c r="L668" s="148" t="e">
        <f t="shared" si="232"/>
        <v>#VALUE!</v>
      </c>
      <c r="M668" s="148" t="e">
        <f t="shared" si="221"/>
        <v>#VALUE!</v>
      </c>
      <c r="N668" s="148" t="e">
        <f t="shared" si="224"/>
        <v>#VALUE!</v>
      </c>
      <c r="O668" s="148"/>
      <c r="P668" s="148"/>
      <c r="Q668" s="148" t="e">
        <f t="shared" si="233"/>
        <v>#VALUE!</v>
      </c>
      <c r="R668" s="148" t="e">
        <f t="shared" si="234"/>
        <v>#VALUE!</v>
      </c>
      <c r="S668" s="137" t="e">
        <f t="shared" si="222"/>
        <v>#VALUE!</v>
      </c>
      <c r="T668" s="275" t="e">
        <f t="shared" si="215"/>
        <v>#VALUE!</v>
      </c>
      <c r="U668" s="275" t="e">
        <f t="shared" si="216"/>
        <v>#VALUE!</v>
      </c>
      <c r="V668" s="275" t="e">
        <f t="shared" si="216"/>
        <v>#VALUE!</v>
      </c>
      <c r="W668" s="275" t="e">
        <f t="shared" si="216"/>
        <v>#VALUE!</v>
      </c>
      <c r="X668" s="275" t="e">
        <f t="shared" si="216"/>
        <v>#VALUE!</v>
      </c>
      <c r="Y668" s="275" t="e">
        <f t="shared" ref="U668:AD693" si="235">MAX(0,MIN(MAX(0,$M668),Y$7)-Y$6)</f>
        <v>#VALUE!</v>
      </c>
      <c r="Z668" s="275" t="e">
        <f t="shared" si="235"/>
        <v>#VALUE!</v>
      </c>
      <c r="AA668" s="275" t="e">
        <f t="shared" si="235"/>
        <v>#VALUE!</v>
      </c>
      <c r="AB668" s="275" t="e">
        <f t="shared" si="235"/>
        <v>#VALUE!</v>
      </c>
      <c r="AC668" s="275" t="e">
        <f t="shared" si="235"/>
        <v>#VALUE!</v>
      </c>
      <c r="AD668" s="275" t="e">
        <f t="shared" si="235"/>
        <v>#VALUE!</v>
      </c>
      <c r="AE668" s="276" t="e">
        <f t="shared" si="225"/>
        <v>#VALUE!</v>
      </c>
    </row>
    <row r="669" spans="1:31">
      <c r="A669" s="133" t="e">
        <f t="shared" si="226"/>
        <v>#VALUE!</v>
      </c>
      <c r="B669" s="134" t="e">
        <f t="shared" si="227"/>
        <v>#VALUE!</v>
      </c>
      <c r="C669" s="134" t="e">
        <f t="shared" si="228"/>
        <v>#VALUE!</v>
      </c>
      <c r="D669" s="135" t="e">
        <f t="shared" si="229"/>
        <v>#VALUE!</v>
      </c>
      <c r="E669" s="150" t="e">
        <f t="shared" si="217"/>
        <v>#VALUE!</v>
      </c>
      <c r="F669" s="150" t="e">
        <f t="shared" si="218"/>
        <v>#VALUE!</v>
      </c>
      <c r="G669" s="136" t="e">
        <f t="shared" si="219"/>
        <v>#VALUE!</v>
      </c>
      <c r="H669" s="148" t="e">
        <f t="shared" si="223"/>
        <v>#VALUE!</v>
      </c>
      <c r="I669" s="148" t="e">
        <f t="shared" si="230"/>
        <v>#VALUE!</v>
      </c>
      <c r="J669" s="148" t="e">
        <f t="shared" si="220"/>
        <v>#VALUE!</v>
      </c>
      <c r="K669" s="148" t="e">
        <f t="shared" si="231"/>
        <v>#VALUE!</v>
      </c>
      <c r="L669" s="148" t="e">
        <f t="shared" si="232"/>
        <v>#VALUE!</v>
      </c>
      <c r="M669" s="148" t="e">
        <f t="shared" si="221"/>
        <v>#VALUE!</v>
      </c>
      <c r="N669" s="148" t="e">
        <f t="shared" si="224"/>
        <v>#VALUE!</v>
      </c>
      <c r="O669" s="148"/>
      <c r="P669" s="148"/>
      <c r="Q669" s="148" t="e">
        <f t="shared" si="233"/>
        <v>#VALUE!</v>
      </c>
      <c r="R669" s="148" t="e">
        <f t="shared" si="234"/>
        <v>#VALUE!</v>
      </c>
      <c r="S669" s="137" t="e">
        <f t="shared" si="222"/>
        <v>#VALUE!</v>
      </c>
      <c r="T669" s="275" t="e">
        <f t="shared" si="215"/>
        <v>#VALUE!</v>
      </c>
      <c r="U669" s="275" t="e">
        <f t="shared" si="235"/>
        <v>#VALUE!</v>
      </c>
      <c r="V669" s="275" t="e">
        <f t="shared" si="235"/>
        <v>#VALUE!</v>
      </c>
      <c r="W669" s="275" t="e">
        <f t="shared" si="235"/>
        <v>#VALUE!</v>
      </c>
      <c r="X669" s="275" t="e">
        <f t="shared" si="235"/>
        <v>#VALUE!</v>
      </c>
      <c r="Y669" s="275" t="e">
        <f t="shared" si="235"/>
        <v>#VALUE!</v>
      </c>
      <c r="Z669" s="275" t="e">
        <f t="shared" si="235"/>
        <v>#VALUE!</v>
      </c>
      <c r="AA669" s="275" t="e">
        <f t="shared" si="235"/>
        <v>#VALUE!</v>
      </c>
      <c r="AB669" s="275" t="e">
        <f t="shared" si="235"/>
        <v>#VALUE!</v>
      </c>
      <c r="AC669" s="275" t="e">
        <f t="shared" si="235"/>
        <v>#VALUE!</v>
      </c>
      <c r="AD669" s="275" t="e">
        <f t="shared" si="235"/>
        <v>#VALUE!</v>
      </c>
      <c r="AE669" s="276" t="e">
        <f t="shared" si="225"/>
        <v>#VALUE!</v>
      </c>
    </row>
    <row r="670" spans="1:31">
      <c r="A670" s="133" t="e">
        <f t="shared" si="226"/>
        <v>#VALUE!</v>
      </c>
      <c r="B670" s="134" t="e">
        <f t="shared" si="227"/>
        <v>#VALUE!</v>
      </c>
      <c r="C670" s="134" t="e">
        <f t="shared" si="228"/>
        <v>#VALUE!</v>
      </c>
      <c r="D670" s="135" t="e">
        <f t="shared" si="229"/>
        <v>#VALUE!</v>
      </c>
      <c r="E670" s="150" t="e">
        <f t="shared" si="217"/>
        <v>#VALUE!</v>
      </c>
      <c r="F670" s="150" t="e">
        <f t="shared" si="218"/>
        <v>#VALUE!</v>
      </c>
      <c r="G670" s="136" t="e">
        <f t="shared" si="219"/>
        <v>#VALUE!</v>
      </c>
      <c r="H670" s="148" t="e">
        <f t="shared" si="223"/>
        <v>#VALUE!</v>
      </c>
      <c r="I670" s="148" t="e">
        <f t="shared" si="230"/>
        <v>#VALUE!</v>
      </c>
      <c r="J670" s="148" t="e">
        <f t="shared" si="220"/>
        <v>#VALUE!</v>
      </c>
      <c r="K670" s="148" t="e">
        <f t="shared" si="231"/>
        <v>#VALUE!</v>
      </c>
      <c r="L670" s="148" t="e">
        <f t="shared" si="232"/>
        <v>#VALUE!</v>
      </c>
      <c r="M670" s="148" t="e">
        <f t="shared" si="221"/>
        <v>#VALUE!</v>
      </c>
      <c r="N670" s="148" t="e">
        <f t="shared" si="224"/>
        <v>#VALUE!</v>
      </c>
      <c r="O670" s="148"/>
      <c r="P670" s="148"/>
      <c r="Q670" s="148" t="e">
        <f t="shared" si="233"/>
        <v>#VALUE!</v>
      </c>
      <c r="R670" s="148" t="e">
        <f t="shared" si="234"/>
        <v>#VALUE!</v>
      </c>
      <c r="S670" s="137" t="e">
        <f t="shared" si="222"/>
        <v>#VALUE!</v>
      </c>
      <c r="T670" s="275" t="e">
        <f t="shared" si="215"/>
        <v>#VALUE!</v>
      </c>
      <c r="U670" s="275" t="e">
        <f t="shared" si="235"/>
        <v>#VALUE!</v>
      </c>
      <c r="V670" s="275" t="e">
        <f t="shared" si="235"/>
        <v>#VALUE!</v>
      </c>
      <c r="W670" s="275" t="e">
        <f t="shared" si="235"/>
        <v>#VALUE!</v>
      </c>
      <c r="X670" s="275" t="e">
        <f t="shared" si="235"/>
        <v>#VALUE!</v>
      </c>
      <c r="Y670" s="275" t="e">
        <f t="shared" si="235"/>
        <v>#VALUE!</v>
      </c>
      <c r="Z670" s="275" t="e">
        <f t="shared" si="235"/>
        <v>#VALUE!</v>
      </c>
      <c r="AA670" s="275" t="e">
        <f t="shared" si="235"/>
        <v>#VALUE!</v>
      </c>
      <c r="AB670" s="275" t="e">
        <f t="shared" si="235"/>
        <v>#VALUE!</v>
      </c>
      <c r="AC670" s="275" t="e">
        <f t="shared" si="235"/>
        <v>#VALUE!</v>
      </c>
      <c r="AD670" s="275" t="e">
        <f t="shared" si="235"/>
        <v>#VALUE!</v>
      </c>
      <c r="AE670" s="276" t="e">
        <f t="shared" si="225"/>
        <v>#VALUE!</v>
      </c>
    </row>
    <row r="671" spans="1:31">
      <c r="A671" s="133" t="e">
        <f t="shared" si="226"/>
        <v>#VALUE!</v>
      </c>
      <c r="B671" s="134" t="e">
        <f t="shared" si="227"/>
        <v>#VALUE!</v>
      </c>
      <c r="C671" s="134" t="e">
        <f t="shared" si="228"/>
        <v>#VALUE!</v>
      </c>
      <c r="D671" s="135" t="e">
        <f t="shared" si="229"/>
        <v>#VALUE!</v>
      </c>
      <c r="E671" s="150" t="e">
        <f t="shared" si="217"/>
        <v>#VALUE!</v>
      </c>
      <c r="F671" s="150" t="e">
        <f t="shared" si="218"/>
        <v>#VALUE!</v>
      </c>
      <c r="G671" s="136" t="e">
        <f t="shared" si="219"/>
        <v>#VALUE!</v>
      </c>
      <c r="H671" s="148" t="e">
        <f t="shared" si="223"/>
        <v>#VALUE!</v>
      </c>
      <c r="I671" s="148" t="e">
        <f t="shared" si="230"/>
        <v>#VALUE!</v>
      </c>
      <c r="J671" s="148" t="e">
        <f t="shared" si="220"/>
        <v>#VALUE!</v>
      </c>
      <c r="K671" s="148" t="e">
        <f t="shared" si="231"/>
        <v>#VALUE!</v>
      </c>
      <c r="L671" s="148" t="e">
        <f t="shared" si="232"/>
        <v>#VALUE!</v>
      </c>
      <c r="M671" s="148" t="e">
        <f t="shared" si="221"/>
        <v>#VALUE!</v>
      </c>
      <c r="N671" s="148" t="e">
        <f t="shared" si="224"/>
        <v>#VALUE!</v>
      </c>
      <c r="O671" s="148"/>
      <c r="P671" s="148"/>
      <c r="Q671" s="148" t="e">
        <f t="shared" si="233"/>
        <v>#VALUE!</v>
      </c>
      <c r="R671" s="148" t="e">
        <f t="shared" si="234"/>
        <v>#VALUE!</v>
      </c>
      <c r="S671" s="137" t="e">
        <f t="shared" si="222"/>
        <v>#VALUE!</v>
      </c>
      <c r="T671" s="275" t="e">
        <f t="shared" si="215"/>
        <v>#VALUE!</v>
      </c>
      <c r="U671" s="275" t="e">
        <f t="shared" si="235"/>
        <v>#VALUE!</v>
      </c>
      <c r="V671" s="275" t="e">
        <f t="shared" si="235"/>
        <v>#VALUE!</v>
      </c>
      <c r="W671" s="275" t="e">
        <f t="shared" si="235"/>
        <v>#VALUE!</v>
      </c>
      <c r="X671" s="275" t="e">
        <f t="shared" si="235"/>
        <v>#VALUE!</v>
      </c>
      <c r="Y671" s="275" t="e">
        <f t="shared" si="235"/>
        <v>#VALUE!</v>
      </c>
      <c r="Z671" s="275" t="e">
        <f t="shared" si="235"/>
        <v>#VALUE!</v>
      </c>
      <c r="AA671" s="275" t="e">
        <f t="shared" si="235"/>
        <v>#VALUE!</v>
      </c>
      <c r="AB671" s="275" t="e">
        <f t="shared" si="235"/>
        <v>#VALUE!</v>
      </c>
      <c r="AC671" s="275" t="e">
        <f t="shared" si="235"/>
        <v>#VALUE!</v>
      </c>
      <c r="AD671" s="275" t="e">
        <f t="shared" si="235"/>
        <v>#VALUE!</v>
      </c>
      <c r="AE671" s="276" t="e">
        <f t="shared" si="225"/>
        <v>#VALUE!</v>
      </c>
    </row>
    <row r="672" spans="1:31">
      <c r="A672" s="133" t="e">
        <f t="shared" si="226"/>
        <v>#VALUE!</v>
      </c>
      <c r="B672" s="134" t="e">
        <f t="shared" si="227"/>
        <v>#VALUE!</v>
      </c>
      <c r="C672" s="134" t="e">
        <f t="shared" si="228"/>
        <v>#VALUE!</v>
      </c>
      <c r="D672" s="135" t="e">
        <f t="shared" si="229"/>
        <v>#VALUE!</v>
      </c>
      <c r="E672" s="150" t="e">
        <f t="shared" si="217"/>
        <v>#VALUE!</v>
      </c>
      <c r="F672" s="150" t="e">
        <f t="shared" si="218"/>
        <v>#VALUE!</v>
      </c>
      <c r="G672" s="136" t="e">
        <f t="shared" si="219"/>
        <v>#VALUE!</v>
      </c>
      <c r="H672" s="148" t="e">
        <f t="shared" si="223"/>
        <v>#VALUE!</v>
      </c>
      <c r="I672" s="148" t="e">
        <f t="shared" si="230"/>
        <v>#VALUE!</v>
      </c>
      <c r="J672" s="148" t="e">
        <f t="shared" si="220"/>
        <v>#VALUE!</v>
      </c>
      <c r="K672" s="148" t="e">
        <f t="shared" si="231"/>
        <v>#VALUE!</v>
      </c>
      <c r="L672" s="148" t="e">
        <f t="shared" si="232"/>
        <v>#VALUE!</v>
      </c>
      <c r="M672" s="148" t="e">
        <f t="shared" si="221"/>
        <v>#VALUE!</v>
      </c>
      <c r="N672" s="148" t="e">
        <f t="shared" si="224"/>
        <v>#VALUE!</v>
      </c>
      <c r="O672" s="148"/>
      <c r="P672" s="148"/>
      <c r="Q672" s="148" t="e">
        <f t="shared" si="233"/>
        <v>#VALUE!</v>
      </c>
      <c r="R672" s="148" t="e">
        <f t="shared" si="234"/>
        <v>#VALUE!</v>
      </c>
      <c r="S672" s="137" t="e">
        <f t="shared" si="222"/>
        <v>#VALUE!</v>
      </c>
      <c r="T672" s="275" t="e">
        <f t="shared" si="215"/>
        <v>#VALUE!</v>
      </c>
      <c r="U672" s="275" t="e">
        <f t="shared" si="235"/>
        <v>#VALUE!</v>
      </c>
      <c r="V672" s="275" t="e">
        <f t="shared" si="235"/>
        <v>#VALUE!</v>
      </c>
      <c r="W672" s="275" t="e">
        <f t="shared" si="235"/>
        <v>#VALUE!</v>
      </c>
      <c r="X672" s="275" t="e">
        <f t="shared" si="235"/>
        <v>#VALUE!</v>
      </c>
      <c r="Y672" s="275" t="e">
        <f t="shared" si="235"/>
        <v>#VALUE!</v>
      </c>
      <c r="Z672" s="275" t="e">
        <f t="shared" si="235"/>
        <v>#VALUE!</v>
      </c>
      <c r="AA672" s="275" t="e">
        <f t="shared" si="235"/>
        <v>#VALUE!</v>
      </c>
      <c r="AB672" s="275" t="e">
        <f t="shared" si="235"/>
        <v>#VALUE!</v>
      </c>
      <c r="AC672" s="275" t="e">
        <f t="shared" si="235"/>
        <v>#VALUE!</v>
      </c>
      <c r="AD672" s="275" t="e">
        <f t="shared" si="235"/>
        <v>#VALUE!</v>
      </c>
      <c r="AE672" s="276" t="e">
        <f t="shared" si="225"/>
        <v>#VALUE!</v>
      </c>
    </row>
    <row r="673" spans="1:31">
      <c r="A673" s="133" t="e">
        <f t="shared" si="226"/>
        <v>#VALUE!</v>
      </c>
      <c r="B673" s="134" t="e">
        <f t="shared" si="227"/>
        <v>#VALUE!</v>
      </c>
      <c r="C673" s="134" t="e">
        <f t="shared" si="228"/>
        <v>#VALUE!</v>
      </c>
      <c r="D673" s="135" t="e">
        <f t="shared" si="229"/>
        <v>#VALUE!</v>
      </c>
      <c r="E673" s="150" t="e">
        <f t="shared" si="217"/>
        <v>#VALUE!</v>
      </c>
      <c r="F673" s="150" t="e">
        <f t="shared" si="218"/>
        <v>#VALUE!</v>
      </c>
      <c r="G673" s="136" t="e">
        <f t="shared" si="219"/>
        <v>#VALUE!</v>
      </c>
      <c r="H673" s="148" t="e">
        <f t="shared" si="223"/>
        <v>#VALUE!</v>
      </c>
      <c r="I673" s="148" t="e">
        <f t="shared" si="230"/>
        <v>#VALUE!</v>
      </c>
      <c r="J673" s="148" t="e">
        <f t="shared" si="220"/>
        <v>#VALUE!</v>
      </c>
      <c r="K673" s="148" t="e">
        <f t="shared" si="231"/>
        <v>#VALUE!</v>
      </c>
      <c r="L673" s="148" t="e">
        <f t="shared" si="232"/>
        <v>#VALUE!</v>
      </c>
      <c r="M673" s="148" t="e">
        <f t="shared" si="221"/>
        <v>#VALUE!</v>
      </c>
      <c r="N673" s="148" t="e">
        <f t="shared" si="224"/>
        <v>#VALUE!</v>
      </c>
      <c r="O673" s="148"/>
      <c r="P673" s="148"/>
      <c r="Q673" s="148" t="e">
        <f t="shared" si="233"/>
        <v>#VALUE!</v>
      </c>
      <c r="R673" s="148" t="e">
        <f t="shared" si="234"/>
        <v>#VALUE!</v>
      </c>
      <c r="S673" s="137" t="e">
        <f t="shared" si="222"/>
        <v>#VALUE!</v>
      </c>
      <c r="T673" s="275" t="e">
        <f t="shared" si="215"/>
        <v>#VALUE!</v>
      </c>
      <c r="U673" s="275" t="e">
        <f t="shared" si="235"/>
        <v>#VALUE!</v>
      </c>
      <c r="V673" s="275" t="e">
        <f t="shared" si="235"/>
        <v>#VALUE!</v>
      </c>
      <c r="W673" s="275" t="e">
        <f t="shared" si="235"/>
        <v>#VALUE!</v>
      </c>
      <c r="X673" s="275" t="e">
        <f t="shared" si="235"/>
        <v>#VALUE!</v>
      </c>
      <c r="Y673" s="275" t="e">
        <f t="shared" si="235"/>
        <v>#VALUE!</v>
      </c>
      <c r="Z673" s="275" t="e">
        <f t="shared" si="235"/>
        <v>#VALUE!</v>
      </c>
      <c r="AA673" s="275" t="e">
        <f t="shared" si="235"/>
        <v>#VALUE!</v>
      </c>
      <c r="AB673" s="275" t="e">
        <f t="shared" si="235"/>
        <v>#VALUE!</v>
      </c>
      <c r="AC673" s="275" t="e">
        <f t="shared" si="235"/>
        <v>#VALUE!</v>
      </c>
      <c r="AD673" s="275" t="e">
        <f t="shared" si="235"/>
        <v>#VALUE!</v>
      </c>
      <c r="AE673" s="276" t="e">
        <f t="shared" si="225"/>
        <v>#VALUE!</v>
      </c>
    </row>
    <row r="674" spans="1:31">
      <c r="A674" s="133" t="e">
        <f t="shared" si="226"/>
        <v>#VALUE!</v>
      </c>
      <c r="B674" s="134" t="e">
        <f t="shared" si="227"/>
        <v>#VALUE!</v>
      </c>
      <c r="C674" s="134" t="e">
        <f t="shared" si="228"/>
        <v>#VALUE!</v>
      </c>
      <c r="D674" s="135" t="e">
        <f t="shared" si="229"/>
        <v>#VALUE!</v>
      </c>
      <c r="E674" s="150" t="e">
        <f t="shared" si="217"/>
        <v>#VALUE!</v>
      </c>
      <c r="F674" s="150" t="e">
        <f t="shared" si="218"/>
        <v>#VALUE!</v>
      </c>
      <c r="G674" s="136" t="e">
        <f t="shared" si="219"/>
        <v>#VALUE!</v>
      </c>
      <c r="H674" s="148" t="e">
        <f t="shared" si="223"/>
        <v>#VALUE!</v>
      </c>
      <c r="I674" s="148" t="e">
        <f t="shared" si="230"/>
        <v>#VALUE!</v>
      </c>
      <c r="J674" s="148" t="e">
        <f t="shared" si="220"/>
        <v>#VALUE!</v>
      </c>
      <c r="K674" s="148" t="e">
        <f t="shared" si="231"/>
        <v>#VALUE!</v>
      </c>
      <c r="L674" s="148" t="e">
        <f t="shared" si="232"/>
        <v>#VALUE!</v>
      </c>
      <c r="M674" s="148" t="e">
        <f t="shared" si="221"/>
        <v>#VALUE!</v>
      </c>
      <c r="N674" s="148" t="e">
        <f t="shared" si="224"/>
        <v>#VALUE!</v>
      </c>
      <c r="O674" s="148"/>
      <c r="P674" s="148"/>
      <c r="Q674" s="148" t="e">
        <f t="shared" si="233"/>
        <v>#VALUE!</v>
      </c>
      <c r="R674" s="148" t="e">
        <f t="shared" si="234"/>
        <v>#VALUE!</v>
      </c>
      <c r="S674" s="137" t="e">
        <f t="shared" si="222"/>
        <v>#VALUE!</v>
      </c>
      <c r="T674" s="275" t="e">
        <f t="shared" si="215"/>
        <v>#VALUE!</v>
      </c>
      <c r="U674" s="275" t="e">
        <f t="shared" si="235"/>
        <v>#VALUE!</v>
      </c>
      <c r="V674" s="275" t="e">
        <f t="shared" si="235"/>
        <v>#VALUE!</v>
      </c>
      <c r="W674" s="275" t="e">
        <f t="shared" si="235"/>
        <v>#VALUE!</v>
      </c>
      <c r="X674" s="275" t="e">
        <f t="shared" si="235"/>
        <v>#VALUE!</v>
      </c>
      <c r="Y674" s="275" t="e">
        <f t="shared" si="235"/>
        <v>#VALUE!</v>
      </c>
      <c r="Z674" s="275" t="e">
        <f t="shared" si="235"/>
        <v>#VALUE!</v>
      </c>
      <c r="AA674" s="275" t="e">
        <f t="shared" si="235"/>
        <v>#VALUE!</v>
      </c>
      <c r="AB674" s="275" t="e">
        <f t="shared" si="235"/>
        <v>#VALUE!</v>
      </c>
      <c r="AC674" s="275" t="e">
        <f t="shared" si="235"/>
        <v>#VALUE!</v>
      </c>
      <c r="AD674" s="275" t="e">
        <f t="shared" si="235"/>
        <v>#VALUE!</v>
      </c>
      <c r="AE674" s="276" t="e">
        <f t="shared" si="225"/>
        <v>#VALUE!</v>
      </c>
    </row>
    <row r="675" spans="1:31">
      <c r="A675" s="133" t="e">
        <f t="shared" si="226"/>
        <v>#VALUE!</v>
      </c>
      <c r="B675" s="134" t="e">
        <f t="shared" si="227"/>
        <v>#VALUE!</v>
      </c>
      <c r="C675" s="134" t="e">
        <f t="shared" si="228"/>
        <v>#VALUE!</v>
      </c>
      <c r="D675" s="135" t="e">
        <f t="shared" si="229"/>
        <v>#VALUE!</v>
      </c>
      <c r="E675" s="150" t="e">
        <f t="shared" si="217"/>
        <v>#VALUE!</v>
      </c>
      <c r="F675" s="150" t="e">
        <f t="shared" si="218"/>
        <v>#VALUE!</v>
      </c>
      <c r="G675" s="136" t="e">
        <f t="shared" si="219"/>
        <v>#VALUE!</v>
      </c>
      <c r="H675" s="148" t="e">
        <f t="shared" si="223"/>
        <v>#VALUE!</v>
      </c>
      <c r="I675" s="148" t="e">
        <f t="shared" si="230"/>
        <v>#VALUE!</v>
      </c>
      <c r="J675" s="148" t="e">
        <f t="shared" si="220"/>
        <v>#VALUE!</v>
      </c>
      <c r="K675" s="148" t="e">
        <f t="shared" si="231"/>
        <v>#VALUE!</v>
      </c>
      <c r="L675" s="148" t="e">
        <f t="shared" si="232"/>
        <v>#VALUE!</v>
      </c>
      <c r="M675" s="148" t="e">
        <f t="shared" si="221"/>
        <v>#VALUE!</v>
      </c>
      <c r="N675" s="148" t="e">
        <f t="shared" si="224"/>
        <v>#VALUE!</v>
      </c>
      <c r="O675" s="148"/>
      <c r="P675" s="148"/>
      <c r="Q675" s="148" t="e">
        <f t="shared" si="233"/>
        <v>#VALUE!</v>
      </c>
      <c r="R675" s="148" t="e">
        <f t="shared" si="234"/>
        <v>#VALUE!</v>
      </c>
      <c r="S675" s="137" t="e">
        <f t="shared" si="222"/>
        <v>#VALUE!</v>
      </c>
      <c r="T675" s="275" t="e">
        <f t="shared" si="215"/>
        <v>#VALUE!</v>
      </c>
      <c r="U675" s="275" t="e">
        <f t="shared" si="235"/>
        <v>#VALUE!</v>
      </c>
      <c r="V675" s="275" t="e">
        <f t="shared" si="235"/>
        <v>#VALUE!</v>
      </c>
      <c r="W675" s="275" t="e">
        <f t="shared" si="235"/>
        <v>#VALUE!</v>
      </c>
      <c r="X675" s="275" t="e">
        <f t="shared" si="235"/>
        <v>#VALUE!</v>
      </c>
      <c r="Y675" s="275" t="e">
        <f t="shared" si="235"/>
        <v>#VALUE!</v>
      </c>
      <c r="Z675" s="275" t="e">
        <f t="shared" si="235"/>
        <v>#VALUE!</v>
      </c>
      <c r="AA675" s="275" t="e">
        <f t="shared" si="235"/>
        <v>#VALUE!</v>
      </c>
      <c r="AB675" s="275" t="e">
        <f t="shared" si="235"/>
        <v>#VALUE!</v>
      </c>
      <c r="AC675" s="275" t="e">
        <f t="shared" si="235"/>
        <v>#VALUE!</v>
      </c>
      <c r="AD675" s="275" t="e">
        <f t="shared" si="235"/>
        <v>#VALUE!</v>
      </c>
      <c r="AE675" s="276" t="e">
        <f t="shared" si="225"/>
        <v>#VALUE!</v>
      </c>
    </row>
    <row r="676" spans="1:31">
      <c r="A676" s="133" t="e">
        <f t="shared" si="226"/>
        <v>#VALUE!</v>
      </c>
      <c r="B676" s="134" t="e">
        <f t="shared" si="227"/>
        <v>#VALUE!</v>
      </c>
      <c r="C676" s="134" t="e">
        <f t="shared" si="228"/>
        <v>#VALUE!</v>
      </c>
      <c r="D676" s="135" t="e">
        <f t="shared" si="229"/>
        <v>#VALUE!</v>
      </c>
      <c r="E676" s="150" t="e">
        <f t="shared" si="217"/>
        <v>#VALUE!</v>
      </c>
      <c r="F676" s="150" t="e">
        <f t="shared" si="218"/>
        <v>#VALUE!</v>
      </c>
      <c r="G676" s="136" t="e">
        <f t="shared" si="219"/>
        <v>#VALUE!</v>
      </c>
      <c r="H676" s="148" t="e">
        <f t="shared" si="223"/>
        <v>#VALUE!</v>
      </c>
      <c r="I676" s="148" t="e">
        <f t="shared" si="230"/>
        <v>#VALUE!</v>
      </c>
      <c r="J676" s="148" t="e">
        <f t="shared" si="220"/>
        <v>#VALUE!</v>
      </c>
      <c r="K676" s="148" t="e">
        <f t="shared" si="231"/>
        <v>#VALUE!</v>
      </c>
      <c r="L676" s="148" t="e">
        <f t="shared" si="232"/>
        <v>#VALUE!</v>
      </c>
      <c r="M676" s="148" t="e">
        <f t="shared" si="221"/>
        <v>#VALUE!</v>
      </c>
      <c r="N676" s="148" t="e">
        <f t="shared" si="224"/>
        <v>#VALUE!</v>
      </c>
      <c r="O676" s="148"/>
      <c r="P676" s="148"/>
      <c r="Q676" s="148" t="e">
        <f t="shared" si="233"/>
        <v>#VALUE!</v>
      </c>
      <c r="R676" s="148" t="e">
        <f t="shared" si="234"/>
        <v>#VALUE!</v>
      </c>
      <c r="S676" s="137" t="e">
        <f t="shared" si="222"/>
        <v>#VALUE!</v>
      </c>
      <c r="T676" s="275" t="e">
        <f t="shared" si="215"/>
        <v>#VALUE!</v>
      </c>
      <c r="U676" s="275" t="e">
        <f t="shared" si="235"/>
        <v>#VALUE!</v>
      </c>
      <c r="V676" s="275" t="e">
        <f t="shared" si="235"/>
        <v>#VALUE!</v>
      </c>
      <c r="W676" s="275" t="e">
        <f t="shared" si="235"/>
        <v>#VALUE!</v>
      </c>
      <c r="X676" s="275" t="e">
        <f t="shared" si="235"/>
        <v>#VALUE!</v>
      </c>
      <c r="Y676" s="275" t="e">
        <f t="shared" si="235"/>
        <v>#VALUE!</v>
      </c>
      <c r="Z676" s="275" t="e">
        <f t="shared" si="235"/>
        <v>#VALUE!</v>
      </c>
      <c r="AA676" s="275" t="e">
        <f t="shared" si="235"/>
        <v>#VALUE!</v>
      </c>
      <c r="AB676" s="275" t="e">
        <f t="shared" si="235"/>
        <v>#VALUE!</v>
      </c>
      <c r="AC676" s="275" t="e">
        <f t="shared" si="235"/>
        <v>#VALUE!</v>
      </c>
      <c r="AD676" s="275" t="e">
        <f t="shared" si="235"/>
        <v>#VALUE!</v>
      </c>
      <c r="AE676" s="276" t="e">
        <f t="shared" si="225"/>
        <v>#VALUE!</v>
      </c>
    </row>
    <row r="677" spans="1:31">
      <c r="A677" s="133" t="e">
        <f t="shared" si="226"/>
        <v>#VALUE!</v>
      </c>
      <c r="B677" s="134" t="e">
        <f t="shared" si="227"/>
        <v>#VALUE!</v>
      </c>
      <c r="C677" s="134" t="e">
        <f t="shared" si="228"/>
        <v>#VALUE!</v>
      </c>
      <c r="D677" s="135" t="e">
        <f t="shared" si="229"/>
        <v>#VALUE!</v>
      </c>
      <c r="E677" s="150" t="e">
        <f t="shared" si="217"/>
        <v>#VALUE!</v>
      </c>
      <c r="F677" s="150" t="e">
        <f t="shared" si="218"/>
        <v>#VALUE!</v>
      </c>
      <c r="G677" s="136" t="e">
        <f t="shared" si="219"/>
        <v>#VALUE!</v>
      </c>
      <c r="H677" s="148" t="e">
        <f t="shared" si="223"/>
        <v>#VALUE!</v>
      </c>
      <c r="I677" s="148" t="e">
        <f t="shared" si="230"/>
        <v>#VALUE!</v>
      </c>
      <c r="J677" s="148" t="e">
        <f t="shared" si="220"/>
        <v>#VALUE!</v>
      </c>
      <c r="K677" s="148" t="e">
        <f t="shared" si="231"/>
        <v>#VALUE!</v>
      </c>
      <c r="L677" s="148" t="e">
        <f t="shared" si="232"/>
        <v>#VALUE!</v>
      </c>
      <c r="M677" s="148" t="e">
        <f t="shared" si="221"/>
        <v>#VALUE!</v>
      </c>
      <c r="N677" s="148" t="e">
        <f t="shared" si="224"/>
        <v>#VALUE!</v>
      </c>
      <c r="O677" s="148"/>
      <c r="P677" s="148"/>
      <c r="Q677" s="148" t="e">
        <f t="shared" si="233"/>
        <v>#VALUE!</v>
      </c>
      <c r="R677" s="148" t="e">
        <f t="shared" si="234"/>
        <v>#VALUE!</v>
      </c>
      <c r="S677" s="137" t="e">
        <f t="shared" si="222"/>
        <v>#VALUE!</v>
      </c>
      <c r="T677" s="275" t="e">
        <f t="shared" si="215"/>
        <v>#VALUE!</v>
      </c>
      <c r="U677" s="275" t="e">
        <f t="shared" si="235"/>
        <v>#VALUE!</v>
      </c>
      <c r="V677" s="275" t="e">
        <f t="shared" si="235"/>
        <v>#VALUE!</v>
      </c>
      <c r="W677" s="275" t="e">
        <f t="shared" si="235"/>
        <v>#VALUE!</v>
      </c>
      <c r="X677" s="275" t="e">
        <f t="shared" si="235"/>
        <v>#VALUE!</v>
      </c>
      <c r="Y677" s="275" t="e">
        <f t="shared" si="235"/>
        <v>#VALUE!</v>
      </c>
      <c r="Z677" s="275" t="e">
        <f t="shared" si="235"/>
        <v>#VALUE!</v>
      </c>
      <c r="AA677" s="275" t="e">
        <f t="shared" si="235"/>
        <v>#VALUE!</v>
      </c>
      <c r="AB677" s="275" t="e">
        <f t="shared" si="235"/>
        <v>#VALUE!</v>
      </c>
      <c r="AC677" s="275" t="e">
        <f t="shared" si="235"/>
        <v>#VALUE!</v>
      </c>
      <c r="AD677" s="275" t="e">
        <f t="shared" si="235"/>
        <v>#VALUE!</v>
      </c>
      <c r="AE677" s="276" t="e">
        <f t="shared" si="225"/>
        <v>#VALUE!</v>
      </c>
    </row>
    <row r="678" spans="1:31">
      <c r="A678" s="133" t="e">
        <f t="shared" si="226"/>
        <v>#VALUE!</v>
      </c>
      <c r="B678" s="134" t="e">
        <f t="shared" si="227"/>
        <v>#VALUE!</v>
      </c>
      <c r="C678" s="134" t="e">
        <f t="shared" si="228"/>
        <v>#VALUE!</v>
      </c>
      <c r="D678" s="135" t="e">
        <f t="shared" si="229"/>
        <v>#VALUE!</v>
      </c>
      <c r="E678" s="150" t="e">
        <f t="shared" si="217"/>
        <v>#VALUE!</v>
      </c>
      <c r="F678" s="150" t="e">
        <f t="shared" si="218"/>
        <v>#VALUE!</v>
      </c>
      <c r="G678" s="136" t="e">
        <f t="shared" si="219"/>
        <v>#VALUE!</v>
      </c>
      <c r="H678" s="148" t="e">
        <f t="shared" si="223"/>
        <v>#VALUE!</v>
      </c>
      <c r="I678" s="148" t="e">
        <f t="shared" si="230"/>
        <v>#VALUE!</v>
      </c>
      <c r="J678" s="148" t="e">
        <f t="shared" si="220"/>
        <v>#VALUE!</v>
      </c>
      <c r="K678" s="148" t="e">
        <f t="shared" si="231"/>
        <v>#VALUE!</v>
      </c>
      <c r="L678" s="148" t="e">
        <f t="shared" si="232"/>
        <v>#VALUE!</v>
      </c>
      <c r="M678" s="148" t="e">
        <f t="shared" si="221"/>
        <v>#VALUE!</v>
      </c>
      <c r="N678" s="148" t="e">
        <f t="shared" si="224"/>
        <v>#VALUE!</v>
      </c>
      <c r="O678" s="148"/>
      <c r="P678" s="148"/>
      <c r="Q678" s="148" t="e">
        <f t="shared" si="233"/>
        <v>#VALUE!</v>
      </c>
      <c r="R678" s="148" t="e">
        <f t="shared" si="234"/>
        <v>#VALUE!</v>
      </c>
      <c r="S678" s="137" t="e">
        <f t="shared" si="222"/>
        <v>#VALUE!</v>
      </c>
      <c r="T678" s="275" t="e">
        <f t="shared" si="215"/>
        <v>#VALUE!</v>
      </c>
      <c r="U678" s="275" t="e">
        <f t="shared" si="235"/>
        <v>#VALUE!</v>
      </c>
      <c r="V678" s="275" t="e">
        <f t="shared" si="235"/>
        <v>#VALUE!</v>
      </c>
      <c r="W678" s="275" t="e">
        <f t="shared" si="235"/>
        <v>#VALUE!</v>
      </c>
      <c r="X678" s="275" t="e">
        <f t="shared" si="235"/>
        <v>#VALUE!</v>
      </c>
      <c r="Y678" s="275" t="e">
        <f t="shared" si="235"/>
        <v>#VALUE!</v>
      </c>
      <c r="Z678" s="275" t="e">
        <f t="shared" si="235"/>
        <v>#VALUE!</v>
      </c>
      <c r="AA678" s="275" t="e">
        <f t="shared" si="235"/>
        <v>#VALUE!</v>
      </c>
      <c r="AB678" s="275" t="e">
        <f t="shared" si="235"/>
        <v>#VALUE!</v>
      </c>
      <c r="AC678" s="275" t="e">
        <f t="shared" si="235"/>
        <v>#VALUE!</v>
      </c>
      <c r="AD678" s="275" t="e">
        <f t="shared" si="235"/>
        <v>#VALUE!</v>
      </c>
      <c r="AE678" s="276" t="e">
        <f t="shared" si="225"/>
        <v>#VALUE!</v>
      </c>
    </row>
    <row r="679" spans="1:31">
      <c r="A679" s="133" t="e">
        <f t="shared" si="226"/>
        <v>#VALUE!</v>
      </c>
      <c r="B679" s="134" t="e">
        <f t="shared" si="227"/>
        <v>#VALUE!</v>
      </c>
      <c r="C679" s="134" t="e">
        <f t="shared" si="228"/>
        <v>#VALUE!</v>
      </c>
      <c r="D679" s="135" t="e">
        <f t="shared" si="229"/>
        <v>#VALUE!</v>
      </c>
      <c r="E679" s="150" t="e">
        <f t="shared" si="217"/>
        <v>#VALUE!</v>
      </c>
      <c r="F679" s="150" t="e">
        <f t="shared" si="218"/>
        <v>#VALUE!</v>
      </c>
      <c r="G679" s="136" t="e">
        <f t="shared" si="219"/>
        <v>#VALUE!</v>
      </c>
      <c r="H679" s="148" t="e">
        <f t="shared" si="223"/>
        <v>#VALUE!</v>
      </c>
      <c r="I679" s="148" t="e">
        <f t="shared" si="230"/>
        <v>#VALUE!</v>
      </c>
      <c r="J679" s="148" t="e">
        <f t="shared" si="220"/>
        <v>#VALUE!</v>
      </c>
      <c r="K679" s="148" t="e">
        <f t="shared" si="231"/>
        <v>#VALUE!</v>
      </c>
      <c r="L679" s="148" t="e">
        <f t="shared" si="232"/>
        <v>#VALUE!</v>
      </c>
      <c r="M679" s="148" t="e">
        <f t="shared" si="221"/>
        <v>#VALUE!</v>
      </c>
      <c r="N679" s="148" t="e">
        <f t="shared" si="224"/>
        <v>#VALUE!</v>
      </c>
      <c r="O679" s="148"/>
      <c r="P679" s="148"/>
      <c r="Q679" s="148" t="e">
        <f t="shared" si="233"/>
        <v>#VALUE!</v>
      </c>
      <c r="R679" s="148" t="e">
        <f t="shared" si="234"/>
        <v>#VALUE!</v>
      </c>
      <c r="S679" s="137" t="e">
        <f t="shared" si="222"/>
        <v>#VALUE!</v>
      </c>
      <c r="T679" s="275" t="e">
        <f t="shared" si="215"/>
        <v>#VALUE!</v>
      </c>
      <c r="U679" s="275" t="e">
        <f t="shared" si="235"/>
        <v>#VALUE!</v>
      </c>
      <c r="V679" s="275" t="e">
        <f t="shared" si="235"/>
        <v>#VALUE!</v>
      </c>
      <c r="W679" s="275" t="e">
        <f t="shared" si="235"/>
        <v>#VALUE!</v>
      </c>
      <c r="X679" s="275" t="e">
        <f t="shared" si="235"/>
        <v>#VALUE!</v>
      </c>
      <c r="Y679" s="275" t="e">
        <f t="shared" si="235"/>
        <v>#VALUE!</v>
      </c>
      <c r="Z679" s="275" t="e">
        <f t="shared" si="235"/>
        <v>#VALUE!</v>
      </c>
      <c r="AA679" s="275" t="e">
        <f t="shared" si="235"/>
        <v>#VALUE!</v>
      </c>
      <c r="AB679" s="275" t="e">
        <f t="shared" si="235"/>
        <v>#VALUE!</v>
      </c>
      <c r="AC679" s="275" t="e">
        <f t="shared" si="235"/>
        <v>#VALUE!</v>
      </c>
      <c r="AD679" s="275" t="e">
        <f t="shared" si="235"/>
        <v>#VALUE!</v>
      </c>
      <c r="AE679" s="276" t="e">
        <f t="shared" si="225"/>
        <v>#VALUE!</v>
      </c>
    </row>
    <row r="680" spans="1:31">
      <c r="A680" s="133" t="e">
        <f t="shared" si="226"/>
        <v>#VALUE!</v>
      </c>
      <c r="B680" s="134" t="e">
        <f t="shared" si="227"/>
        <v>#VALUE!</v>
      </c>
      <c r="C680" s="134" t="e">
        <f t="shared" si="228"/>
        <v>#VALUE!</v>
      </c>
      <c r="D680" s="135" t="e">
        <f t="shared" si="229"/>
        <v>#VALUE!</v>
      </c>
      <c r="E680" s="150" t="e">
        <f t="shared" si="217"/>
        <v>#VALUE!</v>
      </c>
      <c r="F680" s="150" t="e">
        <f t="shared" si="218"/>
        <v>#VALUE!</v>
      </c>
      <c r="G680" s="136" t="e">
        <f t="shared" si="219"/>
        <v>#VALUE!</v>
      </c>
      <c r="H680" s="148" t="e">
        <f t="shared" si="223"/>
        <v>#VALUE!</v>
      </c>
      <c r="I680" s="148" t="e">
        <f t="shared" si="230"/>
        <v>#VALUE!</v>
      </c>
      <c r="J680" s="148" t="e">
        <f t="shared" si="220"/>
        <v>#VALUE!</v>
      </c>
      <c r="K680" s="148" t="e">
        <f t="shared" si="231"/>
        <v>#VALUE!</v>
      </c>
      <c r="L680" s="148" t="e">
        <f t="shared" si="232"/>
        <v>#VALUE!</v>
      </c>
      <c r="M680" s="148" t="e">
        <f t="shared" si="221"/>
        <v>#VALUE!</v>
      </c>
      <c r="N680" s="148" t="e">
        <f t="shared" si="224"/>
        <v>#VALUE!</v>
      </c>
      <c r="O680" s="148"/>
      <c r="P680" s="148"/>
      <c r="Q680" s="148" t="e">
        <f t="shared" si="233"/>
        <v>#VALUE!</v>
      </c>
      <c r="R680" s="148" t="e">
        <f t="shared" si="234"/>
        <v>#VALUE!</v>
      </c>
      <c r="S680" s="137" t="e">
        <f t="shared" si="222"/>
        <v>#VALUE!</v>
      </c>
      <c r="T680" s="275" t="e">
        <f t="shared" si="215"/>
        <v>#VALUE!</v>
      </c>
      <c r="U680" s="275" t="e">
        <f t="shared" si="235"/>
        <v>#VALUE!</v>
      </c>
      <c r="V680" s="275" t="e">
        <f t="shared" si="235"/>
        <v>#VALUE!</v>
      </c>
      <c r="W680" s="275" t="e">
        <f t="shared" si="235"/>
        <v>#VALUE!</v>
      </c>
      <c r="X680" s="275" t="e">
        <f t="shared" si="235"/>
        <v>#VALUE!</v>
      </c>
      <c r="Y680" s="275" t="e">
        <f t="shared" si="235"/>
        <v>#VALUE!</v>
      </c>
      <c r="Z680" s="275" t="e">
        <f t="shared" si="235"/>
        <v>#VALUE!</v>
      </c>
      <c r="AA680" s="275" t="e">
        <f t="shared" si="235"/>
        <v>#VALUE!</v>
      </c>
      <c r="AB680" s="275" t="e">
        <f t="shared" si="235"/>
        <v>#VALUE!</v>
      </c>
      <c r="AC680" s="275" t="e">
        <f t="shared" si="235"/>
        <v>#VALUE!</v>
      </c>
      <c r="AD680" s="275" t="e">
        <f t="shared" si="235"/>
        <v>#VALUE!</v>
      </c>
      <c r="AE680" s="276" t="e">
        <f t="shared" si="225"/>
        <v>#VALUE!</v>
      </c>
    </row>
    <row r="681" spans="1:31">
      <c r="A681" s="133" t="e">
        <f t="shared" si="226"/>
        <v>#VALUE!</v>
      </c>
      <c r="B681" s="134" t="e">
        <f t="shared" si="227"/>
        <v>#VALUE!</v>
      </c>
      <c r="C681" s="134" t="e">
        <f t="shared" si="228"/>
        <v>#VALUE!</v>
      </c>
      <c r="D681" s="135" t="e">
        <f t="shared" si="229"/>
        <v>#VALUE!</v>
      </c>
      <c r="E681" s="150" t="e">
        <f t="shared" si="217"/>
        <v>#VALUE!</v>
      </c>
      <c r="F681" s="150" t="e">
        <f t="shared" si="218"/>
        <v>#VALUE!</v>
      </c>
      <c r="G681" s="136" t="e">
        <f t="shared" si="219"/>
        <v>#VALUE!</v>
      </c>
      <c r="H681" s="148" t="e">
        <f t="shared" si="223"/>
        <v>#VALUE!</v>
      </c>
      <c r="I681" s="148" t="e">
        <f t="shared" si="230"/>
        <v>#VALUE!</v>
      </c>
      <c r="J681" s="148" t="e">
        <f t="shared" si="220"/>
        <v>#VALUE!</v>
      </c>
      <c r="K681" s="148" t="e">
        <f t="shared" si="231"/>
        <v>#VALUE!</v>
      </c>
      <c r="L681" s="148" t="e">
        <f t="shared" si="232"/>
        <v>#VALUE!</v>
      </c>
      <c r="M681" s="148" t="e">
        <f t="shared" si="221"/>
        <v>#VALUE!</v>
      </c>
      <c r="N681" s="148" t="e">
        <f t="shared" si="224"/>
        <v>#VALUE!</v>
      </c>
      <c r="O681" s="148"/>
      <c r="P681" s="148"/>
      <c r="Q681" s="148" t="e">
        <f t="shared" si="233"/>
        <v>#VALUE!</v>
      </c>
      <c r="R681" s="148" t="e">
        <f t="shared" si="234"/>
        <v>#VALUE!</v>
      </c>
      <c r="S681" s="137" t="e">
        <f t="shared" si="222"/>
        <v>#VALUE!</v>
      </c>
      <c r="T681" s="275" t="e">
        <f t="shared" si="215"/>
        <v>#VALUE!</v>
      </c>
      <c r="U681" s="275" t="e">
        <f t="shared" si="235"/>
        <v>#VALUE!</v>
      </c>
      <c r="V681" s="275" t="e">
        <f t="shared" si="235"/>
        <v>#VALUE!</v>
      </c>
      <c r="W681" s="275" t="e">
        <f t="shared" si="235"/>
        <v>#VALUE!</v>
      </c>
      <c r="X681" s="275" t="e">
        <f t="shared" si="235"/>
        <v>#VALUE!</v>
      </c>
      <c r="Y681" s="275" t="e">
        <f t="shared" si="235"/>
        <v>#VALUE!</v>
      </c>
      <c r="Z681" s="275" t="e">
        <f t="shared" si="235"/>
        <v>#VALUE!</v>
      </c>
      <c r="AA681" s="275" t="e">
        <f t="shared" si="235"/>
        <v>#VALUE!</v>
      </c>
      <c r="AB681" s="275" t="e">
        <f t="shared" si="235"/>
        <v>#VALUE!</v>
      </c>
      <c r="AC681" s="275" t="e">
        <f t="shared" si="235"/>
        <v>#VALUE!</v>
      </c>
      <c r="AD681" s="275" t="e">
        <f t="shared" si="235"/>
        <v>#VALUE!</v>
      </c>
      <c r="AE681" s="276" t="e">
        <f t="shared" si="225"/>
        <v>#VALUE!</v>
      </c>
    </row>
    <row r="682" spans="1:31">
      <c r="A682" s="133" t="e">
        <f t="shared" si="226"/>
        <v>#VALUE!</v>
      </c>
      <c r="B682" s="134" t="e">
        <f t="shared" si="227"/>
        <v>#VALUE!</v>
      </c>
      <c r="C682" s="134" t="e">
        <f t="shared" si="228"/>
        <v>#VALUE!</v>
      </c>
      <c r="D682" s="135" t="e">
        <f t="shared" si="229"/>
        <v>#VALUE!</v>
      </c>
      <c r="E682" s="150" t="e">
        <f t="shared" si="217"/>
        <v>#VALUE!</v>
      </c>
      <c r="F682" s="150" t="e">
        <f t="shared" si="218"/>
        <v>#VALUE!</v>
      </c>
      <c r="G682" s="136" t="e">
        <f t="shared" si="219"/>
        <v>#VALUE!</v>
      </c>
      <c r="H682" s="148" t="e">
        <f t="shared" si="223"/>
        <v>#VALUE!</v>
      </c>
      <c r="I682" s="148" t="e">
        <f t="shared" si="230"/>
        <v>#VALUE!</v>
      </c>
      <c r="J682" s="148" t="e">
        <f t="shared" si="220"/>
        <v>#VALUE!</v>
      </c>
      <c r="K682" s="148" t="e">
        <f t="shared" si="231"/>
        <v>#VALUE!</v>
      </c>
      <c r="L682" s="148" t="e">
        <f t="shared" si="232"/>
        <v>#VALUE!</v>
      </c>
      <c r="M682" s="148" t="e">
        <f t="shared" si="221"/>
        <v>#VALUE!</v>
      </c>
      <c r="N682" s="148" t="e">
        <f t="shared" si="224"/>
        <v>#VALUE!</v>
      </c>
      <c r="O682" s="148"/>
      <c r="P682" s="148"/>
      <c r="Q682" s="148" t="e">
        <f t="shared" si="233"/>
        <v>#VALUE!</v>
      </c>
      <c r="R682" s="148" t="e">
        <f t="shared" si="234"/>
        <v>#VALUE!</v>
      </c>
      <c r="S682" s="137" t="e">
        <f t="shared" si="222"/>
        <v>#VALUE!</v>
      </c>
      <c r="T682" s="275" t="e">
        <f t="shared" si="215"/>
        <v>#VALUE!</v>
      </c>
      <c r="U682" s="275" t="e">
        <f t="shared" si="235"/>
        <v>#VALUE!</v>
      </c>
      <c r="V682" s="275" t="e">
        <f t="shared" si="235"/>
        <v>#VALUE!</v>
      </c>
      <c r="W682" s="275" t="e">
        <f t="shared" si="235"/>
        <v>#VALUE!</v>
      </c>
      <c r="X682" s="275" t="e">
        <f t="shared" si="235"/>
        <v>#VALUE!</v>
      </c>
      <c r="Y682" s="275" t="e">
        <f t="shared" si="235"/>
        <v>#VALUE!</v>
      </c>
      <c r="Z682" s="275" t="e">
        <f t="shared" si="235"/>
        <v>#VALUE!</v>
      </c>
      <c r="AA682" s="275" t="e">
        <f t="shared" si="235"/>
        <v>#VALUE!</v>
      </c>
      <c r="AB682" s="275" t="e">
        <f t="shared" si="235"/>
        <v>#VALUE!</v>
      </c>
      <c r="AC682" s="275" t="e">
        <f t="shared" si="235"/>
        <v>#VALUE!</v>
      </c>
      <c r="AD682" s="275" t="e">
        <f t="shared" si="235"/>
        <v>#VALUE!</v>
      </c>
      <c r="AE682" s="276" t="e">
        <f t="shared" si="225"/>
        <v>#VALUE!</v>
      </c>
    </row>
    <row r="683" spans="1:31">
      <c r="A683" s="133" t="e">
        <f t="shared" si="226"/>
        <v>#VALUE!</v>
      </c>
      <c r="B683" s="134" t="e">
        <f t="shared" si="227"/>
        <v>#VALUE!</v>
      </c>
      <c r="C683" s="134" t="e">
        <f t="shared" si="228"/>
        <v>#VALUE!</v>
      </c>
      <c r="D683" s="135" t="e">
        <f t="shared" si="229"/>
        <v>#VALUE!</v>
      </c>
      <c r="E683" s="150" t="e">
        <f t="shared" si="217"/>
        <v>#VALUE!</v>
      </c>
      <c r="F683" s="150" t="e">
        <f t="shared" si="218"/>
        <v>#VALUE!</v>
      </c>
      <c r="G683" s="136" t="e">
        <f t="shared" si="219"/>
        <v>#VALUE!</v>
      </c>
      <c r="H683" s="148" t="e">
        <f t="shared" si="223"/>
        <v>#VALUE!</v>
      </c>
      <c r="I683" s="148" t="e">
        <f t="shared" si="230"/>
        <v>#VALUE!</v>
      </c>
      <c r="J683" s="148" t="e">
        <f t="shared" si="220"/>
        <v>#VALUE!</v>
      </c>
      <c r="K683" s="148" t="e">
        <f t="shared" si="231"/>
        <v>#VALUE!</v>
      </c>
      <c r="L683" s="148" t="e">
        <f t="shared" si="232"/>
        <v>#VALUE!</v>
      </c>
      <c r="M683" s="148" t="e">
        <f t="shared" si="221"/>
        <v>#VALUE!</v>
      </c>
      <c r="N683" s="148" t="e">
        <f t="shared" si="224"/>
        <v>#VALUE!</v>
      </c>
      <c r="O683" s="148"/>
      <c r="P683" s="148"/>
      <c r="Q683" s="148" t="e">
        <f t="shared" si="233"/>
        <v>#VALUE!</v>
      </c>
      <c r="R683" s="148" t="e">
        <f t="shared" si="234"/>
        <v>#VALUE!</v>
      </c>
      <c r="S683" s="137" t="e">
        <f t="shared" si="222"/>
        <v>#VALUE!</v>
      </c>
      <c r="T683" s="275" t="e">
        <f t="shared" ref="T683:T746" si="236">MAX(0,MIN(MAX(0,$M683),T$7)-T$6)</f>
        <v>#VALUE!</v>
      </c>
      <c r="U683" s="275" t="e">
        <f t="shared" si="235"/>
        <v>#VALUE!</v>
      </c>
      <c r="V683" s="275" t="e">
        <f t="shared" si="235"/>
        <v>#VALUE!</v>
      </c>
      <c r="W683" s="275" t="e">
        <f t="shared" si="235"/>
        <v>#VALUE!</v>
      </c>
      <c r="X683" s="275" t="e">
        <f t="shared" si="235"/>
        <v>#VALUE!</v>
      </c>
      <c r="Y683" s="275" t="e">
        <f t="shared" si="235"/>
        <v>#VALUE!</v>
      </c>
      <c r="Z683" s="275" t="e">
        <f t="shared" si="235"/>
        <v>#VALUE!</v>
      </c>
      <c r="AA683" s="275" t="e">
        <f t="shared" si="235"/>
        <v>#VALUE!</v>
      </c>
      <c r="AB683" s="275" t="e">
        <f t="shared" si="235"/>
        <v>#VALUE!</v>
      </c>
      <c r="AC683" s="275" t="e">
        <f t="shared" si="235"/>
        <v>#VALUE!</v>
      </c>
      <c r="AD683" s="275" t="e">
        <f t="shared" si="235"/>
        <v>#VALUE!</v>
      </c>
      <c r="AE683" s="276" t="e">
        <f t="shared" si="225"/>
        <v>#VALUE!</v>
      </c>
    </row>
    <row r="684" spans="1:31">
      <c r="A684" s="133" t="e">
        <f t="shared" si="226"/>
        <v>#VALUE!</v>
      </c>
      <c r="B684" s="134" t="e">
        <f t="shared" si="227"/>
        <v>#VALUE!</v>
      </c>
      <c r="C684" s="134" t="e">
        <f t="shared" si="228"/>
        <v>#VALUE!</v>
      </c>
      <c r="D684" s="135" t="e">
        <f t="shared" si="229"/>
        <v>#VALUE!</v>
      </c>
      <c r="E684" s="150" t="e">
        <f t="shared" si="217"/>
        <v>#VALUE!</v>
      </c>
      <c r="F684" s="150" t="e">
        <f t="shared" si="218"/>
        <v>#VALUE!</v>
      </c>
      <c r="G684" s="136" t="e">
        <f t="shared" si="219"/>
        <v>#VALUE!</v>
      </c>
      <c r="H684" s="148" t="e">
        <f t="shared" si="223"/>
        <v>#VALUE!</v>
      </c>
      <c r="I684" s="148" t="e">
        <f t="shared" si="230"/>
        <v>#VALUE!</v>
      </c>
      <c r="J684" s="148" t="e">
        <f t="shared" si="220"/>
        <v>#VALUE!</v>
      </c>
      <c r="K684" s="148" t="e">
        <f t="shared" si="231"/>
        <v>#VALUE!</v>
      </c>
      <c r="L684" s="148" t="e">
        <f t="shared" si="232"/>
        <v>#VALUE!</v>
      </c>
      <c r="M684" s="148" t="e">
        <f t="shared" si="221"/>
        <v>#VALUE!</v>
      </c>
      <c r="N684" s="148" t="e">
        <f t="shared" si="224"/>
        <v>#VALUE!</v>
      </c>
      <c r="O684" s="148"/>
      <c r="P684" s="148"/>
      <c r="Q684" s="148" t="e">
        <f t="shared" si="233"/>
        <v>#VALUE!</v>
      </c>
      <c r="R684" s="148" t="e">
        <f t="shared" si="234"/>
        <v>#VALUE!</v>
      </c>
      <c r="S684" s="137" t="e">
        <f t="shared" si="222"/>
        <v>#VALUE!</v>
      </c>
      <c r="T684" s="275" t="e">
        <f t="shared" si="236"/>
        <v>#VALUE!</v>
      </c>
      <c r="U684" s="275" t="e">
        <f t="shared" si="235"/>
        <v>#VALUE!</v>
      </c>
      <c r="V684" s="275" t="e">
        <f t="shared" si="235"/>
        <v>#VALUE!</v>
      </c>
      <c r="W684" s="275" t="e">
        <f t="shared" si="235"/>
        <v>#VALUE!</v>
      </c>
      <c r="X684" s="275" t="e">
        <f t="shared" si="235"/>
        <v>#VALUE!</v>
      </c>
      <c r="Y684" s="275" t="e">
        <f t="shared" si="235"/>
        <v>#VALUE!</v>
      </c>
      <c r="Z684" s="275" t="e">
        <f t="shared" si="235"/>
        <v>#VALUE!</v>
      </c>
      <c r="AA684" s="275" t="e">
        <f t="shared" si="235"/>
        <v>#VALUE!</v>
      </c>
      <c r="AB684" s="275" t="e">
        <f t="shared" si="235"/>
        <v>#VALUE!</v>
      </c>
      <c r="AC684" s="275" t="e">
        <f t="shared" si="235"/>
        <v>#VALUE!</v>
      </c>
      <c r="AD684" s="275" t="e">
        <f t="shared" si="235"/>
        <v>#VALUE!</v>
      </c>
      <c r="AE684" s="276" t="e">
        <f t="shared" si="225"/>
        <v>#VALUE!</v>
      </c>
    </row>
    <row r="685" spans="1:31">
      <c r="A685" s="133" t="e">
        <f t="shared" si="226"/>
        <v>#VALUE!</v>
      </c>
      <c r="B685" s="134" t="e">
        <f t="shared" si="227"/>
        <v>#VALUE!</v>
      </c>
      <c r="C685" s="134" t="e">
        <f t="shared" si="228"/>
        <v>#VALUE!</v>
      </c>
      <c r="D685" s="135" t="e">
        <f t="shared" si="229"/>
        <v>#VALUE!</v>
      </c>
      <c r="E685" s="150" t="e">
        <f t="shared" si="217"/>
        <v>#VALUE!</v>
      </c>
      <c r="F685" s="150" t="e">
        <f t="shared" si="218"/>
        <v>#VALUE!</v>
      </c>
      <c r="G685" s="136" t="e">
        <f t="shared" si="219"/>
        <v>#VALUE!</v>
      </c>
      <c r="H685" s="148" t="e">
        <f t="shared" si="223"/>
        <v>#VALUE!</v>
      </c>
      <c r="I685" s="148" t="e">
        <f t="shared" si="230"/>
        <v>#VALUE!</v>
      </c>
      <c r="J685" s="148" t="e">
        <f t="shared" si="220"/>
        <v>#VALUE!</v>
      </c>
      <c r="K685" s="148" t="e">
        <f t="shared" si="231"/>
        <v>#VALUE!</v>
      </c>
      <c r="L685" s="148" t="e">
        <f t="shared" si="232"/>
        <v>#VALUE!</v>
      </c>
      <c r="M685" s="148" t="e">
        <f t="shared" si="221"/>
        <v>#VALUE!</v>
      </c>
      <c r="N685" s="148" t="e">
        <f t="shared" si="224"/>
        <v>#VALUE!</v>
      </c>
      <c r="O685" s="148"/>
      <c r="P685" s="148"/>
      <c r="Q685" s="148" t="e">
        <f t="shared" si="233"/>
        <v>#VALUE!</v>
      </c>
      <c r="R685" s="148" t="e">
        <f t="shared" si="234"/>
        <v>#VALUE!</v>
      </c>
      <c r="S685" s="137" t="e">
        <f t="shared" si="222"/>
        <v>#VALUE!</v>
      </c>
      <c r="T685" s="275" t="e">
        <f t="shared" si="236"/>
        <v>#VALUE!</v>
      </c>
      <c r="U685" s="275" t="e">
        <f t="shared" si="235"/>
        <v>#VALUE!</v>
      </c>
      <c r="V685" s="275" t="e">
        <f t="shared" si="235"/>
        <v>#VALUE!</v>
      </c>
      <c r="W685" s="275" t="e">
        <f t="shared" si="235"/>
        <v>#VALUE!</v>
      </c>
      <c r="X685" s="275" t="e">
        <f t="shared" si="235"/>
        <v>#VALUE!</v>
      </c>
      <c r="Y685" s="275" t="e">
        <f t="shared" si="235"/>
        <v>#VALUE!</v>
      </c>
      <c r="Z685" s="275" t="e">
        <f t="shared" si="235"/>
        <v>#VALUE!</v>
      </c>
      <c r="AA685" s="275" t="e">
        <f t="shared" si="235"/>
        <v>#VALUE!</v>
      </c>
      <c r="AB685" s="275" t="e">
        <f t="shared" si="235"/>
        <v>#VALUE!</v>
      </c>
      <c r="AC685" s="275" t="e">
        <f t="shared" si="235"/>
        <v>#VALUE!</v>
      </c>
      <c r="AD685" s="275" t="e">
        <f t="shared" si="235"/>
        <v>#VALUE!</v>
      </c>
      <c r="AE685" s="276" t="e">
        <f t="shared" si="225"/>
        <v>#VALUE!</v>
      </c>
    </row>
    <row r="686" spans="1:31">
      <c r="A686" s="133" t="e">
        <f t="shared" si="226"/>
        <v>#VALUE!</v>
      </c>
      <c r="B686" s="134" t="e">
        <f t="shared" si="227"/>
        <v>#VALUE!</v>
      </c>
      <c r="C686" s="134" t="e">
        <f t="shared" si="228"/>
        <v>#VALUE!</v>
      </c>
      <c r="D686" s="135" t="e">
        <f t="shared" si="229"/>
        <v>#VALUE!</v>
      </c>
      <c r="E686" s="150" t="e">
        <f t="shared" si="217"/>
        <v>#VALUE!</v>
      </c>
      <c r="F686" s="150" t="e">
        <f t="shared" si="218"/>
        <v>#VALUE!</v>
      </c>
      <c r="G686" s="136" t="e">
        <f t="shared" si="219"/>
        <v>#VALUE!</v>
      </c>
      <c r="H686" s="148" t="e">
        <f t="shared" si="223"/>
        <v>#VALUE!</v>
      </c>
      <c r="I686" s="148" t="e">
        <f t="shared" si="230"/>
        <v>#VALUE!</v>
      </c>
      <c r="J686" s="148" t="e">
        <f t="shared" si="220"/>
        <v>#VALUE!</v>
      </c>
      <c r="K686" s="148" t="e">
        <f t="shared" si="231"/>
        <v>#VALUE!</v>
      </c>
      <c r="L686" s="148" t="e">
        <f t="shared" si="232"/>
        <v>#VALUE!</v>
      </c>
      <c r="M686" s="148" t="e">
        <f t="shared" si="221"/>
        <v>#VALUE!</v>
      </c>
      <c r="N686" s="148" t="e">
        <f t="shared" si="224"/>
        <v>#VALUE!</v>
      </c>
      <c r="O686" s="148"/>
      <c r="P686" s="148"/>
      <c r="Q686" s="148" t="e">
        <f t="shared" si="233"/>
        <v>#VALUE!</v>
      </c>
      <c r="R686" s="148" t="e">
        <f t="shared" si="234"/>
        <v>#VALUE!</v>
      </c>
      <c r="S686" s="137" t="e">
        <f t="shared" si="222"/>
        <v>#VALUE!</v>
      </c>
      <c r="T686" s="275" t="e">
        <f t="shared" si="236"/>
        <v>#VALUE!</v>
      </c>
      <c r="U686" s="275" t="e">
        <f t="shared" si="235"/>
        <v>#VALUE!</v>
      </c>
      <c r="V686" s="275" t="e">
        <f t="shared" si="235"/>
        <v>#VALUE!</v>
      </c>
      <c r="W686" s="275" t="e">
        <f t="shared" si="235"/>
        <v>#VALUE!</v>
      </c>
      <c r="X686" s="275" t="e">
        <f t="shared" si="235"/>
        <v>#VALUE!</v>
      </c>
      <c r="Y686" s="275" t="e">
        <f t="shared" si="235"/>
        <v>#VALUE!</v>
      </c>
      <c r="Z686" s="275" t="e">
        <f t="shared" si="235"/>
        <v>#VALUE!</v>
      </c>
      <c r="AA686" s="275" t="e">
        <f t="shared" si="235"/>
        <v>#VALUE!</v>
      </c>
      <c r="AB686" s="275" t="e">
        <f t="shared" si="235"/>
        <v>#VALUE!</v>
      </c>
      <c r="AC686" s="275" t="e">
        <f t="shared" si="235"/>
        <v>#VALUE!</v>
      </c>
      <c r="AD686" s="275" t="e">
        <f t="shared" si="235"/>
        <v>#VALUE!</v>
      </c>
      <c r="AE686" s="276" t="e">
        <f t="shared" si="225"/>
        <v>#VALUE!</v>
      </c>
    </row>
    <row r="687" spans="1:31">
      <c r="A687" s="133" t="e">
        <f t="shared" si="226"/>
        <v>#VALUE!</v>
      </c>
      <c r="B687" s="134" t="e">
        <f t="shared" si="227"/>
        <v>#VALUE!</v>
      </c>
      <c r="C687" s="134" t="e">
        <f t="shared" si="228"/>
        <v>#VALUE!</v>
      </c>
      <c r="D687" s="135" t="e">
        <f t="shared" si="229"/>
        <v>#VALUE!</v>
      </c>
      <c r="E687" s="150" t="e">
        <f t="shared" si="217"/>
        <v>#VALUE!</v>
      </c>
      <c r="F687" s="150" t="e">
        <f t="shared" si="218"/>
        <v>#VALUE!</v>
      </c>
      <c r="G687" s="136" t="e">
        <f t="shared" si="219"/>
        <v>#VALUE!</v>
      </c>
      <c r="H687" s="148" t="e">
        <f t="shared" si="223"/>
        <v>#VALUE!</v>
      </c>
      <c r="I687" s="148" t="e">
        <f t="shared" si="230"/>
        <v>#VALUE!</v>
      </c>
      <c r="J687" s="148" t="e">
        <f t="shared" si="220"/>
        <v>#VALUE!</v>
      </c>
      <c r="K687" s="148" t="e">
        <f t="shared" si="231"/>
        <v>#VALUE!</v>
      </c>
      <c r="L687" s="148" t="e">
        <f t="shared" si="232"/>
        <v>#VALUE!</v>
      </c>
      <c r="M687" s="148" t="e">
        <f t="shared" si="221"/>
        <v>#VALUE!</v>
      </c>
      <c r="N687" s="148" t="e">
        <f t="shared" si="224"/>
        <v>#VALUE!</v>
      </c>
      <c r="O687" s="148"/>
      <c r="P687" s="148"/>
      <c r="Q687" s="148" t="e">
        <f t="shared" si="233"/>
        <v>#VALUE!</v>
      </c>
      <c r="R687" s="148" t="e">
        <f t="shared" si="234"/>
        <v>#VALUE!</v>
      </c>
      <c r="S687" s="137" t="e">
        <f t="shared" si="222"/>
        <v>#VALUE!</v>
      </c>
      <c r="T687" s="275" t="e">
        <f t="shared" si="236"/>
        <v>#VALUE!</v>
      </c>
      <c r="U687" s="275" t="e">
        <f t="shared" si="235"/>
        <v>#VALUE!</v>
      </c>
      <c r="V687" s="275" t="e">
        <f t="shared" si="235"/>
        <v>#VALUE!</v>
      </c>
      <c r="W687" s="275" t="e">
        <f t="shared" si="235"/>
        <v>#VALUE!</v>
      </c>
      <c r="X687" s="275" t="e">
        <f t="shared" si="235"/>
        <v>#VALUE!</v>
      </c>
      <c r="Y687" s="275" t="e">
        <f t="shared" si="235"/>
        <v>#VALUE!</v>
      </c>
      <c r="Z687" s="275" t="e">
        <f t="shared" si="235"/>
        <v>#VALUE!</v>
      </c>
      <c r="AA687" s="275" t="e">
        <f t="shared" si="235"/>
        <v>#VALUE!</v>
      </c>
      <c r="AB687" s="275" t="e">
        <f t="shared" si="235"/>
        <v>#VALUE!</v>
      </c>
      <c r="AC687" s="275" t="e">
        <f t="shared" si="235"/>
        <v>#VALUE!</v>
      </c>
      <c r="AD687" s="275" t="e">
        <f t="shared" si="235"/>
        <v>#VALUE!</v>
      </c>
      <c r="AE687" s="276" t="e">
        <f t="shared" si="225"/>
        <v>#VALUE!</v>
      </c>
    </row>
    <row r="688" spans="1:31">
      <c r="A688" s="133" t="e">
        <f t="shared" si="226"/>
        <v>#VALUE!</v>
      </c>
      <c r="B688" s="134" t="e">
        <f t="shared" si="227"/>
        <v>#VALUE!</v>
      </c>
      <c r="C688" s="134" t="e">
        <f t="shared" si="228"/>
        <v>#VALUE!</v>
      </c>
      <c r="D688" s="135" t="e">
        <f t="shared" si="229"/>
        <v>#VALUE!</v>
      </c>
      <c r="E688" s="150" t="e">
        <f t="shared" si="217"/>
        <v>#VALUE!</v>
      </c>
      <c r="F688" s="150" t="e">
        <f t="shared" si="218"/>
        <v>#VALUE!</v>
      </c>
      <c r="G688" s="136" t="e">
        <f t="shared" si="219"/>
        <v>#VALUE!</v>
      </c>
      <c r="H688" s="148" t="e">
        <f t="shared" si="223"/>
        <v>#VALUE!</v>
      </c>
      <c r="I688" s="148" t="e">
        <f t="shared" si="230"/>
        <v>#VALUE!</v>
      </c>
      <c r="J688" s="148" t="e">
        <f t="shared" si="220"/>
        <v>#VALUE!</v>
      </c>
      <c r="K688" s="148" t="e">
        <f t="shared" si="231"/>
        <v>#VALUE!</v>
      </c>
      <c r="L688" s="148" t="e">
        <f t="shared" si="232"/>
        <v>#VALUE!</v>
      </c>
      <c r="M688" s="148" t="e">
        <f t="shared" si="221"/>
        <v>#VALUE!</v>
      </c>
      <c r="N688" s="148" t="e">
        <f t="shared" si="224"/>
        <v>#VALUE!</v>
      </c>
      <c r="O688" s="148"/>
      <c r="P688" s="148"/>
      <c r="Q688" s="148" t="e">
        <f t="shared" si="233"/>
        <v>#VALUE!</v>
      </c>
      <c r="R688" s="148" t="e">
        <f t="shared" si="234"/>
        <v>#VALUE!</v>
      </c>
      <c r="S688" s="137" t="e">
        <f t="shared" si="222"/>
        <v>#VALUE!</v>
      </c>
      <c r="T688" s="275" t="e">
        <f t="shared" si="236"/>
        <v>#VALUE!</v>
      </c>
      <c r="U688" s="275" t="e">
        <f t="shared" si="235"/>
        <v>#VALUE!</v>
      </c>
      <c r="V688" s="275" t="e">
        <f t="shared" si="235"/>
        <v>#VALUE!</v>
      </c>
      <c r="W688" s="275" t="e">
        <f t="shared" si="235"/>
        <v>#VALUE!</v>
      </c>
      <c r="X688" s="275" t="e">
        <f t="shared" si="235"/>
        <v>#VALUE!</v>
      </c>
      <c r="Y688" s="275" t="e">
        <f t="shared" si="235"/>
        <v>#VALUE!</v>
      </c>
      <c r="Z688" s="275" t="e">
        <f t="shared" si="235"/>
        <v>#VALUE!</v>
      </c>
      <c r="AA688" s="275" t="e">
        <f t="shared" si="235"/>
        <v>#VALUE!</v>
      </c>
      <c r="AB688" s="275" t="e">
        <f t="shared" si="235"/>
        <v>#VALUE!</v>
      </c>
      <c r="AC688" s="275" t="e">
        <f t="shared" si="235"/>
        <v>#VALUE!</v>
      </c>
      <c r="AD688" s="275" t="e">
        <f t="shared" si="235"/>
        <v>#VALUE!</v>
      </c>
      <c r="AE688" s="276" t="e">
        <f t="shared" si="225"/>
        <v>#VALUE!</v>
      </c>
    </row>
    <row r="689" spans="1:31">
      <c r="A689" s="133" t="e">
        <f t="shared" si="226"/>
        <v>#VALUE!</v>
      </c>
      <c r="B689" s="134" t="e">
        <f t="shared" si="227"/>
        <v>#VALUE!</v>
      </c>
      <c r="C689" s="134" t="e">
        <f t="shared" si="228"/>
        <v>#VALUE!</v>
      </c>
      <c r="D689" s="135" t="e">
        <f t="shared" si="229"/>
        <v>#VALUE!</v>
      </c>
      <c r="E689" s="150" t="e">
        <f t="shared" si="217"/>
        <v>#VALUE!</v>
      </c>
      <c r="F689" s="150" t="e">
        <f t="shared" si="218"/>
        <v>#VALUE!</v>
      </c>
      <c r="G689" s="136" t="e">
        <f t="shared" si="219"/>
        <v>#VALUE!</v>
      </c>
      <c r="H689" s="148" t="e">
        <f t="shared" si="223"/>
        <v>#VALUE!</v>
      </c>
      <c r="I689" s="148" t="e">
        <f t="shared" si="230"/>
        <v>#VALUE!</v>
      </c>
      <c r="J689" s="148" t="e">
        <f t="shared" si="220"/>
        <v>#VALUE!</v>
      </c>
      <c r="K689" s="148" t="e">
        <f t="shared" si="231"/>
        <v>#VALUE!</v>
      </c>
      <c r="L689" s="148" t="e">
        <f t="shared" si="232"/>
        <v>#VALUE!</v>
      </c>
      <c r="M689" s="148" t="e">
        <f t="shared" si="221"/>
        <v>#VALUE!</v>
      </c>
      <c r="N689" s="148" t="e">
        <f t="shared" si="224"/>
        <v>#VALUE!</v>
      </c>
      <c r="O689" s="148"/>
      <c r="P689" s="148"/>
      <c r="Q689" s="148" t="e">
        <f t="shared" si="233"/>
        <v>#VALUE!</v>
      </c>
      <c r="R689" s="148" t="e">
        <f t="shared" si="234"/>
        <v>#VALUE!</v>
      </c>
      <c r="S689" s="137" t="e">
        <f t="shared" si="222"/>
        <v>#VALUE!</v>
      </c>
      <c r="T689" s="275" t="e">
        <f t="shared" si="236"/>
        <v>#VALUE!</v>
      </c>
      <c r="U689" s="275" t="e">
        <f t="shared" si="235"/>
        <v>#VALUE!</v>
      </c>
      <c r="V689" s="275" t="e">
        <f t="shared" si="235"/>
        <v>#VALUE!</v>
      </c>
      <c r="W689" s="275" t="e">
        <f t="shared" si="235"/>
        <v>#VALUE!</v>
      </c>
      <c r="X689" s="275" t="e">
        <f t="shared" si="235"/>
        <v>#VALUE!</v>
      </c>
      <c r="Y689" s="275" t="e">
        <f t="shared" si="235"/>
        <v>#VALUE!</v>
      </c>
      <c r="Z689" s="275" t="e">
        <f t="shared" si="235"/>
        <v>#VALUE!</v>
      </c>
      <c r="AA689" s="275" t="e">
        <f t="shared" si="235"/>
        <v>#VALUE!</v>
      </c>
      <c r="AB689" s="275" t="e">
        <f t="shared" si="235"/>
        <v>#VALUE!</v>
      </c>
      <c r="AC689" s="275" t="e">
        <f t="shared" si="235"/>
        <v>#VALUE!</v>
      </c>
      <c r="AD689" s="275" t="e">
        <f t="shared" si="235"/>
        <v>#VALUE!</v>
      </c>
      <c r="AE689" s="276" t="e">
        <f t="shared" si="225"/>
        <v>#VALUE!</v>
      </c>
    </row>
    <row r="690" spans="1:31">
      <c r="A690" s="133" t="e">
        <f t="shared" si="226"/>
        <v>#VALUE!</v>
      </c>
      <c r="B690" s="134" t="e">
        <f t="shared" si="227"/>
        <v>#VALUE!</v>
      </c>
      <c r="C690" s="134" t="e">
        <f t="shared" si="228"/>
        <v>#VALUE!</v>
      </c>
      <c r="D690" s="135" t="e">
        <f t="shared" si="229"/>
        <v>#VALUE!</v>
      </c>
      <c r="E690" s="150" t="e">
        <f t="shared" si="217"/>
        <v>#VALUE!</v>
      </c>
      <c r="F690" s="150" t="e">
        <f t="shared" si="218"/>
        <v>#VALUE!</v>
      </c>
      <c r="G690" s="136" t="e">
        <f t="shared" si="219"/>
        <v>#VALUE!</v>
      </c>
      <c r="H690" s="148" t="e">
        <f t="shared" si="223"/>
        <v>#VALUE!</v>
      </c>
      <c r="I690" s="148" t="e">
        <f t="shared" si="230"/>
        <v>#VALUE!</v>
      </c>
      <c r="J690" s="148" t="e">
        <f t="shared" si="220"/>
        <v>#VALUE!</v>
      </c>
      <c r="K690" s="148" t="e">
        <f t="shared" si="231"/>
        <v>#VALUE!</v>
      </c>
      <c r="L690" s="148" t="e">
        <f t="shared" si="232"/>
        <v>#VALUE!</v>
      </c>
      <c r="M690" s="148" t="e">
        <f t="shared" si="221"/>
        <v>#VALUE!</v>
      </c>
      <c r="N690" s="148" t="e">
        <f t="shared" si="224"/>
        <v>#VALUE!</v>
      </c>
      <c r="O690" s="148"/>
      <c r="P690" s="148"/>
      <c r="Q690" s="148" t="e">
        <f t="shared" si="233"/>
        <v>#VALUE!</v>
      </c>
      <c r="R690" s="148" t="e">
        <f t="shared" si="234"/>
        <v>#VALUE!</v>
      </c>
      <c r="S690" s="137" t="e">
        <f t="shared" si="222"/>
        <v>#VALUE!</v>
      </c>
      <c r="T690" s="275" t="e">
        <f t="shared" si="236"/>
        <v>#VALUE!</v>
      </c>
      <c r="U690" s="275" t="e">
        <f t="shared" si="235"/>
        <v>#VALUE!</v>
      </c>
      <c r="V690" s="275" t="e">
        <f t="shared" si="235"/>
        <v>#VALUE!</v>
      </c>
      <c r="W690" s="275" t="e">
        <f t="shared" si="235"/>
        <v>#VALUE!</v>
      </c>
      <c r="X690" s="275" t="e">
        <f t="shared" si="235"/>
        <v>#VALUE!</v>
      </c>
      <c r="Y690" s="275" t="e">
        <f t="shared" si="235"/>
        <v>#VALUE!</v>
      </c>
      <c r="Z690" s="275" t="e">
        <f t="shared" si="235"/>
        <v>#VALUE!</v>
      </c>
      <c r="AA690" s="275" t="e">
        <f t="shared" si="235"/>
        <v>#VALUE!</v>
      </c>
      <c r="AB690" s="275" t="e">
        <f t="shared" si="235"/>
        <v>#VALUE!</v>
      </c>
      <c r="AC690" s="275" t="e">
        <f t="shared" si="235"/>
        <v>#VALUE!</v>
      </c>
      <c r="AD690" s="275" t="e">
        <f t="shared" si="235"/>
        <v>#VALUE!</v>
      </c>
      <c r="AE690" s="276" t="e">
        <f t="shared" si="225"/>
        <v>#VALUE!</v>
      </c>
    </row>
    <row r="691" spans="1:31">
      <c r="A691" s="133" t="e">
        <f t="shared" si="226"/>
        <v>#VALUE!</v>
      </c>
      <c r="B691" s="134" t="e">
        <f t="shared" si="227"/>
        <v>#VALUE!</v>
      </c>
      <c r="C691" s="134" t="e">
        <f t="shared" si="228"/>
        <v>#VALUE!</v>
      </c>
      <c r="D691" s="135" t="e">
        <f t="shared" si="229"/>
        <v>#VALUE!</v>
      </c>
      <c r="E691" s="150" t="e">
        <f t="shared" si="217"/>
        <v>#VALUE!</v>
      </c>
      <c r="F691" s="150" t="e">
        <f t="shared" si="218"/>
        <v>#VALUE!</v>
      </c>
      <c r="G691" s="136" t="e">
        <f t="shared" si="219"/>
        <v>#VALUE!</v>
      </c>
      <c r="H691" s="148" t="e">
        <f t="shared" si="223"/>
        <v>#VALUE!</v>
      </c>
      <c r="I691" s="148" t="e">
        <f t="shared" si="230"/>
        <v>#VALUE!</v>
      </c>
      <c r="J691" s="148" t="e">
        <f t="shared" si="220"/>
        <v>#VALUE!</v>
      </c>
      <c r="K691" s="148" t="e">
        <f t="shared" si="231"/>
        <v>#VALUE!</v>
      </c>
      <c r="L691" s="148" t="e">
        <f t="shared" si="232"/>
        <v>#VALUE!</v>
      </c>
      <c r="M691" s="148" t="e">
        <f t="shared" si="221"/>
        <v>#VALUE!</v>
      </c>
      <c r="N691" s="148" t="e">
        <f t="shared" si="224"/>
        <v>#VALUE!</v>
      </c>
      <c r="O691" s="148"/>
      <c r="P691" s="148"/>
      <c r="Q691" s="148" t="e">
        <f t="shared" si="233"/>
        <v>#VALUE!</v>
      </c>
      <c r="R691" s="148" t="e">
        <f t="shared" si="234"/>
        <v>#VALUE!</v>
      </c>
      <c r="S691" s="137" t="e">
        <f t="shared" si="222"/>
        <v>#VALUE!</v>
      </c>
      <c r="T691" s="275" t="e">
        <f t="shared" si="236"/>
        <v>#VALUE!</v>
      </c>
      <c r="U691" s="275" t="e">
        <f t="shared" si="235"/>
        <v>#VALUE!</v>
      </c>
      <c r="V691" s="275" t="e">
        <f t="shared" si="235"/>
        <v>#VALUE!</v>
      </c>
      <c r="W691" s="275" t="e">
        <f t="shared" si="235"/>
        <v>#VALUE!</v>
      </c>
      <c r="X691" s="275" t="e">
        <f t="shared" si="235"/>
        <v>#VALUE!</v>
      </c>
      <c r="Y691" s="275" t="e">
        <f t="shared" si="235"/>
        <v>#VALUE!</v>
      </c>
      <c r="Z691" s="275" t="e">
        <f t="shared" si="235"/>
        <v>#VALUE!</v>
      </c>
      <c r="AA691" s="275" t="e">
        <f t="shared" si="235"/>
        <v>#VALUE!</v>
      </c>
      <c r="AB691" s="275" t="e">
        <f t="shared" si="235"/>
        <v>#VALUE!</v>
      </c>
      <c r="AC691" s="275" t="e">
        <f t="shared" si="235"/>
        <v>#VALUE!</v>
      </c>
      <c r="AD691" s="275" t="e">
        <f t="shared" si="235"/>
        <v>#VALUE!</v>
      </c>
      <c r="AE691" s="276" t="e">
        <f t="shared" si="225"/>
        <v>#VALUE!</v>
      </c>
    </row>
    <row r="692" spans="1:31">
      <c r="A692" s="133" t="e">
        <f t="shared" si="226"/>
        <v>#VALUE!</v>
      </c>
      <c r="B692" s="134" t="e">
        <f t="shared" si="227"/>
        <v>#VALUE!</v>
      </c>
      <c r="C692" s="134" t="e">
        <f t="shared" si="228"/>
        <v>#VALUE!</v>
      </c>
      <c r="D692" s="135" t="e">
        <f t="shared" si="229"/>
        <v>#VALUE!</v>
      </c>
      <c r="E692" s="150" t="e">
        <f t="shared" si="217"/>
        <v>#VALUE!</v>
      </c>
      <c r="F692" s="150" t="e">
        <f t="shared" si="218"/>
        <v>#VALUE!</v>
      </c>
      <c r="G692" s="136" t="e">
        <f t="shared" si="219"/>
        <v>#VALUE!</v>
      </c>
      <c r="H692" s="148" t="e">
        <f t="shared" si="223"/>
        <v>#VALUE!</v>
      </c>
      <c r="I692" s="148" t="e">
        <f t="shared" si="230"/>
        <v>#VALUE!</v>
      </c>
      <c r="J692" s="148" t="e">
        <f t="shared" si="220"/>
        <v>#VALUE!</v>
      </c>
      <c r="K692" s="148" t="e">
        <f t="shared" si="231"/>
        <v>#VALUE!</v>
      </c>
      <c r="L692" s="148" t="e">
        <f t="shared" si="232"/>
        <v>#VALUE!</v>
      </c>
      <c r="M692" s="148" t="e">
        <f t="shared" si="221"/>
        <v>#VALUE!</v>
      </c>
      <c r="N692" s="148" t="e">
        <f t="shared" si="224"/>
        <v>#VALUE!</v>
      </c>
      <c r="O692" s="148"/>
      <c r="P692" s="148"/>
      <c r="Q692" s="148" t="e">
        <f t="shared" si="233"/>
        <v>#VALUE!</v>
      </c>
      <c r="R692" s="148" t="e">
        <f t="shared" si="234"/>
        <v>#VALUE!</v>
      </c>
      <c r="S692" s="137" t="e">
        <f t="shared" si="222"/>
        <v>#VALUE!</v>
      </c>
      <c r="T692" s="275" t="e">
        <f t="shared" si="236"/>
        <v>#VALUE!</v>
      </c>
      <c r="U692" s="275" t="e">
        <f t="shared" si="235"/>
        <v>#VALUE!</v>
      </c>
      <c r="V692" s="275" t="e">
        <f t="shared" si="235"/>
        <v>#VALUE!</v>
      </c>
      <c r="W692" s="275" t="e">
        <f t="shared" si="235"/>
        <v>#VALUE!</v>
      </c>
      <c r="X692" s="275" t="e">
        <f t="shared" si="235"/>
        <v>#VALUE!</v>
      </c>
      <c r="Y692" s="275" t="e">
        <f t="shared" si="235"/>
        <v>#VALUE!</v>
      </c>
      <c r="Z692" s="275" t="e">
        <f t="shared" si="235"/>
        <v>#VALUE!</v>
      </c>
      <c r="AA692" s="275" t="e">
        <f t="shared" si="235"/>
        <v>#VALUE!</v>
      </c>
      <c r="AB692" s="275" t="e">
        <f t="shared" si="235"/>
        <v>#VALUE!</v>
      </c>
      <c r="AC692" s="275" t="e">
        <f t="shared" si="235"/>
        <v>#VALUE!</v>
      </c>
      <c r="AD692" s="275" t="e">
        <f t="shared" si="235"/>
        <v>#VALUE!</v>
      </c>
      <c r="AE692" s="276" t="e">
        <f t="shared" si="225"/>
        <v>#VALUE!</v>
      </c>
    </row>
    <row r="693" spans="1:31">
      <c r="A693" s="133" t="e">
        <f t="shared" si="226"/>
        <v>#VALUE!</v>
      </c>
      <c r="B693" s="134" t="e">
        <f t="shared" si="227"/>
        <v>#VALUE!</v>
      </c>
      <c r="C693" s="134" t="e">
        <f t="shared" si="228"/>
        <v>#VALUE!</v>
      </c>
      <c r="D693" s="135" t="e">
        <f t="shared" si="229"/>
        <v>#VALUE!</v>
      </c>
      <c r="E693" s="150" t="e">
        <f t="shared" si="217"/>
        <v>#VALUE!</v>
      </c>
      <c r="F693" s="150" t="e">
        <f t="shared" si="218"/>
        <v>#VALUE!</v>
      </c>
      <c r="G693" s="136" t="e">
        <f t="shared" si="219"/>
        <v>#VALUE!</v>
      </c>
      <c r="H693" s="148" t="e">
        <f t="shared" si="223"/>
        <v>#VALUE!</v>
      </c>
      <c r="I693" s="148" t="e">
        <f t="shared" si="230"/>
        <v>#VALUE!</v>
      </c>
      <c r="J693" s="148" t="e">
        <f t="shared" si="220"/>
        <v>#VALUE!</v>
      </c>
      <c r="K693" s="148" t="e">
        <f t="shared" si="231"/>
        <v>#VALUE!</v>
      </c>
      <c r="L693" s="148" t="e">
        <f t="shared" si="232"/>
        <v>#VALUE!</v>
      </c>
      <c r="M693" s="148" t="e">
        <f t="shared" si="221"/>
        <v>#VALUE!</v>
      </c>
      <c r="N693" s="148" t="e">
        <f t="shared" si="224"/>
        <v>#VALUE!</v>
      </c>
      <c r="O693" s="148"/>
      <c r="P693" s="148"/>
      <c r="Q693" s="148" t="e">
        <f t="shared" si="233"/>
        <v>#VALUE!</v>
      </c>
      <c r="R693" s="148" t="e">
        <f t="shared" si="234"/>
        <v>#VALUE!</v>
      </c>
      <c r="S693" s="137" t="e">
        <f t="shared" si="222"/>
        <v>#VALUE!</v>
      </c>
      <c r="T693" s="275" t="e">
        <f t="shared" si="236"/>
        <v>#VALUE!</v>
      </c>
      <c r="U693" s="275" t="e">
        <f t="shared" si="235"/>
        <v>#VALUE!</v>
      </c>
      <c r="V693" s="275" t="e">
        <f t="shared" si="235"/>
        <v>#VALUE!</v>
      </c>
      <c r="W693" s="275" t="e">
        <f t="shared" si="235"/>
        <v>#VALUE!</v>
      </c>
      <c r="X693" s="275" t="e">
        <f t="shared" si="235"/>
        <v>#VALUE!</v>
      </c>
      <c r="Y693" s="275" t="e">
        <f t="shared" si="235"/>
        <v>#VALUE!</v>
      </c>
      <c r="Z693" s="275" t="e">
        <f t="shared" si="235"/>
        <v>#VALUE!</v>
      </c>
      <c r="AA693" s="275" t="e">
        <f t="shared" si="235"/>
        <v>#VALUE!</v>
      </c>
      <c r="AB693" s="275" t="e">
        <f t="shared" si="235"/>
        <v>#VALUE!</v>
      </c>
      <c r="AC693" s="275" t="e">
        <f t="shared" si="235"/>
        <v>#VALUE!</v>
      </c>
      <c r="AD693" s="275" t="e">
        <f t="shared" ref="U693:AD719" si="237">MAX(0,MIN(MAX(0,$M693),AD$7)-AD$6)</f>
        <v>#VALUE!</v>
      </c>
      <c r="AE693" s="276" t="e">
        <f t="shared" si="225"/>
        <v>#VALUE!</v>
      </c>
    </row>
    <row r="694" spans="1:31">
      <c r="A694" s="133" t="e">
        <f t="shared" si="226"/>
        <v>#VALUE!</v>
      </c>
      <c r="B694" s="134" t="e">
        <f t="shared" si="227"/>
        <v>#VALUE!</v>
      </c>
      <c r="C694" s="134" t="e">
        <f t="shared" si="228"/>
        <v>#VALUE!</v>
      </c>
      <c r="D694" s="135" t="e">
        <f t="shared" si="229"/>
        <v>#VALUE!</v>
      </c>
      <c r="E694" s="150" t="e">
        <f t="shared" si="217"/>
        <v>#VALUE!</v>
      </c>
      <c r="F694" s="150" t="e">
        <f t="shared" si="218"/>
        <v>#VALUE!</v>
      </c>
      <c r="G694" s="136" t="e">
        <f t="shared" si="219"/>
        <v>#VALUE!</v>
      </c>
      <c r="H694" s="148" t="e">
        <f t="shared" si="223"/>
        <v>#VALUE!</v>
      </c>
      <c r="I694" s="148" t="e">
        <f t="shared" si="230"/>
        <v>#VALUE!</v>
      </c>
      <c r="J694" s="148" t="e">
        <f t="shared" si="220"/>
        <v>#VALUE!</v>
      </c>
      <c r="K694" s="148" t="e">
        <f t="shared" si="231"/>
        <v>#VALUE!</v>
      </c>
      <c r="L694" s="148" t="e">
        <f t="shared" si="232"/>
        <v>#VALUE!</v>
      </c>
      <c r="M694" s="148" t="e">
        <f t="shared" si="221"/>
        <v>#VALUE!</v>
      </c>
      <c r="N694" s="148" t="e">
        <f t="shared" si="224"/>
        <v>#VALUE!</v>
      </c>
      <c r="O694" s="148"/>
      <c r="P694" s="148"/>
      <c r="Q694" s="148" t="e">
        <f t="shared" si="233"/>
        <v>#VALUE!</v>
      </c>
      <c r="R694" s="148" t="e">
        <f t="shared" si="234"/>
        <v>#VALUE!</v>
      </c>
      <c r="S694" s="137" t="e">
        <f t="shared" si="222"/>
        <v>#VALUE!</v>
      </c>
      <c r="T694" s="275" t="e">
        <f t="shared" si="236"/>
        <v>#VALUE!</v>
      </c>
      <c r="U694" s="275" t="e">
        <f t="shared" si="237"/>
        <v>#VALUE!</v>
      </c>
      <c r="V694" s="275" t="e">
        <f t="shared" si="237"/>
        <v>#VALUE!</v>
      </c>
      <c r="W694" s="275" t="e">
        <f t="shared" si="237"/>
        <v>#VALUE!</v>
      </c>
      <c r="X694" s="275" t="e">
        <f t="shared" si="237"/>
        <v>#VALUE!</v>
      </c>
      <c r="Y694" s="275" t="e">
        <f t="shared" si="237"/>
        <v>#VALUE!</v>
      </c>
      <c r="Z694" s="275" t="e">
        <f t="shared" si="237"/>
        <v>#VALUE!</v>
      </c>
      <c r="AA694" s="275" t="e">
        <f t="shared" si="237"/>
        <v>#VALUE!</v>
      </c>
      <c r="AB694" s="275" t="e">
        <f t="shared" si="237"/>
        <v>#VALUE!</v>
      </c>
      <c r="AC694" s="275" t="e">
        <f t="shared" si="237"/>
        <v>#VALUE!</v>
      </c>
      <c r="AD694" s="275" t="e">
        <f t="shared" si="237"/>
        <v>#VALUE!</v>
      </c>
      <c r="AE694" s="276" t="e">
        <f t="shared" si="225"/>
        <v>#VALUE!</v>
      </c>
    </row>
    <row r="695" spans="1:31">
      <c r="A695" s="133" t="e">
        <f t="shared" si="226"/>
        <v>#VALUE!</v>
      </c>
      <c r="B695" s="134" t="e">
        <f t="shared" si="227"/>
        <v>#VALUE!</v>
      </c>
      <c r="C695" s="134" t="e">
        <f t="shared" si="228"/>
        <v>#VALUE!</v>
      </c>
      <c r="D695" s="135" t="e">
        <f t="shared" si="229"/>
        <v>#VALUE!</v>
      </c>
      <c r="E695" s="150" t="e">
        <f t="shared" si="217"/>
        <v>#VALUE!</v>
      </c>
      <c r="F695" s="150" t="e">
        <f t="shared" si="218"/>
        <v>#VALUE!</v>
      </c>
      <c r="G695" s="136" t="e">
        <f t="shared" si="219"/>
        <v>#VALUE!</v>
      </c>
      <c r="H695" s="148" t="e">
        <f t="shared" si="223"/>
        <v>#VALUE!</v>
      </c>
      <c r="I695" s="148" t="e">
        <f t="shared" si="230"/>
        <v>#VALUE!</v>
      </c>
      <c r="J695" s="148" t="e">
        <f t="shared" si="220"/>
        <v>#VALUE!</v>
      </c>
      <c r="K695" s="148" t="e">
        <f t="shared" si="231"/>
        <v>#VALUE!</v>
      </c>
      <c r="L695" s="148" t="e">
        <f t="shared" si="232"/>
        <v>#VALUE!</v>
      </c>
      <c r="M695" s="148" t="e">
        <f t="shared" si="221"/>
        <v>#VALUE!</v>
      </c>
      <c r="N695" s="148" t="e">
        <f t="shared" si="224"/>
        <v>#VALUE!</v>
      </c>
      <c r="O695" s="148"/>
      <c r="P695" s="148"/>
      <c r="Q695" s="148" t="e">
        <f t="shared" si="233"/>
        <v>#VALUE!</v>
      </c>
      <c r="R695" s="148" t="e">
        <f t="shared" si="234"/>
        <v>#VALUE!</v>
      </c>
      <c r="S695" s="137" t="e">
        <f t="shared" si="222"/>
        <v>#VALUE!</v>
      </c>
      <c r="T695" s="275" t="e">
        <f t="shared" si="236"/>
        <v>#VALUE!</v>
      </c>
      <c r="U695" s="275" t="e">
        <f t="shared" si="237"/>
        <v>#VALUE!</v>
      </c>
      <c r="V695" s="275" t="e">
        <f t="shared" si="237"/>
        <v>#VALUE!</v>
      </c>
      <c r="W695" s="275" t="e">
        <f t="shared" si="237"/>
        <v>#VALUE!</v>
      </c>
      <c r="X695" s="275" t="e">
        <f t="shared" si="237"/>
        <v>#VALUE!</v>
      </c>
      <c r="Y695" s="275" t="e">
        <f t="shared" si="237"/>
        <v>#VALUE!</v>
      </c>
      <c r="Z695" s="275" t="e">
        <f t="shared" si="237"/>
        <v>#VALUE!</v>
      </c>
      <c r="AA695" s="275" t="e">
        <f t="shared" si="237"/>
        <v>#VALUE!</v>
      </c>
      <c r="AB695" s="275" t="e">
        <f t="shared" si="237"/>
        <v>#VALUE!</v>
      </c>
      <c r="AC695" s="275" t="e">
        <f t="shared" si="237"/>
        <v>#VALUE!</v>
      </c>
      <c r="AD695" s="275" t="e">
        <f t="shared" si="237"/>
        <v>#VALUE!</v>
      </c>
      <c r="AE695" s="276" t="e">
        <f t="shared" si="225"/>
        <v>#VALUE!</v>
      </c>
    </row>
    <row r="696" spans="1:31">
      <c r="A696" s="133" t="e">
        <f t="shared" si="226"/>
        <v>#VALUE!</v>
      </c>
      <c r="B696" s="134" t="e">
        <f t="shared" si="227"/>
        <v>#VALUE!</v>
      </c>
      <c r="C696" s="134" t="e">
        <f t="shared" si="228"/>
        <v>#VALUE!</v>
      </c>
      <c r="D696" s="135" t="e">
        <f t="shared" si="229"/>
        <v>#VALUE!</v>
      </c>
      <c r="E696" s="150" t="e">
        <f t="shared" si="217"/>
        <v>#VALUE!</v>
      </c>
      <c r="F696" s="150" t="e">
        <f t="shared" si="218"/>
        <v>#VALUE!</v>
      </c>
      <c r="G696" s="136" t="e">
        <f t="shared" si="219"/>
        <v>#VALUE!</v>
      </c>
      <c r="H696" s="148" t="e">
        <f t="shared" si="223"/>
        <v>#VALUE!</v>
      </c>
      <c r="I696" s="148" t="e">
        <f t="shared" si="230"/>
        <v>#VALUE!</v>
      </c>
      <c r="J696" s="148" t="e">
        <f t="shared" si="220"/>
        <v>#VALUE!</v>
      </c>
      <c r="K696" s="148" t="e">
        <f t="shared" si="231"/>
        <v>#VALUE!</v>
      </c>
      <c r="L696" s="148" t="e">
        <f t="shared" si="232"/>
        <v>#VALUE!</v>
      </c>
      <c r="M696" s="148" t="e">
        <f t="shared" si="221"/>
        <v>#VALUE!</v>
      </c>
      <c r="N696" s="148" t="e">
        <f t="shared" si="224"/>
        <v>#VALUE!</v>
      </c>
      <c r="O696" s="148"/>
      <c r="P696" s="148"/>
      <c r="Q696" s="148" t="e">
        <f t="shared" si="233"/>
        <v>#VALUE!</v>
      </c>
      <c r="R696" s="148" t="e">
        <f t="shared" si="234"/>
        <v>#VALUE!</v>
      </c>
      <c r="S696" s="137" t="e">
        <f t="shared" si="222"/>
        <v>#VALUE!</v>
      </c>
      <c r="T696" s="275" t="e">
        <f t="shared" si="236"/>
        <v>#VALUE!</v>
      </c>
      <c r="U696" s="275" t="e">
        <f t="shared" si="237"/>
        <v>#VALUE!</v>
      </c>
      <c r="V696" s="275" t="e">
        <f t="shared" si="237"/>
        <v>#VALUE!</v>
      </c>
      <c r="W696" s="275" t="e">
        <f t="shared" si="237"/>
        <v>#VALUE!</v>
      </c>
      <c r="X696" s="275" t="e">
        <f t="shared" si="237"/>
        <v>#VALUE!</v>
      </c>
      <c r="Y696" s="275" t="e">
        <f t="shared" si="237"/>
        <v>#VALUE!</v>
      </c>
      <c r="Z696" s="275" t="e">
        <f t="shared" si="237"/>
        <v>#VALUE!</v>
      </c>
      <c r="AA696" s="275" t="e">
        <f t="shared" si="237"/>
        <v>#VALUE!</v>
      </c>
      <c r="AB696" s="275" t="e">
        <f t="shared" si="237"/>
        <v>#VALUE!</v>
      </c>
      <c r="AC696" s="275" t="e">
        <f t="shared" si="237"/>
        <v>#VALUE!</v>
      </c>
      <c r="AD696" s="275" t="e">
        <f t="shared" si="237"/>
        <v>#VALUE!</v>
      </c>
      <c r="AE696" s="276" t="e">
        <f t="shared" si="225"/>
        <v>#VALUE!</v>
      </c>
    </row>
    <row r="697" spans="1:31">
      <c r="A697" s="133" t="e">
        <f t="shared" si="226"/>
        <v>#VALUE!</v>
      </c>
      <c r="B697" s="134" t="e">
        <f t="shared" si="227"/>
        <v>#VALUE!</v>
      </c>
      <c r="C697" s="134" t="e">
        <f t="shared" si="228"/>
        <v>#VALUE!</v>
      </c>
      <c r="D697" s="135" t="e">
        <f t="shared" si="229"/>
        <v>#VALUE!</v>
      </c>
      <c r="E697" s="150" t="e">
        <f t="shared" si="217"/>
        <v>#VALUE!</v>
      </c>
      <c r="F697" s="150" t="e">
        <f t="shared" si="218"/>
        <v>#VALUE!</v>
      </c>
      <c r="G697" s="136" t="e">
        <f t="shared" si="219"/>
        <v>#VALUE!</v>
      </c>
      <c r="H697" s="148" t="e">
        <f t="shared" si="223"/>
        <v>#VALUE!</v>
      </c>
      <c r="I697" s="148" t="e">
        <f t="shared" si="230"/>
        <v>#VALUE!</v>
      </c>
      <c r="J697" s="148" t="e">
        <f t="shared" si="220"/>
        <v>#VALUE!</v>
      </c>
      <c r="K697" s="148" t="e">
        <f t="shared" si="231"/>
        <v>#VALUE!</v>
      </c>
      <c r="L697" s="148" t="e">
        <f t="shared" si="232"/>
        <v>#VALUE!</v>
      </c>
      <c r="M697" s="148" t="e">
        <f t="shared" si="221"/>
        <v>#VALUE!</v>
      </c>
      <c r="N697" s="148" t="e">
        <f t="shared" si="224"/>
        <v>#VALUE!</v>
      </c>
      <c r="O697" s="148"/>
      <c r="P697" s="148"/>
      <c r="Q697" s="148" t="e">
        <f t="shared" si="233"/>
        <v>#VALUE!</v>
      </c>
      <c r="R697" s="148" t="e">
        <f t="shared" si="234"/>
        <v>#VALUE!</v>
      </c>
      <c r="S697" s="137" t="e">
        <f t="shared" si="222"/>
        <v>#VALUE!</v>
      </c>
      <c r="T697" s="275" t="e">
        <f t="shared" si="236"/>
        <v>#VALUE!</v>
      </c>
      <c r="U697" s="275" t="e">
        <f t="shared" si="237"/>
        <v>#VALUE!</v>
      </c>
      <c r="V697" s="275" t="e">
        <f t="shared" si="237"/>
        <v>#VALUE!</v>
      </c>
      <c r="W697" s="275" t="e">
        <f t="shared" si="237"/>
        <v>#VALUE!</v>
      </c>
      <c r="X697" s="275" t="e">
        <f t="shared" si="237"/>
        <v>#VALUE!</v>
      </c>
      <c r="Y697" s="275" t="e">
        <f t="shared" si="237"/>
        <v>#VALUE!</v>
      </c>
      <c r="Z697" s="275" t="e">
        <f t="shared" si="237"/>
        <v>#VALUE!</v>
      </c>
      <c r="AA697" s="275" t="e">
        <f t="shared" si="237"/>
        <v>#VALUE!</v>
      </c>
      <c r="AB697" s="275" t="e">
        <f t="shared" si="237"/>
        <v>#VALUE!</v>
      </c>
      <c r="AC697" s="275" t="e">
        <f t="shared" si="237"/>
        <v>#VALUE!</v>
      </c>
      <c r="AD697" s="275" t="e">
        <f t="shared" si="237"/>
        <v>#VALUE!</v>
      </c>
      <c r="AE697" s="276" t="e">
        <f t="shared" si="225"/>
        <v>#VALUE!</v>
      </c>
    </row>
    <row r="698" spans="1:31">
      <c r="A698" s="133" t="e">
        <f t="shared" si="226"/>
        <v>#VALUE!</v>
      </c>
      <c r="B698" s="134" t="e">
        <f t="shared" si="227"/>
        <v>#VALUE!</v>
      </c>
      <c r="C698" s="134" t="e">
        <f t="shared" si="228"/>
        <v>#VALUE!</v>
      </c>
      <c r="D698" s="135" t="e">
        <f t="shared" si="229"/>
        <v>#VALUE!</v>
      </c>
      <c r="E698" s="150" t="e">
        <f t="shared" si="217"/>
        <v>#VALUE!</v>
      </c>
      <c r="F698" s="150" t="e">
        <f t="shared" si="218"/>
        <v>#VALUE!</v>
      </c>
      <c r="G698" s="136" t="e">
        <f t="shared" si="219"/>
        <v>#VALUE!</v>
      </c>
      <c r="H698" s="148" t="e">
        <f t="shared" si="223"/>
        <v>#VALUE!</v>
      </c>
      <c r="I698" s="148" t="e">
        <f t="shared" si="230"/>
        <v>#VALUE!</v>
      </c>
      <c r="J698" s="148" t="e">
        <f t="shared" si="220"/>
        <v>#VALUE!</v>
      </c>
      <c r="K698" s="148" t="e">
        <f t="shared" si="231"/>
        <v>#VALUE!</v>
      </c>
      <c r="L698" s="148" t="e">
        <f t="shared" si="232"/>
        <v>#VALUE!</v>
      </c>
      <c r="M698" s="148" t="e">
        <f t="shared" si="221"/>
        <v>#VALUE!</v>
      </c>
      <c r="N698" s="148" t="e">
        <f t="shared" si="224"/>
        <v>#VALUE!</v>
      </c>
      <c r="O698" s="148"/>
      <c r="P698" s="148"/>
      <c r="Q698" s="148" t="e">
        <f t="shared" si="233"/>
        <v>#VALUE!</v>
      </c>
      <c r="R698" s="148" t="e">
        <f t="shared" si="234"/>
        <v>#VALUE!</v>
      </c>
      <c r="S698" s="137" t="e">
        <f t="shared" si="222"/>
        <v>#VALUE!</v>
      </c>
      <c r="T698" s="275" t="e">
        <f t="shared" si="236"/>
        <v>#VALUE!</v>
      </c>
      <c r="U698" s="275" t="e">
        <f t="shared" si="237"/>
        <v>#VALUE!</v>
      </c>
      <c r="V698" s="275" t="e">
        <f t="shared" si="237"/>
        <v>#VALUE!</v>
      </c>
      <c r="W698" s="275" t="e">
        <f t="shared" si="237"/>
        <v>#VALUE!</v>
      </c>
      <c r="X698" s="275" t="e">
        <f t="shared" si="237"/>
        <v>#VALUE!</v>
      </c>
      <c r="Y698" s="275" t="e">
        <f t="shared" si="237"/>
        <v>#VALUE!</v>
      </c>
      <c r="Z698" s="275" t="e">
        <f t="shared" si="237"/>
        <v>#VALUE!</v>
      </c>
      <c r="AA698" s="275" t="e">
        <f t="shared" si="237"/>
        <v>#VALUE!</v>
      </c>
      <c r="AB698" s="275" t="e">
        <f t="shared" si="237"/>
        <v>#VALUE!</v>
      </c>
      <c r="AC698" s="275" t="e">
        <f t="shared" si="237"/>
        <v>#VALUE!</v>
      </c>
      <c r="AD698" s="275" t="e">
        <f t="shared" si="237"/>
        <v>#VALUE!</v>
      </c>
      <c r="AE698" s="276" t="e">
        <f t="shared" si="225"/>
        <v>#VALUE!</v>
      </c>
    </row>
    <row r="699" spans="1:31">
      <c r="A699" s="133" t="e">
        <f t="shared" si="226"/>
        <v>#VALUE!</v>
      </c>
      <c r="B699" s="134" t="e">
        <f t="shared" si="227"/>
        <v>#VALUE!</v>
      </c>
      <c r="C699" s="134" t="e">
        <f t="shared" si="228"/>
        <v>#VALUE!</v>
      </c>
      <c r="D699" s="135" t="e">
        <f t="shared" si="229"/>
        <v>#VALUE!</v>
      </c>
      <c r="E699" s="150" t="e">
        <f t="shared" si="217"/>
        <v>#VALUE!</v>
      </c>
      <c r="F699" s="150" t="e">
        <f t="shared" si="218"/>
        <v>#VALUE!</v>
      </c>
      <c r="G699" s="136" t="e">
        <f t="shared" si="219"/>
        <v>#VALUE!</v>
      </c>
      <c r="H699" s="148" t="e">
        <f t="shared" si="223"/>
        <v>#VALUE!</v>
      </c>
      <c r="I699" s="148" t="e">
        <f t="shared" si="230"/>
        <v>#VALUE!</v>
      </c>
      <c r="J699" s="148" t="e">
        <f t="shared" si="220"/>
        <v>#VALUE!</v>
      </c>
      <c r="K699" s="148" t="e">
        <f t="shared" si="231"/>
        <v>#VALUE!</v>
      </c>
      <c r="L699" s="148" t="e">
        <f t="shared" si="232"/>
        <v>#VALUE!</v>
      </c>
      <c r="M699" s="148" t="e">
        <f t="shared" si="221"/>
        <v>#VALUE!</v>
      </c>
      <c r="N699" s="148" t="e">
        <f t="shared" si="224"/>
        <v>#VALUE!</v>
      </c>
      <c r="O699" s="148"/>
      <c r="P699" s="148"/>
      <c r="Q699" s="148" t="e">
        <f t="shared" si="233"/>
        <v>#VALUE!</v>
      </c>
      <c r="R699" s="148" t="e">
        <f t="shared" si="234"/>
        <v>#VALUE!</v>
      </c>
      <c r="S699" s="137" t="e">
        <f t="shared" si="222"/>
        <v>#VALUE!</v>
      </c>
      <c r="T699" s="275" t="e">
        <f t="shared" si="236"/>
        <v>#VALUE!</v>
      </c>
      <c r="U699" s="275" t="e">
        <f t="shared" si="237"/>
        <v>#VALUE!</v>
      </c>
      <c r="V699" s="275" t="e">
        <f t="shared" si="237"/>
        <v>#VALUE!</v>
      </c>
      <c r="W699" s="275" t="e">
        <f t="shared" si="237"/>
        <v>#VALUE!</v>
      </c>
      <c r="X699" s="275" t="e">
        <f t="shared" si="237"/>
        <v>#VALUE!</v>
      </c>
      <c r="Y699" s="275" t="e">
        <f t="shared" si="237"/>
        <v>#VALUE!</v>
      </c>
      <c r="Z699" s="275" t="e">
        <f t="shared" si="237"/>
        <v>#VALUE!</v>
      </c>
      <c r="AA699" s="275" t="e">
        <f t="shared" si="237"/>
        <v>#VALUE!</v>
      </c>
      <c r="AB699" s="275" t="e">
        <f t="shared" si="237"/>
        <v>#VALUE!</v>
      </c>
      <c r="AC699" s="275" t="e">
        <f t="shared" si="237"/>
        <v>#VALUE!</v>
      </c>
      <c r="AD699" s="275" t="e">
        <f t="shared" si="237"/>
        <v>#VALUE!</v>
      </c>
      <c r="AE699" s="276" t="e">
        <f t="shared" si="225"/>
        <v>#VALUE!</v>
      </c>
    </row>
    <row r="700" spans="1:31">
      <c r="A700" s="133" t="e">
        <f t="shared" si="226"/>
        <v>#VALUE!</v>
      </c>
      <c r="B700" s="134" t="e">
        <f t="shared" si="227"/>
        <v>#VALUE!</v>
      </c>
      <c r="C700" s="134" t="e">
        <f t="shared" si="228"/>
        <v>#VALUE!</v>
      </c>
      <c r="D700" s="135" t="e">
        <f t="shared" si="229"/>
        <v>#VALUE!</v>
      </c>
      <c r="E700" s="150" t="e">
        <f t="shared" si="217"/>
        <v>#VALUE!</v>
      </c>
      <c r="F700" s="150" t="e">
        <f t="shared" si="218"/>
        <v>#VALUE!</v>
      </c>
      <c r="G700" s="136" t="e">
        <f t="shared" si="219"/>
        <v>#VALUE!</v>
      </c>
      <c r="H700" s="148" t="e">
        <f t="shared" si="223"/>
        <v>#VALUE!</v>
      </c>
      <c r="I700" s="148" t="e">
        <f t="shared" si="230"/>
        <v>#VALUE!</v>
      </c>
      <c r="J700" s="148" t="e">
        <f t="shared" si="220"/>
        <v>#VALUE!</v>
      </c>
      <c r="K700" s="148" t="e">
        <f t="shared" si="231"/>
        <v>#VALUE!</v>
      </c>
      <c r="L700" s="148" t="e">
        <f t="shared" si="232"/>
        <v>#VALUE!</v>
      </c>
      <c r="M700" s="148" t="e">
        <f t="shared" si="221"/>
        <v>#VALUE!</v>
      </c>
      <c r="N700" s="148" t="e">
        <f t="shared" si="224"/>
        <v>#VALUE!</v>
      </c>
      <c r="O700" s="148"/>
      <c r="P700" s="148"/>
      <c r="Q700" s="148" t="e">
        <f t="shared" si="233"/>
        <v>#VALUE!</v>
      </c>
      <c r="R700" s="148" t="e">
        <f t="shared" si="234"/>
        <v>#VALUE!</v>
      </c>
      <c r="S700" s="137" t="e">
        <f t="shared" si="222"/>
        <v>#VALUE!</v>
      </c>
      <c r="T700" s="275" t="e">
        <f t="shared" si="236"/>
        <v>#VALUE!</v>
      </c>
      <c r="U700" s="275" t="e">
        <f t="shared" si="237"/>
        <v>#VALUE!</v>
      </c>
      <c r="V700" s="275" t="e">
        <f t="shared" si="237"/>
        <v>#VALUE!</v>
      </c>
      <c r="W700" s="275" t="e">
        <f t="shared" si="237"/>
        <v>#VALUE!</v>
      </c>
      <c r="X700" s="275" t="e">
        <f t="shared" si="237"/>
        <v>#VALUE!</v>
      </c>
      <c r="Y700" s="275" t="e">
        <f t="shared" si="237"/>
        <v>#VALUE!</v>
      </c>
      <c r="Z700" s="275" t="e">
        <f t="shared" si="237"/>
        <v>#VALUE!</v>
      </c>
      <c r="AA700" s="275" t="e">
        <f t="shared" si="237"/>
        <v>#VALUE!</v>
      </c>
      <c r="AB700" s="275" t="e">
        <f t="shared" si="237"/>
        <v>#VALUE!</v>
      </c>
      <c r="AC700" s="275" t="e">
        <f t="shared" si="237"/>
        <v>#VALUE!</v>
      </c>
      <c r="AD700" s="275" t="e">
        <f t="shared" si="237"/>
        <v>#VALUE!</v>
      </c>
      <c r="AE700" s="276" t="e">
        <f t="shared" si="225"/>
        <v>#VALUE!</v>
      </c>
    </row>
    <row r="701" spans="1:31">
      <c r="A701" s="133" t="e">
        <f t="shared" si="226"/>
        <v>#VALUE!</v>
      </c>
      <c r="B701" s="134" t="e">
        <f t="shared" si="227"/>
        <v>#VALUE!</v>
      </c>
      <c r="C701" s="134" t="e">
        <f t="shared" si="228"/>
        <v>#VALUE!</v>
      </c>
      <c r="D701" s="135" t="e">
        <f t="shared" si="229"/>
        <v>#VALUE!</v>
      </c>
      <c r="E701" s="150" t="e">
        <f t="shared" si="217"/>
        <v>#VALUE!</v>
      </c>
      <c r="F701" s="150" t="e">
        <f t="shared" si="218"/>
        <v>#VALUE!</v>
      </c>
      <c r="G701" s="136" t="e">
        <f t="shared" si="219"/>
        <v>#VALUE!</v>
      </c>
      <c r="H701" s="148" t="e">
        <f t="shared" si="223"/>
        <v>#VALUE!</v>
      </c>
      <c r="I701" s="148" t="e">
        <f t="shared" si="230"/>
        <v>#VALUE!</v>
      </c>
      <c r="J701" s="148" t="e">
        <f t="shared" si="220"/>
        <v>#VALUE!</v>
      </c>
      <c r="K701" s="148" t="e">
        <f t="shared" si="231"/>
        <v>#VALUE!</v>
      </c>
      <c r="L701" s="148" t="e">
        <f t="shared" si="232"/>
        <v>#VALUE!</v>
      </c>
      <c r="M701" s="148" t="e">
        <f t="shared" si="221"/>
        <v>#VALUE!</v>
      </c>
      <c r="N701" s="148" t="e">
        <f t="shared" si="224"/>
        <v>#VALUE!</v>
      </c>
      <c r="O701" s="148"/>
      <c r="P701" s="148"/>
      <c r="Q701" s="148" t="e">
        <f t="shared" si="233"/>
        <v>#VALUE!</v>
      </c>
      <c r="R701" s="148" t="e">
        <f t="shared" si="234"/>
        <v>#VALUE!</v>
      </c>
      <c r="S701" s="137" t="e">
        <f t="shared" si="222"/>
        <v>#VALUE!</v>
      </c>
      <c r="T701" s="275" t="e">
        <f t="shared" si="236"/>
        <v>#VALUE!</v>
      </c>
      <c r="U701" s="275" t="e">
        <f t="shared" si="237"/>
        <v>#VALUE!</v>
      </c>
      <c r="V701" s="275" t="e">
        <f t="shared" si="237"/>
        <v>#VALUE!</v>
      </c>
      <c r="W701" s="275" t="e">
        <f t="shared" si="237"/>
        <v>#VALUE!</v>
      </c>
      <c r="X701" s="275" t="e">
        <f t="shared" si="237"/>
        <v>#VALUE!</v>
      </c>
      <c r="Y701" s="275" t="e">
        <f t="shared" si="237"/>
        <v>#VALUE!</v>
      </c>
      <c r="Z701" s="275" t="e">
        <f t="shared" si="237"/>
        <v>#VALUE!</v>
      </c>
      <c r="AA701" s="275" t="e">
        <f t="shared" si="237"/>
        <v>#VALUE!</v>
      </c>
      <c r="AB701" s="275" t="e">
        <f t="shared" si="237"/>
        <v>#VALUE!</v>
      </c>
      <c r="AC701" s="275" t="e">
        <f t="shared" si="237"/>
        <v>#VALUE!</v>
      </c>
      <c r="AD701" s="275" t="e">
        <f t="shared" si="237"/>
        <v>#VALUE!</v>
      </c>
      <c r="AE701" s="276" t="e">
        <f t="shared" si="225"/>
        <v>#VALUE!</v>
      </c>
    </row>
    <row r="702" spans="1:31">
      <c r="A702" s="133" t="e">
        <f t="shared" si="226"/>
        <v>#VALUE!</v>
      </c>
      <c r="B702" s="134" t="e">
        <f t="shared" si="227"/>
        <v>#VALUE!</v>
      </c>
      <c r="C702" s="134" t="e">
        <f t="shared" si="228"/>
        <v>#VALUE!</v>
      </c>
      <c r="D702" s="135" t="e">
        <f t="shared" si="229"/>
        <v>#VALUE!</v>
      </c>
      <c r="E702" s="150" t="e">
        <f t="shared" si="217"/>
        <v>#VALUE!</v>
      </c>
      <c r="F702" s="150" t="e">
        <f t="shared" si="218"/>
        <v>#VALUE!</v>
      </c>
      <c r="G702" s="136" t="e">
        <f t="shared" si="219"/>
        <v>#VALUE!</v>
      </c>
      <c r="H702" s="148" t="e">
        <f t="shared" si="223"/>
        <v>#VALUE!</v>
      </c>
      <c r="I702" s="148" t="e">
        <f t="shared" si="230"/>
        <v>#VALUE!</v>
      </c>
      <c r="J702" s="148" t="e">
        <f t="shared" si="220"/>
        <v>#VALUE!</v>
      </c>
      <c r="K702" s="148" t="e">
        <f t="shared" si="231"/>
        <v>#VALUE!</v>
      </c>
      <c r="L702" s="148" t="e">
        <f t="shared" si="232"/>
        <v>#VALUE!</v>
      </c>
      <c r="M702" s="148" t="e">
        <f t="shared" si="221"/>
        <v>#VALUE!</v>
      </c>
      <c r="N702" s="148" t="e">
        <f t="shared" si="224"/>
        <v>#VALUE!</v>
      </c>
      <c r="O702" s="148"/>
      <c r="P702" s="148"/>
      <c r="Q702" s="148" t="e">
        <f t="shared" si="233"/>
        <v>#VALUE!</v>
      </c>
      <c r="R702" s="148" t="e">
        <f t="shared" si="234"/>
        <v>#VALUE!</v>
      </c>
      <c r="S702" s="137" t="e">
        <f t="shared" si="222"/>
        <v>#VALUE!</v>
      </c>
      <c r="T702" s="275" t="e">
        <f t="shared" si="236"/>
        <v>#VALUE!</v>
      </c>
      <c r="U702" s="275" t="e">
        <f t="shared" si="237"/>
        <v>#VALUE!</v>
      </c>
      <c r="V702" s="275" t="e">
        <f t="shared" si="237"/>
        <v>#VALUE!</v>
      </c>
      <c r="W702" s="275" t="e">
        <f t="shared" si="237"/>
        <v>#VALUE!</v>
      </c>
      <c r="X702" s="275" t="e">
        <f t="shared" si="237"/>
        <v>#VALUE!</v>
      </c>
      <c r="Y702" s="275" t="e">
        <f t="shared" si="237"/>
        <v>#VALUE!</v>
      </c>
      <c r="Z702" s="275" t="e">
        <f t="shared" si="237"/>
        <v>#VALUE!</v>
      </c>
      <c r="AA702" s="275" t="e">
        <f t="shared" si="237"/>
        <v>#VALUE!</v>
      </c>
      <c r="AB702" s="275" t="e">
        <f t="shared" si="237"/>
        <v>#VALUE!</v>
      </c>
      <c r="AC702" s="275" t="e">
        <f t="shared" si="237"/>
        <v>#VALUE!</v>
      </c>
      <c r="AD702" s="275" t="e">
        <f t="shared" si="237"/>
        <v>#VALUE!</v>
      </c>
      <c r="AE702" s="276" t="e">
        <f t="shared" si="225"/>
        <v>#VALUE!</v>
      </c>
    </row>
    <row r="703" spans="1:31">
      <c r="A703" s="133" t="e">
        <f t="shared" si="226"/>
        <v>#VALUE!</v>
      </c>
      <c r="B703" s="134" t="e">
        <f t="shared" si="227"/>
        <v>#VALUE!</v>
      </c>
      <c r="C703" s="134" t="e">
        <f t="shared" si="228"/>
        <v>#VALUE!</v>
      </c>
      <c r="D703" s="135" t="e">
        <f t="shared" si="229"/>
        <v>#VALUE!</v>
      </c>
      <c r="E703" s="150" t="e">
        <f t="shared" si="217"/>
        <v>#VALUE!</v>
      </c>
      <c r="F703" s="150" t="e">
        <f t="shared" si="218"/>
        <v>#VALUE!</v>
      </c>
      <c r="G703" s="136" t="e">
        <f t="shared" si="219"/>
        <v>#VALUE!</v>
      </c>
      <c r="H703" s="148" t="e">
        <f t="shared" si="223"/>
        <v>#VALUE!</v>
      </c>
      <c r="I703" s="148" t="e">
        <f t="shared" si="230"/>
        <v>#VALUE!</v>
      </c>
      <c r="J703" s="148" t="e">
        <f t="shared" si="220"/>
        <v>#VALUE!</v>
      </c>
      <c r="K703" s="148" t="e">
        <f t="shared" si="231"/>
        <v>#VALUE!</v>
      </c>
      <c r="L703" s="148" t="e">
        <f t="shared" si="232"/>
        <v>#VALUE!</v>
      </c>
      <c r="M703" s="148" t="e">
        <f t="shared" si="221"/>
        <v>#VALUE!</v>
      </c>
      <c r="N703" s="148" t="e">
        <f t="shared" si="224"/>
        <v>#VALUE!</v>
      </c>
      <c r="O703" s="148"/>
      <c r="P703" s="148"/>
      <c r="Q703" s="148" t="e">
        <f t="shared" si="233"/>
        <v>#VALUE!</v>
      </c>
      <c r="R703" s="148" t="e">
        <f t="shared" si="234"/>
        <v>#VALUE!</v>
      </c>
      <c r="S703" s="137" t="e">
        <f t="shared" si="222"/>
        <v>#VALUE!</v>
      </c>
      <c r="T703" s="275" t="e">
        <f t="shared" si="236"/>
        <v>#VALUE!</v>
      </c>
      <c r="U703" s="275" t="e">
        <f t="shared" si="237"/>
        <v>#VALUE!</v>
      </c>
      <c r="V703" s="275" t="e">
        <f t="shared" si="237"/>
        <v>#VALUE!</v>
      </c>
      <c r="W703" s="275" t="e">
        <f t="shared" si="237"/>
        <v>#VALUE!</v>
      </c>
      <c r="X703" s="275" t="e">
        <f t="shared" si="237"/>
        <v>#VALUE!</v>
      </c>
      <c r="Y703" s="275" t="e">
        <f t="shared" si="237"/>
        <v>#VALUE!</v>
      </c>
      <c r="Z703" s="275" t="e">
        <f t="shared" si="237"/>
        <v>#VALUE!</v>
      </c>
      <c r="AA703" s="275" t="e">
        <f t="shared" si="237"/>
        <v>#VALUE!</v>
      </c>
      <c r="AB703" s="275" t="e">
        <f t="shared" si="237"/>
        <v>#VALUE!</v>
      </c>
      <c r="AC703" s="275" t="e">
        <f t="shared" si="237"/>
        <v>#VALUE!</v>
      </c>
      <c r="AD703" s="275" t="e">
        <f t="shared" si="237"/>
        <v>#VALUE!</v>
      </c>
      <c r="AE703" s="276" t="e">
        <f t="shared" si="225"/>
        <v>#VALUE!</v>
      </c>
    </row>
    <row r="704" spans="1:31">
      <c r="A704" s="133" t="e">
        <f t="shared" si="226"/>
        <v>#VALUE!</v>
      </c>
      <c r="B704" s="134" t="e">
        <f t="shared" si="227"/>
        <v>#VALUE!</v>
      </c>
      <c r="C704" s="134" t="e">
        <f t="shared" si="228"/>
        <v>#VALUE!</v>
      </c>
      <c r="D704" s="135" t="e">
        <f t="shared" si="229"/>
        <v>#VALUE!</v>
      </c>
      <c r="E704" s="150" t="e">
        <f t="shared" si="217"/>
        <v>#VALUE!</v>
      </c>
      <c r="F704" s="150" t="e">
        <f t="shared" si="218"/>
        <v>#VALUE!</v>
      </c>
      <c r="G704" s="136" t="e">
        <f t="shared" si="219"/>
        <v>#VALUE!</v>
      </c>
      <c r="H704" s="148" t="e">
        <f t="shared" si="223"/>
        <v>#VALUE!</v>
      </c>
      <c r="I704" s="148" t="e">
        <f t="shared" si="230"/>
        <v>#VALUE!</v>
      </c>
      <c r="J704" s="148" t="e">
        <f t="shared" si="220"/>
        <v>#VALUE!</v>
      </c>
      <c r="K704" s="148" t="e">
        <f t="shared" si="231"/>
        <v>#VALUE!</v>
      </c>
      <c r="L704" s="148" t="e">
        <f t="shared" si="232"/>
        <v>#VALUE!</v>
      </c>
      <c r="M704" s="148" t="e">
        <f t="shared" si="221"/>
        <v>#VALUE!</v>
      </c>
      <c r="N704" s="148" t="e">
        <f t="shared" si="224"/>
        <v>#VALUE!</v>
      </c>
      <c r="O704" s="148"/>
      <c r="P704" s="148"/>
      <c r="Q704" s="148" t="e">
        <f t="shared" si="233"/>
        <v>#VALUE!</v>
      </c>
      <c r="R704" s="148" t="e">
        <f t="shared" si="234"/>
        <v>#VALUE!</v>
      </c>
      <c r="S704" s="137" t="e">
        <f t="shared" si="222"/>
        <v>#VALUE!</v>
      </c>
      <c r="T704" s="275" t="e">
        <f t="shared" si="236"/>
        <v>#VALUE!</v>
      </c>
      <c r="U704" s="275" t="e">
        <f t="shared" si="237"/>
        <v>#VALUE!</v>
      </c>
      <c r="V704" s="275" t="e">
        <f t="shared" si="237"/>
        <v>#VALUE!</v>
      </c>
      <c r="W704" s="275" t="e">
        <f t="shared" si="237"/>
        <v>#VALUE!</v>
      </c>
      <c r="X704" s="275" t="e">
        <f t="shared" si="237"/>
        <v>#VALUE!</v>
      </c>
      <c r="Y704" s="275" t="e">
        <f t="shared" si="237"/>
        <v>#VALUE!</v>
      </c>
      <c r="Z704" s="275" t="e">
        <f t="shared" si="237"/>
        <v>#VALUE!</v>
      </c>
      <c r="AA704" s="275" t="e">
        <f t="shared" si="237"/>
        <v>#VALUE!</v>
      </c>
      <c r="AB704" s="275" t="e">
        <f t="shared" si="237"/>
        <v>#VALUE!</v>
      </c>
      <c r="AC704" s="275" t="e">
        <f t="shared" si="237"/>
        <v>#VALUE!</v>
      </c>
      <c r="AD704" s="275" t="e">
        <f t="shared" si="237"/>
        <v>#VALUE!</v>
      </c>
      <c r="AE704" s="276" t="e">
        <f t="shared" si="225"/>
        <v>#VALUE!</v>
      </c>
    </row>
    <row r="705" spans="1:31">
      <c r="A705" s="133" t="e">
        <f t="shared" si="226"/>
        <v>#VALUE!</v>
      </c>
      <c r="B705" s="134" t="e">
        <f t="shared" si="227"/>
        <v>#VALUE!</v>
      </c>
      <c r="C705" s="134" t="e">
        <f t="shared" si="228"/>
        <v>#VALUE!</v>
      </c>
      <c r="D705" s="135" t="e">
        <f t="shared" si="229"/>
        <v>#VALUE!</v>
      </c>
      <c r="E705" s="150" t="e">
        <f t="shared" si="217"/>
        <v>#VALUE!</v>
      </c>
      <c r="F705" s="150" t="e">
        <f t="shared" si="218"/>
        <v>#VALUE!</v>
      </c>
      <c r="G705" s="136" t="e">
        <f t="shared" si="219"/>
        <v>#VALUE!</v>
      </c>
      <c r="H705" s="148" t="e">
        <f t="shared" si="223"/>
        <v>#VALUE!</v>
      </c>
      <c r="I705" s="148" t="e">
        <f t="shared" si="230"/>
        <v>#VALUE!</v>
      </c>
      <c r="J705" s="148" t="e">
        <f t="shared" si="220"/>
        <v>#VALUE!</v>
      </c>
      <c r="K705" s="148" t="e">
        <f t="shared" si="231"/>
        <v>#VALUE!</v>
      </c>
      <c r="L705" s="148" t="e">
        <f t="shared" si="232"/>
        <v>#VALUE!</v>
      </c>
      <c r="M705" s="148" t="e">
        <f t="shared" si="221"/>
        <v>#VALUE!</v>
      </c>
      <c r="N705" s="148" t="e">
        <f t="shared" si="224"/>
        <v>#VALUE!</v>
      </c>
      <c r="O705" s="148"/>
      <c r="P705" s="148"/>
      <c r="Q705" s="148" t="e">
        <f t="shared" si="233"/>
        <v>#VALUE!</v>
      </c>
      <c r="R705" s="148" t="e">
        <f t="shared" si="234"/>
        <v>#VALUE!</v>
      </c>
      <c r="S705" s="137" t="e">
        <f t="shared" si="222"/>
        <v>#VALUE!</v>
      </c>
      <c r="T705" s="275" t="e">
        <f t="shared" si="236"/>
        <v>#VALUE!</v>
      </c>
      <c r="U705" s="275" t="e">
        <f t="shared" si="237"/>
        <v>#VALUE!</v>
      </c>
      <c r="V705" s="275" t="e">
        <f t="shared" si="237"/>
        <v>#VALUE!</v>
      </c>
      <c r="W705" s="275" t="e">
        <f t="shared" si="237"/>
        <v>#VALUE!</v>
      </c>
      <c r="X705" s="275" t="e">
        <f t="shared" si="237"/>
        <v>#VALUE!</v>
      </c>
      <c r="Y705" s="275" t="e">
        <f t="shared" si="237"/>
        <v>#VALUE!</v>
      </c>
      <c r="Z705" s="275" t="e">
        <f t="shared" si="237"/>
        <v>#VALUE!</v>
      </c>
      <c r="AA705" s="275" t="e">
        <f t="shared" si="237"/>
        <v>#VALUE!</v>
      </c>
      <c r="AB705" s="275" t="e">
        <f t="shared" si="237"/>
        <v>#VALUE!</v>
      </c>
      <c r="AC705" s="275" t="e">
        <f t="shared" si="237"/>
        <v>#VALUE!</v>
      </c>
      <c r="AD705" s="275" t="e">
        <f t="shared" si="237"/>
        <v>#VALUE!</v>
      </c>
      <c r="AE705" s="276" t="e">
        <f t="shared" si="225"/>
        <v>#VALUE!</v>
      </c>
    </row>
    <row r="706" spans="1:31">
      <c r="A706" s="133" t="e">
        <f t="shared" si="226"/>
        <v>#VALUE!</v>
      </c>
      <c r="B706" s="134" t="e">
        <f t="shared" si="227"/>
        <v>#VALUE!</v>
      </c>
      <c r="C706" s="134" t="e">
        <f t="shared" si="228"/>
        <v>#VALUE!</v>
      </c>
      <c r="D706" s="135" t="e">
        <f t="shared" si="229"/>
        <v>#VALUE!</v>
      </c>
      <c r="E706" s="150" t="e">
        <f t="shared" si="217"/>
        <v>#VALUE!</v>
      </c>
      <c r="F706" s="150" t="e">
        <f t="shared" si="218"/>
        <v>#VALUE!</v>
      </c>
      <c r="G706" s="136" t="e">
        <f t="shared" si="219"/>
        <v>#VALUE!</v>
      </c>
      <c r="H706" s="148" t="e">
        <f t="shared" si="223"/>
        <v>#VALUE!</v>
      </c>
      <c r="I706" s="148" t="e">
        <f t="shared" si="230"/>
        <v>#VALUE!</v>
      </c>
      <c r="J706" s="148" t="e">
        <f t="shared" si="220"/>
        <v>#VALUE!</v>
      </c>
      <c r="K706" s="148" t="e">
        <f t="shared" si="231"/>
        <v>#VALUE!</v>
      </c>
      <c r="L706" s="148" t="e">
        <f t="shared" si="232"/>
        <v>#VALUE!</v>
      </c>
      <c r="M706" s="148" t="e">
        <f t="shared" si="221"/>
        <v>#VALUE!</v>
      </c>
      <c r="N706" s="148" t="e">
        <f t="shared" si="224"/>
        <v>#VALUE!</v>
      </c>
      <c r="O706" s="148"/>
      <c r="P706" s="148"/>
      <c r="Q706" s="148" t="e">
        <f t="shared" si="233"/>
        <v>#VALUE!</v>
      </c>
      <c r="R706" s="148" t="e">
        <f t="shared" si="234"/>
        <v>#VALUE!</v>
      </c>
      <c r="S706" s="137" t="e">
        <f t="shared" si="222"/>
        <v>#VALUE!</v>
      </c>
      <c r="T706" s="275" t="e">
        <f t="shared" si="236"/>
        <v>#VALUE!</v>
      </c>
      <c r="U706" s="275" t="e">
        <f t="shared" si="237"/>
        <v>#VALUE!</v>
      </c>
      <c r="V706" s="275" t="e">
        <f t="shared" si="237"/>
        <v>#VALUE!</v>
      </c>
      <c r="W706" s="275" t="e">
        <f t="shared" si="237"/>
        <v>#VALUE!</v>
      </c>
      <c r="X706" s="275" t="e">
        <f t="shared" si="237"/>
        <v>#VALUE!</v>
      </c>
      <c r="Y706" s="275" t="e">
        <f t="shared" si="237"/>
        <v>#VALUE!</v>
      </c>
      <c r="Z706" s="275" t="e">
        <f t="shared" si="237"/>
        <v>#VALUE!</v>
      </c>
      <c r="AA706" s="275" t="e">
        <f t="shared" si="237"/>
        <v>#VALUE!</v>
      </c>
      <c r="AB706" s="275" t="e">
        <f t="shared" si="237"/>
        <v>#VALUE!</v>
      </c>
      <c r="AC706" s="275" t="e">
        <f t="shared" si="237"/>
        <v>#VALUE!</v>
      </c>
      <c r="AD706" s="275" t="e">
        <f t="shared" si="237"/>
        <v>#VALUE!</v>
      </c>
      <c r="AE706" s="276" t="e">
        <f t="shared" si="225"/>
        <v>#VALUE!</v>
      </c>
    </row>
    <row r="707" spans="1:31">
      <c r="A707" s="133" t="e">
        <f t="shared" si="226"/>
        <v>#VALUE!</v>
      </c>
      <c r="B707" s="134" t="e">
        <f t="shared" si="227"/>
        <v>#VALUE!</v>
      </c>
      <c r="C707" s="134" t="e">
        <f t="shared" si="228"/>
        <v>#VALUE!</v>
      </c>
      <c r="D707" s="135" t="e">
        <f t="shared" si="229"/>
        <v>#VALUE!</v>
      </c>
      <c r="E707" s="150" t="e">
        <f t="shared" si="217"/>
        <v>#VALUE!</v>
      </c>
      <c r="F707" s="150" t="e">
        <f t="shared" si="218"/>
        <v>#VALUE!</v>
      </c>
      <c r="G707" s="136" t="e">
        <f t="shared" si="219"/>
        <v>#VALUE!</v>
      </c>
      <c r="H707" s="148" t="e">
        <f t="shared" si="223"/>
        <v>#VALUE!</v>
      </c>
      <c r="I707" s="148" t="e">
        <f t="shared" si="230"/>
        <v>#VALUE!</v>
      </c>
      <c r="J707" s="148" t="e">
        <f t="shared" si="220"/>
        <v>#VALUE!</v>
      </c>
      <c r="K707" s="148" t="e">
        <f t="shared" si="231"/>
        <v>#VALUE!</v>
      </c>
      <c r="L707" s="148" t="e">
        <f t="shared" si="232"/>
        <v>#VALUE!</v>
      </c>
      <c r="M707" s="148" t="e">
        <f t="shared" si="221"/>
        <v>#VALUE!</v>
      </c>
      <c r="N707" s="148" t="e">
        <f t="shared" si="224"/>
        <v>#VALUE!</v>
      </c>
      <c r="O707" s="148"/>
      <c r="P707" s="148"/>
      <c r="Q707" s="148" t="e">
        <f t="shared" si="233"/>
        <v>#VALUE!</v>
      </c>
      <c r="R707" s="148" t="e">
        <f t="shared" si="234"/>
        <v>#VALUE!</v>
      </c>
      <c r="S707" s="137" t="e">
        <f t="shared" si="222"/>
        <v>#VALUE!</v>
      </c>
      <c r="T707" s="275" t="e">
        <f t="shared" si="236"/>
        <v>#VALUE!</v>
      </c>
      <c r="U707" s="275" t="e">
        <f t="shared" si="237"/>
        <v>#VALUE!</v>
      </c>
      <c r="V707" s="275" t="e">
        <f t="shared" si="237"/>
        <v>#VALUE!</v>
      </c>
      <c r="W707" s="275" t="e">
        <f t="shared" si="237"/>
        <v>#VALUE!</v>
      </c>
      <c r="X707" s="275" t="e">
        <f t="shared" si="237"/>
        <v>#VALUE!</v>
      </c>
      <c r="Y707" s="275" t="e">
        <f t="shared" si="237"/>
        <v>#VALUE!</v>
      </c>
      <c r="Z707" s="275" t="e">
        <f t="shared" si="237"/>
        <v>#VALUE!</v>
      </c>
      <c r="AA707" s="275" t="e">
        <f t="shared" si="237"/>
        <v>#VALUE!</v>
      </c>
      <c r="AB707" s="275" t="e">
        <f t="shared" si="237"/>
        <v>#VALUE!</v>
      </c>
      <c r="AC707" s="275" t="e">
        <f t="shared" si="237"/>
        <v>#VALUE!</v>
      </c>
      <c r="AD707" s="275" t="e">
        <f t="shared" si="237"/>
        <v>#VALUE!</v>
      </c>
      <c r="AE707" s="276" t="e">
        <f t="shared" si="225"/>
        <v>#VALUE!</v>
      </c>
    </row>
    <row r="708" spans="1:31">
      <c r="A708" s="133" t="e">
        <f t="shared" si="226"/>
        <v>#VALUE!</v>
      </c>
      <c r="B708" s="134" t="e">
        <f t="shared" si="227"/>
        <v>#VALUE!</v>
      </c>
      <c r="C708" s="134" t="e">
        <f t="shared" si="228"/>
        <v>#VALUE!</v>
      </c>
      <c r="D708" s="135" t="e">
        <f t="shared" si="229"/>
        <v>#VALUE!</v>
      </c>
      <c r="E708" s="150" t="e">
        <f t="shared" si="217"/>
        <v>#VALUE!</v>
      </c>
      <c r="F708" s="150" t="e">
        <f t="shared" si="218"/>
        <v>#VALUE!</v>
      </c>
      <c r="G708" s="136" t="e">
        <f t="shared" si="219"/>
        <v>#VALUE!</v>
      </c>
      <c r="H708" s="148" t="e">
        <f t="shared" si="223"/>
        <v>#VALUE!</v>
      </c>
      <c r="I708" s="148" t="e">
        <f t="shared" si="230"/>
        <v>#VALUE!</v>
      </c>
      <c r="J708" s="148" t="e">
        <f t="shared" si="220"/>
        <v>#VALUE!</v>
      </c>
      <c r="K708" s="148" t="e">
        <f t="shared" si="231"/>
        <v>#VALUE!</v>
      </c>
      <c r="L708" s="148" t="e">
        <f t="shared" si="232"/>
        <v>#VALUE!</v>
      </c>
      <c r="M708" s="148" t="e">
        <f t="shared" si="221"/>
        <v>#VALUE!</v>
      </c>
      <c r="N708" s="148" t="e">
        <f t="shared" si="224"/>
        <v>#VALUE!</v>
      </c>
      <c r="O708" s="148"/>
      <c r="P708" s="148"/>
      <c r="Q708" s="148" t="e">
        <f t="shared" si="233"/>
        <v>#VALUE!</v>
      </c>
      <c r="R708" s="148" t="e">
        <f t="shared" si="234"/>
        <v>#VALUE!</v>
      </c>
      <c r="S708" s="137" t="e">
        <f t="shared" si="222"/>
        <v>#VALUE!</v>
      </c>
      <c r="T708" s="275" t="e">
        <f t="shared" si="236"/>
        <v>#VALUE!</v>
      </c>
      <c r="U708" s="275" t="e">
        <f t="shared" si="237"/>
        <v>#VALUE!</v>
      </c>
      <c r="V708" s="275" t="e">
        <f t="shared" si="237"/>
        <v>#VALUE!</v>
      </c>
      <c r="W708" s="275" t="e">
        <f t="shared" si="237"/>
        <v>#VALUE!</v>
      </c>
      <c r="X708" s="275" t="e">
        <f t="shared" si="237"/>
        <v>#VALUE!</v>
      </c>
      <c r="Y708" s="275" t="e">
        <f t="shared" si="237"/>
        <v>#VALUE!</v>
      </c>
      <c r="Z708" s="275" t="e">
        <f t="shared" si="237"/>
        <v>#VALUE!</v>
      </c>
      <c r="AA708" s="275" t="e">
        <f t="shared" si="237"/>
        <v>#VALUE!</v>
      </c>
      <c r="AB708" s="275" t="e">
        <f t="shared" si="237"/>
        <v>#VALUE!</v>
      </c>
      <c r="AC708" s="275" t="e">
        <f t="shared" si="237"/>
        <v>#VALUE!</v>
      </c>
      <c r="AD708" s="275" t="e">
        <f t="shared" si="237"/>
        <v>#VALUE!</v>
      </c>
      <c r="AE708" s="276" t="e">
        <f t="shared" si="225"/>
        <v>#VALUE!</v>
      </c>
    </row>
    <row r="709" spans="1:31">
      <c r="A709" s="133" t="e">
        <f t="shared" si="226"/>
        <v>#VALUE!</v>
      </c>
      <c r="B709" s="134" t="e">
        <f t="shared" si="227"/>
        <v>#VALUE!</v>
      </c>
      <c r="C709" s="134" t="e">
        <f t="shared" si="228"/>
        <v>#VALUE!</v>
      </c>
      <c r="D709" s="135" t="e">
        <f t="shared" si="229"/>
        <v>#VALUE!</v>
      </c>
      <c r="E709" s="150" t="e">
        <f t="shared" si="217"/>
        <v>#VALUE!</v>
      </c>
      <c r="F709" s="150" t="e">
        <f t="shared" si="218"/>
        <v>#VALUE!</v>
      </c>
      <c r="G709" s="136" t="e">
        <f t="shared" si="219"/>
        <v>#VALUE!</v>
      </c>
      <c r="H709" s="148" t="e">
        <f t="shared" si="223"/>
        <v>#VALUE!</v>
      </c>
      <c r="I709" s="148" t="e">
        <f t="shared" si="230"/>
        <v>#VALUE!</v>
      </c>
      <c r="J709" s="148" t="e">
        <f t="shared" si="220"/>
        <v>#VALUE!</v>
      </c>
      <c r="K709" s="148" t="e">
        <f t="shared" si="231"/>
        <v>#VALUE!</v>
      </c>
      <c r="L709" s="148" t="e">
        <f t="shared" si="232"/>
        <v>#VALUE!</v>
      </c>
      <c r="M709" s="148" t="e">
        <f t="shared" si="221"/>
        <v>#VALUE!</v>
      </c>
      <c r="N709" s="148" t="e">
        <f t="shared" si="224"/>
        <v>#VALUE!</v>
      </c>
      <c r="O709" s="148"/>
      <c r="P709" s="148"/>
      <c r="Q709" s="148" t="e">
        <f t="shared" si="233"/>
        <v>#VALUE!</v>
      </c>
      <c r="R709" s="148" t="e">
        <f t="shared" si="234"/>
        <v>#VALUE!</v>
      </c>
      <c r="S709" s="137" t="e">
        <f t="shared" si="222"/>
        <v>#VALUE!</v>
      </c>
      <c r="T709" s="275" t="e">
        <f t="shared" si="236"/>
        <v>#VALUE!</v>
      </c>
      <c r="U709" s="275" t="e">
        <f t="shared" si="237"/>
        <v>#VALUE!</v>
      </c>
      <c r="V709" s="275" t="e">
        <f t="shared" si="237"/>
        <v>#VALUE!</v>
      </c>
      <c r="W709" s="275" t="e">
        <f t="shared" si="237"/>
        <v>#VALUE!</v>
      </c>
      <c r="X709" s="275" t="e">
        <f t="shared" si="237"/>
        <v>#VALUE!</v>
      </c>
      <c r="Y709" s="275" t="e">
        <f t="shared" si="237"/>
        <v>#VALUE!</v>
      </c>
      <c r="Z709" s="275" t="e">
        <f t="shared" si="237"/>
        <v>#VALUE!</v>
      </c>
      <c r="AA709" s="275" t="e">
        <f t="shared" si="237"/>
        <v>#VALUE!</v>
      </c>
      <c r="AB709" s="275" t="e">
        <f t="shared" si="237"/>
        <v>#VALUE!</v>
      </c>
      <c r="AC709" s="275" t="e">
        <f t="shared" si="237"/>
        <v>#VALUE!</v>
      </c>
      <c r="AD709" s="275" t="e">
        <f t="shared" si="237"/>
        <v>#VALUE!</v>
      </c>
      <c r="AE709" s="276" t="e">
        <f t="shared" si="225"/>
        <v>#VALUE!</v>
      </c>
    </row>
    <row r="710" spans="1:31">
      <c r="A710" s="133" t="e">
        <f t="shared" si="226"/>
        <v>#VALUE!</v>
      </c>
      <c r="B710" s="134" t="e">
        <f t="shared" si="227"/>
        <v>#VALUE!</v>
      </c>
      <c r="C710" s="134" t="e">
        <f t="shared" si="228"/>
        <v>#VALUE!</v>
      </c>
      <c r="D710" s="135" t="e">
        <f t="shared" si="229"/>
        <v>#VALUE!</v>
      </c>
      <c r="E710" s="150" t="e">
        <f t="shared" si="217"/>
        <v>#VALUE!</v>
      </c>
      <c r="F710" s="150" t="e">
        <f t="shared" si="218"/>
        <v>#VALUE!</v>
      </c>
      <c r="G710" s="136" t="e">
        <f t="shared" si="219"/>
        <v>#VALUE!</v>
      </c>
      <c r="H710" s="148" t="e">
        <f t="shared" si="223"/>
        <v>#VALUE!</v>
      </c>
      <c r="I710" s="148" t="e">
        <f t="shared" si="230"/>
        <v>#VALUE!</v>
      </c>
      <c r="J710" s="148" t="e">
        <f t="shared" si="220"/>
        <v>#VALUE!</v>
      </c>
      <c r="K710" s="148" t="e">
        <f t="shared" si="231"/>
        <v>#VALUE!</v>
      </c>
      <c r="L710" s="148" t="e">
        <f t="shared" si="232"/>
        <v>#VALUE!</v>
      </c>
      <c r="M710" s="148" t="e">
        <f t="shared" si="221"/>
        <v>#VALUE!</v>
      </c>
      <c r="N710" s="148" t="e">
        <f t="shared" si="224"/>
        <v>#VALUE!</v>
      </c>
      <c r="O710" s="148"/>
      <c r="P710" s="148"/>
      <c r="Q710" s="148" t="e">
        <f t="shared" si="233"/>
        <v>#VALUE!</v>
      </c>
      <c r="R710" s="148" t="e">
        <f t="shared" si="234"/>
        <v>#VALUE!</v>
      </c>
      <c r="S710" s="137" t="e">
        <f t="shared" si="222"/>
        <v>#VALUE!</v>
      </c>
      <c r="T710" s="275" t="e">
        <f t="shared" si="236"/>
        <v>#VALUE!</v>
      </c>
      <c r="U710" s="275" t="e">
        <f t="shared" si="237"/>
        <v>#VALUE!</v>
      </c>
      <c r="V710" s="275" t="e">
        <f t="shared" si="237"/>
        <v>#VALUE!</v>
      </c>
      <c r="W710" s="275" t="e">
        <f t="shared" si="237"/>
        <v>#VALUE!</v>
      </c>
      <c r="X710" s="275" t="e">
        <f t="shared" si="237"/>
        <v>#VALUE!</v>
      </c>
      <c r="Y710" s="275" t="e">
        <f t="shared" si="237"/>
        <v>#VALUE!</v>
      </c>
      <c r="Z710" s="275" t="e">
        <f t="shared" si="237"/>
        <v>#VALUE!</v>
      </c>
      <c r="AA710" s="275" t="e">
        <f t="shared" si="237"/>
        <v>#VALUE!</v>
      </c>
      <c r="AB710" s="275" t="e">
        <f t="shared" si="237"/>
        <v>#VALUE!</v>
      </c>
      <c r="AC710" s="275" t="e">
        <f t="shared" si="237"/>
        <v>#VALUE!</v>
      </c>
      <c r="AD710" s="275" t="e">
        <f t="shared" si="237"/>
        <v>#VALUE!</v>
      </c>
      <c r="AE710" s="276" t="e">
        <f t="shared" si="225"/>
        <v>#VALUE!</v>
      </c>
    </row>
    <row r="711" spans="1:31">
      <c r="A711" s="133" t="e">
        <f t="shared" si="226"/>
        <v>#VALUE!</v>
      </c>
      <c r="B711" s="134" t="e">
        <f t="shared" si="227"/>
        <v>#VALUE!</v>
      </c>
      <c r="C711" s="134" t="e">
        <f t="shared" si="228"/>
        <v>#VALUE!</v>
      </c>
      <c r="D711" s="135" t="e">
        <f t="shared" si="229"/>
        <v>#VALUE!</v>
      </c>
      <c r="E711" s="150" t="e">
        <f t="shared" si="217"/>
        <v>#VALUE!</v>
      </c>
      <c r="F711" s="150" t="e">
        <f t="shared" si="218"/>
        <v>#VALUE!</v>
      </c>
      <c r="G711" s="136" t="e">
        <f t="shared" si="219"/>
        <v>#VALUE!</v>
      </c>
      <c r="H711" s="148" t="e">
        <f t="shared" si="223"/>
        <v>#VALUE!</v>
      </c>
      <c r="I711" s="148" t="e">
        <f t="shared" si="230"/>
        <v>#VALUE!</v>
      </c>
      <c r="J711" s="148" t="e">
        <f t="shared" si="220"/>
        <v>#VALUE!</v>
      </c>
      <c r="K711" s="148" t="e">
        <f t="shared" si="231"/>
        <v>#VALUE!</v>
      </c>
      <c r="L711" s="148" t="e">
        <f t="shared" si="232"/>
        <v>#VALUE!</v>
      </c>
      <c r="M711" s="148" t="e">
        <f t="shared" si="221"/>
        <v>#VALUE!</v>
      </c>
      <c r="N711" s="148" t="e">
        <f t="shared" si="224"/>
        <v>#VALUE!</v>
      </c>
      <c r="O711" s="148"/>
      <c r="P711" s="148"/>
      <c r="Q711" s="148" t="e">
        <f t="shared" si="233"/>
        <v>#VALUE!</v>
      </c>
      <c r="R711" s="148" t="e">
        <f t="shared" si="234"/>
        <v>#VALUE!</v>
      </c>
      <c r="S711" s="137" t="e">
        <f t="shared" si="222"/>
        <v>#VALUE!</v>
      </c>
      <c r="T711" s="275" t="e">
        <f t="shared" si="236"/>
        <v>#VALUE!</v>
      </c>
      <c r="U711" s="275" t="e">
        <f t="shared" si="237"/>
        <v>#VALUE!</v>
      </c>
      <c r="V711" s="275" t="e">
        <f t="shared" si="237"/>
        <v>#VALUE!</v>
      </c>
      <c r="W711" s="275" t="e">
        <f t="shared" si="237"/>
        <v>#VALUE!</v>
      </c>
      <c r="X711" s="275" t="e">
        <f t="shared" si="237"/>
        <v>#VALUE!</v>
      </c>
      <c r="Y711" s="275" t="e">
        <f t="shared" si="237"/>
        <v>#VALUE!</v>
      </c>
      <c r="Z711" s="275" t="e">
        <f t="shared" si="237"/>
        <v>#VALUE!</v>
      </c>
      <c r="AA711" s="275" t="e">
        <f t="shared" si="237"/>
        <v>#VALUE!</v>
      </c>
      <c r="AB711" s="275" t="e">
        <f t="shared" si="237"/>
        <v>#VALUE!</v>
      </c>
      <c r="AC711" s="275" t="e">
        <f t="shared" si="237"/>
        <v>#VALUE!</v>
      </c>
      <c r="AD711" s="275" t="e">
        <f t="shared" si="237"/>
        <v>#VALUE!</v>
      </c>
      <c r="AE711" s="276" t="e">
        <f t="shared" si="225"/>
        <v>#VALUE!</v>
      </c>
    </row>
    <row r="712" spans="1:31">
      <c r="A712" s="133" t="e">
        <f t="shared" si="226"/>
        <v>#VALUE!</v>
      </c>
      <c r="B712" s="134" t="e">
        <f t="shared" si="227"/>
        <v>#VALUE!</v>
      </c>
      <c r="C712" s="134" t="e">
        <f t="shared" si="228"/>
        <v>#VALUE!</v>
      </c>
      <c r="D712" s="135" t="e">
        <f t="shared" si="229"/>
        <v>#VALUE!</v>
      </c>
      <c r="E712" s="150" t="e">
        <f t="shared" si="217"/>
        <v>#VALUE!</v>
      </c>
      <c r="F712" s="150" t="e">
        <f t="shared" si="218"/>
        <v>#VALUE!</v>
      </c>
      <c r="G712" s="136" t="e">
        <f t="shared" si="219"/>
        <v>#VALUE!</v>
      </c>
      <c r="H712" s="148" t="e">
        <f t="shared" si="223"/>
        <v>#VALUE!</v>
      </c>
      <c r="I712" s="148" t="e">
        <f t="shared" si="230"/>
        <v>#VALUE!</v>
      </c>
      <c r="J712" s="148" t="e">
        <f t="shared" si="220"/>
        <v>#VALUE!</v>
      </c>
      <c r="K712" s="148" t="e">
        <f t="shared" si="231"/>
        <v>#VALUE!</v>
      </c>
      <c r="L712" s="148" t="e">
        <f t="shared" si="232"/>
        <v>#VALUE!</v>
      </c>
      <c r="M712" s="148" t="e">
        <f t="shared" si="221"/>
        <v>#VALUE!</v>
      </c>
      <c r="N712" s="148" t="e">
        <f t="shared" si="224"/>
        <v>#VALUE!</v>
      </c>
      <c r="O712" s="148"/>
      <c r="P712" s="148"/>
      <c r="Q712" s="148" t="e">
        <f t="shared" si="233"/>
        <v>#VALUE!</v>
      </c>
      <c r="R712" s="148" t="e">
        <f t="shared" si="234"/>
        <v>#VALUE!</v>
      </c>
      <c r="S712" s="137" t="e">
        <f t="shared" si="222"/>
        <v>#VALUE!</v>
      </c>
      <c r="T712" s="275" t="e">
        <f t="shared" si="236"/>
        <v>#VALUE!</v>
      </c>
      <c r="U712" s="275" t="e">
        <f t="shared" si="237"/>
        <v>#VALUE!</v>
      </c>
      <c r="V712" s="275" t="e">
        <f t="shared" si="237"/>
        <v>#VALUE!</v>
      </c>
      <c r="W712" s="275" t="e">
        <f t="shared" si="237"/>
        <v>#VALUE!</v>
      </c>
      <c r="X712" s="275" t="e">
        <f t="shared" si="237"/>
        <v>#VALUE!</v>
      </c>
      <c r="Y712" s="275" t="e">
        <f t="shared" si="237"/>
        <v>#VALUE!</v>
      </c>
      <c r="Z712" s="275" t="e">
        <f t="shared" si="237"/>
        <v>#VALUE!</v>
      </c>
      <c r="AA712" s="275" t="e">
        <f t="shared" si="237"/>
        <v>#VALUE!</v>
      </c>
      <c r="AB712" s="275" t="e">
        <f t="shared" si="237"/>
        <v>#VALUE!</v>
      </c>
      <c r="AC712" s="275" t="e">
        <f t="shared" si="237"/>
        <v>#VALUE!</v>
      </c>
      <c r="AD712" s="275" t="e">
        <f t="shared" si="237"/>
        <v>#VALUE!</v>
      </c>
      <c r="AE712" s="276" t="e">
        <f t="shared" si="225"/>
        <v>#VALUE!</v>
      </c>
    </row>
    <row r="713" spans="1:31">
      <c r="A713" s="133" t="e">
        <f t="shared" si="226"/>
        <v>#VALUE!</v>
      </c>
      <c r="B713" s="134" t="e">
        <f t="shared" si="227"/>
        <v>#VALUE!</v>
      </c>
      <c r="C713" s="134" t="e">
        <f t="shared" si="228"/>
        <v>#VALUE!</v>
      </c>
      <c r="D713" s="135" t="e">
        <f t="shared" si="229"/>
        <v>#VALUE!</v>
      </c>
      <c r="E713" s="150" t="e">
        <f t="shared" si="217"/>
        <v>#VALUE!</v>
      </c>
      <c r="F713" s="150" t="e">
        <f t="shared" si="218"/>
        <v>#VALUE!</v>
      </c>
      <c r="G713" s="136" t="e">
        <f t="shared" si="219"/>
        <v>#VALUE!</v>
      </c>
      <c r="H713" s="148" t="e">
        <f t="shared" si="223"/>
        <v>#VALUE!</v>
      </c>
      <c r="I713" s="148" t="e">
        <f t="shared" si="230"/>
        <v>#VALUE!</v>
      </c>
      <c r="J713" s="148" t="e">
        <f t="shared" si="220"/>
        <v>#VALUE!</v>
      </c>
      <c r="K713" s="148" t="e">
        <f t="shared" si="231"/>
        <v>#VALUE!</v>
      </c>
      <c r="L713" s="148" t="e">
        <f t="shared" si="232"/>
        <v>#VALUE!</v>
      </c>
      <c r="M713" s="148" t="e">
        <f t="shared" si="221"/>
        <v>#VALUE!</v>
      </c>
      <c r="N713" s="148" t="e">
        <f t="shared" si="224"/>
        <v>#VALUE!</v>
      </c>
      <c r="O713" s="148"/>
      <c r="P713" s="148"/>
      <c r="Q713" s="148" t="e">
        <f t="shared" si="233"/>
        <v>#VALUE!</v>
      </c>
      <c r="R713" s="148" t="e">
        <f t="shared" si="234"/>
        <v>#VALUE!</v>
      </c>
      <c r="S713" s="137" t="e">
        <f t="shared" si="222"/>
        <v>#VALUE!</v>
      </c>
      <c r="T713" s="275" t="e">
        <f t="shared" si="236"/>
        <v>#VALUE!</v>
      </c>
      <c r="U713" s="275" t="e">
        <f t="shared" si="237"/>
        <v>#VALUE!</v>
      </c>
      <c r="V713" s="275" t="e">
        <f t="shared" si="237"/>
        <v>#VALUE!</v>
      </c>
      <c r="W713" s="275" t="e">
        <f t="shared" si="237"/>
        <v>#VALUE!</v>
      </c>
      <c r="X713" s="275" t="e">
        <f t="shared" si="237"/>
        <v>#VALUE!</v>
      </c>
      <c r="Y713" s="275" t="e">
        <f t="shared" si="237"/>
        <v>#VALUE!</v>
      </c>
      <c r="Z713" s="275" t="e">
        <f t="shared" si="237"/>
        <v>#VALUE!</v>
      </c>
      <c r="AA713" s="275" t="e">
        <f t="shared" si="237"/>
        <v>#VALUE!</v>
      </c>
      <c r="AB713" s="275" t="e">
        <f t="shared" si="237"/>
        <v>#VALUE!</v>
      </c>
      <c r="AC713" s="275" t="e">
        <f t="shared" si="237"/>
        <v>#VALUE!</v>
      </c>
      <c r="AD713" s="275" t="e">
        <f t="shared" si="237"/>
        <v>#VALUE!</v>
      </c>
      <c r="AE713" s="276" t="e">
        <f t="shared" si="225"/>
        <v>#VALUE!</v>
      </c>
    </row>
    <row r="714" spans="1:31">
      <c r="A714" s="133" t="e">
        <f t="shared" si="226"/>
        <v>#VALUE!</v>
      </c>
      <c r="B714" s="134" t="e">
        <f t="shared" si="227"/>
        <v>#VALUE!</v>
      </c>
      <c r="C714" s="134" t="e">
        <f t="shared" si="228"/>
        <v>#VALUE!</v>
      </c>
      <c r="D714" s="135" t="e">
        <f t="shared" si="229"/>
        <v>#VALUE!</v>
      </c>
      <c r="E714" s="150" t="e">
        <f t="shared" si="217"/>
        <v>#VALUE!</v>
      </c>
      <c r="F714" s="150" t="e">
        <f t="shared" si="218"/>
        <v>#VALUE!</v>
      </c>
      <c r="G714" s="136" t="e">
        <f t="shared" si="219"/>
        <v>#VALUE!</v>
      </c>
      <c r="H714" s="148" t="e">
        <f t="shared" si="223"/>
        <v>#VALUE!</v>
      </c>
      <c r="I714" s="148" t="e">
        <f t="shared" si="230"/>
        <v>#VALUE!</v>
      </c>
      <c r="J714" s="148" t="e">
        <f t="shared" si="220"/>
        <v>#VALUE!</v>
      </c>
      <c r="K714" s="148" t="e">
        <f t="shared" si="231"/>
        <v>#VALUE!</v>
      </c>
      <c r="L714" s="148" t="e">
        <f t="shared" si="232"/>
        <v>#VALUE!</v>
      </c>
      <c r="M714" s="148" t="e">
        <f t="shared" si="221"/>
        <v>#VALUE!</v>
      </c>
      <c r="N714" s="148" t="e">
        <f t="shared" si="224"/>
        <v>#VALUE!</v>
      </c>
      <c r="O714" s="148"/>
      <c r="P714" s="148"/>
      <c r="Q714" s="148" t="e">
        <f t="shared" si="233"/>
        <v>#VALUE!</v>
      </c>
      <c r="R714" s="148" t="e">
        <f t="shared" si="234"/>
        <v>#VALUE!</v>
      </c>
      <c r="S714" s="137" t="e">
        <f t="shared" si="222"/>
        <v>#VALUE!</v>
      </c>
      <c r="T714" s="275" t="e">
        <f t="shared" si="236"/>
        <v>#VALUE!</v>
      </c>
      <c r="U714" s="275" t="e">
        <f t="shared" si="237"/>
        <v>#VALUE!</v>
      </c>
      <c r="V714" s="275" t="e">
        <f t="shared" si="237"/>
        <v>#VALUE!</v>
      </c>
      <c r="W714" s="275" t="e">
        <f t="shared" si="237"/>
        <v>#VALUE!</v>
      </c>
      <c r="X714" s="275" t="e">
        <f t="shared" si="237"/>
        <v>#VALUE!</v>
      </c>
      <c r="Y714" s="275" t="e">
        <f t="shared" si="237"/>
        <v>#VALUE!</v>
      </c>
      <c r="Z714" s="275" t="e">
        <f t="shared" si="237"/>
        <v>#VALUE!</v>
      </c>
      <c r="AA714" s="275" t="e">
        <f t="shared" si="237"/>
        <v>#VALUE!</v>
      </c>
      <c r="AB714" s="275" t="e">
        <f t="shared" si="237"/>
        <v>#VALUE!</v>
      </c>
      <c r="AC714" s="275" t="e">
        <f t="shared" si="237"/>
        <v>#VALUE!</v>
      </c>
      <c r="AD714" s="275" t="e">
        <f t="shared" si="237"/>
        <v>#VALUE!</v>
      </c>
      <c r="AE714" s="276" t="e">
        <f t="shared" si="225"/>
        <v>#VALUE!</v>
      </c>
    </row>
    <row r="715" spans="1:31">
      <c r="A715" s="133" t="e">
        <f t="shared" si="226"/>
        <v>#VALUE!</v>
      </c>
      <c r="B715" s="134" t="e">
        <f t="shared" si="227"/>
        <v>#VALUE!</v>
      </c>
      <c r="C715" s="134" t="e">
        <f t="shared" si="228"/>
        <v>#VALUE!</v>
      </c>
      <c r="D715" s="135" t="e">
        <f t="shared" si="229"/>
        <v>#VALUE!</v>
      </c>
      <c r="E715" s="150" t="e">
        <f t="shared" si="217"/>
        <v>#VALUE!</v>
      </c>
      <c r="F715" s="150" t="e">
        <f t="shared" si="218"/>
        <v>#VALUE!</v>
      </c>
      <c r="G715" s="136" t="e">
        <f t="shared" si="219"/>
        <v>#VALUE!</v>
      </c>
      <c r="H715" s="148" t="e">
        <f t="shared" si="223"/>
        <v>#VALUE!</v>
      </c>
      <c r="I715" s="148" t="e">
        <f t="shared" si="230"/>
        <v>#VALUE!</v>
      </c>
      <c r="J715" s="148" t="e">
        <f t="shared" si="220"/>
        <v>#VALUE!</v>
      </c>
      <c r="K715" s="148" t="e">
        <f t="shared" si="231"/>
        <v>#VALUE!</v>
      </c>
      <c r="L715" s="148" t="e">
        <f t="shared" si="232"/>
        <v>#VALUE!</v>
      </c>
      <c r="M715" s="148" t="e">
        <f t="shared" si="221"/>
        <v>#VALUE!</v>
      </c>
      <c r="N715" s="148" t="e">
        <f t="shared" si="224"/>
        <v>#VALUE!</v>
      </c>
      <c r="O715" s="148"/>
      <c r="P715" s="148"/>
      <c r="Q715" s="148" t="e">
        <f t="shared" si="233"/>
        <v>#VALUE!</v>
      </c>
      <c r="R715" s="148" t="e">
        <f t="shared" si="234"/>
        <v>#VALUE!</v>
      </c>
      <c r="S715" s="137" t="e">
        <f t="shared" si="222"/>
        <v>#VALUE!</v>
      </c>
      <c r="T715" s="275" t="e">
        <f t="shared" si="236"/>
        <v>#VALUE!</v>
      </c>
      <c r="U715" s="275" t="e">
        <f t="shared" si="237"/>
        <v>#VALUE!</v>
      </c>
      <c r="V715" s="275" t="e">
        <f t="shared" si="237"/>
        <v>#VALUE!</v>
      </c>
      <c r="W715" s="275" t="e">
        <f t="shared" si="237"/>
        <v>#VALUE!</v>
      </c>
      <c r="X715" s="275" t="e">
        <f t="shared" si="237"/>
        <v>#VALUE!</v>
      </c>
      <c r="Y715" s="275" t="e">
        <f t="shared" si="237"/>
        <v>#VALUE!</v>
      </c>
      <c r="Z715" s="275" t="e">
        <f t="shared" si="237"/>
        <v>#VALUE!</v>
      </c>
      <c r="AA715" s="275" t="e">
        <f t="shared" si="237"/>
        <v>#VALUE!</v>
      </c>
      <c r="AB715" s="275" t="e">
        <f t="shared" si="237"/>
        <v>#VALUE!</v>
      </c>
      <c r="AC715" s="275" t="e">
        <f t="shared" si="237"/>
        <v>#VALUE!</v>
      </c>
      <c r="AD715" s="275" t="e">
        <f t="shared" si="237"/>
        <v>#VALUE!</v>
      </c>
      <c r="AE715" s="276" t="e">
        <f t="shared" si="225"/>
        <v>#VALUE!</v>
      </c>
    </row>
    <row r="716" spans="1:31">
      <c r="A716" s="133" t="e">
        <f t="shared" si="226"/>
        <v>#VALUE!</v>
      </c>
      <c r="B716" s="134" t="e">
        <f t="shared" si="227"/>
        <v>#VALUE!</v>
      </c>
      <c r="C716" s="134" t="e">
        <f t="shared" si="228"/>
        <v>#VALUE!</v>
      </c>
      <c r="D716" s="135" t="e">
        <f t="shared" si="229"/>
        <v>#VALUE!</v>
      </c>
      <c r="E716" s="150" t="e">
        <f t="shared" si="217"/>
        <v>#VALUE!</v>
      </c>
      <c r="F716" s="150" t="e">
        <f t="shared" si="218"/>
        <v>#VALUE!</v>
      </c>
      <c r="G716" s="136" t="e">
        <f t="shared" si="219"/>
        <v>#VALUE!</v>
      </c>
      <c r="H716" s="148" t="e">
        <f t="shared" si="223"/>
        <v>#VALUE!</v>
      </c>
      <c r="I716" s="148" t="e">
        <f t="shared" si="230"/>
        <v>#VALUE!</v>
      </c>
      <c r="J716" s="148" t="e">
        <f t="shared" si="220"/>
        <v>#VALUE!</v>
      </c>
      <c r="K716" s="148" t="e">
        <f t="shared" si="231"/>
        <v>#VALUE!</v>
      </c>
      <c r="L716" s="148" t="e">
        <f t="shared" si="232"/>
        <v>#VALUE!</v>
      </c>
      <c r="M716" s="148" t="e">
        <f t="shared" si="221"/>
        <v>#VALUE!</v>
      </c>
      <c r="N716" s="148" t="e">
        <f t="shared" si="224"/>
        <v>#VALUE!</v>
      </c>
      <c r="O716" s="148"/>
      <c r="P716" s="148"/>
      <c r="Q716" s="148" t="e">
        <f t="shared" si="233"/>
        <v>#VALUE!</v>
      </c>
      <c r="R716" s="148" t="e">
        <f t="shared" si="234"/>
        <v>#VALUE!</v>
      </c>
      <c r="S716" s="137" t="e">
        <f t="shared" si="222"/>
        <v>#VALUE!</v>
      </c>
      <c r="T716" s="275" t="e">
        <f t="shared" si="236"/>
        <v>#VALUE!</v>
      </c>
      <c r="U716" s="275" t="e">
        <f t="shared" si="237"/>
        <v>#VALUE!</v>
      </c>
      <c r="V716" s="275" t="e">
        <f t="shared" si="237"/>
        <v>#VALUE!</v>
      </c>
      <c r="W716" s="275" t="e">
        <f t="shared" si="237"/>
        <v>#VALUE!</v>
      </c>
      <c r="X716" s="275" t="e">
        <f t="shared" si="237"/>
        <v>#VALUE!</v>
      </c>
      <c r="Y716" s="275" t="e">
        <f t="shared" si="237"/>
        <v>#VALUE!</v>
      </c>
      <c r="Z716" s="275" t="e">
        <f t="shared" si="237"/>
        <v>#VALUE!</v>
      </c>
      <c r="AA716" s="275" t="e">
        <f t="shared" si="237"/>
        <v>#VALUE!</v>
      </c>
      <c r="AB716" s="275" t="e">
        <f t="shared" si="237"/>
        <v>#VALUE!</v>
      </c>
      <c r="AC716" s="275" t="e">
        <f t="shared" si="237"/>
        <v>#VALUE!</v>
      </c>
      <c r="AD716" s="275" t="e">
        <f t="shared" si="237"/>
        <v>#VALUE!</v>
      </c>
      <c r="AE716" s="276" t="e">
        <f t="shared" si="225"/>
        <v>#VALUE!</v>
      </c>
    </row>
    <row r="717" spans="1:31">
      <c r="A717" s="133" t="e">
        <f t="shared" si="226"/>
        <v>#VALUE!</v>
      </c>
      <c r="B717" s="134" t="e">
        <f t="shared" si="227"/>
        <v>#VALUE!</v>
      </c>
      <c r="C717" s="134" t="e">
        <f t="shared" si="228"/>
        <v>#VALUE!</v>
      </c>
      <c r="D717" s="135" t="e">
        <f t="shared" si="229"/>
        <v>#VALUE!</v>
      </c>
      <c r="E717" s="150" t="e">
        <f t="shared" si="217"/>
        <v>#VALUE!</v>
      </c>
      <c r="F717" s="150" t="e">
        <f t="shared" si="218"/>
        <v>#VALUE!</v>
      </c>
      <c r="G717" s="136" t="e">
        <f t="shared" si="219"/>
        <v>#VALUE!</v>
      </c>
      <c r="H717" s="148" t="e">
        <f t="shared" si="223"/>
        <v>#VALUE!</v>
      </c>
      <c r="I717" s="148" t="e">
        <f t="shared" si="230"/>
        <v>#VALUE!</v>
      </c>
      <c r="J717" s="148" t="e">
        <f t="shared" si="220"/>
        <v>#VALUE!</v>
      </c>
      <c r="K717" s="148" t="e">
        <f t="shared" si="231"/>
        <v>#VALUE!</v>
      </c>
      <c r="L717" s="148" t="e">
        <f t="shared" si="232"/>
        <v>#VALUE!</v>
      </c>
      <c r="M717" s="148" t="e">
        <f t="shared" si="221"/>
        <v>#VALUE!</v>
      </c>
      <c r="N717" s="148" t="e">
        <f t="shared" si="224"/>
        <v>#VALUE!</v>
      </c>
      <c r="O717" s="148"/>
      <c r="P717" s="148"/>
      <c r="Q717" s="148" t="e">
        <f t="shared" si="233"/>
        <v>#VALUE!</v>
      </c>
      <c r="R717" s="148" t="e">
        <f t="shared" si="234"/>
        <v>#VALUE!</v>
      </c>
      <c r="S717" s="137" t="e">
        <f t="shared" si="222"/>
        <v>#VALUE!</v>
      </c>
      <c r="T717" s="275" t="e">
        <f t="shared" si="236"/>
        <v>#VALUE!</v>
      </c>
      <c r="U717" s="275" t="e">
        <f t="shared" si="237"/>
        <v>#VALUE!</v>
      </c>
      <c r="V717" s="275" t="e">
        <f t="shared" si="237"/>
        <v>#VALUE!</v>
      </c>
      <c r="W717" s="275" t="e">
        <f t="shared" si="237"/>
        <v>#VALUE!</v>
      </c>
      <c r="X717" s="275" t="e">
        <f t="shared" si="237"/>
        <v>#VALUE!</v>
      </c>
      <c r="Y717" s="275" t="e">
        <f t="shared" si="237"/>
        <v>#VALUE!</v>
      </c>
      <c r="Z717" s="275" t="e">
        <f t="shared" si="237"/>
        <v>#VALUE!</v>
      </c>
      <c r="AA717" s="275" t="e">
        <f t="shared" si="237"/>
        <v>#VALUE!</v>
      </c>
      <c r="AB717" s="275" t="e">
        <f t="shared" si="237"/>
        <v>#VALUE!</v>
      </c>
      <c r="AC717" s="275" t="e">
        <f t="shared" si="237"/>
        <v>#VALUE!</v>
      </c>
      <c r="AD717" s="275" t="e">
        <f t="shared" si="237"/>
        <v>#VALUE!</v>
      </c>
      <c r="AE717" s="276" t="e">
        <f t="shared" si="225"/>
        <v>#VALUE!</v>
      </c>
    </row>
    <row r="718" spans="1:31">
      <c r="A718" s="133" t="e">
        <f t="shared" si="226"/>
        <v>#VALUE!</v>
      </c>
      <c r="B718" s="134" t="e">
        <f t="shared" si="227"/>
        <v>#VALUE!</v>
      </c>
      <c r="C718" s="134" t="e">
        <f t="shared" si="228"/>
        <v>#VALUE!</v>
      </c>
      <c r="D718" s="135" t="e">
        <f t="shared" si="229"/>
        <v>#VALUE!</v>
      </c>
      <c r="E718" s="150" t="e">
        <f t="shared" si="217"/>
        <v>#VALUE!</v>
      </c>
      <c r="F718" s="150" t="e">
        <f t="shared" si="218"/>
        <v>#VALUE!</v>
      </c>
      <c r="G718" s="136" t="e">
        <f t="shared" si="219"/>
        <v>#VALUE!</v>
      </c>
      <c r="H718" s="148" t="e">
        <f t="shared" si="223"/>
        <v>#VALUE!</v>
      </c>
      <c r="I718" s="148" t="e">
        <f t="shared" si="230"/>
        <v>#VALUE!</v>
      </c>
      <c r="J718" s="148" t="e">
        <f t="shared" si="220"/>
        <v>#VALUE!</v>
      </c>
      <c r="K718" s="148" t="e">
        <f t="shared" si="231"/>
        <v>#VALUE!</v>
      </c>
      <c r="L718" s="148" t="e">
        <f t="shared" si="232"/>
        <v>#VALUE!</v>
      </c>
      <c r="M718" s="148" t="e">
        <f t="shared" si="221"/>
        <v>#VALUE!</v>
      </c>
      <c r="N718" s="148" t="e">
        <f t="shared" si="224"/>
        <v>#VALUE!</v>
      </c>
      <c r="O718" s="148"/>
      <c r="P718" s="148"/>
      <c r="Q718" s="148" t="e">
        <f t="shared" si="233"/>
        <v>#VALUE!</v>
      </c>
      <c r="R718" s="148" t="e">
        <f t="shared" si="234"/>
        <v>#VALUE!</v>
      </c>
      <c r="S718" s="137" t="e">
        <f t="shared" si="222"/>
        <v>#VALUE!</v>
      </c>
      <c r="T718" s="275" t="e">
        <f t="shared" si="236"/>
        <v>#VALUE!</v>
      </c>
      <c r="U718" s="275" t="e">
        <f t="shared" si="237"/>
        <v>#VALUE!</v>
      </c>
      <c r="V718" s="275" t="e">
        <f t="shared" si="237"/>
        <v>#VALUE!</v>
      </c>
      <c r="W718" s="275" t="e">
        <f t="shared" si="237"/>
        <v>#VALUE!</v>
      </c>
      <c r="X718" s="275" t="e">
        <f t="shared" si="237"/>
        <v>#VALUE!</v>
      </c>
      <c r="Y718" s="275" t="e">
        <f t="shared" si="237"/>
        <v>#VALUE!</v>
      </c>
      <c r="Z718" s="275" t="e">
        <f t="shared" si="237"/>
        <v>#VALUE!</v>
      </c>
      <c r="AA718" s="275" t="e">
        <f t="shared" si="237"/>
        <v>#VALUE!</v>
      </c>
      <c r="AB718" s="275" t="e">
        <f t="shared" si="237"/>
        <v>#VALUE!</v>
      </c>
      <c r="AC718" s="275" t="e">
        <f t="shared" si="237"/>
        <v>#VALUE!</v>
      </c>
      <c r="AD718" s="275" t="e">
        <f t="shared" si="237"/>
        <v>#VALUE!</v>
      </c>
      <c r="AE718" s="276" t="e">
        <f t="shared" si="225"/>
        <v>#VALUE!</v>
      </c>
    </row>
    <row r="719" spans="1:31">
      <c r="A719" s="133" t="e">
        <f t="shared" si="226"/>
        <v>#VALUE!</v>
      </c>
      <c r="B719" s="134" t="e">
        <f t="shared" si="227"/>
        <v>#VALUE!</v>
      </c>
      <c r="C719" s="134" t="e">
        <f t="shared" si="228"/>
        <v>#VALUE!</v>
      </c>
      <c r="D719" s="135" t="e">
        <f t="shared" si="229"/>
        <v>#VALUE!</v>
      </c>
      <c r="E719" s="150" t="e">
        <f t="shared" si="217"/>
        <v>#VALUE!</v>
      </c>
      <c r="F719" s="150" t="e">
        <f t="shared" si="218"/>
        <v>#VALUE!</v>
      </c>
      <c r="G719" s="136" t="e">
        <f t="shared" si="219"/>
        <v>#VALUE!</v>
      </c>
      <c r="H719" s="148" t="e">
        <f t="shared" si="223"/>
        <v>#VALUE!</v>
      </c>
      <c r="I719" s="148" t="e">
        <f t="shared" si="230"/>
        <v>#VALUE!</v>
      </c>
      <c r="J719" s="148" t="e">
        <f t="shared" si="220"/>
        <v>#VALUE!</v>
      </c>
      <c r="K719" s="148" t="e">
        <f t="shared" si="231"/>
        <v>#VALUE!</v>
      </c>
      <c r="L719" s="148" t="e">
        <f t="shared" si="232"/>
        <v>#VALUE!</v>
      </c>
      <c r="M719" s="148" t="e">
        <f t="shared" si="221"/>
        <v>#VALUE!</v>
      </c>
      <c r="N719" s="148" t="e">
        <f t="shared" si="224"/>
        <v>#VALUE!</v>
      </c>
      <c r="O719" s="148"/>
      <c r="P719" s="148"/>
      <c r="Q719" s="148" t="e">
        <f t="shared" si="233"/>
        <v>#VALUE!</v>
      </c>
      <c r="R719" s="148" t="e">
        <f t="shared" si="234"/>
        <v>#VALUE!</v>
      </c>
      <c r="S719" s="137" t="e">
        <f t="shared" si="222"/>
        <v>#VALUE!</v>
      </c>
      <c r="T719" s="275" t="e">
        <f t="shared" si="236"/>
        <v>#VALUE!</v>
      </c>
      <c r="U719" s="275" t="e">
        <f t="shared" si="237"/>
        <v>#VALUE!</v>
      </c>
      <c r="V719" s="275" t="e">
        <f t="shared" si="237"/>
        <v>#VALUE!</v>
      </c>
      <c r="W719" s="275" t="e">
        <f t="shared" si="237"/>
        <v>#VALUE!</v>
      </c>
      <c r="X719" s="275" t="e">
        <f t="shared" si="237"/>
        <v>#VALUE!</v>
      </c>
      <c r="Y719" s="275" t="e">
        <f t="shared" ref="U719:AD744" si="238">MAX(0,MIN(MAX(0,$M719),Y$7)-Y$6)</f>
        <v>#VALUE!</v>
      </c>
      <c r="Z719" s="275" t="e">
        <f t="shared" si="238"/>
        <v>#VALUE!</v>
      </c>
      <c r="AA719" s="275" t="e">
        <f t="shared" si="238"/>
        <v>#VALUE!</v>
      </c>
      <c r="AB719" s="275" t="e">
        <f t="shared" si="238"/>
        <v>#VALUE!</v>
      </c>
      <c r="AC719" s="275" t="e">
        <f t="shared" si="238"/>
        <v>#VALUE!</v>
      </c>
      <c r="AD719" s="275" t="e">
        <f t="shared" si="238"/>
        <v>#VALUE!</v>
      </c>
      <c r="AE719" s="276" t="e">
        <f t="shared" si="225"/>
        <v>#VALUE!</v>
      </c>
    </row>
    <row r="720" spans="1:31">
      <c r="A720" s="133" t="e">
        <f t="shared" si="226"/>
        <v>#VALUE!</v>
      </c>
      <c r="B720" s="134" t="e">
        <f t="shared" si="227"/>
        <v>#VALUE!</v>
      </c>
      <c r="C720" s="134" t="e">
        <f t="shared" si="228"/>
        <v>#VALUE!</v>
      </c>
      <c r="D720" s="135" t="e">
        <f t="shared" si="229"/>
        <v>#VALUE!</v>
      </c>
      <c r="E720" s="150" t="e">
        <f t="shared" si="217"/>
        <v>#VALUE!</v>
      </c>
      <c r="F720" s="150" t="e">
        <f t="shared" si="218"/>
        <v>#VALUE!</v>
      </c>
      <c r="G720" s="136" t="e">
        <f t="shared" si="219"/>
        <v>#VALUE!</v>
      </c>
      <c r="H720" s="148" t="e">
        <f t="shared" si="223"/>
        <v>#VALUE!</v>
      </c>
      <c r="I720" s="148" t="e">
        <f t="shared" si="230"/>
        <v>#VALUE!</v>
      </c>
      <c r="J720" s="148" t="e">
        <f t="shared" si="220"/>
        <v>#VALUE!</v>
      </c>
      <c r="K720" s="148" t="e">
        <f t="shared" si="231"/>
        <v>#VALUE!</v>
      </c>
      <c r="L720" s="148" t="e">
        <f t="shared" si="232"/>
        <v>#VALUE!</v>
      </c>
      <c r="M720" s="148" t="e">
        <f t="shared" si="221"/>
        <v>#VALUE!</v>
      </c>
      <c r="N720" s="148" t="e">
        <f t="shared" si="224"/>
        <v>#VALUE!</v>
      </c>
      <c r="O720" s="148"/>
      <c r="P720" s="148"/>
      <c r="Q720" s="148" t="e">
        <f t="shared" si="233"/>
        <v>#VALUE!</v>
      </c>
      <c r="R720" s="148" t="e">
        <f t="shared" si="234"/>
        <v>#VALUE!</v>
      </c>
      <c r="S720" s="137" t="e">
        <f t="shared" si="222"/>
        <v>#VALUE!</v>
      </c>
      <c r="T720" s="275" t="e">
        <f t="shared" si="236"/>
        <v>#VALUE!</v>
      </c>
      <c r="U720" s="275" t="e">
        <f t="shared" si="238"/>
        <v>#VALUE!</v>
      </c>
      <c r="V720" s="275" t="e">
        <f t="shared" si="238"/>
        <v>#VALUE!</v>
      </c>
      <c r="W720" s="275" t="e">
        <f t="shared" si="238"/>
        <v>#VALUE!</v>
      </c>
      <c r="X720" s="275" t="e">
        <f t="shared" si="238"/>
        <v>#VALUE!</v>
      </c>
      <c r="Y720" s="275" t="e">
        <f t="shared" si="238"/>
        <v>#VALUE!</v>
      </c>
      <c r="Z720" s="275" t="e">
        <f t="shared" si="238"/>
        <v>#VALUE!</v>
      </c>
      <c r="AA720" s="275" t="e">
        <f t="shared" si="238"/>
        <v>#VALUE!</v>
      </c>
      <c r="AB720" s="275" t="e">
        <f t="shared" si="238"/>
        <v>#VALUE!</v>
      </c>
      <c r="AC720" s="275" t="e">
        <f t="shared" si="238"/>
        <v>#VALUE!</v>
      </c>
      <c r="AD720" s="275" t="e">
        <f t="shared" si="238"/>
        <v>#VALUE!</v>
      </c>
      <c r="AE720" s="276" t="e">
        <f t="shared" si="225"/>
        <v>#VALUE!</v>
      </c>
    </row>
    <row r="721" spans="1:31">
      <c r="A721" s="133" t="e">
        <f t="shared" si="226"/>
        <v>#VALUE!</v>
      </c>
      <c r="B721" s="134" t="e">
        <f t="shared" si="227"/>
        <v>#VALUE!</v>
      </c>
      <c r="C721" s="134" t="e">
        <f t="shared" si="228"/>
        <v>#VALUE!</v>
      </c>
      <c r="D721" s="135" t="e">
        <f t="shared" si="229"/>
        <v>#VALUE!</v>
      </c>
      <c r="E721" s="150" t="e">
        <f t="shared" ref="E721:E784" si="239">IF(A721&lt;&gt;"", IF(F721="N",0, ROUNDDOWN(IF(S721="Y", MAX(Q721, 0), MIN(BondAmountInvested*G721/Freq, Max_Wdwl_amt)), 2)),"")</f>
        <v>#VALUE!</v>
      </c>
      <c r="F721" s="150" t="e">
        <f t="shared" ref="F721:F784" si="240">IF(A721&lt;&gt;"",  IF(A721&lt;first_projection_wdl_mth,"N",IF(A721=first_projection_wdl_mth,"Y",IF(INT((A721-first_projection_wdl_mth)/Mths_between_Wdwls)=(A721-first_projection_wdl_mth)/Mths_between_Wdwls,"Y","N"))),"")</f>
        <v>#VALUE!</v>
      </c>
      <c r="G721" s="136" t="e">
        <f t="shared" ref="G721:G784" si="241">IF(A721&lt;&gt;"", IncomeRetained, "")</f>
        <v>#VALUE!</v>
      </c>
      <c r="H721" s="148" t="e">
        <f t="shared" si="223"/>
        <v>#VALUE!</v>
      </c>
      <c r="I721" s="148" t="e">
        <f t="shared" si="230"/>
        <v>#VALUE!</v>
      </c>
      <c r="J721" s="148" t="e">
        <f t="shared" ref="J721:J784" si="242">IF(A721&lt;&gt;"", (MIN(E721, Q721)-I721)*(1-IF(D721&lt;chargeable_gain_taxrate_change_date,chargeable_gain_taxrate_pre_change,chargeable_gain_taxrate_post_change))+I721, "")</f>
        <v>#VALUE!</v>
      </c>
      <c r="K721" s="148" t="e">
        <f t="shared" si="231"/>
        <v>#VALUE!</v>
      </c>
      <c r="L721" s="148" t="e">
        <f t="shared" si="232"/>
        <v>#VALUE!</v>
      </c>
      <c r="M721" s="148" t="e">
        <f t="shared" ref="M721:M784" si="243">IF(A721="", "", L721*Mthly_growth_rate)</f>
        <v>#VALUE!</v>
      </c>
      <c r="N721" s="148" t="e">
        <f t="shared" si="224"/>
        <v>#VALUE!</v>
      </c>
      <c r="O721" s="148"/>
      <c r="P721" s="148"/>
      <c r="Q721" s="148" t="e">
        <f t="shared" si="233"/>
        <v>#VALUE!</v>
      </c>
      <c r="R721" s="148" t="e">
        <f t="shared" si="234"/>
        <v>#VALUE!</v>
      </c>
      <c r="S721" s="137" t="e">
        <f t="shared" ref="S721:S784" si="244">IF(A721="", "", IF(S720="Y", "Y", IF(Q721- IF(F721="Y", MIN(BondAmountInvested*G721/Freq,Max_Wdwl_amt), 0)&lt;=0, "Y", "N")))</f>
        <v>#VALUE!</v>
      </c>
      <c r="T721" s="275" t="e">
        <f t="shared" si="236"/>
        <v>#VALUE!</v>
      </c>
      <c r="U721" s="275" t="e">
        <f t="shared" si="238"/>
        <v>#VALUE!</v>
      </c>
      <c r="V721" s="275" t="e">
        <f t="shared" si="238"/>
        <v>#VALUE!</v>
      </c>
      <c r="W721" s="275" t="e">
        <f t="shared" si="238"/>
        <v>#VALUE!</v>
      </c>
      <c r="X721" s="275" t="e">
        <f t="shared" si="238"/>
        <v>#VALUE!</v>
      </c>
      <c r="Y721" s="275" t="e">
        <f t="shared" si="238"/>
        <v>#VALUE!</v>
      </c>
      <c r="Z721" s="275" t="e">
        <f t="shared" si="238"/>
        <v>#VALUE!</v>
      </c>
      <c r="AA721" s="275" t="e">
        <f t="shared" si="238"/>
        <v>#VALUE!</v>
      </c>
      <c r="AB721" s="275" t="e">
        <f t="shared" si="238"/>
        <v>#VALUE!</v>
      </c>
      <c r="AC721" s="275" t="e">
        <f t="shared" si="238"/>
        <v>#VALUE!</v>
      </c>
      <c r="AD721" s="275" t="e">
        <f t="shared" si="238"/>
        <v>#VALUE!</v>
      </c>
      <c r="AE721" s="276" t="e">
        <f t="shared" si="225"/>
        <v>#VALUE!</v>
      </c>
    </row>
    <row r="722" spans="1:31">
      <c r="A722" s="133" t="e">
        <f t="shared" si="226"/>
        <v>#VALUE!</v>
      </c>
      <c r="B722" s="134" t="e">
        <f t="shared" si="227"/>
        <v>#VALUE!</v>
      </c>
      <c r="C722" s="134" t="e">
        <f t="shared" si="228"/>
        <v>#VALUE!</v>
      </c>
      <c r="D722" s="135" t="e">
        <f t="shared" si="229"/>
        <v>#VALUE!</v>
      </c>
      <c r="E722" s="150" t="e">
        <f t="shared" si="239"/>
        <v>#VALUE!</v>
      </c>
      <c r="F722" s="150" t="e">
        <f t="shared" si="240"/>
        <v>#VALUE!</v>
      </c>
      <c r="G722" s="136" t="e">
        <f t="shared" si="241"/>
        <v>#VALUE!</v>
      </c>
      <c r="H722" s="148" t="e">
        <f t="shared" ref="H722:H785" si="245">IF(A722&lt;&gt;"", IF(B722&lt;Max_tax_free_term, IF(AND(C722=1, B722&lt;Max_tax_free_term), Annual_tax_free_Wdwl, 0), 0)+H721-I721, "")</f>
        <v>#VALUE!</v>
      </c>
      <c r="I722" s="148" t="e">
        <f t="shared" si="230"/>
        <v>#VALUE!</v>
      </c>
      <c r="J722" s="148" t="e">
        <f t="shared" si="242"/>
        <v>#VALUE!</v>
      </c>
      <c r="K722" s="148" t="e">
        <f t="shared" si="231"/>
        <v>#VALUE!</v>
      </c>
      <c r="L722" s="148" t="e">
        <f t="shared" si="232"/>
        <v>#VALUE!</v>
      </c>
      <c r="M722" s="148" t="e">
        <f t="shared" si="243"/>
        <v>#VALUE!</v>
      </c>
      <c r="N722" s="148" t="e">
        <f t="shared" ref="N722:N785" si="246">IF(A722="", "", AE722)</f>
        <v>#VALUE!</v>
      </c>
      <c r="O722" s="148"/>
      <c r="P722" s="148"/>
      <c r="Q722" s="148" t="e">
        <f t="shared" si="233"/>
        <v>#VALUE!</v>
      </c>
      <c r="R722" s="148" t="e">
        <f t="shared" si="234"/>
        <v>#VALUE!</v>
      </c>
      <c r="S722" s="137" t="e">
        <f t="shared" si="244"/>
        <v>#VALUE!</v>
      </c>
      <c r="T722" s="275" t="e">
        <f t="shared" si="236"/>
        <v>#VALUE!</v>
      </c>
      <c r="U722" s="275" t="e">
        <f t="shared" si="238"/>
        <v>#VALUE!</v>
      </c>
      <c r="V722" s="275" t="e">
        <f t="shared" si="238"/>
        <v>#VALUE!</v>
      </c>
      <c r="W722" s="275" t="e">
        <f t="shared" si="238"/>
        <v>#VALUE!</v>
      </c>
      <c r="X722" s="275" t="e">
        <f t="shared" si="238"/>
        <v>#VALUE!</v>
      </c>
      <c r="Y722" s="275" t="e">
        <f t="shared" si="238"/>
        <v>#VALUE!</v>
      </c>
      <c r="Z722" s="275" t="e">
        <f t="shared" si="238"/>
        <v>#VALUE!</v>
      </c>
      <c r="AA722" s="275" t="e">
        <f t="shared" si="238"/>
        <v>#VALUE!</v>
      </c>
      <c r="AB722" s="275" t="e">
        <f t="shared" si="238"/>
        <v>#VALUE!</v>
      </c>
      <c r="AC722" s="275" t="e">
        <f t="shared" si="238"/>
        <v>#VALUE!</v>
      </c>
      <c r="AD722" s="275" t="e">
        <f t="shared" si="238"/>
        <v>#VALUE!</v>
      </c>
      <c r="AE722" s="276" t="e">
        <f t="shared" ref="AE722:AE785" si="247">SUMPRODUCT(T722:AD722,T$9:AD$9)/100/12</f>
        <v>#VALUE!</v>
      </c>
    </row>
    <row r="723" spans="1:31">
      <c r="A723" s="133" t="e">
        <f t="shared" ref="A723:A786" si="248">IF(A722&lt;$D$11, A722+1, "")</f>
        <v>#VALUE!</v>
      </c>
      <c r="B723" s="134" t="e">
        <f t="shared" ref="B723:B786" si="249">IF(A723&lt;&gt;"", IF(C723=1, B722+1, B722), "")</f>
        <v>#VALUE!</v>
      </c>
      <c r="C723" s="134" t="e">
        <f t="shared" ref="C723:C786" si="250">IF(A723&lt;&gt;"", IF(C722=12, 1, C722+1), "")</f>
        <v>#VALUE!</v>
      </c>
      <c r="D723" s="135" t="e">
        <f t="shared" ref="D723:D786" si="251">IF(A723&lt;&gt;"", DATE(YEAR(D722), MONTH(D722)+1, DAY(D722)), "")</f>
        <v>#VALUE!</v>
      </c>
      <c r="E723" s="150" t="e">
        <f t="shared" si="239"/>
        <v>#VALUE!</v>
      </c>
      <c r="F723" s="150" t="e">
        <f t="shared" si="240"/>
        <v>#VALUE!</v>
      </c>
      <c r="G723" s="136" t="e">
        <f t="shared" si="241"/>
        <v>#VALUE!</v>
      </c>
      <c r="H723" s="148" t="e">
        <f t="shared" si="245"/>
        <v>#VALUE!</v>
      </c>
      <c r="I723" s="148" t="e">
        <f t="shared" ref="I723:I786" si="252">IF(A723&lt;&gt;"", MIN(E723, H723, Q723), "")</f>
        <v>#VALUE!</v>
      </c>
      <c r="J723" s="148" t="e">
        <f t="shared" si="242"/>
        <v>#VALUE!</v>
      </c>
      <c r="K723" s="148" t="e">
        <f t="shared" ref="K723:K786" si="253">IF(A723="", "", $I$12^(A723/12)*J723)</f>
        <v>#VALUE!</v>
      </c>
      <c r="L723" s="148" t="e">
        <f t="shared" ref="L723:L786" si="254">IF(A723="", "", R722)</f>
        <v>#VALUE!</v>
      </c>
      <c r="M723" s="148" t="e">
        <f t="shared" si="243"/>
        <v>#VALUE!</v>
      </c>
      <c r="N723" s="148" t="e">
        <f t="shared" si="246"/>
        <v>#VALUE!</v>
      </c>
      <c r="O723" s="148"/>
      <c r="P723" s="148"/>
      <c r="Q723" s="148" t="e">
        <f t="shared" ref="Q723:Q786" si="255">IF(A723 = "", 0, MAX(M723 - (SUM(N723:P723)), 0))</f>
        <v>#VALUE!</v>
      </c>
      <c r="R723" s="148" t="e">
        <f t="shared" ref="R723:R786" si="256">IF(A723="", "", MAX(Q723-E723, 0))</f>
        <v>#VALUE!</v>
      </c>
      <c r="S723" s="137" t="e">
        <f t="shared" si="244"/>
        <v>#VALUE!</v>
      </c>
      <c r="T723" s="275" t="e">
        <f t="shared" si="236"/>
        <v>#VALUE!</v>
      </c>
      <c r="U723" s="275" t="e">
        <f t="shared" si="238"/>
        <v>#VALUE!</v>
      </c>
      <c r="V723" s="275" t="e">
        <f t="shared" si="238"/>
        <v>#VALUE!</v>
      </c>
      <c r="W723" s="275" t="e">
        <f t="shared" si="238"/>
        <v>#VALUE!</v>
      </c>
      <c r="X723" s="275" t="e">
        <f t="shared" si="238"/>
        <v>#VALUE!</v>
      </c>
      <c r="Y723" s="275" t="e">
        <f t="shared" si="238"/>
        <v>#VALUE!</v>
      </c>
      <c r="Z723" s="275" t="e">
        <f t="shared" si="238"/>
        <v>#VALUE!</v>
      </c>
      <c r="AA723" s="275" t="e">
        <f t="shared" si="238"/>
        <v>#VALUE!</v>
      </c>
      <c r="AB723" s="275" t="e">
        <f t="shared" si="238"/>
        <v>#VALUE!</v>
      </c>
      <c r="AC723" s="275" t="e">
        <f t="shared" si="238"/>
        <v>#VALUE!</v>
      </c>
      <c r="AD723" s="275" t="e">
        <f t="shared" si="238"/>
        <v>#VALUE!</v>
      </c>
      <c r="AE723" s="276" t="e">
        <f t="shared" si="247"/>
        <v>#VALUE!</v>
      </c>
    </row>
    <row r="724" spans="1:31">
      <c r="A724" s="133" t="e">
        <f t="shared" si="248"/>
        <v>#VALUE!</v>
      </c>
      <c r="B724" s="134" t="e">
        <f t="shared" si="249"/>
        <v>#VALUE!</v>
      </c>
      <c r="C724" s="134" t="e">
        <f t="shared" si="250"/>
        <v>#VALUE!</v>
      </c>
      <c r="D724" s="135" t="e">
        <f t="shared" si="251"/>
        <v>#VALUE!</v>
      </c>
      <c r="E724" s="150" t="e">
        <f t="shared" si="239"/>
        <v>#VALUE!</v>
      </c>
      <c r="F724" s="150" t="e">
        <f t="shared" si="240"/>
        <v>#VALUE!</v>
      </c>
      <c r="G724" s="136" t="e">
        <f t="shared" si="241"/>
        <v>#VALUE!</v>
      </c>
      <c r="H724" s="148" t="e">
        <f t="shared" si="245"/>
        <v>#VALUE!</v>
      </c>
      <c r="I724" s="148" t="e">
        <f t="shared" si="252"/>
        <v>#VALUE!</v>
      </c>
      <c r="J724" s="148" t="e">
        <f t="shared" si="242"/>
        <v>#VALUE!</v>
      </c>
      <c r="K724" s="148" t="e">
        <f t="shared" si="253"/>
        <v>#VALUE!</v>
      </c>
      <c r="L724" s="148" t="e">
        <f t="shared" si="254"/>
        <v>#VALUE!</v>
      </c>
      <c r="M724" s="148" t="e">
        <f t="shared" si="243"/>
        <v>#VALUE!</v>
      </c>
      <c r="N724" s="148" t="e">
        <f t="shared" si="246"/>
        <v>#VALUE!</v>
      </c>
      <c r="O724" s="148"/>
      <c r="P724" s="148"/>
      <c r="Q724" s="148" t="e">
        <f t="shared" si="255"/>
        <v>#VALUE!</v>
      </c>
      <c r="R724" s="148" t="e">
        <f t="shared" si="256"/>
        <v>#VALUE!</v>
      </c>
      <c r="S724" s="137" t="e">
        <f t="shared" si="244"/>
        <v>#VALUE!</v>
      </c>
      <c r="T724" s="275" t="e">
        <f t="shared" si="236"/>
        <v>#VALUE!</v>
      </c>
      <c r="U724" s="275" t="e">
        <f t="shared" si="238"/>
        <v>#VALUE!</v>
      </c>
      <c r="V724" s="275" t="e">
        <f t="shared" si="238"/>
        <v>#VALUE!</v>
      </c>
      <c r="W724" s="275" t="e">
        <f t="shared" si="238"/>
        <v>#VALUE!</v>
      </c>
      <c r="X724" s="275" t="e">
        <f t="shared" si="238"/>
        <v>#VALUE!</v>
      </c>
      <c r="Y724" s="275" t="e">
        <f t="shared" si="238"/>
        <v>#VALUE!</v>
      </c>
      <c r="Z724" s="275" t="e">
        <f t="shared" si="238"/>
        <v>#VALUE!</v>
      </c>
      <c r="AA724" s="275" t="e">
        <f t="shared" si="238"/>
        <v>#VALUE!</v>
      </c>
      <c r="AB724" s="275" t="e">
        <f t="shared" si="238"/>
        <v>#VALUE!</v>
      </c>
      <c r="AC724" s="275" t="e">
        <f t="shared" si="238"/>
        <v>#VALUE!</v>
      </c>
      <c r="AD724" s="275" t="e">
        <f t="shared" si="238"/>
        <v>#VALUE!</v>
      </c>
      <c r="AE724" s="276" t="e">
        <f t="shared" si="247"/>
        <v>#VALUE!</v>
      </c>
    </row>
    <row r="725" spans="1:31">
      <c r="A725" s="133" t="e">
        <f t="shared" si="248"/>
        <v>#VALUE!</v>
      </c>
      <c r="B725" s="134" t="e">
        <f t="shared" si="249"/>
        <v>#VALUE!</v>
      </c>
      <c r="C725" s="134" t="e">
        <f t="shared" si="250"/>
        <v>#VALUE!</v>
      </c>
      <c r="D725" s="135" t="e">
        <f t="shared" si="251"/>
        <v>#VALUE!</v>
      </c>
      <c r="E725" s="150" t="e">
        <f t="shared" si="239"/>
        <v>#VALUE!</v>
      </c>
      <c r="F725" s="150" t="e">
        <f t="shared" si="240"/>
        <v>#VALUE!</v>
      </c>
      <c r="G725" s="136" t="e">
        <f t="shared" si="241"/>
        <v>#VALUE!</v>
      </c>
      <c r="H725" s="148" t="e">
        <f t="shared" si="245"/>
        <v>#VALUE!</v>
      </c>
      <c r="I725" s="148" t="e">
        <f t="shared" si="252"/>
        <v>#VALUE!</v>
      </c>
      <c r="J725" s="148" t="e">
        <f t="shared" si="242"/>
        <v>#VALUE!</v>
      </c>
      <c r="K725" s="148" t="e">
        <f t="shared" si="253"/>
        <v>#VALUE!</v>
      </c>
      <c r="L725" s="148" t="e">
        <f t="shared" si="254"/>
        <v>#VALUE!</v>
      </c>
      <c r="M725" s="148" t="e">
        <f t="shared" si="243"/>
        <v>#VALUE!</v>
      </c>
      <c r="N725" s="148" t="e">
        <f t="shared" si="246"/>
        <v>#VALUE!</v>
      </c>
      <c r="O725" s="148"/>
      <c r="P725" s="148"/>
      <c r="Q725" s="148" t="e">
        <f t="shared" si="255"/>
        <v>#VALUE!</v>
      </c>
      <c r="R725" s="148" t="e">
        <f t="shared" si="256"/>
        <v>#VALUE!</v>
      </c>
      <c r="S725" s="137" t="e">
        <f t="shared" si="244"/>
        <v>#VALUE!</v>
      </c>
      <c r="T725" s="275" t="e">
        <f t="shared" si="236"/>
        <v>#VALUE!</v>
      </c>
      <c r="U725" s="275" t="e">
        <f t="shared" si="238"/>
        <v>#VALUE!</v>
      </c>
      <c r="V725" s="275" t="e">
        <f t="shared" si="238"/>
        <v>#VALUE!</v>
      </c>
      <c r="W725" s="275" t="e">
        <f t="shared" si="238"/>
        <v>#VALUE!</v>
      </c>
      <c r="X725" s="275" t="e">
        <f t="shared" si="238"/>
        <v>#VALUE!</v>
      </c>
      <c r="Y725" s="275" t="e">
        <f t="shared" si="238"/>
        <v>#VALUE!</v>
      </c>
      <c r="Z725" s="275" t="e">
        <f t="shared" si="238"/>
        <v>#VALUE!</v>
      </c>
      <c r="AA725" s="275" t="e">
        <f t="shared" si="238"/>
        <v>#VALUE!</v>
      </c>
      <c r="AB725" s="275" t="e">
        <f t="shared" si="238"/>
        <v>#VALUE!</v>
      </c>
      <c r="AC725" s="275" t="e">
        <f t="shared" si="238"/>
        <v>#VALUE!</v>
      </c>
      <c r="AD725" s="275" t="e">
        <f t="shared" si="238"/>
        <v>#VALUE!</v>
      </c>
      <c r="AE725" s="276" t="e">
        <f t="shared" si="247"/>
        <v>#VALUE!</v>
      </c>
    </row>
    <row r="726" spans="1:31">
      <c r="A726" s="133" t="e">
        <f t="shared" si="248"/>
        <v>#VALUE!</v>
      </c>
      <c r="B726" s="134" t="e">
        <f t="shared" si="249"/>
        <v>#VALUE!</v>
      </c>
      <c r="C726" s="134" t="e">
        <f t="shared" si="250"/>
        <v>#VALUE!</v>
      </c>
      <c r="D726" s="135" t="e">
        <f t="shared" si="251"/>
        <v>#VALUE!</v>
      </c>
      <c r="E726" s="150" t="e">
        <f t="shared" si="239"/>
        <v>#VALUE!</v>
      </c>
      <c r="F726" s="150" t="e">
        <f t="shared" si="240"/>
        <v>#VALUE!</v>
      </c>
      <c r="G726" s="136" t="e">
        <f t="shared" si="241"/>
        <v>#VALUE!</v>
      </c>
      <c r="H726" s="148" t="e">
        <f t="shared" si="245"/>
        <v>#VALUE!</v>
      </c>
      <c r="I726" s="148" t="e">
        <f t="shared" si="252"/>
        <v>#VALUE!</v>
      </c>
      <c r="J726" s="148" t="e">
        <f t="shared" si="242"/>
        <v>#VALUE!</v>
      </c>
      <c r="K726" s="148" t="e">
        <f t="shared" si="253"/>
        <v>#VALUE!</v>
      </c>
      <c r="L726" s="148" t="e">
        <f t="shared" si="254"/>
        <v>#VALUE!</v>
      </c>
      <c r="M726" s="148" t="e">
        <f t="shared" si="243"/>
        <v>#VALUE!</v>
      </c>
      <c r="N726" s="148" t="e">
        <f t="shared" si="246"/>
        <v>#VALUE!</v>
      </c>
      <c r="O726" s="148"/>
      <c r="P726" s="148"/>
      <c r="Q726" s="148" t="e">
        <f t="shared" si="255"/>
        <v>#VALUE!</v>
      </c>
      <c r="R726" s="148" t="e">
        <f t="shared" si="256"/>
        <v>#VALUE!</v>
      </c>
      <c r="S726" s="137" t="e">
        <f t="shared" si="244"/>
        <v>#VALUE!</v>
      </c>
      <c r="T726" s="275" t="e">
        <f t="shared" si="236"/>
        <v>#VALUE!</v>
      </c>
      <c r="U726" s="275" t="e">
        <f t="shared" si="238"/>
        <v>#VALUE!</v>
      </c>
      <c r="V726" s="275" t="e">
        <f t="shared" si="238"/>
        <v>#VALUE!</v>
      </c>
      <c r="W726" s="275" t="e">
        <f t="shared" si="238"/>
        <v>#VALUE!</v>
      </c>
      <c r="X726" s="275" t="e">
        <f t="shared" si="238"/>
        <v>#VALUE!</v>
      </c>
      <c r="Y726" s="275" t="e">
        <f t="shared" si="238"/>
        <v>#VALUE!</v>
      </c>
      <c r="Z726" s="275" t="e">
        <f t="shared" si="238"/>
        <v>#VALUE!</v>
      </c>
      <c r="AA726" s="275" t="e">
        <f t="shared" si="238"/>
        <v>#VALUE!</v>
      </c>
      <c r="AB726" s="275" t="e">
        <f t="shared" si="238"/>
        <v>#VALUE!</v>
      </c>
      <c r="AC726" s="275" t="e">
        <f t="shared" si="238"/>
        <v>#VALUE!</v>
      </c>
      <c r="AD726" s="275" t="e">
        <f t="shared" si="238"/>
        <v>#VALUE!</v>
      </c>
      <c r="AE726" s="276" t="e">
        <f t="shared" si="247"/>
        <v>#VALUE!</v>
      </c>
    </row>
    <row r="727" spans="1:31">
      <c r="A727" s="133" t="e">
        <f t="shared" si="248"/>
        <v>#VALUE!</v>
      </c>
      <c r="B727" s="134" t="e">
        <f t="shared" si="249"/>
        <v>#VALUE!</v>
      </c>
      <c r="C727" s="134" t="e">
        <f t="shared" si="250"/>
        <v>#VALUE!</v>
      </c>
      <c r="D727" s="135" t="e">
        <f t="shared" si="251"/>
        <v>#VALUE!</v>
      </c>
      <c r="E727" s="150" t="e">
        <f t="shared" si="239"/>
        <v>#VALUE!</v>
      </c>
      <c r="F727" s="150" t="e">
        <f t="shared" si="240"/>
        <v>#VALUE!</v>
      </c>
      <c r="G727" s="136" t="e">
        <f t="shared" si="241"/>
        <v>#VALUE!</v>
      </c>
      <c r="H727" s="148" t="e">
        <f t="shared" si="245"/>
        <v>#VALUE!</v>
      </c>
      <c r="I727" s="148" t="e">
        <f t="shared" si="252"/>
        <v>#VALUE!</v>
      </c>
      <c r="J727" s="148" t="e">
        <f t="shared" si="242"/>
        <v>#VALUE!</v>
      </c>
      <c r="K727" s="148" t="e">
        <f t="shared" si="253"/>
        <v>#VALUE!</v>
      </c>
      <c r="L727" s="148" t="e">
        <f t="shared" si="254"/>
        <v>#VALUE!</v>
      </c>
      <c r="M727" s="148" t="e">
        <f t="shared" si="243"/>
        <v>#VALUE!</v>
      </c>
      <c r="N727" s="148" t="e">
        <f t="shared" si="246"/>
        <v>#VALUE!</v>
      </c>
      <c r="O727" s="148"/>
      <c r="P727" s="148"/>
      <c r="Q727" s="148" t="e">
        <f t="shared" si="255"/>
        <v>#VALUE!</v>
      </c>
      <c r="R727" s="148" t="e">
        <f t="shared" si="256"/>
        <v>#VALUE!</v>
      </c>
      <c r="S727" s="137" t="e">
        <f t="shared" si="244"/>
        <v>#VALUE!</v>
      </c>
      <c r="T727" s="275" t="e">
        <f t="shared" si="236"/>
        <v>#VALUE!</v>
      </c>
      <c r="U727" s="275" t="e">
        <f t="shared" si="238"/>
        <v>#VALUE!</v>
      </c>
      <c r="V727" s="275" t="e">
        <f t="shared" si="238"/>
        <v>#VALUE!</v>
      </c>
      <c r="W727" s="275" t="e">
        <f t="shared" si="238"/>
        <v>#VALUE!</v>
      </c>
      <c r="X727" s="275" t="e">
        <f t="shared" si="238"/>
        <v>#VALUE!</v>
      </c>
      <c r="Y727" s="275" t="e">
        <f t="shared" si="238"/>
        <v>#VALUE!</v>
      </c>
      <c r="Z727" s="275" t="e">
        <f t="shared" si="238"/>
        <v>#VALUE!</v>
      </c>
      <c r="AA727" s="275" t="e">
        <f t="shared" si="238"/>
        <v>#VALUE!</v>
      </c>
      <c r="AB727" s="275" t="e">
        <f t="shared" si="238"/>
        <v>#VALUE!</v>
      </c>
      <c r="AC727" s="275" t="e">
        <f t="shared" si="238"/>
        <v>#VALUE!</v>
      </c>
      <c r="AD727" s="275" t="e">
        <f t="shared" si="238"/>
        <v>#VALUE!</v>
      </c>
      <c r="AE727" s="276" t="e">
        <f t="shared" si="247"/>
        <v>#VALUE!</v>
      </c>
    </row>
    <row r="728" spans="1:31">
      <c r="A728" s="133" t="e">
        <f t="shared" si="248"/>
        <v>#VALUE!</v>
      </c>
      <c r="B728" s="134" t="e">
        <f t="shared" si="249"/>
        <v>#VALUE!</v>
      </c>
      <c r="C728" s="134" t="e">
        <f t="shared" si="250"/>
        <v>#VALUE!</v>
      </c>
      <c r="D728" s="135" t="e">
        <f t="shared" si="251"/>
        <v>#VALUE!</v>
      </c>
      <c r="E728" s="150" t="e">
        <f t="shared" si="239"/>
        <v>#VALUE!</v>
      </c>
      <c r="F728" s="150" t="e">
        <f t="shared" si="240"/>
        <v>#VALUE!</v>
      </c>
      <c r="G728" s="136" t="e">
        <f t="shared" si="241"/>
        <v>#VALUE!</v>
      </c>
      <c r="H728" s="148" t="e">
        <f t="shared" si="245"/>
        <v>#VALUE!</v>
      </c>
      <c r="I728" s="148" t="e">
        <f t="shared" si="252"/>
        <v>#VALUE!</v>
      </c>
      <c r="J728" s="148" t="e">
        <f t="shared" si="242"/>
        <v>#VALUE!</v>
      </c>
      <c r="K728" s="148" t="e">
        <f t="shared" si="253"/>
        <v>#VALUE!</v>
      </c>
      <c r="L728" s="148" t="e">
        <f t="shared" si="254"/>
        <v>#VALUE!</v>
      </c>
      <c r="M728" s="148" t="e">
        <f t="shared" si="243"/>
        <v>#VALUE!</v>
      </c>
      <c r="N728" s="148" t="e">
        <f t="shared" si="246"/>
        <v>#VALUE!</v>
      </c>
      <c r="O728" s="148"/>
      <c r="P728" s="148"/>
      <c r="Q728" s="148" t="e">
        <f t="shared" si="255"/>
        <v>#VALUE!</v>
      </c>
      <c r="R728" s="148" t="e">
        <f t="shared" si="256"/>
        <v>#VALUE!</v>
      </c>
      <c r="S728" s="137" t="e">
        <f t="shared" si="244"/>
        <v>#VALUE!</v>
      </c>
      <c r="T728" s="275" t="e">
        <f t="shared" si="236"/>
        <v>#VALUE!</v>
      </c>
      <c r="U728" s="275" t="e">
        <f t="shared" si="238"/>
        <v>#VALUE!</v>
      </c>
      <c r="V728" s="275" t="e">
        <f t="shared" si="238"/>
        <v>#VALUE!</v>
      </c>
      <c r="W728" s="275" t="e">
        <f t="shared" si="238"/>
        <v>#VALUE!</v>
      </c>
      <c r="X728" s="275" t="e">
        <f t="shared" si="238"/>
        <v>#VALUE!</v>
      </c>
      <c r="Y728" s="275" t="e">
        <f t="shared" si="238"/>
        <v>#VALUE!</v>
      </c>
      <c r="Z728" s="275" t="e">
        <f t="shared" si="238"/>
        <v>#VALUE!</v>
      </c>
      <c r="AA728" s="275" t="e">
        <f t="shared" si="238"/>
        <v>#VALUE!</v>
      </c>
      <c r="AB728" s="275" t="e">
        <f t="shared" si="238"/>
        <v>#VALUE!</v>
      </c>
      <c r="AC728" s="275" t="e">
        <f t="shared" si="238"/>
        <v>#VALUE!</v>
      </c>
      <c r="AD728" s="275" t="e">
        <f t="shared" si="238"/>
        <v>#VALUE!</v>
      </c>
      <c r="AE728" s="276" t="e">
        <f t="shared" si="247"/>
        <v>#VALUE!</v>
      </c>
    </row>
    <row r="729" spans="1:31">
      <c r="A729" s="133" t="e">
        <f t="shared" si="248"/>
        <v>#VALUE!</v>
      </c>
      <c r="B729" s="134" t="e">
        <f t="shared" si="249"/>
        <v>#VALUE!</v>
      </c>
      <c r="C729" s="134" t="e">
        <f t="shared" si="250"/>
        <v>#VALUE!</v>
      </c>
      <c r="D729" s="135" t="e">
        <f t="shared" si="251"/>
        <v>#VALUE!</v>
      </c>
      <c r="E729" s="150" t="e">
        <f t="shared" si="239"/>
        <v>#VALUE!</v>
      </c>
      <c r="F729" s="150" t="e">
        <f t="shared" si="240"/>
        <v>#VALUE!</v>
      </c>
      <c r="G729" s="136" t="e">
        <f t="shared" si="241"/>
        <v>#VALUE!</v>
      </c>
      <c r="H729" s="148" t="e">
        <f t="shared" si="245"/>
        <v>#VALUE!</v>
      </c>
      <c r="I729" s="148" t="e">
        <f t="shared" si="252"/>
        <v>#VALUE!</v>
      </c>
      <c r="J729" s="148" t="e">
        <f t="shared" si="242"/>
        <v>#VALUE!</v>
      </c>
      <c r="K729" s="148" t="e">
        <f t="shared" si="253"/>
        <v>#VALUE!</v>
      </c>
      <c r="L729" s="148" t="e">
        <f t="shared" si="254"/>
        <v>#VALUE!</v>
      </c>
      <c r="M729" s="148" t="e">
        <f t="shared" si="243"/>
        <v>#VALUE!</v>
      </c>
      <c r="N729" s="148" t="e">
        <f t="shared" si="246"/>
        <v>#VALUE!</v>
      </c>
      <c r="O729" s="148"/>
      <c r="P729" s="148"/>
      <c r="Q729" s="148" t="e">
        <f t="shared" si="255"/>
        <v>#VALUE!</v>
      </c>
      <c r="R729" s="148" t="e">
        <f t="shared" si="256"/>
        <v>#VALUE!</v>
      </c>
      <c r="S729" s="137" t="e">
        <f t="shared" si="244"/>
        <v>#VALUE!</v>
      </c>
      <c r="T729" s="275" t="e">
        <f t="shared" si="236"/>
        <v>#VALUE!</v>
      </c>
      <c r="U729" s="275" t="e">
        <f t="shared" si="238"/>
        <v>#VALUE!</v>
      </c>
      <c r="V729" s="275" t="e">
        <f t="shared" si="238"/>
        <v>#VALUE!</v>
      </c>
      <c r="W729" s="275" t="e">
        <f t="shared" si="238"/>
        <v>#VALUE!</v>
      </c>
      <c r="X729" s="275" t="e">
        <f t="shared" si="238"/>
        <v>#VALUE!</v>
      </c>
      <c r="Y729" s="275" t="e">
        <f t="shared" si="238"/>
        <v>#VALUE!</v>
      </c>
      <c r="Z729" s="275" t="e">
        <f t="shared" si="238"/>
        <v>#VALUE!</v>
      </c>
      <c r="AA729" s="275" t="e">
        <f t="shared" si="238"/>
        <v>#VALUE!</v>
      </c>
      <c r="AB729" s="275" t="e">
        <f t="shared" si="238"/>
        <v>#VALUE!</v>
      </c>
      <c r="AC729" s="275" t="e">
        <f t="shared" si="238"/>
        <v>#VALUE!</v>
      </c>
      <c r="AD729" s="275" t="e">
        <f t="shared" si="238"/>
        <v>#VALUE!</v>
      </c>
      <c r="AE729" s="276" t="e">
        <f t="shared" si="247"/>
        <v>#VALUE!</v>
      </c>
    </row>
    <row r="730" spans="1:31">
      <c r="A730" s="133" t="e">
        <f t="shared" si="248"/>
        <v>#VALUE!</v>
      </c>
      <c r="B730" s="134" t="e">
        <f t="shared" si="249"/>
        <v>#VALUE!</v>
      </c>
      <c r="C730" s="134" t="e">
        <f t="shared" si="250"/>
        <v>#VALUE!</v>
      </c>
      <c r="D730" s="135" t="e">
        <f t="shared" si="251"/>
        <v>#VALUE!</v>
      </c>
      <c r="E730" s="150" t="e">
        <f t="shared" si="239"/>
        <v>#VALUE!</v>
      </c>
      <c r="F730" s="150" t="e">
        <f t="shared" si="240"/>
        <v>#VALUE!</v>
      </c>
      <c r="G730" s="136" t="e">
        <f t="shared" si="241"/>
        <v>#VALUE!</v>
      </c>
      <c r="H730" s="148" t="e">
        <f t="shared" si="245"/>
        <v>#VALUE!</v>
      </c>
      <c r="I730" s="148" t="e">
        <f t="shared" si="252"/>
        <v>#VALUE!</v>
      </c>
      <c r="J730" s="148" t="e">
        <f t="shared" si="242"/>
        <v>#VALUE!</v>
      </c>
      <c r="K730" s="148" t="e">
        <f t="shared" si="253"/>
        <v>#VALUE!</v>
      </c>
      <c r="L730" s="148" t="e">
        <f t="shared" si="254"/>
        <v>#VALUE!</v>
      </c>
      <c r="M730" s="148" t="e">
        <f t="shared" si="243"/>
        <v>#VALUE!</v>
      </c>
      <c r="N730" s="148" t="e">
        <f t="shared" si="246"/>
        <v>#VALUE!</v>
      </c>
      <c r="O730" s="148"/>
      <c r="P730" s="148"/>
      <c r="Q730" s="148" t="e">
        <f t="shared" si="255"/>
        <v>#VALUE!</v>
      </c>
      <c r="R730" s="148" t="e">
        <f t="shared" si="256"/>
        <v>#VALUE!</v>
      </c>
      <c r="S730" s="137" t="e">
        <f t="shared" si="244"/>
        <v>#VALUE!</v>
      </c>
      <c r="T730" s="275" t="e">
        <f t="shared" si="236"/>
        <v>#VALUE!</v>
      </c>
      <c r="U730" s="275" t="e">
        <f t="shared" si="238"/>
        <v>#VALUE!</v>
      </c>
      <c r="V730" s="275" t="e">
        <f t="shared" si="238"/>
        <v>#VALUE!</v>
      </c>
      <c r="W730" s="275" t="e">
        <f t="shared" si="238"/>
        <v>#VALUE!</v>
      </c>
      <c r="X730" s="275" t="e">
        <f t="shared" si="238"/>
        <v>#VALUE!</v>
      </c>
      <c r="Y730" s="275" t="e">
        <f t="shared" si="238"/>
        <v>#VALUE!</v>
      </c>
      <c r="Z730" s="275" t="e">
        <f t="shared" si="238"/>
        <v>#VALUE!</v>
      </c>
      <c r="AA730" s="275" t="e">
        <f t="shared" si="238"/>
        <v>#VALUE!</v>
      </c>
      <c r="AB730" s="275" t="e">
        <f t="shared" si="238"/>
        <v>#VALUE!</v>
      </c>
      <c r="AC730" s="275" t="e">
        <f t="shared" si="238"/>
        <v>#VALUE!</v>
      </c>
      <c r="AD730" s="275" t="e">
        <f t="shared" si="238"/>
        <v>#VALUE!</v>
      </c>
      <c r="AE730" s="276" t="e">
        <f t="shared" si="247"/>
        <v>#VALUE!</v>
      </c>
    </row>
    <row r="731" spans="1:31">
      <c r="A731" s="133" t="e">
        <f t="shared" si="248"/>
        <v>#VALUE!</v>
      </c>
      <c r="B731" s="134" t="e">
        <f t="shared" si="249"/>
        <v>#VALUE!</v>
      </c>
      <c r="C731" s="134" t="e">
        <f t="shared" si="250"/>
        <v>#VALUE!</v>
      </c>
      <c r="D731" s="135" t="e">
        <f t="shared" si="251"/>
        <v>#VALUE!</v>
      </c>
      <c r="E731" s="150" t="e">
        <f t="shared" si="239"/>
        <v>#VALUE!</v>
      </c>
      <c r="F731" s="150" t="e">
        <f t="shared" si="240"/>
        <v>#VALUE!</v>
      </c>
      <c r="G731" s="136" t="e">
        <f t="shared" si="241"/>
        <v>#VALUE!</v>
      </c>
      <c r="H731" s="148" t="e">
        <f t="shared" si="245"/>
        <v>#VALUE!</v>
      </c>
      <c r="I731" s="148" t="e">
        <f t="shared" si="252"/>
        <v>#VALUE!</v>
      </c>
      <c r="J731" s="148" t="e">
        <f t="shared" si="242"/>
        <v>#VALUE!</v>
      </c>
      <c r="K731" s="148" t="e">
        <f t="shared" si="253"/>
        <v>#VALUE!</v>
      </c>
      <c r="L731" s="148" t="e">
        <f t="shared" si="254"/>
        <v>#VALUE!</v>
      </c>
      <c r="M731" s="148" t="e">
        <f t="shared" si="243"/>
        <v>#VALUE!</v>
      </c>
      <c r="N731" s="148" t="e">
        <f t="shared" si="246"/>
        <v>#VALUE!</v>
      </c>
      <c r="O731" s="148"/>
      <c r="P731" s="148"/>
      <c r="Q731" s="148" t="e">
        <f t="shared" si="255"/>
        <v>#VALUE!</v>
      </c>
      <c r="R731" s="148" t="e">
        <f t="shared" si="256"/>
        <v>#VALUE!</v>
      </c>
      <c r="S731" s="137" t="e">
        <f t="shared" si="244"/>
        <v>#VALUE!</v>
      </c>
      <c r="T731" s="275" t="e">
        <f t="shared" si="236"/>
        <v>#VALUE!</v>
      </c>
      <c r="U731" s="275" t="e">
        <f t="shared" si="238"/>
        <v>#VALUE!</v>
      </c>
      <c r="V731" s="275" t="e">
        <f t="shared" si="238"/>
        <v>#VALUE!</v>
      </c>
      <c r="W731" s="275" t="e">
        <f t="shared" si="238"/>
        <v>#VALUE!</v>
      </c>
      <c r="X731" s="275" t="e">
        <f t="shared" si="238"/>
        <v>#VALUE!</v>
      </c>
      <c r="Y731" s="275" t="e">
        <f t="shared" si="238"/>
        <v>#VALUE!</v>
      </c>
      <c r="Z731" s="275" t="e">
        <f t="shared" si="238"/>
        <v>#VALUE!</v>
      </c>
      <c r="AA731" s="275" t="e">
        <f t="shared" si="238"/>
        <v>#VALUE!</v>
      </c>
      <c r="AB731" s="275" t="e">
        <f t="shared" si="238"/>
        <v>#VALUE!</v>
      </c>
      <c r="AC731" s="275" t="e">
        <f t="shared" si="238"/>
        <v>#VALUE!</v>
      </c>
      <c r="AD731" s="275" t="e">
        <f t="shared" si="238"/>
        <v>#VALUE!</v>
      </c>
      <c r="AE731" s="276" t="e">
        <f t="shared" si="247"/>
        <v>#VALUE!</v>
      </c>
    </row>
    <row r="732" spans="1:31">
      <c r="A732" s="133" t="e">
        <f t="shared" si="248"/>
        <v>#VALUE!</v>
      </c>
      <c r="B732" s="134" t="e">
        <f t="shared" si="249"/>
        <v>#VALUE!</v>
      </c>
      <c r="C732" s="134" t="e">
        <f t="shared" si="250"/>
        <v>#VALUE!</v>
      </c>
      <c r="D732" s="135" t="e">
        <f t="shared" si="251"/>
        <v>#VALUE!</v>
      </c>
      <c r="E732" s="150" t="e">
        <f t="shared" si="239"/>
        <v>#VALUE!</v>
      </c>
      <c r="F732" s="150" t="e">
        <f t="shared" si="240"/>
        <v>#VALUE!</v>
      </c>
      <c r="G732" s="136" t="e">
        <f t="shared" si="241"/>
        <v>#VALUE!</v>
      </c>
      <c r="H732" s="148" t="e">
        <f t="shared" si="245"/>
        <v>#VALUE!</v>
      </c>
      <c r="I732" s="148" t="e">
        <f t="shared" si="252"/>
        <v>#VALUE!</v>
      </c>
      <c r="J732" s="148" t="e">
        <f t="shared" si="242"/>
        <v>#VALUE!</v>
      </c>
      <c r="K732" s="148" t="e">
        <f t="shared" si="253"/>
        <v>#VALUE!</v>
      </c>
      <c r="L732" s="148" t="e">
        <f t="shared" si="254"/>
        <v>#VALUE!</v>
      </c>
      <c r="M732" s="148" t="e">
        <f t="shared" si="243"/>
        <v>#VALUE!</v>
      </c>
      <c r="N732" s="148" t="e">
        <f t="shared" si="246"/>
        <v>#VALUE!</v>
      </c>
      <c r="O732" s="148"/>
      <c r="P732" s="148"/>
      <c r="Q732" s="148" t="e">
        <f t="shared" si="255"/>
        <v>#VALUE!</v>
      </c>
      <c r="R732" s="148" t="e">
        <f t="shared" si="256"/>
        <v>#VALUE!</v>
      </c>
      <c r="S732" s="137" t="e">
        <f t="shared" si="244"/>
        <v>#VALUE!</v>
      </c>
      <c r="T732" s="275" t="e">
        <f t="shared" si="236"/>
        <v>#VALUE!</v>
      </c>
      <c r="U732" s="275" t="e">
        <f t="shared" si="238"/>
        <v>#VALUE!</v>
      </c>
      <c r="V732" s="275" t="e">
        <f t="shared" si="238"/>
        <v>#VALUE!</v>
      </c>
      <c r="W732" s="275" t="e">
        <f t="shared" si="238"/>
        <v>#VALUE!</v>
      </c>
      <c r="X732" s="275" t="e">
        <f t="shared" si="238"/>
        <v>#VALUE!</v>
      </c>
      <c r="Y732" s="275" t="e">
        <f t="shared" si="238"/>
        <v>#VALUE!</v>
      </c>
      <c r="Z732" s="275" t="e">
        <f t="shared" si="238"/>
        <v>#VALUE!</v>
      </c>
      <c r="AA732" s="275" t="e">
        <f t="shared" si="238"/>
        <v>#VALUE!</v>
      </c>
      <c r="AB732" s="275" t="e">
        <f t="shared" si="238"/>
        <v>#VALUE!</v>
      </c>
      <c r="AC732" s="275" t="e">
        <f t="shared" si="238"/>
        <v>#VALUE!</v>
      </c>
      <c r="AD732" s="275" t="e">
        <f t="shared" si="238"/>
        <v>#VALUE!</v>
      </c>
      <c r="AE732" s="276" t="e">
        <f t="shared" si="247"/>
        <v>#VALUE!</v>
      </c>
    </row>
    <row r="733" spans="1:31">
      <c r="A733" s="133" t="e">
        <f t="shared" si="248"/>
        <v>#VALUE!</v>
      </c>
      <c r="B733" s="134" t="e">
        <f t="shared" si="249"/>
        <v>#VALUE!</v>
      </c>
      <c r="C733" s="134" t="e">
        <f t="shared" si="250"/>
        <v>#VALUE!</v>
      </c>
      <c r="D733" s="135" t="e">
        <f t="shared" si="251"/>
        <v>#VALUE!</v>
      </c>
      <c r="E733" s="150" t="e">
        <f t="shared" si="239"/>
        <v>#VALUE!</v>
      </c>
      <c r="F733" s="150" t="e">
        <f t="shared" si="240"/>
        <v>#VALUE!</v>
      </c>
      <c r="G733" s="136" t="e">
        <f t="shared" si="241"/>
        <v>#VALUE!</v>
      </c>
      <c r="H733" s="148" t="e">
        <f t="shared" si="245"/>
        <v>#VALUE!</v>
      </c>
      <c r="I733" s="148" t="e">
        <f t="shared" si="252"/>
        <v>#VALUE!</v>
      </c>
      <c r="J733" s="148" t="e">
        <f t="shared" si="242"/>
        <v>#VALUE!</v>
      </c>
      <c r="K733" s="148" t="e">
        <f t="shared" si="253"/>
        <v>#VALUE!</v>
      </c>
      <c r="L733" s="148" t="e">
        <f t="shared" si="254"/>
        <v>#VALUE!</v>
      </c>
      <c r="M733" s="148" t="e">
        <f t="shared" si="243"/>
        <v>#VALUE!</v>
      </c>
      <c r="N733" s="148" t="e">
        <f t="shared" si="246"/>
        <v>#VALUE!</v>
      </c>
      <c r="O733" s="148"/>
      <c r="P733" s="148"/>
      <c r="Q733" s="148" t="e">
        <f t="shared" si="255"/>
        <v>#VALUE!</v>
      </c>
      <c r="R733" s="148" t="e">
        <f t="shared" si="256"/>
        <v>#VALUE!</v>
      </c>
      <c r="S733" s="137" t="e">
        <f t="shared" si="244"/>
        <v>#VALUE!</v>
      </c>
      <c r="T733" s="275" t="e">
        <f t="shared" si="236"/>
        <v>#VALUE!</v>
      </c>
      <c r="U733" s="275" t="e">
        <f t="shared" si="238"/>
        <v>#VALUE!</v>
      </c>
      <c r="V733" s="275" t="e">
        <f t="shared" si="238"/>
        <v>#VALUE!</v>
      </c>
      <c r="W733" s="275" t="e">
        <f t="shared" si="238"/>
        <v>#VALUE!</v>
      </c>
      <c r="X733" s="275" t="e">
        <f t="shared" si="238"/>
        <v>#VALUE!</v>
      </c>
      <c r="Y733" s="275" t="e">
        <f t="shared" si="238"/>
        <v>#VALUE!</v>
      </c>
      <c r="Z733" s="275" t="e">
        <f t="shared" si="238"/>
        <v>#VALUE!</v>
      </c>
      <c r="AA733" s="275" t="e">
        <f t="shared" si="238"/>
        <v>#VALUE!</v>
      </c>
      <c r="AB733" s="275" t="e">
        <f t="shared" si="238"/>
        <v>#VALUE!</v>
      </c>
      <c r="AC733" s="275" t="e">
        <f t="shared" si="238"/>
        <v>#VALUE!</v>
      </c>
      <c r="AD733" s="275" t="e">
        <f t="shared" si="238"/>
        <v>#VALUE!</v>
      </c>
      <c r="AE733" s="276" t="e">
        <f t="shared" si="247"/>
        <v>#VALUE!</v>
      </c>
    </row>
    <row r="734" spans="1:31">
      <c r="A734" s="133" t="e">
        <f t="shared" si="248"/>
        <v>#VALUE!</v>
      </c>
      <c r="B734" s="134" t="e">
        <f t="shared" si="249"/>
        <v>#VALUE!</v>
      </c>
      <c r="C734" s="134" t="e">
        <f t="shared" si="250"/>
        <v>#VALUE!</v>
      </c>
      <c r="D734" s="135" t="e">
        <f t="shared" si="251"/>
        <v>#VALUE!</v>
      </c>
      <c r="E734" s="150" t="e">
        <f t="shared" si="239"/>
        <v>#VALUE!</v>
      </c>
      <c r="F734" s="150" t="e">
        <f t="shared" si="240"/>
        <v>#VALUE!</v>
      </c>
      <c r="G734" s="136" t="e">
        <f t="shared" si="241"/>
        <v>#VALUE!</v>
      </c>
      <c r="H734" s="148" t="e">
        <f t="shared" si="245"/>
        <v>#VALUE!</v>
      </c>
      <c r="I734" s="148" t="e">
        <f t="shared" si="252"/>
        <v>#VALUE!</v>
      </c>
      <c r="J734" s="148" t="e">
        <f t="shared" si="242"/>
        <v>#VALUE!</v>
      </c>
      <c r="K734" s="148" t="e">
        <f t="shared" si="253"/>
        <v>#VALUE!</v>
      </c>
      <c r="L734" s="148" t="e">
        <f t="shared" si="254"/>
        <v>#VALUE!</v>
      </c>
      <c r="M734" s="148" t="e">
        <f t="shared" si="243"/>
        <v>#VALUE!</v>
      </c>
      <c r="N734" s="148" t="e">
        <f t="shared" si="246"/>
        <v>#VALUE!</v>
      </c>
      <c r="O734" s="148"/>
      <c r="P734" s="148"/>
      <c r="Q734" s="148" t="e">
        <f t="shared" si="255"/>
        <v>#VALUE!</v>
      </c>
      <c r="R734" s="148" t="e">
        <f t="shared" si="256"/>
        <v>#VALUE!</v>
      </c>
      <c r="S734" s="137" t="e">
        <f t="shared" si="244"/>
        <v>#VALUE!</v>
      </c>
      <c r="T734" s="275" t="e">
        <f t="shared" si="236"/>
        <v>#VALUE!</v>
      </c>
      <c r="U734" s="275" t="e">
        <f t="shared" si="238"/>
        <v>#VALUE!</v>
      </c>
      <c r="V734" s="275" t="e">
        <f t="shared" si="238"/>
        <v>#VALUE!</v>
      </c>
      <c r="W734" s="275" t="e">
        <f t="shared" si="238"/>
        <v>#VALUE!</v>
      </c>
      <c r="X734" s="275" t="e">
        <f t="shared" si="238"/>
        <v>#VALUE!</v>
      </c>
      <c r="Y734" s="275" t="e">
        <f t="shared" si="238"/>
        <v>#VALUE!</v>
      </c>
      <c r="Z734" s="275" t="e">
        <f t="shared" si="238"/>
        <v>#VALUE!</v>
      </c>
      <c r="AA734" s="275" t="e">
        <f t="shared" si="238"/>
        <v>#VALUE!</v>
      </c>
      <c r="AB734" s="275" t="e">
        <f t="shared" si="238"/>
        <v>#VALUE!</v>
      </c>
      <c r="AC734" s="275" t="e">
        <f t="shared" si="238"/>
        <v>#VALUE!</v>
      </c>
      <c r="AD734" s="275" t="e">
        <f t="shared" si="238"/>
        <v>#VALUE!</v>
      </c>
      <c r="AE734" s="276" t="e">
        <f t="shared" si="247"/>
        <v>#VALUE!</v>
      </c>
    </row>
    <row r="735" spans="1:31">
      <c r="A735" s="133" t="e">
        <f t="shared" si="248"/>
        <v>#VALUE!</v>
      </c>
      <c r="B735" s="134" t="e">
        <f t="shared" si="249"/>
        <v>#VALUE!</v>
      </c>
      <c r="C735" s="134" t="e">
        <f t="shared" si="250"/>
        <v>#VALUE!</v>
      </c>
      <c r="D735" s="135" t="e">
        <f t="shared" si="251"/>
        <v>#VALUE!</v>
      </c>
      <c r="E735" s="150" t="e">
        <f t="shared" si="239"/>
        <v>#VALUE!</v>
      </c>
      <c r="F735" s="150" t="e">
        <f t="shared" si="240"/>
        <v>#VALUE!</v>
      </c>
      <c r="G735" s="136" t="e">
        <f t="shared" si="241"/>
        <v>#VALUE!</v>
      </c>
      <c r="H735" s="148" t="e">
        <f t="shared" si="245"/>
        <v>#VALUE!</v>
      </c>
      <c r="I735" s="148" t="e">
        <f t="shared" si="252"/>
        <v>#VALUE!</v>
      </c>
      <c r="J735" s="148" t="e">
        <f t="shared" si="242"/>
        <v>#VALUE!</v>
      </c>
      <c r="K735" s="148" t="e">
        <f t="shared" si="253"/>
        <v>#VALUE!</v>
      </c>
      <c r="L735" s="148" t="e">
        <f t="shared" si="254"/>
        <v>#VALUE!</v>
      </c>
      <c r="M735" s="148" t="e">
        <f t="shared" si="243"/>
        <v>#VALUE!</v>
      </c>
      <c r="N735" s="148" t="e">
        <f t="shared" si="246"/>
        <v>#VALUE!</v>
      </c>
      <c r="O735" s="148"/>
      <c r="P735" s="148"/>
      <c r="Q735" s="148" t="e">
        <f t="shared" si="255"/>
        <v>#VALUE!</v>
      </c>
      <c r="R735" s="148" t="e">
        <f t="shared" si="256"/>
        <v>#VALUE!</v>
      </c>
      <c r="S735" s="137" t="e">
        <f t="shared" si="244"/>
        <v>#VALUE!</v>
      </c>
      <c r="T735" s="275" t="e">
        <f t="shared" si="236"/>
        <v>#VALUE!</v>
      </c>
      <c r="U735" s="275" t="e">
        <f t="shared" si="238"/>
        <v>#VALUE!</v>
      </c>
      <c r="V735" s="275" t="e">
        <f t="shared" si="238"/>
        <v>#VALUE!</v>
      </c>
      <c r="W735" s="275" t="e">
        <f t="shared" si="238"/>
        <v>#VALUE!</v>
      </c>
      <c r="X735" s="275" t="e">
        <f t="shared" si="238"/>
        <v>#VALUE!</v>
      </c>
      <c r="Y735" s="275" t="e">
        <f t="shared" si="238"/>
        <v>#VALUE!</v>
      </c>
      <c r="Z735" s="275" t="e">
        <f t="shared" si="238"/>
        <v>#VALUE!</v>
      </c>
      <c r="AA735" s="275" t="e">
        <f t="shared" si="238"/>
        <v>#VALUE!</v>
      </c>
      <c r="AB735" s="275" t="e">
        <f t="shared" si="238"/>
        <v>#VALUE!</v>
      </c>
      <c r="AC735" s="275" t="e">
        <f t="shared" si="238"/>
        <v>#VALUE!</v>
      </c>
      <c r="AD735" s="275" t="e">
        <f t="shared" si="238"/>
        <v>#VALUE!</v>
      </c>
      <c r="AE735" s="276" t="e">
        <f t="shared" si="247"/>
        <v>#VALUE!</v>
      </c>
    </row>
    <row r="736" spans="1:31">
      <c r="A736" s="133" t="e">
        <f t="shared" si="248"/>
        <v>#VALUE!</v>
      </c>
      <c r="B736" s="134" t="e">
        <f t="shared" si="249"/>
        <v>#VALUE!</v>
      </c>
      <c r="C736" s="134" t="e">
        <f t="shared" si="250"/>
        <v>#VALUE!</v>
      </c>
      <c r="D736" s="135" t="e">
        <f t="shared" si="251"/>
        <v>#VALUE!</v>
      </c>
      <c r="E736" s="150" t="e">
        <f t="shared" si="239"/>
        <v>#VALUE!</v>
      </c>
      <c r="F736" s="150" t="e">
        <f t="shared" si="240"/>
        <v>#VALUE!</v>
      </c>
      <c r="G736" s="136" t="e">
        <f t="shared" si="241"/>
        <v>#VALUE!</v>
      </c>
      <c r="H736" s="148" t="e">
        <f t="shared" si="245"/>
        <v>#VALUE!</v>
      </c>
      <c r="I736" s="148" t="e">
        <f t="shared" si="252"/>
        <v>#VALUE!</v>
      </c>
      <c r="J736" s="148" t="e">
        <f t="shared" si="242"/>
        <v>#VALUE!</v>
      </c>
      <c r="K736" s="148" t="e">
        <f t="shared" si="253"/>
        <v>#VALUE!</v>
      </c>
      <c r="L736" s="148" t="e">
        <f t="shared" si="254"/>
        <v>#VALUE!</v>
      </c>
      <c r="M736" s="148" t="e">
        <f t="shared" si="243"/>
        <v>#VALUE!</v>
      </c>
      <c r="N736" s="148" t="e">
        <f t="shared" si="246"/>
        <v>#VALUE!</v>
      </c>
      <c r="O736" s="148"/>
      <c r="P736" s="148"/>
      <c r="Q736" s="148" t="e">
        <f t="shared" si="255"/>
        <v>#VALUE!</v>
      </c>
      <c r="R736" s="148" t="e">
        <f t="shared" si="256"/>
        <v>#VALUE!</v>
      </c>
      <c r="S736" s="137" t="e">
        <f t="shared" si="244"/>
        <v>#VALUE!</v>
      </c>
      <c r="T736" s="275" t="e">
        <f t="shared" si="236"/>
        <v>#VALUE!</v>
      </c>
      <c r="U736" s="275" t="e">
        <f t="shared" si="238"/>
        <v>#VALUE!</v>
      </c>
      <c r="V736" s="275" t="e">
        <f t="shared" si="238"/>
        <v>#VALUE!</v>
      </c>
      <c r="W736" s="275" t="e">
        <f t="shared" si="238"/>
        <v>#VALUE!</v>
      </c>
      <c r="X736" s="275" t="e">
        <f t="shared" si="238"/>
        <v>#VALUE!</v>
      </c>
      <c r="Y736" s="275" t="e">
        <f t="shared" si="238"/>
        <v>#VALUE!</v>
      </c>
      <c r="Z736" s="275" t="e">
        <f t="shared" si="238"/>
        <v>#VALUE!</v>
      </c>
      <c r="AA736" s="275" t="e">
        <f t="shared" si="238"/>
        <v>#VALUE!</v>
      </c>
      <c r="AB736" s="275" t="e">
        <f t="shared" si="238"/>
        <v>#VALUE!</v>
      </c>
      <c r="AC736" s="275" t="e">
        <f t="shared" si="238"/>
        <v>#VALUE!</v>
      </c>
      <c r="AD736" s="275" t="e">
        <f t="shared" si="238"/>
        <v>#VALUE!</v>
      </c>
      <c r="AE736" s="276" t="e">
        <f t="shared" si="247"/>
        <v>#VALUE!</v>
      </c>
    </row>
    <row r="737" spans="1:31">
      <c r="A737" s="133" t="e">
        <f t="shared" si="248"/>
        <v>#VALUE!</v>
      </c>
      <c r="B737" s="134" t="e">
        <f t="shared" si="249"/>
        <v>#VALUE!</v>
      </c>
      <c r="C737" s="134" t="e">
        <f t="shared" si="250"/>
        <v>#VALUE!</v>
      </c>
      <c r="D737" s="135" t="e">
        <f t="shared" si="251"/>
        <v>#VALUE!</v>
      </c>
      <c r="E737" s="150" t="e">
        <f t="shared" si="239"/>
        <v>#VALUE!</v>
      </c>
      <c r="F737" s="150" t="e">
        <f t="shared" si="240"/>
        <v>#VALUE!</v>
      </c>
      <c r="G737" s="136" t="e">
        <f t="shared" si="241"/>
        <v>#VALUE!</v>
      </c>
      <c r="H737" s="148" t="e">
        <f t="shared" si="245"/>
        <v>#VALUE!</v>
      </c>
      <c r="I737" s="148" t="e">
        <f t="shared" si="252"/>
        <v>#VALUE!</v>
      </c>
      <c r="J737" s="148" t="e">
        <f t="shared" si="242"/>
        <v>#VALUE!</v>
      </c>
      <c r="K737" s="148" t="e">
        <f t="shared" si="253"/>
        <v>#VALUE!</v>
      </c>
      <c r="L737" s="148" t="e">
        <f t="shared" si="254"/>
        <v>#VALUE!</v>
      </c>
      <c r="M737" s="148" t="e">
        <f t="shared" si="243"/>
        <v>#VALUE!</v>
      </c>
      <c r="N737" s="148" t="e">
        <f t="shared" si="246"/>
        <v>#VALUE!</v>
      </c>
      <c r="O737" s="148"/>
      <c r="P737" s="148"/>
      <c r="Q737" s="148" t="e">
        <f t="shared" si="255"/>
        <v>#VALUE!</v>
      </c>
      <c r="R737" s="148" t="e">
        <f t="shared" si="256"/>
        <v>#VALUE!</v>
      </c>
      <c r="S737" s="137" t="e">
        <f t="shared" si="244"/>
        <v>#VALUE!</v>
      </c>
      <c r="T737" s="275" t="e">
        <f t="shared" si="236"/>
        <v>#VALUE!</v>
      </c>
      <c r="U737" s="275" t="e">
        <f t="shared" si="238"/>
        <v>#VALUE!</v>
      </c>
      <c r="V737" s="275" t="e">
        <f t="shared" si="238"/>
        <v>#VALUE!</v>
      </c>
      <c r="W737" s="275" t="e">
        <f t="shared" si="238"/>
        <v>#VALUE!</v>
      </c>
      <c r="X737" s="275" t="e">
        <f t="shared" si="238"/>
        <v>#VALUE!</v>
      </c>
      <c r="Y737" s="275" t="e">
        <f t="shared" si="238"/>
        <v>#VALUE!</v>
      </c>
      <c r="Z737" s="275" t="e">
        <f t="shared" si="238"/>
        <v>#VALUE!</v>
      </c>
      <c r="AA737" s="275" t="e">
        <f t="shared" si="238"/>
        <v>#VALUE!</v>
      </c>
      <c r="AB737" s="275" t="e">
        <f t="shared" si="238"/>
        <v>#VALUE!</v>
      </c>
      <c r="AC737" s="275" t="e">
        <f t="shared" si="238"/>
        <v>#VALUE!</v>
      </c>
      <c r="AD737" s="275" t="e">
        <f t="shared" si="238"/>
        <v>#VALUE!</v>
      </c>
      <c r="AE737" s="276" t="e">
        <f t="shared" si="247"/>
        <v>#VALUE!</v>
      </c>
    </row>
    <row r="738" spans="1:31">
      <c r="A738" s="133" t="e">
        <f t="shared" si="248"/>
        <v>#VALUE!</v>
      </c>
      <c r="B738" s="134" t="e">
        <f t="shared" si="249"/>
        <v>#VALUE!</v>
      </c>
      <c r="C738" s="134" t="e">
        <f t="shared" si="250"/>
        <v>#VALUE!</v>
      </c>
      <c r="D738" s="135" t="e">
        <f t="shared" si="251"/>
        <v>#VALUE!</v>
      </c>
      <c r="E738" s="150" t="e">
        <f t="shared" si="239"/>
        <v>#VALUE!</v>
      </c>
      <c r="F738" s="150" t="e">
        <f t="shared" si="240"/>
        <v>#VALUE!</v>
      </c>
      <c r="G738" s="136" t="e">
        <f t="shared" si="241"/>
        <v>#VALUE!</v>
      </c>
      <c r="H738" s="148" t="e">
        <f t="shared" si="245"/>
        <v>#VALUE!</v>
      </c>
      <c r="I738" s="148" t="e">
        <f t="shared" si="252"/>
        <v>#VALUE!</v>
      </c>
      <c r="J738" s="148" t="e">
        <f t="shared" si="242"/>
        <v>#VALUE!</v>
      </c>
      <c r="K738" s="148" t="e">
        <f t="shared" si="253"/>
        <v>#VALUE!</v>
      </c>
      <c r="L738" s="148" t="e">
        <f t="shared" si="254"/>
        <v>#VALUE!</v>
      </c>
      <c r="M738" s="148" t="e">
        <f t="shared" si="243"/>
        <v>#VALUE!</v>
      </c>
      <c r="N738" s="148" t="e">
        <f t="shared" si="246"/>
        <v>#VALUE!</v>
      </c>
      <c r="O738" s="148"/>
      <c r="P738" s="148"/>
      <c r="Q738" s="148" t="e">
        <f t="shared" si="255"/>
        <v>#VALUE!</v>
      </c>
      <c r="R738" s="148" t="e">
        <f t="shared" si="256"/>
        <v>#VALUE!</v>
      </c>
      <c r="S738" s="137" t="e">
        <f t="shared" si="244"/>
        <v>#VALUE!</v>
      </c>
      <c r="T738" s="275" t="e">
        <f t="shared" si="236"/>
        <v>#VALUE!</v>
      </c>
      <c r="U738" s="275" t="e">
        <f t="shared" si="238"/>
        <v>#VALUE!</v>
      </c>
      <c r="V738" s="275" t="e">
        <f t="shared" si="238"/>
        <v>#VALUE!</v>
      </c>
      <c r="W738" s="275" t="e">
        <f t="shared" si="238"/>
        <v>#VALUE!</v>
      </c>
      <c r="X738" s="275" t="e">
        <f t="shared" si="238"/>
        <v>#VALUE!</v>
      </c>
      <c r="Y738" s="275" t="e">
        <f t="shared" si="238"/>
        <v>#VALUE!</v>
      </c>
      <c r="Z738" s="275" t="e">
        <f t="shared" si="238"/>
        <v>#VALUE!</v>
      </c>
      <c r="AA738" s="275" t="e">
        <f t="shared" si="238"/>
        <v>#VALUE!</v>
      </c>
      <c r="AB738" s="275" t="e">
        <f t="shared" si="238"/>
        <v>#VALUE!</v>
      </c>
      <c r="AC738" s="275" t="e">
        <f t="shared" si="238"/>
        <v>#VALUE!</v>
      </c>
      <c r="AD738" s="275" t="e">
        <f t="shared" si="238"/>
        <v>#VALUE!</v>
      </c>
      <c r="AE738" s="276" t="e">
        <f t="shared" si="247"/>
        <v>#VALUE!</v>
      </c>
    </row>
    <row r="739" spans="1:31">
      <c r="A739" s="133" t="e">
        <f t="shared" si="248"/>
        <v>#VALUE!</v>
      </c>
      <c r="B739" s="134" t="e">
        <f t="shared" si="249"/>
        <v>#VALUE!</v>
      </c>
      <c r="C739" s="134" t="e">
        <f t="shared" si="250"/>
        <v>#VALUE!</v>
      </c>
      <c r="D739" s="135" t="e">
        <f t="shared" si="251"/>
        <v>#VALUE!</v>
      </c>
      <c r="E739" s="150" t="e">
        <f t="shared" si="239"/>
        <v>#VALUE!</v>
      </c>
      <c r="F739" s="150" t="e">
        <f t="shared" si="240"/>
        <v>#VALUE!</v>
      </c>
      <c r="G739" s="136" t="e">
        <f t="shared" si="241"/>
        <v>#VALUE!</v>
      </c>
      <c r="H739" s="148" t="e">
        <f t="shared" si="245"/>
        <v>#VALUE!</v>
      </c>
      <c r="I739" s="148" t="e">
        <f t="shared" si="252"/>
        <v>#VALUE!</v>
      </c>
      <c r="J739" s="148" t="e">
        <f t="shared" si="242"/>
        <v>#VALUE!</v>
      </c>
      <c r="K739" s="148" t="e">
        <f t="shared" si="253"/>
        <v>#VALUE!</v>
      </c>
      <c r="L739" s="148" t="e">
        <f t="shared" si="254"/>
        <v>#VALUE!</v>
      </c>
      <c r="M739" s="148" t="e">
        <f t="shared" si="243"/>
        <v>#VALUE!</v>
      </c>
      <c r="N739" s="148" t="e">
        <f t="shared" si="246"/>
        <v>#VALUE!</v>
      </c>
      <c r="O739" s="148"/>
      <c r="P739" s="148"/>
      <c r="Q739" s="148" t="e">
        <f t="shared" si="255"/>
        <v>#VALUE!</v>
      </c>
      <c r="R739" s="148" t="e">
        <f t="shared" si="256"/>
        <v>#VALUE!</v>
      </c>
      <c r="S739" s="137" t="e">
        <f t="shared" si="244"/>
        <v>#VALUE!</v>
      </c>
      <c r="T739" s="275" t="e">
        <f t="shared" si="236"/>
        <v>#VALUE!</v>
      </c>
      <c r="U739" s="275" t="e">
        <f t="shared" si="238"/>
        <v>#VALUE!</v>
      </c>
      <c r="V739" s="275" t="e">
        <f t="shared" si="238"/>
        <v>#VALUE!</v>
      </c>
      <c r="W739" s="275" t="e">
        <f t="shared" si="238"/>
        <v>#VALUE!</v>
      </c>
      <c r="X739" s="275" t="e">
        <f t="shared" si="238"/>
        <v>#VALUE!</v>
      </c>
      <c r="Y739" s="275" t="e">
        <f t="shared" si="238"/>
        <v>#VALUE!</v>
      </c>
      <c r="Z739" s="275" t="e">
        <f t="shared" si="238"/>
        <v>#VALUE!</v>
      </c>
      <c r="AA739" s="275" t="e">
        <f t="shared" si="238"/>
        <v>#VALUE!</v>
      </c>
      <c r="AB739" s="275" t="e">
        <f t="shared" si="238"/>
        <v>#VALUE!</v>
      </c>
      <c r="AC739" s="275" t="e">
        <f t="shared" si="238"/>
        <v>#VALUE!</v>
      </c>
      <c r="AD739" s="275" t="e">
        <f t="shared" si="238"/>
        <v>#VALUE!</v>
      </c>
      <c r="AE739" s="276" t="e">
        <f t="shared" si="247"/>
        <v>#VALUE!</v>
      </c>
    </row>
    <row r="740" spans="1:31">
      <c r="A740" s="133" t="e">
        <f t="shared" si="248"/>
        <v>#VALUE!</v>
      </c>
      <c r="B740" s="134" t="e">
        <f t="shared" si="249"/>
        <v>#VALUE!</v>
      </c>
      <c r="C740" s="134" t="e">
        <f t="shared" si="250"/>
        <v>#VALUE!</v>
      </c>
      <c r="D740" s="135" t="e">
        <f t="shared" si="251"/>
        <v>#VALUE!</v>
      </c>
      <c r="E740" s="150" t="e">
        <f t="shared" si="239"/>
        <v>#VALUE!</v>
      </c>
      <c r="F740" s="150" t="e">
        <f t="shared" si="240"/>
        <v>#VALUE!</v>
      </c>
      <c r="G740" s="136" t="e">
        <f t="shared" si="241"/>
        <v>#VALUE!</v>
      </c>
      <c r="H740" s="148" t="e">
        <f t="shared" si="245"/>
        <v>#VALUE!</v>
      </c>
      <c r="I740" s="148" t="e">
        <f t="shared" si="252"/>
        <v>#VALUE!</v>
      </c>
      <c r="J740" s="148" t="e">
        <f t="shared" si="242"/>
        <v>#VALUE!</v>
      </c>
      <c r="K740" s="148" t="e">
        <f t="shared" si="253"/>
        <v>#VALUE!</v>
      </c>
      <c r="L740" s="148" t="e">
        <f t="shared" si="254"/>
        <v>#VALUE!</v>
      </c>
      <c r="M740" s="148" t="e">
        <f t="shared" si="243"/>
        <v>#VALUE!</v>
      </c>
      <c r="N740" s="148" t="e">
        <f t="shared" si="246"/>
        <v>#VALUE!</v>
      </c>
      <c r="O740" s="148"/>
      <c r="P740" s="148"/>
      <c r="Q740" s="148" t="e">
        <f t="shared" si="255"/>
        <v>#VALUE!</v>
      </c>
      <c r="R740" s="148" t="e">
        <f t="shared" si="256"/>
        <v>#VALUE!</v>
      </c>
      <c r="S740" s="137" t="e">
        <f t="shared" si="244"/>
        <v>#VALUE!</v>
      </c>
      <c r="T740" s="275" t="e">
        <f t="shared" si="236"/>
        <v>#VALUE!</v>
      </c>
      <c r="U740" s="275" t="e">
        <f t="shared" si="238"/>
        <v>#VALUE!</v>
      </c>
      <c r="V740" s="275" t="e">
        <f t="shared" si="238"/>
        <v>#VALUE!</v>
      </c>
      <c r="W740" s="275" t="e">
        <f t="shared" si="238"/>
        <v>#VALUE!</v>
      </c>
      <c r="X740" s="275" t="e">
        <f t="shared" si="238"/>
        <v>#VALUE!</v>
      </c>
      <c r="Y740" s="275" t="e">
        <f t="shared" si="238"/>
        <v>#VALUE!</v>
      </c>
      <c r="Z740" s="275" t="e">
        <f t="shared" si="238"/>
        <v>#VALUE!</v>
      </c>
      <c r="AA740" s="275" t="e">
        <f t="shared" si="238"/>
        <v>#VALUE!</v>
      </c>
      <c r="AB740" s="275" t="e">
        <f t="shared" si="238"/>
        <v>#VALUE!</v>
      </c>
      <c r="AC740" s="275" t="e">
        <f t="shared" si="238"/>
        <v>#VALUE!</v>
      </c>
      <c r="AD740" s="275" t="e">
        <f t="shared" si="238"/>
        <v>#VALUE!</v>
      </c>
      <c r="AE740" s="276" t="e">
        <f t="shared" si="247"/>
        <v>#VALUE!</v>
      </c>
    </row>
    <row r="741" spans="1:31">
      <c r="A741" s="133" t="e">
        <f t="shared" si="248"/>
        <v>#VALUE!</v>
      </c>
      <c r="B741" s="134" t="e">
        <f t="shared" si="249"/>
        <v>#VALUE!</v>
      </c>
      <c r="C741" s="134" t="e">
        <f t="shared" si="250"/>
        <v>#VALUE!</v>
      </c>
      <c r="D741" s="135" t="e">
        <f t="shared" si="251"/>
        <v>#VALUE!</v>
      </c>
      <c r="E741" s="150" t="e">
        <f t="shared" si="239"/>
        <v>#VALUE!</v>
      </c>
      <c r="F741" s="150" t="e">
        <f t="shared" si="240"/>
        <v>#VALUE!</v>
      </c>
      <c r="G741" s="136" t="e">
        <f t="shared" si="241"/>
        <v>#VALUE!</v>
      </c>
      <c r="H741" s="148" t="e">
        <f t="shared" si="245"/>
        <v>#VALUE!</v>
      </c>
      <c r="I741" s="148" t="e">
        <f t="shared" si="252"/>
        <v>#VALUE!</v>
      </c>
      <c r="J741" s="148" t="e">
        <f t="shared" si="242"/>
        <v>#VALUE!</v>
      </c>
      <c r="K741" s="148" t="e">
        <f t="shared" si="253"/>
        <v>#VALUE!</v>
      </c>
      <c r="L741" s="148" t="e">
        <f t="shared" si="254"/>
        <v>#VALUE!</v>
      </c>
      <c r="M741" s="148" t="e">
        <f t="shared" si="243"/>
        <v>#VALUE!</v>
      </c>
      <c r="N741" s="148" t="e">
        <f t="shared" si="246"/>
        <v>#VALUE!</v>
      </c>
      <c r="O741" s="148"/>
      <c r="P741" s="148"/>
      <c r="Q741" s="148" t="e">
        <f t="shared" si="255"/>
        <v>#VALUE!</v>
      </c>
      <c r="R741" s="148" t="e">
        <f t="shared" si="256"/>
        <v>#VALUE!</v>
      </c>
      <c r="S741" s="137" t="e">
        <f t="shared" si="244"/>
        <v>#VALUE!</v>
      </c>
      <c r="T741" s="275" t="e">
        <f t="shared" si="236"/>
        <v>#VALUE!</v>
      </c>
      <c r="U741" s="275" t="e">
        <f t="shared" si="238"/>
        <v>#VALUE!</v>
      </c>
      <c r="V741" s="275" t="e">
        <f t="shared" si="238"/>
        <v>#VALUE!</v>
      </c>
      <c r="W741" s="275" t="e">
        <f t="shared" si="238"/>
        <v>#VALUE!</v>
      </c>
      <c r="X741" s="275" t="e">
        <f t="shared" si="238"/>
        <v>#VALUE!</v>
      </c>
      <c r="Y741" s="275" t="e">
        <f t="shared" si="238"/>
        <v>#VALUE!</v>
      </c>
      <c r="Z741" s="275" t="e">
        <f t="shared" si="238"/>
        <v>#VALUE!</v>
      </c>
      <c r="AA741" s="275" t="e">
        <f t="shared" si="238"/>
        <v>#VALUE!</v>
      </c>
      <c r="AB741" s="275" t="e">
        <f t="shared" si="238"/>
        <v>#VALUE!</v>
      </c>
      <c r="AC741" s="275" t="e">
        <f t="shared" si="238"/>
        <v>#VALUE!</v>
      </c>
      <c r="AD741" s="275" t="e">
        <f t="shared" si="238"/>
        <v>#VALUE!</v>
      </c>
      <c r="AE741" s="276" t="e">
        <f t="shared" si="247"/>
        <v>#VALUE!</v>
      </c>
    </row>
    <row r="742" spans="1:31">
      <c r="A742" s="133" t="e">
        <f t="shared" si="248"/>
        <v>#VALUE!</v>
      </c>
      <c r="B742" s="134" t="e">
        <f t="shared" si="249"/>
        <v>#VALUE!</v>
      </c>
      <c r="C742" s="134" t="e">
        <f t="shared" si="250"/>
        <v>#VALUE!</v>
      </c>
      <c r="D742" s="135" t="e">
        <f t="shared" si="251"/>
        <v>#VALUE!</v>
      </c>
      <c r="E742" s="150" t="e">
        <f t="shared" si="239"/>
        <v>#VALUE!</v>
      </c>
      <c r="F742" s="150" t="e">
        <f t="shared" si="240"/>
        <v>#VALUE!</v>
      </c>
      <c r="G742" s="136" t="e">
        <f t="shared" si="241"/>
        <v>#VALUE!</v>
      </c>
      <c r="H742" s="148" t="e">
        <f t="shared" si="245"/>
        <v>#VALUE!</v>
      </c>
      <c r="I742" s="148" t="e">
        <f t="shared" si="252"/>
        <v>#VALUE!</v>
      </c>
      <c r="J742" s="148" t="e">
        <f t="shared" si="242"/>
        <v>#VALUE!</v>
      </c>
      <c r="K742" s="148" t="e">
        <f t="shared" si="253"/>
        <v>#VALUE!</v>
      </c>
      <c r="L742" s="148" t="e">
        <f t="shared" si="254"/>
        <v>#VALUE!</v>
      </c>
      <c r="M742" s="148" t="e">
        <f t="shared" si="243"/>
        <v>#VALUE!</v>
      </c>
      <c r="N742" s="148" t="e">
        <f t="shared" si="246"/>
        <v>#VALUE!</v>
      </c>
      <c r="O742" s="148"/>
      <c r="P742" s="148"/>
      <c r="Q742" s="148" t="e">
        <f t="shared" si="255"/>
        <v>#VALUE!</v>
      </c>
      <c r="R742" s="148" t="e">
        <f t="shared" si="256"/>
        <v>#VALUE!</v>
      </c>
      <c r="S742" s="137" t="e">
        <f t="shared" si="244"/>
        <v>#VALUE!</v>
      </c>
      <c r="T742" s="275" t="e">
        <f t="shared" si="236"/>
        <v>#VALUE!</v>
      </c>
      <c r="U742" s="275" t="e">
        <f t="shared" si="238"/>
        <v>#VALUE!</v>
      </c>
      <c r="V742" s="275" t="e">
        <f t="shared" si="238"/>
        <v>#VALUE!</v>
      </c>
      <c r="W742" s="275" t="e">
        <f t="shared" si="238"/>
        <v>#VALUE!</v>
      </c>
      <c r="X742" s="275" t="e">
        <f t="shared" si="238"/>
        <v>#VALUE!</v>
      </c>
      <c r="Y742" s="275" t="e">
        <f t="shared" si="238"/>
        <v>#VALUE!</v>
      </c>
      <c r="Z742" s="275" t="e">
        <f t="shared" si="238"/>
        <v>#VALUE!</v>
      </c>
      <c r="AA742" s="275" t="e">
        <f t="shared" si="238"/>
        <v>#VALUE!</v>
      </c>
      <c r="AB742" s="275" t="e">
        <f t="shared" si="238"/>
        <v>#VALUE!</v>
      </c>
      <c r="AC742" s="275" t="e">
        <f t="shared" si="238"/>
        <v>#VALUE!</v>
      </c>
      <c r="AD742" s="275" t="e">
        <f t="shared" si="238"/>
        <v>#VALUE!</v>
      </c>
      <c r="AE742" s="276" t="e">
        <f t="shared" si="247"/>
        <v>#VALUE!</v>
      </c>
    </row>
    <row r="743" spans="1:31">
      <c r="A743" s="133" t="e">
        <f t="shared" si="248"/>
        <v>#VALUE!</v>
      </c>
      <c r="B743" s="134" t="e">
        <f t="shared" si="249"/>
        <v>#VALUE!</v>
      </c>
      <c r="C743" s="134" t="e">
        <f t="shared" si="250"/>
        <v>#VALUE!</v>
      </c>
      <c r="D743" s="135" t="e">
        <f t="shared" si="251"/>
        <v>#VALUE!</v>
      </c>
      <c r="E743" s="150" t="e">
        <f t="shared" si="239"/>
        <v>#VALUE!</v>
      </c>
      <c r="F743" s="150" t="e">
        <f t="shared" si="240"/>
        <v>#VALUE!</v>
      </c>
      <c r="G743" s="136" t="e">
        <f t="shared" si="241"/>
        <v>#VALUE!</v>
      </c>
      <c r="H743" s="148" t="e">
        <f t="shared" si="245"/>
        <v>#VALUE!</v>
      </c>
      <c r="I743" s="148" t="e">
        <f t="shared" si="252"/>
        <v>#VALUE!</v>
      </c>
      <c r="J743" s="148" t="e">
        <f t="shared" si="242"/>
        <v>#VALUE!</v>
      </c>
      <c r="K743" s="148" t="e">
        <f t="shared" si="253"/>
        <v>#VALUE!</v>
      </c>
      <c r="L743" s="148" t="e">
        <f t="shared" si="254"/>
        <v>#VALUE!</v>
      </c>
      <c r="M743" s="148" t="e">
        <f t="shared" si="243"/>
        <v>#VALUE!</v>
      </c>
      <c r="N743" s="148" t="e">
        <f t="shared" si="246"/>
        <v>#VALUE!</v>
      </c>
      <c r="O743" s="148"/>
      <c r="P743" s="148"/>
      <c r="Q743" s="148" t="e">
        <f t="shared" si="255"/>
        <v>#VALUE!</v>
      </c>
      <c r="R743" s="148" t="e">
        <f t="shared" si="256"/>
        <v>#VALUE!</v>
      </c>
      <c r="S743" s="137" t="e">
        <f t="shared" si="244"/>
        <v>#VALUE!</v>
      </c>
      <c r="T743" s="275" t="e">
        <f t="shared" si="236"/>
        <v>#VALUE!</v>
      </c>
      <c r="U743" s="275" t="e">
        <f t="shared" si="238"/>
        <v>#VALUE!</v>
      </c>
      <c r="V743" s="275" t="e">
        <f t="shared" si="238"/>
        <v>#VALUE!</v>
      </c>
      <c r="W743" s="275" t="e">
        <f t="shared" si="238"/>
        <v>#VALUE!</v>
      </c>
      <c r="X743" s="275" t="e">
        <f t="shared" si="238"/>
        <v>#VALUE!</v>
      </c>
      <c r="Y743" s="275" t="e">
        <f t="shared" si="238"/>
        <v>#VALUE!</v>
      </c>
      <c r="Z743" s="275" t="e">
        <f t="shared" si="238"/>
        <v>#VALUE!</v>
      </c>
      <c r="AA743" s="275" t="e">
        <f t="shared" si="238"/>
        <v>#VALUE!</v>
      </c>
      <c r="AB743" s="275" t="e">
        <f t="shared" si="238"/>
        <v>#VALUE!</v>
      </c>
      <c r="AC743" s="275" t="e">
        <f t="shared" si="238"/>
        <v>#VALUE!</v>
      </c>
      <c r="AD743" s="275" t="e">
        <f t="shared" si="238"/>
        <v>#VALUE!</v>
      </c>
      <c r="AE743" s="276" t="e">
        <f t="shared" si="247"/>
        <v>#VALUE!</v>
      </c>
    </row>
    <row r="744" spans="1:31">
      <c r="A744" s="133" t="e">
        <f t="shared" si="248"/>
        <v>#VALUE!</v>
      </c>
      <c r="B744" s="134" t="e">
        <f t="shared" si="249"/>
        <v>#VALUE!</v>
      </c>
      <c r="C744" s="134" t="e">
        <f t="shared" si="250"/>
        <v>#VALUE!</v>
      </c>
      <c r="D744" s="135" t="e">
        <f t="shared" si="251"/>
        <v>#VALUE!</v>
      </c>
      <c r="E744" s="150" t="e">
        <f t="shared" si="239"/>
        <v>#VALUE!</v>
      </c>
      <c r="F744" s="150" t="e">
        <f t="shared" si="240"/>
        <v>#VALUE!</v>
      </c>
      <c r="G744" s="136" t="e">
        <f t="shared" si="241"/>
        <v>#VALUE!</v>
      </c>
      <c r="H744" s="148" t="e">
        <f t="shared" si="245"/>
        <v>#VALUE!</v>
      </c>
      <c r="I744" s="148" t="e">
        <f t="shared" si="252"/>
        <v>#VALUE!</v>
      </c>
      <c r="J744" s="148" t="e">
        <f t="shared" si="242"/>
        <v>#VALUE!</v>
      </c>
      <c r="K744" s="148" t="e">
        <f t="shared" si="253"/>
        <v>#VALUE!</v>
      </c>
      <c r="L744" s="148" t="e">
        <f t="shared" si="254"/>
        <v>#VALUE!</v>
      </c>
      <c r="M744" s="148" t="e">
        <f t="shared" si="243"/>
        <v>#VALUE!</v>
      </c>
      <c r="N744" s="148" t="e">
        <f t="shared" si="246"/>
        <v>#VALUE!</v>
      </c>
      <c r="O744" s="148"/>
      <c r="P744" s="148"/>
      <c r="Q744" s="148" t="e">
        <f t="shared" si="255"/>
        <v>#VALUE!</v>
      </c>
      <c r="R744" s="148" t="e">
        <f t="shared" si="256"/>
        <v>#VALUE!</v>
      </c>
      <c r="S744" s="137" t="e">
        <f t="shared" si="244"/>
        <v>#VALUE!</v>
      </c>
      <c r="T744" s="275" t="e">
        <f t="shared" si="236"/>
        <v>#VALUE!</v>
      </c>
      <c r="U744" s="275" t="e">
        <f t="shared" si="238"/>
        <v>#VALUE!</v>
      </c>
      <c r="V744" s="275" t="e">
        <f t="shared" si="238"/>
        <v>#VALUE!</v>
      </c>
      <c r="W744" s="275" t="e">
        <f t="shared" si="238"/>
        <v>#VALUE!</v>
      </c>
      <c r="X744" s="275" t="e">
        <f t="shared" si="238"/>
        <v>#VALUE!</v>
      </c>
      <c r="Y744" s="275" t="e">
        <f t="shared" si="238"/>
        <v>#VALUE!</v>
      </c>
      <c r="Z744" s="275" t="e">
        <f t="shared" si="238"/>
        <v>#VALUE!</v>
      </c>
      <c r="AA744" s="275" t="e">
        <f t="shared" si="238"/>
        <v>#VALUE!</v>
      </c>
      <c r="AB744" s="275" t="e">
        <f t="shared" si="238"/>
        <v>#VALUE!</v>
      </c>
      <c r="AC744" s="275" t="e">
        <f t="shared" si="238"/>
        <v>#VALUE!</v>
      </c>
      <c r="AD744" s="275" t="e">
        <f t="shared" ref="U744:AD770" si="257">MAX(0,MIN(MAX(0,$M744),AD$7)-AD$6)</f>
        <v>#VALUE!</v>
      </c>
      <c r="AE744" s="276" t="e">
        <f t="shared" si="247"/>
        <v>#VALUE!</v>
      </c>
    </row>
    <row r="745" spans="1:31">
      <c r="A745" s="133" t="e">
        <f t="shared" si="248"/>
        <v>#VALUE!</v>
      </c>
      <c r="B745" s="134" t="e">
        <f t="shared" si="249"/>
        <v>#VALUE!</v>
      </c>
      <c r="C745" s="134" t="e">
        <f t="shared" si="250"/>
        <v>#VALUE!</v>
      </c>
      <c r="D745" s="135" t="e">
        <f t="shared" si="251"/>
        <v>#VALUE!</v>
      </c>
      <c r="E745" s="150" t="e">
        <f t="shared" si="239"/>
        <v>#VALUE!</v>
      </c>
      <c r="F745" s="150" t="e">
        <f t="shared" si="240"/>
        <v>#VALUE!</v>
      </c>
      <c r="G745" s="136" t="e">
        <f t="shared" si="241"/>
        <v>#VALUE!</v>
      </c>
      <c r="H745" s="148" t="e">
        <f t="shared" si="245"/>
        <v>#VALUE!</v>
      </c>
      <c r="I745" s="148" t="e">
        <f t="shared" si="252"/>
        <v>#VALUE!</v>
      </c>
      <c r="J745" s="148" t="e">
        <f t="shared" si="242"/>
        <v>#VALUE!</v>
      </c>
      <c r="K745" s="148" t="e">
        <f t="shared" si="253"/>
        <v>#VALUE!</v>
      </c>
      <c r="L745" s="148" t="e">
        <f t="shared" si="254"/>
        <v>#VALUE!</v>
      </c>
      <c r="M745" s="148" t="e">
        <f t="shared" si="243"/>
        <v>#VALUE!</v>
      </c>
      <c r="N745" s="148" t="e">
        <f t="shared" si="246"/>
        <v>#VALUE!</v>
      </c>
      <c r="O745" s="148"/>
      <c r="P745" s="148"/>
      <c r="Q745" s="148" t="e">
        <f t="shared" si="255"/>
        <v>#VALUE!</v>
      </c>
      <c r="R745" s="148" t="e">
        <f t="shared" si="256"/>
        <v>#VALUE!</v>
      </c>
      <c r="S745" s="137" t="e">
        <f t="shared" si="244"/>
        <v>#VALUE!</v>
      </c>
      <c r="T745" s="275" t="e">
        <f t="shared" si="236"/>
        <v>#VALUE!</v>
      </c>
      <c r="U745" s="275" t="e">
        <f t="shared" si="257"/>
        <v>#VALUE!</v>
      </c>
      <c r="V745" s="275" t="e">
        <f t="shared" si="257"/>
        <v>#VALUE!</v>
      </c>
      <c r="W745" s="275" t="e">
        <f t="shared" si="257"/>
        <v>#VALUE!</v>
      </c>
      <c r="X745" s="275" t="e">
        <f t="shared" si="257"/>
        <v>#VALUE!</v>
      </c>
      <c r="Y745" s="275" t="e">
        <f t="shared" si="257"/>
        <v>#VALUE!</v>
      </c>
      <c r="Z745" s="275" t="e">
        <f t="shared" si="257"/>
        <v>#VALUE!</v>
      </c>
      <c r="AA745" s="275" t="e">
        <f t="shared" si="257"/>
        <v>#VALUE!</v>
      </c>
      <c r="AB745" s="275" t="e">
        <f t="shared" si="257"/>
        <v>#VALUE!</v>
      </c>
      <c r="AC745" s="275" t="e">
        <f t="shared" si="257"/>
        <v>#VALUE!</v>
      </c>
      <c r="AD745" s="275" t="e">
        <f t="shared" si="257"/>
        <v>#VALUE!</v>
      </c>
      <c r="AE745" s="276" t="e">
        <f t="shared" si="247"/>
        <v>#VALUE!</v>
      </c>
    </row>
    <row r="746" spans="1:31">
      <c r="A746" s="133" t="e">
        <f t="shared" si="248"/>
        <v>#VALUE!</v>
      </c>
      <c r="B746" s="134" t="e">
        <f t="shared" si="249"/>
        <v>#VALUE!</v>
      </c>
      <c r="C746" s="134" t="e">
        <f t="shared" si="250"/>
        <v>#VALUE!</v>
      </c>
      <c r="D746" s="135" t="e">
        <f t="shared" si="251"/>
        <v>#VALUE!</v>
      </c>
      <c r="E746" s="150" t="e">
        <f t="shared" si="239"/>
        <v>#VALUE!</v>
      </c>
      <c r="F746" s="150" t="e">
        <f t="shared" si="240"/>
        <v>#VALUE!</v>
      </c>
      <c r="G746" s="136" t="e">
        <f t="shared" si="241"/>
        <v>#VALUE!</v>
      </c>
      <c r="H746" s="148" t="e">
        <f t="shared" si="245"/>
        <v>#VALUE!</v>
      </c>
      <c r="I746" s="148" t="e">
        <f t="shared" si="252"/>
        <v>#VALUE!</v>
      </c>
      <c r="J746" s="148" t="e">
        <f t="shared" si="242"/>
        <v>#VALUE!</v>
      </c>
      <c r="K746" s="148" t="e">
        <f t="shared" si="253"/>
        <v>#VALUE!</v>
      </c>
      <c r="L746" s="148" t="e">
        <f t="shared" si="254"/>
        <v>#VALUE!</v>
      </c>
      <c r="M746" s="148" t="e">
        <f t="shared" si="243"/>
        <v>#VALUE!</v>
      </c>
      <c r="N746" s="148" t="e">
        <f t="shared" si="246"/>
        <v>#VALUE!</v>
      </c>
      <c r="O746" s="148"/>
      <c r="P746" s="148"/>
      <c r="Q746" s="148" t="e">
        <f t="shared" si="255"/>
        <v>#VALUE!</v>
      </c>
      <c r="R746" s="148" t="e">
        <f t="shared" si="256"/>
        <v>#VALUE!</v>
      </c>
      <c r="S746" s="137" t="e">
        <f t="shared" si="244"/>
        <v>#VALUE!</v>
      </c>
      <c r="T746" s="275" t="e">
        <f t="shared" si="236"/>
        <v>#VALUE!</v>
      </c>
      <c r="U746" s="275" t="e">
        <f t="shared" si="257"/>
        <v>#VALUE!</v>
      </c>
      <c r="V746" s="275" t="e">
        <f t="shared" si="257"/>
        <v>#VALUE!</v>
      </c>
      <c r="W746" s="275" t="e">
        <f t="shared" si="257"/>
        <v>#VALUE!</v>
      </c>
      <c r="X746" s="275" t="e">
        <f t="shared" si="257"/>
        <v>#VALUE!</v>
      </c>
      <c r="Y746" s="275" t="e">
        <f t="shared" si="257"/>
        <v>#VALUE!</v>
      </c>
      <c r="Z746" s="275" t="e">
        <f t="shared" si="257"/>
        <v>#VALUE!</v>
      </c>
      <c r="AA746" s="275" t="e">
        <f t="shared" si="257"/>
        <v>#VALUE!</v>
      </c>
      <c r="AB746" s="275" t="e">
        <f t="shared" si="257"/>
        <v>#VALUE!</v>
      </c>
      <c r="AC746" s="275" t="e">
        <f t="shared" si="257"/>
        <v>#VALUE!</v>
      </c>
      <c r="AD746" s="275" t="e">
        <f t="shared" si="257"/>
        <v>#VALUE!</v>
      </c>
      <c r="AE746" s="276" t="e">
        <f t="shared" si="247"/>
        <v>#VALUE!</v>
      </c>
    </row>
    <row r="747" spans="1:31">
      <c r="A747" s="133" t="e">
        <f t="shared" si="248"/>
        <v>#VALUE!</v>
      </c>
      <c r="B747" s="134" t="e">
        <f t="shared" si="249"/>
        <v>#VALUE!</v>
      </c>
      <c r="C747" s="134" t="e">
        <f t="shared" si="250"/>
        <v>#VALUE!</v>
      </c>
      <c r="D747" s="135" t="e">
        <f t="shared" si="251"/>
        <v>#VALUE!</v>
      </c>
      <c r="E747" s="150" t="e">
        <f t="shared" si="239"/>
        <v>#VALUE!</v>
      </c>
      <c r="F747" s="150" t="e">
        <f t="shared" si="240"/>
        <v>#VALUE!</v>
      </c>
      <c r="G747" s="136" t="e">
        <f t="shared" si="241"/>
        <v>#VALUE!</v>
      </c>
      <c r="H747" s="148" t="e">
        <f t="shared" si="245"/>
        <v>#VALUE!</v>
      </c>
      <c r="I747" s="148" t="e">
        <f t="shared" si="252"/>
        <v>#VALUE!</v>
      </c>
      <c r="J747" s="148" t="e">
        <f t="shared" si="242"/>
        <v>#VALUE!</v>
      </c>
      <c r="K747" s="148" t="e">
        <f t="shared" si="253"/>
        <v>#VALUE!</v>
      </c>
      <c r="L747" s="148" t="e">
        <f t="shared" si="254"/>
        <v>#VALUE!</v>
      </c>
      <c r="M747" s="148" t="e">
        <f t="shared" si="243"/>
        <v>#VALUE!</v>
      </c>
      <c r="N747" s="148" t="e">
        <f t="shared" si="246"/>
        <v>#VALUE!</v>
      </c>
      <c r="O747" s="148"/>
      <c r="P747" s="148"/>
      <c r="Q747" s="148" t="e">
        <f t="shared" si="255"/>
        <v>#VALUE!</v>
      </c>
      <c r="R747" s="148" t="e">
        <f t="shared" si="256"/>
        <v>#VALUE!</v>
      </c>
      <c r="S747" s="137" t="e">
        <f t="shared" si="244"/>
        <v>#VALUE!</v>
      </c>
      <c r="T747" s="275" t="e">
        <f t="shared" ref="T747:T810" si="258">MAX(0,MIN(MAX(0,$M747),T$7)-T$6)</f>
        <v>#VALUE!</v>
      </c>
      <c r="U747" s="275" t="e">
        <f t="shared" si="257"/>
        <v>#VALUE!</v>
      </c>
      <c r="V747" s="275" t="e">
        <f t="shared" si="257"/>
        <v>#VALUE!</v>
      </c>
      <c r="W747" s="275" t="e">
        <f t="shared" si="257"/>
        <v>#VALUE!</v>
      </c>
      <c r="X747" s="275" t="e">
        <f t="shared" si="257"/>
        <v>#VALUE!</v>
      </c>
      <c r="Y747" s="275" t="e">
        <f t="shared" si="257"/>
        <v>#VALUE!</v>
      </c>
      <c r="Z747" s="275" t="e">
        <f t="shared" si="257"/>
        <v>#VALUE!</v>
      </c>
      <c r="AA747" s="275" t="e">
        <f t="shared" si="257"/>
        <v>#VALUE!</v>
      </c>
      <c r="AB747" s="275" t="e">
        <f t="shared" si="257"/>
        <v>#VALUE!</v>
      </c>
      <c r="AC747" s="275" t="e">
        <f t="shared" si="257"/>
        <v>#VALUE!</v>
      </c>
      <c r="AD747" s="275" t="e">
        <f t="shared" si="257"/>
        <v>#VALUE!</v>
      </c>
      <c r="AE747" s="276" t="e">
        <f t="shared" si="247"/>
        <v>#VALUE!</v>
      </c>
    </row>
    <row r="748" spans="1:31">
      <c r="A748" s="133" t="e">
        <f t="shared" si="248"/>
        <v>#VALUE!</v>
      </c>
      <c r="B748" s="134" t="e">
        <f t="shared" si="249"/>
        <v>#VALUE!</v>
      </c>
      <c r="C748" s="134" t="e">
        <f t="shared" si="250"/>
        <v>#VALUE!</v>
      </c>
      <c r="D748" s="135" t="e">
        <f t="shared" si="251"/>
        <v>#VALUE!</v>
      </c>
      <c r="E748" s="150" t="e">
        <f t="shared" si="239"/>
        <v>#VALUE!</v>
      </c>
      <c r="F748" s="150" t="e">
        <f t="shared" si="240"/>
        <v>#VALUE!</v>
      </c>
      <c r="G748" s="136" t="e">
        <f t="shared" si="241"/>
        <v>#VALUE!</v>
      </c>
      <c r="H748" s="148" t="e">
        <f t="shared" si="245"/>
        <v>#VALUE!</v>
      </c>
      <c r="I748" s="148" t="e">
        <f t="shared" si="252"/>
        <v>#VALUE!</v>
      </c>
      <c r="J748" s="148" t="e">
        <f t="shared" si="242"/>
        <v>#VALUE!</v>
      </c>
      <c r="K748" s="148" t="e">
        <f t="shared" si="253"/>
        <v>#VALUE!</v>
      </c>
      <c r="L748" s="148" t="e">
        <f t="shared" si="254"/>
        <v>#VALUE!</v>
      </c>
      <c r="M748" s="148" t="e">
        <f t="shared" si="243"/>
        <v>#VALUE!</v>
      </c>
      <c r="N748" s="148" t="e">
        <f t="shared" si="246"/>
        <v>#VALUE!</v>
      </c>
      <c r="O748" s="148"/>
      <c r="P748" s="148"/>
      <c r="Q748" s="148" t="e">
        <f t="shared" si="255"/>
        <v>#VALUE!</v>
      </c>
      <c r="R748" s="148" t="e">
        <f t="shared" si="256"/>
        <v>#VALUE!</v>
      </c>
      <c r="S748" s="137" t="e">
        <f t="shared" si="244"/>
        <v>#VALUE!</v>
      </c>
      <c r="T748" s="275" t="e">
        <f t="shared" si="258"/>
        <v>#VALUE!</v>
      </c>
      <c r="U748" s="275" t="e">
        <f t="shared" si="257"/>
        <v>#VALUE!</v>
      </c>
      <c r="V748" s="275" t="e">
        <f t="shared" si="257"/>
        <v>#VALUE!</v>
      </c>
      <c r="W748" s="275" t="e">
        <f t="shared" si="257"/>
        <v>#VALUE!</v>
      </c>
      <c r="X748" s="275" t="e">
        <f t="shared" si="257"/>
        <v>#VALUE!</v>
      </c>
      <c r="Y748" s="275" t="e">
        <f t="shared" si="257"/>
        <v>#VALUE!</v>
      </c>
      <c r="Z748" s="275" t="e">
        <f t="shared" si="257"/>
        <v>#VALUE!</v>
      </c>
      <c r="AA748" s="275" t="e">
        <f t="shared" si="257"/>
        <v>#VALUE!</v>
      </c>
      <c r="AB748" s="275" t="e">
        <f t="shared" si="257"/>
        <v>#VALUE!</v>
      </c>
      <c r="AC748" s="275" t="e">
        <f t="shared" si="257"/>
        <v>#VALUE!</v>
      </c>
      <c r="AD748" s="275" t="e">
        <f t="shared" si="257"/>
        <v>#VALUE!</v>
      </c>
      <c r="AE748" s="276" t="e">
        <f t="shared" si="247"/>
        <v>#VALUE!</v>
      </c>
    </row>
    <row r="749" spans="1:31">
      <c r="A749" s="133" t="e">
        <f t="shared" si="248"/>
        <v>#VALUE!</v>
      </c>
      <c r="B749" s="134" t="e">
        <f t="shared" si="249"/>
        <v>#VALUE!</v>
      </c>
      <c r="C749" s="134" t="e">
        <f t="shared" si="250"/>
        <v>#VALUE!</v>
      </c>
      <c r="D749" s="135" t="e">
        <f t="shared" si="251"/>
        <v>#VALUE!</v>
      </c>
      <c r="E749" s="150" t="e">
        <f t="shared" si="239"/>
        <v>#VALUE!</v>
      </c>
      <c r="F749" s="150" t="e">
        <f t="shared" si="240"/>
        <v>#VALUE!</v>
      </c>
      <c r="G749" s="136" t="e">
        <f t="shared" si="241"/>
        <v>#VALUE!</v>
      </c>
      <c r="H749" s="148" t="e">
        <f t="shared" si="245"/>
        <v>#VALUE!</v>
      </c>
      <c r="I749" s="148" t="e">
        <f t="shared" si="252"/>
        <v>#VALUE!</v>
      </c>
      <c r="J749" s="148" t="e">
        <f t="shared" si="242"/>
        <v>#VALUE!</v>
      </c>
      <c r="K749" s="148" t="e">
        <f t="shared" si="253"/>
        <v>#VALUE!</v>
      </c>
      <c r="L749" s="148" t="e">
        <f t="shared" si="254"/>
        <v>#VALUE!</v>
      </c>
      <c r="M749" s="148" t="e">
        <f t="shared" si="243"/>
        <v>#VALUE!</v>
      </c>
      <c r="N749" s="148" t="e">
        <f t="shared" si="246"/>
        <v>#VALUE!</v>
      </c>
      <c r="O749" s="148"/>
      <c r="P749" s="148"/>
      <c r="Q749" s="148" t="e">
        <f t="shared" si="255"/>
        <v>#VALUE!</v>
      </c>
      <c r="R749" s="148" t="e">
        <f t="shared" si="256"/>
        <v>#VALUE!</v>
      </c>
      <c r="S749" s="137" t="e">
        <f t="shared" si="244"/>
        <v>#VALUE!</v>
      </c>
      <c r="T749" s="275" t="e">
        <f t="shared" si="258"/>
        <v>#VALUE!</v>
      </c>
      <c r="U749" s="275" t="e">
        <f t="shared" si="257"/>
        <v>#VALUE!</v>
      </c>
      <c r="V749" s="275" t="e">
        <f t="shared" si="257"/>
        <v>#VALUE!</v>
      </c>
      <c r="W749" s="275" t="e">
        <f t="shared" si="257"/>
        <v>#VALUE!</v>
      </c>
      <c r="X749" s="275" t="e">
        <f t="shared" si="257"/>
        <v>#VALUE!</v>
      </c>
      <c r="Y749" s="275" t="e">
        <f t="shared" si="257"/>
        <v>#VALUE!</v>
      </c>
      <c r="Z749" s="275" t="e">
        <f t="shared" si="257"/>
        <v>#VALUE!</v>
      </c>
      <c r="AA749" s="275" t="e">
        <f t="shared" si="257"/>
        <v>#VALUE!</v>
      </c>
      <c r="AB749" s="275" t="e">
        <f t="shared" si="257"/>
        <v>#VALUE!</v>
      </c>
      <c r="AC749" s="275" t="e">
        <f t="shared" si="257"/>
        <v>#VALUE!</v>
      </c>
      <c r="AD749" s="275" t="e">
        <f t="shared" si="257"/>
        <v>#VALUE!</v>
      </c>
      <c r="AE749" s="276" t="e">
        <f t="shared" si="247"/>
        <v>#VALUE!</v>
      </c>
    </row>
    <row r="750" spans="1:31">
      <c r="A750" s="133" t="e">
        <f t="shared" si="248"/>
        <v>#VALUE!</v>
      </c>
      <c r="B750" s="134" t="e">
        <f t="shared" si="249"/>
        <v>#VALUE!</v>
      </c>
      <c r="C750" s="134" t="e">
        <f t="shared" si="250"/>
        <v>#VALUE!</v>
      </c>
      <c r="D750" s="135" t="e">
        <f t="shared" si="251"/>
        <v>#VALUE!</v>
      </c>
      <c r="E750" s="150" t="e">
        <f t="shared" si="239"/>
        <v>#VALUE!</v>
      </c>
      <c r="F750" s="150" t="e">
        <f t="shared" si="240"/>
        <v>#VALUE!</v>
      </c>
      <c r="G750" s="136" t="e">
        <f t="shared" si="241"/>
        <v>#VALUE!</v>
      </c>
      <c r="H750" s="148" t="e">
        <f t="shared" si="245"/>
        <v>#VALUE!</v>
      </c>
      <c r="I750" s="148" t="e">
        <f t="shared" si="252"/>
        <v>#VALUE!</v>
      </c>
      <c r="J750" s="148" t="e">
        <f t="shared" si="242"/>
        <v>#VALUE!</v>
      </c>
      <c r="K750" s="148" t="e">
        <f t="shared" si="253"/>
        <v>#VALUE!</v>
      </c>
      <c r="L750" s="148" t="e">
        <f t="shared" si="254"/>
        <v>#VALUE!</v>
      </c>
      <c r="M750" s="148" t="e">
        <f t="shared" si="243"/>
        <v>#VALUE!</v>
      </c>
      <c r="N750" s="148" t="e">
        <f t="shared" si="246"/>
        <v>#VALUE!</v>
      </c>
      <c r="O750" s="148"/>
      <c r="P750" s="148"/>
      <c r="Q750" s="148" t="e">
        <f t="shared" si="255"/>
        <v>#VALUE!</v>
      </c>
      <c r="R750" s="148" t="e">
        <f t="shared" si="256"/>
        <v>#VALUE!</v>
      </c>
      <c r="S750" s="137" t="e">
        <f t="shared" si="244"/>
        <v>#VALUE!</v>
      </c>
      <c r="T750" s="275" t="e">
        <f t="shared" si="258"/>
        <v>#VALUE!</v>
      </c>
      <c r="U750" s="275" t="e">
        <f t="shared" si="257"/>
        <v>#VALUE!</v>
      </c>
      <c r="V750" s="275" t="e">
        <f t="shared" si="257"/>
        <v>#VALUE!</v>
      </c>
      <c r="W750" s="275" t="e">
        <f t="shared" si="257"/>
        <v>#VALUE!</v>
      </c>
      <c r="X750" s="275" t="e">
        <f t="shared" si="257"/>
        <v>#VALUE!</v>
      </c>
      <c r="Y750" s="275" t="e">
        <f t="shared" si="257"/>
        <v>#VALUE!</v>
      </c>
      <c r="Z750" s="275" t="e">
        <f t="shared" si="257"/>
        <v>#VALUE!</v>
      </c>
      <c r="AA750" s="275" t="e">
        <f t="shared" si="257"/>
        <v>#VALUE!</v>
      </c>
      <c r="AB750" s="275" t="e">
        <f t="shared" si="257"/>
        <v>#VALUE!</v>
      </c>
      <c r="AC750" s="275" t="e">
        <f t="shared" si="257"/>
        <v>#VALUE!</v>
      </c>
      <c r="AD750" s="275" t="e">
        <f t="shared" si="257"/>
        <v>#VALUE!</v>
      </c>
      <c r="AE750" s="276" t="e">
        <f t="shared" si="247"/>
        <v>#VALUE!</v>
      </c>
    </row>
    <row r="751" spans="1:31">
      <c r="A751" s="133" t="e">
        <f t="shared" si="248"/>
        <v>#VALUE!</v>
      </c>
      <c r="B751" s="134" t="e">
        <f t="shared" si="249"/>
        <v>#VALUE!</v>
      </c>
      <c r="C751" s="134" t="e">
        <f t="shared" si="250"/>
        <v>#VALUE!</v>
      </c>
      <c r="D751" s="135" t="e">
        <f t="shared" si="251"/>
        <v>#VALUE!</v>
      </c>
      <c r="E751" s="150" t="e">
        <f t="shared" si="239"/>
        <v>#VALUE!</v>
      </c>
      <c r="F751" s="150" t="e">
        <f t="shared" si="240"/>
        <v>#VALUE!</v>
      </c>
      <c r="G751" s="136" t="e">
        <f t="shared" si="241"/>
        <v>#VALUE!</v>
      </c>
      <c r="H751" s="148" t="e">
        <f t="shared" si="245"/>
        <v>#VALUE!</v>
      </c>
      <c r="I751" s="148" t="e">
        <f t="shared" si="252"/>
        <v>#VALUE!</v>
      </c>
      <c r="J751" s="148" t="e">
        <f t="shared" si="242"/>
        <v>#VALUE!</v>
      </c>
      <c r="K751" s="148" t="e">
        <f t="shared" si="253"/>
        <v>#VALUE!</v>
      </c>
      <c r="L751" s="148" t="e">
        <f t="shared" si="254"/>
        <v>#VALUE!</v>
      </c>
      <c r="M751" s="148" t="e">
        <f t="shared" si="243"/>
        <v>#VALUE!</v>
      </c>
      <c r="N751" s="148" t="e">
        <f t="shared" si="246"/>
        <v>#VALUE!</v>
      </c>
      <c r="O751" s="148"/>
      <c r="P751" s="148"/>
      <c r="Q751" s="148" t="e">
        <f t="shared" si="255"/>
        <v>#VALUE!</v>
      </c>
      <c r="R751" s="148" t="e">
        <f t="shared" si="256"/>
        <v>#VALUE!</v>
      </c>
      <c r="S751" s="137" t="e">
        <f t="shared" si="244"/>
        <v>#VALUE!</v>
      </c>
      <c r="T751" s="275" t="e">
        <f t="shared" si="258"/>
        <v>#VALUE!</v>
      </c>
      <c r="U751" s="275" t="e">
        <f t="shared" si="257"/>
        <v>#VALUE!</v>
      </c>
      <c r="V751" s="275" t="e">
        <f t="shared" si="257"/>
        <v>#VALUE!</v>
      </c>
      <c r="W751" s="275" t="e">
        <f t="shared" si="257"/>
        <v>#VALUE!</v>
      </c>
      <c r="X751" s="275" t="e">
        <f t="shared" si="257"/>
        <v>#VALUE!</v>
      </c>
      <c r="Y751" s="275" t="e">
        <f t="shared" si="257"/>
        <v>#VALUE!</v>
      </c>
      <c r="Z751" s="275" t="e">
        <f t="shared" si="257"/>
        <v>#VALUE!</v>
      </c>
      <c r="AA751" s="275" t="e">
        <f t="shared" si="257"/>
        <v>#VALUE!</v>
      </c>
      <c r="AB751" s="275" t="e">
        <f t="shared" si="257"/>
        <v>#VALUE!</v>
      </c>
      <c r="AC751" s="275" t="e">
        <f t="shared" si="257"/>
        <v>#VALUE!</v>
      </c>
      <c r="AD751" s="275" t="e">
        <f t="shared" si="257"/>
        <v>#VALUE!</v>
      </c>
      <c r="AE751" s="276" t="e">
        <f t="shared" si="247"/>
        <v>#VALUE!</v>
      </c>
    </row>
    <row r="752" spans="1:31">
      <c r="A752" s="133" t="e">
        <f t="shared" si="248"/>
        <v>#VALUE!</v>
      </c>
      <c r="B752" s="134" t="e">
        <f t="shared" si="249"/>
        <v>#VALUE!</v>
      </c>
      <c r="C752" s="134" t="e">
        <f t="shared" si="250"/>
        <v>#VALUE!</v>
      </c>
      <c r="D752" s="135" t="e">
        <f t="shared" si="251"/>
        <v>#VALUE!</v>
      </c>
      <c r="E752" s="150" t="e">
        <f t="shared" si="239"/>
        <v>#VALUE!</v>
      </c>
      <c r="F752" s="150" t="e">
        <f t="shared" si="240"/>
        <v>#VALUE!</v>
      </c>
      <c r="G752" s="136" t="e">
        <f t="shared" si="241"/>
        <v>#VALUE!</v>
      </c>
      <c r="H752" s="148" t="e">
        <f t="shared" si="245"/>
        <v>#VALUE!</v>
      </c>
      <c r="I752" s="148" t="e">
        <f t="shared" si="252"/>
        <v>#VALUE!</v>
      </c>
      <c r="J752" s="148" t="e">
        <f t="shared" si="242"/>
        <v>#VALUE!</v>
      </c>
      <c r="K752" s="148" t="e">
        <f t="shared" si="253"/>
        <v>#VALUE!</v>
      </c>
      <c r="L752" s="148" t="e">
        <f t="shared" si="254"/>
        <v>#VALUE!</v>
      </c>
      <c r="M752" s="148" t="e">
        <f t="shared" si="243"/>
        <v>#VALUE!</v>
      </c>
      <c r="N752" s="148" t="e">
        <f t="shared" si="246"/>
        <v>#VALUE!</v>
      </c>
      <c r="O752" s="148"/>
      <c r="P752" s="148"/>
      <c r="Q752" s="148" t="e">
        <f t="shared" si="255"/>
        <v>#VALUE!</v>
      </c>
      <c r="R752" s="148" t="e">
        <f t="shared" si="256"/>
        <v>#VALUE!</v>
      </c>
      <c r="S752" s="137" t="e">
        <f t="shared" si="244"/>
        <v>#VALUE!</v>
      </c>
      <c r="T752" s="275" t="e">
        <f t="shared" si="258"/>
        <v>#VALUE!</v>
      </c>
      <c r="U752" s="275" t="e">
        <f t="shared" si="257"/>
        <v>#VALUE!</v>
      </c>
      <c r="V752" s="275" t="e">
        <f t="shared" si="257"/>
        <v>#VALUE!</v>
      </c>
      <c r="W752" s="275" t="e">
        <f t="shared" si="257"/>
        <v>#VALUE!</v>
      </c>
      <c r="X752" s="275" t="e">
        <f t="shared" si="257"/>
        <v>#VALUE!</v>
      </c>
      <c r="Y752" s="275" t="e">
        <f t="shared" si="257"/>
        <v>#VALUE!</v>
      </c>
      <c r="Z752" s="275" t="e">
        <f t="shared" si="257"/>
        <v>#VALUE!</v>
      </c>
      <c r="AA752" s="275" t="e">
        <f t="shared" si="257"/>
        <v>#VALUE!</v>
      </c>
      <c r="AB752" s="275" t="e">
        <f t="shared" si="257"/>
        <v>#VALUE!</v>
      </c>
      <c r="AC752" s="275" t="e">
        <f t="shared" si="257"/>
        <v>#VALUE!</v>
      </c>
      <c r="AD752" s="275" t="e">
        <f t="shared" si="257"/>
        <v>#VALUE!</v>
      </c>
      <c r="AE752" s="276" t="e">
        <f t="shared" si="247"/>
        <v>#VALUE!</v>
      </c>
    </row>
    <row r="753" spans="1:31">
      <c r="A753" s="133" t="e">
        <f t="shared" si="248"/>
        <v>#VALUE!</v>
      </c>
      <c r="B753" s="134" t="e">
        <f t="shared" si="249"/>
        <v>#VALUE!</v>
      </c>
      <c r="C753" s="134" t="e">
        <f t="shared" si="250"/>
        <v>#VALUE!</v>
      </c>
      <c r="D753" s="135" t="e">
        <f t="shared" si="251"/>
        <v>#VALUE!</v>
      </c>
      <c r="E753" s="150" t="e">
        <f t="shared" si="239"/>
        <v>#VALUE!</v>
      </c>
      <c r="F753" s="150" t="e">
        <f t="shared" si="240"/>
        <v>#VALUE!</v>
      </c>
      <c r="G753" s="136" t="e">
        <f t="shared" si="241"/>
        <v>#VALUE!</v>
      </c>
      <c r="H753" s="148" t="e">
        <f t="shared" si="245"/>
        <v>#VALUE!</v>
      </c>
      <c r="I753" s="148" t="e">
        <f t="shared" si="252"/>
        <v>#VALUE!</v>
      </c>
      <c r="J753" s="148" t="e">
        <f t="shared" si="242"/>
        <v>#VALUE!</v>
      </c>
      <c r="K753" s="148" t="e">
        <f t="shared" si="253"/>
        <v>#VALUE!</v>
      </c>
      <c r="L753" s="148" t="e">
        <f t="shared" si="254"/>
        <v>#VALUE!</v>
      </c>
      <c r="M753" s="148" t="e">
        <f t="shared" si="243"/>
        <v>#VALUE!</v>
      </c>
      <c r="N753" s="148" t="e">
        <f t="shared" si="246"/>
        <v>#VALUE!</v>
      </c>
      <c r="O753" s="148"/>
      <c r="P753" s="148"/>
      <c r="Q753" s="148" t="e">
        <f t="shared" si="255"/>
        <v>#VALUE!</v>
      </c>
      <c r="R753" s="148" t="e">
        <f t="shared" si="256"/>
        <v>#VALUE!</v>
      </c>
      <c r="S753" s="137" t="e">
        <f t="shared" si="244"/>
        <v>#VALUE!</v>
      </c>
      <c r="T753" s="275" t="e">
        <f t="shared" si="258"/>
        <v>#VALUE!</v>
      </c>
      <c r="U753" s="275" t="e">
        <f t="shared" si="257"/>
        <v>#VALUE!</v>
      </c>
      <c r="V753" s="275" t="e">
        <f t="shared" si="257"/>
        <v>#VALUE!</v>
      </c>
      <c r="W753" s="275" t="e">
        <f t="shared" si="257"/>
        <v>#VALUE!</v>
      </c>
      <c r="X753" s="275" t="e">
        <f t="shared" si="257"/>
        <v>#VALUE!</v>
      </c>
      <c r="Y753" s="275" t="e">
        <f t="shared" si="257"/>
        <v>#VALUE!</v>
      </c>
      <c r="Z753" s="275" t="e">
        <f t="shared" si="257"/>
        <v>#VALUE!</v>
      </c>
      <c r="AA753" s="275" t="e">
        <f t="shared" si="257"/>
        <v>#VALUE!</v>
      </c>
      <c r="AB753" s="275" t="e">
        <f t="shared" si="257"/>
        <v>#VALUE!</v>
      </c>
      <c r="AC753" s="275" t="e">
        <f t="shared" si="257"/>
        <v>#VALUE!</v>
      </c>
      <c r="AD753" s="275" t="e">
        <f t="shared" si="257"/>
        <v>#VALUE!</v>
      </c>
      <c r="AE753" s="276" t="e">
        <f t="shared" si="247"/>
        <v>#VALUE!</v>
      </c>
    </row>
    <row r="754" spans="1:31">
      <c r="A754" s="133" t="e">
        <f t="shared" si="248"/>
        <v>#VALUE!</v>
      </c>
      <c r="B754" s="134" t="e">
        <f t="shared" si="249"/>
        <v>#VALUE!</v>
      </c>
      <c r="C754" s="134" t="e">
        <f t="shared" si="250"/>
        <v>#VALUE!</v>
      </c>
      <c r="D754" s="135" t="e">
        <f t="shared" si="251"/>
        <v>#VALUE!</v>
      </c>
      <c r="E754" s="150" t="e">
        <f t="shared" si="239"/>
        <v>#VALUE!</v>
      </c>
      <c r="F754" s="150" t="e">
        <f t="shared" si="240"/>
        <v>#VALUE!</v>
      </c>
      <c r="G754" s="136" t="e">
        <f t="shared" si="241"/>
        <v>#VALUE!</v>
      </c>
      <c r="H754" s="148" t="e">
        <f t="shared" si="245"/>
        <v>#VALUE!</v>
      </c>
      <c r="I754" s="148" t="e">
        <f t="shared" si="252"/>
        <v>#VALUE!</v>
      </c>
      <c r="J754" s="148" t="e">
        <f t="shared" si="242"/>
        <v>#VALUE!</v>
      </c>
      <c r="K754" s="148" t="e">
        <f t="shared" si="253"/>
        <v>#VALUE!</v>
      </c>
      <c r="L754" s="148" t="e">
        <f t="shared" si="254"/>
        <v>#VALUE!</v>
      </c>
      <c r="M754" s="148" t="e">
        <f t="shared" si="243"/>
        <v>#VALUE!</v>
      </c>
      <c r="N754" s="148" t="e">
        <f t="shared" si="246"/>
        <v>#VALUE!</v>
      </c>
      <c r="O754" s="148"/>
      <c r="P754" s="148"/>
      <c r="Q754" s="148" t="e">
        <f t="shared" si="255"/>
        <v>#VALUE!</v>
      </c>
      <c r="R754" s="148" t="e">
        <f t="shared" si="256"/>
        <v>#VALUE!</v>
      </c>
      <c r="S754" s="137" t="e">
        <f t="shared" si="244"/>
        <v>#VALUE!</v>
      </c>
      <c r="T754" s="275" t="e">
        <f t="shared" si="258"/>
        <v>#VALUE!</v>
      </c>
      <c r="U754" s="275" t="e">
        <f t="shared" si="257"/>
        <v>#VALUE!</v>
      </c>
      <c r="V754" s="275" t="e">
        <f t="shared" si="257"/>
        <v>#VALUE!</v>
      </c>
      <c r="W754" s="275" t="e">
        <f t="shared" si="257"/>
        <v>#VALUE!</v>
      </c>
      <c r="X754" s="275" t="e">
        <f t="shared" si="257"/>
        <v>#VALUE!</v>
      </c>
      <c r="Y754" s="275" t="e">
        <f t="shared" si="257"/>
        <v>#VALUE!</v>
      </c>
      <c r="Z754" s="275" t="e">
        <f t="shared" si="257"/>
        <v>#VALUE!</v>
      </c>
      <c r="AA754" s="275" t="e">
        <f t="shared" si="257"/>
        <v>#VALUE!</v>
      </c>
      <c r="AB754" s="275" t="e">
        <f t="shared" si="257"/>
        <v>#VALUE!</v>
      </c>
      <c r="AC754" s="275" t="e">
        <f t="shared" si="257"/>
        <v>#VALUE!</v>
      </c>
      <c r="AD754" s="275" t="e">
        <f t="shared" si="257"/>
        <v>#VALUE!</v>
      </c>
      <c r="AE754" s="276" t="e">
        <f t="shared" si="247"/>
        <v>#VALUE!</v>
      </c>
    </row>
    <row r="755" spans="1:31">
      <c r="A755" s="133" t="e">
        <f t="shared" si="248"/>
        <v>#VALUE!</v>
      </c>
      <c r="B755" s="134" t="e">
        <f t="shared" si="249"/>
        <v>#VALUE!</v>
      </c>
      <c r="C755" s="134" t="e">
        <f t="shared" si="250"/>
        <v>#VALUE!</v>
      </c>
      <c r="D755" s="135" t="e">
        <f t="shared" si="251"/>
        <v>#VALUE!</v>
      </c>
      <c r="E755" s="150" t="e">
        <f t="shared" si="239"/>
        <v>#VALUE!</v>
      </c>
      <c r="F755" s="150" t="e">
        <f t="shared" si="240"/>
        <v>#VALUE!</v>
      </c>
      <c r="G755" s="136" t="e">
        <f t="shared" si="241"/>
        <v>#VALUE!</v>
      </c>
      <c r="H755" s="148" t="e">
        <f t="shared" si="245"/>
        <v>#VALUE!</v>
      </c>
      <c r="I755" s="148" t="e">
        <f t="shared" si="252"/>
        <v>#VALUE!</v>
      </c>
      <c r="J755" s="148" t="e">
        <f t="shared" si="242"/>
        <v>#VALUE!</v>
      </c>
      <c r="K755" s="148" t="e">
        <f t="shared" si="253"/>
        <v>#VALUE!</v>
      </c>
      <c r="L755" s="148" t="e">
        <f t="shared" si="254"/>
        <v>#VALUE!</v>
      </c>
      <c r="M755" s="148" t="e">
        <f t="shared" si="243"/>
        <v>#VALUE!</v>
      </c>
      <c r="N755" s="148" t="e">
        <f t="shared" si="246"/>
        <v>#VALUE!</v>
      </c>
      <c r="O755" s="148"/>
      <c r="P755" s="148"/>
      <c r="Q755" s="148" t="e">
        <f t="shared" si="255"/>
        <v>#VALUE!</v>
      </c>
      <c r="R755" s="148" t="e">
        <f t="shared" si="256"/>
        <v>#VALUE!</v>
      </c>
      <c r="S755" s="137" t="e">
        <f t="shared" si="244"/>
        <v>#VALUE!</v>
      </c>
      <c r="T755" s="275" t="e">
        <f t="shared" si="258"/>
        <v>#VALUE!</v>
      </c>
      <c r="U755" s="275" t="e">
        <f t="shared" si="257"/>
        <v>#VALUE!</v>
      </c>
      <c r="V755" s="275" t="e">
        <f t="shared" si="257"/>
        <v>#VALUE!</v>
      </c>
      <c r="W755" s="275" t="e">
        <f t="shared" si="257"/>
        <v>#VALUE!</v>
      </c>
      <c r="X755" s="275" t="e">
        <f t="shared" si="257"/>
        <v>#VALUE!</v>
      </c>
      <c r="Y755" s="275" t="e">
        <f t="shared" si="257"/>
        <v>#VALUE!</v>
      </c>
      <c r="Z755" s="275" t="e">
        <f t="shared" si="257"/>
        <v>#VALUE!</v>
      </c>
      <c r="AA755" s="275" t="e">
        <f t="shared" si="257"/>
        <v>#VALUE!</v>
      </c>
      <c r="AB755" s="275" t="e">
        <f t="shared" si="257"/>
        <v>#VALUE!</v>
      </c>
      <c r="AC755" s="275" t="e">
        <f t="shared" si="257"/>
        <v>#VALUE!</v>
      </c>
      <c r="AD755" s="275" t="e">
        <f t="shared" si="257"/>
        <v>#VALUE!</v>
      </c>
      <c r="AE755" s="276" t="e">
        <f t="shared" si="247"/>
        <v>#VALUE!</v>
      </c>
    </row>
    <row r="756" spans="1:31">
      <c r="A756" s="133" t="e">
        <f t="shared" si="248"/>
        <v>#VALUE!</v>
      </c>
      <c r="B756" s="134" t="e">
        <f t="shared" si="249"/>
        <v>#VALUE!</v>
      </c>
      <c r="C756" s="134" t="e">
        <f t="shared" si="250"/>
        <v>#VALUE!</v>
      </c>
      <c r="D756" s="135" t="e">
        <f t="shared" si="251"/>
        <v>#VALUE!</v>
      </c>
      <c r="E756" s="150" t="e">
        <f t="shared" si="239"/>
        <v>#VALUE!</v>
      </c>
      <c r="F756" s="150" t="e">
        <f t="shared" si="240"/>
        <v>#VALUE!</v>
      </c>
      <c r="G756" s="136" t="e">
        <f t="shared" si="241"/>
        <v>#VALUE!</v>
      </c>
      <c r="H756" s="148" t="e">
        <f t="shared" si="245"/>
        <v>#VALUE!</v>
      </c>
      <c r="I756" s="148" t="e">
        <f t="shared" si="252"/>
        <v>#VALUE!</v>
      </c>
      <c r="J756" s="148" t="e">
        <f t="shared" si="242"/>
        <v>#VALUE!</v>
      </c>
      <c r="K756" s="148" t="e">
        <f t="shared" si="253"/>
        <v>#VALUE!</v>
      </c>
      <c r="L756" s="148" t="e">
        <f t="shared" si="254"/>
        <v>#VALUE!</v>
      </c>
      <c r="M756" s="148" t="e">
        <f t="shared" si="243"/>
        <v>#VALUE!</v>
      </c>
      <c r="N756" s="148" t="e">
        <f t="shared" si="246"/>
        <v>#VALUE!</v>
      </c>
      <c r="O756" s="148"/>
      <c r="P756" s="148"/>
      <c r="Q756" s="148" t="e">
        <f t="shared" si="255"/>
        <v>#VALUE!</v>
      </c>
      <c r="R756" s="148" t="e">
        <f t="shared" si="256"/>
        <v>#VALUE!</v>
      </c>
      <c r="S756" s="137" t="e">
        <f t="shared" si="244"/>
        <v>#VALUE!</v>
      </c>
      <c r="T756" s="275" t="e">
        <f t="shared" si="258"/>
        <v>#VALUE!</v>
      </c>
      <c r="U756" s="275" t="e">
        <f t="shared" si="257"/>
        <v>#VALUE!</v>
      </c>
      <c r="V756" s="275" t="e">
        <f t="shared" si="257"/>
        <v>#VALUE!</v>
      </c>
      <c r="W756" s="275" t="e">
        <f t="shared" si="257"/>
        <v>#VALUE!</v>
      </c>
      <c r="X756" s="275" t="e">
        <f t="shared" si="257"/>
        <v>#VALUE!</v>
      </c>
      <c r="Y756" s="275" t="e">
        <f t="shared" si="257"/>
        <v>#VALUE!</v>
      </c>
      <c r="Z756" s="275" t="e">
        <f t="shared" si="257"/>
        <v>#VALUE!</v>
      </c>
      <c r="AA756" s="275" t="e">
        <f t="shared" si="257"/>
        <v>#VALUE!</v>
      </c>
      <c r="AB756" s="275" t="e">
        <f t="shared" si="257"/>
        <v>#VALUE!</v>
      </c>
      <c r="AC756" s="275" t="e">
        <f t="shared" si="257"/>
        <v>#VALUE!</v>
      </c>
      <c r="AD756" s="275" t="e">
        <f t="shared" si="257"/>
        <v>#VALUE!</v>
      </c>
      <c r="AE756" s="276" t="e">
        <f t="shared" si="247"/>
        <v>#VALUE!</v>
      </c>
    </row>
    <row r="757" spans="1:31">
      <c r="A757" s="133" t="e">
        <f t="shared" si="248"/>
        <v>#VALUE!</v>
      </c>
      <c r="B757" s="134" t="e">
        <f t="shared" si="249"/>
        <v>#VALUE!</v>
      </c>
      <c r="C757" s="134" t="e">
        <f t="shared" si="250"/>
        <v>#VALUE!</v>
      </c>
      <c r="D757" s="135" t="e">
        <f t="shared" si="251"/>
        <v>#VALUE!</v>
      </c>
      <c r="E757" s="150" t="e">
        <f t="shared" si="239"/>
        <v>#VALUE!</v>
      </c>
      <c r="F757" s="150" t="e">
        <f t="shared" si="240"/>
        <v>#VALUE!</v>
      </c>
      <c r="G757" s="136" t="e">
        <f t="shared" si="241"/>
        <v>#VALUE!</v>
      </c>
      <c r="H757" s="148" t="e">
        <f t="shared" si="245"/>
        <v>#VALUE!</v>
      </c>
      <c r="I757" s="148" t="e">
        <f t="shared" si="252"/>
        <v>#VALUE!</v>
      </c>
      <c r="J757" s="148" t="e">
        <f t="shared" si="242"/>
        <v>#VALUE!</v>
      </c>
      <c r="K757" s="148" t="e">
        <f t="shared" si="253"/>
        <v>#VALUE!</v>
      </c>
      <c r="L757" s="148" t="e">
        <f t="shared" si="254"/>
        <v>#VALUE!</v>
      </c>
      <c r="M757" s="148" t="e">
        <f t="shared" si="243"/>
        <v>#VALUE!</v>
      </c>
      <c r="N757" s="148" t="e">
        <f t="shared" si="246"/>
        <v>#VALUE!</v>
      </c>
      <c r="O757" s="148"/>
      <c r="P757" s="148"/>
      <c r="Q757" s="148" t="e">
        <f t="shared" si="255"/>
        <v>#VALUE!</v>
      </c>
      <c r="R757" s="148" t="e">
        <f t="shared" si="256"/>
        <v>#VALUE!</v>
      </c>
      <c r="S757" s="137" t="e">
        <f t="shared" si="244"/>
        <v>#VALUE!</v>
      </c>
      <c r="T757" s="275" t="e">
        <f t="shared" si="258"/>
        <v>#VALUE!</v>
      </c>
      <c r="U757" s="275" t="e">
        <f t="shared" si="257"/>
        <v>#VALUE!</v>
      </c>
      <c r="V757" s="275" t="e">
        <f t="shared" si="257"/>
        <v>#VALUE!</v>
      </c>
      <c r="W757" s="275" t="e">
        <f t="shared" si="257"/>
        <v>#VALUE!</v>
      </c>
      <c r="X757" s="275" t="e">
        <f t="shared" si="257"/>
        <v>#VALUE!</v>
      </c>
      <c r="Y757" s="275" t="e">
        <f t="shared" si="257"/>
        <v>#VALUE!</v>
      </c>
      <c r="Z757" s="275" t="e">
        <f t="shared" si="257"/>
        <v>#VALUE!</v>
      </c>
      <c r="AA757" s="275" t="e">
        <f t="shared" si="257"/>
        <v>#VALUE!</v>
      </c>
      <c r="AB757" s="275" t="e">
        <f t="shared" si="257"/>
        <v>#VALUE!</v>
      </c>
      <c r="AC757" s="275" t="e">
        <f t="shared" si="257"/>
        <v>#VALUE!</v>
      </c>
      <c r="AD757" s="275" t="e">
        <f t="shared" si="257"/>
        <v>#VALUE!</v>
      </c>
      <c r="AE757" s="276" t="e">
        <f t="shared" si="247"/>
        <v>#VALUE!</v>
      </c>
    </row>
    <row r="758" spans="1:31">
      <c r="A758" s="133" t="e">
        <f t="shared" si="248"/>
        <v>#VALUE!</v>
      </c>
      <c r="B758" s="134" t="e">
        <f t="shared" si="249"/>
        <v>#VALUE!</v>
      </c>
      <c r="C758" s="134" t="e">
        <f t="shared" si="250"/>
        <v>#VALUE!</v>
      </c>
      <c r="D758" s="135" t="e">
        <f t="shared" si="251"/>
        <v>#VALUE!</v>
      </c>
      <c r="E758" s="150" t="e">
        <f t="shared" si="239"/>
        <v>#VALUE!</v>
      </c>
      <c r="F758" s="150" t="e">
        <f t="shared" si="240"/>
        <v>#VALUE!</v>
      </c>
      <c r="G758" s="136" t="e">
        <f t="shared" si="241"/>
        <v>#VALUE!</v>
      </c>
      <c r="H758" s="148" t="e">
        <f t="shared" si="245"/>
        <v>#VALUE!</v>
      </c>
      <c r="I758" s="148" t="e">
        <f t="shared" si="252"/>
        <v>#VALUE!</v>
      </c>
      <c r="J758" s="148" t="e">
        <f t="shared" si="242"/>
        <v>#VALUE!</v>
      </c>
      <c r="K758" s="148" t="e">
        <f t="shared" si="253"/>
        <v>#VALUE!</v>
      </c>
      <c r="L758" s="148" t="e">
        <f t="shared" si="254"/>
        <v>#VALUE!</v>
      </c>
      <c r="M758" s="148" t="e">
        <f t="shared" si="243"/>
        <v>#VALUE!</v>
      </c>
      <c r="N758" s="148" t="e">
        <f t="shared" si="246"/>
        <v>#VALUE!</v>
      </c>
      <c r="O758" s="148"/>
      <c r="P758" s="148"/>
      <c r="Q758" s="148" t="e">
        <f t="shared" si="255"/>
        <v>#VALUE!</v>
      </c>
      <c r="R758" s="148" t="e">
        <f t="shared" si="256"/>
        <v>#VALUE!</v>
      </c>
      <c r="S758" s="137" t="e">
        <f t="shared" si="244"/>
        <v>#VALUE!</v>
      </c>
      <c r="T758" s="275" t="e">
        <f t="shared" si="258"/>
        <v>#VALUE!</v>
      </c>
      <c r="U758" s="275" t="e">
        <f t="shared" si="257"/>
        <v>#VALUE!</v>
      </c>
      <c r="V758" s="275" t="e">
        <f t="shared" si="257"/>
        <v>#VALUE!</v>
      </c>
      <c r="W758" s="275" t="e">
        <f t="shared" si="257"/>
        <v>#VALUE!</v>
      </c>
      <c r="X758" s="275" t="e">
        <f t="shared" si="257"/>
        <v>#VALUE!</v>
      </c>
      <c r="Y758" s="275" t="e">
        <f t="shared" si="257"/>
        <v>#VALUE!</v>
      </c>
      <c r="Z758" s="275" t="e">
        <f t="shared" si="257"/>
        <v>#VALUE!</v>
      </c>
      <c r="AA758" s="275" t="e">
        <f t="shared" si="257"/>
        <v>#VALUE!</v>
      </c>
      <c r="AB758" s="275" t="e">
        <f t="shared" si="257"/>
        <v>#VALUE!</v>
      </c>
      <c r="AC758" s="275" t="e">
        <f t="shared" si="257"/>
        <v>#VALUE!</v>
      </c>
      <c r="AD758" s="275" t="e">
        <f t="shared" si="257"/>
        <v>#VALUE!</v>
      </c>
      <c r="AE758" s="276" t="e">
        <f t="shared" si="247"/>
        <v>#VALUE!</v>
      </c>
    </row>
    <row r="759" spans="1:31">
      <c r="A759" s="133" t="e">
        <f t="shared" si="248"/>
        <v>#VALUE!</v>
      </c>
      <c r="B759" s="134" t="e">
        <f t="shared" si="249"/>
        <v>#VALUE!</v>
      </c>
      <c r="C759" s="134" t="e">
        <f t="shared" si="250"/>
        <v>#VALUE!</v>
      </c>
      <c r="D759" s="135" t="e">
        <f t="shared" si="251"/>
        <v>#VALUE!</v>
      </c>
      <c r="E759" s="150" t="e">
        <f t="shared" si="239"/>
        <v>#VALUE!</v>
      </c>
      <c r="F759" s="150" t="e">
        <f t="shared" si="240"/>
        <v>#VALUE!</v>
      </c>
      <c r="G759" s="136" t="e">
        <f t="shared" si="241"/>
        <v>#VALUE!</v>
      </c>
      <c r="H759" s="148" t="e">
        <f t="shared" si="245"/>
        <v>#VALUE!</v>
      </c>
      <c r="I759" s="148" t="e">
        <f t="shared" si="252"/>
        <v>#VALUE!</v>
      </c>
      <c r="J759" s="148" t="e">
        <f t="shared" si="242"/>
        <v>#VALUE!</v>
      </c>
      <c r="K759" s="148" t="e">
        <f t="shared" si="253"/>
        <v>#VALUE!</v>
      </c>
      <c r="L759" s="148" t="e">
        <f t="shared" si="254"/>
        <v>#VALUE!</v>
      </c>
      <c r="M759" s="148" t="e">
        <f t="shared" si="243"/>
        <v>#VALUE!</v>
      </c>
      <c r="N759" s="148" t="e">
        <f t="shared" si="246"/>
        <v>#VALUE!</v>
      </c>
      <c r="O759" s="148"/>
      <c r="P759" s="148"/>
      <c r="Q759" s="148" t="e">
        <f t="shared" si="255"/>
        <v>#VALUE!</v>
      </c>
      <c r="R759" s="148" t="e">
        <f t="shared" si="256"/>
        <v>#VALUE!</v>
      </c>
      <c r="S759" s="137" t="e">
        <f t="shared" si="244"/>
        <v>#VALUE!</v>
      </c>
      <c r="T759" s="275" t="e">
        <f t="shared" si="258"/>
        <v>#VALUE!</v>
      </c>
      <c r="U759" s="275" t="e">
        <f t="shared" si="257"/>
        <v>#VALUE!</v>
      </c>
      <c r="V759" s="275" t="e">
        <f t="shared" si="257"/>
        <v>#VALUE!</v>
      </c>
      <c r="W759" s="275" t="e">
        <f t="shared" si="257"/>
        <v>#VALUE!</v>
      </c>
      <c r="X759" s="275" t="e">
        <f t="shared" si="257"/>
        <v>#VALUE!</v>
      </c>
      <c r="Y759" s="275" t="e">
        <f t="shared" si="257"/>
        <v>#VALUE!</v>
      </c>
      <c r="Z759" s="275" t="e">
        <f t="shared" si="257"/>
        <v>#VALUE!</v>
      </c>
      <c r="AA759" s="275" t="e">
        <f t="shared" si="257"/>
        <v>#VALUE!</v>
      </c>
      <c r="AB759" s="275" t="e">
        <f t="shared" si="257"/>
        <v>#VALUE!</v>
      </c>
      <c r="AC759" s="275" t="e">
        <f t="shared" si="257"/>
        <v>#VALUE!</v>
      </c>
      <c r="AD759" s="275" t="e">
        <f t="shared" si="257"/>
        <v>#VALUE!</v>
      </c>
      <c r="AE759" s="276" t="e">
        <f t="shared" si="247"/>
        <v>#VALUE!</v>
      </c>
    </row>
    <row r="760" spans="1:31">
      <c r="A760" s="133" t="e">
        <f t="shared" si="248"/>
        <v>#VALUE!</v>
      </c>
      <c r="B760" s="134" t="e">
        <f t="shared" si="249"/>
        <v>#VALUE!</v>
      </c>
      <c r="C760" s="134" t="e">
        <f t="shared" si="250"/>
        <v>#VALUE!</v>
      </c>
      <c r="D760" s="135" t="e">
        <f t="shared" si="251"/>
        <v>#VALUE!</v>
      </c>
      <c r="E760" s="150" t="e">
        <f t="shared" si="239"/>
        <v>#VALUE!</v>
      </c>
      <c r="F760" s="150" t="e">
        <f t="shared" si="240"/>
        <v>#VALUE!</v>
      </c>
      <c r="G760" s="136" t="e">
        <f t="shared" si="241"/>
        <v>#VALUE!</v>
      </c>
      <c r="H760" s="148" t="e">
        <f t="shared" si="245"/>
        <v>#VALUE!</v>
      </c>
      <c r="I760" s="148" t="e">
        <f t="shared" si="252"/>
        <v>#VALUE!</v>
      </c>
      <c r="J760" s="148" t="e">
        <f t="shared" si="242"/>
        <v>#VALUE!</v>
      </c>
      <c r="K760" s="148" t="e">
        <f t="shared" si="253"/>
        <v>#VALUE!</v>
      </c>
      <c r="L760" s="148" t="e">
        <f t="shared" si="254"/>
        <v>#VALUE!</v>
      </c>
      <c r="M760" s="148" t="e">
        <f t="shared" si="243"/>
        <v>#VALUE!</v>
      </c>
      <c r="N760" s="148" t="e">
        <f t="shared" si="246"/>
        <v>#VALUE!</v>
      </c>
      <c r="O760" s="148"/>
      <c r="P760" s="148"/>
      <c r="Q760" s="148" t="e">
        <f t="shared" si="255"/>
        <v>#VALUE!</v>
      </c>
      <c r="R760" s="148" t="e">
        <f t="shared" si="256"/>
        <v>#VALUE!</v>
      </c>
      <c r="S760" s="137" t="e">
        <f t="shared" si="244"/>
        <v>#VALUE!</v>
      </c>
      <c r="T760" s="275" t="e">
        <f t="shared" si="258"/>
        <v>#VALUE!</v>
      </c>
      <c r="U760" s="275" t="e">
        <f t="shared" si="257"/>
        <v>#VALUE!</v>
      </c>
      <c r="V760" s="275" t="e">
        <f t="shared" si="257"/>
        <v>#VALUE!</v>
      </c>
      <c r="W760" s="275" t="e">
        <f t="shared" si="257"/>
        <v>#VALUE!</v>
      </c>
      <c r="X760" s="275" t="e">
        <f t="shared" si="257"/>
        <v>#VALUE!</v>
      </c>
      <c r="Y760" s="275" t="e">
        <f t="shared" si="257"/>
        <v>#VALUE!</v>
      </c>
      <c r="Z760" s="275" t="e">
        <f t="shared" si="257"/>
        <v>#VALUE!</v>
      </c>
      <c r="AA760" s="275" t="e">
        <f t="shared" si="257"/>
        <v>#VALUE!</v>
      </c>
      <c r="AB760" s="275" t="e">
        <f t="shared" si="257"/>
        <v>#VALUE!</v>
      </c>
      <c r="AC760" s="275" t="e">
        <f t="shared" si="257"/>
        <v>#VALUE!</v>
      </c>
      <c r="AD760" s="275" t="e">
        <f t="shared" si="257"/>
        <v>#VALUE!</v>
      </c>
      <c r="AE760" s="276" t="e">
        <f t="shared" si="247"/>
        <v>#VALUE!</v>
      </c>
    </row>
    <row r="761" spans="1:31">
      <c r="A761" s="133" t="e">
        <f t="shared" si="248"/>
        <v>#VALUE!</v>
      </c>
      <c r="B761" s="134" t="e">
        <f t="shared" si="249"/>
        <v>#VALUE!</v>
      </c>
      <c r="C761" s="134" t="e">
        <f t="shared" si="250"/>
        <v>#VALUE!</v>
      </c>
      <c r="D761" s="135" t="e">
        <f t="shared" si="251"/>
        <v>#VALUE!</v>
      </c>
      <c r="E761" s="150" t="e">
        <f t="shared" si="239"/>
        <v>#VALUE!</v>
      </c>
      <c r="F761" s="150" t="e">
        <f t="shared" si="240"/>
        <v>#VALUE!</v>
      </c>
      <c r="G761" s="136" t="e">
        <f t="shared" si="241"/>
        <v>#VALUE!</v>
      </c>
      <c r="H761" s="148" t="e">
        <f t="shared" si="245"/>
        <v>#VALUE!</v>
      </c>
      <c r="I761" s="148" t="e">
        <f t="shared" si="252"/>
        <v>#VALUE!</v>
      </c>
      <c r="J761" s="148" t="e">
        <f t="shared" si="242"/>
        <v>#VALUE!</v>
      </c>
      <c r="K761" s="148" t="e">
        <f t="shared" si="253"/>
        <v>#VALUE!</v>
      </c>
      <c r="L761" s="148" t="e">
        <f t="shared" si="254"/>
        <v>#VALUE!</v>
      </c>
      <c r="M761" s="148" t="e">
        <f t="shared" si="243"/>
        <v>#VALUE!</v>
      </c>
      <c r="N761" s="148" t="e">
        <f t="shared" si="246"/>
        <v>#VALUE!</v>
      </c>
      <c r="O761" s="148"/>
      <c r="P761" s="148"/>
      <c r="Q761" s="148" t="e">
        <f t="shared" si="255"/>
        <v>#VALUE!</v>
      </c>
      <c r="R761" s="148" t="e">
        <f t="shared" si="256"/>
        <v>#VALUE!</v>
      </c>
      <c r="S761" s="137" t="e">
        <f t="shared" si="244"/>
        <v>#VALUE!</v>
      </c>
      <c r="T761" s="275" t="e">
        <f t="shared" si="258"/>
        <v>#VALUE!</v>
      </c>
      <c r="U761" s="275" t="e">
        <f t="shared" si="257"/>
        <v>#VALUE!</v>
      </c>
      <c r="V761" s="275" t="e">
        <f t="shared" si="257"/>
        <v>#VALUE!</v>
      </c>
      <c r="W761" s="275" t="e">
        <f t="shared" si="257"/>
        <v>#VALUE!</v>
      </c>
      <c r="X761" s="275" t="e">
        <f t="shared" si="257"/>
        <v>#VALUE!</v>
      </c>
      <c r="Y761" s="275" t="e">
        <f t="shared" si="257"/>
        <v>#VALUE!</v>
      </c>
      <c r="Z761" s="275" t="e">
        <f t="shared" si="257"/>
        <v>#VALUE!</v>
      </c>
      <c r="AA761" s="275" t="e">
        <f t="shared" si="257"/>
        <v>#VALUE!</v>
      </c>
      <c r="AB761" s="275" t="e">
        <f t="shared" si="257"/>
        <v>#VALUE!</v>
      </c>
      <c r="AC761" s="275" t="e">
        <f t="shared" si="257"/>
        <v>#VALUE!</v>
      </c>
      <c r="AD761" s="275" t="e">
        <f t="shared" si="257"/>
        <v>#VALUE!</v>
      </c>
      <c r="AE761" s="276" t="e">
        <f t="shared" si="247"/>
        <v>#VALUE!</v>
      </c>
    </row>
    <row r="762" spans="1:31">
      <c r="A762" s="133" t="e">
        <f t="shared" si="248"/>
        <v>#VALUE!</v>
      </c>
      <c r="B762" s="134" t="e">
        <f t="shared" si="249"/>
        <v>#VALUE!</v>
      </c>
      <c r="C762" s="134" t="e">
        <f t="shared" si="250"/>
        <v>#VALUE!</v>
      </c>
      <c r="D762" s="135" t="e">
        <f t="shared" si="251"/>
        <v>#VALUE!</v>
      </c>
      <c r="E762" s="150" t="e">
        <f t="shared" si="239"/>
        <v>#VALUE!</v>
      </c>
      <c r="F762" s="150" t="e">
        <f t="shared" si="240"/>
        <v>#VALUE!</v>
      </c>
      <c r="G762" s="136" t="e">
        <f t="shared" si="241"/>
        <v>#VALUE!</v>
      </c>
      <c r="H762" s="148" t="e">
        <f t="shared" si="245"/>
        <v>#VALUE!</v>
      </c>
      <c r="I762" s="148" t="e">
        <f t="shared" si="252"/>
        <v>#VALUE!</v>
      </c>
      <c r="J762" s="148" t="e">
        <f t="shared" si="242"/>
        <v>#VALUE!</v>
      </c>
      <c r="K762" s="148" t="e">
        <f t="shared" si="253"/>
        <v>#VALUE!</v>
      </c>
      <c r="L762" s="148" t="e">
        <f t="shared" si="254"/>
        <v>#VALUE!</v>
      </c>
      <c r="M762" s="148" t="e">
        <f t="shared" si="243"/>
        <v>#VALUE!</v>
      </c>
      <c r="N762" s="148" t="e">
        <f t="shared" si="246"/>
        <v>#VALUE!</v>
      </c>
      <c r="O762" s="148"/>
      <c r="P762" s="148"/>
      <c r="Q762" s="148" t="e">
        <f t="shared" si="255"/>
        <v>#VALUE!</v>
      </c>
      <c r="R762" s="148" t="e">
        <f t="shared" si="256"/>
        <v>#VALUE!</v>
      </c>
      <c r="S762" s="137" t="e">
        <f t="shared" si="244"/>
        <v>#VALUE!</v>
      </c>
      <c r="T762" s="275" t="e">
        <f t="shared" si="258"/>
        <v>#VALUE!</v>
      </c>
      <c r="U762" s="275" t="e">
        <f t="shared" si="257"/>
        <v>#VALUE!</v>
      </c>
      <c r="V762" s="275" t="e">
        <f t="shared" si="257"/>
        <v>#VALUE!</v>
      </c>
      <c r="W762" s="275" t="e">
        <f t="shared" si="257"/>
        <v>#VALUE!</v>
      </c>
      <c r="X762" s="275" t="e">
        <f t="shared" si="257"/>
        <v>#VALUE!</v>
      </c>
      <c r="Y762" s="275" t="e">
        <f t="shared" si="257"/>
        <v>#VALUE!</v>
      </c>
      <c r="Z762" s="275" t="e">
        <f t="shared" si="257"/>
        <v>#VALUE!</v>
      </c>
      <c r="AA762" s="275" t="e">
        <f t="shared" si="257"/>
        <v>#VALUE!</v>
      </c>
      <c r="AB762" s="275" t="e">
        <f t="shared" si="257"/>
        <v>#VALUE!</v>
      </c>
      <c r="AC762" s="275" t="e">
        <f t="shared" si="257"/>
        <v>#VALUE!</v>
      </c>
      <c r="AD762" s="275" t="e">
        <f t="shared" si="257"/>
        <v>#VALUE!</v>
      </c>
      <c r="AE762" s="276" t="e">
        <f t="shared" si="247"/>
        <v>#VALUE!</v>
      </c>
    </row>
    <row r="763" spans="1:31">
      <c r="A763" s="133" t="e">
        <f t="shared" si="248"/>
        <v>#VALUE!</v>
      </c>
      <c r="B763" s="134" t="e">
        <f t="shared" si="249"/>
        <v>#VALUE!</v>
      </c>
      <c r="C763" s="134" t="e">
        <f t="shared" si="250"/>
        <v>#VALUE!</v>
      </c>
      <c r="D763" s="135" t="e">
        <f t="shared" si="251"/>
        <v>#VALUE!</v>
      </c>
      <c r="E763" s="150" t="e">
        <f t="shared" si="239"/>
        <v>#VALUE!</v>
      </c>
      <c r="F763" s="150" t="e">
        <f t="shared" si="240"/>
        <v>#VALUE!</v>
      </c>
      <c r="G763" s="136" t="e">
        <f t="shared" si="241"/>
        <v>#VALUE!</v>
      </c>
      <c r="H763" s="148" t="e">
        <f t="shared" si="245"/>
        <v>#VALUE!</v>
      </c>
      <c r="I763" s="148" t="e">
        <f t="shared" si="252"/>
        <v>#VALUE!</v>
      </c>
      <c r="J763" s="148" t="e">
        <f t="shared" si="242"/>
        <v>#VALUE!</v>
      </c>
      <c r="K763" s="148" t="e">
        <f t="shared" si="253"/>
        <v>#VALUE!</v>
      </c>
      <c r="L763" s="148" t="e">
        <f t="shared" si="254"/>
        <v>#VALUE!</v>
      </c>
      <c r="M763" s="148" t="e">
        <f t="shared" si="243"/>
        <v>#VALUE!</v>
      </c>
      <c r="N763" s="148" t="e">
        <f t="shared" si="246"/>
        <v>#VALUE!</v>
      </c>
      <c r="O763" s="148"/>
      <c r="P763" s="148"/>
      <c r="Q763" s="148" t="e">
        <f t="shared" si="255"/>
        <v>#VALUE!</v>
      </c>
      <c r="R763" s="148" t="e">
        <f t="shared" si="256"/>
        <v>#VALUE!</v>
      </c>
      <c r="S763" s="137" t="e">
        <f t="shared" si="244"/>
        <v>#VALUE!</v>
      </c>
      <c r="T763" s="275" t="e">
        <f t="shared" si="258"/>
        <v>#VALUE!</v>
      </c>
      <c r="U763" s="275" t="e">
        <f t="shared" si="257"/>
        <v>#VALUE!</v>
      </c>
      <c r="V763" s="275" t="e">
        <f t="shared" si="257"/>
        <v>#VALUE!</v>
      </c>
      <c r="W763" s="275" t="e">
        <f t="shared" si="257"/>
        <v>#VALUE!</v>
      </c>
      <c r="X763" s="275" t="e">
        <f t="shared" si="257"/>
        <v>#VALUE!</v>
      </c>
      <c r="Y763" s="275" t="e">
        <f t="shared" si="257"/>
        <v>#VALUE!</v>
      </c>
      <c r="Z763" s="275" t="e">
        <f t="shared" si="257"/>
        <v>#VALUE!</v>
      </c>
      <c r="AA763" s="275" t="e">
        <f t="shared" si="257"/>
        <v>#VALUE!</v>
      </c>
      <c r="AB763" s="275" t="e">
        <f t="shared" si="257"/>
        <v>#VALUE!</v>
      </c>
      <c r="AC763" s="275" t="e">
        <f t="shared" si="257"/>
        <v>#VALUE!</v>
      </c>
      <c r="AD763" s="275" t="e">
        <f t="shared" si="257"/>
        <v>#VALUE!</v>
      </c>
      <c r="AE763" s="276" t="e">
        <f t="shared" si="247"/>
        <v>#VALUE!</v>
      </c>
    </row>
    <row r="764" spans="1:31">
      <c r="A764" s="133" t="e">
        <f t="shared" si="248"/>
        <v>#VALUE!</v>
      </c>
      <c r="B764" s="134" t="e">
        <f t="shared" si="249"/>
        <v>#VALUE!</v>
      </c>
      <c r="C764" s="134" t="e">
        <f t="shared" si="250"/>
        <v>#VALUE!</v>
      </c>
      <c r="D764" s="135" t="e">
        <f t="shared" si="251"/>
        <v>#VALUE!</v>
      </c>
      <c r="E764" s="150" t="e">
        <f t="shared" si="239"/>
        <v>#VALUE!</v>
      </c>
      <c r="F764" s="150" t="e">
        <f t="shared" si="240"/>
        <v>#VALUE!</v>
      </c>
      <c r="G764" s="136" t="e">
        <f t="shared" si="241"/>
        <v>#VALUE!</v>
      </c>
      <c r="H764" s="148" t="e">
        <f t="shared" si="245"/>
        <v>#VALUE!</v>
      </c>
      <c r="I764" s="148" t="e">
        <f t="shared" si="252"/>
        <v>#VALUE!</v>
      </c>
      <c r="J764" s="148" t="e">
        <f t="shared" si="242"/>
        <v>#VALUE!</v>
      </c>
      <c r="K764" s="148" t="e">
        <f t="shared" si="253"/>
        <v>#VALUE!</v>
      </c>
      <c r="L764" s="148" t="e">
        <f t="shared" si="254"/>
        <v>#VALUE!</v>
      </c>
      <c r="M764" s="148" t="e">
        <f t="shared" si="243"/>
        <v>#VALUE!</v>
      </c>
      <c r="N764" s="148" t="e">
        <f t="shared" si="246"/>
        <v>#VALUE!</v>
      </c>
      <c r="O764" s="148"/>
      <c r="P764" s="148"/>
      <c r="Q764" s="148" t="e">
        <f t="shared" si="255"/>
        <v>#VALUE!</v>
      </c>
      <c r="R764" s="148" t="e">
        <f t="shared" si="256"/>
        <v>#VALUE!</v>
      </c>
      <c r="S764" s="137" t="e">
        <f t="shared" si="244"/>
        <v>#VALUE!</v>
      </c>
      <c r="T764" s="275" t="e">
        <f t="shared" si="258"/>
        <v>#VALUE!</v>
      </c>
      <c r="U764" s="275" t="e">
        <f t="shared" si="257"/>
        <v>#VALUE!</v>
      </c>
      <c r="V764" s="275" t="e">
        <f t="shared" si="257"/>
        <v>#VALUE!</v>
      </c>
      <c r="W764" s="275" t="e">
        <f t="shared" si="257"/>
        <v>#VALUE!</v>
      </c>
      <c r="X764" s="275" t="e">
        <f t="shared" si="257"/>
        <v>#VALUE!</v>
      </c>
      <c r="Y764" s="275" t="e">
        <f t="shared" si="257"/>
        <v>#VALUE!</v>
      </c>
      <c r="Z764" s="275" t="e">
        <f t="shared" si="257"/>
        <v>#VALUE!</v>
      </c>
      <c r="AA764" s="275" t="e">
        <f t="shared" si="257"/>
        <v>#VALUE!</v>
      </c>
      <c r="AB764" s="275" t="e">
        <f t="shared" si="257"/>
        <v>#VALUE!</v>
      </c>
      <c r="AC764" s="275" t="e">
        <f t="shared" si="257"/>
        <v>#VALUE!</v>
      </c>
      <c r="AD764" s="275" t="e">
        <f t="shared" si="257"/>
        <v>#VALUE!</v>
      </c>
      <c r="AE764" s="276" t="e">
        <f t="shared" si="247"/>
        <v>#VALUE!</v>
      </c>
    </row>
    <row r="765" spans="1:31">
      <c r="A765" s="133" t="e">
        <f t="shared" si="248"/>
        <v>#VALUE!</v>
      </c>
      <c r="B765" s="134" t="e">
        <f t="shared" si="249"/>
        <v>#VALUE!</v>
      </c>
      <c r="C765" s="134" t="e">
        <f t="shared" si="250"/>
        <v>#VALUE!</v>
      </c>
      <c r="D765" s="135" t="e">
        <f t="shared" si="251"/>
        <v>#VALUE!</v>
      </c>
      <c r="E765" s="150" t="e">
        <f t="shared" si="239"/>
        <v>#VALUE!</v>
      </c>
      <c r="F765" s="150" t="e">
        <f t="shared" si="240"/>
        <v>#VALUE!</v>
      </c>
      <c r="G765" s="136" t="e">
        <f t="shared" si="241"/>
        <v>#VALUE!</v>
      </c>
      <c r="H765" s="148" t="e">
        <f t="shared" si="245"/>
        <v>#VALUE!</v>
      </c>
      <c r="I765" s="148" t="e">
        <f t="shared" si="252"/>
        <v>#VALUE!</v>
      </c>
      <c r="J765" s="148" t="e">
        <f t="shared" si="242"/>
        <v>#VALUE!</v>
      </c>
      <c r="K765" s="148" t="e">
        <f t="shared" si="253"/>
        <v>#VALUE!</v>
      </c>
      <c r="L765" s="148" t="e">
        <f t="shared" si="254"/>
        <v>#VALUE!</v>
      </c>
      <c r="M765" s="148" t="e">
        <f t="shared" si="243"/>
        <v>#VALUE!</v>
      </c>
      <c r="N765" s="148" t="e">
        <f t="shared" si="246"/>
        <v>#VALUE!</v>
      </c>
      <c r="O765" s="148"/>
      <c r="P765" s="148"/>
      <c r="Q765" s="148" t="e">
        <f t="shared" si="255"/>
        <v>#VALUE!</v>
      </c>
      <c r="R765" s="148" t="e">
        <f t="shared" si="256"/>
        <v>#VALUE!</v>
      </c>
      <c r="S765" s="137" t="e">
        <f t="shared" si="244"/>
        <v>#VALUE!</v>
      </c>
      <c r="T765" s="275" t="e">
        <f t="shared" si="258"/>
        <v>#VALUE!</v>
      </c>
      <c r="U765" s="275" t="e">
        <f t="shared" si="257"/>
        <v>#VALUE!</v>
      </c>
      <c r="V765" s="275" t="e">
        <f t="shared" si="257"/>
        <v>#VALUE!</v>
      </c>
      <c r="W765" s="275" t="e">
        <f t="shared" si="257"/>
        <v>#VALUE!</v>
      </c>
      <c r="X765" s="275" t="e">
        <f t="shared" si="257"/>
        <v>#VALUE!</v>
      </c>
      <c r="Y765" s="275" t="e">
        <f t="shared" si="257"/>
        <v>#VALUE!</v>
      </c>
      <c r="Z765" s="275" t="e">
        <f t="shared" si="257"/>
        <v>#VALUE!</v>
      </c>
      <c r="AA765" s="275" t="e">
        <f t="shared" si="257"/>
        <v>#VALUE!</v>
      </c>
      <c r="AB765" s="275" t="e">
        <f t="shared" si="257"/>
        <v>#VALUE!</v>
      </c>
      <c r="AC765" s="275" t="e">
        <f t="shared" si="257"/>
        <v>#VALUE!</v>
      </c>
      <c r="AD765" s="275" t="e">
        <f t="shared" si="257"/>
        <v>#VALUE!</v>
      </c>
      <c r="AE765" s="276" t="e">
        <f t="shared" si="247"/>
        <v>#VALUE!</v>
      </c>
    </row>
    <row r="766" spans="1:31">
      <c r="A766" s="133" t="e">
        <f t="shared" si="248"/>
        <v>#VALUE!</v>
      </c>
      <c r="B766" s="134" t="e">
        <f t="shared" si="249"/>
        <v>#VALUE!</v>
      </c>
      <c r="C766" s="134" t="e">
        <f t="shared" si="250"/>
        <v>#VALUE!</v>
      </c>
      <c r="D766" s="135" t="e">
        <f t="shared" si="251"/>
        <v>#VALUE!</v>
      </c>
      <c r="E766" s="150" t="e">
        <f t="shared" si="239"/>
        <v>#VALUE!</v>
      </c>
      <c r="F766" s="150" t="e">
        <f t="shared" si="240"/>
        <v>#VALUE!</v>
      </c>
      <c r="G766" s="136" t="e">
        <f t="shared" si="241"/>
        <v>#VALUE!</v>
      </c>
      <c r="H766" s="148" t="e">
        <f t="shared" si="245"/>
        <v>#VALUE!</v>
      </c>
      <c r="I766" s="148" t="e">
        <f t="shared" si="252"/>
        <v>#VALUE!</v>
      </c>
      <c r="J766" s="148" t="e">
        <f t="shared" si="242"/>
        <v>#VALUE!</v>
      </c>
      <c r="K766" s="148" t="e">
        <f t="shared" si="253"/>
        <v>#VALUE!</v>
      </c>
      <c r="L766" s="148" t="e">
        <f t="shared" si="254"/>
        <v>#VALUE!</v>
      </c>
      <c r="M766" s="148" t="e">
        <f t="shared" si="243"/>
        <v>#VALUE!</v>
      </c>
      <c r="N766" s="148" t="e">
        <f t="shared" si="246"/>
        <v>#VALUE!</v>
      </c>
      <c r="O766" s="148"/>
      <c r="P766" s="148"/>
      <c r="Q766" s="148" t="e">
        <f t="shared" si="255"/>
        <v>#VALUE!</v>
      </c>
      <c r="R766" s="148" t="e">
        <f t="shared" si="256"/>
        <v>#VALUE!</v>
      </c>
      <c r="S766" s="137" t="e">
        <f t="shared" si="244"/>
        <v>#VALUE!</v>
      </c>
      <c r="T766" s="275" t="e">
        <f t="shared" si="258"/>
        <v>#VALUE!</v>
      </c>
      <c r="U766" s="275" t="e">
        <f t="shared" si="257"/>
        <v>#VALUE!</v>
      </c>
      <c r="V766" s="275" t="e">
        <f t="shared" si="257"/>
        <v>#VALUE!</v>
      </c>
      <c r="W766" s="275" t="e">
        <f t="shared" si="257"/>
        <v>#VALUE!</v>
      </c>
      <c r="X766" s="275" t="e">
        <f t="shared" si="257"/>
        <v>#VALUE!</v>
      </c>
      <c r="Y766" s="275" t="e">
        <f t="shared" si="257"/>
        <v>#VALUE!</v>
      </c>
      <c r="Z766" s="275" t="e">
        <f t="shared" si="257"/>
        <v>#VALUE!</v>
      </c>
      <c r="AA766" s="275" t="e">
        <f t="shared" si="257"/>
        <v>#VALUE!</v>
      </c>
      <c r="AB766" s="275" t="e">
        <f t="shared" si="257"/>
        <v>#VALUE!</v>
      </c>
      <c r="AC766" s="275" t="e">
        <f t="shared" si="257"/>
        <v>#VALUE!</v>
      </c>
      <c r="AD766" s="275" t="e">
        <f t="shared" si="257"/>
        <v>#VALUE!</v>
      </c>
      <c r="AE766" s="276" t="e">
        <f t="shared" si="247"/>
        <v>#VALUE!</v>
      </c>
    </row>
    <row r="767" spans="1:31">
      <c r="A767" s="133" t="e">
        <f t="shared" si="248"/>
        <v>#VALUE!</v>
      </c>
      <c r="B767" s="134" t="e">
        <f t="shared" si="249"/>
        <v>#VALUE!</v>
      </c>
      <c r="C767" s="134" t="e">
        <f t="shared" si="250"/>
        <v>#VALUE!</v>
      </c>
      <c r="D767" s="135" t="e">
        <f t="shared" si="251"/>
        <v>#VALUE!</v>
      </c>
      <c r="E767" s="150" t="e">
        <f t="shared" si="239"/>
        <v>#VALUE!</v>
      </c>
      <c r="F767" s="150" t="e">
        <f t="shared" si="240"/>
        <v>#VALUE!</v>
      </c>
      <c r="G767" s="136" t="e">
        <f t="shared" si="241"/>
        <v>#VALUE!</v>
      </c>
      <c r="H767" s="148" t="e">
        <f t="shared" si="245"/>
        <v>#VALUE!</v>
      </c>
      <c r="I767" s="148" t="e">
        <f t="shared" si="252"/>
        <v>#VALUE!</v>
      </c>
      <c r="J767" s="148" t="e">
        <f t="shared" si="242"/>
        <v>#VALUE!</v>
      </c>
      <c r="K767" s="148" t="e">
        <f t="shared" si="253"/>
        <v>#VALUE!</v>
      </c>
      <c r="L767" s="148" t="e">
        <f t="shared" si="254"/>
        <v>#VALUE!</v>
      </c>
      <c r="M767" s="148" t="e">
        <f t="shared" si="243"/>
        <v>#VALUE!</v>
      </c>
      <c r="N767" s="148" t="e">
        <f t="shared" si="246"/>
        <v>#VALUE!</v>
      </c>
      <c r="O767" s="148"/>
      <c r="P767" s="148"/>
      <c r="Q767" s="148" t="e">
        <f t="shared" si="255"/>
        <v>#VALUE!</v>
      </c>
      <c r="R767" s="148" t="e">
        <f t="shared" si="256"/>
        <v>#VALUE!</v>
      </c>
      <c r="S767" s="137" t="e">
        <f t="shared" si="244"/>
        <v>#VALUE!</v>
      </c>
      <c r="T767" s="275" t="e">
        <f t="shared" si="258"/>
        <v>#VALUE!</v>
      </c>
      <c r="U767" s="275" t="e">
        <f t="shared" si="257"/>
        <v>#VALUE!</v>
      </c>
      <c r="V767" s="275" t="e">
        <f t="shared" si="257"/>
        <v>#VALUE!</v>
      </c>
      <c r="W767" s="275" t="e">
        <f t="shared" si="257"/>
        <v>#VALUE!</v>
      </c>
      <c r="X767" s="275" t="e">
        <f t="shared" si="257"/>
        <v>#VALUE!</v>
      </c>
      <c r="Y767" s="275" t="e">
        <f t="shared" si="257"/>
        <v>#VALUE!</v>
      </c>
      <c r="Z767" s="275" t="e">
        <f t="shared" si="257"/>
        <v>#VALUE!</v>
      </c>
      <c r="AA767" s="275" t="e">
        <f t="shared" si="257"/>
        <v>#VALUE!</v>
      </c>
      <c r="AB767" s="275" t="e">
        <f t="shared" si="257"/>
        <v>#VALUE!</v>
      </c>
      <c r="AC767" s="275" t="e">
        <f t="shared" si="257"/>
        <v>#VALUE!</v>
      </c>
      <c r="AD767" s="275" t="e">
        <f t="shared" si="257"/>
        <v>#VALUE!</v>
      </c>
      <c r="AE767" s="276" t="e">
        <f t="shared" si="247"/>
        <v>#VALUE!</v>
      </c>
    </row>
    <row r="768" spans="1:31">
      <c r="A768" s="133" t="e">
        <f t="shared" si="248"/>
        <v>#VALUE!</v>
      </c>
      <c r="B768" s="134" t="e">
        <f t="shared" si="249"/>
        <v>#VALUE!</v>
      </c>
      <c r="C768" s="134" t="e">
        <f t="shared" si="250"/>
        <v>#VALUE!</v>
      </c>
      <c r="D768" s="135" t="e">
        <f t="shared" si="251"/>
        <v>#VALUE!</v>
      </c>
      <c r="E768" s="150" t="e">
        <f t="shared" si="239"/>
        <v>#VALUE!</v>
      </c>
      <c r="F768" s="150" t="e">
        <f t="shared" si="240"/>
        <v>#VALUE!</v>
      </c>
      <c r="G768" s="136" t="e">
        <f t="shared" si="241"/>
        <v>#VALUE!</v>
      </c>
      <c r="H768" s="148" t="e">
        <f t="shared" si="245"/>
        <v>#VALUE!</v>
      </c>
      <c r="I768" s="148" t="e">
        <f t="shared" si="252"/>
        <v>#VALUE!</v>
      </c>
      <c r="J768" s="148" t="e">
        <f t="shared" si="242"/>
        <v>#VALUE!</v>
      </c>
      <c r="K768" s="148" t="e">
        <f t="shared" si="253"/>
        <v>#VALUE!</v>
      </c>
      <c r="L768" s="148" t="e">
        <f t="shared" si="254"/>
        <v>#VALUE!</v>
      </c>
      <c r="M768" s="148" t="e">
        <f t="shared" si="243"/>
        <v>#VALUE!</v>
      </c>
      <c r="N768" s="148" t="e">
        <f t="shared" si="246"/>
        <v>#VALUE!</v>
      </c>
      <c r="O768" s="148"/>
      <c r="P768" s="148"/>
      <c r="Q768" s="148" t="e">
        <f t="shared" si="255"/>
        <v>#VALUE!</v>
      </c>
      <c r="R768" s="148" t="e">
        <f t="shared" si="256"/>
        <v>#VALUE!</v>
      </c>
      <c r="S768" s="137" t="e">
        <f t="shared" si="244"/>
        <v>#VALUE!</v>
      </c>
      <c r="T768" s="275" t="e">
        <f t="shared" si="258"/>
        <v>#VALUE!</v>
      </c>
      <c r="U768" s="275" t="e">
        <f t="shared" si="257"/>
        <v>#VALUE!</v>
      </c>
      <c r="V768" s="275" t="e">
        <f t="shared" si="257"/>
        <v>#VALUE!</v>
      </c>
      <c r="W768" s="275" t="e">
        <f t="shared" si="257"/>
        <v>#VALUE!</v>
      </c>
      <c r="X768" s="275" t="e">
        <f t="shared" si="257"/>
        <v>#VALUE!</v>
      </c>
      <c r="Y768" s="275" t="e">
        <f t="shared" si="257"/>
        <v>#VALUE!</v>
      </c>
      <c r="Z768" s="275" t="e">
        <f t="shared" si="257"/>
        <v>#VALUE!</v>
      </c>
      <c r="AA768" s="275" t="e">
        <f t="shared" si="257"/>
        <v>#VALUE!</v>
      </c>
      <c r="AB768" s="275" t="e">
        <f t="shared" si="257"/>
        <v>#VALUE!</v>
      </c>
      <c r="AC768" s="275" t="e">
        <f t="shared" si="257"/>
        <v>#VALUE!</v>
      </c>
      <c r="AD768" s="275" t="e">
        <f t="shared" si="257"/>
        <v>#VALUE!</v>
      </c>
      <c r="AE768" s="276" t="e">
        <f t="shared" si="247"/>
        <v>#VALUE!</v>
      </c>
    </row>
    <row r="769" spans="1:31">
      <c r="A769" s="133" t="e">
        <f t="shared" si="248"/>
        <v>#VALUE!</v>
      </c>
      <c r="B769" s="134" t="e">
        <f t="shared" si="249"/>
        <v>#VALUE!</v>
      </c>
      <c r="C769" s="134" t="e">
        <f t="shared" si="250"/>
        <v>#VALUE!</v>
      </c>
      <c r="D769" s="135" t="e">
        <f t="shared" si="251"/>
        <v>#VALUE!</v>
      </c>
      <c r="E769" s="150" t="e">
        <f t="shared" si="239"/>
        <v>#VALUE!</v>
      </c>
      <c r="F769" s="150" t="e">
        <f t="shared" si="240"/>
        <v>#VALUE!</v>
      </c>
      <c r="G769" s="136" t="e">
        <f t="shared" si="241"/>
        <v>#VALUE!</v>
      </c>
      <c r="H769" s="148" t="e">
        <f t="shared" si="245"/>
        <v>#VALUE!</v>
      </c>
      <c r="I769" s="148" t="e">
        <f t="shared" si="252"/>
        <v>#VALUE!</v>
      </c>
      <c r="J769" s="148" t="e">
        <f t="shared" si="242"/>
        <v>#VALUE!</v>
      </c>
      <c r="K769" s="148" t="e">
        <f t="shared" si="253"/>
        <v>#VALUE!</v>
      </c>
      <c r="L769" s="148" t="e">
        <f t="shared" si="254"/>
        <v>#VALUE!</v>
      </c>
      <c r="M769" s="148" t="e">
        <f t="shared" si="243"/>
        <v>#VALUE!</v>
      </c>
      <c r="N769" s="148" t="e">
        <f t="shared" si="246"/>
        <v>#VALUE!</v>
      </c>
      <c r="O769" s="148"/>
      <c r="P769" s="148"/>
      <c r="Q769" s="148" t="e">
        <f t="shared" si="255"/>
        <v>#VALUE!</v>
      </c>
      <c r="R769" s="148" t="e">
        <f t="shared" si="256"/>
        <v>#VALUE!</v>
      </c>
      <c r="S769" s="137" t="e">
        <f t="shared" si="244"/>
        <v>#VALUE!</v>
      </c>
      <c r="T769" s="275" t="e">
        <f t="shared" si="258"/>
        <v>#VALUE!</v>
      </c>
      <c r="U769" s="275" t="e">
        <f t="shared" si="257"/>
        <v>#VALUE!</v>
      </c>
      <c r="V769" s="275" t="e">
        <f t="shared" si="257"/>
        <v>#VALUE!</v>
      </c>
      <c r="W769" s="275" t="e">
        <f t="shared" si="257"/>
        <v>#VALUE!</v>
      </c>
      <c r="X769" s="275" t="e">
        <f t="shared" si="257"/>
        <v>#VALUE!</v>
      </c>
      <c r="Y769" s="275" t="e">
        <f t="shared" si="257"/>
        <v>#VALUE!</v>
      </c>
      <c r="Z769" s="275" t="e">
        <f t="shared" si="257"/>
        <v>#VALUE!</v>
      </c>
      <c r="AA769" s="275" t="e">
        <f t="shared" si="257"/>
        <v>#VALUE!</v>
      </c>
      <c r="AB769" s="275" t="e">
        <f t="shared" si="257"/>
        <v>#VALUE!</v>
      </c>
      <c r="AC769" s="275" t="e">
        <f t="shared" si="257"/>
        <v>#VALUE!</v>
      </c>
      <c r="AD769" s="275" t="e">
        <f t="shared" si="257"/>
        <v>#VALUE!</v>
      </c>
      <c r="AE769" s="276" t="e">
        <f t="shared" si="247"/>
        <v>#VALUE!</v>
      </c>
    </row>
    <row r="770" spans="1:31">
      <c r="A770" s="133" t="e">
        <f t="shared" si="248"/>
        <v>#VALUE!</v>
      </c>
      <c r="B770" s="134" t="e">
        <f t="shared" si="249"/>
        <v>#VALUE!</v>
      </c>
      <c r="C770" s="134" t="e">
        <f t="shared" si="250"/>
        <v>#VALUE!</v>
      </c>
      <c r="D770" s="135" t="e">
        <f t="shared" si="251"/>
        <v>#VALUE!</v>
      </c>
      <c r="E770" s="150" t="e">
        <f t="shared" si="239"/>
        <v>#VALUE!</v>
      </c>
      <c r="F770" s="150" t="e">
        <f t="shared" si="240"/>
        <v>#VALUE!</v>
      </c>
      <c r="G770" s="136" t="e">
        <f t="shared" si="241"/>
        <v>#VALUE!</v>
      </c>
      <c r="H770" s="148" t="e">
        <f t="shared" si="245"/>
        <v>#VALUE!</v>
      </c>
      <c r="I770" s="148" t="e">
        <f t="shared" si="252"/>
        <v>#VALUE!</v>
      </c>
      <c r="J770" s="148" t="e">
        <f t="shared" si="242"/>
        <v>#VALUE!</v>
      </c>
      <c r="K770" s="148" t="e">
        <f t="shared" si="253"/>
        <v>#VALUE!</v>
      </c>
      <c r="L770" s="148" t="e">
        <f t="shared" si="254"/>
        <v>#VALUE!</v>
      </c>
      <c r="M770" s="148" t="e">
        <f t="shared" si="243"/>
        <v>#VALUE!</v>
      </c>
      <c r="N770" s="148" t="e">
        <f t="shared" si="246"/>
        <v>#VALUE!</v>
      </c>
      <c r="O770" s="148"/>
      <c r="P770" s="148"/>
      <c r="Q770" s="148" t="e">
        <f t="shared" si="255"/>
        <v>#VALUE!</v>
      </c>
      <c r="R770" s="148" t="e">
        <f t="shared" si="256"/>
        <v>#VALUE!</v>
      </c>
      <c r="S770" s="137" t="e">
        <f t="shared" si="244"/>
        <v>#VALUE!</v>
      </c>
      <c r="T770" s="275" t="e">
        <f t="shared" si="258"/>
        <v>#VALUE!</v>
      </c>
      <c r="U770" s="275" t="e">
        <f t="shared" si="257"/>
        <v>#VALUE!</v>
      </c>
      <c r="V770" s="275" t="e">
        <f t="shared" si="257"/>
        <v>#VALUE!</v>
      </c>
      <c r="W770" s="275" t="e">
        <f t="shared" si="257"/>
        <v>#VALUE!</v>
      </c>
      <c r="X770" s="275" t="e">
        <f t="shared" si="257"/>
        <v>#VALUE!</v>
      </c>
      <c r="Y770" s="275" t="e">
        <f t="shared" ref="U770:AD795" si="259">MAX(0,MIN(MAX(0,$M770),Y$7)-Y$6)</f>
        <v>#VALUE!</v>
      </c>
      <c r="Z770" s="275" t="e">
        <f t="shared" si="259"/>
        <v>#VALUE!</v>
      </c>
      <c r="AA770" s="275" t="e">
        <f t="shared" si="259"/>
        <v>#VALUE!</v>
      </c>
      <c r="AB770" s="275" t="e">
        <f t="shared" si="259"/>
        <v>#VALUE!</v>
      </c>
      <c r="AC770" s="275" t="e">
        <f t="shared" si="259"/>
        <v>#VALUE!</v>
      </c>
      <c r="AD770" s="275" t="e">
        <f t="shared" si="259"/>
        <v>#VALUE!</v>
      </c>
      <c r="AE770" s="276" t="e">
        <f t="shared" si="247"/>
        <v>#VALUE!</v>
      </c>
    </row>
    <row r="771" spans="1:31">
      <c r="A771" s="133" t="e">
        <f t="shared" si="248"/>
        <v>#VALUE!</v>
      </c>
      <c r="B771" s="134" t="e">
        <f t="shared" si="249"/>
        <v>#VALUE!</v>
      </c>
      <c r="C771" s="134" t="e">
        <f t="shared" si="250"/>
        <v>#VALUE!</v>
      </c>
      <c r="D771" s="135" t="e">
        <f t="shared" si="251"/>
        <v>#VALUE!</v>
      </c>
      <c r="E771" s="150" t="e">
        <f t="shared" si="239"/>
        <v>#VALUE!</v>
      </c>
      <c r="F771" s="150" t="e">
        <f t="shared" si="240"/>
        <v>#VALUE!</v>
      </c>
      <c r="G771" s="136" t="e">
        <f t="shared" si="241"/>
        <v>#VALUE!</v>
      </c>
      <c r="H771" s="148" t="e">
        <f t="shared" si="245"/>
        <v>#VALUE!</v>
      </c>
      <c r="I771" s="148" t="e">
        <f t="shared" si="252"/>
        <v>#VALUE!</v>
      </c>
      <c r="J771" s="148" t="e">
        <f t="shared" si="242"/>
        <v>#VALUE!</v>
      </c>
      <c r="K771" s="148" t="e">
        <f t="shared" si="253"/>
        <v>#VALUE!</v>
      </c>
      <c r="L771" s="148" t="e">
        <f t="shared" si="254"/>
        <v>#VALUE!</v>
      </c>
      <c r="M771" s="148" t="e">
        <f t="shared" si="243"/>
        <v>#VALUE!</v>
      </c>
      <c r="N771" s="148" t="e">
        <f t="shared" si="246"/>
        <v>#VALUE!</v>
      </c>
      <c r="O771" s="148"/>
      <c r="P771" s="148"/>
      <c r="Q771" s="148" t="e">
        <f t="shared" si="255"/>
        <v>#VALUE!</v>
      </c>
      <c r="R771" s="148" t="e">
        <f t="shared" si="256"/>
        <v>#VALUE!</v>
      </c>
      <c r="S771" s="137" t="e">
        <f t="shared" si="244"/>
        <v>#VALUE!</v>
      </c>
      <c r="T771" s="275" t="e">
        <f t="shared" si="258"/>
        <v>#VALUE!</v>
      </c>
      <c r="U771" s="275" t="e">
        <f t="shared" si="259"/>
        <v>#VALUE!</v>
      </c>
      <c r="V771" s="275" t="e">
        <f t="shared" si="259"/>
        <v>#VALUE!</v>
      </c>
      <c r="W771" s="275" t="e">
        <f t="shared" si="259"/>
        <v>#VALUE!</v>
      </c>
      <c r="X771" s="275" t="e">
        <f t="shared" si="259"/>
        <v>#VALUE!</v>
      </c>
      <c r="Y771" s="275" t="e">
        <f t="shared" si="259"/>
        <v>#VALUE!</v>
      </c>
      <c r="Z771" s="275" t="e">
        <f t="shared" si="259"/>
        <v>#VALUE!</v>
      </c>
      <c r="AA771" s="275" t="e">
        <f t="shared" si="259"/>
        <v>#VALUE!</v>
      </c>
      <c r="AB771" s="275" t="e">
        <f t="shared" si="259"/>
        <v>#VALUE!</v>
      </c>
      <c r="AC771" s="275" t="e">
        <f t="shared" si="259"/>
        <v>#VALUE!</v>
      </c>
      <c r="AD771" s="275" t="e">
        <f t="shared" si="259"/>
        <v>#VALUE!</v>
      </c>
      <c r="AE771" s="276" t="e">
        <f t="shared" si="247"/>
        <v>#VALUE!</v>
      </c>
    </row>
    <row r="772" spans="1:31">
      <c r="A772" s="133" t="e">
        <f t="shared" si="248"/>
        <v>#VALUE!</v>
      </c>
      <c r="B772" s="134" t="e">
        <f t="shared" si="249"/>
        <v>#VALUE!</v>
      </c>
      <c r="C772" s="134" t="e">
        <f t="shared" si="250"/>
        <v>#VALUE!</v>
      </c>
      <c r="D772" s="135" t="e">
        <f t="shared" si="251"/>
        <v>#VALUE!</v>
      </c>
      <c r="E772" s="150" t="e">
        <f t="shared" si="239"/>
        <v>#VALUE!</v>
      </c>
      <c r="F772" s="150" t="e">
        <f t="shared" si="240"/>
        <v>#VALUE!</v>
      </c>
      <c r="G772" s="136" t="e">
        <f t="shared" si="241"/>
        <v>#VALUE!</v>
      </c>
      <c r="H772" s="148" t="e">
        <f t="shared" si="245"/>
        <v>#VALUE!</v>
      </c>
      <c r="I772" s="148" t="e">
        <f t="shared" si="252"/>
        <v>#VALUE!</v>
      </c>
      <c r="J772" s="148" t="e">
        <f t="shared" si="242"/>
        <v>#VALUE!</v>
      </c>
      <c r="K772" s="148" t="e">
        <f t="shared" si="253"/>
        <v>#VALUE!</v>
      </c>
      <c r="L772" s="148" t="e">
        <f t="shared" si="254"/>
        <v>#VALUE!</v>
      </c>
      <c r="M772" s="148" t="e">
        <f t="shared" si="243"/>
        <v>#VALUE!</v>
      </c>
      <c r="N772" s="148" t="e">
        <f t="shared" si="246"/>
        <v>#VALUE!</v>
      </c>
      <c r="O772" s="148"/>
      <c r="P772" s="148"/>
      <c r="Q772" s="148" t="e">
        <f t="shared" si="255"/>
        <v>#VALUE!</v>
      </c>
      <c r="R772" s="148" t="e">
        <f t="shared" si="256"/>
        <v>#VALUE!</v>
      </c>
      <c r="S772" s="137" t="e">
        <f t="shared" si="244"/>
        <v>#VALUE!</v>
      </c>
      <c r="T772" s="275" t="e">
        <f t="shared" si="258"/>
        <v>#VALUE!</v>
      </c>
      <c r="U772" s="275" t="e">
        <f t="shared" si="259"/>
        <v>#VALUE!</v>
      </c>
      <c r="V772" s="275" t="e">
        <f t="shared" si="259"/>
        <v>#VALUE!</v>
      </c>
      <c r="W772" s="275" t="e">
        <f t="shared" si="259"/>
        <v>#VALUE!</v>
      </c>
      <c r="X772" s="275" t="e">
        <f t="shared" si="259"/>
        <v>#VALUE!</v>
      </c>
      <c r="Y772" s="275" t="e">
        <f t="shared" si="259"/>
        <v>#VALUE!</v>
      </c>
      <c r="Z772" s="275" t="e">
        <f t="shared" si="259"/>
        <v>#VALUE!</v>
      </c>
      <c r="AA772" s="275" t="e">
        <f t="shared" si="259"/>
        <v>#VALUE!</v>
      </c>
      <c r="AB772" s="275" t="e">
        <f t="shared" si="259"/>
        <v>#VALUE!</v>
      </c>
      <c r="AC772" s="275" t="e">
        <f t="shared" si="259"/>
        <v>#VALUE!</v>
      </c>
      <c r="AD772" s="275" t="e">
        <f t="shared" si="259"/>
        <v>#VALUE!</v>
      </c>
      <c r="AE772" s="276" t="e">
        <f t="shared" si="247"/>
        <v>#VALUE!</v>
      </c>
    </row>
    <row r="773" spans="1:31">
      <c r="A773" s="133" t="e">
        <f t="shared" si="248"/>
        <v>#VALUE!</v>
      </c>
      <c r="B773" s="134" t="e">
        <f t="shared" si="249"/>
        <v>#VALUE!</v>
      </c>
      <c r="C773" s="134" t="e">
        <f t="shared" si="250"/>
        <v>#VALUE!</v>
      </c>
      <c r="D773" s="135" t="e">
        <f t="shared" si="251"/>
        <v>#VALUE!</v>
      </c>
      <c r="E773" s="150" t="e">
        <f t="shared" si="239"/>
        <v>#VALUE!</v>
      </c>
      <c r="F773" s="150" t="e">
        <f t="shared" si="240"/>
        <v>#VALUE!</v>
      </c>
      <c r="G773" s="136" t="e">
        <f t="shared" si="241"/>
        <v>#VALUE!</v>
      </c>
      <c r="H773" s="148" t="e">
        <f t="shared" si="245"/>
        <v>#VALUE!</v>
      </c>
      <c r="I773" s="148" t="e">
        <f t="shared" si="252"/>
        <v>#VALUE!</v>
      </c>
      <c r="J773" s="148" t="e">
        <f t="shared" si="242"/>
        <v>#VALUE!</v>
      </c>
      <c r="K773" s="148" t="e">
        <f t="shared" si="253"/>
        <v>#VALUE!</v>
      </c>
      <c r="L773" s="148" t="e">
        <f t="shared" si="254"/>
        <v>#VALUE!</v>
      </c>
      <c r="M773" s="148" t="e">
        <f t="shared" si="243"/>
        <v>#VALUE!</v>
      </c>
      <c r="N773" s="148" t="e">
        <f t="shared" si="246"/>
        <v>#VALUE!</v>
      </c>
      <c r="O773" s="148"/>
      <c r="P773" s="148"/>
      <c r="Q773" s="148" t="e">
        <f t="shared" si="255"/>
        <v>#VALUE!</v>
      </c>
      <c r="R773" s="148" t="e">
        <f t="shared" si="256"/>
        <v>#VALUE!</v>
      </c>
      <c r="S773" s="137" t="e">
        <f t="shared" si="244"/>
        <v>#VALUE!</v>
      </c>
      <c r="T773" s="275" t="e">
        <f t="shared" si="258"/>
        <v>#VALUE!</v>
      </c>
      <c r="U773" s="275" t="e">
        <f t="shared" si="259"/>
        <v>#VALUE!</v>
      </c>
      <c r="V773" s="275" t="e">
        <f t="shared" si="259"/>
        <v>#VALUE!</v>
      </c>
      <c r="W773" s="275" t="e">
        <f t="shared" si="259"/>
        <v>#VALUE!</v>
      </c>
      <c r="X773" s="275" t="e">
        <f t="shared" si="259"/>
        <v>#VALUE!</v>
      </c>
      <c r="Y773" s="275" t="e">
        <f t="shared" si="259"/>
        <v>#VALUE!</v>
      </c>
      <c r="Z773" s="275" t="e">
        <f t="shared" si="259"/>
        <v>#VALUE!</v>
      </c>
      <c r="AA773" s="275" t="e">
        <f t="shared" si="259"/>
        <v>#VALUE!</v>
      </c>
      <c r="AB773" s="275" t="e">
        <f t="shared" si="259"/>
        <v>#VALUE!</v>
      </c>
      <c r="AC773" s="275" t="e">
        <f t="shared" si="259"/>
        <v>#VALUE!</v>
      </c>
      <c r="AD773" s="275" t="e">
        <f t="shared" si="259"/>
        <v>#VALUE!</v>
      </c>
      <c r="AE773" s="276" t="e">
        <f t="shared" si="247"/>
        <v>#VALUE!</v>
      </c>
    </row>
    <row r="774" spans="1:31">
      <c r="A774" s="133" t="e">
        <f t="shared" si="248"/>
        <v>#VALUE!</v>
      </c>
      <c r="B774" s="134" t="e">
        <f t="shared" si="249"/>
        <v>#VALUE!</v>
      </c>
      <c r="C774" s="134" t="e">
        <f t="shared" si="250"/>
        <v>#VALUE!</v>
      </c>
      <c r="D774" s="135" t="e">
        <f t="shared" si="251"/>
        <v>#VALUE!</v>
      </c>
      <c r="E774" s="150" t="e">
        <f t="shared" si="239"/>
        <v>#VALUE!</v>
      </c>
      <c r="F774" s="150" t="e">
        <f t="shared" si="240"/>
        <v>#VALUE!</v>
      </c>
      <c r="G774" s="136" t="e">
        <f t="shared" si="241"/>
        <v>#VALUE!</v>
      </c>
      <c r="H774" s="148" t="e">
        <f t="shared" si="245"/>
        <v>#VALUE!</v>
      </c>
      <c r="I774" s="148" t="e">
        <f t="shared" si="252"/>
        <v>#VALUE!</v>
      </c>
      <c r="J774" s="148" t="e">
        <f t="shared" si="242"/>
        <v>#VALUE!</v>
      </c>
      <c r="K774" s="148" t="e">
        <f t="shared" si="253"/>
        <v>#VALUE!</v>
      </c>
      <c r="L774" s="148" t="e">
        <f t="shared" si="254"/>
        <v>#VALUE!</v>
      </c>
      <c r="M774" s="148" t="e">
        <f t="shared" si="243"/>
        <v>#VALUE!</v>
      </c>
      <c r="N774" s="148" t="e">
        <f t="shared" si="246"/>
        <v>#VALUE!</v>
      </c>
      <c r="O774" s="148"/>
      <c r="P774" s="148"/>
      <c r="Q774" s="148" t="e">
        <f t="shared" si="255"/>
        <v>#VALUE!</v>
      </c>
      <c r="R774" s="148" t="e">
        <f t="shared" si="256"/>
        <v>#VALUE!</v>
      </c>
      <c r="S774" s="137" t="e">
        <f t="shared" si="244"/>
        <v>#VALUE!</v>
      </c>
      <c r="T774" s="275" t="e">
        <f t="shared" si="258"/>
        <v>#VALUE!</v>
      </c>
      <c r="U774" s="275" t="e">
        <f t="shared" si="259"/>
        <v>#VALUE!</v>
      </c>
      <c r="V774" s="275" t="e">
        <f t="shared" si="259"/>
        <v>#VALUE!</v>
      </c>
      <c r="W774" s="275" t="e">
        <f t="shared" si="259"/>
        <v>#VALUE!</v>
      </c>
      <c r="X774" s="275" t="e">
        <f t="shared" si="259"/>
        <v>#VALUE!</v>
      </c>
      <c r="Y774" s="275" t="e">
        <f t="shared" si="259"/>
        <v>#VALUE!</v>
      </c>
      <c r="Z774" s="275" t="e">
        <f t="shared" si="259"/>
        <v>#VALUE!</v>
      </c>
      <c r="AA774" s="275" t="e">
        <f t="shared" si="259"/>
        <v>#VALUE!</v>
      </c>
      <c r="AB774" s="275" t="e">
        <f t="shared" si="259"/>
        <v>#VALUE!</v>
      </c>
      <c r="AC774" s="275" t="e">
        <f t="shared" si="259"/>
        <v>#VALUE!</v>
      </c>
      <c r="AD774" s="275" t="e">
        <f t="shared" si="259"/>
        <v>#VALUE!</v>
      </c>
      <c r="AE774" s="276" t="e">
        <f t="shared" si="247"/>
        <v>#VALUE!</v>
      </c>
    </row>
    <row r="775" spans="1:31">
      <c r="A775" s="133" t="e">
        <f t="shared" si="248"/>
        <v>#VALUE!</v>
      </c>
      <c r="B775" s="134" t="e">
        <f t="shared" si="249"/>
        <v>#VALUE!</v>
      </c>
      <c r="C775" s="134" t="e">
        <f t="shared" si="250"/>
        <v>#VALUE!</v>
      </c>
      <c r="D775" s="135" t="e">
        <f t="shared" si="251"/>
        <v>#VALUE!</v>
      </c>
      <c r="E775" s="150" t="e">
        <f t="shared" si="239"/>
        <v>#VALUE!</v>
      </c>
      <c r="F775" s="150" t="e">
        <f t="shared" si="240"/>
        <v>#VALUE!</v>
      </c>
      <c r="G775" s="136" t="e">
        <f t="shared" si="241"/>
        <v>#VALUE!</v>
      </c>
      <c r="H775" s="148" t="e">
        <f t="shared" si="245"/>
        <v>#VALUE!</v>
      </c>
      <c r="I775" s="148" t="e">
        <f t="shared" si="252"/>
        <v>#VALUE!</v>
      </c>
      <c r="J775" s="148" t="e">
        <f t="shared" si="242"/>
        <v>#VALUE!</v>
      </c>
      <c r="K775" s="148" t="e">
        <f t="shared" si="253"/>
        <v>#VALUE!</v>
      </c>
      <c r="L775" s="148" t="e">
        <f t="shared" si="254"/>
        <v>#VALUE!</v>
      </c>
      <c r="M775" s="148" t="e">
        <f t="shared" si="243"/>
        <v>#VALUE!</v>
      </c>
      <c r="N775" s="148" t="e">
        <f t="shared" si="246"/>
        <v>#VALUE!</v>
      </c>
      <c r="O775" s="148"/>
      <c r="P775" s="148"/>
      <c r="Q775" s="148" t="e">
        <f t="shared" si="255"/>
        <v>#VALUE!</v>
      </c>
      <c r="R775" s="148" t="e">
        <f t="shared" si="256"/>
        <v>#VALUE!</v>
      </c>
      <c r="S775" s="137" t="e">
        <f t="shared" si="244"/>
        <v>#VALUE!</v>
      </c>
      <c r="T775" s="275" t="e">
        <f t="shared" si="258"/>
        <v>#VALUE!</v>
      </c>
      <c r="U775" s="275" t="e">
        <f t="shared" si="259"/>
        <v>#VALUE!</v>
      </c>
      <c r="V775" s="275" t="e">
        <f t="shared" si="259"/>
        <v>#VALUE!</v>
      </c>
      <c r="W775" s="275" t="e">
        <f t="shared" si="259"/>
        <v>#VALUE!</v>
      </c>
      <c r="X775" s="275" t="e">
        <f t="shared" si="259"/>
        <v>#VALUE!</v>
      </c>
      <c r="Y775" s="275" t="e">
        <f t="shared" si="259"/>
        <v>#VALUE!</v>
      </c>
      <c r="Z775" s="275" t="e">
        <f t="shared" si="259"/>
        <v>#VALUE!</v>
      </c>
      <c r="AA775" s="275" t="e">
        <f t="shared" si="259"/>
        <v>#VALUE!</v>
      </c>
      <c r="AB775" s="275" t="e">
        <f t="shared" si="259"/>
        <v>#VALUE!</v>
      </c>
      <c r="AC775" s="275" t="e">
        <f t="shared" si="259"/>
        <v>#VALUE!</v>
      </c>
      <c r="AD775" s="275" t="e">
        <f t="shared" si="259"/>
        <v>#VALUE!</v>
      </c>
      <c r="AE775" s="276" t="e">
        <f t="shared" si="247"/>
        <v>#VALUE!</v>
      </c>
    </row>
    <row r="776" spans="1:31">
      <c r="A776" s="133" t="e">
        <f t="shared" si="248"/>
        <v>#VALUE!</v>
      </c>
      <c r="B776" s="134" t="e">
        <f t="shared" si="249"/>
        <v>#VALUE!</v>
      </c>
      <c r="C776" s="134" t="e">
        <f t="shared" si="250"/>
        <v>#VALUE!</v>
      </c>
      <c r="D776" s="135" t="e">
        <f t="shared" si="251"/>
        <v>#VALUE!</v>
      </c>
      <c r="E776" s="150" t="e">
        <f t="shared" si="239"/>
        <v>#VALUE!</v>
      </c>
      <c r="F776" s="150" t="e">
        <f t="shared" si="240"/>
        <v>#VALUE!</v>
      </c>
      <c r="G776" s="136" t="e">
        <f t="shared" si="241"/>
        <v>#VALUE!</v>
      </c>
      <c r="H776" s="148" t="e">
        <f t="shared" si="245"/>
        <v>#VALUE!</v>
      </c>
      <c r="I776" s="148" t="e">
        <f t="shared" si="252"/>
        <v>#VALUE!</v>
      </c>
      <c r="J776" s="148" t="e">
        <f t="shared" si="242"/>
        <v>#VALUE!</v>
      </c>
      <c r="K776" s="148" t="e">
        <f t="shared" si="253"/>
        <v>#VALUE!</v>
      </c>
      <c r="L776" s="148" t="e">
        <f t="shared" si="254"/>
        <v>#VALUE!</v>
      </c>
      <c r="M776" s="148" t="e">
        <f t="shared" si="243"/>
        <v>#VALUE!</v>
      </c>
      <c r="N776" s="148" t="e">
        <f t="shared" si="246"/>
        <v>#VALUE!</v>
      </c>
      <c r="O776" s="148"/>
      <c r="P776" s="148"/>
      <c r="Q776" s="148" t="e">
        <f t="shared" si="255"/>
        <v>#VALUE!</v>
      </c>
      <c r="R776" s="148" t="e">
        <f t="shared" si="256"/>
        <v>#VALUE!</v>
      </c>
      <c r="S776" s="137" t="e">
        <f t="shared" si="244"/>
        <v>#VALUE!</v>
      </c>
      <c r="T776" s="275" t="e">
        <f t="shared" si="258"/>
        <v>#VALUE!</v>
      </c>
      <c r="U776" s="275" t="e">
        <f t="shared" si="259"/>
        <v>#VALUE!</v>
      </c>
      <c r="V776" s="275" t="e">
        <f t="shared" si="259"/>
        <v>#VALUE!</v>
      </c>
      <c r="W776" s="275" t="e">
        <f t="shared" si="259"/>
        <v>#VALUE!</v>
      </c>
      <c r="X776" s="275" t="e">
        <f t="shared" si="259"/>
        <v>#VALUE!</v>
      </c>
      <c r="Y776" s="275" t="e">
        <f t="shared" si="259"/>
        <v>#VALUE!</v>
      </c>
      <c r="Z776" s="275" t="e">
        <f t="shared" si="259"/>
        <v>#VALUE!</v>
      </c>
      <c r="AA776" s="275" t="e">
        <f t="shared" si="259"/>
        <v>#VALUE!</v>
      </c>
      <c r="AB776" s="275" t="e">
        <f t="shared" si="259"/>
        <v>#VALUE!</v>
      </c>
      <c r="AC776" s="275" t="e">
        <f t="shared" si="259"/>
        <v>#VALUE!</v>
      </c>
      <c r="AD776" s="275" t="e">
        <f t="shared" si="259"/>
        <v>#VALUE!</v>
      </c>
      <c r="AE776" s="276" t="e">
        <f t="shared" si="247"/>
        <v>#VALUE!</v>
      </c>
    </row>
    <row r="777" spans="1:31">
      <c r="A777" s="133" t="e">
        <f t="shared" si="248"/>
        <v>#VALUE!</v>
      </c>
      <c r="B777" s="134" t="e">
        <f t="shared" si="249"/>
        <v>#VALUE!</v>
      </c>
      <c r="C777" s="134" t="e">
        <f t="shared" si="250"/>
        <v>#VALUE!</v>
      </c>
      <c r="D777" s="135" t="e">
        <f t="shared" si="251"/>
        <v>#VALUE!</v>
      </c>
      <c r="E777" s="150" t="e">
        <f t="shared" si="239"/>
        <v>#VALUE!</v>
      </c>
      <c r="F777" s="150" t="e">
        <f t="shared" si="240"/>
        <v>#VALUE!</v>
      </c>
      <c r="G777" s="136" t="e">
        <f t="shared" si="241"/>
        <v>#VALUE!</v>
      </c>
      <c r="H777" s="148" t="e">
        <f t="shared" si="245"/>
        <v>#VALUE!</v>
      </c>
      <c r="I777" s="148" t="e">
        <f t="shared" si="252"/>
        <v>#VALUE!</v>
      </c>
      <c r="J777" s="148" t="e">
        <f t="shared" si="242"/>
        <v>#VALUE!</v>
      </c>
      <c r="K777" s="148" t="e">
        <f t="shared" si="253"/>
        <v>#VALUE!</v>
      </c>
      <c r="L777" s="148" t="e">
        <f t="shared" si="254"/>
        <v>#VALUE!</v>
      </c>
      <c r="M777" s="148" t="e">
        <f t="shared" si="243"/>
        <v>#VALUE!</v>
      </c>
      <c r="N777" s="148" t="e">
        <f t="shared" si="246"/>
        <v>#VALUE!</v>
      </c>
      <c r="O777" s="148"/>
      <c r="P777" s="148"/>
      <c r="Q777" s="148" t="e">
        <f t="shared" si="255"/>
        <v>#VALUE!</v>
      </c>
      <c r="R777" s="148" t="e">
        <f t="shared" si="256"/>
        <v>#VALUE!</v>
      </c>
      <c r="S777" s="137" t="e">
        <f t="shared" si="244"/>
        <v>#VALUE!</v>
      </c>
      <c r="T777" s="275" t="e">
        <f t="shared" si="258"/>
        <v>#VALUE!</v>
      </c>
      <c r="U777" s="275" t="e">
        <f t="shared" si="259"/>
        <v>#VALUE!</v>
      </c>
      <c r="V777" s="275" t="e">
        <f t="shared" si="259"/>
        <v>#VALUE!</v>
      </c>
      <c r="W777" s="275" t="e">
        <f t="shared" si="259"/>
        <v>#VALUE!</v>
      </c>
      <c r="X777" s="275" t="e">
        <f t="shared" si="259"/>
        <v>#VALUE!</v>
      </c>
      <c r="Y777" s="275" t="e">
        <f t="shared" si="259"/>
        <v>#VALUE!</v>
      </c>
      <c r="Z777" s="275" t="e">
        <f t="shared" si="259"/>
        <v>#VALUE!</v>
      </c>
      <c r="AA777" s="275" t="e">
        <f t="shared" si="259"/>
        <v>#VALUE!</v>
      </c>
      <c r="AB777" s="275" t="e">
        <f t="shared" si="259"/>
        <v>#VALUE!</v>
      </c>
      <c r="AC777" s="275" t="e">
        <f t="shared" si="259"/>
        <v>#VALUE!</v>
      </c>
      <c r="AD777" s="275" t="e">
        <f t="shared" si="259"/>
        <v>#VALUE!</v>
      </c>
      <c r="AE777" s="276" t="e">
        <f t="shared" si="247"/>
        <v>#VALUE!</v>
      </c>
    </row>
    <row r="778" spans="1:31">
      <c r="A778" s="133" t="e">
        <f t="shared" si="248"/>
        <v>#VALUE!</v>
      </c>
      <c r="B778" s="134" t="e">
        <f t="shared" si="249"/>
        <v>#VALUE!</v>
      </c>
      <c r="C778" s="134" t="e">
        <f t="shared" si="250"/>
        <v>#VALUE!</v>
      </c>
      <c r="D778" s="135" t="e">
        <f t="shared" si="251"/>
        <v>#VALUE!</v>
      </c>
      <c r="E778" s="150" t="e">
        <f t="shared" si="239"/>
        <v>#VALUE!</v>
      </c>
      <c r="F778" s="150" t="e">
        <f t="shared" si="240"/>
        <v>#VALUE!</v>
      </c>
      <c r="G778" s="136" t="e">
        <f t="shared" si="241"/>
        <v>#VALUE!</v>
      </c>
      <c r="H778" s="148" t="e">
        <f t="shared" si="245"/>
        <v>#VALUE!</v>
      </c>
      <c r="I778" s="148" t="e">
        <f t="shared" si="252"/>
        <v>#VALUE!</v>
      </c>
      <c r="J778" s="148" t="e">
        <f t="shared" si="242"/>
        <v>#VALUE!</v>
      </c>
      <c r="K778" s="148" t="e">
        <f t="shared" si="253"/>
        <v>#VALUE!</v>
      </c>
      <c r="L778" s="148" t="e">
        <f t="shared" si="254"/>
        <v>#VALUE!</v>
      </c>
      <c r="M778" s="148" t="e">
        <f t="shared" si="243"/>
        <v>#VALUE!</v>
      </c>
      <c r="N778" s="148" t="e">
        <f t="shared" si="246"/>
        <v>#VALUE!</v>
      </c>
      <c r="O778" s="148"/>
      <c r="P778" s="148"/>
      <c r="Q778" s="148" t="e">
        <f t="shared" si="255"/>
        <v>#VALUE!</v>
      </c>
      <c r="R778" s="148" t="e">
        <f t="shared" si="256"/>
        <v>#VALUE!</v>
      </c>
      <c r="S778" s="137" t="e">
        <f t="shared" si="244"/>
        <v>#VALUE!</v>
      </c>
      <c r="T778" s="275" t="e">
        <f t="shared" si="258"/>
        <v>#VALUE!</v>
      </c>
      <c r="U778" s="275" t="e">
        <f t="shared" si="259"/>
        <v>#VALUE!</v>
      </c>
      <c r="V778" s="275" t="e">
        <f t="shared" si="259"/>
        <v>#VALUE!</v>
      </c>
      <c r="W778" s="275" t="e">
        <f t="shared" si="259"/>
        <v>#VALUE!</v>
      </c>
      <c r="X778" s="275" t="e">
        <f t="shared" si="259"/>
        <v>#VALUE!</v>
      </c>
      <c r="Y778" s="275" t="e">
        <f t="shared" si="259"/>
        <v>#VALUE!</v>
      </c>
      <c r="Z778" s="275" t="e">
        <f t="shared" si="259"/>
        <v>#VALUE!</v>
      </c>
      <c r="AA778" s="275" t="e">
        <f t="shared" si="259"/>
        <v>#VALUE!</v>
      </c>
      <c r="AB778" s="275" t="e">
        <f t="shared" si="259"/>
        <v>#VALUE!</v>
      </c>
      <c r="AC778" s="275" t="e">
        <f t="shared" si="259"/>
        <v>#VALUE!</v>
      </c>
      <c r="AD778" s="275" t="e">
        <f t="shared" si="259"/>
        <v>#VALUE!</v>
      </c>
      <c r="AE778" s="276" t="e">
        <f t="shared" si="247"/>
        <v>#VALUE!</v>
      </c>
    </row>
    <row r="779" spans="1:31">
      <c r="A779" s="133" t="e">
        <f t="shared" si="248"/>
        <v>#VALUE!</v>
      </c>
      <c r="B779" s="134" t="e">
        <f t="shared" si="249"/>
        <v>#VALUE!</v>
      </c>
      <c r="C779" s="134" t="e">
        <f t="shared" si="250"/>
        <v>#VALUE!</v>
      </c>
      <c r="D779" s="135" t="e">
        <f t="shared" si="251"/>
        <v>#VALUE!</v>
      </c>
      <c r="E779" s="150" t="e">
        <f t="shared" si="239"/>
        <v>#VALUE!</v>
      </c>
      <c r="F779" s="150" t="e">
        <f t="shared" si="240"/>
        <v>#VALUE!</v>
      </c>
      <c r="G779" s="136" t="e">
        <f t="shared" si="241"/>
        <v>#VALUE!</v>
      </c>
      <c r="H779" s="148" t="e">
        <f t="shared" si="245"/>
        <v>#VALUE!</v>
      </c>
      <c r="I779" s="148" t="e">
        <f t="shared" si="252"/>
        <v>#VALUE!</v>
      </c>
      <c r="J779" s="148" t="e">
        <f t="shared" si="242"/>
        <v>#VALUE!</v>
      </c>
      <c r="K779" s="148" t="e">
        <f t="shared" si="253"/>
        <v>#VALUE!</v>
      </c>
      <c r="L779" s="148" t="e">
        <f t="shared" si="254"/>
        <v>#VALUE!</v>
      </c>
      <c r="M779" s="148" t="e">
        <f t="shared" si="243"/>
        <v>#VALUE!</v>
      </c>
      <c r="N779" s="148" t="e">
        <f t="shared" si="246"/>
        <v>#VALUE!</v>
      </c>
      <c r="O779" s="148"/>
      <c r="P779" s="148"/>
      <c r="Q779" s="148" t="e">
        <f t="shared" si="255"/>
        <v>#VALUE!</v>
      </c>
      <c r="R779" s="148" t="e">
        <f t="shared" si="256"/>
        <v>#VALUE!</v>
      </c>
      <c r="S779" s="137" t="e">
        <f t="shared" si="244"/>
        <v>#VALUE!</v>
      </c>
      <c r="T779" s="275" t="e">
        <f t="shared" si="258"/>
        <v>#VALUE!</v>
      </c>
      <c r="U779" s="275" t="e">
        <f t="shared" si="259"/>
        <v>#VALUE!</v>
      </c>
      <c r="V779" s="275" t="e">
        <f t="shared" si="259"/>
        <v>#VALUE!</v>
      </c>
      <c r="W779" s="275" t="e">
        <f t="shared" si="259"/>
        <v>#VALUE!</v>
      </c>
      <c r="X779" s="275" t="e">
        <f t="shared" si="259"/>
        <v>#VALUE!</v>
      </c>
      <c r="Y779" s="275" t="e">
        <f t="shared" si="259"/>
        <v>#VALUE!</v>
      </c>
      <c r="Z779" s="275" t="e">
        <f t="shared" si="259"/>
        <v>#VALUE!</v>
      </c>
      <c r="AA779" s="275" t="e">
        <f t="shared" si="259"/>
        <v>#VALUE!</v>
      </c>
      <c r="AB779" s="275" t="e">
        <f t="shared" si="259"/>
        <v>#VALUE!</v>
      </c>
      <c r="AC779" s="275" t="e">
        <f t="shared" si="259"/>
        <v>#VALUE!</v>
      </c>
      <c r="AD779" s="275" t="e">
        <f t="shared" si="259"/>
        <v>#VALUE!</v>
      </c>
      <c r="AE779" s="276" t="e">
        <f t="shared" si="247"/>
        <v>#VALUE!</v>
      </c>
    </row>
    <row r="780" spans="1:31">
      <c r="A780" s="133" t="e">
        <f t="shared" si="248"/>
        <v>#VALUE!</v>
      </c>
      <c r="B780" s="134" t="e">
        <f t="shared" si="249"/>
        <v>#VALUE!</v>
      </c>
      <c r="C780" s="134" t="e">
        <f t="shared" si="250"/>
        <v>#VALUE!</v>
      </c>
      <c r="D780" s="135" t="e">
        <f t="shared" si="251"/>
        <v>#VALUE!</v>
      </c>
      <c r="E780" s="150" t="e">
        <f t="shared" si="239"/>
        <v>#VALUE!</v>
      </c>
      <c r="F780" s="150" t="e">
        <f t="shared" si="240"/>
        <v>#VALUE!</v>
      </c>
      <c r="G780" s="136" t="e">
        <f t="shared" si="241"/>
        <v>#VALUE!</v>
      </c>
      <c r="H780" s="148" t="e">
        <f t="shared" si="245"/>
        <v>#VALUE!</v>
      </c>
      <c r="I780" s="148" t="e">
        <f t="shared" si="252"/>
        <v>#VALUE!</v>
      </c>
      <c r="J780" s="148" t="e">
        <f t="shared" si="242"/>
        <v>#VALUE!</v>
      </c>
      <c r="K780" s="148" t="e">
        <f t="shared" si="253"/>
        <v>#VALUE!</v>
      </c>
      <c r="L780" s="148" t="e">
        <f t="shared" si="254"/>
        <v>#VALUE!</v>
      </c>
      <c r="M780" s="148" t="e">
        <f t="shared" si="243"/>
        <v>#VALUE!</v>
      </c>
      <c r="N780" s="148" t="e">
        <f t="shared" si="246"/>
        <v>#VALUE!</v>
      </c>
      <c r="O780" s="148"/>
      <c r="P780" s="148"/>
      <c r="Q780" s="148" t="e">
        <f t="shared" si="255"/>
        <v>#VALUE!</v>
      </c>
      <c r="R780" s="148" t="e">
        <f t="shared" si="256"/>
        <v>#VALUE!</v>
      </c>
      <c r="S780" s="137" t="e">
        <f t="shared" si="244"/>
        <v>#VALUE!</v>
      </c>
      <c r="T780" s="275" t="e">
        <f t="shared" si="258"/>
        <v>#VALUE!</v>
      </c>
      <c r="U780" s="275" t="e">
        <f t="shared" si="259"/>
        <v>#VALUE!</v>
      </c>
      <c r="V780" s="275" t="e">
        <f t="shared" si="259"/>
        <v>#VALUE!</v>
      </c>
      <c r="W780" s="275" t="e">
        <f t="shared" si="259"/>
        <v>#VALUE!</v>
      </c>
      <c r="X780" s="275" t="e">
        <f t="shared" si="259"/>
        <v>#VALUE!</v>
      </c>
      <c r="Y780" s="275" t="e">
        <f t="shared" si="259"/>
        <v>#VALUE!</v>
      </c>
      <c r="Z780" s="275" t="e">
        <f t="shared" si="259"/>
        <v>#VALUE!</v>
      </c>
      <c r="AA780" s="275" t="e">
        <f t="shared" si="259"/>
        <v>#VALUE!</v>
      </c>
      <c r="AB780" s="275" t="e">
        <f t="shared" si="259"/>
        <v>#VALUE!</v>
      </c>
      <c r="AC780" s="275" t="e">
        <f t="shared" si="259"/>
        <v>#VALUE!</v>
      </c>
      <c r="AD780" s="275" t="e">
        <f t="shared" si="259"/>
        <v>#VALUE!</v>
      </c>
      <c r="AE780" s="276" t="e">
        <f t="shared" si="247"/>
        <v>#VALUE!</v>
      </c>
    </row>
    <row r="781" spans="1:31">
      <c r="A781" s="133" t="e">
        <f t="shared" si="248"/>
        <v>#VALUE!</v>
      </c>
      <c r="B781" s="134" t="e">
        <f t="shared" si="249"/>
        <v>#VALUE!</v>
      </c>
      <c r="C781" s="134" t="e">
        <f t="shared" si="250"/>
        <v>#VALUE!</v>
      </c>
      <c r="D781" s="135" t="e">
        <f t="shared" si="251"/>
        <v>#VALUE!</v>
      </c>
      <c r="E781" s="150" t="e">
        <f t="shared" si="239"/>
        <v>#VALUE!</v>
      </c>
      <c r="F781" s="150" t="e">
        <f t="shared" si="240"/>
        <v>#VALUE!</v>
      </c>
      <c r="G781" s="136" t="e">
        <f t="shared" si="241"/>
        <v>#VALUE!</v>
      </c>
      <c r="H781" s="148" t="e">
        <f t="shared" si="245"/>
        <v>#VALUE!</v>
      </c>
      <c r="I781" s="148" t="e">
        <f t="shared" si="252"/>
        <v>#VALUE!</v>
      </c>
      <c r="J781" s="148" t="e">
        <f t="shared" si="242"/>
        <v>#VALUE!</v>
      </c>
      <c r="K781" s="148" t="e">
        <f t="shared" si="253"/>
        <v>#VALUE!</v>
      </c>
      <c r="L781" s="148" t="e">
        <f t="shared" si="254"/>
        <v>#VALUE!</v>
      </c>
      <c r="M781" s="148" t="e">
        <f t="shared" si="243"/>
        <v>#VALUE!</v>
      </c>
      <c r="N781" s="148" t="e">
        <f t="shared" si="246"/>
        <v>#VALUE!</v>
      </c>
      <c r="O781" s="148"/>
      <c r="P781" s="148"/>
      <c r="Q781" s="148" t="e">
        <f t="shared" si="255"/>
        <v>#VALUE!</v>
      </c>
      <c r="R781" s="148" t="e">
        <f t="shared" si="256"/>
        <v>#VALUE!</v>
      </c>
      <c r="S781" s="137" t="e">
        <f t="shared" si="244"/>
        <v>#VALUE!</v>
      </c>
      <c r="T781" s="275" t="e">
        <f t="shared" si="258"/>
        <v>#VALUE!</v>
      </c>
      <c r="U781" s="275" t="e">
        <f t="shared" si="259"/>
        <v>#VALUE!</v>
      </c>
      <c r="V781" s="275" t="e">
        <f t="shared" si="259"/>
        <v>#VALUE!</v>
      </c>
      <c r="W781" s="275" t="e">
        <f t="shared" si="259"/>
        <v>#VALUE!</v>
      </c>
      <c r="X781" s="275" t="e">
        <f t="shared" si="259"/>
        <v>#VALUE!</v>
      </c>
      <c r="Y781" s="275" t="e">
        <f t="shared" si="259"/>
        <v>#VALUE!</v>
      </c>
      <c r="Z781" s="275" t="e">
        <f t="shared" si="259"/>
        <v>#VALUE!</v>
      </c>
      <c r="AA781" s="275" t="e">
        <f t="shared" si="259"/>
        <v>#VALUE!</v>
      </c>
      <c r="AB781" s="275" t="e">
        <f t="shared" si="259"/>
        <v>#VALUE!</v>
      </c>
      <c r="AC781" s="275" t="e">
        <f t="shared" si="259"/>
        <v>#VALUE!</v>
      </c>
      <c r="AD781" s="275" t="e">
        <f t="shared" si="259"/>
        <v>#VALUE!</v>
      </c>
      <c r="AE781" s="276" t="e">
        <f t="shared" si="247"/>
        <v>#VALUE!</v>
      </c>
    </row>
    <row r="782" spans="1:31">
      <c r="A782" s="133" t="e">
        <f t="shared" si="248"/>
        <v>#VALUE!</v>
      </c>
      <c r="B782" s="134" t="e">
        <f t="shared" si="249"/>
        <v>#VALUE!</v>
      </c>
      <c r="C782" s="134" t="e">
        <f t="shared" si="250"/>
        <v>#VALUE!</v>
      </c>
      <c r="D782" s="135" t="e">
        <f t="shared" si="251"/>
        <v>#VALUE!</v>
      </c>
      <c r="E782" s="150" t="e">
        <f t="shared" si="239"/>
        <v>#VALUE!</v>
      </c>
      <c r="F782" s="150" t="e">
        <f t="shared" si="240"/>
        <v>#VALUE!</v>
      </c>
      <c r="G782" s="136" t="e">
        <f t="shared" si="241"/>
        <v>#VALUE!</v>
      </c>
      <c r="H782" s="148" t="e">
        <f t="shared" si="245"/>
        <v>#VALUE!</v>
      </c>
      <c r="I782" s="148" t="e">
        <f t="shared" si="252"/>
        <v>#VALUE!</v>
      </c>
      <c r="J782" s="148" t="e">
        <f t="shared" si="242"/>
        <v>#VALUE!</v>
      </c>
      <c r="K782" s="148" t="e">
        <f t="shared" si="253"/>
        <v>#VALUE!</v>
      </c>
      <c r="L782" s="148" t="e">
        <f t="shared" si="254"/>
        <v>#VALUE!</v>
      </c>
      <c r="M782" s="148" t="e">
        <f t="shared" si="243"/>
        <v>#VALUE!</v>
      </c>
      <c r="N782" s="148" t="e">
        <f t="shared" si="246"/>
        <v>#VALUE!</v>
      </c>
      <c r="O782" s="148"/>
      <c r="P782" s="148"/>
      <c r="Q782" s="148" t="e">
        <f t="shared" si="255"/>
        <v>#VALUE!</v>
      </c>
      <c r="R782" s="148" t="e">
        <f t="shared" si="256"/>
        <v>#VALUE!</v>
      </c>
      <c r="S782" s="137" t="e">
        <f t="shared" si="244"/>
        <v>#VALUE!</v>
      </c>
      <c r="T782" s="275" t="e">
        <f t="shared" si="258"/>
        <v>#VALUE!</v>
      </c>
      <c r="U782" s="275" t="e">
        <f t="shared" si="259"/>
        <v>#VALUE!</v>
      </c>
      <c r="V782" s="275" t="e">
        <f t="shared" si="259"/>
        <v>#VALUE!</v>
      </c>
      <c r="W782" s="275" t="e">
        <f t="shared" si="259"/>
        <v>#VALUE!</v>
      </c>
      <c r="X782" s="275" t="e">
        <f t="shared" si="259"/>
        <v>#VALUE!</v>
      </c>
      <c r="Y782" s="275" t="e">
        <f t="shared" si="259"/>
        <v>#VALUE!</v>
      </c>
      <c r="Z782" s="275" t="e">
        <f t="shared" si="259"/>
        <v>#VALUE!</v>
      </c>
      <c r="AA782" s="275" t="e">
        <f t="shared" si="259"/>
        <v>#VALUE!</v>
      </c>
      <c r="AB782" s="275" t="e">
        <f t="shared" si="259"/>
        <v>#VALUE!</v>
      </c>
      <c r="AC782" s="275" t="e">
        <f t="shared" si="259"/>
        <v>#VALUE!</v>
      </c>
      <c r="AD782" s="275" t="e">
        <f t="shared" si="259"/>
        <v>#VALUE!</v>
      </c>
      <c r="AE782" s="276" t="e">
        <f t="shared" si="247"/>
        <v>#VALUE!</v>
      </c>
    </row>
    <row r="783" spans="1:31">
      <c r="A783" s="133" t="e">
        <f t="shared" si="248"/>
        <v>#VALUE!</v>
      </c>
      <c r="B783" s="134" t="e">
        <f t="shared" si="249"/>
        <v>#VALUE!</v>
      </c>
      <c r="C783" s="134" t="e">
        <f t="shared" si="250"/>
        <v>#VALUE!</v>
      </c>
      <c r="D783" s="135" t="e">
        <f t="shared" si="251"/>
        <v>#VALUE!</v>
      </c>
      <c r="E783" s="150" t="e">
        <f t="shared" si="239"/>
        <v>#VALUE!</v>
      </c>
      <c r="F783" s="150" t="e">
        <f t="shared" si="240"/>
        <v>#VALUE!</v>
      </c>
      <c r="G783" s="136" t="e">
        <f t="shared" si="241"/>
        <v>#VALUE!</v>
      </c>
      <c r="H783" s="148" t="e">
        <f t="shared" si="245"/>
        <v>#VALUE!</v>
      </c>
      <c r="I783" s="148" t="e">
        <f t="shared" si="252"/>
        <v>#VALUE!</v>
      </c>
      <c r="J783" s="148" t="e">
        <f t="shared" si="242"/>
        <v>#VALUE!</v>
      </c>
      <c r="K783" s="148" t="e">
        <f t="shared" si="253"/>
        <v>#VALUE!</v>
      </c>
      <c r="L783" s="148" t="e">
        <f t="shared" si="254"/>
        <v>#VALUE!</v>
      </c>
      <c r="M783" s="148" t="e">
        <f t="shared" si="243"/>
        <v>#VALUE!</v>
      </c>
      <c r="N783" s="148" t="e">
        <f t="shared" si="246"/>
        <v>#VALUE!</v>
      </c>
      <c r="O783" s="148"/>
      <c r="P783" s="148"/>
      <c r="Q783" s="148" t="e">
        <f t="shared" si="255"/>
        <v>#VALUE!</v>
      </c>
      <c r="R783" s="148" t="e">
        <f t="shared" si="256"/>
        <v>#VALUE!</v>
      </c>
      <c r="S783" s="137" t="e">
        <f t="shared" si="244"/>
        <v>#VALUE!</v>
      </c>
      <c r="T783" s="275" t="e">
        <f t="shared" si="258"/>
        <v>#VALUE!</v>
      </c>
      <c r="U783" s="275" t="e">
        <f t="shared" si="259"/>
        <v>#VALUE!</v>
      </c>
      <c r="V783" s="275" t="e">
        <f t="shared" si="259"/>
        <v>#VALUE!</v>
      </c>
      <c r="W783" s="275" t="e">
        <f t="shared" si="259"/>
        <v>#VALUE!</v>
      </c>
      <c r="X783" s="275" t="e">
        <f t="shared" si="259"/>
        <v>#VALUE!</v>
      </c>
      <c r="Y783" s="275" t="e">
        <f t="shared" si="259"/>
        <v>#VALUE!</v>
      </c>
      <c r="Z783" s="275" t="e">
        <f t="shared" si="259"/>
        <v>#VALUE!</v>
      </c>
      <c r="AA783" s="275" t="e">
        <f t="shared" si="259"/>
        <v>#VALUE!</v>
      </c>
      <c r="AB783" s="275" t="e">
        <f t="shared" si="259"/>
        <v>#VALUE!</v>
      </c>
      <c r="AC783" s="275" t="e">
        <f t="shared" si="259"/>
        <v>#VALUE!</v>
      </c>
      <c r="AD783" s="275" t="e">
        <f t="shared" si="259"/>
        <v>#VALUE!</v>
      </c>
      <c r="AE783" s="276" t="e">
        <f t="shared" si="247"/>
        <v>#VALUE!</v>
      </c>
    </row>
    <row r="784" spans="1:31">
      <c r="A784" s="133" t="e">
        <f t="shared" si="248"/>
        <v>#VALUE!</v>
      </c>
      <c r="B784" s="134" t="e">
        <f t="shared" si="249"/>
        <v>#VALUE!</v>
      </c>
      <c r="C784" s="134" t="e">
        <f t="shared" si="250"/>
        <v>#VALUE!</v>
      </c>
      <c r="D784" s="135" t="e">
        <f t="shared" si="251"/>
        <v>#VALUE!</v>
      </c>
      <c r="E784" s="150" t="e">
        <f t="shared" si="239"/>
        <v>#VALUE!</v>
      </c>
      <c r="F784" s="150" t="e">
        <f t="shared" si="240"/>
        <v>#VALUE!</v>
      </c>
      <c r="G784" s="136" t="e">
        <f t="shared" si="241"/>
        <v>#VALUE!</v>
      </c>
      <c r="H784" s="148" t="e">
        <f t="shared" si="245"/>
        <v>#VALUE!</v>
      </c>
      <c r="I784" s="148" t="e">
        <f t="shared" si="252"/>
        <v>#VALUE!</v>
      </c>
      <c r="J784" s="148" t="e">
        <f t="shared" si="242"/>
        <v>#VALUE!</v>
      </c>
      <c r="K784" s="148" t="e">
        <f t="shared" si="253"/>
        <v>#VALUE!</v>
      </c>
      <c r="L784" s="148" t="e">
        <f t="shared" si="254"/>
        <v>#VALUE!</v>
      </c>
      <c r="M784" s="148" t="e">
        <f t="shared" si="243"/>
        <v>#VALUE!</v>
      </c>
      <c r="N784" s="148" t="e">
        <f t="shared" si="246"/>
        <v>#VALUE!</v>
      </c>
      <c r="O784" s="148"/>
      <c r="P784" s="148"/>
      <c r="Q784" s="148" t="e">
        <f t="shared" si="255"/>
        <v>#VALUE!</v>
      </c>
      <c r="R784" s="148" t="e">
        <f t="shared" si="256"/>
        <v>#VALUE!</v>
      </c>
      <c r="S784" s="137" t="e">
        <f t="shared" si="244"/>
        <v>#VALUE!</v>
      </c>
      <c r="T784" s="275" t="e">
        <f t="shared" si="258"/>
        <v>#VALUE!</v>
      </c>
      <c r="U784" s="275" t="e">
        <f t="shared" si="259"/>
        <v>#VALUE!</v>
      </c>
      <c r="V784" s="275" t="e">
        <f t="shared" si="259"/>
        <v>#VALUE!</v>
      </c>
      <c r="W784" s="275" t="e">
        <f t="shared" si="259"/>
        <v>#VALUE!</v>
      </c>
      <c r="X784" s="275" t="e">
        <f t="shared" si="259"/>
        <v>#VALUE!</v>
      </c>
      <c r="Y784" s="275" t="e">
        <f t="shared" si="259"/>
        <v>#VALUE!</v>
      </c>
      <c r="Z784" s="275" t="e">
        <f t="shared" si="259"/>
        <v>#VALUE!</v>
      </c>
      <c r="AA784" s="275" t="e">
        <f t="shared" si="259"/>
        <v>#VALUE!</v>
      </c>
      <c r="AB784" s="275" t="e">
        <f t="shared" si="259"/>
        <v>#VALUE!</v>
      </c>
      <c r="AC784" s="275" t="e">
        <f t="shared" si="259"/>
        <v>#VALUE!</v>
      </c>
      <c r="AD784" s="275" t="e">
        <f t="shared" si="259"/>
        <v>#VALUE!</v>
      </c>
      <c r="AE784" s="276" t="e">
        <f t="shared" si="247"/>
        <v>#VALUE!</v>
      </c>
    </row>
    <row r="785" spans="1:31">
      <c r="A785" s="133" t="e">
        <f t="shared" si="248"/>
        <v>#VALUE!</v>
      </c>
      <c r="B785" s="134" t="e">
        <f t="shared" si="249"/>
        <v>#VALUE!</v>
      </c>
      <c r="C785" s="134" t="e">
        <f t="shared" si="250"/>
        <v>#VALUE!</v>
      </c>
      <c r="D785" s="135" t="e">
        <f t="shared" si="251"/>
        <v>#VALUE!</v>
      </c>
      <c r="E785" s="150" t="e">
        <f t="shared" ref="E785:E848" si="260">IF(A785&lt;&gt;"", IF(F785="N",0, ROUNDDOWN(IF(S785="Y", MAX(Q785, 0), MIN(BondAmountInvested*G785/Freq, Max_Wdwl_amt)), 2)),"")</f>
        <v>#VALUE!</v>
      </c>
      <c r="F785" s="150" t="e">
        <f t="shared" ref="F785:F848" si="261">IF(A785&lt;&gt;"",  IF(A785&lt;first_projection_wdl_mth,"N",IF(A785=first_projection_wdl_mth,"Y",IF(INT((A785-first_projection_wdl_mth)/Mths_between_Wdwls)=(A785-first_projection_wdl_mth)/Mths_between_Wdwls,"Y","N"))),"")</f>
        <v>#VALUE!</v>
      </c>
      <c r="G785" s="136" t="e">
        <f t="shared" ref="G785:G848" si="262">IF(A785&lt;&gt;"", IncomeRetained, "")</f>
        <v>#VALUE!</v>
      </c>
      <c r="H785" s="148" t="e">
        <f t="shared" si="245"/>
        <v>#VALUE!</v>
      </c>
      <c r="I785" s="148" t="e">
        <f t="shared" si="252"/>
        <v>#VALUE!</v>
      </c>
      <c r="J785" s="148" t="e">
        <f t="shared" ref="J785:J848" si="263">IF(A785&lt;&gt;"", (MIN(E785, Q785)-I785)*(1-IF(D785&lt;chargeable_gain_taxrate_change_date,chargeable_gain_taxrate_pre_change,chargeable_gain_taxrate_post_change))+I785, "")</f>
        <v>#VALUE!</v>
      </c>
      <c r="K785" s="148" t="e">
        <f t="shared" si="253"/>
        <v>#VALUE!</v>
      </c>
      <c r="L785" s="148" t="e">
        <f t="shared" si="254"/>
        <v>#VALUE!</v>
      </c>
      <c r="M785" s="148" t="e">
        <f t="shared" ref="M785:M848" si="264">IF(A785="", "", L785*Mthly_growth_rate)</f>
        <v>#VALUE!</v>
      </c>
      <c r="N785" s="148" t="e">
        <f t="shared" si="246"/>
        <v>#VALUE!</v>
      </c>
      <c r="O785" s="148"/>
      <c r="P785" s="148"/>
      <c r="Q785" s="148" t="e">
        <f t="shared" si="255"/>
        <v>#VALUE!</v>
      </c>
      <c r="R785" s="148" t="e">
        <f t="shared" si="256"/>
        <v>#VALUE!</v>
      </c>
      <c r="S785" s="137" t="e">
        <f t="shared" ref="S785:S848" si="265">IF(A785="", "", IF(S784="Y", "Y", IF(Q785- IF(F785="Y", MIN(BondAmountInvested*G785/Freq,Max_Wdwl_amt), 0)&lt;=0, "Y", "N")))</f>
        <v>#VALUE!</v>
      </c>
      <c r="T785" s="275" t="e">
        <f t="shared" si="258"/>
        <v>#VALUE!</v>
      </c>
      <c r="U785" s="275" t="e">
        <f t="shared" si="259"/>
        <v>#VALUE!</v>
      </c>
      <c r="V785" s="275" t="e">
        <f t="shared" si="259"/>
        <v>#VALUE!</v>
      </c>
      <c r="W785" s="275" t="e">
        <f t="shared" si="259"/>
        <v>#VALUE!</v>
      </c>
      <c r="X785" s="275" t="e">
        <f t="shared" si="259"/>
        <v>#VALUE!</v>
      </c>
      <c r="Y785" s="275" t="e">
        <f t="shared" si="259"/>
        <v>#VALUE!</v>
      </c>
      <c r="Z785" s="275" t="e">
        <f t="shared" si="259"/>
        <v>#VALUE!</v>
      </c>
      <c r="AA785" s="275" t="e">
        <f t="shared" si="259"/>
        <v>#VALUE!</v>
      </c>
      <c r="AB785" s="275" t="e">
        <f t="shared" si="259"/>
        <v>#VALUE!</v>
      </c>
      <c r="AC785" s="275" t="e">
        <f t="shared" si="259"/>
        <v>#VALUE!</v>
      </c>
      <c r="AD785" s="275" t="e">
        <f t="shared" si="259"/>
        <v>#VALUE!</v>
      </c>
      <c r="AE785" s="276" t="e">
        <f t="shared" si="247"/>
        <v>#VALUE!</v>
      </c>
    </row>
    <row r="786" spans="1:31">
      <c r="A786" s="133" t="e">
        <f t="shared" si="248"/>
        <v>#VALUE!</v>
      </c>
      <c r="B786" s="134" t="e">
        <f t="shared" si="249"/>
        <v>#VALUE!</v>
      </c>
      <c r="C786" s="134" t="e">
        <f t="shared" si="250"/>
        <v>#VALUE!</v>
      </c>
      <c r="D786" s="135" t="e">
        <f t="shared" si="251"/>
        <v>#VALUE!</v>
      </c>
      <c r="E786" s="150" t="e">
        <f t="shared" si="260"/>
        <v>#VALUE!</v>
      </c>
      <c r="F786" s="150" t="e">
        <f t="shared" si="261"/>
        <v>#VALUE!</v>
      </c>
      <c r="G786" s="136" t="e">
        <f t="shared" si="262"/>
        <v>#VALUE!</v>
      </c>
      <c r="H786" s="148" t="e">
        <f t="shared" ref="H786:H849" si="266">IF(A786&lt;&gt;"", IF(B786&lt;Max_tax_free_term, IF(AND(C786=1, B786&lt;Max_tax_free_term), Annual_tax_free_Wdwl, 0), 0)+H785-I785, "")</f>
        <v>#VALUE!</v>
      </c>
      <c r="I786" s="148" t="e">
        <f t="shared" si="252"/>
        <v>#VALUE!</v>
      </c>
      <c r="J786" s="148" t="e">
        <f t="shared" si="263"/>
        <v>#VALUE!</v>
      </c>
      <c r="K786" s="148" t="e">
        <f t="shared" si="253"/>
        <v>#VALUE!</v>
      </c>
      <c r="L786" s="148" t="e">
        <f t="shared" si="254"/>
        <v>#VALUE!</v>
      </c>
      <c r="M786" s="148" t="e">
        <f t="shared" si="264"/>
        <v>#VALUE!</v>
      </c>
      <c r="N786" s="148" t="e">
        <f t="shared" ref="N786:N849" si="267">IF(A786="", "", AE786)</f>
        <v>#VALUE!</v>
      </c>
      <c r="O786" s="148"/>
      <c r="P786" s="148"/>
      <c r="Q786" s="148" t="e">
        <f t="shared" si="255"/>
        <v>#VALUE!</v>
      </c>
      <c r="R786" s="148" t="e">
        <f t="shared" si="256"/>
        <v>#VALUE!</v>
      </c>
      <c r="S786" s="137" t="e">
        <f t="shared" si="265"/>
        <v>#VALUE!</v>
      </c>
      <c r="T786" s="275" t="e">
        <f t="shared" si="258"/>
        <v>#VALUE!</v>
      </c>
      <c r="U786" s="275" t="e">
        <f t="shared" si="259"/>
        <v>#VALUE!</v>
      </c>
      <c r="V786" s="275" t="e">
        <f t="shared" si="259"/>
        <v>#VALUE!</v>
      </c>
      <c r="W786" s="275" t="e">
        <f t="shared" si="259"/>
        <v>#VALUE!</v>
      </c>
      <c r="X786" s="275" t="e">
        <f t="shared" si="259"/>
        <v>#VALUE!</v>
      </c>
      <c r="Y786" s="275" t="e">
        <f t="shared" si="259"/>
        <v>#VALUE!</v>
      </c>
      <c r="Z786" s="275" t="e">
        <f t="shared" si="259"/>
        <v>#VALUE!</v>
      </c>
      <c r="AA786" s="275" t="e">
        <f t="shared" si="259"/>
        <v>#VALUE!</v>
      </c>
      <c r="AB786" s="275" t="e">
        <f t="shared" si="259"/>
        <v>#VALUE!</v>
      </c>
      <c r="AC786" s="275" t="e">
        <f t="shared" si="259"/>
        <v>#VALUE!</v>
      </c>
      <c r="AD786" s="275" t="e">
        <f t="shared" si="259"/>
        <v>#VALUE!</v>
      </c>
      <c r="AE786" s="276" t="e">
        <f t="shared" ref="AE786:AE849" si="268">SUMPRODUCT(T786:AD786,T$9:AD$9)/100/12</f>
        <v>#VALUE!</v>
      </c>
    </row>
    <row r="787" spans="1:31">
      <c r="A787" s="133" t="e">
        <f t="shared" ref="A787:A850" si="269">IF(A786&lt;$D$11, A786+1, "")</f>
        <v>#VALUE!</v>
      </c>
      <c r="B787" s="134" t="e">
        <f t="shared" ref="B787:B850" si="270">IF(A787&lt;&gt;"", IF(C787=1, B786+1, B786), "")</f>
        <v>#VALUE!</v>
      </c>
      <c r="C787" s="134" t="e">
        <f t="shared" ref="C787:C850" si="271">IF(A787&lt;&gt;"", IF(C786=12, 1, C786+1), "")</f>
        <v>#VALUE!</v>
      </c>
      <c r="D787" s="135" t="e">
        <f t="shared" ref="D787:D850" si="272">IF(A787&lt;&gt;"", DATE(YEAR(D786), MONTH(D786)+1, DAY(D786)), "")</f>
        <v>#VALUE!</v>
      </c>
      <c r="E787" s="150" t="e">
        <f t="shared" si="260"/>
        <v>#VALUE!</v>
      </c>
      <c r="F787" s="150" t="e">
        <f t="shared" si="261"/>
        <v>#VALUE!</v>
      </c>
      <c r="G787" s="136" t="e">
        <f t="shared" si="262"/>
        <v>#VALUE!</v>
      </c>
      <c r="H787" s="148" t="e">
        <f t="shared" si="266"/>
        <v>#VALUE!</v>
      </c>
      <c r="I787" s="148" t="e">
        <f t="shared" ref="I787:I850" si="273">IF(A787&lt;&gt;"", MIN(E787, H787, Q787), "")</f>
        <v>#VALUE!</v>
      </c>
      <c r="J787" s="148" t="e">
        <f t="shared" si="263"/>
        <v>#VALUE!</v>
      </c>
      <c r="K787" s="148" t="e">
        <f t="shared" ref="K787:K850" si="274">IF(A787="", "", $I$12^(A787/12)*J787)</f>
        <v>#VALUE!</v>
      </c>
      <c r="L787" s="148" t="e">
        <f t="shared" ref="L787:L850" si="275">IF(A787="", "", R786)</f>
        <v>#VALUE!</v>
      </c>
      <c r="M787" s="148" t="e">
        <f t="shared" si="264"/>
        <v>#VALUE!</v>
      </c>
      <c r="N787" s="148" t="e">
        <f t="shared" si="267"/>
        <v>#VALUE!</v>
      </c>
      <c r="O787" s="148"/>
      <c r="P787" s="148"/>
      <c r="Q787" s="148" t="e">
        <f t="shared" ref="Q787:Q850" si="276">IF(A787 = "", 0, MAX(M787 - (SUM(N787:P787)), 0))</f>
        <v>#VALUE!</v>
      </c>
      <c r="R787" s="148" t="e">
        <f t="shared" ref="R787:R850" si="277">IF(A787="", "", MAX(Q787-E787, 0))</f>
        <v>#VALUE!</v>
      </c>
      <c r="S787" s="137" t="e">
        <f t="shared" si="265"/>
        <v>#VALUE!</v>
      </c>
      <c r="T787" s="275" t="e">
        <f t="shared" si="258"/>
        <v>#VALUE!</v>
      </c>
      <c r="U787" s="275" t="e">
        <f t="shared" si="259"/>
        <v>#VALUE!</v>
      </c>
      <c r="V787" s="275" t="e">
        <f t="shared" si="259"/>
        <v>#VALUE!</v>
      </c>
      <c r="W787" s="275" t="e">
        <f t="shared" si="259"/>
        <v>#VALUE!</v>
      </c>
      <c r="X787" s="275" t="e">
        <f t="shared" si="259"/>
        <v>#VALUE!</v>
      </c>
      <c r="Y787" s="275" t="e">
        <f t="shared" si="259"/>
        <v>#VALUE!</v>
      </c>
      <c r="Z787" s="275" t="e">
        <f t="shared" si="259"/>
        <v>#VALUE!</v>
      </c>
      <c r="AA787" s="275" t="e">
        <f t="shared" si="259"/>
        <v>#VALUE!</v>
      </c>
      <c r="AB787" s="275" t="e">
        <f t="shared" si="259"/>
        <v>#VALUE!</v>
      </c>
      <c r="AC787" s="275" t="e">
        <f t="shared" si="259"/>
        <v>#VALUE!</v>
      </c>
      <c r="AD787" s="275" t="e">
        <f t="shared" si="259"/>
        <v>#VALUE!</v>
      </c>
      <c r="AE787" s="276" t="e">
        <f t="shared" si="268"/>
        <v>#VALUE!</v>
      </c>
    </row>
    <row r="788" spans="1:31">
      <c r="A788" s="133" t="e">
        <f t="shared" si="269"/>
        <v>#VALUE!</v>
      </c>
      <c r="B788" s="134" t="e">
        <f t="shared" si="270"/>
        <v>#VALUE!</v>
      </c>
      <c r="C788" s="134" t="e">
        <f t="shared" si="271"/>
        <v>#VALUE!</v>
      </c>
      <c r="D788" s="135" t="e">
        <f t="shared" si="272"/>
        <v>#VALUE!</v>
      </c>
      <c r="E788" s="150" t="e">
        <f t="shared" si="260"/>
        <v>#VALUE!</v>
      </c>
      <c r="F788" s="150" t="e">
        <f t="shared" si="261"/>
        <v>#VALUE!</v>
      </c>
      <c r="G788" s="136" t="e">
        <f t="shared" si="262"/>
        <v>#VALUE!</v>
      </c>
      <c r="H788" s="148" t="e">
        <f t="shared" si="266"/>
        <v>#VALUE!</v>
      </c>
      <c r="I788" s="148" t="e">
        <f t="shared" si="273"/>
        <v>#VALUE!</v>
      </c>
      <c r="J788" s="148" t="e">
        <f t="shared" si="263"/>
        <v>#VALUE!</v>
      </c>
      <c r="K788" s="148" t="e">
        <f t="shared" si="274"/>
        <v>#VALUE!</v>
      </c>
      <c r="L788" s="148" t="e">
        <f t="shared" si="275"/>
        <v>#VALUE!</v>
      </c>
      <c r="M788" s="148" t="e">
        <f t="shared" si="264"/>
        <v>#VALUE!</v>
      </c>
      <c r="N788" s="148" t="e">
        <f t="shared" si="267"/>
        <v>#VALUE!</v>
      </c>
      <c r="O788" s="148"/>
      <c r="P788" s="148"/>
      <c r="Q788" s="148" t="e">
        <f t="shared" si="276"/>
        <v>#VALUE!</v>
      </c>
      <c r="R788" s="148" t="e">
        <f t="shared" si="277"/>
        <v>#VALUE!</v>
      </c>
      <c r="S788" s="137" t="e">
        <f t="shared" si="265"/>
        <v>#VALUE!</v>
      </c>
      <c r="T788" s="275" t="e">
        <f t="shared" si="258"/>
        <v>#VALUE!</v>
      </c>
      <c r="U788" s="275" t="e">
        <f t="shared" si="259"/>
        <v>#VALUE!</v>
      </c>
      <c r="V788" s="275" t="e">
        <f t="shared" si="259"/>
        <v>#VALUE!</v>
      </c>
      <c r="W788" s="275" t="e">
        <f t="shared" si="259"/>
        <v>#VALUE!</v>
      </c>
      <c r="X788" s="275" t="e">
        <f t="shared" si="259"/>
        <v>#VALUE!</v>
      </c>
      <c r="Y788" s="275" t="e">
        <f t="shared" si="259"/>
        <v>#VALUE!</v>
      </c>
      <c r="Z788" s="275" t="e">
        <f t="shared" si="259"/>
        <v>#VALUE!</v>
      </c>
      <c r="AA788" s="275" t="e">
        <f t="shared" si="259"/>
        <v>#VALUE!</v>
      </c>
      <c r="AB788" s="275" t="e">
        <f t="shared" si="259"/>
        <v>#VALUE!</v>
      </c>
      <c r="AC788" s="275" t="e">
        <f t="shared" si="259"/>
        <v>#VALUE!</v>
      </c>
      <c r="AD788" s="275" t="e">
        <f t="shared" si="259"/>
        <v>#VALUE!</v>
      </c>
      <c r="AE788" s="276" t="e">
        <f t="shared" si="268"/>
        <v>#VALUE!</v>
      </c>
    </row>
    <row r="789" spans="1:31">
      <c r="A789" s="133" t="e">
        <f t="shared" si="269"/>
        <v>#VALUE!</v>
      </c>
      <c r="B789" s="134" t="e">
        <f t="shared" si="270"/>
        <v>#VALUE!</v>
      </c>
      <c r="C789" s="134" t="e">
        <f t="shared" si="271"/>
        <v>#VALUE!</v>
      </c>
      <c r="D789" s="135" t="e">
        <f t="shared" si="272"/>
        <v>#VALUE!</v>
      </c>
      <c r="E789" s="150" t="e">
        <f t="shared" si="260"/>
        <v>#VALUE!</v>
      </c>
      <c r="F789" s="150" t="e">
        <f t="shared" si="261"/>
        <v>#VALUE!</v>
      </c>
      <c r="G789" s="136" t="e">
        <f t="shared" si="262"/>
        <v>#VALUE!</v>
      </c>
      <c r="H789" s="148" t="e">
        <f t="shared" si="266"/>
        <v>#VALUE!</v>
      </c>
      <c r="I789" s="148" t="e">
        <f t="shared" si="273"/>
        <v>#VALUE!</v>
      </c>
      <c r="J789" s="148" t="e">
        <f t="shared" si="263"/>
        <v>#VALUE!</v>
      </c>
      <c r="K789" s="148" t="e">
        <f t="shared" si="274"/>
        <v>#VALUE!</v>
      </c>
      <c r="L789" s="148" t="e">
        <f t="shared" si="275"/>
        <v>#VALUE!</v>
      </c>
      <c r="M789" s="148" t="e">
        <f t="shared" si="264"/>
        <v>#VALUE!</v>
      </c>
      <c r="N789" s="148" t="e">
        <f t="shared" si="267"/>
        <v>#VALUE!</v>
      </c>
      <c r="O789" s="148"/>
      <c r="P789" s="148"/>
      <c r="Q789" s="148" t="e">
        <f t="shared" si="276"/>
        <v>#VALUE!</v>
      </c>
      <c r="R789" s="148" t="e">
        <f t="shared" si="277"/>
        <v>#VALUE!</v>
      </c>
      <c r="S789" s="137" t="e">
        <f t="shared" si="265"/>
        <v>#VALUE!</v>
      </c>
      <c r="T789" s="275" t="e">
        <f t="shared" si="258"/>
        <v>#VALUE!</v>
      </c>
      <c r="U789" s="275" t="e">
        <f t="shared" si="259"/>
        <v>#VALUE!</v>
      </c>
      <c r="V789" s="275" t="e">
        <f t="shared" si="259"/>
        <v>#VALUE!</v>
      </c>
      <c r="W789" s="275" t="e">
        <f t="shared" si="259"/>
        <v>#VALUE!</v>
      </c>
      <c r="X789" s="275" t="e">
        <f t="shared" si="259"/>
        <v>#VALUE!</v>
      </c>
      <c r="Y789" s="275" t="e">
        <f t="shared" si="259"/>
        <v>#VALUE!</v>
      </c>
      <c r="Z789" s="275" t="e">
        <f t="shared" si="259"/>
        <v>#VALUE!</v>
      </c>
      <c r="AA789" s="275" t="e">
        <f t="shared" si="259"/>
        <v>#VALUE!</v>
      </c>
      <c r="AB789" s="275" t="e">
        <f t="shared" si="259"/>
        <v>#VALUE!</v>
      </c>
      <c r="AC789" s="275" t="e">
        <f t="shared" si="259"/>
        <v>#VALUE!</v>
      </c>
      <c r="AD789" s="275" t="e">
        <f t="shared" si="259"/>
        <v>#VALUE!</v>
      </c>
      <c r="AE789" s="276" t="e">
        <f t="shared" si="268"/>
        <v>#VALUE!</v>
      </c>
    </row>
    <row r="790" spans="1:31">
      <c r="A790" s="133" t="e">
        <f t="shared" si="269"/>
        <v>#VALUE!</v>
      </c>
      <c r="B790" s="134" t="e">
        <f t="shared" si="270"/>
        <v>#VALUE!</v>
      </c>
      <c r="C790" s="134" t="e">
        <f t="shared" si="271"/>
        <v>#VALUE!</v>
      </c>
      <c r="D790" s="135" t="e">
        <f t="shared" si="272"/>
        <v>#VALUE!</v>
      </c>
      <c r="E790" s="150" t="e">
        <f t="shared" si="260"/>
        <v>#VALUE!</v>
      </c>
      <c r="F790" s="150" t="e">
        <f t="shared" si="261"/>
        <v>#VALUE!</v>
      </c>
      <c r="G790" s="136" t="e">
        <f t="shared" si="262"/>
        <v>#VALUE!</v>
      </c>
      <c r="H790" s="148" t="e">
        <f t="shared" si="266"/>
        <v>#VALUE!</v>
      </c>
      <c r="I790" s="148" t="e">
        <f t="shared" si="273"/>
        <v>#VALUE!</v>
      </c>
      <c r="J790" s="148" t="e">
        <f t="shared" si="263"/>
        <v>#VALUE!</v>
      </c>
      <c r="K790" s="148" t="e">
        <f t="shared" si="274"/>
        <v>#VALUE!</v>
      </c>
      <c r="L790" s="148" t="e">
        <f t="shared" si="275"/>
        <v>#VALUE!</v>
      </c>
      <c r="M790" s="148" t="e">
        <f t="shared" si="264"/>
        <v>#VALUE!</v>
      </c>
      <c r="N790" s="148" t="e">
        <f t="shared" si="267"/>
        <v>#VALUE!</v>
      </c>
      <c r="O790" s="148"/>
      <c r="P790" s="148"/>
      <c r="Q790" s="148" t="e">
        <f t="shared" si="276"/>
        <v>#VALUE!</v>
      </c>
      <c r="R790" s="148" t="e">
        <f t="shared" si="277"/>
        <v>#VALUE!</v>
      </c>
      <c r="S790" s="137" t="e">
        <f t="shared" si="265"/>
        <v>#VALUE!</v>
      </c>
      <c r="T790" s="275" t="e">
        <f t="shared" si="258"/>
        <v>#VALUE!</v>
      </c>
      <c r="U790" s="275" t="e">
        <f t="shared" si="259"/>
        <v>#VALUE!</v>
      </c>
      <c r="V790" s="275" t="e">
        <f t="shared" si="259"/>
        <v>#VALUE!</v>
      </c>
      <c r="W790" s="275" t="e">
        <f t="shared" si="259"/>
        <v>#VALUE!</v>
      </c>
      <c r="X790" s="275" t="e">
        <f t="shared" si="259"/>
        <v>#VALUE!</v>
      </c>
      <c r="Y790" s="275" t="e">
        <f t="shared" si="259"/>
        <v>#VALUE!</v>
      </c>
      <c r="Z790" s="275" t="e">
        <f t="shared" si="259"/>
        <v>#VALUE!</v>
      </c>
      <c r="AA790" s="275" t="e">
        <f t="shared" si="259"/>
        <v>#VALUE!</v>
      </c>
      <c r="AB790" s="275" t="e">
        <f t="shared" si="259"/>
        <v>#VALUE!</v>
      </c>
      <c r="AC790" s="275" t="e">
        <f t="shared" si="259"/>
        <v>#VALUE!</v>
      </c>
      <c r="AD790" s="275" t="e">
        <f t="shared" si="259"/>
        <v>#VALUE!</v>
      </c>
      <c r="AE790" s="276" t="e">
        <f t="shared" si="268"/>
        <v>#VALUE!</v>
      </c>
    </row>
    <row r="791" spans="1:31">
      <c r="A791" s="133" t="e">
        <f t="shared" si="269"/>
        <v>#VALUE!</v>
      </c>
      <c r="B791" s="134" t="e">
        <f t="shared" si="270"/>
        <v>#VALUE!</v>
      </c>
      <c r="C791" s="134" t="e">
        <f t="shared" si="271"/>
        <v>#VALUE!</v>
      </c>
      <c r="D791" s="135" t="e">
        <f t="shared" si="272"/>
        <v>#VALUE!</v>
      </c>
      <c r="E791" s="150" t="e">
        <f t="shared" si="260"/>
        <v>#VALUE!</v>
      </c>
      <c r="F791" s="150" t="e">
        <f t="shared" si="261"/>
        <v>#VALUE!</v>
      </c>
      <c r="G791" s="136" t="e">
        <f t="shared" si="262"/>
        <v>#VALUE!</v>
      </c>
      <c r="H791" s="148" t="e">
        <f t="shared" si="266"/>
        <v>#VALUE!</v>
      </c>
      <c r="I791" s="148" t="e">
        <f t="shared" si="273"/>
        <v>#VALUE!</v>
      </c>
      <c r="J791" s="148" t="e">
        <f t="shared" si="263"/>
        <v>#VALUE!</v>
      </c>
      <c r="K791" s="148" t="e">
        <f t="shared" si="274"/>
        <v>#VALUE!</v>
      </c>
      <c r="L791" s="148" t="e">
        <f t="shared" si="275"/>
        <v>#VALUE!</v>
      </c>
      <c r="M791" s="148" t="e">
        <f t="shared" si="264"/>
        <v>#VALUE!</v>
      </c>
      <c r="N791" s="148" t="e">
        <f t="shared" si="267"/>
        <v>#VALUE!</v>
      </c>
      <c r="O791" s="148"/>
      <c r="P791" s="148"/>
      <c r="Q791" s="148" t="e">
        <f t="shared" si="276"/>
        <v>#VALUE!</v>
      </c>
      <c r="R791" s="148" t="e">
        <f t="shared" si="277"/>
        <v>#VALUE!</v>
      </c>
      <c r="S791" s="137" t="e">
        <f t="shared" si="265"/>
        <v>#VALUE!</v>
      </c>
      <c r="T791" s="275" t="e">
        <f t="shared" si="258"/>
        <v>#VALUE!</v>
      </c>
      <c r="U791" s="275" t="e">
        <f t="shared" si="259"/>
        <v>#VALUE!</v>
      </c>
      <c r="V791" s="275" t="e">
        <f t="shared" si="259"/>
        <v>#VALUE!</v>
      </c>
      <c r="W791" s="275" t="e">
        <f t="shared" si="259"/>
        <v>#VALUE!</v>
      </c>
      <c r="X791" s="275" t="e">
        <f t="shared" si="259"/>
        <v>#VALUE!</v>
      </c>
      <c r="Y791" s="275" t="e">
        <f t="shared" si="259"/>
        <v>#VALUE!</v>
      </c>
      <c r="Z791" s="275" t="e">
        <f t="shared" si="259"/>
        <v>#VALUE!</v>
      </c>
      <c r="AA791" s="275" t="e">
        <f t="shared" si="259"/>
        <v>#VALUE!</v>
      </c>
      <c r="AB791" s="275" t="e">
        <f t="shared" si="259"/>
        <v>#VALUE!</v>
      </c>
      <c r="AC791" s="275" t="e">
        <f t="shared" si="259"/>
        <v>#VALUE!</v>
      </c>
      <c r="AD791" s="275" t="e">
        <f t="shared" si="259"/>
        <v>#VALUE!</v>
      </c>
      <c r="AE791" s="276" t="e">
        <f t="shared" si="268"/>
        <v>#VALUE!</v>
      </c>
    </row>
    <row r="792" spans="1:31">
      <c r="A792" s="133" t="e">
        <f t="shared" si="269"/>
        <v>#VALUE!</v>
      </c>
      <c r="B792" s="134" t="e">
        <f t="shared" si="270"/>
        <v>#VALUE!</v>
      </c>
      <c r="C792" s="134" t="e">
        <f t="shared" si="271"/>
        <v>#VALUE!</v>
      </c>
      <c r="D792" s="135" t="e">
        <f t="shared" si="272"/>
        <v>#VALUE!</v>
      </c>
      <c r="E792" s="150" t="e">
        <f t="shared" si="260"/>
        <v>#VALUE!</v>
      </c>
      <c r="F792" s="150" t="e">
        <f t="shared" si="261"/>
        <v>#VALUE!</v>
      </c>
      <c r="G792" s="136" t="e">
        <f t="shared" si="262"/>
        <v>#VALUE!</v>
      </c>
      <c r="H792" s="148" t="e">
        <f t="shared" si="266"/>
        <v>#VALUE!</v>
      </c>
      <c r="I792" s="148" t="e">
        <f t="shared" si="273"/>
        <v>#VALUE!</v>
      </c>
      <c r="J792" s="148" t="e">
        <f t="shared" si="263"/>
        <v>#VALUE!</v>
      </c>
      <c r="K792" s="148" t="e">
        <f t="shared" si="274"/>
        <v>#VALUE!</v>
      </c>
      <c r="L792" s="148" t="e">
        <f t="shared" si="275"/>
        <v>#VALUE!</v>
      </c>
      <c r="M792" s="148" t="e">
        <f t="shared" si="264"/>
        <v>#VALUE!</v>
      </c>
      <c r="N792" s="148" t="e">
        <f t="shared" si="267"/>
        <v>#VALUE!</v>
      </c>
      <c r="O792" s="148"/>
      <c r="P792" s="148"/>
      <c r="Q792" s="148" t="e">
        <f t="shared" si="276"/>
        <v>#VALUE!</v>
      </c>
      <c r="R792" s="148" t="e">
        <f t="shared" si="277"/>
        <v>#VALUE!</v>
      </c>
      <c r="S792" s="137" t="e">
        <f t="shared" si="265"/>
        <v>#VALUE!</v>
      </c>
      <c r="T792" s="275" t="e">
        <f t="shared" si="258"/>
        <v>#VALUE!</v>
      </c>
      <c r="U792" s="275" t="e">
        <f t="shared" si="259"/>
        <v>#VALUE!</v>
      </c>
      <c r="V792" s="275" t="e">
        <f t="shared" si="259"/>
        <v>#VALUE!</v>
      </c>
      <c r="W792" s="275" t="e">
        <f t="shared" si="259"/>
        <v>#VALUE!</v>
      </c>
      <c r="X792" s="275" t="e">
        <f t="shared" si="259"/>
        <v>#VALUE!</v>
      </c>
      <c r="Y792" s="275" t="e">
        <f t="shared" si="259"/>
        <v>#VALUE!</v>
      </c>
      <c r="Z792" s="275" t="e">
        <f t="shared" si="259"/>
        <v>#VALUE!</v>
      </c>
      <c r="AA792" s="275" t="e">
        <f t="shared" si="259"/>
        <v>#VALUE!</v>
      </c>
      <c r="AB792" s="275" t="e">
        <f t="shared" si="259"/>
        <v>#VALUE!</v>
      </c>
      <c r="AC792" s="275" t="e">
        <f t="shared" si="259"/>
        <v>#VALUE!</v>
      </c>
      <c r="AD792" s="275" t="e">
        <f t="shared" si="259"/>
        <v>#VALUE!</v>
      </c>
      <c r="AE792" s="276" t="e">
        <f t="shared" si="268"/>
        <v>#VALUE!</v>
      </c>
    </row>
    <row r="793" spans="1:31">
      <c r="A793" s="133" t="e">
        <f t="shared" si="269"/>
        <v>#VALUE!</v>
      </c>
      <c r="B793" s="134" t="e">
        <f t="shared" si="270"/>
        <v>#VALUE!</v>
      </c>
      <c r="C793" s="134" t="e">
        <f t="shared" si="271"/>
        <v>#VALUE!</v>
      </c>
      <c r="D793" s="135" t="e">
        <f t="shared" si="272"/>
        <v>#VALUE!</v>
      </c>
      <c r="E793" s="150" t="e">
        <f t="shared" si="260"/>
        <v>#VALUE!</v>
      </c>
      <c r="F793" s="150" t="e">
        <f t="shared" si="261"/>
        <v>#VALUE!</v>
      </c>
      <c r="G793" s="136" t="e">
        <f t="shared" si="262"/>
        <v>#VALUE!</v>
      </c>
      <c r="H793" s="148" t="e">
        <f t="shared" si="266"/>
        <v>#VALUE!</v>
      </c>
      <c r="I793" s="148" t="e">
        <f t="shared" si="273"/>
        <v>#VALUE!</v>
      </c>
      <c r="J793" s="148" t="e">
        <f t="shared" si="263"/>
        <v>#VALUE!</v>
      </c>
      <c r="K793" s="148" t="e">
        <f t="shared" si="274"/>
        <v>#VALUE!</v>
      </c>
      <c r="L793" s="148" t="e">
        <f t="shared" si="275"/>
        <v>#VALUE!</v>
      </c>
      <c r="M793" s="148" t="e">
        <f t="shared" si="264"/>
        <v>#VALUE!</v>
      </c>
      <c r="N793" s="148" t="e">
        <f t="shared" si="267"/>
        <v>#VALUE!</v>
      </c>
      <c r="O793" s="148"/>
      <c r="P793" s="148"/>
      <c r="Q793" s="148" t="e">
        <f t="shared" si="276"/>
        <v>#VALUE!</v>
      </c>
      <c r="R793" s="148" t="e">
        <f t="shared" si="277"/>
        <v>#VALUE!</v>
      </c>
      <c r="S793" s="137" t="e">
        <f t="shared" si="265"/>
        <v>#VALUE!</v>
      </c>
      <c r="T793" s="275" t="e">
        <f t="shared" si="258"/>
        <v>#VALUE!</v>
      </c>
      <c r="U793" s="275" t="e">
        <f t="shared" si="259"/>
        <v>#VALUE!</v>
      </c>
      <c r="V793" s="275" t="e">
        <f t="shared" si="259"/>
        <v>#VALUE!</v>
      </c>
      <c r="W793" s="275" t="e">
        <f t="shared" si="259"/>
        <v>#VALUE!</v>
      </c>
      <c r="X793" s="275" t="e">
        <f t="shared" si="259"/>
        <v>#VALUE!</v>
      </c>
      <c r="Y793" s="275" t="e">
        <f t="shared" si="259"/>
        <v>#VALUE!</v>
      </c>
      <c r="Z793" s="275" t="e">
        <f t="shared" si="259"/>
        <v>#VALUE!</v>
      </c>
      <c r="AA793" s="275" t="e">
        <f t="shared" si="259"/>
        <v>#VALUE!</v>
      </c>
      <c r="AB793" s="275" t="e">
        <f t="shared" si="259"/>
        <v>#VALUE!</v>
      </c>
      <c r="AC793" s="275" t="e">
        <f t="shared" si="259"/>
        <v>#VALUE!</v>
      </c>
      <c r="AD793" s="275" t="e">
        <f t="shared" si="259"/>
        <v>#VALUE!</v>
      </c>
      <c r="AE793" s="276" t="e">
        <f t="shared" si="268"/>
        <v>#VALUE!</v>
      </c>
    </row>
    <row r="794" spans="1:31">
      <c r="A794" s="133" t="e">
        <f t="shared" si="269"/>
        <v>#VALUE!</v>
      </c>
      <c r="B794" s="134" t="e">
        <f t="shared" si="270"/>
        <v>#VALUE!</v>
      </c>
      <c r="C794" s="134" t="e">
        <f t="shared" si="271"/>
        <v>#VALUE!</v>
      </c>
      <c r="D794" s="135" t="e">
        <f t="shared" si="272"/>
        <v>#VALUE!</v>
      </c>
      <c r="E794" s="150" t="e">
        <f t="shared" si="260"/>
        <v>#VALUE!</v>
      </c>
      <c r="F794" s="150" t="e">
        <f t="shared" si="261"/>
        <v>#VALUE!</v>
      </c>
      <c r="G794" s="136" t="e">
        <f t="shared" si="262"/>
        <v>#VALUE!</v>
      </c>
      <c r="H794" s="148" t="e">
        <f t="shared" si="266"/>
        <v>#VALUE!</v>
      </c>
      <c r="I794" s="148" t="e">
        <f t="shared" si="273"/>
        <v>#VALUE!</v>
      </c>
      <c r="J794" s="148" t="e">
        <f t="shared" si="263"/>
        <v>#VALUE!</v>
      </c>
      <c r="K794" s="148" t="e">
        <f t="shared" si="274"/>
        <v>#VALUE!</v>
      </c>
      <c r="L794" s="148" t="e">
        <f t="shared" si="275"/>
        <v>#VALUE!</v>
      </c>
      <c r="M794" s="148" t="e">
        <f t="shared" si="264"/>
        <v>#VALUE!</v>
      </c>
      <c r="N794" s="148" t="e">
        <f t="shared" si="267"/>
        <v>#VALUE!</v>
      </c>
      <c r="O794" s="148"/>
      <c r="P794" s="148"/>
      <c r="Q794" s="148" t="e">
        <f t="shared" si="276"/>
        <v>#VALUE!</v>
      </c>
      <c r="R794" s="148" t="e">
        <f t="shared" si="277"/>
        <v>#VALUE!</v>
      </c>
      <c r="S794" s="137" t="e">
        <f t="shared" si="265"/>
        <v>#VALUE!</v>
      </c>
      <c r="T794" s="275" t="e">
        <f t="shared" si="258"/>
        <v>#VALUE!</v>
      </c>
      <c r="U794" s="275" t="e">
        <f t="shared" si="259"/>
        <v>#VALUE!</v>
      </c>
      <c r="V794" s="275" t="e">
        <f t="shared" si="259"/>
        <v>#VALUE!</v>
      </c>
      <c r="W794" s="275" t="e">
        <f t="shared" si="259"/>
        <v>#VALUE!</v>
      </c>
      <c r="X794" s="275" t="e">
        <f t="shared" si="259"/>
        <v>#VALUE!</v>
      </c>
      <c r="Y794" s="275" t="e">
        <f t="shared" si="259"/>
        <v>#VALUE!</v>
      </c>
      <c r="Z794" s="275" t="e">
        <f t="shared" si="259"/>
        <v>#VALUE!</v>
      </c>
      <c r="AA794" s="275" t="e">
        <f t="shared" si="259"/>
        <v>#VALUE!</v>
      </c>
      <c r="AB794" s="275" t="e">
        <f t="shared" si="259"/>
        <v>#VALUE!</v>
      </c>
      <c r="AC794" s="275" t="e">
        <f t="shared" si="259"/>
        <v>#VALUE!</v>
      </c>
      <c r="AD794" s="275" t="e">
        <f t="shared" si="259"/>
        <v>#VALUE!</v>
      </c>
      <c r="AE794" s="276" t="e">
        <f t="shared" si="268"/>
        <v>#VALUE!</v>
      </c>
    </row>
    <row r="795" spans="1:31">
      <c r="A795" s="133" t="e">
        <f t="shared" si="269"/>
        <v>#VALUE!</v>
      </c>
      <c r="B795" s="134" t="e">
        <f t="shared" si="270"/>
        <v>#VALUE!</v>
      </c>
      <c r="C795" s="134" t="e">
        <f t="shared" si="271"/>
        <v>#VALUE!</v>
      </c>
      <c r="D795" s="135" t="e">
        <f t="shared" si="272"/>
        <v>#VALUE!</v>
      </c>
      <c r="E795" s="150" t="e">
        <f t="shared" si="260"/>
        <v>#VALUE!</v>
      </c>
      <c r="F795" s="150" t="e">
        <f t="shared" si="261"/>
        <v>#VALUE!</v>
      </c>
      <c r="G795" s="136" t="e">
        <f t="shared" si="262"/>
        <v>#VALUE!</v>
      </c>
      <c r="H795" s="148" t="e">
        <f t="shared" si="266"/>
        <v>#VALUE!</v>
      </c>
      <c r="I795" s="148" t="e">
        <f t="shared" si="273"/>
        <v>#VALUE!</v>
      </c>
      <c r="J795" s="148" t="e">
        <f t="shared" si="263"/>
        <v>#VALUE!</v>
      </c>
      <c r="K795" s="148" t="e">
        <f t="shared" si="274"/>
        <v>#VALUE!</v>
      </c>
      <c r="L795" s="148" t="e">
        <f t="shared" si="275"/>
        <v>#VALUE!</v>
      </c>
      <c r="M795" s="148" t="e">
        <f t="shared" si="264"/>
        <v>#VALUE!</v>
      </c>
      <c r="N795" s="148" t="e">
        <f t="shared" si="267"/>
        <v>#VALUE!</v>
      </c>
      <c r="O795" s="148"/>
      <c r="P795" s="148"/>
      <c r="Q795" s="148" t="e">
        <f t="shared" si="276"/>
        <v>#VALUE!</v>
      </c>
      <c r="R795" s="148" t="e">
        <f t="shared" si="277"/>
        <v>#VALUE!</v>
      </c>
      <c r="S795" s="137" t="e">
        <f t="shared" si="265"/>
        <v>#VALUE!</v>
      </c>
      <c r="T795" s="275" t="e">
        <f t="shared" si="258"/>
        <v>#VALUE!</v>
      </c>
      <c r="U795" s="275" t="e">
        <f t="shared" si="259"/>
        <v>#VALUE!</v>
      </c>
      <c r="V795" s="275" t="e">
        <f t="shared" si="259"/>
        <v>#VALUE!</v>
      </c>
      <c r="W795" s="275" t="e">
        <f t="shared" si="259"/>
        <v>#VALUE!</v>
      </c>
      <c r="X795" s="275" t="e">
        <f t="shared" si="259"/>
        <v>#VALUE!</v>
      </c>
      <c r="Y795" s="275" t="e">
        <f t="shared" si="259"/>
        <v>#VALUE!</v>
      </c>
      <c r="Z795" s="275" t="e">
        <f t="shared" si="259"/>
        <v>#VALUE!</v>
      </c>
      <c r="AA795" s="275" t="e">
        <f t="shared" si="259"/>
        <v>#VALUE!</v>
      </c>
      <c r="AB795" s="275" t="e">
        <f t="shared" si="259"/>
        <v>#VALUE!</v>
      </c>
      <c r="AC795" s="275" t="e">
        <f t="shared" si="259"/>
        <v>#VALUE!</v>
      </c>
      <c r="AD795" s="275" t="e">
        <f t="shared" ref="U795:AD821" si="278">MAX(0,MIN(MAX(0,$M795),AD$7)-AD$6)</f>
        <v>#VALUE!</v>
      </c>
      <c r="AE795" s="276" t="e">
        <f t="shared" si="268"/>
        <v>#VALUE!</v>
      </c>
    </row>
    <row r="796" spans="1:31">
      <c r="A796" s="133" t="e">
        <f t="shared" si="269"/>
        <v>#VALUE!</v>
      </c>
      <c r="B796" s="134" t="e">
        <f t="shared" si="270"/>
        <v>#VALUE!</v>
      </c>
      <c r="C796" s="134" t="e">
        <f t="shared" si="271"/>
        <v>#VALUE!</v>
      </c>
      <c r="D796" s="135" t="e">
        <f t="shared" si="272"/>
        <v>#VALUE!</v>
      </c>
      <c r="E796" s="150" t="e">
        <f t="shared" si="260"/>
        <v>#VALUE!</v>
      </c>
      <c r="F796" s="150" t="e">
        <f t="shared" si="261"/>
        <v>#VALUE!</v>
      </c>
      <c r="G796" s="136" t="e">
        <f t="shared" si="262"/>
        <v>#VALUE!</v>
      </c>
      <c r="H796" s="148" t="e">
        <f t="shared" si="266"/>
        <v>#VALUE!</v>
      </c>
      <c r="I796" s="148" t="e">
        <f t="shared" si="273"/>
        <v>#VALUE!</v>
      </c>
      <c r="J796" s="148" t="e">
        <f t="shared" si="263"/>
        <v>#VALUE!</v>
      </c>
      <c r="K796" s="148" t="e">
        <f t="shared" si="274"/>
        <v>#VALUE!</v>
      </c>
      <c r="L796" s="148" t="e">
        <f t="shared" si="275"/>
        <v>#VALUE!</v>
      </c>
      <c r="M796" s="148" t="e">
        <f t="shared" si="264"/>
        <v>#VALUE!</v>
      </c>
      <c r="N796" s="148" t="e">
        <f t="shared" si="267"/>
        <v>#VALUE!</v>
      </c>
      <c r="O796" s="148"/>
      <c r="P796" s="148"/>
      <c r="Q796" s="148" t="e">
        <f t="shared" si="276"/>
        <v>#VALUE!</v>
      </c>
      <c r="R796" s="148" t="e">
        <f t="shared" si="277"/>
        <v>#VALUE!</v>
      </c>
      <c r="S796" s="137" t="e">
        <f t="shared" si="265"/>
        <v>#VALUE!</v>
      </c>
      <c r="T796" s="275" t="e">
        <f t="shared" si="258"/>
        <v>#VALUE!</v>
      </c>
      <c r="U796" s="275" t="e">
        <f t="shared" si="278"/>
        <v>#VALUE!</v>
      </c>
      <c r="V796" s="275" t="e">
        <f t="shared" si="278"/>
        <v>#VALUE!</v>
      </c>
      <c r="W796" s="275" t="e">
        <f t="shared" si="278"/>
        <v>#VALUE!</v>
      </c>
      <c r="X796" s="275" t="e">
        <f t="shared" si="278"/>
        <v>#VALUE!</v>
      </c>
      <c r="Y796" s="275" t="e">
        <f t="shared" si="278"/>
        <v>#VALUE!</v>
      </c>
      <c r="Z796" s="275" t="e">
        <f t="shared" si="278"/>
        <v>#VALUE!</v>
      </c>
      <c r="AA796" s="275" t="e">
        <f t="shared" si="278"/>
        <v>#VALUE!</v>
      </c>
      <c r="AB796" s="275" t="e">
        <f t="shared" si="278"/>
        <v>#VALUE!</v>
      </c>
      <c r="AC796" s="275" t="e">
        <f t="shared" si="278"/>
        <v>#VALUE!</v>
      </c>
      <c r="AD796" s="275" t="e">
        <f t="shared" si="278"/>
        <v>#VALUE!</v>
      </c>
      <c r="AE796" s="276" t="e">
        <f t="shared" si="268"/>
        <v>#VALUE!</v>
      </c>
    </row>
    <row r="797" spans="1:31">
      <c r="A797" s="133" t="e">
        <f t="shared" si="269"/>
        <v>#VALUE!</v>
      </c>
      <c r="B797" s="134" t="e">
        <f t="shared" si="270"/>
        <v>#VALUE!</v>
      </c>
      <c r="C797" s="134" t="e">
        <f t="shared" si="271"/>
        <v>#VALUE!</v>
      </c>
      <c r="D797" s="135" t="e">
        <f t="shared" si="272"/>
        <v>#VALUE!</v>
      </c>
      <c r="E797" s="150" t="e">
        <f t="shared" si="260"/>
        <v>#VALUE!</v>
      </c>
      <c r="F797" s="150" t="e">
        <f t="shared" si="261"/>
        <v>#VALUE!</v>
      </c>
      <c r="G797" s="136" t="e">
        <f t="shared" si="262"/>
        <v>#VALUE!</v>
      </c>
      <c r="H797" s="148" t="e">
        <f t="shared" si="266"/>
        <v>#VALUE!</v>
      </c>
      <c r="I797" s="148" t="e">
        <f t="shared" si="273"/>
        <v>#VALUE!</v>
      </c>
      <c r="J797" s="148" t="e">
        <f t="shared" si="263"/>
        <v>#VALUE!</v>
      </c>
      <c r="K797" s="148" t="e">
        <f t="shared" si="274"/>
        <v>#VALUE!</v>
      </c>
      <c r="L797" s="148" t="e">
        <f t="shared" si="275"/>
        <v>#VALUE!</v>
      </c>
      <c r="M797" s="148" t="e">
        <f t="shared" si="264"/>
        <v>#VALUE!</v>
      </c>
      <c r="N797" s="148" t="e">
        <f t="shared" si="267"/>
        <v>#VALUE!</v>
      </c>
      <c r="O797" s="148"/>
      <c r="P797" s="148"/>
      <c r="Q797" s="148" t="e">
        <f t="shared" si="276"/>
        <v>#VALUE!</v>
      </c>
      <c r="R797" s="148" t="e">
        <f t="shared" si="277"/>
        <v>#VALUE!</v>
      </c>
      <c r="S797" s="137" t="e">
        <f t="shared" si="265"/>
        <v>#VALUE!</v>
      </c>
      <c r="T797" s="275" t="e">
        <f t="shared" si="258"/>
        <v>#VALUE!</v>
      </c>
      <c r="U797" s="275" t="e">
        <f t="shared" si="278"/>
        <v>#VALUE!</v>
      </c>
      <c r="V797" s="275" t="e">
        <f t="shared" si="278"/>
        <v>#VALUE!</v>
      </c>
      <c r="W797" s="275" t="e">
        <f t="shared" si="278"/>
        <v>#VALUE!</v>
      </c>
      <c r="X797" s="275" t="e">
        <f t="shared" si="278"/>
        <v>#VALUE!</v>
      </c>
      <c r="Y797" s="275" t="e">
        <f t="shared" si="278"/>
        <v>#VALUE!</v>
      </c>
      <c r="Z797" s="275" t="e">
        <f t="shared" si="278"/>
        <v>#VALUE!</v>
      </c>
      <c r="AA797" s="275" t="e">
        <f t="shared" si="278"/>
        <v>#VALUE!</v>
      </c>
      <c r="AB797" s="275" t="e">
        <f t="shared" si="278"/>
        <v>#VALUE!</v>
      </c>
      <c r="AC797" s="275" t="e">
        <f t="shared" si="278"/>
        <v>#VALUE!</v>
      </c>
      <c r="AD797" s="275" t="e">
        <f t="shared" si="278"/>
        <v>#VALUE!</v>
      </c>
      <c r="AE797" s="276" t="e">
        <f t="shared" si="268"/>
        <v>#VALUE!</v>
      </c>
    </row>
    <row r="798" spans="1:31">
      <c r="A798" s="133" t="e">
        <f t="shared" si="269"/>
        <v>#VALUE!</v>
      </c>
      <c r="B798" s="134" t="e">
        <f t="shared" si="270"/>
        <v>#VALUE!</v>
      </c>
      <c r="C798" s="134" t="e">
        <f t="shared" si="271"/>
        <v>#VALUE!</v>
      </c>
      <c r="D798" s="135" t="e">
        <f t="shared" si="272"/>
        <v>#VALUE!</v>
      </c>
      <c r="E798" s="150" t="e">
        <f t="shared" si="260"/>
        <v>#VALUE!</v>
      </c>
      <c r="F798" s="150" t="e">
        <f t="shared" si="261"/>
        <v>#VALUE!</v>
      </c>
      <c r="G798" s="136" t="e">
        <f t="shared" si="262"/>
        <v>#VALUE!</v>
      </c>
      <c r="H798" s="148" t="e">
        <f t="shared" si="266"/>
        <v>#VALUE!</v>
      </c>
      <c r="I798" s="148" t="e">
        <f t="shared" si="273"/>
        <v>#VALUE!</v>
      </c>
      <c r="J798" s="148" t="e">
        <f t="shared" si="263"/>
        <v>#VALUE!</v>
      </c>
      <c r="K798" s="148" t="e">
        <f t="shared" si="274"/>
        <v>#VALUE!</v>
      </c>
      <c r="L798" s="148" t="e">
        <f t="shared" si="275"/>
        <v>#VALUE!</v>
      </c>
      <c r="M798" s="148" t="e">
        <f t="shared" si="264"/>
        <v>#VALUE!</v>
      </c>
      <c r="N798" s="148" t="e">
        <f t="shared" si="267"/>
        <v>#VALUE!</v>
      </c>
      <c r="O798" s="148"/>
      <c r="P798" s="148"/>
      <c r="Q798" s="148" t="e">
        <f t="shared" si="276"/>
        <v>#VALUE!</v>
      </c>
      <c r="R798" s="148" t="e">
        <f t="shared" si="277"/>
        <v>#VALUE!</v>
      </c>
      <c r="S798" s="137" t="e">
        <f t="shared" si="265"/>
        <v>#VALUE!</v>
      </c>
      <c r="T798" s="275" t="e">
        <f t="shared" si="258"/>
        <v>#VALUE!</v>
      </c>
      <c r="U798" s="275" t="e">
        <f t="shared" si="278"/>
        <v>#VALUE!</v>
      </c>
      <c r="V798" s="275" t="e">
        <f t="shared" si="278"/>
        <v>#VALUE!</v>
      </c>
      <c r="W798" s="275" t="e">
        <f t="shared" si="278"/>
        <v>#VALUE!</v>
      </c>
      <c r="X798" s="275" t="e">
        <f t="shared" si="278"/>
        <v>#VALUE!</v>
      </c>
      <c r="Y798" s="275" t="e">
        <f t="shared" si="278"/>
        <v>#VALUE!</v>
      </c>
      <c r="Z798" s="275" t="e">
        <f t="shared" si="278"/>
        <v>#VALUE!</v>
      </c>
      <c r="AA798" s="275" t="e">
        <f t="shared" si="278"/>
        <v>#VALUE!</v>
      </c>
      <c r="AB798" s="275" t="e">
        <f t="shared" si="278"/>
        <v>#VALUE!</v>
      </c>
      <c r="AC798" s="275" t="e">
        <f t="shared" si="278"/>
        <v>#VALUE!</v>
      </c>
      <c r="AD798" s="275" t="e">
        <f t="shared" si="278"/>
        <v>#VALUE!</v>
      </c>
      <c r="AE798" s="276" t="e">
        <f t="shared" si="268"/>
        <v>#VALUE!</v>
      </c>
    </row>
    <row r="799" spans="1:31">
      <c r="A799" s="133" t="e">
        <f t="shared" si="269"/>
        <v>#VALUE!</v>
      </c>
      <c r="B799" s="134" t="e">
        <f t="shared" si="270"/>
        <v>#VALUE!</v>
      </c>
      <c r="C799" s="134" t="e">
        <f t="shared" si="271"/>
        <v>#VALUE!</v>
      </c>
      <c r="D799" s="135" t="e">
        <f t="shared" si="272"/>
        <v>#VALUE!</v>
      </c>
      <c r="E799" s="150" t="e">
        <f t="shared" si="260"/>
        <v>#VALUE!</v>
      </c>
      <c r="F799" s="150" t="e">
        <f t="shared" si="261"/>
        <v>#VALUE!</v>
      </c>
      <c r="G799" s="136" t="e">
        <f t="shared" si="262"/>
        <v>#VALUE!</v>
      </c>
      <c r="H799" s="148" t="e">
        <f t="shared" si="266"/>
        <v>#VALUE!</v>
      </c>
      <c r="I799" s="148" t="e">
        <f t="shared" si="273"/>
        <v>#VALUE!</v>
      </c>
      <c r="J799" s="148" t="e">
        <f t="shared" si="263"/>
        <v>#VALUE!</v>
      </c>
      <c r="K799" s="148" t="e">
        <f t="shared" si="274"/>
        <v>#VALUE!</v>
      </c>
      <c r="L799" s="148" t="e">
        <f t="shared" si="275"/>
        <v>#VALUE!</v>
      </c>
      <c r="M799" s="148" t="e">
        <f t="shared" si="264"/>
        <v>#VALUE!</v>
      </c>
      <c r="N799" s="148" t="e">
        <f t="shared" si="267"/>
        <v>#VALUE!</v>
      </c>
      <c r="O799" s="148"/>
      <c r="P799" s="148"/>
      <c r="Q799" s="148" t="e">
        <f t="shared" si="276"/>
        <v>#VALUE!</v>
      </c>
      <c r="R799" s="148" t="e">
        <f t="shared" si="277"/>
        <v>#VALUE!</v>
      </c>
      <c r="S799" s="137" t="e">
        <f t="shared" si="265"/>
        <v>#VALUE!</v>
      </c>
      <c r="T799" s="275" t="e">
        <f t="shared" si="258"/>
        <v>#VALUE!</v>
      </c>
      <c r="U799" s="275" t="e">
        <f t="shared" si="278"/>
        <v>#VALUE!</v>
      </c>
      <c r="V799" s="275" t="e">
        <f t="shared" si="278"/>
        <v>#VALUE!</v>
      </c>
      <c r="W799" s="275" t="e">
        <f t="shared" si="278"/>
        <v>#VALUE!</v>
      </c>
      <c r="X799" s="275" t="e">
        <f t="shared" si="278"/>
        <v>#VALUE!</v>
      </c>
      <c r="Y799" s="275" t="e">
        <f t="shared" si="278"/>
        <v>#VALUE!</v>
      </c>
      <c r="Z799" s="275" t="e">
        <f t="shared" si="278"/>
        <v>#VALUE!</v>
      </c>
      <c r="AA799" s="275" t="e">
        <f t="shared" si="278"/>
        <v>#VALUE!</v>
      </c>
      <c r="AB799" s="275" t="e">
        <f t="shared" si="278"/>
        <v>#VALUE!</v>
      </c>
      <c r="AC799" s="275" t="e">
        <f t="shared" si="278"/>
        <v>#VALUE!</v>
      </c>
      <c r="AD799" s="275" t="e">
        <f t="shared" si="278"/>
        <v>#VALUE!</v>
      </c>
      <c r="AE799" s="276" t="e">
        <f t="shared" si="268"/>
        <v>#VALUE!</v>
      </c>
    </row>
    <row r="800" spans="1:31">
      <c r="A800" s="133" t="e">
        <f t="shared" si="269"/>
        <v>#VALUE!</v>
      </c>
      <c r="B800" s="134" t="e">
        <f t="shared" si="270"/>
        <v>#VALUE!</v>
      </c>
      <c r="C800" s="134" t="e">
        <f t="shared" si="271"/>
        <v>#VALUE!</v>
      </c>
      <c r="D800" s="135" t="e">
        <f t="shared" si="272"/>
        <v>#VALUE!</v>
      </c>
      <c r="E800" s="150" t="e">
        <f t="shared" si="260"/>
        <v>#VALUE!</v>
      </c>
      <c r="F800" s="150" t="e">
        <f t="shared" si="261"/>
        <v>#VALUE!</v>
      </c>
      <c r="G800" s="136" t="e">
        <f t="shared" si="262"/>
        <v>#VALUE!</v>
      </c>
      <c r="H800" s="148" t="e">
        <f t="shared" si="266"/>
        <v>#VALUE!</v>
      </c>
      <c r="I800" s="148" t="e">
        <f t="shared" si="273"/>
        <v>#VALUE!</v>
      </c>
      <c r="J800" s="148" t="e">
        <f t="shared" si="263"/>
        <v>#VALUE!</v>
      </c>
      <c r="K800" s="148" t="e">
        <f t="shared" si="274"/>
        <v>#VALUE!</v>
      </c>
      <c r="L800" s="148" t="e">
        <f t="shared" si="275"/>
        <v>#VALUE!</v>
      </c>
      <c r="M800" s="148" t="e">
        <f t="shared" si="264"/>
        <v>#VALUE!</v>
      </c>
      <c r="N800" s="148" t="e">
        <f t="shared" si="267"/>
        <v>#VALUE!</v>
      </c>
      <c r="O800" s="148"/>
      <c r="P800" s="148"/>
      <c r="Q800" s="148" t="e">
        <f t="shared" si="276"/>
        <v>#VALUE!</v>
      </c>
      <c r="R800" s="148" t="e">
        <f t="shared" si="277"/>
        <v>#VALUE!</v>
      </c>
      <c r="S800" s="137" t="e">
        <f t="shared" si="265"/>
        <v>#VALUE!</v>
      </c>
      <c r="T800" s="275" t="e">
        <f t="shared" si="258"/>
        <v>#VALUE!</v>
      </c>
      <c r="U800" s="275" t="e">
        <f t="shared" si="278"/>
        <v>#VALUE!</v>
      </c>
      <c r="V800" s="275" t="e">
        <f t="shared" si="278"/>
        <v>#VALUE!</v>
      </c>
      <c r="W800" s="275" t="e">
        <f t="shared" si="278"/>
        <v>#VALUE!</v>
      </c>
      <c r="X800" s="275" t="e">
        <f t="shared" si="278"/>
        <v>#VALUE!</v>
      </c>
      <c r="Y800" s="275" t="e">
        <f t="shared" si="278"/>
        <v>#VALUE!</v>
      </c>
      <c r="Z800" s="275" t="e">
        <f t="shared" si="278"/>
        <v>#VALUE!</v>
      </c>
      <c r="AA800" s="275" t="e">
        <f t="shared" si="278"/>
        <v>#VALUE!</v>
      </c>
      <c r="AB800" s="275" t="e">
        <f t="shared" si="278"/>
        <v>#VALUE!</v>
      </c>
      <c r="AC800" s="275" t="e">
        <f t="shared" si="278"/>
        <v>#VALUE!</v>
      </c>
      <c r="AD800" s="275" t="e">
        <f t="shared" si="278"/>
        <v>#VALUE!</v>
      </c>
      <c r="AE800" s="276" t="e">
        <f t="shared" si="268"/>
        <v>#VALUE!</v>
      </c>
    </row>
    <row r="801" spans="1:31">
      <c r="A801" s="133" t="e">
        <f t="shared" si="269"/>
        <v>#VALUE!</v>
      </c>
      <c r="B801" s="134" t="e">
        <f t="shared" si="270"/>
        <v>#VALUE!</v>
      </c>
      <c r="C801" s="134" t="e">
        <f t="shared" si="271"/>
        <v>#VALUE!</v>
      </c>
      <c r="D801" s="135" t="e">
        <f t="shared" si="272"/>
        <v>#VALUE!</v>
      </c>
      <c r="E801" s="150" t="e">
        <f t="shared" si="260"/>
        <v>#VALUE!</v>
      </c>
      <c r="F801" s="150" t="e">
        <f t="shared" si="261"/>
        <v>#VALUE!</v>
      </c>
      <c r="G801" s="136" t="e">
        <f t="shared" si="262"/>
        <v>#VALUE!</v>
      </c>
      <c r="H801" s="148" t="e">
        <f t="shared" si="266"/>
        <v>#VALUE!</v>
      </c>
      <c r="I801" s="148" t="e">
        <f t="shared" si="273"/>
        <v>#VALUE!</v>
      </c>
      <c r="J801" s="148" t="e">
        <f t="shared" si="263"/>
        <v>#VALUE!</v>
      </c>
      <c r="K801" s="148" t="e">
        <f t="shared" si="274"/>
        <v>#VALUE!</v>
      </c>
      <c r="L801" s="148" t="e">
        <f t="shared" si="275"/>
        <v>#VALUE!</v>
      </c>
      <c r="M801" s="148" t="e">
        <f t="shared" si="264"/>
        <v>#VALUE!</v>
      </c>
      <c r="N801" s="148" t="e">
        <f t="shared" si="267"/>
        <v>#VALUE!</v>
      </c>
      <c r="O801" s="148"/>
      <c r="P801" s="148"/>
      <c r="Q801" s="148" t="e">
        <f t="shared" si="276"/>
        <v>#VALUE!</v>
      </c>
      <c r="R801" s="148" t="e">
        <f t="shared" si="277"/>
        <v>#VALUE!</v>
      </c>
      <c r="S801" s="137" t="e">
        <f t="shared" si="265"/>
        <v>#VALUE!</v>
      </c>
      <c r="T801" s="275" t="e">
        <f t="shared" si="258"/>
        <v>#VALUE!</v>
      </c>
      <c r="U801" s="275" t="e">
        <f t="shared" si="278"/>
        <v>#VALUE!</v>
      </c>
      <c r="V801" s="275" t="e">
        <f t="shared" si="278"/>
        <v>#VALUE!</v>
      </c>
      <c r="W801" s="275" t="e">
        <f t="shared" si="278"/>
        <v>#VALUE!</v>
      </c>
      <c r="X801" s="275" t="e">
        <f t="shared" si="278"/>
        <v>#VALUE!</v>
      </c>
      <c r="Y801" s="275" t="e">
        <f t="shared" si="278"/>
        <v>#VALUE!</v>
      </c>
      <c r="Z801" s="275" t="e">
        <f t="shared" si="278"/>
        <v>#VALUE!</v>
      </c>
      <c r="AA801" s="275" t="e">
        <f t="shared" si="278"/>
        <v>#VALUE!</v>
      </c>
      <c r="AB801" s="275" t="e">
        <f t="shared" si="278"/>
        <v>#VALUE!</v>
      </c>
      <c r="AC801" s="275" t="e">
        <f t="shared" si="278"/>
        <v>#VALUE!</v>
      </c>
      <c r="AD801" s="275" t="e">
        <f t="shared" si="278"/>
        <v>#VALUE!</v>
      </c>
      <c r="AE801" s="276" t="e">
        <f t="shared" si="268"/>
        <v>#VALUE!</v>
      </c>
    </row>
    <row r="802" spans="1:31">
      <c r="A802" s="133" t="e">
        <f t="shared" si="269"/>
        <v>#VALUE!</v>
      </c>
      <c r="B802" s="134" t="e">
        <f t="shared" si="270"/>
        <v>#VALUE!</v>
      </c>
      <c r="C802" s="134" t="e">
        <f t="shared" si="271"/>
        <v>#VALUE!</v>
      </c>
      <c r="D802" s="135" t="e">
        <f t="shared" si="272"/>
        <v>#VALUE!</v>
      </c>
      <c r="E802" s="150" t="e">
        <f t="shared" si="260"/>
        <v>#VALUE!</v>
      </c>
      <c r="F802" s="150" t="e">
        <f t="shared" si="261"/>
        <v>#VALUE!</v>
      </c>
      <c r="G802" s="136" t="e">
        <f t="shared" si="262"/>
        <v>#VALUE!</v>
      </c>
      <c r="H802" s="148" t="e">
        <f t="shared" si="266"/>
        <v>#VALUE!</v>
      </c>
      <c r="I802" s="148" t="e">
        <f t="shared" si="273"/>
        <v>#VALUE!</v>
      </c>
      <c r="J802" s="148" t="e">
        <f t="shared" si="263"/>
        <v>#VALUE!</v>
      </c>
      <c r="K802" s="148" t="e">
        <f t="shared" si="274"/>
        <v>#VALUE!</v>
      </c>
      <c r="L802" s="148" t="e">
        <f t="shared" si="275"/>
        <v>#VALUE!</v>
      </c>
      <c r="M802" s="148" t="e">
        <f t="shared" si="264"/>
        <v>#VALUE!</v>
      </c>
      <c r="N802" s="148" t="e">
        <f t="shared" si="267"/>
        <v>#VALUE!</v>
      </c>
      <c r="O802" s="148"/>
      <c r="P802" s="148"/>
      <c r="Q802" s="148" t="e">
        <f t="shared" si="276"/>
        <v>#VALUE!</v>
      </c>
      <c r="R802" s="148" t="e">
        <f t="shared" si="277"/>
        <v>#VALUE!</v>
      </c>
      <c r="S802" s="137" t="e">
        <f t="shared" si="265"/>
        <v>#VALUE!</v>
      </c>
      <c r="T802" s="275" t="e">
        <f t="shared" si="258"/>
        <v>#VALUE!</v>
      </c>
      <c r="U802" s="275" t="e">
        <f t="shared" si="278"/>
        <v>#VALUE!</v>
      </c>
      <c r="V802" s="275" t="e">
        <f t="shared" si="278"/>
        <v>#VALUE!</v>
      </c>
      <c r="W802" s="275" t="e">
        <f t="shared" si="278"/>
        <v>#VALUE!</v>
      </c>
      <c r="X802" s="275" t="e">
        <f t="shared" si="278"/>
        <v>#VALUE!</v>
      </c>
      <c r="Y802" s="275" t="e">
        <f t="shared" si="278"/>
        <v>#VALUE!</v>
      </c>
      <c r="Z802" s="275" t="e">
        <f t="shared" si="278"/>
        <v>#VALUE!</v>
      </c>
      <c r="AA802" s="275" t="e">
        <f t="shared" si="278"/>
        <v>#VALUE!</v>
      </c>
      <c r="AB802" s="275" t="e">
        <f t="shared" si="278"/>
        <v>#VALUE!</v>
      </c>
      <c r="AC802" s="275" t="e">
        <f t="shared" si="278"/>
        <v>#VALUE!</v>
      </c>
      <c r="AD802" s="275" t="e">
        <f t="shared" si="278"/>
        <v>#VALUE!</v>
      </c>
      <c r="AE802" s="276" t="e">
        <f t="shared" si="268"/>
        <v>#VALUE!</v>
      </c>
    </row>
    <row r="803" spans="1:31">
      <c r="A803" s="133" t="e">
        <f t="shared" si="269"/>
        <v>#VALUE!</v>
      </c>
      <c r="B803" s="134" t="e">
        <f t="shared" si="270"/>
        <v>#VALUE!</v>
      </c>
      <c r="C803" s="134" t="e">
        <f t="shared" si="271"/>
        <v>#VALUE!</v>
      </c>
      <c r="D803" s="135" t="e">
        <f t="shared" si="272"/>
        <v>#VALUE!</v>
      </c>
      <c r="E803" s="150" t="e">
        <f t="shared" si="260"/>
        <v>#VALUE!</v>
      </c>
      <c r="F803" s="150" t="e">
        <f t="shared" si="261"/>
        <v>#VALUE!</v>
      </c>
      <c r="G803" s="136" t="e">
        <f t="shared" si="262"/>
        <v>#VALUE!</v>
      </c>
      <c r="H803" s="148" t="e">
        <f t="shared" si="266"/>
        <v>#VALUE!</v>
      </c>
      <c r="I803" s="148" t="e">
        <f t="shared" si="273"/>
        <v>#VALUE!</v>
      </c>
      <c r="J803" s="148" t="e">
        <f t="shared" si="263"/>
        <v>#VALUE!</v>
      </c>
      <c r="K803" s="148" t="e">
        <f t="shared" si="274"/>
        <v>#VALUE!</v>
      </c>
      <c r="L803" s="148" t="e">
        <f t="shared" si="275"/>
        <v>#VALUE!</v>
      </c>
      <c r="M803" s="148" t="e">
        <f t="shared" si="264"/>
        <v>#VALUE!</v>
      </c>
      <c r="N803" s="148" t="e">
        <f t="shared" si="267"/>
        <v>#VALUE!</v>
      </c>
      <c r="O803" s="148"/>
      <c r="P803" s="148"/>
      <c r="Q803" s="148" t="e">
        <f t="shared" si="276"/>
        <v>#VALUE!</v>
      </c>
      <c r="R803" s="148" t="e">
        <f t="shared" si="277"/>
        <v>#VALUE!</v>
      </c>
      <c r="S803" s="137" t="e">
        <f t="shared" si="265"/>
        <v>#VALUE!</v>
      </c>
      <c r="T803" s="275" t="e">
        <f t="shared" si="258"/>
        <v>#VALUE!</v>
      </c>
      <c r="U803" s="275" t="e">
        <f t="shared" si="278"/>
        <v>#VALUE!</v>
      </c>
      <c r="V803" s="275" t="e">
        <f t="shared" si="278"/>
        <v>#VALUE!</v>
      </c>
      <c r="W803" s="275" t="e">
        <f t="shared" si="278"/>
        <v>#VALUE!</v>
      </c>
      <c r="X803" s="275" t="e">
        <f t="shared" si="278"/>
        <v>#VALUE!</v>
      </c>
      <c r="Y803" s="275" t="e">
        <f t="shared" si="278"/>
        <v>#VALUE!</v>
      </c>
      <c r="Z803" s="275" t="e">
        <f t="shared" si="278"/>
        <v>#VALUE!</v>
      </c>
      <c r="AA803" s="275" t="e">
        <f t="shared" si="278"/>
        <v>#VALUE!</v>
      </c>
      <c r="AB803" s="275" t="e">
        <f t="shared" si="278"/>
        <v>#VALUE!</v>
      </c>
      <c r="AC803" s="275" t="e">
        <f t="shared" si="278"/>
        <v>#VALUE!</v>
      </c>
      <c r="AD803" s="275" t="e">
        <f t="shared" si="278"/>
        <v>#VALUE!</v>
      </c>
      <c r="AE803" s="276" t="e">
        <f t="shared" si="268"/>
        <v>#VALUE!</v>
      </c>
    </row>
    <row r="804" spans="1:31">
      <c r="A804" s="133" t="e">
        <f t="shared" si="269"/>
        <v>#VALUE!</v>
      </c>
      <c r="B804" s="134" t="e">
        <f t="shared" si="270"/>
        <v>#VALUE!</v>
      </c>
      <c r="C804" s="134" t="e">
        <f t="shared" si="271"/>
        <v>#VALUE!</v>
      </c>
      <c r="D804" s="135" t="e">
        <f t="shared" si="272"/>
        <v>#VALUE!</v>
      </c>
      <c r="E804" s="150" t="e">
        <f t="shared" si="260"/>
        <v>#VALUE!</v>
      </c>
      <c r="F804" s="150" t="e">
        <f t="shared" si="261"/>
        <v>#VALUE!</v>
      </c>
      <c r="G804" s="136" t="e">
        <f t="shared" si="262"/>
        <v>#VALUE!</v>
      </c>
      <c r="H804" s="148" t="e">
        <f t="shared" si="266"/>
        <v>#VALUE!</v>
      </c>
      <c r="I804" s="148" t="e">
        <f t="shared" si="273"/>
        <v>#VALUE!</v>
      </c>
      <c r="J804" s="148" t="e">
        <f t="shared" si="263"/>
        <v>#VALUE!</v>
      </c>
      <c r="K804" s="148" t="e">
        <f t="shared" si="274"/>
        <v>#VALUE!</v>
      </c>
      <c r="L804" s="148" t="e">
        <f t="shared" si="275"/>
        <v>#VALUE!</v>
      </c>
      <c r="M804" s="148" t="e">
        <f t="shared" si="264"/>
        <v>#VALUE!</v>
      </c>
      <c r="N804" s="148" t="e">
        <f t="shared" si="267"/>
        <v>#VALUE!</v>
      </c>
      <c r="O804" s="148"/>
      <c r="P804" s="148"/>
      <c r="Q804" s="148" t="e">
        <f t="shared" si="276"/>
        <v>#VALUE!</v>
      </c>
      <c r="R804" s="148" t="e">
        <f t="shared" si="277"/>
        <v>#VALUE!</v>
      </c>
      <c r="S804" s="137" t="e">
        <f t="shared" si="265"/>
        <v>#VALUE!</v>
      </c>
      <c r="T804" s="275" t="e">
        <f t="shared" si="258"/>
        <v>#VALUE!</v>
      </c>
      <c r="U804" s="275" t="e">
        <f t="shared" si="278"/>
        <v>#VALUE!</v>
      </c>
      <c r="V804" s="275" t="e">
        <f t="shared" si="278"/>
        <v>#VALUE!</v>
      </c>
      <c r="W804" s="275" t="e">
        <f t="shared" si="278"/>
        <v>#VALUE!</v>
      </c>
      <c r="X804" s="275" t="e">
        <f t="shared" si="278"/>
        <v>#VALUE!</v>
      </c>
      <c r="Y804" s="275" t="e">
        <f t="shared" si="278"/>
        <v>#VALUE!</v>
      </c>
      <c r="Z804" s="275" t="e">
        <f t="shared" si="278"/>
        <v>#VALUE!</v>
      </c>
      <c r="AA804" s="275" t="e">
        <f t="shared" si="278"/>
        <v>#VALUE!</v>
      </c>
      <c r="AB804" s="275" t="e">
        <f t="shared" si="278"/>
        <v>#VALUE!</v>
      </c>
      <c r="AC804" s="275" t="e">
        <f t="shared" si="278"/>
        <v>#VALUE!</v>
      </c>
      <c r="AD804" s="275" t="e">
        <f t="shared" si="278"/>
        <v>#VALUE!</v>
      </c>
      <c r="AE804" s="276" t="e">
        <f t="shared" si="268"/>
        <v>#VALUE!</v>
      </c>
    </row>
    <row r="805" spans="1:31">
      <c r="A805" s="133" t="e">
        <f t="shared" si="269"/>
        <v>#VALUE!</v>
      </c>
      <c r="B805" s="134" t="e">
        <f t="shared" si="270"/>
        <v>#VALUE!</v>
      </c>
      <c r="C805" s="134" t="e">
        <f t="shared" si="271"/>
        <v>#VALUE!</v>
      </c>
      <c r="D805" s="135" t="e">
        <f t="shared" si="272"/>
        <v>#VALUE!</v>
      </c>
      <c r="E805" s="150" t="e">
        <f t="shared" si="260"/>
        <v>#VALUE!</v>
      </c>
      <c r="F805" s="150" t="e">
        <f t="shared" si="261"/>
        <v>#VALUE!</v>
      </c>
      <c r="G805" s="136" t="e">
        <f t="shared" si="262"/>
        <v>#VALUE!</v>
      </c>
      <c r="H805" s="148" t="e">
        <f t="shared" si="266"/>
        <v>#VALUE!</v>
      </c>
      <c r="I805" s="148" t="e">
        <f t="shared" si="273"/>
        <v>#VALUE!</v>
      </c>
      <c r="J805" s="148" t="e">
        <f t="shared" si="263"/>
        <v>#VALUE!</v>
      </c>
      <c r="K805" s="148" t="e">
        <f t="shared" si="274"/>
        <v>#VALUE!</v>
      </c>
      <c r="L805" s="148" t="e">
        <f t="shared" si="275"/>
        <v>#VALUE!</v>
      </c>
      <c r="M805" s="148" t="e">
        <f t="shared" si="264"/>
        <v>#VALUE!</v>
      </c>
      <c r="N805" s="148" t="e">
        <f t="shared" si="267"/>
        <v>#VALUE!</v>
      </c>
      <c r="O805" s="148"/>
      <c r="P805" s="148"/>
      <c r="Q805" s="148" t="e">
        <f t="shared" si="276"/>
        <v>#VALUE!</v>
      </c>
      <c r="R805" s="148" t="e">
        <f t="shared" si="277"/>
        <v>#VALUE!</v>
      </c>
      <c r="S805" s="137" t="e">
        <f t="shared" si="265"/>
        <v>#VALUE!</v>
      </c>
      <c r="T805" s="275" t="e">
        <f t="shared" si="258"/>
        <v>#VALUE!</v>
      </c>
      <c r="U805" s="275" t="e">
        <f t="shared" si="278"/>
        <v>#VALUE!</v>
      </c>
      <c r="V805" s="275" t="e">
        <f t="shared" si="278"/>
        <v>#VALUE!</v>
      </c>
      <c r="W805" s="275" t="e">
        <f t="shared" si="278"/>
        <v>#VALUE!</v>
      </c>
      <c r="X805" s="275" t="e">
        <f t="shared" si="278"/>
        <v>#VALUE!</v>
      </c>
      <c r="Y805" s="275" t="e">
        <f t="shared" si="278"/>
        <v>#VALUE!</v>
      </c>
      <c r="Z805" s="275" t="e">
        <f t="shared" si="278"/>
        <v>#VALUE!</v>
      </c>
      <c r="AA805" s="275" t="e">
        <f t="shared" si="278"/>
        <v>#VALUE!</v>
      </c>
      <c r="AB805" s="275" t="e">
        <f t="shared" si="278"/>
        <v>#VALUE!</v>
      </c>
      <c r="AC805" s="275" t="e">
        <f t="shared" si="278"/>
        <v>#VALUE!</v>
      </c>
      <c r="AD805" s="275" t="e">
        <f t="shared" si="278"/>
        <v>#VALUE!</v>
      </c>
      <c r="AE805" s="276" t="e">
        <f t="shared" si="268"/>
        <v>#VALUE!</v>
      </c>
    </row>
    <row r="806" spans="1:31">
      <c r="A806" s="133" t="e">
        <f t="shared" si="269"/>
        <v>#VALUE!</v>
      </c>
      <c r="B806" s="134" t="e">
        <f t="shared" si="270"/>
        <v>#VALUE!</v>
      </c>
      <c r="C806" s="134" t="e">
        <f t="shared" si="271"/>
        <v>#VALUE!</v>
      </c>
      <c r="D806" s="135" t="e">
        <f t="shared" si="272"/>
        <v>#VALUE!</v>
      </c>
      <c r="E806" s="150" t="e">
        <f t="shared" si="260"/>
        <v>#VALUE!</v>
      </c>
      <c r="F806" s="150" t="e">
        <f t="shared" si="261"/>
        <v>#VALUE!</v>
      </c>
      <c r="G806" s="136" t="e">
        <f t="shared" si="262"/>
        <v>#VALUE!</v>
      </c>
      <c r="H806" s="148" t="e">
        <f t="shared" si="266"/>
        <v>#VALUE!</v>
      </c>
      <c r="I806" s="148" t="e">
        <f t="shared" si="273"/>
        <v>#VALUE!</v>
      </c>
      <c r="J806" s="148" t="e">
        <f t="shared" si="263"/>
        <v>#VALUE!</v>
      </c>
      <c r="K806" s="148" t="e">
        <f t="shared" si="274"/>
        <v>#VALUE!</v>
      </c>
      <c r="L806" s="148" t="e">
        <f t="shared" si="275"/>
        <v>#VALUE!</v>
      </c>
      <c r="M806" s="148" t="e">
        <f t="shared" si="264"/>
        <v>#VALUE!</v>
      </c>
      <c r="N806" s="148" t="e">
        <f t="shared" si="267"/>
        <v>#VALUE!</v>
      </c>
      <c r="O806" s="148"/>
      <c r="P806" s="148"/>
      <c r="Q806" s="148" t="e">
        <f t="shared" si="276"/>
        <v>#VALUE!</v>
      </c>
      <c r="R806" s="148" t="e">
        <f t="shared" si="277"/>
        <v>#VALUE!</v>
      </c>
      <c r="S806" s="137" t="e">
        <f t="shared" si="265"/>
        <v>#VALUE!</v>
      </c>
      <c r="T806" s="275" t="e">
        <f t="shared" si="258"/>
        <v>#VALUE!</v>
      </c>
      <c r="U806" s="275" t="e">
        <f t="shared" si="278"/>
        <v>#VALUE!</v>
      </c>
      <c r="V806" s="275" t="e">
        <f t="shared" si="278"/>
        <v>#VALUE!</v>
      </c>
      <c r="W806" s="275" t="e">
        <f t="shared" si="278"/>
        <v>#VALUE!</v>
      </c>
      <c r="X806" s="275" t="e">
        <f t="shared" si="278"/>
        <v>#VALUE!</v>
      </c>
      <c r="Y806" s="275" t="e">
        <f t="shared" si="278"/>
        <v>#VALUE!</v>
      </c>
      <c r="Z806" s="275" t="e">
        <f t="shared" si="278"/>
        <v>#VALUE!</v>
      </c>
      <c r="AA806" s="275" t="e">
        <f t="shared" si="278"/>
        <v>#VALUE!</v>
      </c>
      <c r="AB806" s="275" t="e">
        <f t="shared" si="278"/>
        <v>#VALUE!</v>
      </c>
      <c r="AC806" s="275" t="e">
        <f t="shared" si="278"/>
        <v>#VALUE!</v>
      </c>
      <c r="AD806" s="275" t="e">
        <f t="shared" si="278"/>
        <v>#VALUE!</v>
      </c>
      <c r="AE806" s="276" t="e">
        <f t="shared" si="268"/>
        <v>#VALUE!</v>
      </c>
    </row>
    <row r="807" spans="1:31">
      <c r="A807" s="133" t="e">
        <f t="shared" si="269"/>
        <v>#VALUE!</v>
      </c>
      <c r="B807" s="134" t="e">
        <f t="shared" si="270"/>
        <v>#VALUE!</v>
      </c>
      <c r="C807" s="134" t="e">
        <f t="shared" si="271"/>
        <v>#VALUE!</v>
      </c>
      <c r="D807" s="135" t="e">
        <f t="shared" si="272"/>
        <v>#VALUE!</v>
      </c>
      <c r="E807" s="150" t="e">
        <f t="shared" si="260"/>
        <v>#VALUE!</v>
      </c>
      <c r="F807" s="150" t="e">
        <f t="shared" si="261"/>
        <v>#VALUE!</v>
      </c>
      <c r="G807" s="136" t="e">
        <f t="shared" si="262"/>
        <v>#VALUE!</v>
      </c>
      <c r="H807" s="148" t="e">
        <f t="shared" si="266"/>
        <v>#VALUE!</v>
      </c>
      <c r="I807" s="148" t="e">
        <f t="shared" si="273"/>
        <v>#VALUE!</v>
      </c>
      <c r="J807" s="148" t="e">
        <f t="shared" si="263"/>
        <v>#VALUE!</v>
      </c>
      <c r="K807" s="148" t="e">
        <f t="shared" si="274"/>
        <v>#VALUE!</v>
      </c>
      <c r="L807" s="148" t="e">
        <f t="shared" si="275"/>
        <v>#VALUE!</v>
      </c>
      <c r="M807" s="148" t="e">
        <f t="shared" si="264"/>
        <v>#VALUE!</v>
      </c>
      <c r="N807" s="148" t="e">
        <f t="shared" si="267"/>
        <v>#VALUE!</v>
      </c>
      <c r="O807" s="148"/>
      <c r="P807" s="148"/>
      <c r="Q807" s="148" t="e">
        <f t="shared" si="276"/>
        <v>#VALUE!</v>
      </c>
      <c r="R807" s="148" t="e">
        <f t="shared" si="277"/>
        <v>#VALUE!</v>
      </c>
      <c r="S807" s="137" t="e">
        <f t="shared" si="265"/>
        <v>#VALUE!</v>
      </c>
      <c r="T807" s="275" t="e">
        <f t="shared" si="258"/>
        <v>#VALUE!</v>
      </c>
      <c r="U807" s="275" t="e">
        <f t="shared" si="278"/>
        <v>#VALUE!</v>
      </c>
      <c r="V807" s="275" t="e">
        <f t="shared" si="278"/>
        <v>#VALUE!</v>
      </c>
      <c r="W807" s="275" t="e">
        <f t="shared" si="278"/>
        <v>#VALUE!</v>
      </c>
      <c r="X807" s="275" t="e">
        <f t="shared" si="278"/>
        <v>#VALUE!</v>
      </c>
      <c r="Y807" s="275" t="e">
        <f t="shared" si="278"/>
        <v>#VALUE!</v>
      </c>
      <c r="Z807" s="275" t="e">
        <f t="shared" si="278"/>
        <v>#VALUE!</v>
      </c>
      <c r="AA807" s="275" t="e">
        <f t="shared" si="278"/>
        <v>#VALUE!</v>
      </c>
      <c r="AB807" s="275" t="e">
        <f t="shared" si="278"/>
        <v>#VALUE!</v>
      </c>
      <c r="AC807" s="275" t="e">
        <f t="shared" si="278"/>
        <v>#VALUE!</v>
      </c>
      <c r="AD807" s="275" t="e">
        <f t="shared" si="278"/>
        <v>#VALUE!</v>
      </c>
      <c r="AE807" s="276" t="e">
        <f t="shared" si="268"/>
        <v>#VALUE!</v>
      </c>
    </row>
    <row r="808" spans="1:31">
      <c r="A808" s="133" t="e">
        <f t="shared" si="269"/>
        <v>#VALUE!</v>
      </c>
      <c r="B808" s="134" t="e">
        <f t="shared" si="270"/>
        <v>#VALUE!</v>
      </c>
      <c r="C808" s="134" t="e">
        <f t="shared" si="271"/>
        <v>#VALUE!</v>
      </c>
      <c r="D808" s="135" t="e">
        <f t="shared" si="272"/>
        <v>#VALUE!</v>
      </c>
      <c r="E808" s="150" t="e">
        <f t="shared" si="260"/>
        <v>#VALUE!</v>
      </c>
      <c r="F808" s="150" t="e">
        <f t="shared" si="261"/>
        <v>#VALUE!</v>
      </c>
      <c r="G808" s="136" t="e">
        <f t="shared" si="262"/>
        <v>#VALUE!</v>
      </c>
      <c r="H808" s="148" t="e">
        <f t="shared" si="266"/>
        <v>#VALUE!</v>
      </c>
      <c r="I808" s="148" t="e">
        <f t="shared" si="273"/>
        <v>#VALUE!</v>
      </c>
      <c r="J808" s="148" t="e">
        <f t="shared" si="263"/>
        <v>#VALUE!</v>
      </c>
      <c r="K808" s="148" t="e">
        <f t="shared" si="274"/>
        <v>#VALUE!</v>
      </c>
      <c r="L808" s="148" t="e">
        <f t="shared" si="275"/>
        <v>#VALUE!</v>
      </c>
      <c r="M808" s="148" t="e">
        <f t="shared" si="264"/>
        <v>#VALUE!</v>
      </c>
      <c r="N808" s="148" t="e">
        <f t="shared" si="267"/>
        <v>#VALUE!</v>
      </c>
      <c r="O808" s="148"/>
      <c r="P808" s="148"/>
      <c r="Q808" s="148" t="e">
        <f t="shared" si="276"/>
        <v>#VALUE!</v>
      </c>
      <c r="R808" s="148" t="e">
        <f t="shared" si="277"/>
        <v>#VALUE!</v>
      </c>
      <c r="S808" s="137" t="e">
        <f t="shared" si="265"/>
        <v>#VALUE!</v>
      </c>
      <c r="T808" s="275" t="e">
        <f t="shared" si="258"/>
        <v>#VALUE!</v>
      </c>
      <c r="U808" s="275" t="e">
        <f t="shared" si="278"/>
        <v>#VALUE!</v>
      </c>
      <c r="V808" s="275" t="e">
        <f t="shared" si="278"/>
        <v>#VALUE!</v>
      </c>
      <c r="W808" s="275" t="e">
        <f t="shared" si="278"/>
        <v>#VALUE!</v>
      </c>
      <c r="X808" s="275" t="e">
        <f t="shared" si="278"/>
        <v>#VALUE!</v>
      </c>
      <c r="Y808" s="275" t="e">
        <f t="shared" si="278"/>
        <v>#VALUE!</v>
      </c>
      <c r="Z808" s="275" t="e">
        <f t="shared" si="278"/>
        <v>#VALUE!</v>
      </c>
      <c r="AA808" s="275" t="e">
        <f t="shared" si="278"/>
        <v>#VALUE!</v>
      </c>
      <c r="AB808" s="275" t="e">
        <f t="shared" si="278"/>
        <v>#VALUE!</v>
      </c>
      <c r="AC808" s="275" t="e">
        <f t="shared" si="278"/>
        <v>#VALUE!</v>
      </c>
      <c r="AD808" s="275" t="e">
        <f t="shared" si="278"/>
        <v>#VALUE!</v>
      </c>
      <c r="AE808" s="276" t="e">
        <f t="shared" si="268"/>
        <v>#VALUE!</v>
      </c>
    </row>
    <row r="809" spans="1:31">
      <c r="A809" s="133" t="e">
        <f t="shared" si="269"/>
        <v>#VALUE!</v>
      </c>
      <c r="B809" s="134" t="e">
        <f t="shared" si="270"/>
        <v>#VALUE!</v>
      </c>
      <c r="C809" s="134" t="e">
        <f t="shared" si="271"/>
        <v>#VALUE!</v>
      </c>
      <c r="D809" s="135" t="e">
        <f t="shared" si="272"/>
        <v>#VALUE!</v>
      </c>
      <c r="E809" s="150" t="e">
        <f t="shared" si="260"/>
        <v>#VALUE!</v>
      </c>
      <c r="F809" s="150" t="e">
        <f t="shared" si="261"/>
        <v>#VALUE!</v>
      </c>
      <c r="G809" s="136" t="e">
        <f t="shared" si="262"/>
        <v>#VALUE!</v>
      </c>
      <c r="H809" s="148" t="e">
        <f t="shared" si="266"/>
        <v>#VALUE!</v>
      </c>
      <c r="I809" s="148" t="e">
        <f t="shared" si="273"/>
        <v>#VALUE!</v>
      </c>
      <c r="J809" s="148" t="e">
        <f t="shared" si="263"/>
        <v>#VALUE!</v>
      </c>
      <c r="K809" s="148" t="e">
        <f t="shared" si="274"/>
        <v>#VALUE!</v>
      </c>
      <c r="L809" s="148" t="e">
        <f t="shared" si="275"/>
        <v>#VALUE!</v>
      </c>
      <c r="M809" s="148" t="e">
        <f t="shared" si="264"/>
        <v>#VALUE!</v>
      </c>
      <c r="N809" s="148" t="e">
        <f t="shared" si="267"/>
        <v>#VALUE!</v>
      </c>
      <c r="O809" s="148"/>
      <c r="P809" s="148"/>
      <c r="Q809" s="148" t="e">
        <f t="shared" si="276"/>
        <v>#VALUE!</v>
      </c>
      <c r="R809" s="148" t="e">
        <f t="shared" si="277"/>
        <v>#VALUE!</v>
      </c>
      <c r="S809" s="137" t="e">
        <f t="shared" si="265"/>
        <v>#VALUE!</v>
      </c>
      <c r="T809" s="275" t="e">
        <f t="shared" si="258"/>
        <v>#VALUE!</v>
      </c>
      <c r="U809" s="275" t="e">
        <f t="shared" si="278"/>
        <v>#VALUE!</v>
      </c>
      <c r="V809" s="275" t="e">
        <f t="shared" si="278"/>
        <v>#VALUE!</v>
      </c>
      <c r="W809" s="275" t="e">
        <f t="shared" si="278"/>
        <v>#VALUE!</v>
      </c>
      <c r="X809" s="275" t="e">
        <f t="shared" si="278"/>
        <v>#VALUE!</v>
      </c>
      <c r="Y809" s="275" t="e">
        <f t="shared" si="278"/>
        <v>#VALUE!</v>
      </c>
      <c r="Z809" s="275" t="e">
        <f t="shared" si="278"/>
        <v>#VALUE!</v>
      </c>
      <c r="AA809" s="275" t="e">
        <f t="shared" si="278"/>
        <v>#VALUE!</v>
      </c>
      <c r="AB809" s="275" t="e">
        <f t="shared" si="278"/>
        <v>#VALUE!</v>
      </c>
      <c r="AC809" s="275" t="e">
        <f t="shared" si="278"/>
        <v>#VALUE!</v>
      </c>
      <c r="AD809" s="275" t="e">
        <f t="shared" si="278"/>
        <v>#VALUE!</v>
      </c>
      <c r="AE809" s="276" t="e">
        <f t="shared" si="268"/>
        <v>#VALUE!</v>
      </c>
    </row>
    <row r="810" spans="1:31">
      <c r="A810" s="133" t="e">
        <f t="shared" si="269"/>
        <v>#VALUE!</v>
      </c>
      <c r="B810" s="134" t="e">
        <f t="shared" si="270"/>
        <v>#VALUE!</v>
      </c>
      <c r="C810" s="134" t="e">
        <f t="shared" si="271"/>
        <v>#VALUE!</v>
      </c>
      <c r="D810" s="135" t="e">
        <f t="shared" si="272"/>
        <v>#VALUE!</v>
      </c>
      <c r="E810" s="150" t="e">
        <f t="shared" si="260"/>
        <v>#VALUE!</v>
      </c>
      <c r="F810" s="150" t="e">
        <f t="shared" si="261"/>
        <v>#VALUE!</v>
      </c>
      <c r="G810" s="136" t="e">
        <f t="shared" si="262"/>
        <v>#VALUE!</v>
      </c>
      <c r="H810" s="148" t="e">
        <f t="shared" si="266"/>
        <v>#VALUE!</v>
      </c>
      <c r="I810" s="148" t="e">
        <f t="shared" si="273"/>
        <v>#VALUE!</v>
      </c>
      <c r="J810" s="148" t="e">
        <f t="shared" si="263"/>
        <v>#VALUE!</v>
      </c>
      <c r="K810" s="148" t="e">
        <f t="shared" si="274"/>
        <v>#VALUE!</v>
      </c>
      <c r="L810" s="148" t="e">
        <f t="shared" si="275"/>
        <v>#VALUE!</v>
      </c>
      <c r="M810" s="148" t="e">
        <f t="shared" si="264"/>
        <v>#VALUE!</v>
      </c>
      <c r="N810" s="148" t="e">
        <f t="shared" si="267"/>
        <v>#VALUE!</v>
      </c>
      <c r="O810" s="148"/>
      <c r="P810" s="148"/>
      <c r="Q810" s="148" t="e">
        <f t="shared" si="276"/>
        <v>#VALUE!</v>
      </c>
      <c r="R810" s="148" t="e">
        <f t="shared" si="277"/>
        <v>#VALUE!</v>
      </c>
      <c r="S810" s="137" t="e">
        <f t="shared" si="265"/>
        <v>#VALUE!</v>
      </c>
      <c r="T810" s="275" t="e">
        <f t="shared" si="258"/>
        <v>#VALUE!</v>
      </c>
      <c r="U810" s="275" t="e">
        <f t="shared" si="278"/>
        <v>#VALUE!</v>
      </c>
      <c r="V810" s="275" t="e">
        <f t="shared" si="278"/>
        <v>#VALUE!</v>
      </c>
      <c r="W810" s="275" t="e">
        <f t="shared" si="278"/>
        <v>#VALUE!</v>
      </c>
      <c r="X810" s="275" t="e">
        <f t="shared" si="278"/>
        <v>#VALUE!</v>
      </c>
      <c r="Y810" s="275" t="e">
        <f t="shared" si="278"/>
        <v>#VALUE!</v>
      </c>
      <c r="Z810" s="275" t="e">
        <f t="shared" si="278"/>
        <v>#VALUE!</v>
      </c>
      <c r="AA810" s="275" t="e">
        <f t="shared" si="278"/>
        <v>#VALUE!</v>
      </c>
      <c r="AB810" s="275" t="e">
        <f t="shared" si="278"/>
        <v>#VALUE!</v>
      </c>
      <c r="AC810" s="275" t="e">
        <f t="shared" si="278"/>
        <v>#VALUE!</v>
      </c>
      <c r="AD810" s="275" t="e">
        <f t="shared" si="278"/>
        <v>#VALUE!</v>
      </c>
      <c r="AE810" s="276" t="e">
        <f t="shared" si="268"/>
        <v>#VALUE!</v>
      </c>
    </row>
    <row r="811" spans="1:31">
      <c r="A811" s="133" t="e">
        <f t="shared" si="269"/>
        <v>#VALUE!</v>
      </c>
      <c r="B811" s="134" t="e">
        <f t="shared" si="270"/>
        <v>#VALUE!</v>
      </c>
      <c r="C811" s="134" t="e">
        <f t="shared" si="271"/>
        <v>#VALUE!</v>
      </c>
      <c r="D811" s="135" t="e">
        <f t="shared" si="272"/>
        <v>#VALUE!</v>
      </c>
      <c r="E811" s="150" t="e">
        <f t="shared" si="260"/>
        <v>#VALUE!</v>
      </c>
      <c r="F811" s="150" t="e">
        <f t="shared" si="261"/>
        <v>#VALUE!</v>
      </c>
      <c r="G811" s="136" t="e">
        <f t="shared" si="262"/>
        <v>#VALUE!</v>
      </c>
      <c r="H811" s="148" t="e">
        <f t="shared" si="266"/>
        <v>#VALUE!</v>
      </c>
      <c r="I811" s="148" t="e">
        <f t="shared" si="273"/>
        <v>#VALUE!</v>
      </c>
      <c r="J811" s="148" t="e">
        <f t="shared" si="263"/>
        <v>#VALUE!</v>
      </c>
      <c r="K811" s="148" t="e">
        <f t="shared" si="274"/>
        <v>#VALUE!</v>
      </c>
      <c r="L811" s="148" t="e">
        <f t="shared" si="275"/>
        <v>#VALUE!</v>
      </c>
      <c r="M811" s="148" t="e">
        <f t="shared" si="264"/>
        <v>#VALUE!</v>
      </c>
      <c r="N811" s="148" t="e">
        <f t="shared" si="267"/>
        <v>#VALUE!</v>
      </c>
      <c r="O811" s="148"/>
      <c r="P811" s="148"/>
      <c r="Q811" s="148" t="e">
        <f t="shared" si="276"/>
        <v>#VALUE!</v>
      </c>
      <c r="R811" s="148" t="e">
        <f t="shared" si="277"/>
        <v>#VALUE!</v>
      </c>
      <c r="S811" s="137" t="e">
        <f t="shared" si="265"/>
        <v>#VALUE!</v>
      </c>
      <c r="T811" s="275" t="e">
        <f t="shared" ref="T811:T874" si="279">MAX(0,MIN(MAX(0,$M811),T$7)-T$6)</f>
        <v>#VALUE!</v>
      </c>
      <c r="U811" s="275" t="e">
        <f t="shared" si="278"/>
        <v>#VALUE!</v>
      </c>
      <c r="V811" s="275" t="e">
        <f t="shared" si="278"/>
        <v>#VALUE!</v>
      </c>
      <c r="W811" s="275" t="e">
        <f t="shared" si="278"/>
        <v>#VALUE!</v>
      </c>
      <c r="X811" s="275" t="e">
        <f t="shared" si="278"/>
        <v>#VALUE!</v>
      </c>
      <c r="Y811" s="275" t="e">
        <f t="shared" si="278"/>
        <v>#VALUE!</v>
      </c>
      <c r="Z811" s="275" t="e">
        <f t="shared" si="278"/>
        <v>#VALUE!</v>
      </c>
      <c r="AA811" s="275" t="e">
        <f t="shared" si="278"/>
        <v>#VALUE!</v>
      </c>
      <c r="AB811" s="275" t="e">
        <f t="shared" si="278"/>
        <v>#VALUE!</v>
      </c>
      <c r="AC811" s="275" t="e">
        <f t="shared" si="278"/>
        <v>#VALUE!</v>
      </c>
      <c r="AD811" s="275" t="e">
        <f t="shared" si="278"/>
        <v>#VALUE!</v>
      </c>
      <c r="AE811" s="276" t="e">
        <f t="shared" si="268"/>
        <v>#VALUE!</v>
      </c>
    </row>
    <row r="812" spans="1:31">
      <c r="A812" s="133" t="e">
        <f t="shared" si="269"/>
        <v>#VALUE!</v>
      </c>
      <c r="B812" s="134" t="e">
        <f t="shared" si="270"/>
        <v>#VALUE!</v>
      </c>
      <c r="C812" s="134" t="e">
        <f t="shared" si="271"/>
        <v>#VALUE!</v>
      </c>
      <c r="D812" s="135" t="e">
        <f t="shared" si="272"/>
        <v>#VALUE!</v>
      </c>
      <c r="E812" s="150" t="e">
        <f t="shared" si="260"/>
        <v>#VALUE!</v>
      </c>
      <c r="F812" s="150" t="e">
        <f t="shared" si="261"/>
        <v>#VALUE!</v>
      </c>
      <c r="G812" s="136" t="e">
        <f t="shared" si="262"/>
        <v>#VALUE!</v>
      </c>
      <c r="H812" s="148" t="e">
        <f t="shared" si="266"/>
        <v>#VALUE!</v>
      </c>
      <c r="I812" s="148" t="e">
        <f t="shared" si="273"/>
        <v>#VALUE!</v>
      </c>
      <c r="J812" s="148" t="e">
        <f t="shared" si="263"/>
        <v>#VALUE!</v>
      </c>
      <c r="K812" s="148" t="e">
        <f t="shared" si="274"/>
        <v>#VALUE!</v>
      </c>
      <c r="L812" s="148" t="e">
        <f t="shared" si="275"/>
        <v>#VALUE!</v>
      </c>
      <c r="M812" s="148" t="e">
        <f t="shared" si="264"/>
        <v>#VALUE!</v>
      </c>
      <c r="N812" s="148" t="e">
        <f t="shared" si="267"/>
        <v>#VALUE!</v>
      </c>
      <c r="O812" s="148"/>
      <c r="P812" s="148"/>
      <c r="Q812" s="148" t="e">
        <f t="shared" si="276"/>
        <v>#VALUE!</v>
      </c>
      <c r="R812" s="148" t="e">
        <f t="shared" si="277"/>
        <v>#VALUE!</v>
      </c>
      <c r="S812" s="137" t="e">
        <f t="shared" si="265"/>
        <v>#VALUE!</v>
      </c>
      <c r="T812" s="275" t="e">
        <f t="shared" si="279"/>
        <v>#VALUE!</v>
      </c>
      <c r="U812" s="275" t="e">
        <f t="shared" si="278"/>
        <v>#VALUE!</v>
      </c>
      <c r="V812" s="275" t="e">
        <f t="shared" si="278"/>
        <v>#VALUE!</v>
      </c>
      <c r="W812" s="275" t="e">
        <f t="shared" si="278"/>
        <v>#VALUE!</v>
      </c>
      <c r="X812" s="275" t="e">
        <f t="shared" si="278"/>
        <v>#VALUE!</v>
      </c>
      <c r="Y812" s="275" t="e">
        <f t="shared" si="278"/>
        <v>#VALUE!</v>
      </c>
      <c r="Z812" s="275" t="e">
        <f t="shared" si="278"/>
        <v>#VALUE!</v>
      </c>
      <c r="AA812" s="275" t="e">
        <f t="shared" si="278"/>
        <v>#VALUE!</v>
      </c>
      <c r="AB812" s="275" t="e">
        <f t="shared" si="278"/>
        <v>#VALUE!</v>
      </c>
      <c r="AC812" s="275" t="e">
        <f t="shared" si="278"/>
        <v>#VALUE!</v>
      </c>
      <c r="AD812" s="275" t="e">
        <f t="shared" si="278"/>
        <v>#VALUE!</v>
      </c>
      <c r="AE812" s="276" t="e">
        <f t="shared" si="268"/>
        <v>#VALUE!</v>
      </c>
    </row>
    <row r="813" spans="1:31">
      <c r="A813" s="133" t="e">
        <f t="shared" si="269"/>
        <v>#VALUE!</v>
      </c>
      <c r="B813" s="134" t="e">
        <f t="shared" si="270"/>
        <v>#VALUE!</v>
      </c>
      <c r="C813" s="134" t="e">
        <f t="shared" si="271"/>
        <v>#VALUE!</v>
      </c>
      <c r="D813" s="135" t="e">
        <f t="shared" si="272"/>
        <v>#VALUE!</v>
      </c>
      <c r="E813" s="150" t="e">
        <f t="shared" si="260"/>
        <v>#VALUE!</v>
      </c>
      <c r="F813" s="150" t="e">
        <f t="shared" si="261"/>
        <v>#VALUE!</v>
      </c>
      <c r="G813" s="136" t="e">
        <f t="shared" si="262"/>
        <v>#VALUE!</v>
      </c>
      <c r="H813" s="148" t="e">
        <f t="shared" si="266"/>
        <v>#VALUE!</v>
      </c>
      <c r="I813" s="148" t="e">
        <f t="shared" si="273"/>
        <v>#VALUE!</v>
      </c>
      <c r="J813" s="148" t="e">
        <f t="shared" si="263"/>
        <v>#VALUE!</v>
      </c>
      <c r="K813" s="148" t="e">
        <f t="shared" si="274"/>
        <v>#VALUE!</v>
      </c>
      <c r="L813" s="148" t="e">
        <f t="shared" si="275"/>
        <v>#VALUE!</v>
      </c>
      <c r="M813" s="148" t="e">
        <f t="shared" si="264"/>
        <v>#VALUE!</v>
      </c>
      <c r="N813" s="148" t="e">
        <f t="shared" si="267"/>
        <v>#VALUE!</v>
      </c>
      <c r="O813" s="148"/>
      <c r="P813" s="148"/>
      <c r="Q813" s="148" t="e">
        <f t="shared" si="276"/>
        <v>#VALUE!</v>
      </c>
      <c r="R813" s="148" t="e">
        <f t="shared" si="277"/>
        <v>#VALUE!</v>
      </c>
      <c r="S813" s="137" t="e">
        <f t="shared" si="265"/>
        <v>#VALUE!</v>
      </c>
      <c r="T813" s="275" t="e">
        <f t="shared" si="279"/>
        <v>#VALUE!</v>
      </c>
      <c r="U813" s="275" t="e">
        <f t="shared" si="278"/>
        <v>#VALUE!</v>
      </c>
      <c r="V813" s="275" t="e">
        <f t="shared" si="278"/>
        <v>#VALUE!</v>
      </c>
      <c r="W813" s="275" t="e">
        <f t="shared" si="278"/>
        <v>#VALUE!</v>
      </c>
      <c r="X813" s="275" t="e">
        <f t="shared" si="278"/>
        <v>#VALUE!</v>
      </c>
      <c r="Y813" s="275" t="e">
        <f t="shared" si="278"/>
        <v>#VALUE!</v>
      </c>
      <c r="Z813" s="275" t="e">
        <f t="shared" si="278"/>
        <v>#VALUE!</v>
      </c>
      <c r="AA813" s="275" t="e">
        <f t="shared" si="278"/>
        <v>#VALUE!</v>
      </c>
      <c r="AB813" s="275" t="e">
        <f t="shared" si="278"/>
        <v>#VALUE!</v>
      </c>
      <c r="AC813" s="275" t="e">
        <f t="shared" si="278"/>
        <v>#VALUE!</v>
      </c>
      <c r="AD813" s="275" t="e">
        <f t="shared" si="278"/>
        <v>#VALUE!</v>
      </c>
      <c r="AE813" s="276" t="e">
        <f t="shared" si="268"/>
        <v>#VALUE!</v>
      </c>
    </row>
    <row r="814" spans="1:31">
      <c r="A814" s="133" t="e">
        <f t="shared" si="269"/>
        <v>#VALUE!</v>
      </c>
      <c r="B814" s="134" t="e">
        <f t="shared" si="270"/>
        <v>#VALUE!</v>
      </c>
      <c r="C814" s="134" t="e">
        <f t="shared" si="271"/>
        <v>#VALUE!</v>
      </c>
      <c r="D814" s="135" t="e">
        <f t="shared" si="272"/>
        <v>#VALUE!</v>
      </c>
      <c r="E814" s="150" t="e">
        <f t="shared" si="260"/>
        <v>#VALUE!</v>
      </c>
      <c r="F814" s="150" t="e">
        <f t="shared" si="261"/>
        <v>#VALUE!</v>
      </c>
      <c r="G814" s="136" t="e">
        <f t="shared" si="262"/>
        <v>#VALUE!</v>
      </c>
      <c r="H814" s="148" t="e">
        <f t="shared" si="266"/>
        <v>#VALUE!</v>
      </c>
      <c r="I814" s="148" t="e">
        <f t="shared" si="273"/>
        <v>#VALUE!</v>
      </c>
      <c r="J814" s="148" t="e">
        <f t="shared" si="263"/>
        <v>#VALUE!</v>
      </c>
      <c r="K814" s="148" t="e">
        <f t="shared" si="274"/>
        <v>#VALUE!</v>
      </c>
      <c r="L814" s="148" t="e">
        <f t="shared" si="275"/>
        <v>#VALUE!</v>
      </c>
      <c r="M814" s="148" t="e">
        <f t="shared" si="264"/>
        <v>#VALUE!</v>
      </c>
      <c r="N814" s="148" t="e">
        <f t="shared" si="267"/>
        <v>#VALUE!</v>
      </c>
      <c r="O814" s="148"/>
      <c r="P814" s="148"/>
      <c r="Q814" s="148" t="e">
        <f t="shared" si="276"/>
        <v>#VALUE!</v>
      </c>
      <c r="R814" s="148" t="e">
        <f t="shared" si="277"/>
        <v>#VALUE!</v>
      </c>
      <c r="S814" s="137" t="e">
        <f t="shared" si="265"/>
        <v>#VALUE!</v>
      </c>
      <c r="T814" s="275" t="e">
        <f t="shared" si="279"/>
        <v>#VALUE!</v>
      </c>
      <c r="U814" s="275" t="e">
        <f t="shared" si="278"/>
        <v>#VALUE!</v>
      </c>
      <c r="V814" s="275" t="e">
        <f t="shared" si="278"/>
        <v>#VALUE!</v>
      </c>
      <c r="W814" s="275" t="e">
        <f t="shared" si="278"/>
        <v>#VALUE!</v>
      </c>
      <c r="X814" s="275" t="e">
        <f t="shared" si="278"/>
        <v>#VALUE!</v>
      </c>
      <c r="Y814" s="275" t="e">
        <f t="shared" si="278"/>
        <v>#VALUE!</v>
      </c>
      <c r="Z814" s="275" t="e">
        <f t="shared" si="278"/>
        <v>#VALUE!</v>
      </c>
      <c r="AA814" s="275" t="e">
        <f t="shared" si="278"/>
        <v>#VALUE!</v>
      </c>
      <c r="AB814" s="275" t="e">
        <f t="shared" si="278"/>
        <v>#VALUE!</v>
      </c>
      <c r="AC814" s="275" t="e">
        <f t="shared" si="278"/>
        <v>#VALUE!</v>
      </c>
      <c r="AD814" s="275" t="e">
        <f t="shared" si="278"/>
        <v>#VALUE!</v>
      </c>
      <c r="AE814" s="276" t="e">
        <f t="shared" si="268"/>
        <v>#VALUE!</v>
      </c>
    </row>
    <row r="815" spans="1:31">
      <c r="A815" s="133" t="e">
        <f t="shared" si="269"/>
        <v>#VALUE!</v>
      </c>
      <c r="B815" s="134" t="e">
        <f t="shared" si="270"/>
        <v>#VALUE!</v>
      </c>
      <c r="C815" s="134" t="e">
        <f t="shared" si="271"/>
        <v>#VALUE!</v>
      </c>
      <c r="D815" s="135" t="e">
        <f t="shared" si="272"/>
        <v>#VALUE!</v>
      </c>
      <c r="E815" s="150" t="e">
        <f t="shared" si="260"/>
        <v>#VALUE!</v>
      </c>
      <c r="F815" s="150" t="e">
        <f t="shared" si="261"/>
        <v>#VALUE!</v>
      </c>
      <c r="G815" s="136" t="e">
        <f t="shared" si="262"/>
        <v>#VALUE!</v>
      </c>
      <c r="H815" s="148" t="e">
        <f t="shared" si="266"/>
        <v>#VALUE!</v>
      </c>
      <c r="I815" s="148" t="e">
        <f t="shared" si="273"/>
        <v>#VALUE!</v>
      </c>
      <c r="J815" s="148" t="e">
        <f t="shared" si="263"/>
        <v>#VALUE!</v>
      </c>
      <c r="K815" s="148" t="e">
        <f t="shared" si="274"/>
        <v>#VALUE!</v>
      </c>
      <c r="L815" s="148" t="e">
        <f t="shared" si="275"/>
        <v>#VALUE!</v>
      </c>
      <c r="M815" s="148" t="e">
        <f t="shared" si="264"/>
        <v>#VALUE!</v>
      </c>
      <c r="N815" s="148" t="e">
        <f t="shared" si="267"/>
        <v>#VALUE!</v>
      </c>
      <c r="O815" s="148"/>
      <c r="P815" s="148"/>
      <c r="Q815" s="148" t="e">
        <f t="shared" si="276"/>
        <v>#VALUE!</v>
      </c>
      <c r="R815" s="148" t="e">
        <f t="shared" si="277"/>
        <v>#VALUE!</v>
      </c>
      <c r="S815" s="137" t="e">
        <f t="shared" si="265"/>
        <v>#VALUE!</v>
      </c>
      <c r="T815" s="275" t="e">
        <f t="shared" si="279"/>
        <v>#VALUE!</v>
      </c>
      <c r="U815" s="275" t="e">
        <f t="shared" si="278"/>
        <v>#VALUE!</v>
      </c>
      <c r="V815" s="275" t="e">
        <f t="shared" si="278"/>
        <v>#VALUE!</v>
      </c>
      <c r="W815" s="275" t="e">
        <f t="shared" si="278"/>
        <v>#VALUE!</v>
      </c>
      <c r="X815" s="275" t="e">
        <f t="shared" si="278"/>
        <v>#VALUE!</v>
      </c>
      <c r="Y815" s="275" t="e">
        <f t="shared" si="278"/>
        <v>#VALUE!</v>
      </c>
      <c r="Z815" s="275" t="e">
        <f t="shared" si="278"/>
        <v>#VALUE!</v>
      </c>
      <c r="AA815" s="275" t="e">
        <f t="shared" si="278"/>
        <v>#VALUE!</v>
      </c>
      <c r="AB815" s="275" t="e">
        <f t="shared" si="278"/>
        <v>#VALUE!</v>
      </c>
      <c r="AC815" s="275" t="e">
        <f t="shared" si="278"/>
        <v>#VALUE!</v>
      </c>
      <c r="AD815" s="275" t="e">
        <f t="shared" si="278"/>
        <v>#VALUE!</v>
      </c>
      <c r="AE815" s="276" t="e">
        <f t="shared" si="268"/>
        <v>#VALUE!</v>
      </c>
    </row>
    <row r="816" spans="1:31">
      <c r="A816" s="133" t="e">
        <f t="shared" si="269"/>
        <v>#VALUE!</v>
      </c>
      <c r="B816" s="134" t="e">
        <f t="shared" si="270"/>
        <v>#VALUE!</v>
      </c>
      <c r="C816" s="134" t="e">
        <f t="shared" si="271"/>
        <v>#VALUE!</v>
      </c>
      <c r="D816" s="135" t="e">
        <f t="shared" si="272"/>
        <v>#VALUE!</v>
      </c>
      <c r="E816" s="150" t="e">
        <f t="shared" si="260"/>
        <v>#VALUE!</v>
      </c>
      <c r="F816" s="150" t="e">
        <f t="shared" si="261"/>
        <v>#VALUE!</v>
      </c>
      <c r="G816" s="136" t="e">
        <f t="shared" si="262"/>
        <v>#VALUE!</v>
      </c>
      <c r="H816" s="148" t="e">
        <f t="shared" si="266"/>
        <v>#VALUE!</v>
      </c>
      <c r="I816" s="148" t="e">
        <f t="shared" si="273"/>
        <v>#VALUE!</v>
      </c>
      <c r="J816" s="148" t="e">
        <f t="shared" si="263"/>
        <v>#VALUE!</v>
      </c>
      <c r="K816" s="148" t="e">
        <f t="shared" si="274"/>
        <v>#VALUE!</v>
      </c>
      <c r="L816" s="148" t="e">
        <f t="shared" si="275"/>
        <v>#VALUE!</v>
      </c>
      <c r="M816" s="148" t="e">
        <f t="shared" si="264"/>
        <v>#VALUE!</v>
      </c>
      <c r="N816" s="148" t="e">
        <f t="shared" si="267"/>
        <v>#VALUE!</v>
      </c>
      <c r="O816" s="148"/>
      <c r="P816" s="148"/>
      <c r="Q816" s="148" t="e">
        <f t="shared" si="276"/>
        <v>#VALUE!</v>
      </c>
      <c r="R816" s="148" t="e">
        <f t="shared" si="277"/>
        <v>#VALUE!</v>
      </c>
      <c r="S816" s="137" t="e">
        <f t="shared" si="265"/>
        <v>#VALUE!</v>
      </c>
      <c r="T816" s="275" t="e">
        <f t="shared" si="279"/>
        <v>#VALUE!</v>
      </c>
      <c r="U816" s="275" t="e">
        <f t="shared" si="278"/>
        <v>#VALUE!</v>
      </c>
      <c r="V816" s="275" t="e">
        <f t="shared" si="278"/>
        <v>#VALUE!</v>
      </c>
      <c r="W816" s="275" t="e">
        <f t="shared" si="278"/>
        <v>#VALUE!</v>
      </c>
      <c r="X816" s="275" t="e">
        <f t="shared" si="278"/>
        <v>#VALUE!</v>
      </c>
      <c r="Y816" s="275" t="e">
        <f t="shared" si="278"/>
        <v>#VALUE!</v>
      </c>
      <c r="Z816" s="275" t="e">
        <f t="shared" si="278"/>
        <v>#VALUE!</v>
      </c>
      <c r="AA816" s="275" t="e">
        <f t="shared" si="278"/>
        <v>#VALUE!</v>
      </c>
      <c r="AB816" s="275" t="e">
        <f t="shared" si="278"/>
        <v>#VALUE!</v>
      </c>
      <c r="AC816" s="275" t="e">
        <f t="shared" si="278"/>
        <v>#VALUE!</v>
      </c>
      <c r="AD816" s="275" t="e">
        <f t="shared" si="278"/>
        <v>#VALUE!</v>
      </c>
      <c r="AE816" s="276" t="e">
        <f t="shared" si="268"/>
        <v>#VALUE!</v>
      </c>
    </row>
    <row r="817" spans="1:31">
      <c r="A817" s="133" t="e">
        <f t="shared" si="269"/>
        <v>#VALUE!</v>
      </c>
      <c r="B817" s="134" t="e">
        <f t="shared" si="270"/>
        <v>#VALUE!</v>
      </c>
      <c r="C817" s="134" t="e">
        <f t="shared" si="271"/>
        <v>#VALUE!</v>
      </c>
      <c r="D817" s="135" t="e">
        <f t="shared" si="272"/>
        <v>#VALUE!</v>
      </c>
      <c r="E817" s="150" t="e">
        <f t="shared" si="260"/>
        <v>#VALUE!</v>
      </c>
      <c r="F817" s="150" t="e">
        <f t="shared" si="261"/>
        <v>#VALUE!</v>
      </c>
      <c r="G817" s="136" t="e">
        <f t="shared" si="262"/>
        <v>#VALUE!</v>
      </c>
      <c r="H817" s="148" t="e">
        <f t="shared" si="266"/>
        <v>#VALUE!</v>
      </c>
      <c r="I817" s="148" t="e">
        <f t="shared" si="273"/>
        <v>#VALUE!</v>
      </c>
      <c r="J817" s="148" t="e">
        <f t="shared" si="263"/>
        <v>#VALUE!</v>
      </c>
      <c r="K817" s="148" t="e">
        <f t="shared" si="274"/>
        <v>#VALUE!</v>
      </c>
      <c r="L817" s="148" t="e">
        <f t="shared" si="275"/>
        <v>#VALUE!</v>
      </c>
      <c r="M817" s="148" t="e">
        <f t="shared" si="264"/>
        <v>#VALUE!</v>
      </c>
      <c r="N817" s="148" t="e">
        <f t="shared" si="267"/>
        <v>#VALUE!</v>
      </c>
      <c r="O817" s="148"/>
      <c r="P817" s="148"/>
      <c r="Q817" s="148" t="e">
        <f t="shared" si="276"/>
        <v>#VALUE!</v>
      </c>
      <c r="R817" s="148" t="e">
        <f t="shared" si="277"/>
        <v>#VALUE!</v>
      </c>
      <c r="S817" s="137" t="e">
        <f t="shared" si="265"/>
        <v>#VALUE!</v>
      </c>
      <c r="T817" s="275" t="e">
        <f t="shared" si="279"/>
        <v>#VALUE!</v>
      </c>
      <c r="U817" s="275" t="e">
        <f t="shared" si="278"/>
        <v>#VALUE!</v>
      </c>
      <c r="V817" s="275" t="e">
        <f t="shared" si="278"/>
        <v>#VALUE!</v>
      </c>
      <c r="W817" s="275" t="e">
        <f t="shared" si="278"/>
        <v>#VALUE!</v>
      </c>
      <c r="X817" s="275" t="e">
        <f t="shared" si="278"/>
        <v>#VALUE!</v>
      </c>
      <c r="Y817" s="275" t="e">
        <f t="shared" si="278"/>
        <v>#VALUE!</v>
      </c>
      <c r="Z817" s="275" t="e">
        <f t="shared" si="278"/>
        <v>#VALUE!</v>
      </c>
      <c r="AA817" s="275" t="e">
        <f t="shared" si="278"/>
        <v>#VALUE!</v>
      </c>
      <c r="AB817" s="275" t="e">
        <f t="shared" si="278"/>
        <v>#VALUE!</v>
      </c>
      <c r="AC817" s="275" t="e">
        <f t="shared" si="278"/>
        <v>#VALUE!</v>
      </c>
      <c r="AD817" s="275" t="e">
        <f t="shared" si="278"/>
        <v>#VALUE!</v>
      </c>
      <c r="AE817" s="276" t="e">
        <f t="shared" si="268"/>
        <v>#VALUE!</v>
      </c>
    </row>
    <row r="818" spans="1:31">
      <c r="A818" s="133" t="e">
        <f t="shared" si="269"/>
        <v>#VALUE!</v>
      </c>
      <c r="B818" s="134" t="e">
        <f t="shared" si="270"/>
        <v>#VALUE!</v>
      </c>
      <c r="C818" s="134" t="e">
        <f t="shared" si="271"/>
        <v>#VALUE!</v>
      </c>
      <c r="D818" s="135" t="e">
        <f t="shared" si="272"/>
        <v>#VALUE!</v>
      </c>
      <c r="E818" s="150" t="e">
        <f t="shared" si="260"/>
        <v>#VALUE!</v>
      </c>
      <c r="F818" s="150" t="e">
        <f t="shared" si="261"/>
        <v>#VALUE!</v>
      </c>
      <c r="G818" s="136" t="e">
        <f t="shared" si="262"/>
        <v>#VALUE!</v>
      </c>
      <c r="H818" s="148" t="e">
        <f t="shared" si="266"/>
        <v>#VALUE!</v>
      </c>
      <c r="I818" s="148" t="e">
        <f t="shared" si="273"/>
        <v>#VALUE!</v>
      </c>
      <c r="J818" s="148" t="e">
        <f t="shared" si="263"/>
        <v>#VALUE!</v>
      </c>
      <c r="K818" s="148" t="e">
        <f t="shared" si="274"/>
        <v>#VALUE!</v>
      </c>
      <c r="L818" s="148" t="e">
        <f t="shared" si="275"/>
        <v>#VALUE!</v>
      </c>
      <c r="M818" s="148" t="e">
        <f t="shared" si="264"/>
        <v>#VALUE!</v>
      </c>
      <c r="N818" s="148" t="e">
        <f t="shared" si="267"/>
        <v>#VALUE!</v>
      </c>
      <c r="O818" s="148"/>
      <c r="P818" s="148"/>
      <c r="Q818" s="148" t="e">
        <f t="shared" si="276"/>
        <v>#VALUE!</v>
      </c>
      <c r="R818" s="148" t="e">
        <f t="shared" si="277"/>
        <v>#VALUE!</v>
      </c>
      <c r="S818" s="137" t="e">
        <f t="shared" si="265"/>
        <v>#VALUE!</v>
      </c>
      <c r="T818" s="275" t="e">
        <f t="shared" si="279"/>
        <v>#VALUE!</v>
      </c>
      <c r="U818" s="275" t="e">
        <f t="shared" si="278"/>
        <v>#VALUE!</v>
      </c>
      <c r="V818" s="275" t="e">
        <f t="shared" si="278"/>
        <v>#VALUE!</v>
      </c>
      <c r="W818" s="275" t="e">
        <f t="shared" si="278"/>
        <v>#VALUE!</v>
      </c>
      <c r="X818" s="275" t="e">
        <f t="shared" si="278"/>
        <v>#VALUE!</v>
      </c>
      <c r="Y818" s="275" t="e">
        <f t="shared" si="278"/>
        <v>#VALUE!</v>
      </c>
      <c r="Z818" s="275" t="e">
        <f t="shared" si="278"/>
        <v>#VALUE!</v>
      </c>
      <c r="AA818" s="275" t="e">
        <f t="shared" si="278"/>
        <v>#VALUE!</v>
      </c>
      <c r="AB818" s="275" t="e">
        <f t="shared" si="278"/>
        <v>#VALUE!</v>
      </c>
      <c r="AC818" s="275" t="e">
        <f t="shared" si="278"/>
        <v>#VALUE!</v>
      </c>
      <c r="AD818" s="275" t="e">
        <f t="shared" si="278"/>
        <v>#VALUE!</v>
      </c>
      <c r="AE818" s="276" t="e">
        <f t="shared" si="268"/>
        <v>#VALUE!</v>
      </c>
    </row>
    <row r="819" spans="1:31">
      <c r="A819" s="133" t="e">
        <f t="shared" si="269"/>
        <v>#VALUE!</v>
      </c>
      <c r="B819" s="134" t="e">
        <f t="shared" si="270"/>
        <v>#VALUE!</v>
      </c>
      <c r="C819" s="134" t="e">
        <f t="shared" si="271"/>
        <v>#VALUE!</v>
      </c>
      <c r="D819" s="135" t="e">
        <f t="shared" si="272"/>
        <v>#VALUE!</v>
      </c>
      <c r="E819" s="150" t="e">
        <f t="shared" si="260"/>
        <v>#VALUE!</v>
      </c>
      <c r="F819" s="150" t="e">
        <f t="shared" si="261"/>
        <v>#VALUE!</v>
      </c>
      <c r="G819" s="136" t="e">
        <f t="shared" si="262"/>
        <v>#VALUE!</v>
      </c>
      <c r="H819" s="148" t="e">
        <f t="shared" si="266"/>
        <v>#VALUE!</v>
      </c>
      <c r="I819" s="148" t="e">
        <f t="shared" si="273"/>
        <v>#VALUE!</v>
      </c>
      <c r="J819" s="148" t="e">
        <f t="shared" si="263"/>
        <v>#VALUE!</v>
      </c>
      <c r="K819" s="148" t="e">
        <f t="shared" si="274"/>
        <v>#VALUE!</v>
      </c>
      <c r="L819" s="148" t="e">
        <f t="shared" si="275"/>
        <v>#VALUE!</v>
      </c>
      <c r="M819" s="148" t="e">
        <f t="shared" si="264"/>
        <v>#VALUE!</v>
      </c>
      <c r="N819" s="148" t="e">
        <f t="shared" si="267"/>
        <v>#VALUE!</v>
      </c>
      <c r="O819" s="148"/>
      <c r="P819" s="148"/>
      <c r="Q819" s="148" t="e">
        <f t="shared" si="276"/>
        <v>#VALUE!</v>
      </c>
      <c r="R819" s="148" t="e">
        <f t="shared" si="277"/>
        <v>#VALUE!</v>
      </c>
      <c r="S819" s="137" t="e">
        <f t="shared" si="265"/>
        <v>#VALUE!</v>
      </c>
      <c r="T819" s="275" t="e">
        <f t="shared" si="279"/>
        <v>#VALUE!</v>
      </c>
      <c r="U819" s="275" t="e">
        <f t="shared" si="278"/>
        <v>#VALUE!</v>
      </c>
      <c r="V819" s="275" t="e">
        <f t="shared" si="278"/>
        <v>#VALUE!</v>
      </c>
      <c r="W819" s="275" t="e">
        <f t="shared" si="278"/>
        <v>#VALUE!</v>
      </c>
      <c r="X819" s="275" t="e">
        <f t="shared" si="278"/>
        <v>#VALUE!</v>
      </c>
      <c r="Y819" s="275" t="e">
        <f t="shared" si="278"/>
        <v>#VALUE!</v>
      </c>
      <c r="Z819" s="275" t="e">
        <f t="shared" si="278"/>
        <v>#VALUE!</v>
      </c>
      <c r="AA819" s="275" t="e">
        <f t="shared" si="278"/>
        <v>#VALUE!</v>
      </c>
      <c r="AB819" s="275" t="e">
        <f t="shared" si="278"/>
        <v>#VALUE!</v>
      </c>
      <c r="AC819" s="275" t="e">
        <f t="shared" si="278"/>
        <v>#VALUE!</v>
      </c>
      <c r="AD819" s="275" t="e">
        <f t="shared" si="278"/>
        <v>#VALUE!</v>
      </c>
      <c r="AE819" s="276" t="e">
        <f t="shared" si="268"/>
        <v>#VALUE!</v>
      </c>
    </row>
    <row r="820" spans="1:31">
      <c r="A820" s="133" t="e">
        <f t="shared" si="269"/>
        <v>#VALUE!</v>
      </c>
      <c r="B820" s="134" t="e">
        <f t="shared" si="270"/>
        <v>#VALUE!</v>
      </c>
      <c r="C820" s="134" t="e">
        <f t="shared" si="271"/>
        <v>#VALUE!</v>
      </c>
      <c r="D820" s="135" t="e">
        <f t="shared" si="272"/>
        <v>#VALUE!</v>
      </c>
      <c r="E820" s="150" t="e">
        <f t="shared" si="260"/>
        <v>#VALUE!</v>
      </c>
      <c r="F820" s="150" t="e">
        <f t="shared" si="261"/>
        <v>#VALUE!</v>
      </c>
      <c r="G820" s="136" t="e">
        <f t="shared" si="262"/>
        <v>#VALUE!</v>
      </c>
      <c r="H820" s="148" t="e">
        <f t="shared" si="266"/>
        <v>#VALUE!</v>
      </c>
      <c r="I820" s="148" t="e">
        <f t="shared" si="273"/>
        <v>#VALUE!</v>
      </c>
      <c r="J820" s="148" t="e">
        <f t="shared" si="263"/>
        <v>#VALUE!</v>
      </c>
      <c r="K820" s="148" t="e">
        <f t="shared" si="274"/>
        <v>#VALUE!</v>
      </c>
      <c r="L820" s="148" t="e">
        <f t="shared" si="275"/>
        <v>#VALUE!</v>
      </c>
      <c r="M820" s="148" t="e">
        <f t="shared" si="264"/>
        <v>#VALUE!</v>
      </c>
      <c r="N820" s="148" t="e">
        <f t="shared" si="267"/>
        <v>#VALUE!</v>
      </c>
      <c r="O820" s="148"/>
      <c r="P820" s="148"/>
      <c r="Q820" s="148" t="e">
        <f t="shared" si="276"/>
        <v>#VALUE!</v>
      </c>
      <c r="R820" s="148" t="e">
        <f t="shared" si="277"/>
        <v>#VALUE!</v>
      </c>
      <c r="S820" s="137" t="e">
        <f t="shared" si="265"/>
        <v>#VALUE!</v>
      </c>
      <c r="T820" s="275" t="e">
        <f t="shared" si="279"/>
        <v>#VALUE!</v>
      </c>
      <c r="U820" s="275" t="e">
        <f t="shared" si="278"/>
        <v>#VALUE!</v>
      </c>
      <c r="V820" s="275" t="e">
        <f t="shared" si="278"/>
        <v>#VALUE!</v>
      </c>
      <c r="W820" s="275" t="e">
        <f t="shared" si="278"/>
        <v>#VALUE!</v>
      </c>
      <c r="X820" s="275" t="e">
        <f t="shared" si="278"/>
        <v>#VALUE!</v>
      </c>
      <c r="Y820" s="275" t="e">
        <f t="shared" si="278"/>
        <v>#VALUE!</v>
      </c>
      <c r="Z820" s="275" t="e">
        <f t="shared" si="278"/>
        <v>#VALUE!</v>
      </c>
      <c r="AA820" s="275" t="e">
        <f t="shared" si="278"/>
        <v>#VALUE!</v>
      </c>
      <c r="AB820" s="275" t="e">
        <f t="shared" si="278"/>
        <v>#VALUE!</v>
      </c>
      <c r="AC820" s="275" t="e">
        <f t="shared" si="278"/>
        <v>#VALUE!</v>
      </c>
      <c r="AD820" s="275" t="e">
        <f t="shared" si="278"/>
        <v>#VALUE!</v>
      </c>
      <c r="AE820" s="276" t="e">
        <f t="shared" si="268"/>
        <v>#VALUE!</v>
      </c>
    </row>
    <row r="821" spans="1:31">
      <c r="A821" s="133" t="e">
        <f t="shared" si="269"/>
        <v>#VALUE!</v>
      </c>
      <c r="B821" s="134" t="e">
        <f t="shared" si="270"/>
        <v>#VALUE!</v>
      </c>
      <c r="C821" s="134" t="e">
        <f t="shared" si="271"/>
        <v>#VALUE!</v>
      </c>
      <c r="D821" s="135" t="e">
        <f t="shared" si="272"/>
        <v>#VALUE!</v>
      </c>
      <c r="E821" s="150" t="e">
        <f t="shared" si="260"/>
        <v>#VALUE!</v>
      </c>
      <c r="F821" s="150" t="e">
        <f t="shared" si="261"/>
        <v>#VALUE!</v>
      </c>
      <c r="G821" s="136" t="e">
        <f t="shared" si="262"/>
        <v>#VALUE!</v>
      </c>
      <c r="H821" s="148" t="e">
        <f t="shared" si="266"/>
        <v>#VALUE!</v>
      </c>
      <c r="I821" s="148" t="e">
        <f t="shared" si="273"/>
        <v>#VALUE!</v>
      </c>
      <c r="J821" s="148" t="e">
        <f t="shared" si="263"/>
        <v>#VALUE!</v>
      </c>
      <c r="K821" s="148" t="e">
        <f t="shared" si="274"/>
        <v>#VALUE!</v>
      </c>
      <c r="L821" s="148" t="e">
        <f t="shared" si="275"/>
        <v>#VALUE!</v>
      </c>
      <c r="M821" s="148" t="e">
        <f t="shared" si="264"/>
        <v>#VALUE!</v>
      </c>
      <c r="N821" s="148" t="e">
        <f t="shared" si="267"/>
        <v>#VALUE!</v>
      </c>
      <c r="O821" s="148"/>
      <c r="P821" s="148"/>
      <c r="Q821" s="148" t="e">
        <f t="shared" si="276"/>
        <v>#VALUE!</v>
      </c>
      <c r="R821" s="148" t="e">
        <f t="shared" si="277"/>
        <v>#VALUE!</v>
      </c>
      <c r="S821" s="137" t="e">
        <f t="shared" si="265"/>
        <v>#VALUE!</v>
      </c>
      <c r="T821" s="275" t="e">
        <f t="shared" si="279"/>
        <v>#VALUE!</v>
      </c>
      <c r="U821" s="275" t="e">
        <f t="shared" si="278"/>
        <v>#VALUE!</v>
      </c>
      <c r="V821" s="275" t="e">
        <f t="shared" si="278"/>
        <v>#VALUE!</v>
      </c>
      <c r="W821" s="275" t="e">
        <f t="shared" si="278"/>
        <v>#VALUE!</v>
      </c>
      <c r="X821" s="275" t="e">
        <f t="shared" si="278"/>
        <v>#VALUE!</v>
      </c>
      <c r="Y821" s="275" t="e">
        <f t="shared" ref="U821:AD846" si="280">MAX(0,MIN(MAX(0,$M821),Y$7)-Y$6)</f>
        <v>#VALUE!</v>
      </c>
      <c r="Z821" s="275" t="e">
        <f t="shared" si="280"/>
        <v>#VALUE!</v>
      </c>
      <c r="AA821" s="275" t="e">
        <f t="shared" si="280"/>
        <v>#VALUE!</v>
      </c>
      <c r="AB821" s="275" t="e">
        <f t="shared" si="280"/>
        <v>#VALUE!</v>
      </c>
      <c r="AC821" s="275" t="e">
        <f t="shared" si="280"/>
        <v>#VALUE!</v>
      </c>
      <c r="AD821" s="275" t="e">
        <f t="shared" si="280"/>
        <v>#VALUE!</v>
      </c>
      <c r="AE821" s="276" t="e">
        <f t="shared" si="268"/>
        <v>#VALUE!</v>
      </c>
    </row>
    <row r="822" spans="1:31">
      <c r="A822" s="133" t="e">
        <f t="shared" si="269"/>
        <v>#VALUE!</v>
      </c>
      <c r="B822" s="134" t="e">
        <f t="shared" si="270"/>
        <v>#VALUE!</v>
      </c>
      <c r="C822" s="134" t="e">
        <f t="shared" si="271"/>
        <v>#VALUE!</v>
      </c>
      <c r="D822" s="135" t="e">
        <f t="shared" si="272"/>
        <v>#VALUE!</v>
      </c>
      <c r="E822" s="150" t="e">
        <f t="shared" si="260"/>
        <v>#VALUE!</v>
      </c>
      <c r="F822" s="150" t="e">
        <f t="shared" si="261"/>
        <v>#VALUE!</v>
      </c>
      <c r="G822" s="136" t="e">
        <f t="shared" si="262"/>
        <v>#VALUE!</v>
      </c>
      <c r="H822" s="148" t="e">
        <f t="shared" si="266"/>
        <v>#VALUE!</v>
      </c>
      <c r="I822" s="148" t="e">
        <f t="shared" si="273"/>
        <v>#VALUE!</v>
      </c>
      <c r="J822" s="148" t="e">
        <f t="shared" si="263"/>
        <v>#VALUE!</v>
      </c>
      <c r="K822" s="148" t="e">
        <f t="shared" si="274"/>
        <v>#VALUE!</v>
      </c>
      <c r="L822" s="148" t="e">
        <f t="shared" si="275"/>
        <v>#VALUE!</v>
      </c>
      <c r="M822" s="148" t="e">
        <f t="shared" si="264"/>
        <v>#VALUE!</v>
      </c>
      <c r="N822" s="148" t="e">
        <f t="shared" si="267"/>
        <v>#VALUE!</v>
      </c>
      <c r="O822" s="148"/>
      <c r="P822" s="148"/>
      <c r="Q822" s="148" t="e">
        <f t="shared" si="276"/>
        <v>#VALUE!</v>
      </c>
      <c r="R822" s="148" t="e">
        <f t="shared" si="277"/>
        <v>#VALUE!</v>
      </c>
      <c r="S822" s="137" t="e">
        <f t="shared" si="265"/>
        <v>#VALUE!</v>
      </c>
      <c r="T822" s="275" t="e">
        <f t="shared" si="279"/>
        <v>#VALUE!</v>
      </c>
      <c r="U822" s="275" t="e">
        <f t="shared" si="280"/>
        <v>#VALUE!</v>
      </c>
      <c r="V822" s="275" t="e">
        <f t="shared" si="280"/>
        <v>#VALUE!</v>
      </c>
      <c r="W822" s="275" t="e">
        <f t="shared" si="280"/>
        <v>#VALUE!</v>
      </c>
      <c r="X822" s="275" t="e">
        <f t="shared" si="280"/>
        <v>#VALUE!</v>
      </c>
      <c r="Y822" s="275" t="e">
        <f t="shared" si="280"/>
        <v>#VALUE!</v>
      </c>
      <c r="Z822" s="275" t="e">
        <f t="shared" si="280"/>
        <v>#VALUE!</v>
      </c>
      <c r="AA822" s="275" t="e">
        <f t="shared" si="280"/>
        <v>#VALUE!</v>
      </c>
      <c r="AB822" s="275" t="e">
        <f t="shared" si="280"/>
        <v>#VALUE!</v>
      </c>
      <c r="AC822" s="275" t="e">
        <f t="shared" si="280"/>
        <v>#VALUE!</v>
      </c>
      <c r="AD822" s="275" t="e">
        <f t="shared" si="280"/>
        <v>#VALUE!</v>
      </c>
      <c r="AE822" s="276" t="e">
        <f t="shared" si="268"/>
        <v>#VALUE!</v>
      </c>
    </row>
    <row r="823" spans="1:31">
      <c r="A823" s="133" t="e">
        <f t="shared" si="269"/>
        <v>#VALUE!</v>
      </c>
      <c r="B823" s="134" t="e">
        <f t="shared" si="270"/>
        <v>#VALUE!</v>
      </c>
      <c r="C823" s="134" t="e">
        <f t="shared" si="271"/>
        <v>#VALUE!</v>
      </c>
      <c r="D823" s="135" t="e">
        <f t="shared" si="272"/>
        <v>#VALUE!</v>
      </c>
      <c r="E823" s="150" t="e">
        <f t="shared" si="260"/>
        <v>#VALUE!</v>
      </c>
      <c r="F823" s="150" t="e">
        <f t="shared" si="261"/>
        <v>#VALUE!</v>
      </c>
      <c r="G823" s="136" t="e">
        <f t="shared" si="262"/>
        <v>#VALUE!</v>
      </c>
      <c r="H823" s="148" t="e">
        <f t="shared" si="266"/>
        <v>#VALUE!</v>
      </c>
      <c r="I823" s="148" t="e">
        <f t="shared" si="273"/>
        <v>#VALUE!</v>
      </c>
      <c r="J823" s="148" t="e">
        <f t="shared" si="263"/>
        <v>#VALUE!</v>
      </c>
      <c r="K823" s="148" t="e">
        <f t="shared" si="274"/>
        <v>#VALUE!</v>
      </c>
      <c r="L823" s="148" t="e">
        <f t="shared" si="275"/>
        <v>#VALUE!</v>
      </c>
      <c r="M823" s="148" t="e">
        <f t="shared" si="264"/>
        <v>#VALUE!</v>
      </c>
      <c r="N823" s="148" t="e">
        <f t="shared" si="267"/>
        <v>#VALUE!</v>
      </c>
      <c r="O823" s="148"/>
      <c r="P823" s="148"/>
      <c r="Q823" s="148" t="e">
        <f t="shared" si="276"/>
        <v>#VALUE!</v>
      </c>
      <c r="R823" s="148" t="e">
        <f t="shared" si="277"/>
        <v>#VALUE!</v>
      </c>
      <c r="S823" s="137" t="e">
        <f t="shared" si="265"/>
        <v>#VALUE!</v>
      </c>
      <c r="T823" s="275" t="e">
        <f t="shared" si="279"/>
        <v>#VALUE!</v>
      </c>
      <c r="U823" s="275" t="e">
        <f t="shared" si="280"/>
        <v>#VALUE!</v>
      </c>
      <c r="V823" s="275" t="e">
        <f t="shared" si="280"/>
        <v>#VALUE!</v>
      </c>
      <c r="W823" s="275" t="e">
        <f t="shared" si="280"/>
        <v>#VALUE!</v>
      </c>
      <c r="X823" s="275" t="e">
        <f t="shared" si="280"/>
        <v>#VALUE!</v>
      </c>
      <c r="Y823" s="275" t="e">
        <f t="shared" si="280"/>
        <v>#VALUE!</v>
      </c>
      <c r="Z823" s="275" t="e">
        <f t="shared" si="280"/>
        <v>#VALUE!</v>
      </c>
      <c r="AA823" s="275" t="e">
        <f t="shared" si="280"/>
        <v>#VALUE!</v>
      </c>
      <c r="AB823" s="275" t="e">
        <f t="shared" si="280"/>
        <v>#VALUE!</v>
      </c>
      <c r="AC823" s="275" t="e">
        <f t="shared" si="280"/>
        <v>#VALUE!</v>
      </c>
      <c r="AD823" s="275" t="e">
        <f t="shared" si="280"/>
        <v>#VALUE!</v>
      </c>
      <c r="AE823" s="276" t="e">
        <f t="shared" si="268"/>
        <v>#VALUE!</v>
      </c>
    </row>
    <row r="824" spans="1:31">
      <c r="A824" s="133" t="e">
        <f t="shared" si="269"/>
        <v>#VALUE!</v>
      </c>
      <c r="B824" s="134" t="e">
        <f t="shared" si="270"/>
        <v>#VALUE!</v>
      </c>
      <c r="C824" s="134" t="e">
        <f t="shared" si="271"/>
        <v>#VALUE!</v>
      </c>
      <c r="D824" s="135" t="e">
        <f t="shared" si="272"/>
        <v>#VALUE!</v>
      </c>
      <c r="E824" s="150" t="e">
        <f t="shared" si="260"/>
        <v>#VALUE!</v>
      </c>
      <c r="F824" s="150" t="e">
        <f t="shared" si="261"/>
        <v>#VALUE!</v>
      </c>
      <c r="G824" s="136" t="e">
        <f t="shared" si="262"/>
        <v>#VALUE!</v>
      </c>
      <c r="H824" s="148" t="e">
        <f t="shared" si="266"/>
        <v>#VALUE!</v>
      </c>
      <c r="I824" s="148" t="e">
        <f t="shared" si="273"/>
        <v>#VALUE!</v>
      </c>
      <c r="J824" s="148" t="e">
        <f t="shared" si="263"/>
        <v>#VALUE!</v>
      </c>
      <c r="K824" s="148" t="e">
        <f t="shared" si="274"/>
        <v>#VALUE!</v>
      </c>
      <c r="L824" s="148" t="e">
        <f t="shared" si="275"/>
        <v>#VALUE!</v>
      </c>
      <c r="M824" s="148" t="e">
        <f t="shared" si="264"/>
        <v>#VALUE!</v>
      </c>
      <c r="N824" s="148" t="e">
        <f t="shared" si="267"/>
        <v>#VALUE!</v>
      </c>
      <c r="O824" s="148"/>
      <c r="P824" s="148"/>
      <c r="Q824" s="148" t="e">
        <f t="shared" si="276"/>
        <v>#VALUE!</v>
      </c>
      <c r="R824" s="148" t="e">
        <f t="shared" si="277"/>
        <v>#VALUE!</v>
      </c>
      <c r="S824" s="137" t="e">
        <f t="shared" si="265"/>
        <v>#VALUE!</v>
      </c>
      <c r="T824" s="275" t="e">
        <f t="shared" si="279"/>
        <v>#VALUE!</v>
      </c>
      <c r="U824" s="275" t="e">
        <f t="shared" si="280"/>
        <v>#VALUE!</v>
      </c>
      <c r="V824" s="275" t="e">
        <f t="shared" si="280"/>
        <v>#VALUE!</v>
      </c>
      <c r="W824" s="275" t="e">
        <f t="shared" si="280"/>
        <v>#VALUE!</v>
      </c>
      <c r="X824" s="275" t="e">
        <f t="shared" si="280"/>
        <v>#VALUE!</v>
      </c>
      <c r="Y824" s="275" t="e">
        <f t="shared" si="280"/>
        <v>#VALUE!</v>
      </c>
      <c r="Z824" s="275" t="e">
        <f t="shared" si="280"/>
        <v>#VALUE!</v>
      </c>
      <c r="AA824" s="275" t="e">
        <f t="shared" si="280"/>
        <v>#VALUE!</v>
      </c>
      <c r="AB824" s="275" t="e">
        <f t="shared" si="280"/>
        <v>#VALUE!</v>
      </c>
      <c r="AC824" s="275" t="e">
        <f t="shared" si="280"/>
        <v>#VALUE!</v>
      </c>
      <c r="AD824" s="275" t="e">
        <f t="shared" si="280"/>
        <v>#VALUE!</v>
      </c>
      <c r="AE824" s="276" t="e">
        <f t="shared" si="268"/>
        <v>#VALUE!</v>
      </c>
    </row>
    <row r="825" spans="1:31">
      <c r="A825" s="133" t="e">
        <f t="shared" si="269"/>
        <v>#VALUE!</v>
      </c>
      <c r="B825" s="134" t="e">
        <f t="shared" si="270"/>
        <v>#VALUE!</v>
      </c>
      <c r="C825" s="134" t="e">
        <f t="shared" si="271"/>
        <v>#VALUE!</v>
      </c>
      <c r="D825" s="135" t="e">
        <f t="shared" si="272"/>
        <v>#VALUE!</v>
      </c>
      <c r="E825" s="150" t="e">
        <f t="shared" si="260"/>
        <v>#VALUE!</v>
      </c>
      <c r="F825" s="150" t="e">
        <f t="shared" si="261"/>
        <v>#VALUE!</v>
      </c>
      <c r="G825" s="136" t="e">
        <f t="shared" si="262"/>
        <v>#VALUE!</v>
      </c>
      <c r="H825" s="148" t="e">
        <f t="shared" si="266"/>
        <v>#VALUE!</v>
      </c>
      <c r="I825" s="148" t="e">
        <f t="shared" si="273"/>
        <v>#VALUE!</v>
      </c>
      <c r="J825" s="148" t="e">
        <f t="shared" si="263"/>
        <v>#VALUE!</v>
      </c>
      <c r="K825" s="148" t="e">
        <f t="shared" si="274"/>
        <v>#VALUE!</v>
      </c>
      <c r="L825" s="148" t="e">
        <f t="shared" si="275"/>
        <v>#VALUE!</v>
      </c>
      <c r="M825" s="148" t="e">
        <f t="shared" si="264"/>
        <v>#VALUE!</v>
      </c>
      <c r="N825" s="148" t="e">
        <f t="shared" si="267"/>
        <v>#VALUE!</v>
      </c>
      <c r="O825" s="148"/>
      <c r="P825" s="148"/>
      <c r="Q825" s="148" t="e">
        <f t="shared" si="276"/>
        <v>#VALUE!</v>
      </c>
      <c r="R825" s="148" t="e">
        <f t="shared" si="277"/>
        <v>#VALUE!</v>
      </c>
      <c r="S825" s="137" t="e">
        <f t="shared" si="265"/>
        <v>#VALUE!</v>
      </c>
      <c r="T825" s="275" t="e">
        <f t="shared" si="279"/>
        <v>#VALUE!</v>
      </c>
      <c r="U825" s="275" t="e">
        <f t="shared" si="280"/>
        <v>#VALUE!</v>
      </c>
      <c r="V825" s="275" t="e">
        <f t="shared" si="280"/>
        <v>#VALUE!</v>
      </c>
      <c r="W825" s="275" t="e">
        <f t="shared" si="280"/>
        <v>#VALUE!</v>
      </c>
      <c r="X825" s="275" t="e">
        <f t="shared" si="280"/>
        <v>#VALUE!</v>
      </c>
      <c r="Y825" s="275" t="e">
        <f t="shared" si="280"/>
        <v>#VALUE!</v>
      </c>
      <c r="Z825" s="275" t="e">
        <f t="shared" si="280"/>
        <v>#VALUE!</v>
      </c>
      <c r="AA825" s="275" t="e">
        <f t="shared" si="280"/>
        <v>#VALUE!</v>
      </c>
      <c r="AB825" s="275" t="e">
        <f t="shared" si="280"/>
        <v>#VALUE!</v>
      </c>
      <c r="AC825" s="275" t="e">
        <f t="shared" si="280"/>
        <v>#VALUE!</v>
      </c>
      <c r="AD825" s="275" t="e">
        <f t="shared" si="280"/>
        <v>#VALUE!</v>
      </c>
      <c r="AE825" s="276" t="e">
        <f t="shared" si="268"/>
        <v>#VALUE!</v>
      </c>
    </row>
    <row r="826" spans="1:31">
      <c r="A826" s="133" t="e">
        <f t="shared" si="269"/>
        <v>#VALUE!</v>
      </c>
      <c r="B826" s="134" t="e">
        <f t="shared" si="270"/>
        <v>#VALUE!</v>
      </c>
      <c r="C826" s="134" t="e">
        <f t="shared" si="271"/>
        <v>#VALUE!</v>
      </c>
      <c r="D826" s="135" t="e">
        <f t="shared" si="272"/>
        <v>#VALUE!</v>
      </c>
      <c r="E826" s="150" t="e">
        <f t="shared" si="260"/>
        <v>#VALUE!</v>
      </c>
      <c r="F826" s="150" t="e">
        <f t="shared" si="261"/>
        <v>#VALUE!</v>
      </c>
      <c r="G826" s="136" t="e">
        <f t="shared" si="262"/>
        <v>#VALUE!</v>
      </c>
      <c r="H826" s="148" t="e">
        <f t="shared" si="266"/>
        <v>#VALUE!</v>
      </c>
      <c r="I826" s="148" t="e">
        <f t="shared" si="273"/>
        <v>#VALUE!</v>
      </c>
      <c r="J826" s="148" t="e">
        <f t="shared" si="263"/>
        <v>#VALUE!</v>
      </c>
      <c r="K826" s="148" t="e">
        <f t="shared" si="274"/>
        <v>#VALUE!</v>
      </c>
      <c r="L826" s="148" t="e">
        <f t="shared" si="275"/>
        <v>#VALUE!</v>
      </c>
      <c r="M826" s="148" t="e">
        <f t="shared" si="264"/>
        <v>#VALUE!</v>
      </c>
      <c r="N826" s="148" t="e">
        <f t="shared" si="267"/>
        <v>#VALUE!</v>
      </c>
      <c r="O826" s="148"/>
      <c r="P826" s="148"/>
      <c r="Q826" s="148" t="e">
        <f t="shared" si="276"/>
        <v>#VALUE!</v>
      </c>
      <c r="R826" s="148" t="e">
        <f t="shared" si="277"/>
        <v>#VALUE!</v>
      </c>
      <c r="S826" s="137" t="e">
        <f t="shared" si="265"/>
        <v>#VALUE!</v>
      </c>
      <c r="T826" s="275" t="e">
        <f t="shared" si="279"/>
        <v>#VALUE!</v>
      </c>
      <c r="U826" s="275" t="e">
        <f t="shared" si="280"/>
        <v>#VALUE!</v>
      </c>
      <c r="V826" s="275" t="e">
        <f t="shared" si="280"/>
        <v>#VALUE!</v>
      </c>
      <c r="W826" s="275" t="e">
        <f t="shared" si="280"/>
        <v>#VALUE!</v>
      </c>
      <c r="X826" s="275" t="e">
        <f t="shared" si="280"/>
        <v>#VALUE!</v>
      </c>
      <c r="Y826" s="275" t="e">
        <f t="shared" si="280"/>
        <v>#VALUE!</v>
      </c>
      <c r="Z826" s="275" t="e">
        <f t="shared" si="280"/>
        <v>#VALUE!</v>
      </c>
      <c r="AA826" s="275" t="e">
        <f t="shared" si="280"/>
        <v>#VALUE!</v>
      </c>
      <c r="AB826" s="275" t="e">
        <f t="shared" si="280"/>
        <v>#VALUE!</v>
      </c>
      <c r="AC826" s="275" t="e">
        <f t="shared" si="280"/>
        <v>#VALUE!</v>
      </c>
      <c r="AD826" s="275" t="e">
        <f t="shared" si="280"/>
        <v>#VALUE!</v>
      </c>
      <c r="AE826" s="276" t="e">
        <f t="shared" si="268"/>
        <v>#VALUE!</v>
      </c>
    </row>
    <row r="827" spans="1:31">
      <c r="A827" s="133" t="e">
        <f t="shared" si="269"/>
        <v>#VALUE!</v>
      </c>
      <c r="B827" s="134" t="e">
        <f t="shared" si="270"/>
        <v>#VALUE!</v>
      </c>
      <c r="C827" s="134" t="e">
        <f t="shared" si="271"/>
        <v>#VALUE!</v>
      </c>
      <c r="D827" s="135" t="e">
        <f t="shared" si="272"/>
        <v>#VALUE!</v>
      </c>
      <c r="E827" s="150" t="e">
        <f t="shared" si="260"/>
        <v>#VALUE!</v>
      </c>
      <c r="F827" s="150" t="e">
        <f t="shared" si="261"/>
        <v>#VALUE!</v>
      </c>
      <c r="G827" s="136" t="e">
        <f t="shared" si="262"/>
        <v>#VALUE!</v>
      </c>
      <c r="H827" s="148" t="e">
        <f t="shared" si="266"/>
        <v>#VALUE!</v>
      </c>
      <c r="I827" s="148" t="e">
        <f t="shared" si="273"/>
        <v>#VALUE!</v>
      </c>
      <c r="J827" s="148" t="e">
        <f t="shared" si="263"/>
        <v>#VALUE!</v>
      </c>
      <c r="K827" s="148" t="e">
        <f t="shared" si="274"/>
        <v>#VALUE!</v>
      </c>
      <c r="L827" s="148" t="e">
        <f t="shared" si="275"/>
        <v>#VALUE!</v>
      </c>
      <c r="M827" s="148" t="e">
        <f t="shared" si="264"/>
        <v>#VALUE!</v>
      </c>
      <c r="N827" s="148" t="e">
        <f t="shared" si="267"/>
        <v>#VALUE!</v>
      </c>
      <c r="O827" s="148"/>
      <c r="P827" s="148"/>
      <c r="Q827" s="148" t="e">
        <f t="shared" si="276"/>
        <v>#VALUE!</v>
      </c>
      <c r="R827" s="148" t="e">
        <f t="shared" si="277"/>
        <v>#VALUE!</v>
      </c>
      <c r="S827" s="137" t="e">
        <f t="shared" si="265"/>
        <v>#VALUE!</v>
      </c>
      <c r="T827" s="275" t="e">
        <f t="shared" si="279"/>
        <v>#VALUE!</v>
      </c>
      <c r="U827" s="275" t="e">
        <f t="shared" si="280"/>
        <v>#VALUE!</v>
      </c>
      <c r="V827" s="275" t="e">
        <f t="shared" si="280"/>
        <v>#VALUE!</v>
      </c>
      <c r="W827" s="275" t="e">
        <f t="shared" si="280"/>
        <v>#VALUE!</v>
      </c>
      <c r="X827" s="275" t="e">
        <f t="shared" si="280"/>
        <v>#VALUE!</v>
      </c>
      <c r="Y827" s="275" t="e">
        <f t="shared" si="280"/>
        <v>#VALUE!</v>
      </c>
      <c r="Z827" s="275" t="e">
        <f t="shared" si="280"/>
        <v>#VALUE!</v>
      </c>
      <c r="AA827" s="275" t="e">
        <f t="shared" si="280"/>
        <v>#VALUE!</v>
      </c>
      <c r="AB827" s="275" t="e">
        <f t="shared" si="280"/>
        <v>#VALUE!</v>
      </c>
      <c r="AC827" s="275" t="e">
        <f t="shared" si="280"/>
        <v>#VALUE!</v>
      </c>
      <c r="AD827" s="275" t="e">
        <f t="shared" si="280"/>
        <v>#VALUE!</v>
      </c>
      <c r="AE827" s="276" t="e">
        <f t="shared" si="268"/>
        <v>#VALUE!</v>
      </c>
    </row>
    <row r="828" spans="1:31">
      <c r="A828" s="133" t="e">
        <f t="shared" si="269"/>
        <v>#VALUE!</v>
      </c>
      <c r="B828" s="134" t="e">
        <f t="shared" si="270"/>
        <v>#VALUE!</v>
      </c>
      <c r="C828" s="134" t="e">
        <f t="shared" si="271"/>
        <v>#VALUE!</v>
      </c>
      <c r="D828" s="135" t="e">
        <f t="shared" si="272"/>
        <v>#VALUE!</v>
      </c>
      <c r="E828" s="150" t="e">
        <f t="shared" si="260"/>
        <v>#VALUE!</v>
      </c>
      <c r="F828" s="150" t="e">
        <f t="shared" si="261"/>
        <v>#VALUE!</v>
      </c>
      <c r="G828" s="136" t="e">
        <f t="shared" si="262"/>
        <v>#VALUE!</v>
      </c>
      <c r="H828" s="148" t="e">
        <f t="shared" si="266"/>
        <v>#VALUE!</v>
      </c>
      <c r="I828" s="148" t="e">
        <f t="shared" si="273"/>
        <v>#VALUE!</v>
      </c>
      <c r="J828" s="148" t="e">
        <f t="shared" si="263"/>
        <v>#VALUE!</v>
      </c>
      <c r="K828" s="148" t="e">
        <f t="shared" si="274"/>
        <v>#VALUE!</v>
      </c>
      <c r="L828" s="148" t="e">
        <f t="shared" si="275"/>
        <v>#VALUE!</v>
      </c>
      <c r="M828" s="148" t="e">
        <f t="shared" si="264"/>
        <v>#VALUE!</v>
      </c>
      <c r="N828" s="148" t="e">
        <f t="shared" si="267"/>
        <v>#VALUE!</v>
      </c>
      <c r="O828" s="148"/>
      <c r="P828" s="148"/>
      <c r="Q828" s="148" t="e">
        <f t="shared" si="276"/>
        <v>#VALUE!</v>
      </c>
      <c r="R828" s="148" t="e">
        <f t="shared" si="277"/>
        <v>#VALUE!</v>
      </c>
      <c r="S828" s="137" t="e">
        <f t="shared" si="265"/>
        <v>#VALUE!</v>
      </c>
      <c r="T828" s="275" t="e">
        <f t="shared" si="279"/>
        <v>#VALUE!</v>
      </c>
      <c r="U828" s="275" t="e">
        <f t="shared" si="280"/>
        <v>#VALUE!</v>
      </c>
      <c r="V828" s="275" t="e">
        <f t="shared" si="280"/>
        <v>#VALUE!</v>
      </c>
      <c r="W828" s="275" t="e">
        <f t="shared" si="280"/>
        <v>#VALUE!</v>
      </c>
      <c r="X828" s="275" t="e">
        <f t="shared" si="280"/>
        <v>#VALUE!</v>
      </c>
      <c r="Y828" s="275" t="e">
        <f t="shared" si="280"/>
        <v>#VALUE!</v>
      </c>
      <c r="Z828" s="275" t="e">
        <f t="shared" si="280"/>
        <v>#VALUE!</v>
      </c>
      <c r="AA828" s="275" t="e">
        <f t="shared" si="280"/>
        <v>#VALUE!</v>
      </c>
      <c r="AB828" s="275" t="e">
        <f t="shared" si="280"/>
        <v>#VALUE!</v>
      </c>
      <c r="AC828" s="275" t="e">
        <f t="shared" si="280"/>
        <v>#VALUE!</v>
      </c>
      <c r="AD828" s="275" t="e">
        <f t="shared" si="280"/>
        <v>#VALUE!</v>
      </c>
      <c r="AE828" s="276" t="e">
        <f t="shared" si="268"/>
        <v>#VALUE!</v>
      </c>
    </row>
    <row r="829" spans="1:31">
      <c r="A829" s="133" t="e">
        <f t="shared" si="269"/>
        <v>#VALUE!</v>
      </c>
      <c r="B829" s="134" t="e">
        <f t="shared" si="270"/>
        <v>#VALUE!</v>
      </c>
      <c r="C829" s="134" t="e">
        <f t="shared" si="271"/>
        <v>#VALUE!</v>
      </c>
      <c r="D829" s="135" t="e">
        <f t="shared" si="272"/>
        <v>#VALUE!</v>
      </c>
      <c r="E829" s="150" t="e">
        <f t="shared" si="260"/>
        <v>#VALUE!</v>
      </c>
      <c r="F829" s="150" t="e">
        <f t="shared" si="261"/>
        <v>#VALUE!</v>
      </c>
      <c r="G829" s="136" t="e">
        <f t="shared" si="262"/>
        <v>#VALUE!</v>
      </c>
      <c r="H829" s="148" t="e">
        <f t="shared" si="266"/>
        <v>#VALUE!</v>
      </c>
      <c r="I829" s="148" t="e">
        <f t="shared" si="273"/>
        <v>#VALUE!</v>
      </c>
      <c r="J829" s="148" t="e">
        <f t="shared" si="263"/>
        <v>#VALUE!</v>
      </c>
      <c r="K829" s="148" t="e">
        <f t="shared" si="274"/>
        <v>#VALUE!</v>
      </c>
      <c r="L829" s="148" t="e">
        <f t="shared" si="275"/>
        <v>#VALUE!</v>
      </c>
      <c r="M829" s="148" t="e">
        <f t="shared" si="264"/>
        <v>#VALUE!</v>
      </c>
      <c r="N829" s="148" t="e">
        <f t="shared" si="267"/>
        <v>#VALUE!</v>
      </c>
      <c r="O829" s="148"/>
      <c r="P829" s="148"/>
      <c r="Q829" s="148" t="e">
        <f t="shared" si="276"/>
        <v>#VALUE!</v>
      </c>
      <c r="R829" s="148" t="e">
        <f t="shared" si="277"/>
        <v>#VALUE!</v>
      </c>
      <c r="S829" s="137" t="e">
        <f t="shared" si="265"/>
        <v>#VALUE!</v>
      </c>
      <c r="T829" s="275" t="e">
        <f t="shared" si="279"/>
        <v>#VALUE!</v>
      </c>
      <c r="U829" s="275" t="e">
        <f t="shared" si="280"/>
        <v>#VALUE!</v>
      </c>
      <c r="V829" s="275" t="e">
        <f t="shared" si="280"/>
        <v>#VALUE!</v>
      </c>
      <c r="W829" s="275" t="e">
        <f t="shared" si="280"/>
        <v>#VALUE!</v>
      </c>
      <c r="X829" s="275" t="e">
        <f t="shared" si="280"/>
        <v>#VALUE!</v>
      </c>
      <c r="Y829" s="275" t="e">
        <f t="shared" si="280"/>
        <v>#VALUE!</v>
      </c>
      <c r="Z829" s="275" t="e">
        <f t="shared" si="280"/>
        <v>#VALUE!</v>
      </c>
      <c r="AA829" s="275" t="e">
        <f t="shared" si="280"/>
        <v>#VALUE!</v>
      </c>
      <c r="AB829" s="275" t="e">
        <f t="shared" si="280"/>
        <v>#VALUE!</v>
      </c>
      <c r="AC829" s="275" t="e">
        <f t="shared" si="280"/>
        <v>#VALUE!</v>
      </c>
      <c r="AD829" s="275" t="e">
        <f t="shared" si="280"/>
        <v>#VALUE!</v>
      </c>
      <c r="AE829" s="276" t="e">
        <f t="shared" si="268"/>
        <v>#VALUE!</v>
      </c>
    </row>
    <row r="830" spans="1:31">
      <c r="A830" s="133" t="e">
        <f t="shared" si="269"/>
        <v>#VALUE!</v>
      </c>
      <c r="B830" s="134" t="e">
        <f t="shared" si="270"/>
        <v>#VALUE!</v>
      </c>
      <c r="C830" s="134" t="e">
        <f t="shared" si="271"/>
        <v>#VALUE!</v>
      </c>
      <c r="D830" s="135" t="e">
        <f t="shared" si="272"/>
        <v>#VALUE!</v>
      </c>
      <c r="E830" s="150" t="e">
        <f t="shared" si="260"/>
        <v>#VALUE!</v>
      </c>
      <c r="F830" s="150" t="e">
        <f t="shared" si="261"/>
        <v>#VALUE!</v>
      </c>
      <c r="G830" s="136" t="e">
        <f t="shared" si="262"/>
        <v>#VALUE!</v>
      </c>
      <c r="H830" s="148" t="e">
        <f t="shared" si="266"/>
        <v>#VALUE!</v>
      </c>
      <c r="I830" s="148" t="e">
        <f t="shared" si="273"/>
        <v>#VALUE!</v>
      </c>
      <c r="J830" s="148" t="e">
        <f t="shared" si="263"/>
        <v>#VALUE!</v>
      </c>
      <c r="K830" s="148" t="e">
        <f t="shared" si="274"/>
        <v>#VALUE!</v>
      </c>
      <c r="L830" s="148" t="e">
        <f t="shared" si="275"/>
        <v>#VALUE!</v>
      </c>
      <c r="M830" s="148" t="e">
        <f t="shared" si="264"/>
        <v>#VALUE!</v>
      </c>
      <c r="N830" s="148" t="e">
        <f t="shared" si="267"/>
        <v>#VALUE!</v>
      </c>
      <c r="O830" s="148"/>
      <c r="P830" s="148"/>
      <c r="Q830" s="148" t="e">
        <f t="shared" si="276"/>
        <v>#VALUE!</v>
      </c>
      <c r="R830" s="148" t="e">
        <f t="shared" si="277"/>
        <v>#VALUE!</v>
      </c>
      <c r="S830" s="137" t="e">
        <f t="shared" si="265"/>
        <v>#VALUE!</v>
      </c>
      <c r="T830" s="275" t="e">
        <f t="shared" si="279"/>
        <v>#VALUE!</v>
      </c>
      <c r="U830" s="275" t="e">
        <f t="shared" si="280"/>
        <v>#VALUE!</v>
      </c>
      <c r="V830" s="275" t="e">
        <f t="shared" si="280"/>
        <v>#VALUE!</v>
      </c>
      <c r="W830" s="275" t="e">
        <f t="shared" si="280"/>
        <v>#VALUE!</v>
      </c>
      <c r="X830" s="275" t="e">
        <f t="shared" si="280"/>
        <v>#VALUE!</v>
      </c>
      <c r="Y830" s="275" t="e">
        <f t="shared" si="280"/>
        <v>#VALUE!</v>
      </c>
      <c r="Z830" s="275" t="e">
        <f t="shared" si="280"/>
        <v>#VALUE!</v>
      </c>
      <c r="AA830" s="275" t="e">
        <f t="shared" si="280"/>
        <v>#VALUE!</v>
      </c>
      <c r="AB830" s="275" t="e">
        <f t="shared" si="280"/>
        <v>#VALUE!</v>
      </c>
      <c r="AC830" s="275" t="e">
        <f t="shared" si="280"/>
        <v>#VALUE!</v>
      </c>
      <c r="AD830" s="275" t="e">
        <f t="shared" si="280"/>
        <v>#VALUE!</v>
      </c>
      <c r="AE830" s="276" t="e">
        <f t="shared" si="268"/>
        <v>#VALUE!</v>
      </c>
    </row>
    <row r="831" spans="1:31">
      <c r="A831" s="133" t="e">
        <f t="shared" si="269"/>
        <v>#VALUE!</v>
      </c>
      <c r="B831" s="134" t="e">
        <f t="shared" si="270"/>
        <v>#VALUE!</v>
      </c>
      <c r="C831" s="134" t="e">
        <f t="shared" si="271"/>
        <v>#VALUE!</v>
      </c>
      <c r="D831" s="135" t="e">
        <f t="shared" si="272"/>
        <v>#VALUE!</v>
      </c>
      <c r="E831" s="150" t="e">
        <f t="shared" si="260"/>
        <v>#VALUE!</v>
      </c>
      <c r="F831" s="150" t="e">
        <f t="shared" si="261"/>
        <v>#VALUE!</v>
      </c>
      <c r="G831" s="136" t="e">
        <f t="shared" si="262"/>
        <v>#VALUE!</v>
      </c>
      <c r="H831" s="148" t="e">
        <f t="shared" si="266"/>
        <v>#VALUE!</v>
      </c>
      <c r="I831" s="148" t="e">
        <f t="shared" si="273"/>
        <v>#VALUE!</v>
      </c>
      <c r="J831" s="148" t="e">
        <f t="shared" si="263"/>
        <v>#VALUE!</v>
      </c>
      <c r="K831" s="148" t="e">
        <f t="shared" si="274"/>
        <v>#VALUE!</v>
      </c>
      <c r="L831" s="148" t="e">
        <f t="shared" si="275"/>
        <v>#VALUE!</v>
      </c>
      <c r="M831" s="148" t="e">
        <f t="shared" si="264"/>
        <v>#VALUE!</v>
      </c>
      <c r="N831" s="148" t="e">
        <f t="shared" si="267"/>
        <v>#VALUE!</v>
      </c>
      <c r="O831" s="148"/>
      <c r="P831" s="148"/>
      <c r="Q831" s="148" t="e">
        <f t="shared" si="276"/>
        <v>#VALUE!</v>
      </c>
      <c r="R831" s="148" t="e">
        <f t="shared" si="277"/>
        <v>#VALUE!</v>
      </c>
      <c r="S831" s="137" t="e">
        <f t="shared" si="265"/>
        <v>#VALUE!</v>
      </c>
      <c r="T831" s="275" t="e">
        <f t="shared" si="279"/>
        <v>#VALUE!</v>
      </c>
      <c r="U831" s="275" t="e">
        <f t="shared" si="280"/>
        <v>#VALUE!</v>
      </c>
      <c r="V831" s="275" t="e">
        <f t="shared" si="280"/>
        <v>#VALUE!</v>
      </c>
      <c r="W831" s="275" t="e">
        <f t="shared" si="280"/>
        <v>#VALUE!</v>
      </c>
      <c r="X831" s="275" t="e">
        <f t="shared" si="280"/>
        <v>#VALUE!</v>
      </c>
      <c r="Y831" s="275" t="e">
        <f t="shared" si="280"/>
        <v>#VALUE!</v>
      </c>
      <c r="Z831" s="275" t="e">
        <f t="shared" si="280"/>
        <v>#VALUE!</v>
      </c>
      <c r="AA831" s="275" t="e">
        <f t="shared" si="280"/>
        <v>#VALUE!</v>
      </c>
      <c r="AB831" s="275" t="e">
        <f t="shared" si="280"/>
        <v>#VALUE!</v>
      </c>
      <c r="AC831" s="275" t="e">
        <f t="shared" si="280"/>
        <v>#VALUE!</v>
      </c>
      <c r="AD831" s="275" t="e">
        <f t="shared" si="280"/>
        <v>#VALUE!</v>
      </c>
      <c r="AE831" s="276" t="e">
        <f t="shared" si="268"/>
        <v>#VALUE!</v>
      </c>
    </row>
    <row r="832" spans="1:31">
      <c r="A832" s="133" t="e">
        <f t="shared" si="269"/>
        <v>#VALUE!</v>
      </c>
      <c r="B832" s="134" t="e">
        <f t="shared" si="270"/>
        <v>#VALUE!</v>
      </c>
      <c r="C832" s="134" t="e">
        <f t="shared" si="271"/>
        <v>#VALUE!</v>
      </c>
      <c r="D832" s="135" t="e">
        <f t="shared" si="272"/>
        <v>#VALUE!</v>
      </c>
      <c r="E832" s="150" t="e">
        <f t="shared" si="260"/>
        <v>#VALUE!</v>
      </c>
      <c r="F832" s="150" t="e">
        <f t="shared" si="261"/>
        <v>#VALUE!</v>
      </c>
      <c r="G832" s="136" t="e">
        <f t="shared" si="262"/>
        <v>#VALUE!</v>
      </c>
      <c r="H832" s="148" t="e">
        <f t="shared" si="266"/>
        <v>#VALUE!</v>
      </c>
      <c r="I832" s="148" t="e">
        <f t="shared" si="273"/>
        <v>#VALUE!</v>
      </c>
      <c r="J832" s="148" t="e">
        <f t="shared" si="263"/>
        <v>#VALUE!</v>
      </c>
      <c r="K832" s="148" t="e">
        <f t="shared" si="274"/>
        <v>#VALUE!</v>
      </c>
      <c r="L832" s="148" t="e">
        <f t="shared" si="275"/>
        <v>#VALUE!</v>
      </c>
      <c r="M832" s="148" t="e">
        <f t="shared" si="264"/>
        <v>#VALUE!</v>
      </c>
      <c r="N832" s="148" t="e">
        <f t="shared" si="267"/>
        <v>#VALUE!</v>
      </c>
      <c r="O832" s="148"/>
      <c r="P832" s="148"/>
      <c r="Q832" s="148" t="e">
        <f t="shared" si="276"/>
        <v>#VALUE!</v>
      </c>
      <c r="R832" s="148" t="e">
        <f t="shared" si="277"/>
        <v>#VALUE!</v>
      </c>
      <c r="S832" s="137" t="e">
        <f t="shared" si="265"/>
        <v>#VALUE!</v>
      </c>
      <c r="T832" s="275" t="e">
        <f t="shared" si="279"/>
        <v>#VALUE!</v>
      </c>
      <c r="U832" s="275" t="e">
        <f t="shared" si="280"/>
        <v>#VALUE!</v>
      </c>
      <c r="V832" s="275" t="e">
        <f t="shared" si="280"/>
        <v>#VALUE!</v>
      </c>
      <c r="W832" s="275" t="e">
        <f t="shared" si="280"/>
        <v>#VALUE!</v>
      </c>
      <c r="X832" s="275" t="e">
        <f t="shared" si="280"/>
        <v>#VALUE!</v>
      </c>
      <c r="Y832" s="275" t="e">
        <f t="shared" si="280"/>
        <v>#VALUE!</v>
      </c>
      <c r="Z832" s="275" t="e">
        <f t="shared" si="280"/>
        <v>#VALUE!</v>
      </c>
      <c r="AA832" s="275" t="e">
        <f t="shared" si="280"/>
        <v>#VALUE!</v>
      </c>
      <c r="AB832" s="275" t="e">
        <f t="shared" si="280"/>
        <v>#VALUE!</v>
      </c>
      <c r="AC832" s="275" t="e">
        <f t="shared" si="280"/>
        <v>#VALUE!</v>
      </c>
      <c r="AD832" s="275" t="e">
        <f t="shared" si="280"/>
        <v>#VALUE!</v>
      </c>
      <c r="AE832" s="276" t="e">
        <f t="shared" si="268"/>
        <v>#VALUE!</v>
      </c>
    </row>
    <row r="833" spans="1:31">
      <c r="A833" s="133" t="e">
        <f t="shared" si="269"/>
        <v>#VALUE!</v>
      </c>
      <c r="B833" s="134" t="e">
        <f t="shared" si="270"/>
        <v>#VALUE!</v>
      </c>
      <c r="C833" s="134" t="e">
        <f t="shared" si="271"/>
        <v>#VALUE!</v>
      </c>
      <c r="D833" s="135" t="e">
        <f t="shared" si="272"/>
        <v>#VALUE!</v>
      </c>
      <c r="E833" s="150" t="e">
        <f t="shared" si="260"/>
        <v>#VALUE!</v>
      </c>
      <c r="F833" s="150" t="e">
        <f t="shared" si="261"/>
        <v>#VALUE!</v>
      </c>
      <c r="G833" s="136" t="e">
        <f t="shared" si="262"/>
        <v>#VALUE!</v>
      </c>
      <c r="H833" s="148" t="e">
        <f t="shared" si="266"/>
        <v>#VALUE!</v>
      </c>
      <c r="I833" s="148" t="e">
        <f t="shared" si="273"/>
        <v>#VALUE!</v>
      </c>
      <c r="J833" s="148" t="e">
        <f t="shared" si="263"/>
        <v>#VALUE!</v>
      </c>
      <c r="K833" s="148" t="e">
        <f t="shared" si="274"/>
        <v>#VALUE!</v>
      </c>
      <c r="L833" s="148" t="e">
        <f t="shared" si="275"/>
        <v>#VALUE!</v>
      </c>
      <c r="M833" s="148" t="e">
        <f t="shared" si="264"/>
        <v>#VALUE!</v>
      </c>
      <c r="N833" s="148" t="e">
        <f t="shared" si="267"/>
        <v>#VALUE!</v>
      </c>
      <c r="O833" s="148"/>
      <c r="P833" s="148"/>
      <c r="Q833" s="148" t="e">
        <f t="shared" si="276"/>
        <v>#VALUE!</v>
      </c>
      <c r="R833" s="148" t="e">
        <f t="shared" si="277"/>
        <v>#VALUE!</v>
      </c>
      <c r="S833" s="137" t="e">
        <f t="shared" si="265"/>
        <v>#VALUE!</v>
      </c>
      <c r="T833" s="275" t="e">
        <f t="shared" si="279"/>
        <v>#VALUE!</v>
      </c>
      <c r="U833" s="275" t="e">
        <f t="shared" si="280"/>
        <v>#VALUE!</v>
      </c>
      <c r="V833" s="275" t="e">
        <f t="shared" si="280"/>
        <v>#VALUE!</v>
      </c>
      <c r="W833" s="275" t="e">
        <f t="shared" si="280"/>
        <v>#VALUE!</v>
      </c>
      <c r="X833" s="275" t="e">
        <f t="shared" si="280"/>
        <v>#VALUE!</v>
      </c>
      <c r="Y833" s="275" t="e">
        <f t="shared" si="280"/>
        <v>#VALUE!</v>
      </c>
      <c r="Z833" s="275" t="e">
        <f t="shared" si="280"/>
        <v>#VALUE!</v>
      </c>
      <c r="AA833" s="275" t="e">
        <f t="shared" si="280"/>
        <v>#VALUE!</v>
      </c>
      <c r="AB833" s="275" t="e">
        <f t="shared" si="280"/>
        <v>#VALUE!</v>
      </c>
      <c r="AC833" s="275" t="e">
        <f t="shared" si="280"/>
        <v>#VALUE!</v>
      </c>
      <c r="AD833" s="275" t="e">
        <f t="shared" si="280"/>
        <v>#VALUE!</v>
      </c>
      <c r="AE833" s="276" t="e">
        <f t="shared" si="268"/>
        <v>#VALUE!</v>
      </c>
    </row>
    <row r="834" spans="1:31">
      <c r="A834" s="133" t="e">
        <f t="shared" si="269"/>
        <v>#VALUE!</v>
      </c>
      <c r="B834" s="134" t="e">
        <f t="shared" si="270"/>
        <v>#VALUE!</v>
      </c>
      <c r="C834" s="134" t="e">
        <f t="shared" si="271"/>
        <v>#VALUE!</v>
      </c>
      <c r="D834" s="135" t="e">
        <f t="shared" si="272"/>
        <v>#VALUE!</v>
      </c>
      <c r="E834" s="150" t="e">
        <f t="shared" si="260"/>
        <v>#VALUE!</v>
      </c>
      <c r="F834" s="150" t="e">
        <f t="shared" si="261"/>
        <v>#VALUE!</v>
      </c>
      <c r="G834" s="136" t="e">
        <f t="shared" si="262"/>
        <v>#VALUE!</v>
      </c>
      <c r="H834" s="148" t="e">
        <f t="shared" si="266"/>
        <v>#VALUE!</v>
      </c>
      <c r="I834" s="148" t="e">
        <f t="shared" si="273"/>
        <v>#VALUE!</v>
      </c>
      <c r="J834" s="148" t="e">
        <f t="shared" si="263"/>
        <v>#VALUE!</v>
      </c>
      <c r="K834" s="148" t="e">
        <f t="shared" si="274"/>
        <v>#VALUE!</v>
      </c>
      <c r="L834" s="148" t="e">
        <f t="shared" si="275"/>
        <v>#VALUE!</v>
      </c>
      <c r="M834" s="148" t="e">
        <f t="shared" si="264"/>
        <v>#VALUE!</v>
      </c>
      <c r="N834" s="148" t="e">
        <f t="shared" si="267"/>
        <v>#VALUE!</v>
      </c>
      <c r="O834" s="148"/>
      <c r="P834" s="148"/>
      <c r="Q834" s="148" t="e">
        <f t="shared" si="276"/>
        <v>#VALUE!</v>
      </c>
      <c r="R834" s="148" t="e">
        <f t="shared" si="277"/>
        <v>#VALUE!</v>
      </c>
      <c r="S834" s="137" t="e">
        <f t="shared" si="265"/>
        <v>#VALUE!</v>
      </c>
      <c r="T834" s="275" t="e">
        <f t="shared" si="279"/>
        <v>#VALUE!</v>
      </c>
      <c r="U834" s="275" t="e">
        <f t="shared" si="280"/>
        <v>#VALUE!</v>
      </c>
      <c r="V834" s="275" t="e">
        <f t="shared" si="280"/>
        <v>#VALUE!</v>
      </c>
      <c r="W834" s="275" t="e">
        <f t="shared" si="280"/>
        <v>#VALUE!</v>
      </c>
      <c r="X834" s="275" t="e">
        <f t="shared" si="280"/>
        <v>#VALUE!</v>
      </c>
      <c r="Y834" s="275" t="e">
        <f t="shared" si="280"/>
        <v>#VALUE!</v>
      </c>
      <c r="Z834" s="275" t="e">
        <f t="shared" si="280"/>
        <v>#VALUE!</v>
      </c>
      <c r="AA834" s="275" t="e">
        <f t="shared" si="280"/>
        <v>#VALUE!</v>
      </c>
      <c r="AB834" s="275" t="e">
        <f t="shared" si="280"/>
        <v>#VALUE!</v>
      </c>
      <c r="AC834" s="275" t="e">
        <f t="shared" si="280"/>
        <v>#VALUE!</v>
      </c>
      <c r="AD834" s="275" t="e">
        <f t="shared" si="280"/>
        <v>#VALUE!</v>
      </c>
      <c r="AE834" s="276" t="e">
        <f t="shared" si="268"/>
        <v>#VALUE!</v>
      </c>
    </row>
    <row r="835" spans="1:31">
      <c r="A835" s="133" t="e">
        <f t="shared" si="269"/>
        <v>#VALUE!</v>
      </c>
      <c r="B835" s="134" t="e">
        <f t="shared" si="270"/>
        <v>#VALUE!</v>
      </c>
      <c r="C835" s="134" t="e">
        <f t="shared" si="271"/>
        <v>#VALUE!</v>
      </c>
      <c r="D835" s="135" t="e">
        <f t="shared" si="272"/>
        <v>#VALUE!</v>
      </c>
      <c r="E835" s="150" t="e">
        <f t="shared" si="260"/>
        <v>#VALUE!</v>
      </c>
      <c r="F835" s="150" t="e">
        <f t="shared" si="261"/>
        <v>#VALUE!</v>
      </c>
      <c r="G835" s="136" t="e">
        <f t="shared" si="262"/>
        <v>#VALUE!</v>
      </c>
      <c r="H835" s="148" t="e">
        <f t="shared" si="266"/>
        <v>#VALUE!</v>
      </c>
      <c r="I835" s="148" t="e">
        <f t="shared" si="273"/>
        <v>#VALUE!</v>
      </c>
      <c r="J835" s="148" t="e">
        <f t="shared" si="263"/>
        <v>#VALUE!</v>
      </c>
      <c r="K835" s="148" t="e">
        <f t="shared" si="274"/>
        <v>#VALUE!</v>
      </c>
      <c r="L835" s="148" t="e">
        <f t="shared" si="275"/>
        <v>#VALUE!</v>
      </c>
      <c r="M835" s="148" t="e">
        <f t="shared" si="264"/>
        <v>#VALUE!</v>
      </c>
      <c r="N835" s="148" t="e">
        <f t="shared" si="267"/>
        <v>#VALUE!</v>
      </c>
      <c r="O835" s="148"/>
      <c r="P835" s="148"/>
      <c r="Q835" s="148" t="e">
        <f t="shared" si="276"/>
        <v>#VALUE!</v>
      </c>
      <c r="R835" s="148" t="e">
        <f t="shared" si="277"/>
        <v>#VALUE!</v>
      </c>
      <c r="S835" s="137" t="e">
        <f t="shared" si="265"/>
        <v>#VALUE!</v>
      </c>
      <c r="T835" s="275" t="e">
        <f t="shared" si="279"/>
        <v>#VALUE!</v>
      </c>
      <c r="U835" s="275" t="e">
        <f t="shared" si="280"/>
        <v>#VALUE!</v>
      </c>
      <c r="V835" s="275" t="e">
        <f t="shared" si="280"/>
        <v>#VALUE!</v>
      </c>
      <c r="W835" s="275" t="e">
        <f t="shared" si="280"/>
        <v>#VALUE!</v>
      </c>
      <c r="X835" s="275" t="e">
        <f t="shared" si="280"/>
        <v>#VALUE!</v>
      </c>
      <c r="Y835" s="275" t="e">
        <f t="shared" si="280"/>
        <v>#VALUE!</v>
      </c>
      <c r="Z835" s="275" t="e">
        <f t="shared" si="280"/>
        <v>#VALUE!</v>
      </c>
      <c r="AA835" s="275" t="e">
        <f t="shared" si="280"/>
        <v>#VALUE!</v>
      </c>
      <c r="AB835" s="275" t="e">
        <f t="shared" si="280"/>
        <v>#VALUE!</v>
      </c>
      <c r="AC835" s="275" t="e">
        <f t="shared" si="280"/>
        <v>#VALUE!</v>
      </c>
      <c r="AD835" s="275" t="e">
        <f t="shared" si="280"/>
        <v>#VALUE!</v>
      </c>
      <c r="AE835" s="276" t="e">
        <f t="shared" si="268"/>
        <v>#VALUE!</v>
      </c>
    </row>
    <row r="836" spans="1:31">
      <c r="A836" s="133" t="e">
        <f t="shared" si="269"/>
        <v>#VALUE!</v>
      </c>
      <c r="B836" s="134" t="e">
        <f t="shared" si="270"/>
        <v>#VALUE!</v>
      </c>
      <c r="C836" s="134" t="e">
        <f t="shared" si="271"/>
        <v>#VALUE!</v>
      </c>
      <c r="D836" s="135" t="e">
        <f t="shared" si="272"/>
        <v>#VALUE!</v>
      </c>
      <c r="E836" s="150" t="e">
        <f t="shared" si="260"/>
        <v>#VALUE!</v>
      </c>
      <c r="F836" s="150" t="e">
        <f t="shared" si="261"/>
        <v>#VALUE!</v>
      </c>
      <c r="G836" s="136" t="e">
        <f t="shared" si="262"/>
        <v>#VALUE!</v>
      </c>
      <c r="H836" s="148" t="e">
        <f t="shared" si="266"/>
        <v>#VALUE!</v>
      </c>
      <c r="I836" s="148" t="e">
        <f t="shared" si="273"/>
        <v>#VALUE!</v>
      </c>
      <c r="J836" s="148" t="e">
        <f t="shared" si="263"/>
        <v>#VALUE!</v>
      </c>
      <c r="K836" s="148" t="e">
        <f t="shared" si="274"/>
        <v>#VALUE!</v>
      </c>
      <c r="L836" s="148" t="e">
        <f t="shared" si="275"/>
        <v>#VALUE!</v>
      </c>
      <c r="M836" s="148" t="e">
        <f t="shared" si="264"/>
        <v>#VALUE!</v>
      </c>
      <c r="N836" s="148" t="e">
        <f t="shared" si="267"/>
        <v>#VALUE!</v>
      </c>
      <c r="O836" s="148"/>
      <c r="P836" s="148"/>
      <c r="Q836" s="148" t="e">
        <f t="shared" si="276"/>
        <v>#VALUE!</v>
      </c>
      <c r="R836" s="148" t="e">
        <f t="shared" si="277"/>
        <v>#VALUE!</v>
      </c>
      <c r="S836" s="137" t="e">
        <f t="shared" si="265"/>
        <v>#VALUE!</v>
      </c>
      <c r="T836" s="275" t="e">
        <f t="shared" si="279"/>
        <v>#VALUE!</v>
      </c>
      <c r="U836" s="275" t="e">
        <f t="shared" si="280"/>
        <v>#VALUE!</v>
      </c>
      <c r="V836" s="275" t="e">
        <f t="shared" si="280"/>
        <v>#VALUE!</v>
      </c>
      <c r="W836" s="275" t="e">
        <f t="shared" si="280"/>
        <v>#VALUE!</v>
      </c>
      <c r="X836" s="275" t="e">
        <f t="shared" si="280"/>
        <v>#VALUE!</v>
      </c>
      <c r="Y836" s="275" t="e">
        <f t="shared" si="280"/>
        <v>#VALUE!</v>
      </c>
      <c r="Z836" s="275" t="e">
        <f t="shared" si="280"/>
        <v>#VALUE!</v>
      </c>
      <c r="AA836" s="275" t="e">
        <f t="shared" si="280"/>
        <v>#VALUE!</v>
      </c>
      <c r="AB836" s="275" t="e">
        <f t="shared" si="280"/>
        <v>#VALUE!</v>
      </c>
      <c r="AC836" s="275" t="e">
        <f t="shared" si="280"/>
        <v>#VALUE!</v>
      </c>
      <c r="AD836" s="275" t="e">
        <f t="shared" si="280"/>
        <v>#VALUE!</v>
      </c>
      <c r="AE836" s="276" t="e">
        <f t="shared" si="268"/>
        <v>#VALUE!</v>
      </c>
    </row>
    <row r="837" spans="1:31">
      <c r="A837" s="133" t="e">
        <f t="shared" si="269"/>
        <v>#VALUE!</v>
      </c>
      <c r="B837" s="134" t="e">
        <f t="shared" si="270"/>
        <v>#VALUE!</v>
      </c>
      <c r="C837" s="134" t="e">
        <f t="shared" si="271"/>
        <v>#VALUE!</v>
      </c>
      <c r="D837" s="135" t="e">
        <f t="shared" si="272"/>
        <v>#VALUE!</v>
      </c>
      <c r="E837" s="150" t="e">
        <f t="shared" si="260"/>
        <v>#VALUE!</v>
      </c>
      <c r="F837" s="150" t="e">
        <f t="shared" si="261"/>
        <v>#VALUE!</v>
      </c>
      <c r="G837" s="136" t="e">
        <f t="shared" si="262"/>
        <v>#VALUE!</v>
      </c>
      <c r="H837" s="148" t="e">
        <f t="shared" si="266"/>
        <v>#VALUE!</v>
      </c>
      <c r="I837" s="148" t="e">
        <f t="shared" si="273"/>
        <v>#VALUE!</v>
      </c>
      <c r="J837" s="148" t="e">
        <f t="shared" si="263"/>
        <v>#VALUE!</v>
      </c>
      <c r="K837" s="148" t="e">
        <f t="shared" si="274"/>
        <v>#VALUE!</v>
      </c>
      <c r="L837" s="148" t="e">
        <f t="shared" si="275"/>
        <v>#VALUE!</v>
      </c>
      <c r="M837" s="148" t="e">
        <f t="shared" si="264"/>
        <v>#VALUE!</v>
      </c>
      <c r="N837" s="148" t="e">
        <f t="shared" si="267"/>
        <v>#VALUE!</v>
      </c>
      <c r="O837" s="148"/>
      <c r="P837" s="148"/>
      <c r="Q837" s="148" t="e">
        <f t="shared" si="276"/>
        <v>#VALUE!</v>
      </c>
      <c r="R837" s="148" t="e">
        <f t="shared" si="277"/>
        <v>#VALUE!</v>
      </c>
      <c r="S837" s="137" t="e">
        <f t="shared" si="265"/>
        <v>#VALUE!</v>
      </c>
      <c r="T837" s="275" t="e">
        <f t="shared" si="279"/>
        <v>#VALUE!</v>
      </c>
      <c r="U837" s="275" t="e">
        <f t="shared" si="280"/>
        <v>#VALUE!</v>
      </c>
      <c r="V837" s="275" t="e">
        <f t="shared" si="280"/>
        <v>#VALUE!</v>
      </c>
      <c r="W837" s="275" t="e">
        <f t="shared" si="280"/>
        <v>#VALUE!</v>
      </c>
      <c r="X837" s="275" t="e">
        <f t="shared" si="280"/>
        <v>#VALUE!</v>
      </c>
      <c r="Y837" s="275" t="e">
        <f t="shared" si="280"/>
        <v>#VALUE!</v>
      </c>
      <c r="Z837" s="275" t="e">
        <f t="shared" si="280"/>
        <v>#VALUE!</v>
      </c>
      <c r="AA837" s="275" t="e">
        <f t="shared" si="280"/>
        <v>#VALUE!</v>
      </c>
      <c r="AB837" s="275" t="e">
        <f t="shared" si="280"/>
        <v>#VALUE!</v>
      </c>
      <c r="AC837" s="275" t="e">
        <f t="shared" si="280"/>
        <v>#VALUE!</v>
      </c>
      <c r="AD837" s="275" t="e">
        <f t="shared" si="280"/>
        <v>#VALUE!</v>
      </c>
      <c r="AE837" s="276" t="e">
        <f t="shared" si="268"/>
        <v>#VALUE!</v>
      </c>
    </row>
    <row r="838" spans="1:31">
      <c r="A838" s="133" t="e">
        <f t="shared" si="269"/>
        <v>#VALUE!</v>
      </c>
      <c r="B838" s="134" t="e">
        <f t="shared" si="270"/>
        <v>#VALUE!</v>
      </c>
      <c r="C838" s="134" t="e">
        <f t="shared" si="271"/>
        <v>#VALUE!</v>
      </c>
      <c r="D838" s="135" t="e">
        <f t="shared" si="272"/>
        <v>#VALUE!</v>
      </c>
      <c r="E838" s="150" t="e">
        <f t="shared" si="260"/>
        <v>#VALUE!</v>
      </c>
      <c r="F838" s="150" t="e">
        <f t="shared" si="261"/>
        <v>#VALUE!</v>
      </c>
      <c r="G838" s="136" t="e">
        <f t="shared" si="262"/>
        <v>#VALUE!</v>
      </c>
      <c r="H838" s="148" t="e">
        <f t="shared" si="266"/>
        <v>#VALUE!</v>
      </c>
      <c r="I838" s="148" t="e">
        <f t="shared" si="273"/>
        <v>#VALUE!</v>
      </c>
      <c r="J838" s="148" t="e">
        <f t="shared" si="263"/>
        <v>#VALUE!</v>
      </c>
      <c r="K838" s="148" t="e">
        <f t="shared" si="274"/>
        <v>#VALUE!</v>
      </c>
      <c r="L838" s="148" t="e">
        <f t="shared" si="275"/>
        <v>#VALUE!</v>
      </c>
      <c r="M838" s="148" t="e">
        <f t="shared" si="264"/>
        <v>#VALUE!</v>
      </c>
      <c r="N838" s="148" t="e">
        <f t="shared" si="267"/>
        <v>#VALUE!</v>
      </c>
      <c r="O838" s="148"/>
      <c r="P838" s="148"/>
      <c r="Q838" s="148" t="e">
        <f t="shared" si="276"/>
        <v>#VALUE!</v>
      </c>
      <c r="R838" s="148" t="e">
        <f t="shared" si="277"/>
        <v>#VALUE!</v>
      </c>
      <c r="S838" s="137" t="e">
        <f t="shared" si="265"/>
        <v>#VALUE!</v>
      </c>
      <c r="T838" s="275" t="e">
        <f t="shared" si="279"/>
        <v>#VALUE!</v>
      </c>
      <c r="U838" s="275" t="e">
        <f t="shared" si="280"/>
        <v>#VALUE!</v>
      </c>
      <c r="V838" s="275" t="e">
        <f t="shared" si="280"/>
        <v>#VALUE!</v>
      </c>
      <c r="W838" s="275" t="e">
        <f t="shared" si="280"/>
        <v>#VALUE!</v>
      </c>
      <c r="X838" s="275" t="e">
        <f t="shared" si="280"/>
        <v>#VALUE!</v>
      </c>
      <c r="Y838" s="275" t="e">
        <f t="shared" si="280"/>
        <v>#VALUE!</v>
      </c>
      <c r="Z838" s="275" t="e">
        <f t="shared" si="280"/>
        <v>#VALUE!</v>
      </c>
      <c r="AA838" s="275" t="e">
        <f t="shared" si="280"/>
        <v>#VALUE!</v>
      </c>
      <c r="AB838" s="275" t="e">
        <f t="shared" si="280"/>
        <v>#VALUE!</v>
      </c>
      <c r="AC838" s="275" t="e">
        <f t="shared" si="280"/>
        <v>#VALUE!</v>
      </c>
      <c r="AD838" s="275" t="e">
        <f t="shared" si="280"/>
        <v>#VALUE!</v>
      </c>
      <c r="AE838" s="276" t="e">
        <f t="shared" si="268"/>
        <v>#VALUE!</v>
      </c>
    </row>
    <row r="839" spans="1:31">
      <c r="A839" s="133" t="e">
        <f t="shared" si="269"/>
        <v>#VALUE!</v>
      </c>
      <c r="B839" s="134" t="e">
        <f t="shared" si="270"/>
        <v>#VALUE!</v>
      </c>
      <c r="C839" s="134" t="e">
        <f t="shared" si="271"/>
        <v>#VALUE!</v>
      </c>
      <c r="D839" s="135" t="e">
        <f t="shared" si="272"/>
        <v>#VALUE!</v>
      </c>
      <c r="E839" s="150" t="e">
        <f t="shared" si="260"/>
        <v>#VALUE!</v>
      </c>
      <c r="F839" s="150" t="e">
        <f t="shared" si="261"/>
        <v>#VALUE!</v>
      </c>
      <c r="G839" s="136" t="e">
        <f t="shared" si="262"/>
        <v>#VALUE!</v>
      </c>
      <c r="H839" s="148" t="e">
        <f t="shared" si="266"/>
        <v>#VALUE!</v>
      </c>
      <c r="I839" s="148" t="e">
        <f t="shared" si="273"/>
        <v>#VALUE!</v>
      </c>
      <c r="J839" s="148" t="e">
        <f t="shared" si="263"/>
        <v>#VALUE!</v>
      </c>
      <c r="K839" s="148" t="e">
        <f t="shared" si="274"/>
        <v>#VALUE!</v>
      </c>
      <c r="L839" s="148" t="e">
        <f t="shared" si="275"/>
        <v>#VALUE!</v>
      </c>
      <c r="M839" s="148" t="e">
        <f t="shared" si="264"/>
        <v>#VALUE!</v>
      </c>
      <c r="N839" s="148" t="e">
        <f t="shared" si="267"/>
        <v>#VALUE!</v>
      </c>
      <c r="O839" s="148"/>
      <c r="P839" s="148"/>
      <c r="Q839" s="148" t="e">
        <f t="shared" si="276"/>
        <v>#VALUE!</v>
      </c>
      <c r="R839" s="148" t="e">
        <f t="shared" si="277"/>
        <v>#VALUE!</v>
      </c>
      <c r="S839" s="137" t="e">
        <f t="shared" si="265"/>
        <v>#VALUE!</v>
      </c>
      <c r="T839" s="275" t="e">
        <f t="shared" si="279"/>
        <v>#VALUE!</v>
      </c>
      <c r="U839" s="275" t="e">
        <f t="shared" si="280"/>
        <v>#VALUE!</v>
      </c>
      <c r="V839" s="275" t="e">
        <f t="shared" si="280"/>
        <v>#VALUE!</v>
      </c>
      <c r="W839" s="275" t="e">
        <f t="shared" si="280"/>
        <v>#VALUE!</v>
      </c>
      <c r="X839" s="275" t="e">
        <f t="shared" si="280"/>
        <v>#VALUE!</v>
      </c>
      <c r="Y839" s="275" t="e">
        <f t="shared" si="280"/>
        <v>#VALUE!</v>
      </c>
      <c r="Z839" s="275" t="e">
        <f t="shared" si="280"/>
        <v>#VALUE!</v>
      </c>
      <c r="AA839" s="275" t="e">
        <f t="shared" si="280"/>
        <v>#VALUE!</v>
      </c>
      <c r="AB839" s="275" t="e">
        <f t="shared" si="280"/>
        <v>#VALUE!</v>
      </c>
      <c r="AC839" s="275" t="e">
        <f t="shared" si="280"/>
        <v>#VALUE!</v>
      </c>
      <c r="AD839" s="275" t="e">
        <f t="shared" si="280"/>
        <v>#VALUE!</v>
      </c>
      <c r="AE839" s="276" t="e">
        <f t="shared" si="268"/>
        <v>#VALUE!</v>
      </c>
    </row>
    <row r="840" spans="1:31">
      <c r="A840" s="133" t="e">
        <f t="shared" si="269"/>
        <v>#VALUE!</v>
      </c>
      <c r="B840" s="134" t="e">
        <f t="shared" si="270"/>
        <v>#VALUE!</v>
      </c>
      <c r="C840" s="134" t="e">
        <f t="shared" si="271"/>
        <v>#VALUE!</v>
      </c>
      <c r="D840" s="135" t="e">
        <f t="shared" si="272"/>
        <v>#VALUE!</v>
      </c>
      <c r="E840" s="150" t="e">
        <f t="shared" si="260"/>
        <v>#VALUE!</v>
      </c>
      <c r="F840" s="150" t="e">
        <f t="shared" si="261"/>
        <v>#VALUE!</v>
      </c>
      <c r="G840" s="136" t="e">
        <f t="shared" si="262"/>
        <v>#VALUE!</v>
      </c>
      <c r="H840" s="148" t="e">
        <f t="shared" si="266"/>
        <v>#VALUE!</v>
      </c>
      <c r="I840" s="148" t="e">
        <f t="shared" si="273"/>
        <v>#VALUE!</v>
      </c>
      <c r="J840" s="148" t="e">
        <f t="shared" si="263"/>
        <v>#VALUE!</v>
      </c>
      <c r="K840" s="148" t="e">
        <f t="shared" si="274"/>
        <v>#VALUE!</v>
      </c>
      <c r="L840" s="148" t="e">
        <f t="shared" si="275"/>
        <v>#VALUE!</v>
      </c>
      <c r="M840" s="148" t="e">
        <f t="shared" si="264"/>
        <v>#VALUE!</v>
      </c>
      <c r="N840" s="148" t="e">
        <f t="shared" si="267"/>
        <v>#VALUE!</v>
      </c>
      <c r="O840" s="148"/>
      <c r="P840" s="148"/>
      <c r="Q840" s="148" t="e">
        <f t="shared" si="276"/>
        <v>#VALUE!</v>
      </c>
      <c r="R840" s="148" t="e">
        <f t="shared" si="277"/>
        <v>#VALUE!</v>
      </c>
      <c r="S840" s="137" t="e">
        <f t="shared" si="265"/>
        <v>#VALUE!</v>
      </c>
      <c r="T840" s="275" t="e">
        <f t="shared" si="279"/>
        <v>#VALUE!</v>
      </c>
      <c r="U840" s="275" t="e">
        <f t="shared" si="280"/>
        <v>#VALUE!</v>
      </c>
      <c r="V840" s="275" t="e">
        <f t="shared" si="280"/>
        <v>#VALUE!</v>
      </c>
      <c r="W840" s="275" t="e">
        <f t="shared" si="280"/>
        <v>#VALUE!</v>
      </c>
      <c r="X840" s="275" t="e">
        <f t="shared" si="280"/>
        <v>#VALUE!</v>
      </c>
      <c r="Y840" s="275" t="e">
        <f t="shared" si="280"/>
        <v>#VALUE!</v>
      </c>
      <c r="Z840" s="275" t="e">
        <f t="shared" si="280"/>
        <v>#VALUE!</v>
      </c>
      <c r="AA840" s="275" t="e">
        <f t="shared" si="280"/>
        <v>#VALUE!</v>
      </c>
      <c r="AB840" s="275" t="e">
        <f t="shared" si="280"/>
        <v>#VALUE!</v>
      </c>
      <c r="AC840" s="275" t="e">
        <f t="shared" si="280"/>
        <v>#VALUE!</v>
      </c>
      <c r="AD840" s="275" t="e">
        <f t="shared" si="280"/>
        <v>#VALUE!</v>
      </c>
      <c r="AE840" s="276" t="e">
        <f t="shared" si="268"/>
        <v>#VALUE!</v>
      </c>
    </row>
    <row r="841" spans="1:31">
      <c r="A841" s="133" t="e">
        <f t="shared" si="269"/>
        <v>#VALUE!</v>
      </c>
      <c r="B841" s="134" t="e">
        <f t="shared" si="270"/>
        <v>#VALUE!</v>
      </c>
      <c r="C841" s="134" t="e">
        <f t="shared" si="271"/>
        <v>#VALUE!</v>
      </c>
      <c r="D841" s="135" t="e">
        <f t="shared" si="272"/>
        <v>#VALUE!</v>
      </c>
      <c r="E841" s="150" t="e">
        <f t="shared" si="260"/>
        <v>#VALUE!</v>
      </c>
      <c r="F841" s="150" t="e">
        <f t="shared" si="261"/>
        <v>#VALUE!</v>
      </c>
      <c r="G841" s="136" t="e">
        <f t="shared" si="262"/>
        <v>#VALUE!</v>
      </c>
      <c r="H841" s="148" t="e">
        <f t="shared" si="266"/>
        <v>#VALUE!</v>
      </c>
      <c r="I841" s="148" t="e">
        <f t="shared" si="273"/>
        <v>#VALUE!</v>
      </c>
      <c r="J841" s="148" t="e">
        <f t="shared" si="263"/>
        <v>#VALUE!</v>
      </c>
      <c r="K841" s="148" t="e">
        <f t="shared" si="274"/>
        <v>#VALUE!</v>
      </c>
      <c r="L841" s="148" t="e">
        <f t="shared" si="275"/>
        <v>#VALUE!</v>
      </c>
      <c r="M841" s="148" t="e">
        <f t="shared" si="264"/>
        <v>#VALUE!</v>
      </c>
      <c r="N841" s="148" t="e">
        <f t="shared" si="267"/>
        <v>#VALUE!</v>
      </c>
      <c r="O841" s="148"/>
      <c r="P841" s="148"/>
      <c r="Q841" s="148" t="e">
        <f t="shared" si="276"/>
        <v>#VALUE!</v>
      </c>
      <c r="R841" s="148" t="e">
        <f t="shared" si="277"/>
        <v>#VALUE!</v>
      </c>
      <c r="S841" s="137" t="e">
        <f t="shared" si="265"/>
        <v>#VALUE!</v>
      </c>
      <c r="T841" s="275" t="e">
        <f t="shared" si="279"/>
        <v>#VALUE!</v>
      </c>
      <c r="U841" s="275" t="e">
        <f t="shared" si="280"/>
        <v>#VALUE!</v>
      </c>
      <c r="V841" s="275" t="e">
        <f t="shared" si="280"/>
        <v>#VALUE!</v>
      </c>
      <c r="W841" s="275" t="e">
        <f t="shared" si="280"/>
        <v>#VALUE!</v>
      </c>
      <c r="X841" s="275" t="e">
        <f t="shared" si="280"/>
        <v>#VALUE!</v>
      </c>
      <c r="Y841" s="275" t="e">
        <f t="shared" si="280"/>
        <v>#VALUE!</v>
      </c>
      <c r="Z841" s="275" t="e">
        <f t="shared" si="280"/>
        <v>#VALUE!</v>
      </c>
      <c r="AA841" s="275" t="e">
        <f t="shared" si="280"/>
        <v>#VALUE!</v>
      </c>
      <c r="AB841" s="275" t="e">
        <f t="shared" si="280"/>
        <v>#VALUE!</v>
      </c>
      <c r="AC841" s="275" t="e">
        <f t="shared" si="280"/>
        <v>#VALUE!</v>
      </c>
      <c r="AD841" s="275" t="e">
        <f t="shared" si="280"/>
        <v>#VALUE!</v>
      </c>
      <c r="AE841" s="276" t="e">
        <f t="shared" si="268"/>
        <v>#VALUE!</v>
      </c>
    </row>
    <row r="842" spans="1:31">
      <c r="A842" s="133" t="e">
        <f t="shared" si="269"/>
        <v>#VALUE!</v>
      </c>
      <c r="B842" s="134" t="e">
        <f t="shared" si="270"/>
        <v>#VALUE!</v>
      </c>
      <c r="C842" s="134" t="e">
        <f t="shared" si="271"/>
        <v>#VALUE!</v>
      </c>
      <c r="D842" s="135" t="e">
        <f t="shared" si="272"/>
        <v>#VALUE!</v>
      </c>
      <c r="E842" s="150" t="e">
        <f t="shared" si="260"/>
        <v>#VALUE!</v>
      </c>
      <c r="F842" s="150" t="e">
        <f t="shared" si="261"/>
        <v>#VALUE!</v>
      </c>
      <c r="G842" s="136" t="e">
        <f t="shared" si="262"/>
        <v>#VALUE!</v>
      </c>
      <c r="H842" s="148" t="e">
        <f t="shared" si="266"/>
        <v>#VALUE!</v>
      </c>
      <c r="I842" s="148" t="e">
        <f t="shared" si="273"/>
        <v>#VALUE!</v>
      </c>
      <c r="J842" s="148" t="e">
        <f t="shared" si="263"/>
        <v>#VALUE!</v>
      </c>
      <c r="K842" s="148" t="e">
        <f t="shared" si="274"/>
        <v>#VALUE!</v>
      </c>
      <c r="L842" s="148" t="e">
        <f t="shared" si="275"/>
        <v>#VALUE!</v>
      </c>
      <c r="M842" s="148" t="e">
        <f t="shared" si="264"/>
        <v>#VALUE!</v>
      </c>
      <c r="N842" s="148" t="e">
        <f t="shared" si="267"/>
        <v>#VALUE!</v>
      </c>
      <c r="O842" s="148"/>
      <c r="P842" s="148"/>
      <c r="Q842" s="148" t="e">
        <f t="shared" si="276"/>
        <v>#VALUE!</v>
      </c>
      <c r="R842" s="148" t="e">
        <f t="shared" si="277"/>
        <v>#VALUE!</v>
      </c>
      <c r="S842" s="137" t="e">
        <f t="shared" si="265"/>
        <v>#VALUE!</v>
      </c>
      <c r="T842" s="275" t="e">
        <f t="shared" si="279"/>
        <v>#VALUE!</v>
      </c>
      <c r="U842" s="275" t="e">
        <f t="shared" si="280"/>
        <v>#VALUE!</v>
      </c>
      <c r="V842" s="275" t="e">
        <f t="shared" si="280"/>
        <v>#VALUE!</v>
      </c>
      <c r="W842" s="275" t="e">
        <f t="shared" si="280"/>
        <v>#VALUE!</v>
      </c>
      <c r="X842" s="275" t="e">
        <f t="shared" si="280"/>
        <v>#VALUE!</v>
      </c>
      <c r="Y842" s="275" t="e">
        <f t="shared" si="280"/>
        <v>#VALUE!</v>
      </c>
      <c r="Z842" s="275" t="e">
        <f t="shared" si="280"/>
        <v>#VALUE!</v>
      </c>
      <c r="AA842" s="275" t="e">
        <f t="shared" si="280"/>
        <v>#VALUE!</v>
      </c>
      <c r="AB842" s="275" t="e">
        <f t="shared" si="280"/>
        <v>#VALUE!</v>
      </c>
      <c r="AC842" s="275" t="e">
        <f t="shared" si="280"/>
        <v>#VALUE!</v>
      </c>
      <c r="AD842" s="275" t="e">
        <f t="shared" si="280"/>
        <v>#VALUE!</v>
      </c>
      <c r="AE842" s="276" t="e">
        <f t="shared" si="268"/>
        <v>#VALUE!</v>
      </c>
    </row>
    <row r="843" spans="1:31">
      <c r="A843" s="133" t="e">
        <f t="shared" si="269"/>
        <v>#VALUE!</v>
      </c>
      <c r="B843" s="134" t="e">
        <f t="shared" si="270"/>
        <v>#VALUE!</v>
      </c>
      <c r="C843" s="134" t="e">
        <f t="shared" si="271"/>
        <v>#VALUE!</v>
      </c>
      <c r="D843" s="135" t="e">
        <f t="shared" si="272"/>
        <v>#VALUE!</v>
      </c>
      <c r="E843" s="150" t="e">
        <f t="shared" si="260"/>
        <v>#VALUE!</v>
      </c>
      <c r="F843" s="150" t="e">
        <f t="shared" si="261"/>
        <v>#VALUE!</v>
      </c>
      <c r="G843" s="136" t="e">
        <f t="shared" si="262"/>
        <v>#VALUE!</v>
      </c>
      <c r="H843" s="148" t="e">
        <f t="shared" si="266"/>
        <v>#VALUE!</v>
      </c>
      <c r="I843" s="148" t="e">
        <f t="shared" si="273"/>
        <v>#VALUE!</v>
      </c>
      <c r="J843" s="148" t="e">
        <f t="shared" si="263"/>
        <v>#VALUE!</v>
      </c>
      <c r="K843" s="148" t="e">
        <f t="shared" si="274"/>
        <v>#VALUE!</v>
      </c>
      <c r="L843" s="148" t="e">
        <f t="shared" si="275"/>
        <v>#VALUE!</v>
      </c>
      <c r="M843" s="148" t="e">
        <f t="shared" si="264"/>
        <v>#VALUE!</v>
      </c>
      <c r="N843" s="148" t="e">
        <f t="shared" si="267"/>
        <v>#VALUE!</v>
      </c>
      <c r="O843" s="148"/>
      <c r="P843" s="148"/>
      <c r="Q843" s="148" t="e">
        <f t="shared" si="276"/>
        <v>#VALUE!</v>
      </c>
      <c r="R843" s="148" t="e">
        <f t="shared" si="277"/>
        <v>#VALUE!</v>
      </c>
      <c r="S843" s="137" t="e">
        <f t="shared" si="265"/>
        <v>#VALUE!</v>
      </c>
      <c r="T843" s="275" t="e">
        <f t="shared" si="279"/>
        <v>#VALUE!</v>
      </c>
      <c r="U843" s="275" t="e">
        <f t="shared" si="280"/>
        <v>#VALUE!</v>
      </c>
      <c r="V843" s="275" t="e">
        <f t="shared" si="280"/>
        <v>#VALUE!</v>
      </c>
      <c r="W843" s="275" t="e">
        <f t="shared" si="280"/>
        <v>#VALUE!</v>
      </c>
      <c r="X843" s="275" t="e">
        <f t="shared" si="280"/>
        <v>#VALUE!</v>
      </c>
      <c r="Y843" s="275" t="e">
        <f t="shared" si="280"/>
        <v>#VALUE!</v>
      </c>
      <c r="Z843" s="275" t="e">
        <f t="shared" si="280"/>
        <v>#VALUE!</v>
      </c>
      <c r="AA843" s="275" t="e">
        <f t="shared" si="280"/>
        <v>#VALUE!</v>
      </c>
      <c r="AB843" s="275" t="e">
        <f t="shared" si="280"/>
        <v>#VALUE!</v>
      </c>
      <c r="AC843" s="275" t="e">
        <f t="shared" si="280"/>
        <v>#VALUE!</v>
      </c>
      <c r="AD843" s="275" t="e">
        <f t="shared" si="280"/>
        <v>#VALUE!</v>
      </c>
      <c r="AE843" s="276" t="e">
        <f t="shared" si="268"/>
        <v>#VALUE!</v>
      </c>
    </row>
    <row r="844" spans="1:31">
      <c r="A844" s="133" t="e">
        <f t="shared" si="269"/>
        <v>#VALUE!</v>
      </c>
      <c r="B844" s="134" t="e">
        <f t="shared" si="270"/>
        <v>#VALUE!</v>
      </c>
      <c r="C844" s="134" t="e">
        <f t="shared" si="271"/>
        <v>#VALUE!</v>
      </c>
      <c r="D844" s="135" t="e">
        <f t="shared" si="272"/>
        <v>#VALUE!</v>
      </c>
      <c r="E844" s="150" t="e">
        <f t="shared" si="260"/>
        <v>#VALUE!</v>
      </c>
      <c r="F844" s="150" t="e">
        <f t="shared" si="261"/>
        <v>#VALUE!</v>
      </c>
      <c r="G844" s="136" t="e">
        <f t="shared" si="262"/>
        <v>#VALUE!</v>
      </c>
      <c r="H844" s="148" t="e">
        <f t="shared" si="266"/>
        <v>#VALUE!</v>
      </c>
      <c r="I844" s="148" t="e">
        <f t="shared" si="273"/>
        <v>#VALUE!</v>
      </c>
      <c r="J844" s="148" t="e">
        <f t="shared" si="263"/>
        <v>#VALUE!</v>
      </c>
      <c r="K844" s="148" t="e">
        <f t="shared" si="274"/>
        <v>#VALUE!</v>
      </c>
      <c r="L844" s="148" t="e">
        <f t="shared" si="275"/>
        <v>#VALUE!</v>
      </c>
      <c r="M844" s="148" t="e">
        <f t="shared" si="264"/>
        <v>#VALUE!</v>
      </c>
      <c r="N844" s="148" t="e">
        <f t="shared" si="267"/>
        <v>#VALUE!</v>
      </c>
      <c r="O844" s="148"/>
      <c r="P844" s="148"/>
      <c r="Q844" s="148" t="e">
        <f t="shared" si="276"/>
        <v>#VALUE!</v>
      </c>
      <c r="R844" s="148" t="e">
        <f t="shared" si="277"/>
        <v>#VALUE!</v>
      </c>
      <c r="S844" s="137" t="e">
        <f t="shared" si="265"/>
        <v>#VALUE!</v>
      </c>
      <c r="T844" s="275" t="e">
        <f t="shared" si="279"/>
        <v>#VALUE!</v>
      </c>
      <c r="U844" s="275" t="e">
        <f t="shared" si="280"/>
        <v>#VALUE!</v>
      </c>
      <c r="V844" s="275" t="e">
        <f t="shared" si="280"/>
        <v>#VALUE!</v>
      </c>
      <c r="W844" s="275" t="e">
        <f t="shared" si="280"/>
        <v>#VALUE!</v>
      </c>
      <c r="X844" s="275" t="e">
        <f t="shared" si="280"/>
        <v>#VALUE!</v>
      </c>
      <c r="Y844" s="275" t="e">
        <f t="shared" si="280"/>
        <v>#VALUE!</v>
      </c>
      <c r="Z844" s="275" t="e">
        <f t="shared" si="280"/>
        <v>#VALUE!</v>
      </c>
      <c r="AA844" s="275" t="e">
        <f t="shared" si="280"/>
        <v>#VALUE!</v>
      </c>
      <c r="AB844" s="275" t="e">
        <f t="shared" si="280"/>
        <v>#VALUE!</v>
      </c>
      <c r="AC844" s="275" t="e">
        <f t="shared" si="280"/>
        <v>#VALUE!</v>
      </c>
      <c r="AD844" s="275" t="e">
        <f t="shared" si="280"/>
        <v>#VALUE!</v>
      </c>
      <c r="AE844" s="276" t="e">
        <f t="shared" si="268"/>
        <v>#VALUE!</v>
      </c>
    </row>
    <row r="845" spans="1:31">
      <c r="A845" s="133" t="e">
        <f t="shared" si="269"/>
        <v>#VALUE!</v>
      </c>
      <c r="B845" s="134" t="e">
        <f t="shared" si="270"/>
        <v>#VALUE!</v>
      </c>
      <c r="C845" s="134" t="e">
        <f t="shared" si="271"/>
        <v>#VALUE!</v>
      </c>
      <c r="D845" s="135" t="e">
        <f t="shared" si="272"/>
        <v>#VALUE!</v>
      </c>
      <c r="E845" s="150" t="e">
        <f t="shared" si="260"/>
        <v>#VALUE!</v>
      </c>
      <c r="F845" s="150" t="e">
        <f t="shared" si="261"/>
        <v>#VALUE!</v>
      </c>
      <c r="G845" s="136" t="e">
        <f t="shared" si="262"/>
        <v>#VALUE!</v>
      </c>
      <c r="H845" s="148" t="e">
        <f t="shared" si="266"/>
        <v>#VALUE!</v>
      </c>
      <c r="I845" s="148" t="e">
        <f t="shared" si="273"/>
        <v>#VALUE!</v>
      </c>
      <c r="J845" s="148" t="e">
        <f t="shared" si="263"/>
        <v>#VALUE!</v>
      </c>
      <c r="K845" s="148" t="e">
        <f t="shared" si="274"/>
        <v>#VALUE!</v>
      </c>
      <c r="L845" s="148" t="e">
        <f t="shared" si="275"/>
        <v>#VALUE!</v>
      </c>
      <c r="M845" s="148" t="e">
        <f t="shared" si="264"/>
        <v>#VALUE!</v>
      </c>
      <c r="N845" s="148" t="e">
        <f t="shared" si="267"/>
        <v>#VALUE!</v>
      </c>
      <c r="O845" s="148"/>
      <c r="P845" s="148"/>
      <c r="Q845" s="148" t="e">
        <f t="shared" si="276"/>
        <v>#VALUE!</v>
      </c>
      <c r="R845" s="148" t="e">
        <f t="shared" si="277"/>
        <v>#VALUE!</v>
      </c>
      <c r="S845" s="137" t="e">
        <f t="shared" si="265"/>
        <v>#VALUE!</v>
      </c>
      <c r="T845" s="275" t="e">
        <f t="shared" si="279"/>
        <v>#VALUE!</v>
      </c>
      <c r="U845" s="275" t="e">
        <f t="shared" si="280"/>
        <v>#VALUE!</v>
      </c>
      <c r="V845" s="275" t="e">
        <f t="shared" si="280"/>
        <v>#VALUE!</v>
      </c>
      <c r="W845" s="275" t="e">
        <f t="shared" si="280"/>
        <v>#VALUE!</v>
      </c>
      <c r="X845" s="275" t="e">
        <f t="shared" si="280"/>
        <v>#VALUE!</v>
      </c>
      <c r="Y845" s="275" t="e">
        <f t="shared" si="280"/>
        <v>#VALUE!</v>
      </c>
      <c r="Z845" s="275" t="e">
        <f t="shared" si="280"/>
        <v>#VALUE!</v>
      </c>
      <c r="AA845" s="275" t="e">
        <f t="shared" si="280"/>
        <v>#VALUE!</v>
      </c>
      <c r="AB845" s="275" t="e">
        <f t="shared" si="280"/>
        <v>#VALUE!</v>
      </c>
      <c r="AC845" s="275" t="e">
        <f t="shared" si="280"/>
        <v>#VALUE!</v>
      </c>
      <c r="AD845" s="275" t="e">
        <f t="shared" si="280"/>
        <v>#VALUE!</v>
      </c>
      <c r="AE845" s="276" t="e">
        <f t="shared" si="268"/>
        <v>#VALUE!</v>
      </c>
    </row>
    <row r="846" spans="1:31">
      <c r="A846" s="133" t="e">
        <f t="shared" si="269"/>
        <v>#VALUE!</v>
      </c>
      <c r="B846" s="134" t="e">
        <f t="shared" si="270"/>
        <v>#VALUE!</v>
      </c>
      <c r="C846" s="134" t="e">
        <f t="shared" si="271"/>
        <v>#VALUE!</v>
      </c>
      <c r="D846" s="135" t="e">
        <f t="shared" si="272"/>
        <v>#VALUE!</v>
      </c>
      <c r="E846" s="150" t="e">
        <f t="shared" si="260"/>
        <v>#VALUE!</v>
      </c>
      <c r="F846" s="150" t="e">
        <f t="shared" si="261"/>
        <v>#VALUE!</v>
      </c>
      <c r="G846" s="136" t="e">
        <f t="shared" si="262"/>
        <v>#VALUE!</v>
      </c>
      <c r="H846" s="148" t="e">
        <f t="shared" si="266"/>
        <v>#VALUE!</v>
      </c>
      <c r="I846" s="148" t="e">
        <f t="shared" si="273"/>
        <v>#VALUE!</v>
      </c>
      <c r="J846" s="148" t="e">
        <f t="shared" si="263"/>
        <v>#VALUE!</v>
      </c>
      <c r="K846" s="148" t="e">
        <f t="shared" si="274"/>
        <v>#VALUE!</v>
      </c>
      <c r="L846" s="148" t="e">
        <f t="shared" si="275"/>
        <v>#VALUE!</v>
      </c>
      <c r="M846" s="148" t="e">
        <f t="shared" si="264"/>
        <v>#VALUE!</v>
      </c>
      <c r="N846" s="148" t="e">
        <f t="shared" si="267"/>
        <v>#VALUE!</v>
      </c>
      <c r="O846" s="148"/>
      <c r="P846" s="148"/>
      <c r="Q846" s="148" t="e">
        <f t="shared" si="276"/>
        <v>#VALUE!</v>
      </c>
      <c r="R846" s="148" t="e">
        <f t="shared" si="277"/>
        <v>#VALUE!</v>
      </c>
      <c r="S846" s="137" t="e">
        <f t="shared" si="265"/>
        <v>#VALUE!</v>
      </c>
      <c r="T846" s="275" t="e">
        <f t="shared" si="279"/>
        <v>#VALUE!</v>
      </c>
      <c r="U846" s="275" t="e">
        <f t="shared" si="280"/>
        <v>#VALUE!</v>
      </c>
      <c r="V846" s="275" t="e">
        <f t="shared" si="280"/>
        <v>#VALUE!</v>
      </c>
      <c r="W846" s="275" t="e">
        <f t="shared" si="280"/>
        <v>#VALUE!</v>
      </c>
      <c r="X846" s="275" t="e">
        <f t="shared" si="280"/>
        <v>#VALUE!</v>
      </c>
      <c r="Y846" s="275" t="e">
        <f t="shared" si="280"/>
        <v>#VALUE!</v>
      </c>
      <c r="Z846" s="275" t="e">
        <f t="shared" si="280"/>
        <v>#VALUE!</v>
      </c>
      <c r="AA846" s="275" t="e">
        <f t="shared" si="280"/>
        <v>#VALUE!</v>
      </c>
      <c r="AB846" s="275" t="e">
        <f t="shared" si="280"/>
        <v>#VALUE!</v>
      </c>
      <c r="AC846" s="275" t="e">
        <f t="shared" si="280"/>
        <v>#VALUE!</v>
      </c>
      <c r="AD846" s="275" t="e">
        <f t="shared" ref="U846:AD872" si="281">MAX(0,MIN(MAX(0,$M846),AD$7)-AD$6)</f>
        <v>#VALUE!</v>
      </c>
      <c r="AE846" s="276" t="e">
        <f t="shared" si="268"/>
        <v>#VALUE!</v>
      </c>
    </row>
    <row r="847" spans="1:31">
      <c r="A847" s="133" t="e">
        <f t="shared" si="269"/>
        <v>#VALUE!</v>
      </c>
      <c r="B847" s="134" t="e">
        <f t="shared" si="270"/>
        <v>#VALUE!</v>
      </c>
      <c r="C847" s="134" t="e">
        <f t="shared" si="271"/>
        <v>#VALUE!</v>
      </c>
      <c r="D847" s="135" t="e">
        <f t="shared" si="272"/>
        <v>#VALUE!</v>
      </c>
      <c r="E847" s="150" t="e">
        <f t="shared" si="260"/>
        <v>#VALUE!</v>
      </c>
      <c r="F847" s="150" t="e">
        <f t="shared" si="261"/>
        <v>#VALUE!</v>
      </c>
      <c r="G847" s="136" t="e">
        <f t="shared" si="262"/>
        <v>#VALUE!</v>
      </c>
      <c r="H847" s="148" t="e">
        <f t="shared" si="266"/>
        <v>#VALUE!</v>
      </c>
      <c r="I847" s="148" t="e">
        <f t="shared" si="273"/>
        <v>#VALUE!</v>
      </c>
      <c r="J847" s="148" t="e">
        <f t="shared" si="263"/>
        <v>#VALUE!</v>
      </c>
      <c r="K847" s="148" t="e">
        <f t="shared" si="274"/>
        <v>#VALUE!</v>
      </c>
      <c r="L847" s="148" t="e">
        <f t="shared" si="275"/>
        <v>#VALUE!</v>
      </c>
      <c r="M847" s="148" t="e">
        <f t="shared" si="264"/>
        <v>#VALUE!</v>
      </c>
      <c r="N847" s="148" t="e">
        <f t="shared" si="267"/>
        <v>#VALUE!</v>
      </c>
      <c r="O847" s="148"/>
      <c r="P847" s="148"/>
      <c r="Q847" s="148" t="e">
        <f t="shared" si="276"/>
        <v>#VALUE!</v>
      </c>
      <c r="R847" s="148" t="e">
        <f t="shared" si="277"/>
        <v>#VALUE!</v>
      </c>
      <c r="S847" s="137" t="e">
        <f t="shared" si="265"/>
        <v>#VALUE!</v>
      </c>
      <c r="T847" s="275" t="e">
        <f t="shared" si="279"/>
        <v>#VALUE!</v>
      </c>
      <c r="U847" s="275" t="e">
        <f t="shared" si="281"/>
        <v>#VALUE!</v>
      </c>
      <c r="V847" s="275" t="e">
        <f t="shared" si="281"/>
        <v>#VALUE!</v>
      </c>
      <c r="W847" s="275" t="e">
        <f t="shared" si="281"/>
        <v>#VALUE!</v>
      </c>
      <c r="X847" s="275" t="e">
        <f t="shared" si="281"/>
        <v>#VALUE!</v>
      </c>
      <c r="Y847" s="275" t="e">
        <f t="shared" si="281"/>
        <v>#VALUE!</v>
      </c>
      <c r="Z847" s="275" t="e">
        <f t="shared" si="281"/>
        <v>#VALUE!</v>
      </c>
      <c r="AA847" s="275" t="e">
        <f t="shared" si="281"/>
        <v>#VALUE!</v>
      </c>
      <c r="AB847" s="275" t="e">
        <f t="shared" si="281"/>
        <v>#VALUE!</v>
      </c>
      <c r="AC847" s="275" t="e">
        <f t="shared" si="281"/>
        <v>#VALUE!</v>
      </c>
      <c r="AD847" s="275" t="e">
        <f t="shared" si="281"/>
        <v>#VALUE!</v>
      </c>
      <c r="AE847" s="276" t="e">
        <f t="shared" si="268"/>
        <v>#VALUE!</v>
      </c>
    </row>
    <row r="848" spans="1:31">
      <c r="A848" s="133" t="e">
        <f t="shared" si="269"/>
        <v>#VALUE!</v>
      </c>
      <c r="B848" s="134" t="e">
        <f t="shared" si="270"/>
        <v>#VALUE!</v>
      </c>
      <c r="C848" s="134" t="e">
        <f t="shared" si="271"/>
        <v>#VALUE!</v>
      </c>
      <c r="D848" s="135" t="e">
        <f t="shared" si="272"/>
        <v>#VALUE!</v>
      </c>
      <c r="E848" s="150" t="e">
        <f t="shared" si="260"/>
        <v>#VALUE!</v>
      </c>
      <c r="F848" s="150" t="e">
        <f t="shared" si="261"/>
        <v>#VALUE!</v>
      </c>
      <c r="G848" s="136" t="e">
        <f t="shared" si="262"/>
        <v>#VALUE!</v>
      </c>
      <c r="H848" s="148" t="e">
        <f t="shared" si="266"/>
        <v>#VALUE!</v>
      </c>
      <c r="I848" s="148" t="e">
        <f t="shared" si="273"/>
        <v>#VALUE!</v>
      </c>
      <c r="J848" s="148" t="e">
        <f t="shared" si="263"/>
        <v>#VALUE!</v>
      </c>
      <c r="K848" s="148" t="e">
        <f t="shared" si="274"/>
        <v>#VALUE!</v>
      </c>
      <c r="L848" s="148" t="e">
        <f t="shared" si="275"/>
        <v>#VALUE!</v>
      </c>
      <c r="M848" s="148" t="e">
        <f t="shared" si="264"/>
        <v>#VALUE!</v>
      </c>
      <c r="N848" s="148" t="e">
        <f t="shared" si="267"/>
        <v>#VALUE!</v>
      </c>
      <c r="O848" s="148"/>
      <c r="P848" s="148"/>
      <c r="Q848" s="148" t="e">
        <f t="shared" si="276"/>
        <v>#VALUE!</v>
      </c>
      <c r="R848" s="148" t="e">
        <f t="shared" si="277"/>
        <v>#VALUE!</v>
      </c>
      <c r="S848" s="137" t="e">
        <f t="shared" si="265"/>
        <v>#VALUE!</v>
      </c>
      <c r="T848" s="275" t="e">
        <f t="shared" si="279"/>
        <v>#VALUE!</v>
      </c>
      <c r="U848" s="275" t="e">
        <f t="shared" si="281"/>
        <v>#VALUE!</v>
      </c>
      <c r="V848" s="275" t="e">
        <f t="shared" si="281"/>
        <v>#VALUE!</v>
      </c>
      <c r="W848" s="275" t="e">
        <f t="shared" si="281"/>
        <v>#VALUE!</v>
      </c>
      <c r="X848" s="275" t="e">
        <f t="shared" si="281"/>
        <v>#VALUE!</v>
      </c>
      <c r="Y848" s="275" t="e">
        <f t="shared" si="281"/>
        <v>#VALUE!</v>
      </c>
      <c r="Z848" s="275" t="e">
        <f t="shared" si="281"/>
        <v>#VALUE!</v>
      </c>
      <c r="AA848" s="275" t="e">
        <f t="shared" si="281"/>
        <v>#VALUE!</v>
      </c>
      <c r="AB848" s="275" t="e">
        <f t="shared" si="281"/>
        <v>#VALUE!</v>
      </c>
      <c r="AC848" s="275" t="e">
        <f t="shared" si="281"/>
        <v>#VALUE!</v>
      </c>
      <c r="AD848" s="275" t="e">
        <f t="shared" si="281"/>
        <v>#VALUE!</v>
      </c>
      <c r="AE848" s="276" t="e">
        <f t="shared" si="268"/>
        <v>#VALUE!</v>
      </c>
    </row>
    <row r="849" spans="1:31">
      <c r="A849" s="133" t="e">
        <f t="shared" si="269"/>
        <v>#VALUE!</v>
      </c>
      <c r="B849" s="134" t="e">
        <f t="shared" si="270"/>
        <v>#VALUE!</v>
      </c>
      <c r="C849" s="134" t="e">
        <f t="shared" si="271"/>
        <v>#VALUE!</v>
      </c>
      <c r="D849" s="135" t="e">
        <f t="shared" si="272"/>
        <v>#VALUE!</v>
      </c>
      <c r="E849" s="150" t="e">
        <f t="shared" ref="E849:E912" si="282">IF(A849&lt;&gt;"", IF(F849="N",0, ROUNDDOWN(IF(S849="Y", MAX(Q849, 0), MIN(BondAmountInvested*G849/Freq, Max_Wdwl_amt)), 2)),"")</f>
        <v>#VALUE!</v>
      </c>
      <c r="F849" s="150" t="e">
        <f t="shared" ref="F849:F912" si="283">IF(A849&lt;&gt;"",  IF(A849&lt;first_projection_wdl_mth,"N",IF(A849=first_projection_wdl_mth,"Y",IF(INT((A849-first_projection_wdl_mth)/Mths_between_Wdwls)=(A849-first_projection_wdl_mth)/Mths_between_Wdwls,"Y","N"))),"")</f>
        <v>#VALUE!</v>
      </c>
      <c r="G849" s="136" t="e">
        <f t="shared" ref="G849:G912" si="284">IF(A849&lt;&gt;"", IncomeRetained, "")</f>
        <v>#VALUE!</v>
      </c>
      <c r="H849" s="148" t="e">
        <f t="shared" si="266"/>
        <v>#VALUE!</v>
      </c>
      <c r="I849" s="148" t="e">
        <f t="shared" si="273"/>
        <v>#VALUE!</v>
      </c>
      <c r="J849" s="148" t="e">
        <f t="shared" ref="J849:J912" si="285">IF(A849&lt;&gt;"", (MIN(E849, Q849)-I849)*(1-IF(D849&lt;chargeable_gain_taxrate_change_date,chargeable_gain_taxrate_pre_change,chargeable_gain_taxrate_post_change))+I849, "")</f>
        <v>#VALUE!</v>
      </c>
      <c r="K849" s="148" t="e">
        <f t="shared" si="274"/>
        <v>#VALUE!</v>
      </c>
      <c r="L849" s="148" t="e">
        <f t="shared" si="275"/>
        <v>#VALUE!</v>
      </c>
      <c r="M849" s="148" t="e">
        <f t="shared" ref="M849:M912" si="286">IF(A849="", "", L849*Mthly_growth_rate)</f>
        <v>#VALUE!</v>
      </c>
      <c r="N849" s="148" t="e">
        <f t="shared" si="267"/>
        <v>#VALUE!</v>
      </c>
      <c r="O849" s="148"/>
      <c r="P849" s="148"/>
      <c r="Q849" s="148" t="e">
        <f t="shared" si="276"/>
        <v>#VALUE!</v>
      </c>
      <c r="R849" s="148" t="e">
        <f t="shared" si="277"/>
        <v>#VALUE!</v>
      </c>
      <c r="S849" s="137" t="e">
        <f t="shared" ref="S849:S912" si="287">IF(A849="", "", IF(S848="Y", "Y", IF(Q849- IF(F849="Y", MIN(BondAmountInvested*G849/Freq,Max_Wdwl_amt), 0)&lt;=0, "Y", "N")))</f>
        <v>#VALUE!</v>
      </c>
      <c r="T849" s="275" t="e">
        <f t="shared" si="279"/>
        <v>#VALUE!</v>
      </c>
      <c r="U849" s="275" t="e">
        <f t="shared" si="281"/>
        <v>#VALUE!</v>
      </c>
      <c r="V849" s="275" t="e">
        <f t="shared" si="281"/>
        <v>#VALUE!</v>
      </c>
      <c r="W849" s="275" t="e">
        <f t="shared" si="281"/>
        <v>#VALUE!</v>
      </c>
      <c r="X849" s="275" t="e">
        <f t="shared" si="281"/>
        <v>#VALUE!</v>
      </c>
      <c r="Y849" s="275" t="e">
        <f t="shared" si="281"/>
        <v>#VALUE!</v>
      </c>
      <c r="Z849" s="275" t="e">
        <f t="shared" si="281"/>
        <v>#VALUE!</v>
      </c>
      <c r="AA849" s="275" t="e">
        <f t="shared" si="281"/>
        <v>#VALUE!</v>
      </c>
      <c r="AB849" s="275" t="e">
        <f t="shared" si="281"/>
        <v>#VALUE!</v>
      </c>
      <c r="AC849" s="275" t="e">
        <f t="shared" si="281"/>
        <v>#VALUE!</v>
      </c>
      <c r="AD849" s="275" t="e">
        <f t="shared" si="281"/>
        <v>#VALUE!</v>
      </c>
      <c r="AE849" s="276" t="e">
        <f t="shared" si="268"/>
        <v>#VALUE!</v>
      </c>
    </row>
    <row r="850" spans="1:31">
      <c r="A850" s="133" t="e">
        <f t="shared" si="269"/>
        <v>#VALUE!</v>
      </c>
      <c r="B850" s="134" t="e">
        <f t="shared" si="270"/>
        <v>#VALUE!</v>
      </c>
      <c r="C850" s="134" t="e">
        <f t="shared" si="271"/>
        <v>#VALUE!</v>
      </c>
      <c r="D850" s="135" t="e">
        <f t="shared" si="272"/>
        <v>#VALUE!</v>
      </c>
      <c r="E850" s="150" t="e">
        <f t="shared" si="282"/>
        <v>#VALUE!</v>
      </c>
      <c r="F850" s="150" t="e">
        <f t="shared" si="283"/>
        <v>#VALUE!</v>
      </c>
      <c r="G850" s="136" t="e">
        <f t="shared" si="284"/>
        <v>#VALUE!</v>
      </c>
      <c r="H850" s="148" t="e">
        <f t="shared" ref="H850:H913" si="288">IF(A850&lt;&gt;"", IF(B850&lt;Max_tax_free_term, IF(AND(C850=1, B850&lt;Max_tax_free_term), Annual_tax_free_Wdwl, 0), 0)+H849-I849, "")</f>
        <v>#VALUE!</v>
      </c>
      <c r="I850" s="148" t="e">
        <f t="shared" si="273"/>
        <v>#VALUE!</v>
      </c>
      <c r="J850" s="148" t="e">
        <f t="shared" si="285"/>
        <v>#VALUE!</v>
      </c>
      <c r="K850" s="148" t="e">
        <f t="shared" si="274"/>
        <v>#VALUE!</v>
      </c>
      <c r="L850" s="148" t="e">
        <f t="shared" si="275"/>
        <v>#VALUE!</v>
      </c>
      <c r="M850" s="148" t="e">
        <f t="shared" si="286"/>
        <v>#VALUE!</v>
      </c>
      <c r="N850" s="148" t="e">
        <f t="shared" ref="N850:N913" si="289">IF(A850="", "", AE850)</f>
        <v>#VALUE!</v>
      </c>
      <c r="O850" s="148"/>
      <c r="P850" s="148"/>
      <c r="Q850" s="148" t="e">
        <f t="shared" si="276"/>
        <v>#VALUE!</v>
      </c>
      <c r="R850" s="148" t="e">
        <f t="shared" si="277"/>
        <v>#VALUE!</v>
      </c>
      <c r="S850" s="137" t="e">
        <f t="shared" si="287"/>
        <v>#VALUE!</v>
      </c>
      <c r="T850" s="275" t="e">
        <f t="shared" si="279"/>
        <v>#VALUE!</v>
      </c>
      <c r="U850" s="275" t="e">
        <f t="shared" si="281"/>
        <v>#VALUE!</v>
      </c>
      <c r="V850" s="275" t="e">
        <f t="shared" si="281"/>
        <v>#VALUE!</v>
      </c>
      <c r="W850" s="275" t="e">
        <f t="shared" si="281"/>
        <v>#VALUE!</v>
      </c>
      <c r="X850" s="275" t="e">
        <f t="shared" si="281"/>
        <v>#VALUE!</v>
      </c>
      <c r="Y850" s="275" t="e">
        <f t="shared" si="281"/>
        <v>#VALUE!</v>
      </c>
      <c r="Z850" s="275" t="e">
        <f t="shared" si="281"/>
        <v>#VALUE!</v>
      </c>
      <c r="AA850" s="275" t="e">
        <f t="shared" si="281"/>
        <v>#VALUE!</v>
      </c>
      <c r="AB850" s="275" t="e">
        <f t="shared" si="281"/>
        <v>#VALUE!</v>
      </c>
      <c r="AC850" s="275" t="e">
        <f t="shared" si="281"/>
        <v>#VALUE!</v>
      </c>
      <c r="AD850" s="275" t="e">
        <f t="shared" si="281"/>
        <v>#VALUE!</v>
      </c>
      <c r="AE850" s="276" t="e">
        <f t="shared" ref="AE850:AE913" si="290">SUMPRODUCT(T850:AD850,T$9:AD$9)/100/12</f>
        <v>#VALUE!</v>
      </c>
    </row>
    <row r="851" spans="1:31">
      <c r="A851" s="133" t="e">
        <f t="shared" ref="A851:A914" si="291">IF(A850&lt;$D$11, A850+1, "")</f>
        <v>#VALUE!</v>
      </c>
      <c r="B851" s="134" t="e">
        <f t="shared" ref="B851:B914" si="292">IF(A851&lt;&gt;"", IF(C851=1, B850+1, B850), "")</f>
        <v>#VALUE!</v>
      </c>
      <c r="C851" s="134" t="e">
        <f t="shared" ref="C851:C914" si="293">IF(A851&lt;&gt;"", IF(C850=12, 1, C850+1), "")</f>
        <v>#VALUE!</v>
      </c>
      <c r="D851" s="135" t="e">
        <f t="shared" ref="D851:D914" si="294">IF(A851&lt;&gt;"", DATE(YEAR(D850), MONTH(D850)+1, DAY(D850)), "")</f>
        <v>#VALUE!</v>
      </c>
      <c r="E851" s="150" t="e">
        <f t="shared" si="282"/>
        <v>#VALUE!</v>
      </c>
      <c r="F851" s="150" t="e">
        <f t="shared" si="283"/>
        <v>#VALUE!</v>
      </c>
      <c r="G851" s="136" t="e">
        <f t="shared" si="284"/>
        <v>#VALUE!</v>
      </c>
      <c r="H851" s="148" t="e">
        <f t="shared" si="288"/>
        <v>#VALUE!</v>
      </c>
      <c r="I851" s="148" t="e">
        <f t="shared" ref="I851:I914" si="295">IF(A851&lt;&gt;"", MIN(E851, H851, Q851), "")</f>
        <v>#VALUE!</v>
      </c>
      <c r="J851" s="148" t="e">
        <f t="shared" si="285"/>
        <v>#VALUE!</v>
      </c>
      <c r="K851" s="148" t="e">
        <f t="shared" ref="K851:K914" si="296">IF(A851="", "", $I$12^(A851/12)*J851)</f>
        <v>#VALUE!</v>
      </c>
      <c r="L851" s="148" t="e">
        <f t="shared" ref="L851:L914" si="297">IF(A851="", "", R850)</f>
        <v>#VALUE!</v>
      </c>
      <c r="M851" s="148" t="e">
        <f t="shared" si="286"/>
        <v>#VALUE!</v>
      </c>
      <c r="N851" s="148" t="e">
        <f t="shared" si="289"/>
        <v>#VALUE!</v>
      </c>
      <c r="O851" s="148"/>
      <c r="P851" s="148"/>
      <c r="Q851" s="148" t="e">
        <f t="shared" ref="Q851:Q914" si="298">IF(A851 = "", 0, MAX(M851 - (SUM(N851:P851)), 0))</f>
        <v>#VALUE!</v>
      </c>
      <c r="R851" s="148" t="e">
        <f t="shared" ref="R851:R914" si="299">IF(A851="", "", MAX(Q851-E851, 0))</f>
        <v>#VALUE!</v>
      </c>
      <c r="S851" s="137" t="e">
        <f t="shared" si="287"/>
        <v>#VALUE!</v>
      </c>
      <c r="T851" s="275" t="e">
        <f t="shared" si="279"/>
        <v>#VALUE!</v>
      </c>
      <c r="U851" s="275" t="e">
        <f t="shared" si="281"/>
        <v>#VALUE!</v>
      </c>
      <c r="V851" s="275" t="e">
        <f t="shared" si="281"/>
        <v>#VALUE!</v>
      </c>
      <c r="W851" s="275" t="e">
        <f t="shared" si="281"/>
        <v>#VALUE!</v>
      </c>
      <c r="X851" s="275" t="e">
        <f t="shared" si="281"/>
        <v>#VALUE!</v>
      </c>
      <c r="Y851" s="275" t="e">
        <f t="shared" si="281"/>
        <v>#VALUE!</v>
      </c>
      <c r="Z851" s="275" t="e">
        <f t="shared" si="281"/>
        <v>#VALUE!</v>
      </c>
      <c r="AA851" s="275" t="e">
        <f t="shared" si="281"/>
        <v>#VALUE!</v>
      </c>
      <c r="AB851" s="275" t="e">
        <f t="shared" si="281"/>
        <v>#VALUE!</v>
      </c>
      <c r="AC851" s="275" t="e">
        <f t="shared" si="281"/>
        <v>#VALUE!</v>
      </c>
      <c r="AD851" s="275" t="e">
        <f t="shared" si="281"/>
        <v>#VALUE!</v>
      </c>
      <c r="AE851" s="276" t="e">
        <f t="shared" si="290"/>
        <v>#VALUE!</v>
      </c>
    </row>
    <row r="852" spans="1:31">
      <c r="A852" s="133" t="e">
        <f t="shared" si="291"/>
        <v>#VALUE!</v>
      </c>
      <c r="B852" s="134" t="e">
        <f t="shared" si="292"/>
        <v>#VALUE!</v>
      </c>
      <c r="C852" s="134" t="e">
        <f t="shared" si="293"/>
        <v>#VALUE!</v>
      </c>
      <c r="D852" s="135" t="e">
        <f t="shared" si="294"/>
        <v>#VALUE!</v>
      </c>
      <c r="E852" s="150" t="e">
        <f t="shared" si="282"/>
        <v>#VALUE!</v>
      </c>
      <c r="F852" s="150" t="e">
        <f t="shared" si="283"/>
        <v>#VALUE!</v>
      </c>
      <c r="G852" s="136" t="e">
        <f t="shared" si="284"/>
        <v>#VALUE!</v>
      </c>
      <c r="H852" s="148" t="e">
        <f t="shared" si="288"/>
        <v>#VALUE!</v>
      </c>
      <c r="I852" s="148" t="e">
        <f t="shared" si="295"/>
        <v>#VALUE!</v>
      </c>
      <c r="J852" s="148" t="e">
        <f t="shared" si="285"/>
        <v>#VALUE!</v>
      </c>
      <c r="K852" s="148" t="e">
        <f t="shared" si="296"/>
        <v>#VALUE!</v>
      </c>
      <c r="L852" s="148" t="e">
        <f t="shared" si="297"/>
        <v>#VALUE!</v>
      </c>
      <c r="M852" s="148" t="e">
        <f t="shared" si="286"/>
        <v>#VALUE!</v>
      </c>
      <c r="N852" s="148" t="e">
        <f t="shared" si="289"/>
        <v>#VALUE!</v>
      </c>
      <c r="O852" s="148"/>
      <c r="P852" s="148"/>
      <c r="Q852" s="148" t="e">
        <f t="shared" si="298"/>
        <v>#VALUE!</v>
      </c>
      <c r="R852" s="148" t="e">
        <f t="shared" si="299"/>
        <v>#VALUE!</v>
      </c>
      <c r="S852" s="137" t="e">
        <f t="shared" si="287"/>
        <v>#VALUE!</v>
      </c>
      <c r="T852" s="275" t="e">
        <f t="shared" si="279"/>
        <v>#VALUE!</v>
      </c>
      <c r="U852" s="275" t="e">
        <f t="shared" si="281"/>
        <v>#VALUE!</v>
      </c>
      <c r="V852" s="275" t="e">
        <f t="shared" si="281"/>
        <v>#VALUE!</v>
      </c>
      <c r="W852" s="275" t="e">
        <f t="shared" si="281"/>
        <v>#VALUE!</v>
      </c>
      <c r="X852" s="275" t="e">
        <f t="shared" si="281"/>
        <v>#VALUE!</v>
      </c>
      <c r="Y852" s="275" t="e">
        <f t="shared" si="281"/>
        <v>#VALUE!</v>
      </c>
      <c r="Z852" s="275" t="e">
        <f t="shared" si="281"/>
        <v>#VALUE!</v>
      </c>
      <c r="AA852" s="275" t="e">
        <f t="shared" si="281"/>
        <v>#VALUE!</v>
      </c>
      <c r="AB852" s="275" t="e">
        <f t="shared" si="281"/>
        <v>#VALUE!</v>
      </c>
      <c r="AC852" s="275" t="e">
        <f t="shared" si="281"/>
        <v>#VALUE!</v>
      </c>
      <c r="AD852" s="275" t="e">
        <f t="shared" si="281"/>
        <v>#VALUE!</v>
      </c>
      <c r="AE852" s="276" t="e">
        <f t="shared" si="290"/>
        <v>#VALUE!</v>
      </c>
    </row>
    <row r="853" spans="1:31">
      <c r="A853" s="133" t="e">
        <f t="shared" si="291"/>
        <v>#VALUE!</v>
      </c>
      <c r="B853" s="134" t="e">
        <f t="shared" si="292"/>
        <v>#VALUE!</v>
      </c>
      <c r="C853" s="134" t="e">
        <f t="shared" si="293"/>
        <v>#VALUE!</v>
      </c>
      <c r="D853" s="135" t="e">
        <f t="shared" si="294"/>
        <v>#VALUE!</v>
      </c>
      <c r="E853" s="150" t="e">
        <f t="shared" si="282"/>
        <v>#VALUE!</v>
      </c>
      <c r="F853" s="150" t="e">
        <f t="shared" si="283"/>
        <v>#VALUE!</v>
      </c>
      <c r="G853" s="136" t="e">
        <f t="shared" si="284"/>
        <v>#VALUE!</v>
      </c>
      <c r="H853" s="148" t="e">
        <f t="shared" si="288"/>
        <v>#VALUE!</v>
      </c>
      <c r="I853" s="148" t="e">
        <f t="shared" si="295"/>
        <v>#VALUE!</v>
      </c>
      <c r="J853" s="148" t="e">
        <f t="shared" si="285"/>
        <v>#VALUE!</v>
      </c>
      <c r="K853" s="148" t="e">
        <f t="shared" si="296"/>
        <v>#VALUE!</v>
      </c>
      <c r="L853" s="148" t="e">
        <f t="shared" si="297"/>
        <v>#VALUE!</v>
      </c>
      <c r="M853" s="148" t="e">
        <f t="shared" si="286"/>
        <v>#VALUE!</v>
      </c>
      <c r="N853" s="148" t="e">
        <f t="shared" si="289"/>
        <v>#VALUE!</v>
      </c>
      <c r="O853" s="148"/>
      <c r="P853" s="148"/>
      <c r="Q853" s="148" t="e">
        <f t="shared" si="298"/>
        <v>#VALUE!</v>
      </c>
      <c r="R853" s="148" t="e">
        <f t="shared" si="299"/>
        <v>#VALUE!</v>
      </c>
      <c r="S853" s="137" t="e">
        <f t="shared" si="287"/>
        <v>#VALUE!</v>
      </c>
      <c r="T853" s="275" t="e">
        <f t="shared" si="279"/>
        <v>#VALUE!</v>
      </c>
      <c r="U853" s="275" t="e">
        <f t="shared" si="281"/>
        <v>#VALUE!</v>
      </c>
      <c r="V853" s="275" t="e">
        <f t="shared" si="281"/>
        <v>#VALUE!</v>
      </c>
      <c r="W853" s="275" t="e">
        <f t="shared" si="281"/>
        <v>#VALUE!</v>
      </c>
      <c r="X853" s="275" t="e">
        <f t="shared" si="281"/>
        <v>#VALUE!</v>
      </c>
      <c r="Y853" s="275" t="e">
        <f t="shared" si="281"/>
        <v>#VALUE!</v>
      </c>
      <c r="Z853" s="275" t="e">
        <f t="shared" si="281"/>
        <v>#VALUE!</v>
      </c>
      <c r="AA853" s="275" t="e">
        <f t="shared" si="281"/>
        <v>#VALUE!</v>
      </c>
      <c r="AB853" s="275" t="e">
        <f t="shared" si="281"/>
        <v>#VALUE!</v>
      </c>
      <c r="AC853" s="275" t="e">
        <f t="shared" si="281"/>
        <v>#VALUE!</v>
      </c>
      <c r="AD853" s="275" t="e">
        <f t="shared" si="281"/>
        <v>#VALUE!</v>
      </c>
      <c r="AE853" s="276" t="e">
        <f t="shared" si="290"/>
        <v>#VALUE!</v>
      </c>
    </row>
    <row r="854" spans="1:31">
      <c r="A854" s="133" t="e">
        <f t="shared" si="291"/>
        <v>#VALUE!</v>
      </c>
      <c r="B854" s="134" t="e">
        <f t="shared" si="292"/>
        <v>#VALUE!</v>
      </c>
      <c r="C854" s="134" t="e">
        <f t="shared" si="293"/>
        <v>#VALUE!</v>
      </c>
      <c r="D854" s="135" t="e">
        <f t="shared" si="294"/>
        <v>#VALUE!</v>
      </c>
      <c r="E854" s="150" t="e">
        <f t="shared" si="282"/>
        <v>#VALUE!</v>
      </c>
      <c r="F854" s="150" t="e">
        <f t="shared" si="283"/>
        <v>#VALUE!</v>
      </c>
      <c r="G854" s="136" t="e">
        <f t="shared" si="284"/>
        <v>#VALUE!</v>
      </c>
      <c r="H854" s="148" t="e">
        <f t="shared" si="288"/>
        <v>#VALUE!</v>
      </c>
      <c r="I854" s="148" t="e">
        <f t="shared" si="295"/>
        <v>#VALUE!</v>
      </c>
      <c r="J854" s="148" t="e">
        <f t="shared" si="285"/>
        <v>#VALUE!</v>
      </c>
      <c r="K854" s="148" t="e">
        <f t="shared" si="296"/>
        <v>#VALUE!</v>
      </c>
      <c r="L854" s="148" t="e">
        <f t="shared" si="297"/>
        <v>#VALUE!</v>
      </c>
      <c r="M854" s="148" t="e">
        <f t="shared" si="286"/>
        <v>#VALUE!</v>
      </c>
      <c r="N854" s="148" t="e">
        <f t="shared" si="289"/>
        <v>#VALUE!</v>
      </c>
      <c r="O854" s="148"/>
      <c r="P854" s="148"/>
      <c r="Q854" s="148" t="e">
        <f t="shared" si="298"/>
        <v>#VALUE!</v>
      </c>
      <c r="R854" s="148" t="e">
        <f t="shared" si="299"/>
        <v>#VALUE!</v>
      </c>
      <c r="S854" s="137" t="e">
        <f t="shared" si="287"/>
        <v>#VALUE!</v>
      </c>
      <c r="T854" s="275" t="e">
        <f t="shared" si="279"/>
        <v>#VALUE!</v>
      </c>
      <c r="U854" s="275" t="e">
        <f t="shared" si="281"/>
        <v>#VALUE!</v>
      </c>
      <c r="V854" s="275" t="e">
        <f t="shared" si="281"/>
        <v>#VALUE!</v>
      </c>
      <c r="W854" s="275" t="e">
        <f t="shared" si="281"/>
        <v>#VALUE!</v>
      </c>
      <c r="X854" s="275" t="e">
        <f t="shared" si="281"/>
        <v>#VALUE!</v>
      </c>
      <c r="Y854" s="275" t="e">
        <f t="shared" si="281"/>
        <v>#VALUE!</v>
      </c>
      <c r="Z854" s="275" t="e">
        <f t="shared" si="281"/>
        <v>#VALUE!</v>
      </c>
      <c r="AA854" s="275" t="e">
        <f t="shared" si="281"/>
        <v>#VALUE!</v>
      </c>
      <c r="AB854" s="275" t="e">
        <f t="shared" si="281"/>
        <v>#VALUE!</v>
      </c>
      <c r="AC854" s="275" t="e">
        <f t="shared" si="281"/>
        <v>#VALUE!</v>
      </c>
      <c r="AD854" s="275" t="e">
        <f t="shared" si="281"/>
        <v>#VALUE!</v>
      </c>
      <c r="AE854" s="276" t="e">
        <f t="shared" si="290"/>
        <v>#VALUE!</v>
      </c>
    </row>
    <row r="855" spans="1:31">
      <c r="A855" s="133" t="e">
        <f t="shared" si="291"/>
        <v>#VALUE!</v>
      </c>
      <c r="B855" s="134" t="e">
        <f t="shared" si="292"/>
        <v>#VALUE!</v>
      </c>
      <c r="C855" s="134" t="e">
        <f t="shared" si="293"/>
        <v>#VALUE!</v>
      </c>
      <c r="D855" s="135" t="e">
        <f t="shared" si="294"/>
        <v>#VALUE!</v>
      </c>
      <c r="E855" s="150" t="e">
        <f t="shared" si="282"/>
        <v>#VALUE!</v>
      </c>
      <c r="F855" s="150" t="e">
        <f t="shared" si="283"/>
        <v>#VALUE!</v>
      </c>
      <c r="G855" s="136" t="e">
        <f t="shared" si="284"/>
        <v>#VALUE!</v>
      </c>
      <c r="H855" s="148" t="e">
        <f t="shared" si="288"/>
        <v>#VALUE!</v>
      </c>
      <c r="I855" s="148" t="e">
        <f t="shared" si="295"/>
        <v>#VALUE!</v>
      </c>
      <c r="J855" s="148" t="e">
        <f t="shared" si="285"/>
        <v>#VALUE!</v>
      </c>
      <c r="K855" s="148" t="e">
        <f t="shared" si="296"/>
        <v>#VALUE!</v>
      </c>
      <c r="L855" s="148" t="e">
        <f t="shared" si="297"/>
        <v>#VALUE!</v>
      </c>
      <c r="M855" s="148" t="e">
        <f t="shared" si="286"/>
        <v>#VALUE!</v>
      </c>
      <c r="N855" s="148" t="e">
        <f t="shared" si="289"/>
        <v>#VALUE!</v>
      </c>
      <c r="O855" s="148"/>
      <c r="P855" s="148"/>
      <c r="Q855" s="148" t="e">
        <f t="shared" si="298"/>
        <v>#VALUE!</v>
      </c>
      <c r="R855" s="148" t="e">
        <f t="shared" si="299"/>
        <v>#VALUE!</v>
      </c>
      <c r="S855" s="137" t="e">
        <f t="shared" si="287"/>
        <v>#VALUE!</v>
      </c>
      <c r="T855" s="275" t="e">
        <f t="shared" si="279"/>
        <v>#VALUE!</v>
      </c>
      <c r="U855" s="275" t="e">
        <f t="shared" si="281"/>
        <v>#VALUE!</v>
      </c>
      <c r="V855" s="275" t="e">
        <f t="shared" si="281"/>
        <v>#VALUE!</v>
      </c>
      <c r="W855" s="275" t="e">
        <f t="shared" si="281"/>
        <v>#VALUE!</v>
      </c>
      <c r="X855" s="275" t="e">
        <f t="shared" si="281"/>
        <v>#VALUE!</v>
      </c>
      <c r="Y855" s="275" t="e">
        <f t="shared" si="281"/>
        <v>#VALUE!</v>
      </c>
      <c r="Z855" s="275" t="e">
        <f t="shared" si="281"/>
        <v>#VALUE!</v>
      </c>
      <c r="AA855" s="275" t="e">
        <f t="shared" si="281"/>
        <v>#VALUE!</v>
      </c>
      <c r="AB855" s="275" t="e">
        <f t="shared" si="281"/>
        <v>#VALUE!</v>
      </c>
      <c r="AC855" s="275" t="e">
        <f t="shared" si="281"/>
        <v>#VALUE!</v>
      </c>
      <c r="AD855" s="275" t="e">
        <f t="shared" si="281"/>
        <v>#VALUE!</v>
      </c>
      <c r="AE855" s="276" t="e">
        <f t="shared" si="290"/>
        <v>#VALUE!</v>
      </c>
    </row>
    <row r="856" spans="1:31">
      <c r="A856" s="133" t="e">
        <f t="shared" si="291"/>
        <v>#VALUE!</v>
      </c>
      <c r="B856" s="134" t="e">
        <f t="shared" si="292"/>
        <v>#VALUE!</v>
      </c>
      <c r="C856" s="134" t="e">
        <f t="shared" si="293"/>
        <v>#VALUE!</v>
      </c>
      <c r="D856" s="135" t="e">
        <f t="shared" si="294"/>
        <v>#VALUE!</v>
      </c>
      <c r="E856" s="150" t="e">
        <f t="shared" si="282"/>
        <v>#VALUE!</v>
      </c>
      <c r="F856" s="150" t="e">
        <f t="shared" si="283"/>
        <v>#VALUE!</v>
      </c>
      <c r="G856" s="136" t="e">
        <f t="shared" si="284"/>
        <v>#VALUE!</v>
      </c>
      <c r="H856" s="148" t="e">
        <f t="shared" si="288"/>
        <v>#VALUE!</v>
      </c>
      <c r="I856" s="148" t="e">
        <f t="shared" si="295"/>
        <v>#VALUE!</v>
      </c>
      <c r="J856" s="148" t="e">
        <f t="shared" si="285"/>
        <v>#VALUE!</v>
      </c>
      <c r="K856" s="148" t="e">
        <f t="shared" si="296"/>
        <v>#VALUE!</v>
      </c>
      <c r="L856" s="148" t="e">
        <f t="shared" si="297"/>
        <v>#VALUE!</v>
      </c>
      <c r="M856" s="148" t="e">
        <f t="shared" si="286"/>
        <v>#VALUE!</v>
      </c>
      <c r="N856" s="148" t="e">
        <f t="shared" si="289"/>
        <v>#VALUE!</v>
      </c>
      <c r="O856" s="148"/>
      <c r="P856" s="148"/>
      <c r="Q856" s="148" t="e">
        <f t="shared" si="298"/>
        <v>#VALUE!</v>
      </c>
      <c r="R856" s="148" t="e">
        <f t="shared" si="299"/>
        <v>#VALUE!</v>
      </c>
      <c r="S856" s="137" t="e">
        <f t="shared" si="287"/>
        <v>#VALUE!</v>
      </c>
      <c r="T856" s="275" t="e">
        <f t="shared" si="279"/>
        <v>#VALUE!</v>
      </c>
      <c r="U856" s="275" t="e">
        <f t="shared" si="281"/>
        <v>#VALUE!</v>
      </c>
      <c r="V856" s="275" t="e">
        <f t="shared" si="281"/>
        <v>#VALUE!</v>
      </c>
      <c r="W856" s="275" t="e">
        <f t="shared" si="281"/>
        <v>#VALUE!</v>
      </c>
      <c r="X856" s="275" t="e">
        <f t="shared" si="281"/>
        <v>#VALUE!</v>
      </c>
      <c r="Y856" s="275" t="e">
        <f t="shared" si="281"/>
        <v>#VALUE!</v>
      </c>
      <c r="Z856" s="275" t="e">
        <f t="shared" si="281"/>
        <v>#VALUE!</v>
      </c>
      <c r="AA856" s="275" t="e">
        <f t="shared" si="281"/>
        <v>#VALUE!</v>
      </c>
      <c r="AB856" s="275" t="e">
        <f t="shared" si="281"/>
        <v>#VALUE!</v>
      </c>
      <c r="AC856" s="275" t="e">
        <f t="shared" si="281"/>
        <v>#VALUE!</v>
      </c>
      <c r="AD856" s="275" t="e">
        <f t="shared" si="281"/>
        <v>#VALUE!</v>
      </c>
      <c r="AE856" s="276" t="e">
        <f t="shared" si="290"/>
        <v>#VALUE!</v>
      </c>
    </row>
    <row r="857" spans="1:31">
      <c r="A857" s="133" t="e">
        <f t="shared" si="291"/>
        <v>#VALUE!</v>
      </c>
      <c r="B857" s="134" t="e">
        <f t="shared" si="292"/>
        <v>#VALUE!</v>
      </c>
      <c r="C857" s="134" t="e">
        <f t="shared" si="293"/>
        <v>#VALUE!</v>
      </c>
      <c r="D857" s="135" t="e">
        <f t="shared" si="294"/>
        <v>#VALUE!</v>
      </c>
      <c r="E857" s="150" t="e">
        <f t="shared" si="282"/>
        <v>#VALUE!</v>
      </c>
      <c r="F857" s="150" t="e">
        <f t="shared" si="283"/>
        <v>#VALUE!</v>
      </c>
      <c r="G857" s="136" t="e">
        <f t="shared" si="284"/>
        <v>#VALUE!</v>
      </c>
      <c r="H857" s="148" t="e">
        <f t="shared" si="288"/>
        <v>#VALUE!</v>
      </c>
      <c r="I857" s="148" t="e">
        <f t="shared" si="295"/>
        <v>#VALUE!</v>
      </c>
      <c r="J857" s="148" t="e">
        <f t="shared" si="285"/>
        <v>#VALUE!</v>
      </c>
      <c r="K857" s="148" t="e">
        <f t="shared" si="296"/>
        <v>#VALUE!</v>
      </c>
      <c r="L857" s="148" t="e">
        <f t="shared" si="297"/>
        <v>#VALUE!</v>
      </c>
      <c r="M857" s="148" t="e">
        <f t="shared" si="286"/>
        <v>#VALUE!</v>
      </c>
      <c r="N857" s="148" t="e">
        <f t="shared" si="289"/>
        <v>#VALUE!</v>
      </c>
      <c r="O857" s="148"/>
      <c r="P857" s="148"/>
      <c r="Q857" s="148" t="e">
        <f t="shared" si="298"/>
        <v>#VALUE!</v>
      </c>
      <c r="R857" s="148" t="e">
        <f t="shared" si="299"/>
        <v>#VALUE!</v>
      </c>
      <c r="S857" s="137" t="e">
        <f t="shared" si="287"/>
        <v>#VALUE!</v>
      </c>
      <c r="T857" s="275" t="e">
        <f t="shared" si="279"/>
        <v>#VALUE!</v>
      </c>
      <c r="U857" s="275" t="e">
        <f t="shared" si="281"/>
        <v>#VALUE!</v>
      </c>
      <c r="V857" s="275" t="e">
        <f t="shared" si="281"/>
        <v>#VALUE!</v>
      </c>
      <c r="W857" s="275" t="e">
        <f t="shared" si="281"/>
        <v>#VALUE!</v>
      </c>
      <c r="X857" s="275" t="e">
        <f t="shared" si="281"/>
        <v>#VALUE!</v>
      </c>
      <c r="Y857" s="275" t="e">
        <f t="shared" si="281"/>
        <v>#VALUE!</v>
      </c>
      <c r="Z857" s="275" t="e">
        <f t="shared" si="281"/>
        <v>#VALUE!</v>
      </c>
      <c r="AA857" s="275" t="e">
        <f t="shared" si="281"/>
        <v>#VALUE!</v>
      </c>
      <c r="AB857" s="275" t="e">
        <f t="shared" si="281"/>
        <v>#VALUE!</v>
      </c>
      <c r="AC857" s="275" t="e">
        <f t="shared" si="281"/>
        <v>#VALUE!</v>
      </c>
      <c r="AD857" s="275" t="e">
        <f t="shared" si="281"/>
        <v>#VALUE!</v>
      </c>
      <c r="AE857" s="276" t="e">
        <f t="shared" si="290"/>
        <v>#VALUE!</v>
      </c>
    </row>
    <row r="858" spans="1:31">
      <c r="A858" s="133" t="e">
        <f t="shared" si="291"/>
        <v>#VALUE!</v>
      </c>
      <c r="B858" s="134" t="e">
        <f t="shared" si="292"/>
        <v>#VALUE!</v>
      </c>
      <c r="C858" s="134" t="e">
        <f t="shared" si="293"/>
        <v>#VALUE!</v>
      </c>
      <c r="D858" s="135" t="e">
        <f t="shared" si="294"/>
        <v>#VALUE!</v>
      </c>
      <c r="E858" s="150" t="e">
        <f t="shared" si="282"/>
        <v>#VALUE!</v>
      </c>
      <c r="F858" s="150" t="e">
        <f t="shared" si="283"/>
        <v>#VALUE!</v>
      </c>
      <c r="G858" s="136" t="e">
        <f t="shared" si="284"/>
        <v>#VALUE!</v>
      </c>
      <c r="H858" s="148" t="e">
        <f t="shared" si="288"/>
        <v>#VALUE!</v>
      </c>
      <c r="I858" s="148" t="e">
        <f t="shared" si="295"/>
        <v>#VALUE!</v>
      </c>
      <c r="J858" s="148" t="e">
        <f t="shared" si="285"/>
        <v>#VALUE!</v>
      </c>
      <c r="K858" s="148" t="e">
        <f t="shared" si="296"/>
        <v>#VALUE!</v>
      </c>
      <c r="L858" s="148" t="e">
        <f t="shared" si="297"/>
        <v>#VALUE!</v>
      </c>
      <c r="M858" s="148" t="e">
        <f t="shared" si="286"/>
        <v>#VALUE!</v>
      </c>
      <c r="N858" s="148" t="e">
        <f t="shared" si="289"/>
        <v>#VALUE!</v>
      </c>
      <c r="O858" s="148"/>
      <c r="P858" s="148"/>
      <c r="Q858" s="148" t="e">
        <f t="shared" si="298"/>
        <v>#VALUE!</v>
      </c>
      <c r="R858" s="148" t="e">
        <f t="shared" si="299"/>
        <v>#VALUE!</v>
      </c>
      <c r="S858" s="137" t="e">
        <f t="shared" si="287"/>
        <v>#VALUE!</v>
      </c>
      <c r="T858" s="275" t="e">
        <f t="shared" si="279"/>
        <v>#VALUE!</v>
      </c>
      <c r="U858" s="275" t="e">
        <f t="shared" si="281"/>
        <v>#VALUE!</v>
      </c>
      <c r="V858" s="275" t="e">
        <f t="shared" si="281"/>
        <v>#VALUE!</v>
      </c>
      <c r="W858" s="275" t="e">
        <f t="shared" si="281"/>
        <v>#VALUE!</v>
      </c>
      <c r="X858" s="275" t="e">
        <f t="shared" si="281"/>
        <v>#VALUE!</v>
      </c>
      <c r="Y858" s="275" t="e">
        <f t="shared" si="281"/>
        <v>#VALUE!</v>
      </c>
      <c r="Z858" s="275" t="e">
        <f t="shared" si="281"/>
        <v>#VALUE!</v>
      </c>
      <c r="AA858" s="275" t="e">
        <f t="shared" si="281"/>
        <v>#VALUE!</v>
      </c>
      <c r="AB858" s="275" t="e">
        <f t="shared" si="281"/>
        <v>#VALUE!</v>
      </c>
      <c r="AC858" s="275" t="e">
        <f t="shared" si="281"/>
        <v>#VALUE!</v>
      </c>
      <c r="AD858" s="275" t="e">
        <f t="shared" si="281"/>
        <v>#VALUE!</v>
      </c>
      <c r="AE858" s="276" t="e">
        <f t="shared" si="290"/>
        <v>#VALUE!</v>
      </c>
    </row>
    <row r="859" spans="1:31">
      <c r="A859" s="133" t="e">
        <f t="shared" si="291"/>
        <v>#VALUE!</v>
      </c>
      <c r="B859" s="134" t="e">
        <f t="shared" si="292"/>
        <v>#VALUE!</v>
      </c>
      <c r="C859" s="134" t="e">
        <f t="shared" si="293"/>
        <v>#VALUE!</v>
      </c>
      <c r="D859" s="135" t="e">
        <f t="shared" si="294"/>
        <v>#VALUE!</v>
      </c>
      <c r="E859" s="150" t="e">
        <f t="shared" si="282"/>
        <v>#VALUE!</v>
      </c>
      <c r="F859" s="150" t="e">
        <f t="shared" si="283"/>
        <v>#VALUE!</v>
      </c>
      <c r="G859" s="136" t="e">
        <f t="shared" si="284"/>
        <v>#VALUE!</v>
      </c>
      <c r="H859" s="148" t="e">
        <f t="shared" si="288"/>
        <v>#VALUE!</v>
      </c>
      <c r="I859" s="148" t="e">
        <f t="shared" si="295"/>
        <v>#VALUE!</v>
      </c>
      <c r="J859" s="148" t="e">
        <f t="shared" si="285"/>
        <v>#VALUE!</v>
      </c>
      <c r="K859" s="148" t="e">
        <f t="shared" si="296"/>
        <v>#VALUE!</v>
      </c>
      <c r="L859" s="148" t="e">
        <f t="shared" si="297"/>
        <v>#VALUE!</v>
      </c>
      <c r="M859" s="148" t="e">
        <f t="shared" si="286"/>
        <v>#VALUE!</v>
      </c>
      <c r="N859" s="148" t="e">
        <f t="shared" si="289"/>
        <v>#VALUE!</v>
      </c>
      <c r="O859" s="148"/>
      <c r="P859" s="148"/>
      <c r="Q859" s="148" t="e">
        <f t="shared" si="298"/>
        <v>#VALUE!</v>
      </c>
      <c r="R859" s="148" t="e">
        <f t="shared" si="299"/>
        <v>#VALUE!</v>
      </c>
      <c r="S859" s="137" t="e">
        <f t="shared" si="287"/>
        <v>#VALUE!</v>
      </c>
      <c r="T859" s="275" t="e">
        <f t="shared" si="279"/>
        <v>#VALUE!</v>
      </c>
      <c r="U859" s="275" t="e">
        <f t="shared" si="281"/>
        <v>#VALUE!</v>
      </c>
      <c r="V859" s="275" t="e">
        <f t="shared" si="281"/>
        <v>#VALUE!</v>
      </c>
      <c r="W859" s="275" t="e">
        <f t="shared" si="281"/>
        <v>#VALUE!</v>
      </c>
      <c r="X859" s="275" t="e">
        <f t="shared" si="281"/>
        <v>#VALUE!</v>
      </c>
      <c r="Y859" s="275" t="e">
        <f t="shared" si="281"/>
        <v>#VALUE!</v>
      </c>
      <c r="Z859" s="275" t="e">
        <f t="shared" si="281"/>
        <v>#VALUE!</v>
      </c>
      <c r="AA859" s="275" t="e">
        <f t="shared" si="281"/>
        <v>#VALUE!</v>
      </c>
      <c r="AB859" s="275" t="e">
        <f t="shared" si="281"/>
        <v>#VALUE!</v>
      </c>
      <c r="AC859" s="275" t="e">
        <f t="shared" si="281"/>
        <v>#VALUE!</v>
      </c>
      <c r="AD859" s="275" t="e">
        <f t="shared" si="281"/>
        <v>#VALUE!</v>
      </c>
      <c r="AE859" s="276" t="e">
        <f t="shared" si="290"/>
        <v>#VALUE!</v>
      </c>
    </row>
    <row r="860" spans="1:31">
      <c r="A860" s="133" t="e">
        <f t="shared" si="291"/>
        <v>#VALUE!</v>
      </c>
      <c r="B860" s="134" t="e">
        <f t="shared" si="292"/>
        <v>#VALUE!</v>
      </c>
      <c r="C860" s="134" t="e">
        <f t="shared" si="293"/>
        <v>#VALUE!</v>
      </c>
      <c r="D860" s="135" t="e">
        <f t="shared" si="294"/>
        <v>#VALUE!</v>
      </c>
      <c r="E860" s="150" t="e">
        <f t="shared" si="282"/>
        <v>#VALUE!</v>
      </c>
      <c r="F860" s="150" t="e">
        <f t="shared" si="283"/>
        <v>#VALUE!</v>
      </c>
      <c r="G860" s="136" t="e">
        <f t="shared" si="284"/>
        <v>#VALUE!</v>
      </c>
      <c r="H860" s="148" t="e">
        <f t="shared" si="288"/>
        <v>#VALUE!</v>
      </c>
      <c r="I860" s="148" t="e">
        <f t="shared" si="295"/>
        <v>#VALUE!</v>
      </c>
      <c r="J860" s="148" t="e">
        <f t="shared" si="285"/>
        <v>#VALUE!</v>
      </c>
      <c r="K860" s="148" t="e">
        <f t="shared" si="296"/>
        <v>#VALUE!</v>
      </c>
      <c r="L860" s="148" t="e">
        <f t="shared" si="297"/>
        <v>#VALUE!</v>
      </c>
      <c r="M860" s="148" t="e">
        <f t="shared" si="286"/>
        <v>#VALUE!</v>
      </c>
      <c r="N860" s="148" t="e">
        <f t="shared" si="289"/>
        <v>#VALUE!</v>
      </c>
      <c r="O860" s="148"/>
      <c r="P860" s="148"/>
      <c r="Q860" s="148" t="e">
        <f t="shared" si="298"/>
        <v>#VALUE!</v>
      </c>
      <c r="R860" s="148" t="e">
        <f t="shared" si="299"/>
        <v>#VALUE!</v>
      </c>
      <c r="S860" s="137" t="e">
        <f t="shared" si="287"/>
        <v>#VALUE!</v>
      </c>
      <c r="T860" s="275" t="e">
        <f t="shared" si="279"/>
        <v>#VALUE!</v>
      </c>
      <c r="U860" s="275" t="e">
        <f t="shared" si="281"/>
        <v>#VALUE!</v>
      </c>
      <c r="V860" s="275" t="e">
        <f t="shared" si="281"/>
        <v>#VALUE!</v>
      </c>
      <c r="W860" s="275" t="e">
        <f t="shared" si="281"/>
        <v>#VALUE!</v>
      </c>
      <c r="X860" s="275" t="e">
        <f t="shared" si="281"/>
        <v>#VALUE!</v>
      </c>
      <c r="Y860" s="275" t="e">
        <f t="shared" si="281"/>
        <v>#VALUE!</v>
      </c>
      <c r="Z860" s="275" t="e">
        <f t="shared" si="281"/>
        <v>#VALUE!</v>
      </c>
      <c r="AA860" s="275" t="e">
        <f t="shared" si="281"/>
        <v>#VALUE!</v>
      </c>
      <c r="AB860" s="275" t="e">
        <f t="shared" si="281"/>
        <v>#VALUE!</v>
      </c>
      <c r="AC860" s="275" t="e">
        <f t="shared" si="281"/>
        <v>#VALUE!</v>
      </c>
      <c r="AD860" s="275" t="e">
        <f t="shared" si="281"/>
        <v>#VALUE!</v>
      </c>
      <c r="AE860" s="276" t="e">
        <f t="shared" si="290"/>
        <v>#VALUE!</v>
      </c>
    </row>
    <row r="861" spans="1:31">
      <c r="A861" s="133" t="e">
        <f t="shared" si="291"/>
        <v>#VALUE!</v>
      </c>
      <c r="B861" s="134" t="e">
        <f t="shared" si="292"/>
        <v>#VALUE!</v>
      </c>
      <c r="C861" s="134" t="e">
        <f t="shared" si="293"/>
        <v>#VALUE!</v>
      </c>
      <c r="D861" s="135" t="e">
        <f t="shared" si="294"/>
        <v>#VALUE!</v>
      </c>
      <c r="E861" s="150" t="e">
        <f t="shared" si="282"/>
        <v>#VALUE!</v>
      </c>
      <c r="F861" s="150" t="e">
        <f t="shared" si="283"/>
        <v>#VALUE!</v>
      </c>
      <c r="G861" s="136" t="e">
        <f t="shared" si="284"/>
        <v>#VALUE!</v>
      </c>
      <c r="H861" s="148" t="e">
        <f t="shared" si="288"/>
        <v>#VALUE!</v>
      </c>
      <c r="I861" s="148" t="e">
        <f t="shared" si="295"/>
        <v>#VALUE!</v>
      </c>
      <c r="J861" s="148" t="e">
        <f t="shared" si="285"/>
        <v>#VALUE!</v>
      </c>
      <c r="K861" s="148" t="e">
        <f t="shared" si="296"/>
        <v>#VALUE!</v>
      </c>
      <c r="L861" s="148" t="e">
        <f t="shared" si="297"/>
        <v>#VALUE!</v>
      </c>
      <c r="M861" s="148" t="e">
        <f t="shared" si="286"/>
        <v>#VALUE!</v>
      </c>
      <c r="N861" s="148" t="e">
        <f t="shared" si="289"/>
        <v>#VALUE!</v>
      </c>
      <c r="O861" s="148"/>
      <c r="P861" s="148"/>
      <c r="Q861" s="148" t="e">
        <f t="shared" si="298"/>
        <v>#VALUE!</v>
      </c>
      <c r="R861" s="148" t="e">
        <f t="shared" si="299"/>
        <v>#VALUE!</v>
      </c>
      <c r="S861" s="137" t="e">
        <f t="shared" si="287"/>
        <v>#VALUE!</v>
      </c>
      <c r="T861" s="275" t="e">
        <f t="shared" si="279"/>
        <v>#VALUE!</v>
      </c>
      <c r="U861" s="275" t="e">
        <f t="shared" si="281"/>
        <v>#VALUE!</v>
      </c>
      <c r="V861" s="275" t="e">
        <f t="shared" si="281"/>
        <v>#VALUE!</v>
      </c>
      <c r="W861" s="275" t="e">
        <f t="shared" si="281"/>
        <v>#VALUE!</v>
      </c>
      <c r="X861" s="275" t="e">
        <f t="shared" si="281"/>
        <v>#VALUE!</v>
      </c>
      <c r="Y861" s="275" t="e">
        <f t="shared" si="281"/>
        <v>#VALUE!</v>
      </c>
      <c r="Z861" s="275" t="e">
        <f t="shared" si="281"/>
        <v>#VALUE!</v>
      </c>
      <c r="AA861" s="275" t="e">
        <f t="shared" si="281"/>
        <v>#VALUE!</v>
      </c>
      <c r="AB861" s="275" t="e">
        <f t="shared" si="281"/>
        <v>#VALUE!</v>
      </c>
      <c r="AC861" s="275" t="e">
        <f t="shared" si="281"/>
        <v>#VALUE!</v>
      </c>
      <c r="AD861" s="275" t="e">
        <f t="shared" si="281"/>
        <v>#VALUE!</v>
      </c>
      <c r="AE861" s="276" t="e">
        <f t="shared" si="290"/>
        <v>#VALUE!</v>
      </c>
    </row>
    <row r="862" spans="1:31">
      <c r="A862" s="133" t="e">
        <f t="shared" si="291"/>
        <v>#VALUE!</v>
      </c>
      <c r="B862" s="134" t="e">
        <f t="shared" si="292"/>
        <v>#VALUE!</v>
      </c>
      <c r="C862" s="134" t="e">
        <f t="shared" si="293"/>
        <v>#VALUE!</v>
      </c>
      <c r="D862" s="135" t="e">
        <f t="shared" si="294"/>
        <v>#VALUE!</v>
      </c>
      <c r="E862" s="150" t="e">
        <f t="shared" si="282"/>
        <v>#VALUE!</v>
      </c>
      <c r="F862" s="150" t="e">
        <f t="shared" si="283"/>
        <v>#VALUE!</v>
      </c>
      <c r="G862" s="136" t="e">
        <f t="shared" si="284"/>
        <v>#VALUE!</v>
      </c>
      <c r="H862" s="148" t="e">
        <f t="shared" si="288"/>
        <v>#VALUE!</v>
      </c>
      <c r="I862" s="148" t="e">
        <f t="shared" si="295"/>
        <v>#VALUE!</v>
      </c>
      <c r="J862" s="148" t="e">
        <f t="shared" si="285"/>
        <v>#VALUE!</v>
      </c>
      <c r="K862" s="148" t="e">
        <f t="shared" si="296"/>
        <v>#VALUE!</v>
      </c>
      <c r="L862" s="148" t="e">
        <f t="shared" si="297"/>
        <v>#VALUE!</v>
      </c>
      <c r="M862" s="148" t="e">
        <f t="shared" si="286"/>
        <v>#VALUE!</v>
      </c>
      <c r="N862" s="148" t="e">
        <f t="shared" si="289"/>
        <v>#VALUE!</v>
      </c>
      <c r="O862" s="148"/>
      <c r="P862" s="148"/>
      <c r="Q862" s="148" t="e">
        <f t="shared" si="298"/>
        <v>#VALUE!</v>
      </c>
      <c r="R862" s="148" t="e">
        <f t="shared" si="299"/>
        <v>#VALUE!</v>
      </c>
      <c r="S862" s="137" t="e">
        <f t="shared" si="287"/>
        <v>#VALUE!</v>
      </c>
      <c r="T862" s="275" t="e">
        <f t="shared" si="279"/>
        <v>#VALUE!</v>
      </c>
      <c r="U862" s="275" t="e">
        <f t="shared" si="281"/>
        <v>#VALUE!</v>
      </c>
      <c r="V862" s="275" t="e">
        <f t="shared" si="281"/>
        <v>#VALUE!</v>
      </c>
      <c r="W862" s="275" t="e">
        <f t="shared" si="281"/>
        <v>#VALUE!</v>
      </c>
      <c r="X862" s="275" t="e">
        <f t="shared" si="281"/>
        <v>#VALUE!</v>
      </c>
      <c r="Y862" s="275" t="e">
        <f t="shared" si="281"/>
        <v>#VALUE!</v>
      </c>
      <c r="Z862" s="275" t="e">
        <f t="shared" si="281"/>
        <v>#VALUE!</v>
      </c>
      <c r="AA862" s="275" t="e">
        <f t="shared" si="281"/>
        <v>#VALUE!</v>
      </c>
      <c r="AB862" s="275" t="e">
        <f t="shared" si="281"/>
        <v>#VALUE!</v>
      </c>
      <c r="AC862" s="275" t="e">
        <f t="shared" si="281"/>
        <v>#VALUE!</v>
      </c>
      <c r="AD862" s="275" t="e">
        <f t="shared" si="281"/>
        <v>#VALUE!</v>
      </c>
      <c r="AE862" s="276" t="e">
        <f t="shared" si="290"/>
        <v>#VALUE!</v>
      </c>
    </row>
    <row r="863" spans="1:31">
      <c r="A863" s="133" t="e">
        <f t="shared" si="291"/>
        <v>#VALUE!</v>
      </c>
      <c r="B863" s="134" t="e">
        <f t="shared" si="292"/>
        <v>#VALUE!</v>
      </c>
      <c r="C863" s="134" t="e">
        <f t="shared" si="293"/>
        <v>#VALUE!</v>
      </c>
      <c r="D863" s="135" t="e">
        <f t="shared" si="294"/>
        <v>#VALUE!</v>
      </c>
      <c r="E863" s="150" t="e">
        <f t="shared" si="282"/>
        <v>#VALUE!</v>
      </c>
      <c r="F863" s="150" t="e">
        <f t="shared" si="283"/>
        <v>#VALUE!</v>
      </c>
      <c r="G863" s="136" t="e">
        <f t="shared" si="284"/>
        <v>#VALUE!</v>
      </c>
      <c r="H863" s="148" t="e">
        <f t="shared" si="288"/>
        <v>#VALUE!</v>
      </c>
      <c r="I863" s="148" t="e">
        <f t="shared" si="295"/>
        <v>#VALUE!</v>
      </c>
      <c r="J863" s="148" t="e">
        <f t="shared" si="285"/>
        <v>#VALUE!</v>
      </c>
      <c r="K863" s="148" t="e">
        <f t="shared" si="296"/>
        <v>#VALUE!</v>
      </c>
      <c r="L863" s="148" t="e">
        <f t="shared" si="297"/>
        <v>#VALUE!</v>
      </c>
      <c r="M863" s="148" t="e">
        <f t="shared" si="286"/>
        <v>#VALUE!</v>
      </c>
      <c r="N863" s="148" t="e">
        <f t="shared" si="289"/>
        <v>#VALUE!</v>
      </c>
      <c r="O863" s="148"/>
      <c r="P863" s="148"/>
      <c r="Q863" s="148" t="e">
        <f t="shared" si="298"/>
        <v>#VALUE!</v>
      </c>
      <c r="R863" s="148" t="e">
        <f t="shared" si="299"/>
        <v>#VALUE!</v>
      </c>
      <c r="S863" s="137" t="e">
        <f t="shared" si="287"/>
        <v>#VALUE!</v>
      </c>
      <c r="T863" s="275" t="e">
        <f t="shared" si="279"/>
        <v>#VALUE!</v>
      </c>
      <c r="U863" s="275" t="e">
        <f t="shared" si="281"/>
        <v>#VALUE!</v>
      </c>
      <c r="V863" s="275" t="e">
        <f t="shared" si="281"/>
        <v>#VALUE!</v>
      </c>
      <c r="W863" s="275" t="e">
        <f t="shared" si="281"/>
        <v>#VALUE!</v>
      </c>
      <c r="X863" s="275" t="e">
        <f t="shared" si="281"/>
        <v>#VALUE!</v>
      </c>
      <c r="Y863" s="275" t="e">
        <f t="shared" si="281"/>
        <v>#VALUE!</v>
      </c>
      <c r="Z863" s="275" t="e">
        <f t="shared" si="281"/>
        <v>#VALUE!</v>
      </c>
      <c r="AA863" s="275" t="e">
        <f t="shared" si="281"/>
        <v>#VALUE!</v>
      </c>
      <c r="AB863" s="275" t="e">
        <f t="shared" si="281"/>
        <v>#VALUE!</v>
      </c>
      <c r="AC863" s="275" t="e">
        <f t="shared" si="281"/>
        <v>#VALUE!</v>
      </c>
      <c r="AD863" s="275" t="e">
        <f t="shared" si="281"/>
        <v>#VALUE!</v>
      </c>
      <c r="AE863" s="276" t="e">
        <f t="shared" si="290"/>
        <v>#VALUE!</v>
      </c>
    </row>
    <row r="864" spans="1:31">
      <c r="A864" s="133" t="e">
        <f t="shared" si="291"/>
        <v>#VALUE!</v>
      </c>
      <c r="B864" s="134" t="e">
        <f t="shared" si="292"/>
        <v>#VALUE!</v>
      </c>
      <c r="C864" s="134" t="e">
        <f t="shared" si="293"/>
        <v>#VALUE!</v>
      </c>
      <c r="D864" s="135" t="e">
        <f t="shared" si="294"/>
        <v>#VALUE!</v>
      </c>
      <c r="E864" s="150" t="e">
        <f t="shared" si="282"/>
        <v>#VALUE!</v>
      </c>
      <c r="F864" s="150" t="e">
        <f t="shared" si="283"/>
        <v>#VALUE!</v>
      </c>
      <c r="G864" s="136" t="e">
        <f t="shared" si="284"/>
        <v>#VALUE!</v>
      </c>
      <c r="H864" s="148" t="e">
        <f t="shared" si="288"/>
        <v>#VALUE!</v>
      </c>
      <c r="I864" s="148" t="e">
        <f t="shared" si="295"/>
        <v>#VALUE!</v>
      </c>
      <c r="J864" s="148" t="e">
        <f t="shared" si="285"/>
        <v>#VALUE!</v>
      </c>
      <c r="K864" s="148" t="e">
        <f t="shared" si="296"/>
        <v>#VALUE!</v>
      </c>
      <c r="L864" s="148" t="e">
        <f t="shared" si="297"/>
        <v>#VALUE!</v>
      </c>
      <c r="M864" s="148" t="e">
        <f t="shared" si="286"/>
        <v>#VALUE!</v>
      </c>
      <c r="N864" s="148" t="e">
        <f t="shared" si="289"/>
        <v>#VALUE!</v>
      </c>
      <c r="O864" s="148"/>
      <c r="P864" s="148"/>
      <c r="Q864" s="148" t="e">
        <f t="shared" si="298"/>
        <v>#VALUE!</v>
      </c>
      <c r="R864" s="148" t="e">
        <f t="shared" si="299"/>
        <v>#VALUE!</v>
      </c>
      <c r="S864" s="137" t="e">
        <f t="shared" si="287"/>
        <v>#VALUE!</v>
      </c>
      <c r="T864" s="275" t="e">
        <f t="shared" si="279"/>
        <v>#VALUE!</v>
      </c>
      <c r="U864" s="275" t="e">
        <f t="shared" si="281"/>
        <v>#VALUE!</v>
      </c>
      <c r="V864" s="275" t="e">
        <f t="shared" si="281"/>
        <v>#VALUE!</v>
      </c>
      <c r="W864" s="275" t="e">
        <f t="shared" si="281"/>
        <v>#VALUE!</v>
      </c>
      <c r="X864" s="275" t="e">
        <f t="shared" si="281"/>
        <v>#VALUE!</v>
      </c>
      <c r="Y864" s="275" t="e">
        <f t="shared" si="281"/>
        <v>#VALUE!</v>
      </c>
      <c r="Z864" s="275" t="e">
        <f t="shared" si="281"/>
        <v>#VALUE!</v>
      </c>
      <c r="AA864" s="275" t="e">
        <f t="shared" si="281"/>
        <v>#VALUE!</v>
      </c>
      <c r="AB864" s="275" t="e">
        <f t="shared" si="281"/>
        <v>#VALUE!</v>
      </c>
      <c r="AC864" s="275" t="e">
        <f t="shared" si="281"/>
        <v>#VALUE!</v>
      </c>
      <c r="AD864" s="275" t="e">
        <f t="shared" si="281"/>
        <v>#VALUE!</v>
      </c>
      <c r="AE864" s="276" t="e">
        <f t="shared" si="290"/>
        <v>#VALUE!</v>
      </c>
    </row>
    <row r="865" spans="1:31">
      <c r="A865" s="133" t="e">
        <f t="shared" si="291"/>
        <v>#VALUE!</v>
      </c>
      <c r="B865" s="134" t="e">
        <f t="shared" si="292"/>
        <v>#VALUE!</v>
      </c>
      <c r="C865" s="134" t="e">
        <f t="shared" si="293"/>
        <v>#VALUE!</v>
      </c>
      <c r="D865" s="135" t="e">
        <f t="shared" si="294"/>
        <v>#VALUE!</v>
      </c>
      <c r="E865" s="150" t="e">
        <f t="shared" si="282"/>
        <v>#VALUE!</v>
      </c>
      <c r="F865" s="150" t="e">
        <f t="shared" si="283"/>
        <v>#VALUE!</v>
      </c>
      <c r="G865" s="136" t="e">
        <f t="shared" si="284"/>
        <v>#VALUE!</v>
      </c>
      <c r="H865" s="148" t="e">
        <f t="shared" si="288"/>
        <v>#VALUE!</v>
      </c>
      <c r="I865" s="148" t="e">
        <f t="shared" si="295"/>
        <v>#VALUE!</v>
      </c>
      <c r="J865" s="148" t="e">
        <f t="shared" si="285"/>
        <v>#VALUE!</v>
      </c>
      <c r="K865" s="148" t="e">
        <f t="shared" si="296"/>
        <v>#VALUE!</v>
      </c>
      <c r="L865" s="148" t="e">
        <f t="shared" si="297"/>
        <v>#VALUE!</v>
      </c>
      <c r="M865" s="148" t="e">
        <f t="shared" si="286"/>
        <v>#VALUE!</v>
      </c>
      <c r="N865" s="148" t="e">
        <f t="shared" si="289"/>
        <v>#VALUE!</v>
      </c>
      <c r="O865" s="148"/>
      <c r="P865" s="148"/>
      <c r="Q865" s="148" t="e">
        <f t="shared" si="298"/>
        <v>#VALUE!</v>
      </c>
      <c r="R865" s="148" t="e">
        <f t="shared" si="299"/>
        <v>#VALUE!</v>
      </c>
      <c r="S865" s="137" t="e">
        <f t="shared" si="287"/>
        <v>#VALUE!</v>
      </c>
      <c r="T865" s="275" t="e">
        <f t="shared" si="279"/>
        <v>#VALUE!</v>
      </c>
      <c r="U865" s="275" t="e">
        <f t="shared" si="281"/>
        <v>#VALUE!</v>
      </c>
      <c r="V865" s="275" t="e">
        <f t="shared" si="281"/>
        <v>#VALUE!</v>
      </c>
      <c r="W865" s="275" t="e">
        <f t="shared" si="281"/>
        <v>#VALUE!</v>
      </c>
      <c r="X865" s="275" t="e">
        <f t="shared" si="281"/>
        <v>#VALUE!</v>
      </c>
      <c r="Y865" s="275" t="e">
        <f t="shared" si="281"/>
        <v>#VALUE!</v>
      </c>
      <c r="Z865" s="275" t="e">
        <f t="shared" si="281"/>
        <v>#VALUE!</v>
      </c>
      <c r="AA865" s="275" t="e">
        <f t="shared" si="281"/>
        <v>#VALUE!</v>
      </c>
      <c r="AB865" s="275" t="e">
        <f t="shared" si="281"/>
        <v>#VALUE!</v>
      </c>
      <c r="AC865" s="275" t="e">
        <f t="shared" si="281"/>
        <v>#VALUE!</v>
      </c>
      <c r="AD865" s="275" t="e">
        <f t="shared" si="281"/>
        <v>#VALUE!</v>
      </c>
      <c r="AE865" s="276" t="e">
        <f t="shared" si="290"/>
        <v>#VALUE!</v>
      </c>
    </row>
    <row r="866" spans="1:31">
      <c r="A866" s="133" t="e">
        <f t="shared" si="291"/>
        <v>#VALUE!</v>
      </c>
      <c r="B866" s="134" t="e">
        <f t="shared" si="292"/>
        <v>#VALUE!</v>
      </c>
      <c r="C866" s="134" t="e">
        <f t="shared" si="293"/>
        <v>#VALUE!</v>
      </c>
      <c r="D866" s="135" t="e">
        <f t="shared" si="294"/>
        <v>#VALUE!</v>
      </c>
      <c r="E866" s="150" t="e">
        <f t="shared" si="282"/>
        <v>#VALUE!</v>
      </c>
      <c r="F866" s="150" t="e">
        <f t="shared" si="283"/>
        <v>#VALUE!</v>
      </c>
      <c r="G866" s="136" t="e">
        <f t="shared" si="284"/>
        <v>#VALUE!</v>
      </c>
      <c r="H866" s="148" t="e">
        <f t="shared" si="288"/>
        <v>#VALUE!</v>
      </c>
      <c r="I866" s="148" t="e">
        <f t="shared" si="295"/>
        <v>#VALUE!</v>
      </c>
      <c r="J866" s="148" t="e">
        <f t="shared" si="285"/>
        <v>#VALUE!</v>
      </c>
      <c r="K866" s="148" t="e">
        <f t="shared" si="296"/>
        <v>#VALUE!</v>
      </c>
      <c r="L866" s="148" t="e">
        <f t="shared" si="297"/>
        <v>#VALUE!</v>
      </c>
      <c r="M866" s="148" t="e">
        <f t="shared" si="286"/>
        <v>#VALUE!</v>
      </c>
      <c r="N866" s="148" t="e">
        <f t="shared" si="289"/>
        <v>#VALUE!</v>
      </c>
      <c r="O866" s="148"/>
      <c r="P866" s="148"/>
      <c r="Q866" s="148" t="e">
        <f t="shared" si="298"/>
        <v>#VALUE!</v>
      </c>
      <c r="R866" s="148" t="e">
        <f t="shared" si="299"/>
        <v>#VALUE!</v>
      </c>
      <c r="S866" s="137" t="e">
        <f t="shared" si="287"/>
        <v>#VALUE!</v>
      </c>
      <c r="T866" s="275" t="e">
        <f t="shared" si="279"/>
        <v>#VALUE!</v>
      </c>
      <c r="U866" s="275" t="e">
        <f t="shared" si="281"/>
        <v>#VALUE!</v>
      </c>
      <c r="V866" s="275" t="e">
        <f t="shared" si="281"/>
        <v>#VALUE!</v>
      </c>
      <c r="W866" s="275" t="e">
        <f t="shared" si="281"/>
        <v>#VALUE!</v>
      </c>
      <c r="X866" s="275" t="e">
        <f t="shared" si="281"/>
        <v>#VALUE!</v>
      </c>
      <c r="Y866" s="275" t="e">
        <f t="shared" si="281"/>
        <v>#VALUE!</v>
      </c>
      <c r="Z866" s="275" t="e">
        <f t="shared" si="281"/>
        <v>#VALUE!</v>
      </c>
      <c r="AA866" s="275" t="e">
        <f t="shared" si="281"/>
        <v>#VALUE!</v>
      </c>
      <c r="AB866" s="275" t="e">
        <f t="shared" si="281"/>
        <v>#VALUE!</v>
      </c>
      <c r="AC866" s="275" t="e">
        <f t="shared" si="281"/>
        <v>#VALUE!</v>
      </c>
      <c r="AD866" s="275" t="e">
        <f t="shared" si="281"/>
        <v>#VALUE!</v>
      </c>
      <c r="AE866" s="276" t="e">
        <f t="shared" si="290"/>
        <v>#VALUE!</v>
      </c>
    </row>
    <row r="867" spans="1:31">
      <c r="A867" s="133" t="e">
        <f t="shared" si="291"/>
        <v>#VALUE!</v>
      </c>
      <c r="B867" s="134" t="e">
        <f t="shared" si="292"/>
        <v>#VALUE!</v>
      </c>
      <c r="C867" s="134" t="e">
        <f t="shared" si="293"/>
        <v>#VALUE!</v>
      </c>
      <c r="D867" s="135" t="e">
        <f t="shared" si="294"/>
        <v>#VALUE!</v>
      </c>
      <c r="E867" s="150" t="e">
        <f t="shared" si="282"/>
        <v>#VALUE!</v>
      </c>
      <c r="F867" s="150" t="e">
        <f t="shared" si="283"/>
        <v>#VALUE!</v>
      </c>
      <c r="G867" s="136" t="e">
        <f t="shared" si="284"/>
        <v>#VALUE!</v>
      </c>
      <c r="H867" s="148" t="e">
        <f t="shared" si="288"/>
        <v>#VALUE!</v>
      </c>
      <c r="I867" s="148" t="e">
        <f t="shared" si="295"/>
        <v>#VALUE!</v>
      </c>
      <c r="J867" s="148" t="e">
        <f t="shared" si="285"/>
        <v>#VALUE!</v>
      </c>
      <c r="K867" s="148" t="e">
        <f t="shared" si="296"/>
        <v>#VALUE!</v>
      </c>
      <c r="L867" s="148" t="e">
        <f t="shared" si="297"/>
        <v>#VALUE!</v>
      </c>
      <c r="M867" s="148" t="e">
        <f t="shared" si="286"/>
        <v>#VALUE!</v>
      </c>
      <c r="N867" s="148" t="e">
        <f t="shared" si="289"/>
        <v>#VALUE!</v>
      </c>
      <c r="O867" s="148"/>
      <c r="P867" s="148"/>
      <c r="Q867" s="148" t="e">
        <f t="shared" si="298"/>
        <v>#VALUE!</v>
      </c>
      <c r="R867" s="148" t="e">
        <f t="shared" si="299"/>
        <v>#VALUE!</v>
      </c>
      <c r="S867" s="137" t="e">
        <f t="shared" si="287"/>
        <v>#VALUE!</v>
      </c>
      <c r="T867" s="275" t="e">
        <f t="shared" si="279"/>
        <v>#VALUE!</v>
      </c>
      <c r="U867" s="275" t="e">
        <f t="shared" si="281"/>
        <v>#VALUE!</v>
      </c>
      <c r="V867" s="275" t="e">
        <f t="shared" si="281"/>
        <v>#VALUE!</v>
      </c>
      <c r="W867" s="275" t="e">
        <f t="shared" si="281"/>
        <v>#VALUE!</v>
      </c>
      <c r="X867" s="275" t="e">
        <f t="shared" si="281"/>
        <v>#VALUE!</v>
      </c>
      <c r="Y867" s="275" t="e">
        <f t="shared" si="281"/>
        <v>#VALUE!</v>
      </c>
      <c r="Z867" s="275" t="e">
        <f t="shared" si="281"/>
        <v>#VALUE!</v>
      </c>
      <c r="AA867" s="275" t="e">
        <f t="shared" si="281"/>
        <v>#VALUE!</v>
      </c>
      <c r="AB867" s="275" t="e">
        <f t="shared" si="281"/>
        <v>#VALUE!</v>
      </c>
      <c r="AC867" s="275" t="e">
        <f t="shared" si="281"/>
        <v>#VALUE!</v>
      </c>
      <c r="AD867" s="275" t="e">
        <f t="shared" si="281"/>
        <v>#VALUE!</v>
      </c>
      <c r="AE867" s="276" t="e">
        <f t="shared" si="290"/>
        <v>#VALUE!</v>
      </c>
    </row>
    <row r="868" spans="1:31">
      <c r="A868" s="133" t="e">
        <f t="shared" si="291"/>
        <v>#VALUE!</v>
      </c>
      <c r="B868" s="134" t="e">
        <f t="shared" si="292"/>
        <v>#VALUE!</v>
      </c>
      <c r="C868" s="134" t="e">
        <f t="shared" si="293"/>
        <v>#VALUE!</v>
      </c>
      <c r="D868" s="135" t="e">
        <f t="shared" si="294"/>
        <v>#VALUE!</v>
      </c>
      <c r="E868" s="150" t="e">
        <f t="shared" si="282"/>
        <v>#VALUE!</v>
      </c>
      <c r="F868" s="150" t="e">
        <f t="shared" si="283"/>
        <v>#VALUE!</v>
      </c>
      <c r="G868" s="136" t="e">
        <f t="shared" si="284"/>
        <v>#VALUE!</v>
      </c>
      <c r="H868" s="148" t="e">
        <f t="shared" si="288"/>
        <v>#VALUE!</v>
      </c>
      <c r="I868" s="148" t="e">
        <f t="shared" si="295"/>
        <v>#VALUE!</v>
      </c>
      <c r="J868" s="148" t="e">
        <f t="shared" si="285"/>
        <v>#VALUE!</v>
      </c>
      <c r="K868" s="148" t="e">
        <f t="shared" si="296"/>
        <v>#VALUE!</v>
      </c>
      <c r="L868" s="148" t="e">
        <f t="shared" si="297"/>
        <v>#VALUE!</v>
      </c>
      <c r="M868" s="148" t="e">
        <f t="shared" si="286"/>
        <v>#VALUE!</v>
      </c>
      <c r="N868" s="148" t="e">
        <f t="shared" si="289"/>
        <v>#VALUE!</v>
      </c>
      <c r="O868" s="148"/>
      <c r="P868" s="148"/>
      <c r="Q868" s="148" t="e">
        <f t="shared" si="298"/>
        <v>#VALUE!</v>
      </c>
      <c r="R868" s="148" t="e">
        <f t="shared" si="299"/>
        <v>#VALUE!</v>
      </c>
      <c r="S868" s="137" t="e">
        <f t="shared" si="287"/>
        <v>#VALUE!</v>
      </c>
      <c r="T868" s="275" t="e">
        <f t="shared" si="279"/>
        <v>#VALUE!</v>
      </c>
      <c r="U868" s="275" t="e">
        <f t="shared" si="281"/>
        <v>#VALUE!</v>
      </c>
      <c r="V868" s="275" t="e">
        <f t="shared" si="281"/>
        <v>#VALUE!</v>
      </c>
      <c r="W868" s="275" t="e">
        <f t="shared" si="281"/>
        <v>#VALUE!</v>
      </c>
      <c r="X868" s="275" t="e">
        <f t="shared" si="281"/>
        <v>#VALUE!</v>
      </c>
      <c r="Y868" s="275" t="e">
        <f t="shared" si="281"/>
        <v>#VALUE!</v>
      </c>
      <c r="Z868" s="275" t="e">
        <f t="shared" si="281"/>
        <v>#VALUE!</v>
      </c>
      <c r="AA868" s="275" t="e">
        <f t="shared" si="281"/>
        <v>#VALUE!</v>
      </c>
      <c r="AB868" s="275" t="e">
        <f t="shared" si="281"/>
        <v>#VALUE!</v>
      </c>
      <c r="AC868" s="275" t="e">
        <f t="shared" si="281"/>
        <v>#VALUE!</v>
      </c>
      <c r="AD868" s="275" t="e">
        <f t="shared" si="281"/>
        <v>#VALUE!</v>
      </c>
      <c r="AE868" s="276" t="e">
        <f t="shared" si="290"/>
        <v>#VALUE!</v>
      </c>
    </row>
    <row r="869" spans="1:31">
      <c r="A869" s="133" t="e">
        <f t="shared" si="291"/>
        <v>#VALUE!</v>
      </c>
      <c r="B869" s="134" t="e">
        <f t="shared" si="292"/>
        <v>#VALUE!</v>
      </c>
      <c r="C869" s="134" t="e">
        <f t="shared" si="293"/>
        <v>#VALUE!</v>
      </c>
      <c r="D869" s="135" t="e">
        <f t="shared" si="294"/>
        <v>#VALUE!</v>
      </c>
      <c r="E869" s="150" t="e">
        <f t="shared" si="282"/>
        <v>#VALUE!</v>
      </c>
      <c r="F869" s="150" t="e">
        <f t="shared" si="283"/>
        <v>#VALUE!</v>
      </c>
      <c r="G869" s="136" t="e">
        <f t="shared" si="284"/>
        <v>#VALUE!</v>
      </c>
      <c r="H869" s="148" t="e">
        <f t="shared" si="288"/>
        <v>#VALUE!</v>
      </c>
      <c r="I869" s="148" t="e">
        <f t="shared" si="295"/>
        <v>#VALUE!</v>
      </c>
      <c r="J869" s="148" t="e">
        <f t="shared" si="285"/>
        <v>#VALUE!</v>
      </c>
      <c r="K869" s="148" t="e">
        <f t="shared" si="296"/>
        <v>#VALUE!</v>
      </c>
      <c r="L869" s="148" t="e">
        <f t="shared" si="297"/>
        <v>#VALUE!</v>
      </c>
      <c r="M869" s="148" t="e">
        <f t="shared" si="286"/>
        <v>#VALUE!</v>
      </c>
      <c r="N869" s="148" t="e">
        <f t="shared" si="289"/>
        <v>#VALUE!</v>
      </c>
      <c r="O869" s="148"/>
      <c r="P869" s="148"/>
      <c r="Q869" s="148" t="e">
        <f t="shared" si="298"/>
        <v>#VALUE!</v>
      </c>
      <c r="R869" s="148" t="e">
        <f t="shared" si="299"/>
        <v>#VALUE!</v>
      </c>
      <c r="S869" s="137" t="e">
        <f t="shared" si="287"/>
        <v>#VALUE!</v>
      </c>
      <c r="T869" s="275" t="e">
        <f t="shared" si="279"/>
        <v>#VALUE!</v>
      </c>
      <c r="U869" s="275" t="e">
        <f t="shared" si="281"/>
        <v>#VALUE!</v>
      </c>
      <c r="V869" s="275" t="e">
        <f t="shared" si="281"/>
        <v>#VALUE!</v>
      </c>
      <c r="W869" s="275" t="e">
        <f t="shared" si="281"/>
        <v>#VALUE!</v>
      </c>
      <c r="X869" s="275" t="e">
        <f t="shared" si="281"/>
        <v>#VALUE!</v>
      </c>
      <c r="Y869" s="275" t="e">
        <f t="shared" si="281"/>
        <v>#VALUE!</v>
      </c>
      <c r="Z869" s="275" t="e">
        <f t="shared" si="281"/>
        <v>#VALUE!</v>
      </c>
      <c r="AA869" s="275" t="e">
        <f t="shared" si="281"/>
        <v>#VALUE!</v>
      </c>
      <c r="AB869" s="275" t="e">
        <f t="shared" si="281"/>
        <v>#VALUE!</v>
      </c>
      <c r="AC869" s="275" t="e">
        <f t="shared" si="281"/>
        <v>#VALUE!</v>
      </c>
      <c r="AD869" s="275" t="e">
        <f t="shared" si="281"/>
        <v>#VALUE!</v>
      </c>
      <c r="AE869" s="276" t="e">
        <f t="shared" si="290"/>
        <v>#VALUE!</v>
      </c>
    </row>
    <row r="870" spans="1:31">
      <c r="A870" s="133" t="e">
        <f t="shared" si="291"/>
        <v>#VALUE!</v>
      </c>
      <c r="B870" s="134" t="e">
        <f t="shared" si="292"/>
        <v>#VALUE!</v>
      </c>
      <c r="C870" s="134" t="e">
        <f t="shared" si="293"/>
        <v>#VALUE!</v>
      </c>
      <c r="D870" s="135" t="e">
        <f t="shared" si="294"/>
        <v>#VALUE!</v>
      </c>
      <c r="E870" s="150" t="e">
        <f t="shared" si="282"/>
        <v>#VALUE!</v>
      </c>
      <c r="F870" s="150" t="e">
        <f t="shared" si="283"/>
        <v>#VALUE!</v>
      </c>
      <c r="G870" s="136" t="e">
        <f t="shared" si="284"/>
        <v>#VALUE!</v>
      </c>
      <c r="H870" s="148" t="e">
        <f t="shared" si="288"/>
        <v>#VALUE!</v>
      </c>
      <c r="I870" s="148" t="e">
        <f t="shared" si="295"/>
        <v>#VALUE!</v>
      </c>
      <c r="J870" s="148" t="e">
        <f t="shared" si="285"/>
        <v>#VALUE!</v>
      </c>
      <c r="K870" s="148" t="e">
        <f t="shared" si="296"/>
        <v>#VALUE!</v>
      </c>
      <c r="L870" s="148" t="e">
        <f t="shared" si="297"/>
        <v>#VALUE!</v>
      </c>
      <c r="M870" s="148" t="e">
        <f t="shared" si="286"/>
        <v>#VALUE!</v>
      </c>
      <c r="N870" s="148" t="e">
        <f t="shared" si="289"/>
        <v>#VALUE!</v>
      </c>
      <c r="O870" s="148"/>
      <c r="P870" s="148"/>
      <c r="Q870" s="148" t="e">
        <f t="shared" si="298"/>
        <v>#VALUE!</v>
      </c>
      <c r="R870" s="148" t="e">
        <f t="shared" si="299"/>
        <v>#VALUE!</v>
      </c>
      <c r="S870" s="137" t="e">
        <f t="shared" si="287"/>
        <v>#VALUE!</v>
      </c>
      <c r="T870" s="275" t="e">
        <f t="shared" si="279"/>
        <v>#VALUE!</v>
      </c>
      <c r="U870" s="275" t="e">
        <f t="shared" si="281"/>
        <v>#VALUE!</v>
      </c>
      <c r="V870" s="275" t="e">
        <f t="shared" si="281"/>
        <v>#VALUE!</v>
      </c>
      <c r="W870" s="275" t="e">
        <f t="shared" si="281"/>
        <v>#VALUE!</v>
      </c>
      <c r="X870" s="275" t="e">
        <f t="shared" si="281"/>
        <v>#VALUE!</v>
      </c>
      <c r="Y870" s="275" t="e">
        <f t="shared" si="281"/>
        <v>#VALUE!</v>
      </c>
      <c r="Z870" s="275" t="e">
        <f t="shared" si="281"/>
        <v>#VALUE!</v>
      </c>
      <c r="AA870" s="275" t="e">
        <f t="shared" si="281"/>
        <v>#VALUE!</v>
      </c>
      <c r="AB870" s="275" t="e">
        <f t="shared" si="281"/>
        <v>#VALUE!</v>
      </c>
      <c r="AC870" s="275" t="e">
        <f t="shared" si="281"/>
        <v>#VALUE!</v>
      </c>
      <c r="AD870" s="275" t="e">
        <f t="shared" si="281"/>
        <v>#VALUE!</v>
      </c>
      <c r="AE870" s="276" t="e">
        <f t="shared" si="290"/>
        <v>#VALUE!</v>
      </c>
    </row>
    <row r="871" spans="1:31">
      <c r="A871" s="133" t="e">
        <f t="shared" si="291"/>
        <v>#VALUE!</v>
      </c>
      <c r="B871" s="134" t="e">
        <f t="shared" si="292"/>
        <v>#VALUE!</v>
      </c>
      <c r="C871" s="134" t="e">
        <f t="shared" si="293"/>
        <v>#VALUE!</v>
      </c>
      <c r="D871" s="135" t="e">
        <f t="shared" si="294"/>
        <v>#VALUE!</v>
      </c>
      <c r="E871" s="150" t="e">
        <f t="shared" si="282"/>
        <v>#VALUE!</v>
      </c>
      <c r="F871" s="150" t="e">
        <f t="shared" si="283"/>
        <v>#VALUE!</v>
      </c>
      <c r="G871" s="136" t="e">
        <f t="shared" si="284"/>
        <v>#VALUE!</v>
      </c>
      <c r="H871" s="148" t="e">
        <f t="shared" si="288"/>
        <v>#VALUE!</v>
      </c>
      <c r="I871" s="148" t="e">
        <f t="shared" si="295"/>
        <v>#VALUE!</v>
      </c>
      <c r="J871" s="148" t="e">
        <f t="shared" si="285"/>
        <v>#VALUE!</v>
      </c>
      <c r="K871" s="148" t="e">
        <f t="shared" si="296"/>
        <v>#VALUE!</v>
      </c>
      <c r="L871" s="148" t="e">
        <f t="shared" si="297"/>
        <v>#VALUE!</v>
      </c>
      <c r="M871" s="148" t="e">
        <f t="shared" si="286"/>
        <v>#VALUE!</v>
      </c>
      <c r="N871" s="148" t="e">
        <f t="shared" si="289"/>
        <v>#VALUE!</v>
      </c>
      <c r="O871" s="148"/>
      <c r="P871" s="148"/>
      <c r="Q871" s="148" t="e">
        <f t="shared" si="298"/>
        <v>#VALUE!</v>
      </c>
      <c r="R871" s="148" t="e">
        <f t="shared" si="299"/>
        <v>#VALUE!</v>
      </c>
      <c r="S871" s="137" t="e">
        <f t="shared" si="287"/>
        <v>#VALUE!</v>
      </c>
      <c r="T871" s="275" t="e">
        <f t="shared" si="279"/>
        <v>#VALUE!</v>
      </c>
      <c r="U871" s="275" t="e">
        <f t="shared" si="281"/>
        <v>#VALUE!</v>
      </c>
      <c r="V871" s="275" t="e">
        <f t="shared" si="281"/>
        <v>#VALUE!</v>
      </c>
      <c r="W871" s="275" t="e">
        <f t="shared" si="281"/>
        <v>#VALUE!</v>
      </c>
      <c r="X871" s="275" t="e">
        <f t="shared" si="281"/>
        <v>#VALUE!</v>
      </c>
      <c r="Y871" s="275" t="e">
        <f t="shared" si="281"/>
        <v>#VALUE!</v>
      </c>
      <c r="Z871" s="275" t="e">
        <f t="shared" si="281"/>
        <v>#VALUE!</v>
      </c>
      <c r="AA871" s="275" t="e">
        <f t="shared" si="281"/>
        <v>#VALUE!</v>
      </c>
      <c r="AB871" s="275" t="e">
        <f t="shared" si="281"/>
        <v>#VALUE!</v>
      </c>
      <c r="AC871" s="275" t="e">
        <f t="shared" si="281"/>
        <v>#VALUE!</v>
      </c>
      <c r="AD871" s="275" t="e">
        <f t="shared" si="281"/>
        <v>#VALUE!</v>
      </c>
      <c r="AE871" s="276" t="e">
        <f t="shared" si="290"/>
        <v>#VALUE!</v>
      </c>
    </row>
    <row r="872" spans="1:31">
      <c r="A872" s="133" t="e">
        <f t="shared" si="291"/>
        <v>#VALUE!</v>
      </c>
      <c r="B872" s="134" t="e">
        <f t="shared" si="292"/>
        <v>#VALUE!</v>
      </c>
      <c r="C872" s="134" t="e">
        <f t="shared" si="293"/>
        <v>#VALUE!</v>
      </c>
      <c r="D872" s="135" t="e">
        <f t="shared" si="294"/>
        <v>#VALUE!</v>
      </c>
      <c r="E872" s="150" t="e">
        <f t="shared" si="282"/>
        <v>#VALUE!</v>
      </c>
      <c r="F872" s="150" t="e">
        <f t="shared" si="283"/>
        <v>#VALUE!</v>
      </c>
      <c r="G872" s="136" t="e">
        <f t="shared" si="284"/>
        <v>#VALUE!</v>
      </c>
      <c r="H872" s="148" t="e">
        <f t="shared" si="288"/>
        <v>#VALUE!</v>
      </c>
      <c r="I872" s="148" t="e">
        <f t="shared" si="295"/>
        <v>#VALUE!</v>
      </c>
      <c r="J872" s="148" t="e">
        <f t="shared" si="285"/>
        <v>#VALUE!</v>
      </c>
      <c r="K872" s="148" t="e">
        <f t="shared" si="296"/>
        <v>#VALUE!</v>
      </c>
      <c r="L872" s="148" t="e">
        <f t="shared" si="297"/>
        <v>#VALUE!</v>
      </c>
      <c r="M872" s="148" t="e">
        <f t="shared" si="286"/>
        <v>#VALUE!</v>
      </c>
      <c r="N872" s="148" t="e">
        <f t="shared" si="289"/>
        <v>#VALUE!</v>
      </c>
      <c r="O872" s="148"/>
      <c r="P872" s="148"/>
      <c r="Q872" s="148" t="e">
        <f t="shared" si="298"/>
        <v>#VALUE!</v>
      </c>
      <c r="R872" s="148" t="e">
        <f t="shared" si="299"/>
        <v>#VALUE!</v>
      </c>
      <c r="S872" s="137" t="e">
        <f t="shared" si="287"/>
        <v>#VALUE!</v>
      </c>
      <c r="T872" s="275" t="e">
        <f t="shared" si="279"/>
        <v>#VALUE!</v>
      </c>
      <c r="U872" s="275" t="e">
        <f t="shared" si="281"/>
        <v>#VALUE!</v>
      </c>
      <c r="V872" s="275" t="e">
        <f t="shared" si="281"/>
        <v>#VALUE!</v>
      </c>
      <c r="W872" s="275" t="e">
        <f t="shared" si="281"/>
        <v>#VALUE!</v>
      </c>
      <c r="X872" s="275" t="e">
        <f t="shared" si="281"/>
        <v>#VALUE!</v>
      </c>
      <c r="Y872" s="275" t="e">
        <f t="shared" ref="U872:AD897" si="300">MAX(0,MIN(MAX(0,$M872),Y$7)-Y$6)</f>
        <v>#VALUE!</v>
      </c>
      <c r="Z872" s="275" t="e">
        <f t="shared" si="300"/>
        <v>#VALUE!</v>
      </c>
      <c r="AA872" s="275" t="e">
        <f t="shared" si="300"/>
        <v>#VALUE!</v>
      </c>
      <c r="AB872" s="275" t="e">
        <f t="shared" si="300"/>
        <v>#VALUE!</v>
      </c>
      <c r="AC872" s="275" t="e">
        <f t="shared" si="300"/>
        <v>#VALUE!</v>
      </c>
      <c r="AD872" s="275" t="e">
        <f t="shared" si="300"/>
        <v>#VALUE!</v>
      </c>
      <c r="AE872" s="276" t="e">
        <f t="shared" si="290"/>
        <v>#VALUE!</v>
      </c>
    </row>
    <row r="873" spans="1:31">
      <c r="A873" s="133" t="e">
        <f t="shared" si="291"/>
        <v>#VALUE!</v>
      </c>
      <c r="B873" s="134" t="e">
        <f t="shared" si="292"/>
        <v>#VALUE!</v>
      </c>
      <c r="C873" s="134" t="e">
        <f t="shared" si="293"/>
        <v>#VALUE!</v>
      </c>
      <c r="D873" s="135" t="e">
        <f t="shared" si="294"/>
        <v>#VALUE!</v>
      </c>
      <c r="E873" s="150" t="e">
        <f t="shared" si="282"/>
        <v>#VALUE!</v>
      </c>
      <c r="F873" s="150" t="e">
        <f t="shared" si="283"/>
        <v>#VALUE!</v>
      </c>
      <c r="G873" s="136" t="e">
        <f t="shared" si="284"/>
        <v>#VALUE!</v>
      </c>
      <c r="H873" s="148" t="e">
        <f t="shared" si="288"/>
        <v>#VALUE!</v>
      </c>
      <c r="I873" s="148" t="e">
        <f t="shared" si="295"/>
        <v>#VALUE!</v>
      </c>
      <c r="J873" s="148" t="e">
        <f t="shared" si="285"/>
        <v>#VALUE!</v>
      </c>
      <c r="K873" s="148" t="e">
        <f t="shared" si="296"/>
        <v>#VALUE!</v>
      </c>
      <c r="L873" s="148" t="e">
        <f t="shared" si="297"/>
        <v>#VALUE!</v>
      </c>
      <c r="M873" s="148" t="e">
        <f t="shared" si="286"/>
        <v>#VALUE!</v>
      </c>
      <c r="N873" s="148" t="e">
        <f t="shared" si="289"/>
        <v>#VALUE!</v>
      </c>
      <c r="O873" s="148"/>
      <c r="P873" s="148"/>
      <c r="Q873" s="148" t="e">
        <f t="shared" si="298"/>
        <v>#VALUE!</v>
      </c>
      <c r="R873" s="148" t="e">
        <f t="shared" si="299"/>
        <v>#VALUE!</v>
      </c>
      <c r="S873" s="137" t="e">
        <f t="shared" si="287"/>
        <v>#VALUE!</v>
      </c>
      <c r="T873" s="275" t="e">
        <f t="shared" si="279"/>
        <v>#VALUE!</v>
      </c>
      <c r="U873" s="275" t="e">
        <f t="shared" si="300"/>
        <v>#VALUE!</v>
      </c>
      <c r="V873" s="275" t="e">
        <f t="shared" si="300"/>
        <v>#VALUE!</v>
      </c>
      <c r="W873" s="275" t="e">
        <f t="shared" si="300"/>
        <v>#VALUE!</v>
      </c>
      <c r="X873" s="275" t="e">
        <f t="shared" si="300"/>
        <v>#VALUE!</v>
      </c>
      <c r="Y873" s="275" t="e">
        <f t="shared" si="300"/>
        <v>#VALUE!</v>
      </c>
      <c r="Z873" s="275" t="e">
        <f t="shared" si="300"/>
        <v>#VALUE!</v>
      </c>
      <c r="AA873" s="275" t="e">
        <f t="shared" si="300"/>
        <v>#VALUE!</v>
      </c>
      <c r="AB873" s="275" t="e">
        <f t="shared" si="300"/>
        <v>#VALUE!</v>
      </c>
      <c r="AC873" s="275" t="e">
        <f t="shared" si="300"/>
        <v>#VALUE!</v>
      </c>
      <c r="AD873" s="275" t="e">
        <f t="shared" si="300"/>
        <v>#VALUE!</v>
      </c>
      <c r="AE873" s="276" t="e">
        <f t="shared" si="290"/>
        <v>#VALUE!</v>
      </c>
    </row>
    <row r="874" spans="1:31">
      <c r="A874" s="133" t="e">
        <f t="shared" si="291"/>
        <v>#VALUE!</v>
      </c>
      <c r="B874" s="134" t="e">
        <f t="shared" si="292"/>
        <v>#VALUE!</v>
      </c>
      <c r="C874" s="134" t="e">
        <f t="shared" si="293"/>
        <v>#VALUE!</v>
      </c>
      <c r="D874" s="135" t="e">
        <f t="shared" si="294"/>
        <v>#VALUE!</v>
      </c>
      <c r="E874" s="150" t="e">
        <f t="shared" si="282"/>
        <v>#VALUE!</v>
      </c>
      <c r="F874" s="150" t="e">
        <f t="shared" si="283"/>
        <v>#VALUE!</v>
      </c>
      <c r="G874" s="136" t="e">
        <f t="shared" si="284"/>
        <v>#VALUE!</v>
      </c>
      <c r="H874" s="148" t="e">
        <f t="shared" si="288"/>
        <v>#VALUE!</v>
      </c>
      <c r="I874" s="148" t="e">
        <f t="shared" si="295"/>
        <v>#VALUE!</v>
      </c>
      <c r="J874" s="148" t="e">
        <f t="shared" si="285"/>
        <v>#VALUE!</v>
      </c>
      <c r="K874" s="148" t="e">
        <f t="shared" si="296"/>
        <v>#VALUE!</v>
      </c>
      <c r="L874" s="148" t="e">
        <f t="shared" si="297"/>
        <v>#VALUE!</v>
      </c>
      <c r="M874" s="148" t="e">
        <f t="shared" si="286"/>
        <v>#VALUE!</v>
      </c>
      <c r="N874" s="148" t="e">
        <f t="shared" si="289"/>
        <v>#VALUE!</v>
      </c>
      <c r="O874" s="148"/>
      <c r="P874" s="148"/>
      <c r="Q874" s="148" t="e">
        <f t="shared" si="298"/>
        <v>#VALUE!</v>
      </c>
      <c r="R874" s="148" t="e">
        <f t="shared" si="299"/>
        <v>#VALUE!</v>
      </c>
      <c r="S874" s="137" t="e">
        <f t="shared" si="287"/>
        <v>#VALUE!</v>
      </c>
      <c r="T874" s="275" t="e">
        <f t="shared" si="279"/>
        <v>#VALUE!</v>
      </c>
      <c r="U874" s="275" t="e">
        <f t="shared" si="300"/>
        <v>#VALUE!</v>
      </c>
      <c r="V874" s="275" t="e">
        <f t="shared" si="300"/>
        <v>#VALUE!</v>
      </c>
      <c r="W874" s="275" t="e">
        <f t="shared" si="300"/>
        <v>#VALUE!</v>
      </c>
      <c r="X874" s="275" t="e">
        <f t="shared" si="300"/>
        <v>#VALUE!</v>
      </c>
      <c r="Y874" s="275" t="e">
        <f t="shared" si="300"/>
        <v>#VALUE!</v>
      </c>
      <c r="Z874" s="275" t="e">
        <f t="shared" si="300"/>
        <v>#VALUE!</v>
      </c>
      <c r="AA874" s="275" t="e">
        <f t="shared" si="300"/>
        <v>#VALUE!</v>
      </c>
      <c r="AB874" s="275" t="e">
        <f t="shared" si="300"/>
        <v>#VALUE!</v>
      </c>
      <c r="AC874" s="275" t="e">
        <f t="shared" si="300"/>
        <v>#VALUE!</v>
      </c>
      <c r="AD874" s="275" t="e">
        <f t="shared" si="300"/>
        <v>#VALUE!</v>
      </c>
      <c r="AE874" s="276" t="e">
        <f t="shared" si="290"/>
        <v>#VALUE!</v>
      </c>
    </row>
    <row r="875" spans="1:31">
      <c r="A875" s="133" t="e">
        <f t="shared" si="291"/>
        <v>#VALUE!</v>
      </c>
      <c r="B875" s="134" t="e">
        <f t="shared" si="292"/>
        <v>#VALUE!</v>
      </c>
      <c r="C875" s="134" t="e">
        <f t="shared" si="293"/>
        <v>#VALUE!</v>
      </c>
      <c r="D875" s="135" t="e">
        <f t="shared" si="294"/>
        <v>#VALUE!</v>
      </c>
      <c r="E875" s="150" t="e">
        <f t="shared" si="282"/>
        <v>#VALUE!</v>
      </c>
      <c r="F875" s="150" t="e">
        <f t="shared" si="283"/>
        <v>#VALUE!</v>
      </c>
      <c r="G875" s="136" t="e">
        <f t="shared" si="284"/>
        <v>#VALUE!</v>
      </c>
      <c r="H875" s="148" t="e">
        <f t="shared" si="288"/>
        <v>#VALUE!</v>
      </c>
      <c r="I875" s="148" t="e">
        <f t="shared" si="295"/>
        <v>#VALUE!</v>
      </c>
      <c r="J875" s="148" t="e">
        <f t="shared" si="285"/>
        <v>#VALUE!</v>
      </c>
      <c r="K875" s="148" t="e">
        <f t="shared" si="296"/>
        <v>#VALUE!</v>
      </c>
      <c r="L875" s="148" t="e">
        <f t="shared" si="297"/>
        <v>#VALUE!</v>
      </c>
      <c r="M875" s="148" t="e">
        <f t="shared" si="286"/>
        <v>#VALUE!</v>
      </c>
      <c r="N875" s="148" t="e">
        <f t="shared" si="289"/>
        <v>#VALUE!</v>
      </c>
      <c r="O875" s="148"/>
      <c r="P875" s="148"/>
      <c r="Q875" s="148" t="e">
        <f t="shared" si="298"/>
        <v>#VALUE!</v>
      </c>
      <c r="R875" s="148" t="e">
        <f t="shared" si="299"/>
        <v>#VALUE!</v>
      </c>
      <c r="S875" s="137" t="e">
        <f t="shared" si="287"/>
        <v>#VALUE!</v>
      </c>
      <c r="T875" s="275" t="e">
        <f t="shared" ref="T875:T938" si="301">MAX(0,MIN(MAX(0,$M875),T$7)-T$6)</f>
        <v>#VALUE!</v>
      </c>
      <c r="U875" s="275" t="e">
        <f t="shared" si="300"/>
        <v>#VALUE!</v>
      </c>
      <c r="V875" s="275" t="e">
        <f t="shared" si="300"/>
        <v>#VALUE!</v>
      </c>
      <c r="W875" s="275" t="e">
        <f t="shared" si="300"/>
        <v>#VALUE!</v>
      </c>
      <c r="X875" s="275" t="e">
        <f t="shared" si="300"/>
        <v>#VALUE!</v>
      </c>
      <c r="Y875" s="275" t="e">
        <f t="shared" si="300"/>
        <v>#VALUE!</v>
      </c>
      <c r="Z875" s="275" t="e">
        <f t="shared" si="300"/>
        <v>#VALUE!</v>
      </c>
      <c r="AA875" s="275" t="e">
        <f t="shared" si="300"/>
        <v>#VALUE!</v>
      </c>
      <c r="AB875" s="275" t="e">
        <f t="shared" si="300"/>
        <v>#VALUE!</v>
      </c>
      <c r="AC875" s="275" t="e">
        <f t="shared" si="300"/>
        <v>#VALUE!</v>
      </c>
      <c r="AD875" s="275" t="e">
        <f t="shared" si="300"/>
        <v>#VALUE!</v>
      </c>
      <c r="AE875" s="276" t="e">
        <f t="shared" si="290"/>
        <v>#VALUE!</v>
      </c>
    </row>
    <row r="876" spans="1:31">
      <c r="A876" s="133" t="e">
        <f t="shared" si="291"/>
        <v>#VALUE!</v>
      </c>
      <c r="B876" s="134" t="e">
        <f t="shared" si="292"/>
        <v>#VALUE!</v>
      </c>
      <c r="C876" s="134" t="e">
        <f t="shared" si="293"/>
        <v>#VALUE!</v>
      </c>
      <c r="D876" s="135" t="e">
        <f t="shared" si="294"/>
        <v>#VALUE!</v>
      </c>
      <c r="E876" s="150" t="e">
        <f t="shared" si="282"/>
        <v>#VALUE!</v>
      </c>
      <c r="F876" s="150" t="e">
        <f t="shared" si="283"/>
        <v>#VALUE!</v>
      </c>
      <c r="G876" s="136" t="e">
        <f t="shared" si="284"/>
        <v>#VALUE!</v>
      </c>
      <c r="H876" s="148" t="e">
        <f t="shared" si="288"/>
        <v>#VALUE!</v>
      </c>
      <c r="I876" s="148" t="e">
        <f t="shared" si="295"/>
        <v>#VALUE!</v>
      </c>
      <c r="J876" s="148" t="e">
        <f t="shared" si="285"/>
        <v>#VALUE!</v>
      </c>
      <c r="K876" s="148" t="e">
        <f t="shared" si="296"/>
        <v>#VALUE!</v>
      </c>
      <c r="L876" s="148" t="e">
        <f t="shared" si="297"/>
        <v>#VALUE!</v>
      </c>
      <c r="M876" s="148" t="e">
        <f t="shared" si="286"/>
        <v>#VALUE!</v>
      </c>
      <c r="N876" s="148" t="e">
        <f t="shared" si="289"/>
        <v>#VALUE!</v>
      </c>
      <c r="O876" s="148"/>
      <c r="P876" s="148"/>
      <c r="Q876" s="148" t="e">
        <f t="shared" si="298"/>
        <v>#VALUE!</v>
      </c>
      <c r="R876" s="148" t="e">
        <f t="shared" si="299"/>
        <v>#VALUE!</v>
      </c>
      <c r="S876" s="137" t="e">
        <f t="shared" si="287"/>
        <v>#VALUE!</v>
      </c>
      <c r="T876" s="275" t="e">
        <f t="shared" si="301"/>
        <v>#VALUE!</v>
      </c>
      <c r="U876" s="275" t="e">
        <f t="shared" si="300"/>
        <v>#VALUE!</v>
      </c>
      <c r="V876" s="275" t="e">
        <f t="shared" si="300"/>
        <v>#VALUE!</v>
      </c>
      <c r="W876" s="275" t="e">
        <f t="shared" si="300"/>
        <v>#VALUE!</v>
      </c>
      <c r="X876" s="275" t="e">
        <f t="shared" si="300"/>
        <v>#VALUE!</v>
      </c>
      <c r="Y876" s="275" t="e">
        <f t="shared" si="300"/>
        <v>#VALUE!</v>
      </c>
      <c r="Z876" s="275" t="e">
        <f t="shared" si="300"/>
        <v>#VALUE!</v>
      </c>
      <c r="AA876" s="275" t="e">
        <f t="shared" si="300"/>
        <v>#VALUE!</v>
      </c>
      <c r="AB876" s="275" t="e">
        <f t="shared" si="300"/>
        <v>#VALUE!</v>
      </c>
      <c r="AC876" s="275" t="e">
        <f t="shared" si="300"/>
        <v>#VALUE!</v>
      </c>
      <c r="AD876" s="275" t="e">
        <f t="shared" si="300"/>
        <v>#VALUE!</v>
      </c>
      <c r="AE876" s="276" t="e">
        <f t="shared" si="290"/>
        <v>#VALUE!</v>
      </c>
    </row>
    <row r="877" spans="1:31">
      <c r="A877" s="133" t="e">
        <f t="shared" si="291"/>
        <v>#VALUE!</v>
      </c>
      <c r="B877" s="134" t="e">
        <f t="shared" si="292"/>
        <v>#VALUE!</v>
      </c>
      <c r="C877" s="134" t="e">
        <f t="shared" si="293"/>
        <v>#VALUE!</v>
      </c>
      <c r="D877" s="135" t="e">
        <f t="shared" si="294"/>
        <v>#VALUE!</v>
      </c>
      <c r="E877" s="150" t="e">
        <f t="shared" si="282"/>
        <v>#VALUE!</v>
      </c>
      <c r="F877" s="150" t="e">
        <f t="shared" si="283"/>
        <v>#VALUE!</v>
      </c>
      <c r="G877" s="136" t="e">
        <f t="shared" si="284"/>
        <v>#VALUE!</v>
      </c>
      <c r="H877" s="148" t="e">
        <f t="shared" si="288"/>
        <v>#VALUE!</v>
      </c>
      <c r="I877" s="148" t="e">
        <f t="shared" si="295"/>
        <v>#VALUE!</v>
      </c>
      <c r="J877" s="148" t="e">
        <f t="shared" si="285"/>
        <v>#VALUE!</v>
      </c>
      <c r="K877" s="148" t="e">
        <f t="shared" si="296"/>
        <v>#VALUE!</v>
      </c>
      <c r="L877" s="148" t="e">
        <f t="shared" si="297"/>
        <v>#VALUE!</v>
      </c>
      <c r="M877" s="148" t="e">
        <f t="shared" si="286"/>
        <v>#VALUE!</v>
      </c>
      <c r="N877" s="148" t="e">
        <f t="shared" si="289"/>
        <v>#VALUE!</v>
      </c>
      <c r="O877" s="148"/>
      <c r="P877" s="148"/>
      <c r="Q877" s="148" t="e">
        <f t="shared" si="298"/>
        <v>#VALUE!</v>
      </c>
      <c r="R877" s="148" t="e">
        <f t="shared" si="299"/>
        <v>#VALUE!</v>
      </c>
      <c r="S877" s="137" t="e">
        <f t="shared" si="287"/>
        <v>#VALUE!</v>
      </c>
      <c r="T877" s="275" t="e">
        <f t="shared" si="301"/>
        <v>#VALUE!</v>
      </c>
      <c r="U877" s="275" t="e">
        <f t="shared" si="300"/>
        <v>#VALUE!</v>
      </c>
      <c r="V877" s="275" t="e">
        <f t="shared" si="300"/>
        <v>#VALUE!</v>
      </c>
      <c r="W877" s="275" t="e">
        <f t="shared" si="300"/>
        <v>#VALUE!</v>
      </c>
      <c r="X877" s="275" t="e">
        <f t="shared" si="300"/>
        <v>#VALUE!</v>
      </c>
      <c r="Y877" s="275" t="e">
        <f t="shared" si="300"/>
        <v>#VALUE!</v>
      </c>
      <c r="Z877" s="275" t="e">
        <f t="shared" si="300"/>
        <v>#VALUE!</v>
      </c>
      <c r="AA877" s="275" t="e">
        <f t="shared" si="300"/>
        <v>#VALUE!</v>
      </c>
      <c r="AB877" s="275" t="e">
        <f t="shared" si="300"/>
        <v>#VALUE!</v>
      </c>
      <c r="AC877" s="275" t="e">
        <f t="shared" si="300"/>
        <v>#VALUE!</v>
      </c>
      <c r="AD877" s="275" t="e">
        <f t="shared" si="300"/>
        <v>#VALUE!</v>
      </c>
      <c r="AE877" s="276" t="e">
        <f t="shared" si="290"/>
        <v>#VALUE!</v>
      </c>
    </row>
    <row r="878" spans="1:31">
      <c r="A878" s="133" t="e">
        <f t="shared" si="291"/>
        <v>#VALUE!</v>
      </c>
      <c r="B878" s="134" t="e">
        <f t="shared" si="292"/>
        <v>#VALUE!</v>
      </c>
      <c r="C878" s="134" t="e">
        <f t="shared" si="293"/>
        <v>#VALUE!</v>
      </c>
      <c r="D878" s="135" t="e">
        <f t="shared" si="294"/>
        <v>#VALUE!</v>
      </c>
      <c r="E878" s="150" t="e">
        <f t="shared" si="282"/>
        <v>#VALUE!</v>
      </c>
      <c r="F878" s="150" t="e">
        <f t="shared" si="283"/>
        <v>#VALUE!</v>
      </c>
      <c r="G878" s="136" t="e">
        <f t="shared" si="284"/>
        <v>#VALUE!</v>
      </c>
      <c r="H878" s="148" t="e">
        <f t="shared" si="288"/>
        <v>#VALUE!</v>
      </c>
      <c r="I878" s="148" t="e">
        <f t="shared" si="295"/>
        <v>#VALUE!</v>
      </c>
      <c r="J878" s="148" t="e">
        <f t="shared" si="285"/>
        <v>#VALUE!</v>
      </c>
      <c r="K878" s="148" t="e">
        <f t="shared" si="296"/>
        <v>#VALUE!</v>
      </c>
      <c r="L878" s="148" t="e">
        <f t="shared" si="297"/>
        <v>#VALUE!</v>
      </c>
      <c r="M878" s="148" t="e">
        <f t="shared" si="286"/>
        <v>#VALUE!</v>
      </c>
      <c r="N878" s="148" t="e">
        <f t="shared" si="289"/>
        <v>#VALUE!</v>
      </c>
      <c r="O878" s="148"/>
      <c r="P878" s="148"/>
      <c r="Q878" s="148" t="e">
        <f t="shared" si="298"/>
        <v>#VALUE!</v>
      </c>
      <c r="R878" s="148" t="e">
        <f t="shared" si="299"/>
        <v>#VALUE!</v>
      </c>
      <c r="S878" s="137" t="e">
        <f t="shared" si="287"/>
        <v>#VALUE!</v>
      </c>
      <c r="T878" s="275" t="e">
        <f t="shared" si="301"/>
        <v>#VALUE!</v>
      </c>
      <c r="U878" s="275" t="e">
        <f t="shared" si="300"/>
        <v>#VALUE!</v>
      </c>
      <c r="V878" s="275" t="e">
        <f t="shared" si="300"/>
        <v>#VALUE!</v>
      </c>
      <c r="W878" s="275" t="e">
        <f t="shared" si="300"/>
        <v>#VALUE!</v>
      </c>
      <c r="X878" s="275" t="e">
        <f t="shared" si="300"/>
        <v>#VALUE!</v>
      </c>
      <c r="Y878" s="275" t="e">
        <f t="shared" si="300"/>
        <v>#VALUE!</v>
      </c>
      <c r="Z878" s="275" t="e">
        <f t="shared" si="300"/>
        <v>#VALUE!</v>
      </c>
      <c r="AA878" s="275" t="e">
        <f t="shared" si="300"/>
        <v>#VALUE!</v>
      </c>
      <c r="AB878" s="275" t="e">
        <f t="shared" si="300"/>
        <v>#VALUE!</v>
      </c>
      <c r="AC878" s="275" t="e">
        <f t="shared" si="300"/>
        <v>#VALUE!</v>
      </c>
      <c r="AD878" s="275" t="e">
        <f t="shared" si="300"/>
        <v>#VALUE!</v>
      </c>
      <c r="AE878" s="276" t="e">
        <f t="shared" si="290"/>
        <v>#VALUE!</v>
      </c>
    </row>
    <row r="879" spans="1:31">
      <c r="A879" s="133" t="e">
        <f t="shared" si="291"/>
        <v>#VALUE!</v>
      </c>
      <c r="B879" s="134" t="e">
        <f t="shared" si="292"/>
        <v>#VALUE!</v>
      </c>
      <c r="C879" s="134" t="e">
        <f t="shared" si="293"/>
        <v>#VALUE!</v>
      </c>
      <c r="D879" s="135" t="e">
        <f t="shared" si="294"/>
        <v>#VALUE!</v>
      </c>
      <c r="E879" s="150" t="e">
        <f t="shared" si="282"/>
        <v>#VALUE!</v>
      </c>
      <c r="F879" s="150" t="e">
        <f t="shared" si="283"/>
        <v>#VALUE!</v>
      </c>
      <c r="G879" s="136" t="e">
        <f t="shared" si="284"/>
        <v>#VALUE!</v>
      </c>
      <c r="H879" s="148" t="e">
        <f t="shared" si="288"/>
        <v>#VALUE!</v>
      </c>
      <c r="I879" s="148" t="e">
        <f t="shared" si="295"/>
        <v>#VALUE!</v>
      </c>
      <c r="J879" s="148" t="e">
        <f t="shared" si="285"/>
        <v>#VALUE!</v>
      </c>
      <c r="K879" s="148" t="e">
        <f t="shared" si="296"/>
        <v>#VALUE!</v>
      </c>
      <c r="L879" s="148" t="e">
        <f t="shared" si="297"/>
        <v>#VALUE!</v>
      </c>
      <c r="M879" s="148" t="e">
        <f t="shared" si="286"/>
        <v>#VALUE!</v>
      </c>
      <c r="N879" s="148" t="e">
        <f t="shared" si="289"/>
        <v>#VALUE!</v>
      </c>
      <c r="O879" s="148"/>
      <c r="P879" s="148"/>
      <c r="Q879" s="148" t="e">
        <f t="shared" si="298"/>
        <v>#VALUE!</v>
      </c>
      <c r="R879" s="148" t="e">
        <f t="shared" si="299"/>
        <v>#VALUE!</v>
      </c>
      <c r="S879" s="137" t="e">
        <f t="shared" si="287"/>
        <v>#VALUE!</v>
      </c>
      <c r="T879" s="275" t="e">
        <f t="shared" si="301"/>
        <v>#VALUE!</v>
      </c>
      <c r="U879" s="275" t="e">
        <f t="shared" si="300"/>
        <v>#VALUE!</v>
      </c>
      <c r="V879" s="275" t="e">
        <f t="shared" si="300"/>
        <v>#VALUE!</v>
      </c>
      <c r="W879" s="275" t="e">
        <f t="shared" si="300"/>
        <v>#VALUE!</v>
      </c>
      <c r="X879" s="275" t="e">
        <f t="shared" si="300"/>
        <v>#VALUE!</v>
      </c>
      <c r="Y879" s="275" t="e">
        <f t="shared" si="300"/>
        <v>#VALUE!</v>
      </c>
      <c r="Z879" s="275" t="e">
        <f t="shared" si="300"/>
        <v>#VALUE!</v>
      </c>
      <c r="AA879" s="275" t="e">
        <f t="shared" si="300"/>
        <v>#VALUE!</v>
      </c>
      <c r="AB879" s="275" t="e">
        <f t="shared" si="300"/>
        <v>#VALUE!</v>
      </c>
      <c r="AC879" s="275" t="e">
        <f t="shared" si="300"/>
        <v>#VALUE!</v>
      </c>
      <c r="AD879" s="275" t="e">
        <f t="shared" si="300"/>
        <v>#VALUE!</v>
      </c>
      <c r="AE879" s="276" t="e">
        <f t="shared" si="290"/>
        <v>#VALUE!</v>
      </c>
    </row>
    <row r="880" spans="1:31">
      <c r="A880" s="133" t="e">
        <f t="shared" si="291"/>
        <v>#VALUE!</v>
      </c>
      <c r="B880" s="134" t="e">
        <f t="shared" si="292"/>
        <v>#VALUE!</v>
      </c>
      <c r="C880" s="134" t="e">
        <f t="shared" si="293"/>
        <v>#VALUE!</v>
      </c>
      <c r="D880" s="135" t="e">
        <f t="shared" si="294"/>
        <v>#VALUE!</v>
      </c>
      <c r="E880" s="150" t="e">
        <f t="shared" si="282"/>
        <v>#VALUE!</v>
      </c>
      <c r="F880" s="150" t="e">
        <f t="shared" si="283"/>
        <v>#VALUE!</v>
      </c>
      <c r="G880" s="136" t="e">
        <f t="shared" si="284"/>
        <v>#VALUE!</v>
      </c>
      <c r="H880" s="148" t="e">
        <f t="shared" si="288"/>
        <v>#VALUE!</v>
      </c>
      <c r="I880" s="148" t="e">
        <f t="shared" si="295"/>
        <v>#VALUE!</v>
      </c>
      <c r="J880" s="148" t="e">
        <f t="shared" si="285"/>
        <v>#VALUE!</v>
      </c>
      <c r="K880" s="148" t="e">
        <f t="shared" si="296"/>
        <v>#VALUE!</v>
      </c>
      <c r="L880" s="148" t="e">
        <f t="shared" si="297"/>
        <v>#VALUE!</v>
      </c>
      <c r="M880" s="148" t="e">
        <f t="shared" si="286"/>
        <v>#VALUE!</v>
      </c>
      <c r="N880" s="148" t="e">
        <f t="shared" si="289"/>
        <v>#VALUE!</v>
      </c>
      <c r="O880" s="148"/>
      <c r="P880" s="148"/>
      <c r="Q880" s="148" t="e">
        <f t="shared" si="298"/>
        <v>#VALUE!</v>
      </c>
      <c r="R880" s="148" t="e">
        <f t="shared" si="299"/>
        <v>#VALUE!</v>
      </c>
      <c r="S880" s="137" t="e">
        <f t="shared" si="287"/>
        <v>#VALUE!</v>
      </c>
      <c r="T880" s="275" t="e">
        <f t="shared" si="301"/>
        <v>#VALUE!</v>
      </c>
      <c r="U880" s="275" t="e">
        <f t="shared" si="300"/>
        <v>#VALUE!</v>
      </c>
      <c r="V880" s="275" t="e">
        <f t="shared" si="300"/>
        <v>#VALUE!</v>
      </c>
      <c r="W880" s="275" t="e">
        <f t="shared" si="300"/>
        <v>#VALUE!</v>
      </c>
      <c r="X880" s="275" t="e">
        <f t="shared" si="300"/>
        <v>#VALUE!</v>
      </c>
      <c r="Y880" s="275" t="e">
        <f t="shared" si="300"/>
        <v>#VALUE!</v>
      </c>
      <c r="Z880" s="275" t="e">
        <f t="shared" si="300"/>
        <v>#VALUE!</v>
      </c>
      <c r="AA880" s="275" t="e">
        <f t="shared" si="300"/>
        <v>#VALUE!</v>
      </c>
      <c r="AB880" s="275" t="e">
        <f t="shared" si="300"/>
        <v>#VALUE!</v>
      </c>
      <c r="AC880" s="275" t="e">
        <f t="shared" si="300"/>
        <v>#VALUE!</v>
      </c>
      <c r="AD880" s="275" t="e">
        <f t="shared" si="300"/>
        <v>#VALUE!</v>
      </c>
      <c r="AE880" s="276" t="e">
        <f t="shared" si="290"/>
        <v>#VALUE!</v>
      </c>
    </row>
    <row r="881" spans="1:31">
      <c r="A881" s="133" t="e">
        <f t="shared" si="291"/>
        <v>#VALUE!</v>
      </c>
      <c r="B881" s="134" t="e">
        <f t="shared" si="292"/>
        <v>#VALUE!</v>
      </c>
      <c r="C881" s="134" t="e">
        <f t="shared" si="293"/>
        <v>#VALUE!</v>
      </c>
      <c r="D881" s="135" t="e">
        <f t="shared" si="294"/>
        <v>#VALUE!</v>
      </c>
      <c r="E881" s="150" t="e">
        <f t="shared" si="282"/>
        <v>#VALUE!</v>
      </c>
      <c r="F881" s="150" t="e">
        <f t="shared" si="283"/>
        <v>#VALUE!</v>
      </c>
      <c r="G881" s="136" t="e">
        <f t="shared" si="284"/>
        <v>#VALUE!</v>
      </c>
      <c r="H881" s="148" t="e">
        <f t="shared" si="288"/>
        <v>#VALUE!</v>
      </c>
      <c r="I881" s="148" t="e">
        <f t="shared" si="295"/>
        <v>#VALUE!</v>
      </c>
      <c r="J881" s="148" t="e">
        <f t="shared" si="285"/>
        <v>#VALUE!</v>
      </c>
      <c r="K881" s="148" t="e">
        <f t="shared" si="296"/>
        <v>#VALUE!</v>
      </c>
      <c r="L881" s="148" t="e">
        <f t="shared" si="297"/>
        <v>#VALUE!</v>
      </c>
      <c r="M881" s="148" t="e">
        <f t="shared" si="286"/>
        <v>#VALUE!</v>
      </c>
      <c r="N881" s="148" t="e">
        <f t="shared" si="289"/>
        <v>#VALUE!</v>
      </c>
      <c r="O881" s="148"/>
      <c r="P881" s="148"/>
      <c r="Q881" s="148" t="e">
        <f t="shared" si="298"/>
        <v>#VALUE!</v>
      </c>
      <c r="R881" s="148" t="e">
        <f t="shared" si="299"/>
        <v>#VALUE!</v>
      </c>
      <c r="S881" s="137" t="e">
        <f t="shared" si="287"/>
        <v>#VALUE!</v>
      </c>
      <c r="T881" s="275" t="e">
        <f t="shared" si="301"/>
        <v>#VALUE!</v>
      </c>
      <c r="U881" s="275" t="e">
        <f t="shared" si="300"/>
        <v>#VALUE!</v>
      </c>
      <c r="V881" s="275" t="e">
        <f t="shared" si="300"/>
        <v>#VALUE!</v>
      </c>
      <c r="W881" s="275" t="e">
        <f t="shared" si="300"/>
        <v>#VALUE!</v>
      </c>
      <c r="X881" s="275" t="e">
        <f t="shared" si="300"/>
        <v>#VALUE!</v>
      </c>
      <c r="Y881" s="275" t="e">
        <f t="shared" si="300"/>
        <v>#VALUE!</v>
      </c>
      <c r="Z881" s="275" t="e">
        <f t="shared" si="300"/>
        <v>#VALUE!</v>
      </c>
      <c r="AA881" s="275" t="e">
        <f t="shared" si="300"/>
        <v>#VALUE!</v>
      </c>
      <c r="AB881" s="275" t="e">
        <f t="shared" si="300"/>
        <v>#VALUE!</v>
      </c>
      <c r="AC881" s="275" t="e">
        <f t="shared" si="300"/>
        <v>#VALUE!</v>
      </c>
      <c r="AD881" s="275" t="e">
        <f t="shared" si="300"/>
        <v>#VALUE!</v>
      </c>
      <c r="AE881" s="276" t="e">
        <f t="shared" si="290"/>
        <v>#VALUE!</v>
      </c>
    </row>
    <row r="882" spans="1:31">
      <c r="A882" s="133" t="e">
        <f t="shared" si="291"/>
        <v>#VALUE!</v>
      </c>
      <c r="B882" s="134" t="e">
        <f t="shared" si="292"/>
        <v>#VALUE!</v>
      </c>
      <c r="C882" s="134" t="e">
        <f t="shared" si="293"/>
        <v>#VALUE!</v>
      </c>
      <c r="D882" s="135" t="e">
        <f t="shared" si="294"/>
        <v>#VALUE!</v>
      </c>
      <c r="E882" s="150" t="e">
        <f t="shared" si="282"/>
        <v>#VALUE!</v>
      </c>
      <c r="F882" s="150" t="e">
        <f t="shared" si="283"/>
        <v>#VALUE!</v>
      </c>
      <c r="G882" s="136" t="e">
        <f t="shared" si="284"/>
        <v>#VALUE!</v>
      </c>
      <c r="H882" s="148" t="e">
        <f t="shared" si="288"/>
        <v>#VALUE!</v>
      </c>
      <c r="I882" s="148" t="e">
        <f t="shared" si="295"/>
        <v>#VALUE!</v>
      </c>
      <c r="J882" s="148" t="e">
        <f t="shared" si="285"/>
        <v>#VALUE!</v>
      </c>
      <c r="K882" s="148" t="e">
        <f t="shared" si="296"/>
        <v>#VALUE!</v>
      </c>
      <c r="L882" s="148" t="e">
        <f t="shared" si="297"/>
        <v>#VALUE!</v>
      </c>
      <c r="M882" s="148" t="e">
        <f t="shared" si="286"/>
        <v>#VALUE!</v>
      </c>
      <c r="N882" s="148" t="e">
        <f t="shared" si="289"/>
        <v>#VALUE!</v>
      </c>
      <c r="O882" s="148"/>
      <c r="P882" s="148"/>
      <c r="Q882" s="148" t="e">
        <f t="shared" si="298"/>
        <v>#VALUE!</v>
      </c>
      <c r="R882" s="148" t="e">
        <f t="shared" si="299"/>
        <v>#VALUE!</v>
      </c>
      <c r="S882" s="137" t="e">
        <f t="shared" si="287"/>
        <v>#VALUE!</v>
      </c>
      <c r="T882" s="275" t="e">
        <f t="shared" si="301"/>
        <v>#VALUE!</v>
      </c>
      <c r="U882" s="275" t="e">
        <f t="shared" si="300"/>
        <v>#VALUE!</v>
      </c>
      <c r="V882" s="275" t="e">
        <f t="shared" si="300"/>
        <v>#VALUE!</v>
      </c>
      <c r="W882" s="275" t="e">
        <f t="shared" si="300"/>
        <v>#VALUE!</v>
      </c>
      <c r="X882" s="275" t="e">
        <f t="shared" si="300"/>
        <v>#VALUE!</v>
      </c>
      <c r="Y882" s="275" t="e">
        <f t="shared" si="300"/>
        <v>#VALUE!</v>
      </c>
      <c r="Z882" s="275" t="e">
        <f t="shared" si="300"/>
        <v>#VALUE!</v>
      </c>
      <c r="AA882" s="275" t="e">
        <f t="shared" si="300"/>
        <v>#VALUE!</v>
      </c>
      <c r="AB882" s="275" t="e">
        <f t="shared" si="300"/>
        <v>#VALUE!</v>
      </c>
      <c r="AC882" s="275" t="e">
        <f t="shared" si="300"/>
        <v>#VALUE!</v>
      </c>
      <c r="AD882" s="275" t="e">
        <f t="shared" si="300"/>
        <v>#VALUE!</v>
      </c>
      <c r="AE882" s="276" t="e">
        <f t="shared" si="290"/>
        <v>#VALUE!</v>
      </c>
    </row>
    <row r="883" spans="1:31">
      <c r="A883" s="133" t="e">
        <f t="shared" si="291"/>
        <v>#VALUE!</v>
      </c>
      <c r="B883" s="134" t="e">
        <f t="shared" si="292"/>
        <v>#VALUE!</v>
      </c>
      <c r="C883" s="134" t="e">
        <f t="shared" si="293"/>
        <v>#VALUE!</v>
      </c>
      <c r="D883" s="135" t="e">
        <f t="shared" si="294"/>
        <v>#VALUE!</v>
      </c>
      <c r="E883" s="150" t="e">
        <f t="shared" si="282"/>
        <v>#VALUE!</v>
      </c>
      <c r="F883" s="150" t="e">
        <f t="shared" si="283"/>
        <v>#VALUE!</v>
      </c>
      <c r="G883" s="136" t="e">
        <f t="shared" si="284"/>
        <v>#VALUE!</v>
      </c>
      <c r="H883" s="148" t="e">
        <f t="shared" si="288"/>
        <v>#VALUE!</v>
      </c>
      <c r="I883" s="148" t="e">
        <f t="shared" si="295"/>
        <v>#VALUE!</v>
      </c>
      <c r="J883" s="148" t="e">
        <f t="shared" si="285"/>
        <v>#VALUE!</v>
      </c>
      <c r="K883" s="148" t="e">
        <f t="shared" si="296"/>
        <v>#VALUE!</v>
      </c>
      <c r="L883" s="148" t="e">
        <f t="shared" si="297"/>
        <v>#VALUE!</v>
      </c>
      <c r="M883" s="148" t="e">
        <f t="shared" si="286"/>
        <v>#VALUE!</v>
      </c>
      <c r="N883" s="148" t="e">
        <f t="shared" si="289"/>
        <v>#VALUE!</v>
      </c>
      <c r="O883" s="148"/>
      <c r="P883" s="148"/>
      <c r="Q883" s="148" t="e">
        <f t="shared" si="298"/>
        <v>#VALUE!</v>
      </c>
      <c r="R883" s="148" t="e">
        <f t="shared" si="299"/>
        <v>#VALUE!</v>
      </c>
      <c r="S883" s="137" t="e">
        <f t="shared" si="287"/>
        <v>#VALUE!</v>
      </c>
      <c r="T883" s="275" t="e">
        <f t="shared" si="301"/>
        <v>#VALUE!</v>
      </c>
      <c r="U883" s="275" t="e">
        <f t="shared" si="300"/>
        <v>#VALUE!</v>
      </c>
      <c r="V883" s="275" t="e">
        <f t="shared" si="300"/>
        <v>#VALUE!</v>
      </c>
      <c r="W883" s="275" t="e">
        <f t="shared" si="300"/>
        <v>#VALUE!</v>
      </c>
      <c r="X883" s="275" t="e">
        <f t="shared" si="300"/>
        <v>#VALUE!</v>
      </c>
      <c r="Y883" s="275" t="e">
        <f t="shared" si="300"/>
        <v>#VALUE!</v>
      </c>
      <c r="Z883" s="275" t="e">
        <f t="shared" si="300"/>
        <v>#VALUE!</v>
      </c>
      <c r="AA883" s="275" t="e">
        <f t="shared" si="300"/>
        <v>#VALUE!</v>
      </c>
      <c r="AB883" s="275" t="e">
        <f t="shared" si="300"/>
        <v>#VALUE!</v>
      </c>
      <c r="AC883" s="275" t="e">
        <f t="shared" si="300"/>
        <v>#VALUE!</v>
      </c>
      <c r="AD883" s="275" t="e">
        <f t="shared" si="300"/>
        <v>#VALUE!</v>
      </c>
      <c r="AE883" s="276" t="e">
        <f t="shared" si="290"/>
        <v>#VALUE!</v>
      </c>
    </row>
    <row r="884" spans="1:31">
      <c r="A884" s="133" t="e">
        <f t="shared" si="291"/>
        <v>#VALUE!</v>
      </c>
      <c r="B884" s="134" t="e">
        <f t="shared" si="292"/>
        <v>#VALUE!</v>
      </c>
      <c r="C884" s="134" t="e">
        <f t="shared" si="293"/>
        <v>#VALUE!</v>
      </c>
      <c r="D884" s="135" t="e">
        <f t="shared" si="294"/>
        <v>#VALUE!</v>
      </c>
      <c r="E884" s="150" t="e">
        <f t="shared" si="282"/>
        <v>#VALUE!</v>
      </c>
      <c r="F884" s="150" t="e">
        <f t="shared" si="283"/>
        <v>#VALUE!</v>
      </c>
      <c r="G884" s="136" t="e">
        <f t="shared" si="284"/>
        <v>#VALUE!</v>
      </c>
      <c r="H884" s="148" t="e">
        <f t="shared" si="288"/>
        <v>#VALUE!</v>
      </c>
      <c r="I884" s="148" t="e">
        <f t="shared" si="295"/>
        <v>#VALUE!</v>
      </c>
      <c r="J884" s="148" t="e">
        <f t="shared" si="285"/>
        <v>#VALUE!</v>
      </c>
      <c r="K884" s="148" t="e">
        <f t="shared" si="296"/>
        <v>#VALUE!</v>
      </c>
      <c r="L884" s="148" t="e">
        <f t="shared" si="297"/>
        <v>#VALUE!</v>
      </c>
      <c r="M884" s="148" t="e">
        <f t="shared" si="286"/>
        <v>#VALUE!</v>
      </c>
      <c r="N884" s="148" t="e">
        <f t="shared" si="289"/>
        <v>#VALUE!</v>
      </c>
      <c r="O884" s="148"/>
      <c r="P884" s="148"/>
      <c r="Q884" s="148" t="e">
        <f t="shared" si="298"/>
        <v>#VALUE!</v>
      </c>
      <c r="R884" s="148" t="e">
        <f t="shared" si="299"/>
        <v>#VALUE!</v>
      </c>
      <c r="S884" s="137" t="e">
        <f t="shared" si="287"/>
        <v>#VALUE!</v>
      </c>
      <c r="T884" s="275" t="e">
        <f t="shared" si="301"/>
        <v>#VALUE!</v>
      </c>
      <c r="U884" s="275" t="e">
        <f t="shared" si="300"/>
        <v>#VALUE!</v>
      </c>
      <c r="V884" s="275" t="e">
        <f t="shared" si="300"/>
        <v>#VALUE!</v>
      </c>
      <c r="W884" s="275" t="e">
        <f t="shared" si="300"/>
        <v>#VALUE!</v>
      </c>
      <c r="X884" s="275" t="e">
        <f t="shared" si="300"/>
        <v>#VALUE!</v>
      </c>
      <c r="Y884" s="275" t="e">
        <f t="shared" si="300"/>
        <v>#VALUE!</v>
      </c>
      <c r="Z884" s="275" t="e">
        <f t="shared" si="300"/>
        <v>#VALUE!</v>
      </c>
      <c r="AA884" s="275" t="e">
        <f t="shared" si="300"/>
        <v>#VALUE!</v>
      </c>
      <c r="AB884" s="275" t="e">
        <f t="shared" si="300"/>
        <v>#VALUE!</v>
      </c>
      <c r="AC884" s="275" t="e">
        <f t="shared" si="300"/>
        <v>#VALUE!</v>
      </c>
      <c r="AD884" s="275" t="e">
        <f t="shared" si="300"/>
        <v>#VALUE!</v>
      </c>
      <c r="AE884" s="276" t="e">
        <f t="shared" si="290"/>
        <v>#VALUE!</v>
      </c>
    </row>
    <row r="885" spans="1:31">
      <c r="A885" s="133" t="e">
        <f t="shared" si="291"/>
        <v>#VALUE!</v>
      </c>
      <c r="B885" s="134" t="e">
        <f t="shared" si="292"/>
        <v>#VALUE!</v>
      </c>
      <c r="C885" s="134" t="e">
        <f t="shared" si="293"/>
        <v>#VALUE!</v>
      </c>
      <c r="D885" s="135" t="e">
        <f t="shared" si="294"/>
        <v>#VALUE!</v>
      </c>
      <c r="E885" s="150" t="e">
        <f t="shared" si="282"/>
        <v>#VALUE!</v>
      </c>
      <c r="F885" s="150" t="e">
        <f t="shared" si="283"/>
        <v>#VALUE!</v>
      </c>
      <c r="G885" s="136" t="e">
        <f t="shared" si="284"/>
        <v>#VALUE!</v>
      </c>
      <c r="H885" s="148" t="e">
        <f t="shared" si="288"/>
        <v>#VALUE!</v>
      </c>
      <c r="I885" s="148" t="e">
        <f t="shared" si="295"/>
        <v>#VALUE!</v>
      </c>
      <c r="J885" s="148" t="e">
        <f t="shared" si="285"/>
        <v>#VALUE!</v>
      </c>
      <c r="K885" s="148" t="e">
        <f t="shared" si="296"/>
        <v>#VALUE!</v>
      </c>
      <c r="L885" s="148" t="e">
        <f t="shared" si="297"/>
        <v>#VALUE!</v>
      </c>
      <c r="M885" s="148" t="e">
        <f t="shared" si="286"/>
        <v>#VALUE!</v>
      </c>
      <c r="N885" s="148" t="e">
        <f t="shared" si="289"/>
        <v>#VALUE!</v>
      </c>
      <c r="O885" s="148"/>
      <c r="P885" s="148"/>
      <c r="Q885" s="148" t="e">
        <f t="shared" si="298"/>
        <v>#VALUE!</v>
      </c>
      <c r="R885" s="148" t="e">
        <f t="shared" si="299"/>
        <v>#VALUE!</v>
      </c>
      <c r="S885" s="137" t="e">
        <f t="shared" si="287"/>
        <v>#VALUE!</v>
      </c>
      <c r="T885" s="275" t="e">
        <f t="shared" si="301"/>
        <v>#VALUE!</v>
      </c>
      <c r="U885" s="275" t="e">
        <f t="shared" si="300"/>
        <v>#VALUE!</v>
      </c>
      <c r="V885" s="275" t="e">
        <f t="shared" si="300"/>
        <v>#VALUE!</v>
      </c>
      <c r="W885" s="275" t="e">
        <f t="shared" si="300"/>
        <v>#VALUE!</v>
      </c>
      <c r="X885" s="275" t="e">
        <f t="shared" si="300"/>
        <v>#VALUE!</v>
      </c>
      <c r="Y885" s="275" t="e">
        <f t="shared" si="300"/>
        <v>#VALUE!</v>
      </c>
      <c r="Z885" s="275" t="e">
        <f t="shared" si="300"/>
        <v>#VALUE!</v>
      </c>
      <c r="AA885" s="275" t="e">
        <f t="shared" si="300"/>
        <v>#VALUE!</v>
      </c>
      <c r="AB885" s="275" t="e">
        <f t="shared" si="300"/>
        <v>#VALUE!</v>
      </c>
      <c r="AC885" s="275" t="e">
        <f t="shared" si="300"/>
        <v>#VALUE!</v>
      </c>
      <c r="AD885" s="275" t="e">
        <f t="shared" si="300"/>
        <v>#VALUE!</v>
      </c>
      <c r="AE885" s="276" t="e">
        <f t="shared" si="290"/>
        <v>#VALUE!</v>
      </c>
    </row>
    <row r="886" spans="1:31">
      <c r="A886" s="133" t="e">
        <f t="shared" si="291"/>
        <v>#VALUE!</v>
      </c>
      <c r="B886" s="134" t="e">
        <f t="shared" si="292"/>
        <v>#VALUE!</v>
      </c>
      <c r="C886" s="134" t="e">
        <f t="shared" si="293"/>
        <v>#VALUE!</v>
      </c>
      <c r="D886" s="135" t="e">
        <f t="shared" si="294"/>
        <v>#VALUE!</v>
      </c>
      <c r="E886" s="150" t="e">
        <f t="shared" si="282"/>
        <v>#VALUE!</v>
      </c>
      <c r="F886" s="150" t="e">
        <f t="shared" si="283"/>
        <v>#VALUE!</v>
      </c>
      <c r="G886" s="136" t="e">
        <f t="shared" si="284"/>
        <v>#VALUE!</v>
      </c>
      <c r="H886" s="148" t="e">
        <f t="shared" si="288"/>
        <v>#VALUE!</v>
      </c>
      <c r="I886" s="148" t="e">
        <f t="shared" si="295"/>
        <v>#VALUE!</v>
      </c>
      <c r="J886" s="148" t="e">
        <f t="shared" si="285"/>
        <v>#VALUE!</v>
      </c>
      <c r="K886" s="148" t="e">
        <f t="shared" si="296"/>
        <v>#VALUE!</v>
      </c>
      <c r="L886" s="148" t="e">
        <f t="shared" si="297"/>
        <v>#VALUE!</v>
      </c>
      <c r="M886" s="148" t="e">
        <f t="shared" si="286"/>
        <v>#VALUE!</v>
      </c>
      <c r="N886" s="148" t="e">
        <f t="shared" si="289"/>
        <v>#VALUE!</v>
      </c>
      <c r="O886" s="148"/>
      <c r="P886" s="148"/>
      <c r="Q886" s="148" t="e">
        <f t="shared" si="298"/>
        <v>#VALUE!</v>
      </c>
      <c r="R886" s="148" t="e">
        <f t="shared" si="299"/>
        <v>#VALUE!</v>
      </c>
      <c r="S886" s="137" t="e">
        <f t="shared" si="287"/>
        <v>#VALUE!</v>
      </c>
      <c r="T886" s="275" t="e">
        <f t="shared" si="301"/>
        <v>#VALUE!</v>
      </c>
      <c r="U886" s="275" t="e">
        <f t="shared" si="300"/>
        <v>#VALUE!</v>
      </c>
      <c r="V886" s="275" t="e">
        <f t="shared" si="300"/>
        <v>#VALUE!</v>
      </c>
      <c r="W886" s="275" t="e">
        <f t="shared" si="300"/>
        <v>#VALUE!</v>
      </c>
      <c r="X886" s="275" t="e">
        <f t="shared" si="300"/>
        <v>#VALUE!</v>
      </c>
      <c r="Y886" s="275" t="e">
        <f t="shared" si="300"/>
        <v>#VALUE!</v>
      </c>
      <c r="Z886" s="275" t="e">
        <f t="shared" si="300"/>
        <v>#VALUE!</v>
      </c>
      <c r="AA886" s="275" t="e">
        <f t="shared" si="300"/>
        <v>#VALUE!</v>
      </c>
      <c r="AB886" s="275" t="e">
        <f t="shared" si="300"/>
        <v>#VALUE!</v>
      </c>
      <c r="AC886" s="275" t="e">
        <f t="shared" si="300"/>
        <v>#VALUE!</v>
      </c>
      <c r="AD886" s="275" t="e">
        <f t="shared" si="300"/>
        <v>#VALUE!</v>
      </c>
      <c r="AE886" s="276" t="e">
        <f t="shared" si="290"/>
        <v>#VALUE!</v>
      </c>
    </row>
    <row r="887" spans="1:31">
      <c r="A887" s="133" t="e">
        <f t="shared" si="291"/>
        <v>#VALUE!</v>
      </c>
      <c r="B887" s="134" t="e">
        <f t="shared" si="292"/>
        <v>#VALUE!</v>
      </c>
      <c r="C887" s="134" t="e">
        <f t="shared" si="293"/>
        <v>#VALUE!</v>
      </c>
      <c r="D887" s="135" t="e">
        <f t="shared" si="294"/>
        <v>#VALUE!</v>
      </c>
      <c r="E887" s="150" t="e">
        <f t="shared" si="282"/>
        <v>#VALUE!</v>
      </c>
      <c r="F887" s="150" t="e">
        <f t="shared" si="283"/>
        <v>#VALUE!</v>
      </c>
      <c r="G887" s="136" t="e">
        <f t="shared" si="284"/>
        <v>#VALUE!</v>
      </c>
      <c r="H887" s="148" t="e">
        <f t="shared" si="288"/>
        <v>#VALUE!</v>
      </c>
      <c r="I887" s="148" t="e">
        <f t="shared" si="295"/>
        <v>#VALUE!</v>
      </c>
      <c r="J887" s="148" t="e">
        <f t="shared" si="285"/>
        <v>#VALUE!</v>
      </c>
      <c r="K887" s="148" t="e">
        <f t="shared" si="296"/>
        <v>#VALUE!</v>
      </c>
      <c r="L887" s="148" t="e">
        <f t="shared" si="297"/>
        <v>#VALUE!</v>
      </c>
      <c r="M887" s="148" t="e">
        <f t="shared" si="286"/>
        <v>#VALUE!</v>
      </c>
      <c r="N887" s="148" t="e">
        <f t="shared" si="289"/>
        <v>#VALUE!</v>
      </c>
      <c r="O887" s="148"/>
      <c r="P887" s="148"/>
      <c r="Q887" s="148" t="e">
        <f t="shared" si="298"/>
        <v>#VALUE!</v>
      </c>
      <c r="R887" s="148" t="e">
        <f t="shared" si="299"/>
        <v>#VALUE!</v>
      </c>
      <c r="S887" s="137" t="e">
        <f t="shared" si="287"/>
        <v>#VALUE!</v>
      </c>
      <c r="T887" s="275" t="e">
        <f t="shared" si="301"/>
        <v>#VALUE!</v>
      </c>
      <c r="U887" s="275" t="e">
        <f t="shared" si="300"/>
        <v>#VALUE!</v>
      </c>
      <c r="V887" s="275" t="e">
        <f t="shared" si="300"/>
        <v>#VALUE!</v>
      </c>
      <c r="W887" s="275" t="e">
        <f t="shared" si="300"/>
        <v>#VALUE!</v>
      </c>
      <c r="X887" s="275" t="e">
        <f t="shared" si="300"/>
        <v>#VALUE!</v>
      </c>
      <c r="Y887" s="275" t="e">
        <f t="shared" si="300"/>
        <v>#VALUE!</v>
      </c>
      <c r="Z887" s="275" t="e">
        <f t="shared" si="300"/>
        <v>#VALUE!</v>
      </c>
      <c r="AA887" s="275" t="e">
        <f t="shared" si="300"/>
        <v>#VALUE!</v>
      </c>
      <c r="AB887" s="275" t="e">
        <f t="shared" si="300"/>
        <v>#VALUE!</v>
      </c>
      <c r="AC887" s="275" t="e">
        <f t="shared" si="300"/>
        <v>#VALUE!</v>
      </c>
      <c r="AD887" s="275" t="e">
        <f t="shared" si="300"/>
        <v>#VALUE!</v>
      </c>
      <c r="AE887" s="276" t="e">
        <f t="shared" si="290"/>
        <v>#VALUE!</v>
      </c>
    </row>
    <row r="888" spans="1:31">
      <c r="A888" s="133" t="e">
        <f t="shared" si="291"/>
        <v>#VALUE!</v>
      </c>
      <c r="B888" s="134" t="e">
        <f t="shared" si="292"/>
        <v>#VALUE!</v>
      </c>
      <c r="C888" s="134" t="e">
        <f t="shared" si="293"/>
        <v>#VALUE!</v>
      </c>
      <c r="D888" s="135" t="e">
        <f t="shared" si="294"/>
        <v>#VALUE!</v>
      </c>
      <c r="E888" s="150" t="e">
        <f t="shared" si="282"/>
        <v>#VALUE!</v>
      </c>
      <c r="F888" s="150" t="e">
        <f t="shared" si="283"/>
        <v>#VALUE!</v>
      </c>
      <c r="G888" s="136" t="e">
        <f t="shared" si="284"/>
        <v>#VALUE!</v>
      </c>
      <c r="H888" s="148" t="e">
        <f t="shared" si="288"/>
        <v>#VALUE!</v>
      </c>
      <c r="I888" s="148" t="e">
        <f t="shared" si="295"/>
        <v>#VALUE!</v>
      </c>
      <c r="J888" s="148" t="e">
        <f t="shared" si="285"/>
        <v>#VALUE!</v>
      </c>
      <c r="K888" s="148" t="e">
        <f t="shared" si="296"/>
        <v>#VALUE!</v>
      </c>
      <c r="L888" s="148" t="e">
        <f t="shared" si="297"/>
        <v>#VALUE!</v>
      </c>
      <c r="M888" s="148" t="e">
        <f t="shared" si="286"/>
        <v>#VALUE!</v>
      </c>
      <c r="N888" s="148" t="e">
        <f t="shared" si="289"/>
        <v>#VALUE!</v>
      </c>
      <c r="O888" s="148"/>
      <c r="P888" s="148"/>
      <c r="Q888" s="148" t="e">
        <f t="shared" si="298"/>
        <v>#VALUE!</v>
      </c>
      <c r="R888" s="148" t="e">
        <f t="shared" si="299"/>
        <v>#VALUE!</v>
      </c>
      <c r="S888" s="137" t="e">
        <f t="shared" si="287"/>
        <v>#VALUE!</v>
      </c>
      <c r="T888" s="275" t="e">
        <f t="shared" si="301"/>
        <v>#VALUE!</v>
      </c>
      <c r="U888" s="275" t="e">
        <f t="shared" si="300"/>
        <v>#VALUE!</v>
      </c>
      <c r="V888" s="275" t="e">
        <f t="shared" si="300"/>
        <v>#VALUE!</v>
      </c>
      <c r="W888" s="275" t="e">
        <f t="shared" si="300"/>
        <v>#VALUE!</v>
      </c>
      <c r="X888" s="275" t="e">
        <f t="shared" si="300"/>
        <v>#VALUE!</v>
      </c>
      <c r="Y888" s="275" t="e">
        <f t="shared" si="300"/>
        <v>#VALUE!</v>
      </c>
      <c r="Z888" s="275" t="e">
        <f t="shared" si="300"/>
        <v>#VALUE!</v>
      </c>
      <c r="AA888" s="275" t="e">
        <f t="shared" si="300"/>
        <v>#VALUE!</v>
      </c>
      <c r="AB888" s="275" t="e">
        <f t="shared" si="300"/>
        <v>#VALUE!</v>
      </c>
      <c r="AC888" s="275" t="e">
        <f t="shared" si="300"/>
        <v>#VALUE!</v>
      </c>
      <c r="AD888" s="275" t="e">
        <f t="shared" si="300"/>
        <v>#VALUE!</v>
      </c>
      <c r="AE888" s="276" t="e">
        <f t="shared" si="290"/>
        <v>#VALUE!</v>
      </c>
    </row>
    <row r="889" spans="1:31">
      <c r="A889" s="133" t="e">
        <f t="shared" si="291"/>
        <v>#VALUE!</v>
      </c>
      <c r="B889" s="134" t="e">
        <f t="shared" si="292"/>
        <v>#VALUE!</v>
      </c>
      <c r="C889" s="134" t="e">
        <f t="shared" si="293"/>
        <v>#VALUE!</v>
      </c>
      <c r="D889" s="135" t="e">
        <f t="shared" si="294"/>
        <v>#VALUE!</v>
      </c>
      <c r="E889" s="150" t="e">
        <f t="shared" si="282"/>
        <v>#VALUE!</v>
      </c>
      <c r="F889" s="150" t="e">
        <f t="shared" si="283"/>
        <v>#VALUE!</v>
      </c>
      <c r="G889" s="136" t="e">
        <f t="shared" si="284"/>
        <v>#VALUE!</v>
      </c>
      <c r="H889" s="148" t="e">
        <f t="shared" si="288"/>
        <v>#VALUE!</v>
      </c>
      <c r="I889" s="148" t="e">
        <f t="shared" si="295"/>
        <v>#VALUE!</v>
      </c>
      <c r="J889" s="148" t="e">
        <f t="shared" si="285"/>
        <v>#VALUE!</v>
      </c>
      <c r="K889" s="148" t="e">
        <f t="shared" si="296"/>
        <v>#VALUE!</v>
      </c>
      <c r="L889" s="148" t="e">
        <f t="shared" si="297"/>
        <v>#VALUE!</v>
      </c>
      <c r="M889" s="148" t="e">
        <f t="shared" si="286"/>
        <v>#VALUE!</v>
      </c>
      <c r="N889" s="148" t="e">
        <f t="shared" si="289"/>
        <v>#VALUE!</v>
      </c>
      <c r="O889" s="148"/>
      <c r="P889" s="148"/>
      <c r="Q889" s="148" t="e">
        <f t="shared" si="298"/>
        <v>#VALUE!</v>
      </c>
      <c r="R889" s="148" t="e">
        <f t="shared" si="299"/>
        <v>#VALUE!</v>
      </c>
      <c r="S889" s="137" t="e">
        <f t="shared" si="287"/>
        <v>#VALUE!</v>
      </c>
      <c r="T889" s="275" t="e">
        <f t="shared" si="301"/>
        <v>#VALUE!</v>
      </c>
      <c r="U889" s="275" t="e">
        <f t="shared" si="300"/>
        <v>#VALUE!</v>
      </c>
      <c r="V889" s="275" t="e">
        <f t="shared" si="300"/>
        <v>#VALUE!</v>
      </c>
      <c r="W889" s="275" t="e">
        <f t="shared" si="300"/>
        <v>#VALUE!</v>
      </c>
      <c r="X889" s="275" t="e">
        <f t="shared" si="300"/>
        <v>#VALUE!</v>
      </c>
      <c r="Y889" s="275" t="e">
        <f t="shared" si="300"/>
        <v>#VALUE!</v>
      </c>
      <c r="Z889" s="275" t="e">
        <f t="shared" si="300"/>
        <v>#VALUE!</v>
      </c>
      <c r="AA889" s="275" t="e">
        <f t="shared" si="300"/>
        <v>#VALUE!</v>
      </c>
      <c r="AB889" s="275" t="e">
        <f t="shared" si="300"/>
        <v>#VALUE!</v>
      </c>
      <c r="AC889" s="275" t="e">
        <f t="shared" si="300"/>
        <v>#VALUE!</v>
      </c>
      <c r="AD889" s="275" t="e">
        <f t="shared" si="300"/>
        <v>#VALUE!</v>
      </c>
      <c r="AE889" s="276" t="e">
        <f t="shared" si="290"/>
        <v>#VALUE!</v>
      </c>
    </row>
    <row r="890" spans="1:31">
      <c r="A890" s="133" t="e">
        <f t="shared" si="291"/>
        <v>#VALUE!</v>
      </c>
      <c r="B890" s="134" t="e">
        <f t="shared" si="292"/>
        <v>#VALUE!</v>
      </c>
      <c r="C890" s="134" t="e">
        <f t="shared" si="293"/>
        <v>#VALUE!</v>
      </c>
      <c r="D890" s="135" t="e">
        <f t="shared" si="294"/>
        <v>#VALUE!</v>
      </c>
      <c r="E890" s="150" t="e">
        <f t="shared" si="282"/>
        <v>#VALUE!</v>
      </c>
      <c r="F890" s="150" t="e">
        <f t="shared" si="283"/>
        <v>#VALUE!</v>
      </c>
      <c r="G890" s="136" t="e">
        <f t="shared" si="284"/>
        <v>#VALUE!</v>
      </c>
      <c r="H890" s="148" t="e">
        <f t="shared" si="288"/>
        <v>#VALUE!</v>
      </c>
      <c r="I890" s="148" t="e">
        <f t="shared" si="295"/>
        <v>#VALUE!</v>
      </c>
      <c r="J890" s="148" t="e">
        <f t="shared" si="285"/>
        <v>#VALUE!</v>
      </c>
      <c r="K890" s="148" t="e">
        <f t="shared" si="296"/>
        <v>#VALUE!</v>
      </c>
      <c r="L890" s="148" t="e">
        <f t="shared" si="297"/>
        <v>#VALUE!</v>
      </c>
      <c r="M890" s="148" t="e">
        <f t="shared" si="286"/>
        <v>#VALUE!</v>
      </c>
      <c r="N890" s="148" t="e">
        <f t="shared" si="289"/>
        <v>#VALUE!</v>
      </c>
      <c r="O890" s="148"/>
      <c r="P890" s="148"/>
      <c r="Q890" s="148" t="e">
        <f t="shared" si="298"/>
        <v>#VALUE!</v>
      </c>
      <c r="R890" s="148" t="e">
        <f t="shared" si="299"/>
        <v>#VALUE!</v>
      </c>
      <c r="S890" s="137" t="e">
        <f t="shared" si="287"/>
        <v>#VALUE!</v>
      </c>
      <c r="T890" s="275" t="e">
        <f t="shared" si="301"/>
        <v>#VALUE!</v>
      </c>
      <c r="U890" s="275" t="e">
        <f t="shared" si="300"/>
        <v>#VALUE!</v>
      </c>
      <c r="V890" s="275" t="e">
        <f t="shared" si="300"/>
        <v>#VALUE!</v>
      </c>
      <c r="W890" s="275" t="e">
        <f t="shared" si="300"/>
        <v>#VALUE!</v>
      </c>
      <c r="X890" s="275" t="e">
        <f t="shared" si="300"/>
        <v>#VALUE!</v>
      </c>
      <c r="Y890" s="275" t="e">
        <f t="shared" si="300"/>
        <v>#VALUE!</v>
      </c>
      <c r="Z890" s="275" t="e">
        <f t="shared" si="300"/>
        <v>#VALUE!</v>
      </c>
      <c r="AA890" s="275" t="e">
        <f t="shared" si="300"/>
        <v>#VALUE!</v>
      </c>
      <c r="AB890" s="275" t="e">
        <f t="shared" si="300"/>
        <v>#VALUE!</v>
      </c>
      <c r="AC890" s="275" t="e">
        <f t="shared" si="300"/>
        <v>#VALUE!</v>
      </c>
      <c r="AD890" s="275" t="e">
        <f t="shared" si="300"/>
        <v>#VALUE!</v>
      </c>
      <c r="AE890" s="276" t="e">
        <f t="shared" si="290"/>
        <v>#VALUE!</v>
      </c>
    </row>
    <row r="891" spans="1:31">
      <c r="A891" s="133" t="e">
        <f t="shared" si="291"/>
        <v>#VALUE!</v>
      </c>
      <c r="B891" s="134" t="e">
        <f t="shared" si="292"/>
        <v>#VALUE!</v>
      </c>
      <c r="C891" s="134" t="e">
        <f t="shared" si="293"/>
        <v>#VALUE!</v>
      </c>
      <c r="D891" s="135" t="e">
        <f t="shared" si="294"/>
        <v>#VALUE!</v>
      </c>
      <c r="E891" s="150" t="e">
        <f t="shared" si="282"/>
        <v>#VALUE!</v>
      </c>
      <c r="F891" s="150" t="e">
        <f t="shared" si="283"/>
        <v>#VALUE!</v>
      </c>
      <c r="G891" s="136" t="e">
        <f t="shared" si="284"/>
        <v>#VALUE!</v>
      </c>
      <c r="H891" s="148" t="e">
        <f t="shared" si="288"/>
        <v>#VALUE!</v>
      </c>
      <c r="I891" s="148" t="e">
        <f t="shared" si="295"/>
        <v>#VALUE!</v>
      </c>
      <c r="J891" s="148" t="e">
        <f t="shared" si="285"/>
        <v>#VALUE!</v>
      </c>
      <c r="K891" s="148" t="e">
        <f t="shared" si="296"/>
        <v>#VALUE!</v>
      </c>
      <c r="L891" s="148" t="e">
        <f t="shared" si="297"/>
        <v>#VALUE!</v>
      </c>
      <c r="M891" s="148" t="e">
        <f t="shared" si="286"/>
        <v>#VALUE!</v>
      </c>
      <c r="N891" s="148" t="e">
        <f t="shared" si="289"/>
        <v>#VALUE!</v>
      </c>
      <c r="O891" s="148"/>
      <c r="P891" s="148"/>
      <c r="Q891" s="148" t="e">
        <f t="shared" si="298"/>
        <v>#VALUE!</v>
      </c>
      <c r="R891" s="148" t="e">
        <f t="shared" si="299"/>
        <v>#VALUE!</v>
      </c>
      <c r="S891" s="137" t="e">
        <f t="shared" si="287"/>
        <v>#VALUE!</v>
      </c>
      <c r="T891" s="275" t="e">
        <f t="shared" si="301"/>
        <v>#VALUE!</v>
      </c>
      <c r="U891" s="275" t="e">
        <f t="shared" si="300"/>
        <v>#VALUE!</v>
      </c>
      <c r="V891" s="275" t="e">
        <f t="shared" si="300"/>
        <v>#VALUE!</v>
      </c>
      <c r="W891" s="275" t="e">
        <f t="shared" si="300"/>
        <v>#VALUE!</v>
      </c>
      <c r="X891" s="275" t="e">
        <f t="shared" si="300"/>
        <v>#VALUE!</v>
      </c>
      <c r="Y891" s="275" t="e">
        <f t="shared" si="300"/>
        <v>#VALUE!</v>
      </c>
      <c r="Z891" s="275" t="e">
        <f t="shared" si="300"/>
        <v>#VALUE!</v>
      </c>
      <c r="AA891" s="275" t="e">
        <f t="shared" si="300"/>
        <v>#VALUE!</v>
      </c>
      <c r="AB891" s="275" t="e">
        <f t="shared" si="300"/>
        <v>#VALUE!</v>
      </c>
      <c r="AC891" s="275" t="e">
        <f t="shared" si="300"/>
        <v>#VALUE!</v>
      </c>
      <c r="AD891" s="275" t="e">
        <f t="shared" si="300"/>
        <v>#VALUE!</v>
      </c>
      <c r="AE891" s="276" t="e">
        <f t="shared" si="290"/>
        <v>#VALUE!</v>
      </c>
    </row>
    <row r="892" spans="1:31">
      <c r="A892" s="133" t="e">
        <f t="shared" si="291"/>
        <v>#VALUE!</v>
      </c>
      <c r="B892" s="134" t="e">
        <f t="shared" si="292"/>
        <v>#VALUE!</v>
      </c>
      <c r="C892" s="134" t="e">
        <f t="shared" si="293"/>
        <v>#VALUE!</v>
      </c>
      <c r="D892" s="135" t="e">
        <f t="shared" si="294"/>
        <v>#VALUE!</v>
      </c>
      <c r="E892" s="150" t="e">
        <f t="shared" si="282"/>
        <v>#VALUE!</v>
      </c>
      <c r="F892" s="150" t="e">
        <f t="shared" si="283"/>
        <v>#VALUE!</v>
      </c>
      <c r="G892" s="136" t="e">
        <f t="shared" si="284"/>
        <v>#VALUE!</v>
      </c>
      <c r="H892" s="148" t="e">
        <f t="shared" si="288"/>
        <v>#VALUE!</v>
      </c>
      <c r="I892" s="148" t="e">
        <f t="shared" si="295"/>
        <v>#VALUE!</v>
      </c>
      <c r="J892" s="148" t="e">
        <f t="shared" si="285"/>
        <v>#VALUE!</v>
      </c>
      <c r="K892" s="148" t="e">
        <f t="shared" si="296"/>
        <v>#VALUE!</v>
      </c>
      <c r="L892" s="148" t="e">
        <f t="shared" si="297"/>
        <v>#VALUE!</v>
      </c>
      <c r="M892" s="148" t="e">
        <f t="shared" si="286"/>
        <v>#VALUE!</v>
      </c>
      <c r="N892" s="148" t="e">
        <f t="shared" si="289"/>
        <v>#VALUE!</v>
      </c>
      <c r="O892" s="148"/>
      <c r="P892" s="148"/>
      <c r="Q892" s="148" t="e">
        <f t="shared" si="298"/>
        <v>#VALUE!</v>
      </c>
      <c r="R892" s="148" t="e">
        <f t="shared" si="299"/>
        <v>#VALUE!</v>
      </c>
      <c r="S892" s="137" t="e">
        <f t="shared" si="287"/>
        <v>#VALUE!</v>
      </c>
      <c r="T892" s="275" t="e">
        <f t="shared" si="301"/>
        <v>#VALUE!</v>
      </c>
      <c r="U892" s="275" t="e">
        <f t="shared" si="300"/>
        <v>#VALUE!</v>
      </c>
      <c r="V892" s="275" t="e">
        <f t="shared" si="300"/>
        <v>#VALUE!</v>
      </c>
      <c r="W892" s="275" t="e">
        <f t="shared" si="300"/>
        <v>#VALUE!</v>
      </c>
      <c r="X892" s="275" t="e">
        <f t="shared" si="300"/>
        <v>#VALUE!</v>
      </c>
      <c r="Y892" s="275" t="e">
        <f t="shared" si="300"/>
        <v>#VALUE!</v>
      </c>
      <c r="Z892" s="275" t="e">
        <f t="shared" si="300"/>
        <v>#VALUE!</v>
      </c>
      <c r="AA892" s="275" t="e">
        <f t="shared" si="300"/>
        <v>#VALUE!</v>
      </c>
      <c r="AB892" s="275" t="e">
        <f t="shared" si="300"/>
        <v>#VALUE!</v>
      </c>
      <c r="AC892" s="275" t="e">
        <f t="shared" si="300"/>
        <v>#VALUE!</v>
      </c>
      <c r="AD892" s="275" t="e">
        <f t="shared" si="300"/>
        <v>#VALUE!</v>
      </c>
      <c r="AE892" s="276" t="e">
        <f t="shared" si="290"/>
        <v>#VALUE!</v>
      </c>
    </row>
    <row r="893" spans="1:31">
      <c r="A893" s="133" t="e">
        <f t="shared" si="291"/>
        <v>#VALUE!</v>
      </c>
      <c r="B893" s="134" t="e">
        <f t="shared" si="292"/>
        <v>#VALUE!</v>
      </c>
      <c r="C893" s="134" t="e">
        <f t="shared" si="293"/>
        <v>#VALUE!</v>
      </c>
      <c r="D893" s="135" t="e">
        <f t="shared" si="294"/>
        <v>#VALUE!</v>
      </c>
      <c r="E893" s="150" t="e">
        <f t="shared" si="282"/>
        <v>#VALUE!</v>
      </c>
      <c r="F893" s="150" t="e">
        <f t="shared" si="283"/>
        <v>#VALUE!</v>
      </c>
      <c r="G893" s="136" t="e">
        <f t="shared" si="284"/>
        <v>#VALUE!</v>
      </c>
      <c r="H893" s="148" t="e">
        <f t="shared" si="288"/>
        <v>#VALUE!</v>
      </c>
      <c r="I893" s="148" t="e">
        <f t="shared" si="295"/>
        <v>#VALUE!</v>
      </c>
      <c r="J893" s="148" t="e">
        <f t="shared" si="285"/>
        <v>#VALUE!</v>
      </c>
      <c r="K893" s="148" t="e">
        <f t="shared" si="296"/>
        <v>#VALUE!</v>
      </c>
      <c r="L893" s="148" t="e">
        <f t="shared" si="297"/>
        <v>#VALUE!</v>
      </c>
      <c r="M893" s="148" t="e">
        <f t="shared" si="286"/>
        <v>#VALUE!</v>
      </c>
      <c r="N893" s="148" t="e">
        <f t="shared" si="289"/>
        <v>#VALUE!</v>
      </c>
      <c r="O893" s="148"/>
      <c r="P893" s="148"/>
      <c r="Q893" s="148" t="e">
        <f t="shared" si="298"/>
        <v>#VALUE!</v>
      </c>
      <c r="R893" s="148" t="e">
        <f t="shared" si="299"/>
        <v>#VALUE!</v>
      </c>
      <c r="S893" s="137" t="e">
        <f t="shared" si="287"/>
        <v>#VALUE!</v>
      </c>
      <c r="T893" s="275" t="e">
        <f t="shared" si="301"/>
        <v>#VALUE!</v>
      </c>
      <c r="U893" s="275" t="e">
        <f t="shared" si="300"/>
        <v>#VALUE!</v>
      </c>
      <c r="V893" s="275" t="e">
        <f t="shared" si="300"/>
        <v>#VALUE!</v>
      </c>
      <c r="W893" s="275" t="e">
        <f t="shared" si="300"/>
        <v>#VALUE!</v>
      </c>
      <c r="X893" s="275" t="e">
        <f t="shared" si="300"/>
        <v>#VALUE!</v>
      </c>
      <c r="Y893" s="275" t="e">
        <f t="shared" si="300"/>
        <v>#VALUE!</v>
      </c>
      <c r="Z893" s="275" t="e">
        <f t="shared" si="300"/>
        <v>#VALUE!</v>
      </c>
      <c r="AA893" s="275" t="e">
        <f t="shared" si="300"/>
        <v>#VALUE!</v>
      </c>
      <c r="AB893" s="275" t="e">
        <f t="shared" si="300"/>
        <v>#VALUE!</v>
      </c>
      <c r="AC893" s="275" t="e">
        <f t="shared" si="300"/>
        <v>#VALUE!</v>
      </c>
      <c r="AD893" s="275" t="e">
        <f t="shared" si="300"/>
        <v>#VALUE!</v>
      </c>
      <c r="AE893" s="276" t="e">
        <f t="shared" si="290"/>
        <v>#VALUE!</v>
      </c>
    </row>
    <row r="894" spans="1:31">
      <c r="A894" s="133" t="e">
        <f t="shared" si="291"/>
        <v>#VALUE!</v>
      </c>
      <c r="B894" s="134" t="e">
        <f t="shared" si="292"/>
        <v>#VALUE!</v>
      </c>
      <c r="C894" s="134" t="e">
        <f t="shared" si="293"/>
        <v>#VALUE!</v>
      </c>
      <c r="D894" s="135" t="e">
        <f t="shared" si="294"/>
        <v>#VALUE!</v>
      </c>
      <c r="E894" s="150" t="e">
        <f t="shared" si="282"/>
        <v>#VALUE!</v>
      </c>
      <c r="F894" s="150" t="e">
        <f t="shared" si="283"/>
        <v>#VALUE!</v>
      </c>
      <c r="G894" s="136" t="e">
        <f t="shared" si="284"/>
        <v>#VALUE!</v>
      </c>
      <c r="H894" s="148" t="e">
        <f t="shared" si="288"/>
        <v>#VALUE!</v>
      </c>
      <c r="I894" s="148" t="e">
        <f t="shared" si="295"/>
        <v>#VALUE!</v>
      </c>
      <c r="J894" s="148" t="e">
        <f t="shared" si="285"/>
        <v>#VALUE!</v>
      </c>
      <c r="K894" s="148" t="e">
        <f t="shared" si="296"/>
        <v>#VALUE!</v>
      </c>
      <c r="L894" s="148" t="e">
        <f t="shared" si="297"/>
        <v>#VALUE!</v>
      </c>
      <c r="M894" s="148" t="e">
        <f t="shared" si="286"/>
        <v>#VALUE!</v>
      </c>
      <c r="N894" s="148" t="e">
        <f t="shared" si="289"/>
        <v>#VALUE!</v>
      </c>
      <c r="O894" s="148"/>
      <c r="P894" s="148"/>
      <c r="Q894" s="148" t="e">
        <f t="shared" si="298"/>
        <v>#VALUE!</v>
      </c>
      <c r="R894" s="148" t="e">
        <f t="shared" si="299"/>
        <v>#VALUE!</v>
      </c>
      <c r="S894" s="137" t="e">
        <f t="shared" si="287"/>
        <v>#VALUE!</v>
      </c>
      <c r="T894" s="275" t="e">
        <f t="shared" si="301"/>
        <v>#VALUE!</v>
      </c>
      <c r="U894" s="275" t="e">
        <f t="shared" si="300"/>
        <v>#VALUE!</v>
      </c>
      <c r="V894" s="275" t="e">
        <f t="shared" si="300"/>
        <v>#VALUE!</v>
      </c>
      <c r="W894" s="275" t="e">
        <f t="shared" si="300"/>
        <v>#VALUE!</v>
      </c>
      <c r="X894" s="275" t="e">
        <f t="shared" si="300"/>
        <v>#VALUE!</v>
      </c>
      <c r="Y894" s="275" t="e">
        <f t="shared" si="300"/>
        <v>#VALUE!</v>
      </c>
      <c r="Z894" s="275" t="e">
        <f t="shared" si="300"/>
        <v>#VALUE!</v>
      </c>
      <c r="AA894" s="275" t="e">
        <f t="shared" si="300"/>
        <v>#VALUE!</v>
      </c>
      <c r="AB894" s="275" t="e">
        <f t="shared" si="300"/>
        <v>#VALUE!</v>
      </c>
      <c r="AC894" s="275" t="e">
        <f t="shared" si="300"/>
        <v>#VALUE!</v>
      </c>
      <c r="AD894" s="275" t="e">
        <f t="shared" si="300"/>
        <v>#VALUE!</v>
      </c>
      <c r="AE894" s="276" t="e">
        <f t="shared" si="290"/>
        <v>#VALUE!</v>
      </c>
    </row>
    <row r="895" spans="1:31">
      <c r="A895" s="133" t="e">
        <f t="shared" si="291"/>
        <v>#VALUE!</v>
      </c>
      <c r="B895" s="134" t="e">
        <f t="shared" si="292"/>
        <v>#VALUE!</v>
      </c>
      <c r="C895" s="134" t="e">
        <f t="shared" si="293"/>
        <v>#VALUE!</v>
      </c>
      <c r="D895" s="135" t="e">
        <f t="shared" si="294"/>
        <v>#VALUE!</v>
      </c>
      <c r="E895" s="150" t="e">
        <f t="shared" si="282"/>
        <v>#VALUE!</v>
      </c>
      <c r="F895" s="150" t="e">
        <f t="shared" si="283"/>
        <v>#VALUE!</v>
      </c>
      <c r="G895" s="136" t="e">
        <f t="shared" si="284"/>
        <v>#VALUE!</v>
      </c>
      <c r="H895" s="148" t="e">
        <f t="shared" si="288"/>
        <v>#VALUE!</v>
      </c>
      <c r="I895" s="148" t="e">
        <f t="shared" si="295"/>
        <v>#VALUE!</v>
      </c>
      <c r="J895" s="148" t="e">
        <f t="shared" si="285"/>
        <v>#VALUE!</v>
      </c>
      <c r="K895" s="148" t="e">
        <f t="shared" si="296"/>
        <v>#VALUE!</v>
      </c>
      <c r="L895" s="148" t="e">
        <f t="shared" si="297"/>
        <v>#VALUE!</v>
      </c>
      <c r="M895" s="148" t="e">
        <f t="shared" si="286"/>
        <v>#VALUE!</v>
      </c>
      <c r="N895" s="148" t="e">
        <f t="shared" si="289"/>
        <v>#VALUE!</v>
      </c>
      <c r="O895" s="148"/>
      <c r="P895" s="148"/>
      <c r="Q895" s="148" t="e">
        <f t="shared" si="298"/>
        <v>#VALUE!</v>
      </c>
      <c r="R895" s="148" t="e">
        <f t="shared" si="299"/>
        <v>#VALUE!</v>
      </c>
      <c r="S895" s="137" t="e">
        <f t="shared" si="287"/>
        <v>#VALUE!</v>
      </c>
      <c r="T895" s="275" t="e">
        <f t="shared" si="301"/>
        <v>#VALUE!</v>
      </c>
      <c r="U895" s="275" t="e">
        <f t="shared" si="300"/>
        <v>#VALUE!</v>
      </c>
      <c r="V895" s="275" t="e">
        <f t="shared" si="300"/>
        <v>#VALUE!</v>
      </c>
      <c r="W895" s="275" t="e">
        <f t="shared" si="300"/>
        <v>#VALUE!</v>
      </c>
      <c r="X895" s="275" t="e">
        <f t="shared" si="300"/>
        <v>#VALUE!</v>
      </c>
      <c r="Y895" s="275" t="e">
        <f t="shared" si="300"/>
        <v>#VALUE!</v>
      </c>
      <c r="Z895" s="275" t="e">
        <f t="shared" si="300"/>
        <v>#VALUE!</v>
      </c>
      <c r="AA895" s="275" t="e">
        <f t="shared" si="300"/>
        <v>#VALUE!</v>
      </c>
      <c r="AB895" s="275" t="e">
        <f t="shared" si="300"/>
        <v>#VALUE!</v>
      </c>
      <c r="AC895" s="275" t="e">
        <f t="shared" si="300"/>
        <v>#VALUE!</v>
      </c>
      <c r="AD895" s="275" t="e">
        <f t="shared" si="300"/>
        <v>#VALUE!</v>
      </c>
      <c r="AE895" s="276" t="e">
        <f t="shared" si="290"/>
        <v>#VALUE!</v>
      </c>
    </row>
    <row r="896" spans="1:31">
      <c r="A896" s="133" t="e">
        <f t="shared" si="291"/>
        <v>#VALUE!</v>
      </c>
      <c r="B896" s="134" t="e">
        <f t="shared" si="292"/>
        <v>#VALUE!</v>
      </c>
      <c r="C896" s="134" t="e">
        <f t="shared" si="293"/>
        <v>#VALUE!</v>
      </c>
      <c r="D896" s="135" t="e">
        <f t="shared" si="294"/>
        <v>#VALUE!</v>
      </c>
      <c r="E896" s="150" t="e">
        <f t="shared" si="282"/>
        <v>#VALUE!</v>
      </c>
      <c r="F896" s="150" t="e">
        <f t="shared" si="283"/>
        <v>#VALUE!</v>
      </c>
      <c r="G896" s="136" t="e">
        <f t="shared" si="284"/>
        <v>#VALUE!</v>
      </c>
      <c r="H896" s="148" t="e">
        <f t="shared" si="288"/>
        <v>#VALUE!</v>
      </c>
      <c r="I896" s="148" t="e">
        <f t="shared" si="295"/>
        <v>#VALUE!</v>
      </c>
      <c r="J896" s="148" t="e">
        <f t="shared" si="285"/>
        <v>#VALUE!</v>
      </c>
      <c r="K896" s="148" t="e">
        <f t="shared" si="296"/>
        <v>#VALUE!</v>
      </c>
      <c r="L896" s="148" t="e">
        <f t="shared" si="297"/>
        <v>#VALUE!</v>
      </c>
      <c r="M896" s="148" t="e">
        <f t="shared" si="286"/>
        <v>#VALUE!</v>
      </c>
      <c r="N896" s="148" t="e">
        <f t="shared" si="289"/>
        <v>#VALUE!</v>
      </c>
      <c r="O896" s="148"/>
      <c r="P896" s="148"/>
      <c r="Q896" s="148" t="e">
        <f t="shared" si="298"/>
        <v>#VALUE!</v>
      </c>
      <c r="R896" s="148" t="e">
        <f t="shared" si="299"/>
        <v>#VALUE!</v>
      </c>
      <c r="S896" s="137" t="e">
        <f t="shared" si="287"/>
        <v>#VALUE!</v>
      </c>
      <c r="T896" s="275" t="e">
        <f t="shared" si="301"/>
        <v>#VALUE!</v>
      </c>
      <c r="U896" s="275" t="e">
        <f t="shared" si="300"/>
        <v>#VALUE!</v>
      </c>
      <c r="V896" s="275" t="e">
        <f t="shared" si="300"/>
        <v>#VALUE!</v>
      </c>
      <c r="W896" s="275" t="e">
        <f t="shared" si="300"/>
        <v>#VALUE!</v>
      </c>
      <c r="X896" s="275" t="e">
        <f t="shared" si="300"/>
        <v>#VALUE!</v>
      </c>
      <c r="Y896" s="275" t="e">
        <f t="shared" si="300"/>
        <v>#VALUE!</v>
      </c>
      <c r="Z896" s="275" t="e">
        <f t="shared" si="300"/>
        <v>#VALUE!</v>
      </c>
      <c r="AA896" s="275" t="e">
        <f t="shared" si="300"/>
        <v>#VALUE!</v>
      </c>
      <c r="AB896" s="275" t="e">
        <f t="shared" si="300"/>
        <v>#VALUE!</v>
      </c>
      <c r="AC896" s="275" t="e">
        <f t="shared" si="300"/>
        <v>#VALUE!</v>
      </c>
      <c r="AD896" s="275" t="e">
        <f t="shared" si="300"/>
        <v>#VALUE!</v>
      </c>
      <c r="AE896" s="276" t="e">
        <f t="shared" si="290"/>
        <v>#VALUE!</v>
      </c>
    </row>
    <row r="897" spans="1:31">
      <c r="A897" s="133" t="e">
        <f t="shared" si="291"/>
        <v>#VALUE!</v>
      </c>
      <c r="B897" s="134" t="e">
        <f t="shared" si="292"/>
        <v>#VALUE!</v>
      </c>
      <c r="C897" s="134" t="e">
        <f t="shared" si="293"/>
        <v>#VALUE!</v>
      </c>
      <c r="D897" s="135" t="e">
        <f t="shared" si="294"/>
        <v>#VALUE!</v>
      </c>
      <c r="E897" s="150" t="e">
        <f t="shared" si="282"/>
        <v>#VALUE!</v>
      </c>
      <c r="F897" s="150" t="e">
        <f t="shared" si="283"/>
        <v>#VALUE!</v>
      </c>
      <c r="G897" s="136" t="e">
        <f t="shared" si="284"/>
        <v>#VALUE!</v>
      </c>
      <c r="H897" s="148" t="e">
        <f t="shared" si="288"/>
        <v>#VALUE!</v>
      </c>
      <c r="I897" s="148" t="e">
        <f t="shared" si="295"/>
        <v>#VALUE!</v>
      </c>
      <c r="J897" s="148" t="e">
        <f t="shared" si="285"/>
        <v>#VALUE!</v>
      </c>
      <c r="K897" s="148" t="e">
        <f t="shared" si="296"/>
        <v>#VALUE!</v>
      </c>
      <c r="L897" s="148" t="e">
        <f t="shared" si="297"/>
        <v>#VALUE!</v>
      </c>
      <c r="M897" s="148" t="e">
        <f t="shared" si="286"/>
        <v>#VALUE!</v>
      </c>
      <c r="N897" s="148" t="e">
        <f t="shared" si="289"/>
        <v>#VALUE!</v>
      </c>
      <c r="O897" s="148"/>
      <c r="P897" s="148"/>
      <c r="Q897" s="148" t="e">
        <f t="shared" si="298"/>
        <v>#VALUE!</v>
      </c>
      <c r="R897" s="148" t="e">
        <f t="shared" si="299"/>
        <v>#VALUE!</v>
      </c>
      <c r="S897" s="137" t="e">
        <f t="shared" si="287"/>
        <v>#VALUE!</v>
      </c>
      <c r="T897" s="275" t="e">
        <f t="shared" si="301"/>
        <v>#VALUE!</v>
      </c>
      <c r="U897" s="275" t="e">
        <f t="shared" si="300"/>
        <v>#VALUE!</v>
      </c>
      <c r="V897" s="275" t="e">
        <f t="shared" si="300"/>
        <v>#VALUE!</v>
      </c>
      <c r="W897" s="275" t="e">
        <f t="shared" si="300"/>
        <v>#VALUE!</v>
      </c>
      <c r="X897" s="275" t="e">
        <f t="shared" si="300"/>
        <v>#VALUE!</v>
      </c>
      <c r="Y897" s="275" t="e">
        <f t="shared" si="300"/>
        <v>#VALUE!</v>
      </c>
      <c r="Z897" s="275" t="e">
        <f t="shared" si="300"/>
        <v>#VALUE!</v>
      </c>
      <c r="AA897" s="275" t="e">
        <f t="shared" si="300"/>
        <v>#VALUE!</v>
      </c>
      <c r="AB897" s="275" t="e">
        <f t="shared" si="300"/>
        <v>#VALUE!</v>
      </c>
      <c r="AC897" s="275" t="e">
        <f t="shared" si="300"/>
        <v>#VALUE!</v>
      </c>
      <c r="AD897" s="275" t="e">
        <f t="shared" ref="U897:AD923" si="302">MAX(0,MIN(MAX(0,$M897),AD$7)-AD$6)</f>
        <v>#VALUE!</v>
      </c>
      <c r="AE897" s="276" t="e">
        <f t="shared" si="290"/>
        <v>#VALUE!</v>
      </c>
    </row>
    <row r="898" spans="1:31">
      <c r="A898" s="133" t="e">
        <f t="shared" si="291"/>
        <v>#VALUE!</v>
      </c>
      <c r="B898" s="134" t="e">
        <f t="shared" si="292"/>
        <v>#VALUE!</v>
      </c>
      <c r="C898" s="134" t="e">
        <f t="shared" si="293"/>
        <v>#VALUE!</v>
      </c>
      <c r="D898" s="135" t="e">
        <f t="shared" si="294"/>
        <v>#VALUE!</v>
      </c>
      <c r="E898" s="150" t="e">
        <f t="shared" si="282"/>
        <v>#VALUE!</v>
      </c>
      <c r="F898" s="150" t="e">
        <f t="shared" si="283"/>
        <v>#VALUE!</v>
      </c>
      <c r="G898" s="136" t="e">
        <f t="shared" si="284"/>
        <v>#VALUE!</v>
      </c>
      <c r="H898" s="148" t="e">
        <f t="shared" si="288"/>
        <v>#VALUE!</v>
      </c>
      <c r="I898" s="148" t="e">
        <f t="shared" si="295"/>
        <v>#VALUE!</v>
      </c>
      <c r="J898" s="148" t="e">
        <f t="shared" si="285"/>
        <v>#VALUE!</v>
      </c>
      <c r="K898" s="148" t="e">
        <f t="shared" si="296"/>
        <v>#VALUE!</v>
      </c>
      <c r="L898" s="148" t="e">
        <f t="shared" si="297"/>
        <v>#VALUE!</v>
      </c>
      <c r="M898" s="148" t="e">
        <f t="shared" si="286"/>
        <v>#VALUE!</v>
      </c>
      <c r="N898" s="148" t="e">
        <f t="shared" si="289"/>
        <v>#VALUE!</v>
      </c>
      <c r="O898" s="148"/>
      <c r="P898" s="148"/>
      <c r="Q898" s="148" t="e">
        <f t="shared" si="298"/>
        <v>#VALUE!</v>
      </c>
      <c r="R898" s="148" t="e">
        <f t="shared" si="299"/>
        <v>#VALUE!</v>
      </c>
      <c r="S898" s="137" t="e">
        <f t="shared" si="287"/>
        <v>#VALUE!</v>
      </c>
      <c r="T898" s="275" t="e">
        <f t="shared" si="301"/>
        <v>#VALUE!</v>
      </c>
      <c r="U898" s="275" t="e">
        <f t="shared" si="302"/>
        <v>#VALUE!</v>
      </c>
      <c r="V898" s="275" t="e">
        <f t="shared" si="302"/>
        <v>#VALUE!</v>
      </c>
      <c r="W898" s="275" t="e">
        <f t="shared" si="302"/>
        <v>#VALUE!</v>
      </c>
      <c r="X898" s="275" t="e">
        <f t="shared" si="302"/>
        <v>#VALUE!</v>
      </c>
      <c r="Y898" s="275" t="e">
        <f t="shared" si="302"/>
        <v>#VALUE!</v>
      </c>
      <c r="Z898" s="275" t="e">
        <f t="shared" si="302"/>
        <v>#VALUE!</v>
      </c>
      <c r="AA898" s="275" t="e">
        <f t="shared" si="302"/>
        <v>#VALUE!</v>
      </c>
      <c r="AB898" s="275" t="e">
        <f t="shared" si="302"/>
        <v>#VALUE!</v>
      </c>
      <c r="AC898" s="275" t="e">
        <f t="shared" si="302"/>
        <v>#VALUE!</v>
      </c>
      <c r="AD898" s="275" t="e">
        <f t="shared" si="302"/>
        <v>#VALUE!</v>
      </c>
      <c r="AE898" s="276" t="e">
        <f t="shared" si="290"/>
        <v>#VALUE!</v>
      </c>
    </row>
    <row r="899" spans="1:31">
      <c r="A899" s="133" t="e">
        <f t="shared" si="291"/>
        <v>#VALUE!</v>
      </c>
      <c r="B899" s="134" t="e">
        <f t="shared" si="292"/>
        <v>#VALUE!</v>
      </c>
      <c r="C899" s="134" t="e">
        <f t="shared" si="293"/>
        <v>#VALUE!</v>
      </c>
      <c r="D899" s="135" t="e">
        <f t="shared" si="294"/>
        <v>#VALUE!</v>
      </c>
      <c r="E899" s="150" t="e">
        <f t="shared" si="282"/>
        <v>#VALUE!</v>
      </c>
      <c r="F899" s="150" t="e">
        <f t="shared" si="283"/>
        <v>#VALUE!</v>
      </c>
      <c r="G899" s="136" t="e">
        <f t="shared" si="284"/>
        <v>#VALUE!</v>
      </c>
      <c r="H899" s="148" t="e">
        <f t="shared" si="288"/>
        <v>#VALUE!</v>
      </c>
      <c r="I899" s="148" t="e">
        <f t="shared" si="295"/>
        <v>#VALUE!</v>
      </c>
      <c r="J899" s="148" t="e">
        <f t="shared" si="285"/>
        <v>#VALUE!</v>
      </c>
      <c r="K899" s="148" t="e">
        <f t="shared" si="296"/>
        <v>#VALUE!</v>
      </c>
      <c r="L899" s="148" t="e">
        <f t="shared" si="297"/>
        <v>#VALUE!</v>
      </c>
      <c r="M899" s="148" t="e">
        <f t="shared" si="286"/>
        <v>#VALUE!</v>
      </c>
      <c r="N899" s="148" t="e">
        <f t="shared" si="289"/>
        <v>#VALUE!</v>
      </c>
      <c r="O899" s="148"/>
      <c r="P899" s="148"/>
      <c r="Q899" s="148" t="e">
        <f t="shared" si="298"/>
        <v>#VALUE!</v>
      </c>
      <c r="R899" s="148" t="e">
        <f t="shared" si="299"/>
        <v>#VALUE!</v>
      </c>
      <c r="S899" s="137" t="e">
        <f t="shared" si="287"/>
        <v>#VALUE!</v>
      </c>
      <c r="T899" s="275" t="e">
        <f t="shared" si="301"/>
        <v>#VALUE!</v>
      </c>
      <c r="U899" s="275" t="e">
        <f t="shared" si="302"/>
        <v>#VALUE!</v>
      </c>
      <c r="V899" s="275" t="e">
        <f t="shared" si="302"/>
        <v>#VALUE!</v>
      </c>
      <c r="W899" s="275" t="e">
        <f t="shared" si="302"/>
        <v>#VALUE!</v>
      </c>
      <c r="X899" s="275" t="e">
        <f t="shared" si="302"/>
        <v>#VALUE!</v>
      </c>
      <c r="Y899" s="275" t="e">
        <f t="shared" si="302"/>
        <v>#VALUE!</v>
      </c>
      <c r="Z899" s="275" t="e">
        <f t="shared" si="302"/>
        <v>#VALUE!</v>
      </c>
      <c r="AA899" s="275" t="e">
        <f t="shared" si="302"/>
        <v>#VALUE!</v>
      </c>
      <c r="AB899" s="275" t="e">
        <f t="shared" si="302"/>
        <v>#VALUE!</v>
      </c>
      <c r="AC899" s="275" t="e">
        <f t="shared" si="302"/>
        <v>#VALUE!</v>
      </c>
      <c r="AD899" s="275" t="e">
        <f t="shared" si="302"/>
        <v>#VALUE!</v>
      </c>
      <c r="AE899" s="276" t="e">
        <f t="shared" si="290"/>
        <v>#VALUE!</v>
      </c>
    </row>
    <row r="900" spans="1:31">
      <c r="A900" s="133" t="e">
        <f t="shared" si="291"/>
        <v>#VALUE!</v>
      </c>
      <c r="B900" s="134" t="e">
        <f t="shared" si="292"/>
        <v>#VALUE!</v>
      </c>
      <c r="C900" s="134" t="e">
        <f t="shared" si="293"/>
        <v>#VALUE!</v>
      </c>
      <c r="D900" s="135" t="e">
        <f t="shared" si="294"/>
        <v>#VALUE!</v>
      </c>
      <c r="E900" s="150" t="e">
        <f t="shared" si="282"/>
        <v>#VALUE!</v>
      </c>
      <c r="F900" s="150" t="e">
        <f t="shared" si="283"/>
        <v>#VALUE!</v>
      </c>
      <c r="G900" s="136" t="e">
        <f t="shared" si="284"/>
        <v>#VALUE!</v>
      </c>
      <c r="H900" s="148" t="e">
        <f t="shared" si="288"/>
        <v>#VALUE!</v>
      </c>
      <c r="I900" s="148" t="e">
        <f t="shared" si="295"/>
        <v>#VALUE!</v>
      </c>
      <c r="J900" s="148" t="e">
        <f t="shared" si="285"/>
        <v>#VALUE!</v>
      </c>
      <c r="K900" s="148" t="e">
        <f t="shared" si="296"/>
        <v>#VALUE!</v>
      </c>
      <c r="L900" s="148" t="e">
        <f t="shared" si="297"/>
        <v>#VALUE!</v>
      </c>
      <c r="M900" s="148" t="e">
        <f t="shared" si="286"/>
        <v>#VALUE!</v>
      </c>
      <c r="N900" s="148" t="e">
        <f t="shared" si="289"/>
        <v>#VALUE!</v>
      </c>
      <c r="O900" s="148"/>
      <c r="P900" s="148"/>
      <c r="Q900" s="148" t="e">
        <f t="shared" si="298"/>
        <v>#VALUE!</v>
      </c>
      <c r="R900" s="148" t="e">
        <f t="shared" si="299"/>
        <v>#VALUE!</v>
      </c>
      <c r="S900" s="137" t="e">
        <f t="shared" si="287"/>
        <v>#VALUE!</v>
      </c>
      <c r="T900" s="275" t="e">
        <f t="shared" si="301"/>
        <v>#VALUE!</v>
      </c>
      <c r="U900" s="275" t="e">
        <f t="shared" si="302"/>
        <v>#VALUE!</v>
      </c>
      <c r="V900" s="275" t="e">
        <f t="shared" si="302"/>
        <v>#VALUE!</v>
      </c>
      <c r="W900" s="275" t="e">
        <f t="shared" si="302"/>
        <v>#VALUE!</v>
      </c>
      <c r="X900" s="275" t="e">
        <f t="shared" si="302"/>
        <v>#VALUE!</v>
      </c>
      <c r="Y900" s="275" t="e">
        <f t="shared" si="302"/>
        <v>#VALUE!</v>
      </c>
      <c r="Z900" s="275" t="e">
        <f t="shared" si="302"/>
        <v>#VALUE!</v>
      </c>
      <c r="AA900" s="275" t="e">
        <f t="shared" si="302"/>
        <v>#VALUE!</v>
      </c>
      <c r="AB900" s="275" t="e">
        <f t="shared" si="302"/>
        <v>#VALUE!</v>
      </c>
      <c r="AC900" s="275" t="e">
        <f t="shared" si="302"/>
        <v>#VALUE!</v>
      </c>
      <c r="AD900" s="275" t="e">
        <f t="shared" si="302"/>
        <v>#VALUE!</v>
      </c>
      <c r="AE900" s="276" t="e">
        <f t="shared" si="290"/>
        <v>#VALUE!</v>
      </c>
    </row>
    <row r="901" spans="1:31">
      <c r="A901" s="133" t="e">
        <f t="shared" si="291"/>
        <v>#VALUE!</v>
      </c>
      <c r="B901" s="134" t="e">
        <f t="shared" si="292"/>
        <v>#VALUE!</v>
      </c>
      <c r="C901" s="134" t="e">
        <f t="shared" si="293"/>
        <v>#VALUE!</v>
      </c>
      <c r="D901" s="135" t="e">
        <f t="shared" si="294"/>
        <v>#VALUE!</v>
      </c>
      <c r="E901" s="150" t="e">
        <f t="shared" si="282"/>
        <v>#VALUE!</v>
      </c>
      <c r="F901" s="150" t="e">
        <f t="shared" si="283"/>
        <v>#VALUE!</v>
      </c>
      <c r="G901" s="136" t="e">
        <f t="shared" si="284"/>
        <v>#VALUE!</v>
      </c>
      <c r="H901" s="148" t="e">
        <f t="shared" si="288"/>
        <v>#VALUE!</v>
      </c>
      <c r="I901" s="148" t="e">
        <f t="shared" si="295"/>
        <v>#VALUE!</v>
      </c>
      <c r="J901" s="148" t="e">
        <f t="shared" si="285"/>
        <v>#VALUE!</v>
      </c>
      <c r="K901" s="148" t="e">
        <f t="shared" si="296"/>
        <v>#VALUE!</v>
      </c>
      <c r="L901" s="148" t="e">
        <f t="shared" si="297"/>
        <v>#VALUE!</v>
      </c>
      <c r="M901" s="148" t="e">
        <f t="shared" si="286"/>
        <v>#VALUE!</v>
      </c>
      <c r="N901" s="148" t="e">
        <f t="shared" si="289"/>
        <v>#VALUE!</v>
      </c>
      <c r="O901" s="148"/>
      <c r="P901" s="148"/>
      <c r="Q901" s="148" t="e">
        <f t="shared" si="298"/>
        <v>#VALUE!</v>
      </c>
      <c r="R901" s="148" t="e">
        <f t="shared" si="299"/>
        <v>#VALUE!</v>
      </c>
      <c r="S901" s="137" t="e">
        <f t="shared" si="287"/>
        <v>#VALUE!</v>
      </c>
      <c r="T901" s="275" t="e">
        <f t="shared" si="301"/>
        <v>#VALUE!</v>
      </c>
      <c r="U901" s="275" t="e">
        <f t="shared" si="302"/>
        <v>#VALUE!</v>
      </c>
      <c r="V901" s="275" t="e">
        <f t="shared" si="302"/>
        <v>#VALUE!</v>
      </c>
      <c r="W901" s="275" t="e">
        <f t="shared" si="302"/>
        <v>#VALUE!</v>
      </c>
      <c r="X901" s="275" t="e">
        <f t="shared" si="302"/>
        <v>#VALUE!</v>
      </c>
      <c r="Y901" s="275" t="e">
        <f t="shared" si="302"/>
        <v>#VALUE!</v>
      </c>
      <c r="Z901" s="275" t="e">
        <f t="shared" si="302"/>
        <v>#VALUE!</v>
      </c>
      <c r="AA901" s="275" t="e">
        <f t="shared" si="302"/>
        <v>#VALUE!</v>
      </c>
      <c r="AB901" s="275" t="e">
        <f t="shared" si="302"/>
        <v>#VALUE!</v>
      </c>
      <c r="AC901" s="275" t="e">
        <f t="shared" si="302"/>
        <v>#VALUE!</v>
      </c>
      <c r="AD901" s="275" t="e">
        <f t="shared" si="302"/>
        <v>#VALUE!</v>
      </c>
      <c r="AE901" s="276" t="e">
        <f t="shared" si="290"/>
        <v>#VALUE!</v>
      </c>
    </row>
    <row r="902" spans="1:31">
      <c r="A902" s="133" t="e">
        <f t="shared" si="291"/>
        <v>#VALUE!</v>
      </c>
      <c r="B902" s="134" t="e">
        <f t="shared" si="292"/>
        <v>#VALUE!</v>
      </c>
      <c r="C902" s="134" t="e">
        <f t="shared" si="293"/>
        <v>#VALUE!</v>
      </c>
      <c r="D902" s="135" t="e">
        <f t="shared" si="294"/>
        <v>#VALUE!</v>
      </c>
      <c r="E902" s="150" t="e">
        <f t="shared" si="282"/>
        <v>#VALUE!</v>
      </c>
      <c r="F902" s="150" t="e">
        <f t="shared" si="283"/>
        <v>#VALUE!</v>
      </c>
      <c r="G902" s="136" t="e">
        <f t="shared" si="284"/>
        <v>#VALUE!</v>
      </c>
      <c r="H902" s="148" t="e">
        <f t="shared" si="288"/>
        <v>#VALUE!</v>
      </c>
      <c r="I902" s="148" t="e">
        <f t="shared" si="295"/>
        <v>#VALUE!</v>
      </c>
      <c r="J902" s="148" t="e">
        <f t="shared" si="285"/>
        <v>#VALUE!</v>
      </c>
      <c r="K902" s="148" t="e">
        <f t="shared" si="296"/>
        <v>#VALUE!</v>
      </c>
      <c r="L902" s="148" t="e">
        <f t="shared" si="297"/>
        <v>#VALUE!</v>
      </c>
      <c r="M902" s="148" t="e">
        <f t="shared" si="286"/>
        <v>#VALUE!</v>
      </c>
      <c r="N902" s="148" t="e">
        <f t="shared" si="289"/>
        <v>#VALUE!</v>
      </c>
      <c r="O902" s="148"/>
      <c r="P902" s="148"/>
      <c r="Q902" s="148" t="e">
        <f t="shared" si="298"/>
        <v>#VALUE!</v>
      </c>
      <c r="R902" s="148" t="e">
        <f t="shared" si="299"/>
        <v>#VALUE!</v>
      </c>
      <c r="S902" s="137" t="e">
        <f t="shared" si="287"/>
        <v>#VALUE!</v>
      </c>
      <c r="T902" s="275" t="e">
        <f t="shared" si="301"/>
        <v>#VALUE!</v>
      </c>
      <c r="U902" s="275" t="e">
        <f t="shared" si="302"/>
        <v>#VALUE!</v>
      </c>
      <c r="V902" s="275" t="e">
        <f t="shared" si="302"/>
        <v>#VALUE!</v>
      </c>
      <c r="W902" s="275" t="e">
        <f t="shared" si="302"/>
        <v>#VALUE!</v>
      </c>
      <c r="X902" s="275" t="e">
        <f t="shared" si="302"/>
        <v>#VALUE!</v>
      </c>
      <c r="Y902" s="275" t="e">
        <f t="shared" si="302"/>
        <v>#VALUE!</v>
      </c>
      <c r="Z902" s="275" t="e">
        <f t="shared" si="302"/>
        <v>#VALUE!</v>
      </c>
      <c r="AA902" s="275" t="e">
        <f t="shared" si="302"/>
        <v>#VALUE!</v>
      </c>
      <c r="AB902" s="275" t="e">
        <f t="shared" si="302"/>
        <v>#VALUE!</v>
      </c>
      <c r="AC902" s="275" t="e">
        <f t="shared" si="302"/>
        <v>#VALUE!</v>
      </c>
      <c r="AD902" s="275" t="e">
        <f t="shared" si="302"/>
        <v>#VALUE!</v>
      </c>
      <c r="AE902" s="276" t="e">
        <f t="shared" si="290"/>
        <v>#VALUE!</v>
      </c>
    </row>
    <row r="903" spans="1:31">
      <c r="A903" s="133" t="e">
        <f t="shared" si="291"/>
        <v>#VALUE!</v>
      </c>
      <c r="B903" s="134" t="e">
        <f t="shared" si="292"/>
        <v>#VALUE!</v>
      </c>
      <c r="C903" s="134" t="e">
        <f t="shared" si="293"/>
        <v>#VALUE!</v>
      </c>
      <c r="D903" s="135" t="e">
        <f t="shared" si="294"/>
        <v>#VALUE!</v>
      </c>
      <c r="E903" s="150" t="e">
        <f t="shared" si="282"/>
        <v>#VALUE!</v>
      </c>
      <c r="F903" s="150" t="e">
        <f t="shared" si="283"/>
        <v>#VALUE!</v>
      </c>
      <c r="G903" s="136" t="e">
        <f t="shared" si="284"/>
        <v>#VALUE!</v>
      </c>
      <c r="H903" s="148" t="e">
        <f t="shared" si="288"/>
        <v>#VALUE!</v>
      </c>
      <c r="I903" s="148" t="e">
        <f t="shared" si="295"/>
        <v>#VALUE!</v>
      </c>
      <c r="J903" s="148" t="e">
        <f t="shared" si="285"/>
        <v>#VALUE!</v>
      </c>
      <c r="K903" s="148" t="e">
        <f t="shared" si="296"/>
        <v>#VALUE!</v>
      </c>
      <c r="L903" s="148" t="e">
        <f t="shared" si="297"/>
        <v>#VALUE!</v>
      </c>
      <c r="M903" s="148" t="e">
        <f t="shared" si="286"/>
        <v>#VALUE!</v>
      </c>
      <c r="N903" s="148" t="e">
        <f t="shared" si="289"/>
        <v>#VALUE!</v>
      </c>
      <c r="O903" s="148"/>
      <c r="P903" s="148"/>
      <c r="Q903" s="148" t="e">
        <f t="shared" si="298"/>
        <v>#VALUE!</v>
      </c>
      <c r="R903" s="148" t="e">
        <f t="shared" si="299"/>
        <v>#VALUE!</v>
      </c>
      <c r="S903" s="137" t="e">
        <f t="shared" si="287"/>
        <v>#VALUE!</v>
      </c>
      <c r="T903" s="275" t="e">
        <f t="shared" si="301"/>
        <v>#VALUE!</v>
      </c>
      <c r="U903" s="275" t="e">
        <f t="shared" si="302"/>
        <v>#VALUE!</v>
      </c>
      <c r="V903" s="275" t="e">
        <f t="shared" si="302"/>
        <v>#VALUE!</v>
      </c>
      <c r="W903" s="275" t="e">
        <f t="shared" si="302"/>
        <v>#VALUE!</v>
      </c>
      <c r="X903" s="275" t="e">
        <f t="shared" si="302"/>
        <v>#VALUE!</v>
      </c>
      <c r="Y903" s="275" t="e">
        <f t="shared" si="302"/>
        <v>#VALUE!</v>
      </c>
      <c r="Z903" s="275" t="e">
        <f t="shared" si="302"/>
        <v>#VALUE!</v>
      </c>
      <c r="AA903" s="275" t="e">
        <f t="shared" si="302"/>
        <v>#VALUE!</v>
      </c>
      <c r="AB903" s="275" t="e">
        <f t="shared" si="302"/>
        <v>#VALUE!</v>
      </c>
      <c r="AC903" s="275" t="e">
        <f t="shared" si="302"/>
        <v>#VALUE!</v>
      </c>
      <c r="AD903" s="275" t="e">
        <f t="shared" si="302"/>
        <v>#VALUE!</v>
      </c>
      <c r="AE903" s="276" t="e">
        <f t="shared" si="290"/>
        <v>#VALUE!</v>
      </c>
    </row>
    <row r="904" spans="1:31">
      <c r="A904" s="133" t="e">
        <f t="shared" si="291"/>
        <v>#VALUE!</v>
      </c>
      <c r="B904" s="134" t="e">
        <f t="shared" si="292"/>
        <v>#VALUE!</v>
      </c>
      <c r="C904" s="134" t="e">
        <f t="shared" si="293"/>
        <v>#VALUE!</v>
      </c>
      <c r="D904" s="135" t="e">
        <f t="shared" si="294"/>
        <v>#VALUE!</v>
      </c>
      <c r="E904" s="150" t="e">
        <f t="shared" si="282"/>
        <v>#VALUE!</v>
      </c>
      <c r="F904" s="150" t="e">
        <f t="shared" si="283"/>
        <v>#VALUE!</v>
      </c>
      <c r="G904" s="136" t="e">
        <f t="shared" si="284"/>
        <v>#VALUE!</v>
      </c>
      <c r="H904" s="148" t="e">
        <f t="shared" si="288"/>
        <v>#VALUE!</v>
      </c>
      <c r="I904" s="148" t="e">
        <f t="shared" si="295"/>
        <v>#VALUE!</v>
      </c>
      <c r="J904" s="148" t="e">
        <f t="shared" si="285"/>
        <v>#VALUE!</v>
      </c>
      <c r="K904" s="148" t="e">
        <f t="shared" si="296"/>
        <v>#VALUE!</v>
      </c>
      <c r="L904" s="148" t="e">
        <f t="shared" si="297"/>
        <v>#VALUE!</v>
      </c>
      <c r="M904" s="148" t="e">
        <f t="shared" si="286"/>
        <v>#VALUE!</v>
      </c>
      <c r="N904" s="148" t="e">
        <f t="shared" si="289"/>
        <v>#VALUE!</v>
      </c>
      <c r="O904" s="148"/>
      <c r="P904" s="148"/>
      <c r="Q904" s="148" t="e">
        <f t="shared" si="298"/>
        <v>#VALUE!</v>
      </c>
      <c r="R904" s="148" t="e">
        <f t="shared" si="299"/>
        <v>#VALUE!</v>
      </c>
      <c r="S904" s="137" t="e">
        <f t="shared" si="287"/>
        <v>#VALUE!</v>
      </c>
      <c r="T904" s="275" t="e">
        <f t="shared" si="301"/>
        <v>#VALUE!</v>
      </c>
      <c r="U904" s="275" t="e">
        <f t="shared" si="302"/>
        <v>#VALUE!</v>
      </c>
      <c r="V904" s="275" t="e">
        <f t="shared" si="302"/>
        <v>#VALUE!</v>
      </c>
      <c r="W904" s="275" t="e">
        <f t="shared" si="302"/>
        <v>#VALUE!</v>
      </c>
      <c r="X904" s="275" t="e">
        <f t="shared" si="302"/>
        <v>#VALUE!</v>
      </c>
      <c r="Y904" s="275" t="e">
        <f t="shared" si="302"/>
        <v>#VALUE!</v>
      </c>
      <c r="Z904" s="275" t="e">
        <f t="shared" si="302"/>
        <v>#VALUE!</v>
      </c>
      <c r="AA904" s="275" t="e">
        <f t="shared" si="302"/>
        <v>#VALUE!</v>
      </c>
      <c r="AB904" s="275" t="e">
        <f t="shared" si="302"/>
        <v>#VALUE!</v>
      </c>
      <c r="AC904" s="275" t="e">
        <f t="shared" si="302"/>
        <v>#VALUE!</v>
      </c>
      <c r="AD904" s="275" t="e">
        <f t="shared" si="302"/>
        <v>#VALUE!</v>
      </c>
      <c r="AE904" s="276" t="e">
        <f t="shared" si="290"/>
        <v>#VALUE!</v>
      </c>
    </row>
    <row r="905" spans="1:31">
      <c r="A905" s="133" t="e">
        <f t="shared" si="291"/>
        <v>#VALUE!</v>
      </c>
      <c r="B905" s="134" t="e">
        <f t="shared" si="292"/>
        <v>#VALUE!</v>
      </c>
      <c r="C905" s="134" t="e">
        <f t="shared" si="293"/>
        <v>#VALUE!</v>
      </c>
      <c r="D905" s="135" t="e">
        <f t="shared" si="294"/>
        <v>#VALUE!</v>
      </c>
      <c r="E905" s="150" t="e">
        <f t="shared" si="282"/>
        <v>#VALUE!</v>
      </c>
      <c r="F905" s="150" t="e">
        <f t="shared" si="283"/>
        <v>#VALUE!</v>
      </c>
      <c r="G905" s="136" t="e">
        <f t="shared" si="284"/>
        <v>#VALUE!</v>
      </c>
      <c r="H905" s="148" t="e">
        <f t="shared" si="288"/>
        <v>#VALUE!</v>
      </c>
      <c r="I905" s="148" t="e">
        <f t="shared" si="295"/>
        <v>#VALUE!</v>
      </c>
      <c r="J905" s="148" t="e">
        <f t="shared" si="285"/>
        <v>#VALUE!</v>
      </c>
      <c r="K905" s="148" t="e">
        <f t="shared" si="296"/>
        <v>#VALUE!</v>
      </c>
      <c r="L905" s="148" t="e">
        <f t="shared" si="297"/>
        <v>#VALUE!</v>
      </c>
      <c r="M905" s="148" t="e">
        <f t="shared" si="286"/>
        <v>#VALUE!</v>
      </c>
      <c r="N905" s="148" t="e">
        <f t="shared" si="289"/>
        <v>#VALUE!</v>
      </c>
      <c r="O905" s="148"/>
      <c r="P905" s="148"/>
      <c r="Q905" s="148" t="e">
        <f t="shared" si="298"/>
        <v>#VALUE!</v>
      </c>
      <c r="R905" s="148" t="e">
        <f t="shared" si="299"/>
        <v>#VALUE!</v>
      </c>
      <c r="S905" s="137" t="e">
        <f t="shared" si="287"/>
        <v>#VALUE!</v>
      </c>
      <c r="T905" s="275" t="e">
        <f t="shared" si="301"/>
        <v>#VALUE!</v>
      </c>
      <c r="U905" s="275" t="e">
        <f t="shared" si="302"/>
        <v>#VALUE!</v>
      </c>
      <c r="V905" s="275" t="e">
        <f t="shared" si="302"/>
        <v>#VALUE!</v>
      </c>
      <c r="W905" s="275" t="e">
        <f t="shared" si="302"/>
        <v>#VALUE!</v>
      </c>
      <c r="X905" s="275" t="e">
        <f t="shared" si="302"/>
        <v>#VALUE!</v>
      </c>
      <c r="Y905" s="275" t="e">
        <f t="shared" si="302"/>
        <v>#VALUE!</v>
      </c>
      <c r="Z905" s="275" t="e">
        <f t="shared" si="302"/>
        <v>#VALUE!</v>
      </c>
      <c r="AA905" s="275" t="e">
        <f t="shared" si="302"/>
        <v>#VALUE!</v>
      </c>
      <c r="AB905" s="275" t="e">
        <f t="shared" si="302"/>
        <v>#VALUE!</v>
      </c>
      <c r="AC905" s="275" t="e">
        <f t="shared" si="302"/>
        <v>#VALUE!</v>
      </c>
      <c r="AD905" s="275" t="e">
        <f t="shared" si="302"/>
        <v>#VALUE!</v>
      </c>
      <c r="AE905" s="276" t="e">
        <f t="shared" si="290"/>
        <v>#VALUE!</v>
      </c>
    </row>
    <row r="906" spans="1:31">
      <c r="A906" s="133" t="e">
        <f t="shared" si="291"/>
        <v>#VALUE!</v>
      </c>
      <c r="B906" s="134" t="e">
        <f t="shared" si="292"/>
        <v>#VALUE!</v>
      </c>
      <c r="C906" s="134" t="e">
        <f t="shared" si="293"/>
        <v>#VALUE!</v>
      </c>
      <c r="D906" s="135" t="e">
        <f t="shared" si="294"/>
        <v>#VALUE!</v>
      </c>
      <c r="E906" s="150" t="e">
        <f t="shared" si="282"/>
        <v>#VALUE!</v>
      </c>
      <c r="F906" s="150" t="e">
        <f t="shared" si="283"/>
        <v>#VALUE!</v>
      </c>
      <c r="G906" s="136" t="e">
        <f t="shared" si="284"/>
        <v>#VALUE!</v>
      </c>
      <c r="H906" s="148" t="e">
        <f t="shared" si="288"/>
        <v>#VALUE!</v>
      </c>
      <c r="I906" s="148" t="e">
        <f t="shared" si="295"/>
        <v>#VALUE!</v>
      </c>
      <c r="J906" s="148" t="e">
        <f t="shared" si="285"/>
        <v>#VALUE!</v>
      </c>
      <c r="K906" s="148" t="e">
        <f t="shared" si="296"/>
        <v>#VALUE!</v>
      </c>
      <c r="L906" s="148" t="e">
        <f t="shared" si="297"/>
        <v>#VALUE!</v>
      </c>
      <c r="M906" s="148" t="e">
        <f t="shared" si="286"/>
        <v>#VALUE!</v>
      </c>
      <c r="N906" s="148" t="e">
        <f t="shared" si="289"/>
        <v>#VALUE!</v>
      </c>
      <c r="O906" s="148"/>
      <c r="P906" s="148"/>
      <c r="Q906" s="148" t="e">
        <f t="shared" si="298"/>
        <v>#VALUE!</v>
      </c>
      <c r="R906" s="148" t="e">
        <f t="shared" si="299"/>
        <v>#VALUE!</v>
      </c>
      <c r="S906" s="137" t="e">
        <f t="shared" si="287"/>
        <v>#VALUE!</v>
      </c>
      <c r="T906" s="275" t="e">
        <f t="shared" si="301"/>
        <v>#VALUE!</v>
      </c>
      <c r="U906" s="275" t="e">
        <f t="shared" si="302"/>
        <v>#VALUE!</v>
      </c>
      <c r="V906" s="275" t="e">
        <f t="shared" si="302"/>
        <v>#VALUE!</v>
      </c>
      <c r="W906" s="275" t="e">
        <f t="shared" si="302"/>
        <v>#VALUE!</v>
      </c>
      <c r="X906" s="275" t="e">
        <f t="shared" si="302"/>
        <v>#VALUE!</v>
      </c>
      <c r="Y906" s="275" t="e">
        <f t="shared" si="302"/>
        <v>#VALUE!</v>
      </c>
      <c r="Z906" s="275" t="e">
        <f t="shared" si="302"/>
        <v>#VALUE!</v>
      </c>
      <c r="AA906" s="275" t="e">
        <f t="shared" si="302"/>
        <v>#VALUE!</v>
      </c>
      <c r="AB906" s="275" t="e">
        <f t="shared" si="302"/>
        <v>#VALUE!</v>
      </c>
      <c r="AC906" s="275" t="e">
        <f t="shared" si="302"/>
        <v>#VALUE!</v>
      </c>
      <c r="AD906" s="275" t="e">
        <f t="shared" si="302"/>
        <v>#VALUE!</v>
      </c>
      <c r="AE906" s="276" t="e">
        <f t="shared" si="290"/>
        <v>#VALUE!</v>
      </c>
    </row>
    <row r="907" spans="1:31">
      <c r="A907" s="133" t="e">
        <f t="shared" si="291"/>
        <v>#VALUE!</v>
      </c>
      <c r="B907" s="134" t="e">
        <f t="shared" si="292"/>
        <v>#VALUE!</v>
      </c>
      <c r="C907" s="134" t="e">
        <f t="shared" si="293"/>
        <v>#VALUE!</v>
      </c>
      <c r="D907" s="135" t="e">
        <f t="shared" si="294"/>
        <v>#VALUE!</v>
      </c>
      <c r="E907" s="150" t="e">
        <f t="shared" si="282"/>
        <v>#VALUE!</v>
      </c>
      <c r="F907" s="150" t="e">
        <f t="shared" si="283"/>
        <v>#VALUE!</v>
      </c>
      <c r="G907" s="136" t="e">
        <f t="shared" si="284"/>
        <v>#VALUE!</v>
      </c>
      <c r="H907" s="148" t="e">
        <f t="shared" si="288"/>
        <v>#VALUE!</v>
      </c>
      <c r="I907" s="148" t="e">
        <f t="shared" si="295"/>
        <v>#VALUE!</v>
      </c>
      <c r="J907" s="148" t="e">
        <f t="shared" si="285"/>
        <v>#VALUE!</v>
      </c>
      <c r="K907" s="148" t="e">
        <f t="shared" si="296"/>
        <v>#VALUE!</v>
      </c>
      <c r="L907" s="148" t="e">
        <f t="shared" si="297"/>
        <v>#VALUE!</v>
      </c>
      <c r="M907" s="148" t="e">
        <f t="shared" si="286"/>
        <v>#VALUE!</v>
      </c>
      <c r="N907" s="148" t="e">
        <f t="shared" si="289"/>
        <v>#VALUE!</v>
      </c>
      <c r="O907" s="148"/>
      <c r="P907" s="148"/>
      <c r="Q907" s="148" t="e">
        <f t="shared" si="298"/>
        <v>#VALUE!</v>
      </c>
      <c r="R907" s="148" t="e">
        <f t="shared" si="299"/>
        <v>#VALUE!</v>
      </c>
      <c r="S907" s="137" t="e">
        <f t="shared" si="287"/>
        <v>#VALUE!</v>
      </c>
      <c r="T907" s="275" t="e">
        <f t="shared" si="301"/>
        <v>#VALUE!</v>
      </c>
      <c r="U907" s="275" t="e">
        <f t="shared" si="302"/>
        <v>#VALUE!</v>
      </c>
      <c r="V907" s="275" t="e">
        <f t="shared" si="302"/>
        <v>#VALUE!</v>
      </c>
      <c r="W907" s="275" t="e">
        <f t="shared" si="302"/>
        <v>#VALUE!</v>
      </c>
      <c r="X907" s="275" t="e">
        <f t="shared" si="302"/>
        <v>#VALUE!</v>
      </c>
      <c r="Y907" s="275" t="e">
        <f t="shared" si="302"/>
        <v>#VALUE!</v>
      </c>
      <c r="Z907" s="275" t="e">
        <f t="shared" si="302"/>
        <v>#VALUE!</v>
      </c>
      <c r="AA907" s="275" t="e">
        <f t="shared" si="302"/>
        <v>#VALUE!</v>
      </c>
      <c r="AB907" s="275" t="e">
        <f t="shared" si="302"/>
        <v>#VALUE!</v>
      </c>
      <c r="AC907" s="275" t="e">
        <f t="shared" si="302"/>
        <v>#VALUE!</v>
      </c>
      <c r="AD907" s="275" t="e">
        <f t="shared" si="302"/>
        <v>#VALUE!</v>
      </c>
      <c r="AE907" s="276" t="e">
        <f t="shared" si="290"/>
        <v>#VALUE!</v>
      </c>
    </row>
    <row r="908" spans="1:31">
      <c r="A908" s="133" t="e">
        <f t="shared" si="291"/>
        <v>#VALUE!</v>
      </c>
      <c r="B908" s="134" t="e">
        <f t="shared" si="292"/>
        <v>#VALUE!</v>
      </c>
      <c r="C908" s="134" t="e">
        <f t="shared" si="293"/>
        <v>#VALUE!</v>
      </c>
      <c r="D908" s="135" t="e">
        <f t="shared" si="294"/>
        <v>#VALUE!</v>
      </c>
      <c r="E908" s="150" t="e">
        <f t="shared" si="282"/>
        <v>#VALUE!</v>
      </c>
      <c r="F908" s="150" t="e">
        <f t="shared" si="283"/>
        <v>#VALUE!</v>
      </c>
      <c r="G908" s="136" t="e">
        <f t="shared" si="284"/>
        <v>#VALUE!</v>
      </c>
      <c r="H908" s="148" t="e">
        <f t="shared" si="288"/>
        <v>#VALUE!</v>
      </c>
      <c r="I908" s="148" t="e">
        <f t="shared" si="295"/>
        <v>#VALUE!</v>
      </c>
      <c r="J908" s="148" t="e">
        <f t="shared" si="285"/>
        <v>#VALUE!</v>
      </c>
      <c r="K908" s="148" t="e">
        <f t="shared" si="296"/>
        <v>#VALUE!</v>
      </c>
      <c r="L908" s="148" t="e">
        <f t="shared" si="297"/>
        <v>#VALUE!</v>
      </c>
      <c r="M908" s="148" t="e">
        <f t="shared" si="286"/>
        <v>#VALUE!</v>
      </c>
      <c r="N908" s="148" t="e">
        <f t="shared" si="289"/>
        <v>#VALUE!</v>
      </c>
      <c r="O908" s="148"/>
      <c r="P908" s="148"/>
      <c r="Q908" s="148" t="e">
        <f t="shared" si="298"/>
        <v>#VALUE!</v>
      </c>
      <c r="R908" s="148" t="e">
        <f t="shared" si="299"/>
        <v>#VALUE!</v>
      </c>
      <c r="S908" s="137" t="e">
        <f t="shared" si="287"/>
        <v>#VALUE!</v>
      </c>
      <c r="T908" s="275" t="e">
        <f t="shared" si="301"/>
        <v>#VALUE!</v>
      </c>
      <c r="U908" s="275" t="e">
        <f t="shared" si="302"/>
        <v>#VALUE!</v>
      </c>
      <c r="V908" s="275" t="e">
        <f t="shared" si="302"/>
        <v>#VALUE!</v>
      </c>
      <c r="W908" s="275" t="e">
        <f t="shared" si="302"/>
        <v>#VALUE!</v>
      </c>
      <c r="X908" s="275" t="e">
        <f t="shared" si="302"/>
        <v>#VALUE!</v>
      </c>
      <c r="Y908" s="275" t="e">
        <f t="shared" si="302"/>
        <v>#VALUE!</v>
      </c>
      <c r="Z908" s="275" t="e">
        <f t="shared" si="302"/>
        <v>#VALUE!</v>
      </c>
      <c r="AA908" s="275" t="e">
        <f t="shared" si="302"/>
        <v>#VALUE!</v>
      </c>
      <c r="AB908" s="275" t="e">
        <f t="shared" si="302"/>
        <v>#VALUE!</v>
      </c>
      <c r="AC908" s="275" t="e">
        <f t="shared" si="302"/>
        <v>#VALUE!</v>
      </c>
      <c r="AD908" s="275" t="e">
        <f t="shared" si="302"/>
        <v>#VALUE!</v>
      </c>
      <c r="AE908" s="276" t="e">
        <f t="shared" si="290"/>
        <v>#VALUE!</v>
      </c>
    </row>
    <row r="909" spans="1:31">
      <c r="A909" s="133" t="e">
        <f t="shared" si="291"/>
        <v>#VALUE!</v>
      </c>
      <c r="B909" s="134" t="e">
        <f t="shared" si="292"/>
        <v>#VALUE!</v>
      </c>
      <c r="C909" s="134" t="e">
        <f t="shared" si="293"/>
        <v>#VALUE!</v>
      </c>
      <c r="D909" s="135" t="e">
        <f t="shared" si="294"/>
        <v>#VALUE!</v>
      </c>
      <c r="E909" s="150" t="e">
        <f t="shared" si="282"/>
        <v>#VALUE!</v>
      </c>
      <c r="F909" s="150" t="e">
        <f t="shared" si="283"/>
        <v>#VALUE!</v>
      </c>
      <c r="G909" s="136" t="e">
        <f t="shared" si="284"/>
        <v>#VALUE!</v>
      </c>
      <c r="H909" s="148" t="e">
        <f t="shared" si="288"/>
        <v>#VALUE!</v>
      </c>
      <c r="I909" s="148" t="e">
        <f t="shared" si="295"/>
        <v>#VALUE!</v>
      </c>
      <c r="J909" s="148" t="e">
        <f t="shared" si="285"/>
        <v>#VALUE!</v>
      </c>
      <c r="K909" s="148" t="e">
        <f t="shared" si="296"/>
        <v>#VALUE!</v>
      </c>
      <c r="L909" s="148" t="e">
        <f t="shared" si="297"/>
        <v>#VALUE!</v>
      </c>
      <c r="M909" s="148" t="e">
        <f t="shared" si="286"/>
        <v>#VALUE!</v>
      </c>
      <c r="N909" s="148" t="e">
        <f t="shared" si="289"/>
        <v>#VALUE!</v>
      </c>
      <c r="O909" s="148"/>
      <c r="P909" s="148"/>
      <c r="Q909" s="148" t="e">
        <f t="shared" si="298"/>
        <v>#VALUE!</v>
      </c>
      <c r="R909" s="148" t="e">
        <f t="shared" si="299"/>
        <v>#VALUE!</v>
      </c>
      <c r="S909" s="137" t="e">
        <f t="shared" si="287"/>
        <v>#VALUE!</v>
      </c>
      <c r="T909" s="275" t="e">
        <f t="shared" si="301"/>
        <v>#VALUE!</v>
      </c>
      <c r="U909" s="275" t="e">
        <f t="shared" si="302"/>
        <v>#VALUE!</v>
      </c>
      <c r="V909" s="275" t="e">
        <f t="shared" si="302"/>
        <v>#VALUE!</v>
      </c>
      <c r="W909" s="275" t="e">
        <f t="shared" si="302"/>
        <v>#VALUE!</v>
      </c>
      <c r="X909" s="275" t="e">
        <f t="shared" si="302"/>
        <v>#VALUE!</v>
      </c>
      <c r="Y909" s="275" t="e">
        <f t="shared" si="302"/>
        <v>#VALUE!</v>
      </c>
      <c r="Z909" s="275" t="e">
        <f t="shared" si="302"/>
        <v>#VALUE!</v>
      </c>
      <c r="AA909" s="275" t="e">
        <f t="shared" si="302"/>
        <v>#VALUE!</v>
      </c>
      <c r="AB909" s="275" t="e">
        <f t="shared" si="302"/>
        <v>#VALUE!</v>
      </c>
      <c r="AC909" s="275" t="e">
        <f t="shared" si="302"/>
        <v>#VALUE!</v>
      </c>
      <c r="AD909" s="275" t="e">
        <f t="shared" si="302"/>
        <v>#VALUE!</v>
      </c>
      <c r="AE909" s="276" t="e">
        <f t="shared" si="290"/>
        <v>#VALUE!</v>
      </c>
    </row>
    <row r="910" spans="1:31">
      <c r="A910" s="133" t="e">
        <f t="shared" si="291"/>
        <v>#VALUE!</v>
      </c>
      <c r="B910" s="134" t="e">
        <f t="shared" si="292"/>
        <v>#VALUE!</v>
      </c>
      <c r="C910" s="134" t="e">
        <f t="shared" si="293"/>
        <v>#VALUE!</v>
      </c>
      <c r="D910" s="135" t="e">
        <f t="shared" si="294"/>
        <v>#VALUE!</v>
      </c>
      <c r="E910" s="150" t="e">
        <f t="shared" si="282"/>
        <v>#VALUE!</v>
      </c>
      <c r="F910" s="150" t="e">
        <f t="shared" si="283"/>
        <v>#VALUE!</v>
      </c>
      <c r="G910" s="136" t="e">
        <f t="shared" si="284"/>
        <v>#VALUE!</v>
      </c>
      <c r="H910" s="148" t="e">
        <f t="shared" si="288"/>
        <v>#VALUE!</v>
      </c>
      <c r="I910" s="148" t="e">
        <f t="shared" si="295"/>
        <v>#VALUE!</v>
      </c>
      <c r="J910" s="148" t="e">
        <f t="shared" si="285"/>
        <v>#VALUE!</v>
      </c>
      <c r="K910" s="148" t="e">
        <f t="shared" si="296"/>
        <v>#VALUE!</v>
      </c>
      <c r="L910" s="148" t="e">
        <f t="shared" si="297"/>
        <v>#VALUE!</v>
      </c>
      <c r="M910" s="148" t="e">
        <f t="shared" si="286"/>
        <v>#VALUE!</v>
      </c>
      <c r="N910" s="148" t="e">
        <f t="shared" si="289"/>
        <v>#VALUE!</v>
      </c>
      <c r="O910" s="148"/>
      <c r="P910" s="148"/>
      <c r="Q910" s="148" t="e">
        <f t="shared" si="298"/>
        <v>#VALUE!</v>
      </c>
      <c r="R910" s="148" t="e">
        <f t="shared" si="299"/>
        <v>#VALUE!</v>
      </c>
      <c r="S910" s="137" t="e">
        <f t="shared" si="287"/>
        <v>#VALUE!</v>
      </c>
      <c r="T910" s="275" t="e">
        <f t="shared" si="301"/>
        <v>#VALUE!</v>
      </c>
      <c r="U910" s="275" t="e">
        <f t="shared" si="302"/>
        <v>#VALUE!</v>
      </c>
      <c r="V910" s="275" t="e">
        <f t="shared" si="302"/>
        <v>#VALUE!</v>
      </c>
      <c r="W910" s="275" t="e">
        <f t="shared" si="302"/>
        <v>#VALUE!</v>
      </c>
      <c r="X910" s="275" t="e">
        <f t="shared" si="302"/>
        <v>#VALUE!</v>
      </c>
      <c r="Y910" s="275" t="e">
        <f t="shared" si="302"/>
        <v>#VALUE!</v>
      </c>
      <c r="Z910" s="275" t="e">
        <f t="shared" si="302"/>
        <v>#VALUE!</v>
      </c>
      <c r="AA910" s="275" t="e">
        <f t="shared" si="302"/>
        <v>#VALUE!</v>
      </c>
      <c r="AB910" s="275" t="e">
        <f t="shared" si="302"/>
        <v>#VALUE!</v>
      </c>
      <c r="AC910" s="275" t="e">
        <f t="shared" si="302"/>
        <v>#VALUE!</v>
      </c>
      <c r="AD910" s="275" t="e">
        <f t="shared" si="302"/>
        <v>#VALUE!</v>
      </c>
      <c r="AE910" s="276" t="e">
        <f t="shared" si="290"/>
        <v>#VALUE!</v>
      </c>
    </row>
    <row r="911" spans="1:31">
      <c r="A911" s="133" t="e">
        <f t="shared" si="291"/>
        <v>#VALUE!</v>
      </c>
      <c r="B911" s="134" t="e">
        <f t="shared" si="292"/>
        <v>#VALUE!</v>
      </c>
      <c r="C911" s="134" t="e">
        <f t="shared" si="293"/>
        <v>#VALUE!</v>
      </c>
      <c r="D911" s="135" t="e">
        <f t="shared" si="294"/>
        <v>#VALUE!</v>
      </c>
      <c r="E911" s="150" t="e">
        <f t="shared" si="282"/>
        <v>#VALUE!</v>
      </c>
      <c r="F911" s="150" t="e">
        <f t="shared" si="283"/>
        <v>#VALUE!</v>
      </c>
      <c r="G911" s="136" t="e">
        <f t="shared" si="284"/>
        <v>#VALUE!</v>
      </c>
      <c r="H911" s="148" t="e">
        <f t="shared" si="288"/>
        <v>#VALUE!</v>
      </c>
      <c r="I911" s="148" t="e">
        <f t="shared" si="295"/>
        <v>#VALUE!</v>
      </c>
      <c r="J911" s="148" t="e">
        <f t="shared" si="285"/>
        <v>#VALUE!</v>
      </c>
      <c r="K911" s="148" t="e">
        <f t="shared" si="296"/>
        <v>#VALUE!</v>
      </c>
      <c r="L911" s="148" t="e">
        <f t="shared" si="297"/>
        <v>#VALUE!</v>
      </c>
      <c r="M911" s="148" t="e">
        <f t="shared" si="286"/>
        <v>#VALUE!</v>
      </c>
      <c r="N911" s="148" t="e">
        <f t="shared" si="289"/>
        <v>#VALUE!</v>
      </c>
      <c r="O911" s="148"/>
      <c r="P911" s="148"/>
      <c r="Q911" s="148" t="e">
        <f t="shared" si="298"/>
        <v>#VALUE!</v>
      </c>
      <c r="R911" s="148" t="e">
        <f t="shared" si="299"/>
        <v>#VALUE!</v>
      </c>
      <c r="S911" s="137" t="e">
        <f t="shared" si="287"/>
        <v>#VALUE!</v>
      </c>
      <c r="T911" s="275" t="e">
        <f t="shared" si="301"/>
        <v>#VALUE!</v>
      </c>
      <c r="U911" s="275" t="e">
        <f t="shared" si="302"/>
        <v>#VALUE!</v>
      </c>
      <c r="V911" s="275" t="e">
        <f t="shared" si="302"/>
        <v>#VALUE!</v>
      </c>
      <c r="W911" s="275" t="e">
        <f t="shared" si="302"/>
        <v>#VALUE!</v>
      </c>
      <c r="X911" s="275" t="e">
        <f t="shared" si="302"/>
        <v>#VALUE!</v>
      </c>
      <c r="Y911" s="275" t="e">
        <f t="shared" si="302"/>
        <v>#VALUE!</v>
      </c>
      <c r="Z911" s="275" t="e">
        <f t="shared" si="302"/>
        <v>#VALUE!</v>
      </c>
      <c r="AA911" s="275" t="e">
        <f t="shared" si="302"/>
        <v>#VALUE!</v>
      </c>
      <c r="AB911" s="275" t="e">
        <f t="shared" si="302"/>
        <v>#VALUE!</v>
      </c>
      <c r="AC911" s="275" t="e">
        <f t="shared" si="302"/>
        <v>#VALUE!</v>
      </c>
      <c r="AD911" s="275" t="e">
        <f t="shared" si="302"/>
        <v>#VALUE!</v>
      </c>
      <c r="AE911" s="276" t="e">
        <f t="shared" si="290"/>
        <v>#VALUE!</v>
      </c>
    </row>
    <row r="912" spans="1:31">
      <c r="A912" s="133" t="e">
        <f t="shared" si="291"/>
        <v>#VALUE!</v>
      </c>
      <c r="B912" s="134" t="e">
        <f t="shared" si="292"/>
        <v>#VALUE!</v>
      </c>
      <c r="C912" s="134" t="e">
        <f t="shared" si="293"/>
        <v>#VALUE!</v>
      </c>
      <c r="D912" s="135" t="e">
        <f t="shared" si="294"/>
        <v>#VALUE!</v>
      </c>
      <c r="E912" s="150" t="e">
        <f t="shared" si="282"/>
        <v>#VALUE!</v>
      </c>
      <c r="F912" s="150" t="e">
        <f t="shared" si="283"/>
        <v>#VALUE!</v>
      </c>
      <c r="G912" s="136" t="e">
        <f t="shared" si="284"/>
        <v>#VALUE!</v>
      </c>
      <c r="H912" s="148" t="e">
        <f t="shared" si="288"/>
        <v>#VALUE!</v>
      </c>
      <c r="I912" s="148" t="e">
        <f t="shared" si="295"/>
        <v>#VALUE!</v>
      </c>
      <c r="J912" s="148" t="e">
        <f t="shared" si="285"/>
        <v>#VALUE!</v>
      </c>
      <c r="K912" s="148" t="e">
        <f t="shared" si="296"/>
        <v>#VALUE!</v>
      </c>
      <c r="L912" s="148" t="e">
        <f t="shared" si="297"/>
        <v>#VALUE!</v>
      </c>
      <c r="M912" s="148" t="e">
        <f t="shared" si="286"/>
        <v>#VALUE!</v>
      </c>
      <c r="N912" s="148" t="e">
        <f t="shared" si="289"/>
        <v>#VALUE!</v>
      </c>
      <c r="O912" s="148"/>
      <c r="P912" s="148"/>
      <c r="Q912" s="148" t="e">
        <f t="shared" si="298"/>
        <v>#VALUE!</v>
      </c>
      <c r="R912" s="148" t="e">
        <f t="shared" si="299"/>
        <v>#VALUE!</v>
      </c>
      <c r="S912" s="137" t="e">
        <f t="shared" si="287"/>
        <v>#VALUE!</v>
      </c>
      <c r="T912" s="275" t="e">
        <f t="shared" si="301"/>
        <v>#VALUE!</v>
      </c>
      <c r="U912" s="275" t="e">
        <f t="shared" si="302"/>
        <v>#VALUE!</v>
      </c>
      <c r="V912" s="275" t="e">
        <f t="shared" si="302"/>
        <v>#VALUE!</v>
      </c>
      <c r="W912" s="275" t="e">
        <f t="shared" si="302"/>
        <v>#VALUE!</v>
      </c>
      <c r="X912" s="275" t="e">
        <f t="shared" si="302"/>
        <v>#VALUE!</v>
      </c>
      <c r="Y912" s="275" t="e">
        <f t="shared" si="302"/>
        <v>#VALUE!</v>
      </c>
      <c r="Z912" s="275" t="e">
        <f t="shared" si="302"/>
        <v>#VALUE!</v>
      </c>
      <c r="AA912" s="275" t="e">
        <f t="shared" si="302"/>
        <v>#VALUE!</v>
      </c>
      <c r="AB912" s="275" t="e">
        <f t="shared" si="302"/>
        <v>#VALUE!</v>
      </c>
      <c r="AC912" s="275" t="e">
        <f t="shared" si="302"/>
        <v>#VALUE!</v>
      </c>
      <c r="AD912" s="275" t="e">
        <f t="shared" si="302"/>
        <v>#VALUE!</v>
      </c>
      <c r="AE912" s="276" t="e">
        <f t="shared" si="290"/>
        <v>#VALUE!</v>
      </c>
    </row>
    <row r="913" spans="1:31">
      <c r="A913" s="133" t="e">
        <f t="shared" si="291"/>
        <v>#VALUE!</v>
      </c>
      <c r="B913" s="134" t="e">
        <f t="shared" si="292"/>
        <v>#VALUE!</v>
      </c>
      <c r="C913" s="134" t="e">
        <f t="shared" si="293"/>
        <v>#VALUE!</v>
      </c>
      <c r="D913" s="135" t="e">
        <f t="shared" si="294"/>
        <v>#VALUE!</v>
      </c>
      <c r="E913" s="150" t="e">
        <f t="shared" ref="E913:E976" si="303">IF(A913&lt;&gt;"", IF(F913="N",0, ROUNDDOWN(IF(S913="Y", MAX(Q913, 0), MIN(BondAmountInvested*G913/Freq, Max_Wdwl_amt)), 2)),"")</f>
        <v>#VALUE!</v>
      </c>
      <c r="F913" s="150" t="e">
        <f t="shared" ref="F913:F976" si="304">IF(A913&lt;&gt;"",  IF(A913&lt;first_projection_wdl_mth,"N",IF(A913=first_projection_wdl_mth,"Y",IF(INT((A913-first_projection_wdl_mth)/Mths_between_Wdwls)=(A913-first_projection_wdl_mth)/Mths_between_Wdwls,"Y","N"))),"")</f>
        <v>#VALUE!</v>
      </c>
      <c r="G913" s="136" t="e">
        <f t="shared" ref="G913:G976" si="305">IF(A913&lt;&gt;"", IncomeRetained, "")</f>
        <v>#VALUE!</v>
      </c>
      <c r="H913" s="148" t="e">
        <f t="shared" si="288"/>
        <v>#VALUE!</v>
      </c>
      <c r="I913" s="148" t="e">
        <f t="shared" si="295"/>
        <v>#VALUE!</v>
      </c>
      <c r="J913" s="148" t="e">
        <f t="shared" ref="J913:J976" si="306">IF(A913&lt;&gt;"", (MIN(E913, Q913)-I913)*(1-IF(D913&lt;chargeable_gain_taxrate_change_date,chargeable_gain_taxrate_pre_change,chargeable_gain_taxrate_post_change))+I913, "")</f>
        <v>#VALUE!</v>
      </c>
      <c r="K913" s="148" t="e">
        <f t="shared" si="296"/>
        <v>#VALUE!</v>
      </c>
      <c r="L913" s="148" t="e">
        <f t="shared" si="297"/>
        <v>#VALUE!</v>
      </c>
      <c r="M913" s="148" t="e">
        <f t="shared" ref="M913:M976" si="307">IF(A913="", "", L913*Mthly_growth_rate)</f>
        <v>#VALUE!</v>
      </c>
      <c r="N913" s="148" t="e">
        <f t="shared" si="289"/>
        <v>#VALUE!</v>
      </c>
      <c r="O913" s="148"/>
      <c r="P913" s="148"/>
      <c r="Q913" s="148" t="e">
        <f t="shared" si="298"/>
        <v>#VALUE!</v>
      </c>
      <c r="R913" s="148" t="e">
        <f t="shared" si="299"/>
        <v>#VALUE!</v>
      </c>
      <c r="S913" s="137" t="e">
        <f t="shared" ref="S913:S976" si="308">IF(A913="", "", IF(S912="Y", "Y", IF(Q913- IF(F913="Y", MIN(BondAmountInvested*G913/Freq,Max_Wdwl_amt), 0)&lt;=0, "Y", "N")))</f>
        <v>#VALUE!</v>
      </c>
      <c r="T913" s="275" t="e">
        <f t="shared" si="301"/>
        <v>#VALUE!</v>
      </c>
      <c r="U913" s="275" t="e">
        <f t="shared" si="302"/>
        <v>#VALUE!</v>
      </c>
      <c r="V913" s="275" t="e">
        <f t="shared" si="302"/>
        <v>#VALUE!</v>
      </c>
      <c r="W913" s="275" t="e">
        <f t="shared" si="302"/>
        <v>#VALUE!</v>
      </c>
      <c r="X913" s="275" t="e">
        <f t="shared" si="302"/>
        <v>#VALUE!</v>
      </c>
      <c r="Y913" s="275" t="e">
        <f t="shared" si="302"/>
        <v>#VALUE!</v>
      </c>
      <c r="Z913" s="275" t="e">
        <f t="shared" si="302"/>
        <v>#VALUE!</v>
      </c>
      <c r="AA913" s="275" t="e">
        <f t="shared" si="302"/>
        <v>#VALUE!</v>
      </c>
      <c r="AB913" s="275" t="e">
        <f t="shared" si="302"/>
        <v>#VALUE!</v>
      </c>
      <c r="AC913" s="275" t="e">
        <f t="shared" si="302"/>
        <v>#VALUE!</v>
      </c>
      <c r="AD913" s="275" t="e">
        <f t="shared" si="302"/>
        <v>#VALUE!</v>
      </c>
      <c r="AE913" s="276" t="e">
        <f t="shared" si="290"/>
        <v>#VALUE!</v>
      </c>
    </row>
    <row r="914" spans="1:31">
      <c r="A914" s="133" t="e">
        <f t="shared" si="291"/>
        <v>#VALUE!</v>
      </c>
      <c r="B914" s="134" t="e">
        <f t="shared" si="292"/>
        <v>#VALUE!</v>
      </c>
      <c r="C914" s="134" t="e">
        <f t="shared" si="293"/>
        <v>#VALUE!</v>
      </c>
      <c r="D914" s="135" t="e">
        <f t="shared" si="294"/>
        <v>#VALUE!</v>
      </c>
      <c r="E914" s="150" t="e">
        <f t="shared" si="303"/>
        <v>#VALUE!</v>
      </c>
      <c r="F914" s="150" t="e">
        <f t="shared" si="304"/>
        <v>#VALUE!</v>
      </c>
      <c r="G914" s="136" t="e">
        <f t="shared" si="305"/>
        <v>#VALUE!</v>
      </c>
      <c r="H914" s="148" t="e">
        <f t="shared" ref="H914:H977" si="309">IF(A914&lt;&gt;"", IF(B914&lt;Max_tax_free_term, IF(AND(C914=1, B914&lt;Max_tax_free_term), Annual_tax_free_Wdwl, 0), 0)+H913-I913, "")</f>
        <v>#VALUE!</v>
      </c>
      <c r="I914" s="148" t="e">
        <f t="shared" si="295"/>
        <v>#VALUE!</v>
      </c>
      <c r="J914" s="148" t="e">
        <f t="shared" si="306"/>
        <v>#VALUE!</v>
      </c>
      <c r="K914" s="148" t="e">
        <f t="shared" si="296"/>
        <v>#VALUE!</v>
      </c>
      <c r="L914" s="148" t="e">
        <f t="shared" si="297"/>
        <v>#VALUE!</v>
      </c>
      <c r="M914" s="148" t="e">
        <f t="shared" si="307"/>
        <v>#VALUE!</v>
      </c>
      <c r="N914" s="148" t="e">
        <f t="shared" ref="N914:N977" si="310">IF(A914="", "", AE914)</f>
        <v>#VALUE!</v>
      </c>
      <c r="O914" s="148"/>
      <c r="P914" s="148"/>
      <c r="Q914" s="148" t="e">
        <f t="shared" si="298"/>
        <v>#VALUE!</v>
      </c>
      <c r="R914" s="148" t="e">
        <f t="shared" si="299"/>
        <v>#VALUE!</v>
      </c>
      <c r="S914" s="137" t="e">
        <f t="shared" si="308"/>
        <v>#VALUE!</v>
      </c>
      <c r="T914" s="275" t="e">
        <f t="shared" si="301"/>
        <v>#VALUE!</v>
      </c>
      <c r="U914" s="275" t="e">
        <f t="shared" si="302"/>
        <v>#VALUE!</v>
      </c>
      <c r="V914" s="275" t="e">
        <f t="shared" si="302"/>
        <v>#VALUE!</v>
      </c>
      <c r="W914" s="275" t="e">
        <f t="shared" si="302"/>
        <v>#VALUE!</v>
      </c>
      <c r="X914" s="275" t="e">
        <f t="shared" si="302"/>
        <v>#VALUE!</v>
      </c>
      <c r="Y914" s="275" t="e">
        <f t="shared" si="302"/>
        <v>#VALUE!</v>
      </c>
      <c r="Z914" s="275" t="e">
        <f t="shared" si="302"/>
        <v>#VALUE!</v>
      </c>
      <c r="AA914" s="275" t="e">
        <f t="shared" si="302"/>
        <v>#VALUE!</v>
      </c>
      <c r="AB914" s="275" t="e">
        <f t="shared" si="302"/>
        <v>#VALUE!</v>
      </c>
      <c r="AC914" s="275" t="e">
        <f t="shared" si="302"/>
        <v>#VALUE!</v>
      </c>
      <c r="AD914" s="275" t="e">
        <f t="shared" si="302"/>
        <v>#VALUE!</v>
      </c>
      <c r="AE914" s="276" t="e">
        <f t="shared" ref="AE914:AE977" si="311">SUMPRODUCT(T914:AD914,T$9:AD$9)/100/12</f>
        <v>#VALUE!</v>
      </c>
    </row>
    <row r="915" spans="1:31">
      <c r="A915" s="133" t="e">
        <f t="shared" ref="A915:A978" si="312">IF(A914&lt;$D$11, A914+1, "")</f>
        <v>#VALUE!</v>
      </c>
      <c r="B915" s="134" t="e">
        <f t="shared" ref="B915:B978" si="313">IF(A915&lt;&gt;"", IF(C915=1, B914+1, B914), "")</f>
        <v>#VALUE!</v>
      </c>
      <c r="C915" s="134" t="e">
        <f t="shared" ref="C915:C978" si="314">IF(A915&lt;&gt;"", IF(C914=12, 1, C914+1), "")</f>
        <v>#VALUE!</v>
      </c>
      <c r="D915" s="135" t="e">
        <f t="shared" ref="D915:D978" si="315">IF(A915&lt;&gt;"", DATE(YEAR(D914), MONTH(D914)+1, DAY(D914)), "")</f>
        <v>#VALUE!</v>
      </c>
      <c r="E915" s="150" t="e">
        <f t="shared" si="303"/>
        <v>#VALUE!</v>
      </c>
      <c r="F915" s="150" t="e">
        <f t="shared" si="304"/>
        <v>#VALUE!</v>
      </c>
      <c r="G915" s="136" t="e">
        <f t="shared" si="305"/>
        <v>#VALUE!</v>
      </c>
      <c r="H915" s="148" t="e">
        <f t="shared" si="309"/>
        <v>#VALUE!</v>
      </c>
      <c r="I915" s="148" t="e">
        <f t="shared" ref="I915:I978" si="316">IF(A915&lt;&gt;"", MIN(E915, H915, Q915), "")</f>
        <v>#VALUE!</v>
      </c>
      <c r="J915" s="148" t="e">
        <f t="shared" si="306"/>
        <v>#VALUE!</v>
      </c>
      <c r="K915" s="148" t="e">
        <f t="shared" ref="K915:K978" si="317">IF(A915="", "", $I$12^(A915/12)*J915)</f>
        <v>#VALUE!</v>
      </c>
      <c r="L915" s="148" t="e">
        <f t="shared" ref="L915:L978" si="318">IF(A915="", "", R914)</f>
        <v>#VALUE!</v>
      </c>
      <c r="M915" s="148" t="e">
        <f t="shared" si="307"/>
        <v>#VALUE!</v>
      </c>
      <c r="N915" s="148" t="e">
        <f t="shared" si="310"/>
        <v>#VALUE!</v>
      </c>
      <c r="O915" s="148"/>
      <c r="P915" s="148"/>
      <c r="Q915" s="148" t="e">
        <f t="shared" ref="Q915:Q978" si="319">IF(A915 = "", 0, MAX(M915 - (SUM(N915:P915)), 0))</f>
        <v>#VALUE!</v>
      </c>
      <c r="R915" s="148" t="e">
        <f t="shared" ref="R915:R978" si="320">IF(A915="", "", MAX(Q915-E915, 0))</f>
        <v>#VALUE!</v>
      </c>
      <c r="S915" s="137" t="e">
        <f t="shared" si="308"/>
        <v>#VALUE!</v>
      </c>
      <c r="T915" s="275" t="e">
        <f t="shared" si="301"/>
        <v>#VALUE!</v>
      </c>
      <c r="U915" s="275" t="e">
        <f t="shared" si="302"/>
        <v>#VALUE!</v>
      </c>
      <c r="V915" s="275" t="e">
        <f t="shared" si="302"/>
        <v>#VALUE!</v>
      </c>
      <c r="W915" s="275" t="e">
        <f t="shared" si="302"/>
        <v>#VALUE!</v>
      </c>
      <c r="X915" s="275" t="e">
        <f t="shared" si="302"/>
        <v>#VALUE!</v>
      </c>
      <c r="Y915" s="275" t="e">
        <f t="shared" si="302"/>
        <v>#VALUE!</v>
      </c>
      <c r="Z915" s="275" t="e">
        <f t="shared" si="302"/>
        <v>#VALUE!</v>
      </c>
      <c r="AA915" s="275" t="e">
        <f t="shared" si="302"/>
        <v>#VALUE!</v>
      </c>
      <c r="AB915" s="275" t="e">
        <f t="shared" si="302"/>
        <v>#VALUE!</v>
      </c>
      <c r="AC915" s="275" t="e">
        <f t="shared" si="302"/>
        <v>#VALUE!</v>
      </c>
      <c r="AD915" s="275" t="e">
        <f t="shared" si="302"/>
        <v>#VALUE!</v>
      </c>
      <c r="AE915" s="276" t="e">
        <f t="shared" si="311"/>
        <v>#VALUE!</v>
      </c>
    </row>
    <row r="916" spans="1:31">
      <c r="A916" s="133" t="e">
        <f t="shared" si="312"/>
        <v>#VALUE!</v>
      </c>
      <c r="B916" s="134" t="e">
        <f t="shared" si="313"/>
        <v>#VALUE!</v>
      </c>
      <c r="C916" s="134" t="e">
        <f t="shared" si="314"/>
        <v>#VALUE!</v>
      </c>
      <c r="D916" s="135" t="e">
        <f t="shared" si="315"/>
        <v>#VALUE!</v>
      </c>
      <c r="E916" s="150" t="e">
        <f t="shared" si="303"/>
        <v>#VALUE!</v>
      </c>
      <c r="F916" s="150" t="e">
        <f t="shared" si="304"/>
        <v>#VALUE!</v>
      </c>
      <c r="G916" s="136" t="e">
        <f t="shared" si="305"/>
        <v>#VALUE!</v>
      </c>
      <c r="H916" s="148" t="e">
        <f t="shared" si="309"/>
        <v>#VALUE!</v>
      </c>
      <c r="I916" s="148" t="e">
        <f t="shared" si="316"/>
        <v>#VALUE!</v>
      </c>
      <c r="J916" s="148" t="e">
        <f t="shared" si="306"/>
        <v>#VALUE!</v>
      </c>
      <c r="K916" s="148" t="e">
        <f t="shared" si="317"/>
        <v>#VALUE!</v>
      </c>
      <c r="L916" s="148" t="e">
        <f t="shared" si="318"/>
        <v>#VALUE!</v>
      </c>
      <c r="M916" s="148" t="e">
        <f t="shared" si="307"/>
        <v>#VALUE!</v>
      </c>
      <c r="N916" s="148" t="e">
        <f t="shared" si="310"/>
        <v>#VALUE!</v>
      </c>
      <c r="O916" s="148"/>
      <c r="P916" s="148"/>
      <c r="Q916" s="148" t="e">
        <f t="shared" si="319"/>
        <v>#VALUE!</v>
      </c>
      <c r="R916" s="148" t="e">
        <f t="shared" si="320"/>
        <v>#VALUE!</v>
      </c>
      <c r="S916" s="137" t="e">
        <f t="shared" si="308"/>
        <v>#VALUE!</v>
      </c>
      <c r="T916" s="275" t="e">
        <f t="shared" si="301"/>
        <v>#VALUE!</v>
      </c>
      <c r="U916" s="275" t="e">
        <f t="shared" si="302"/>
        <v>#VALUE!</v>
      </c>
      <c r="V916" s="275" t="e">
        <f t="shared" si="302"/>
        <v>#VALUE!</v>
      </c>
      <c r="W916" s="275" t="e">
        <f t="shared" si="302"/>
        <v>#VALUE!</v>
      </c>
      <c r="X916" s="275" t="e">
        <f t="shared" si="302"/>
        <v>#VALUE!</v>
      </c>
      <c r="Y916" s="275" t="e">
        <f t="shared" si="302"/>
        <v>#VALUE!</v>
      </c>
      <c r="Z916" s="275" t="e">
        <f t="shared" si="302"/>
        <v>#VALUE!</v>
      </c>
      <c r="AA916" s="275" t="e">
        <f t="shared" si="302"/>
        <v>#VALUE!</v>
      </c>
      <c r="AB916" s="275" t="e">
        <f t="shared" si="302"/>
        <v>#VALUE!</v>
      </c>
      <c r="AC916" s="275" t="e">
        <f t="shared" si="302"/>
        <v>#VALUE!</v>
      </c>
      <c r="AD916" s="275" t="e">
        <f t="shared" si="302"/>
        <v>#VALUE!</v>
      </c>
      <c r="AE916" s="276" t="e">
        <f t="shared" si="311"/>
        <v>#VALUE!</v>
      </c>
    </row>
    <row r="917" spans="1:31">
      <c r="A917" s="133" t="e">
        <f t="shared" si="312"/>
        <v>#VALUE!</v>
      </c>
      <c r="B917" s="134" t="e">
        <f t="shared" si="313"/>
        <v>#VALUE!</v>
      </c>
      <c r="C917" s="134" t="e">
        <f t="shared" si="314"/>
        <v>#VALUE!</v>
      </c>
      <c r="D917" s="135" t="e">
        <f t="shared" si="315"/>
        <v>#VALUE!</v>
      </c>
      <c r="E917" s="150" t="e">
        <f t="shared" si="303"/>
        <v>#VALUE!</v>
      </c>
      <c r="F917" s="150" t="e">
        <f t="shared" si="304"/>
        <v>#VALUE!</v>
      </c>
      <c r="G917" s="136" t="e">
        <f t="shared" si="305"/>
        <v>#VALUE!</v>
      </c>
      <c r="H917" s="148" t="e">
        <f t="shared" si="309"/>
        <v>#VALUE!</v>
      </c>
      <c r="I917" s="148" t="e">
        <f t="shared" si="316"/>
        <v>#VALUE!</v>
      </c>
      <c r="J917" s="148" t="e">
        <f t="shared" si="306"/>
        <v>#VALUE!</v>
      </c>
      <c r="K917" s="148" t="e">
        <f t="shared" si="317"/>
        <v>#VALUE!</v>
      </c>
      <c r="L917" s="148" t="e">
        <f t="shared" si="318"/>
        <v>#VALUE!</v>
      </c>
      <c r="M917" s="148" t="e">
        <f t="shared" si="307"/>
        <v>#VALUE!</v>
      </c>
      <c r="N917" s="148" t="e">
        <f t="shared" si="310"/>
        <v>#VALUE!</v>
      </c>
      <c r="O917" s="148"/>
      <c r="P917" s="148"/>
      <c r="Q917" s="148" t="e">
        <f t="shared" si="319"/>
        <v>#VALUE!</v>
      </c>
      <c r="R917" s="148" t="e">
        <f t="shared" si="320"/>
        <v>#VALUE!</v>
      </c>
      <c r="S917" s="137" t="e">
        <f t="shared" si="308"/>
        <v>#VALUE!</v>
      </c>
      <c r="T917" s="275" t="e">
        <f t="shared" si="301"/>
        <v>#VALUE!</v>
      </c>
      <c r="U917" s="275" t="e">
        <f t="shared" si="302"/>
        <v>#VALUE!</v>
      </c>
      <c r="V917" s="275" t="e">
        <f t="shared" si="302"/>
        <v>#VALUE!</v>
      </c>
      <c r="W917" s="275" t="e">
        <f t="shared" si="302"/>
        <v>#VALUE!</v>
      </c>
      <c r="X917" s="275" t="e">
        <f t="shared" si="302"/>
        <v>#VALUE!</v>
      </c>
      <c r="Y917" s="275" t="e">
        <f t="shared" si="302"/>
        <v>#VALUE!</v>
      </c>
      <c r="Z917" s="275" t="e">
        <f t="shared" si="302"/>
        <v>#VALUE!</v>
      </c>
      <c r="AA917" s="275" t="e">
        <f t="shared" si="302"/>
        <v>#VALUE!</v>
      </c>
      <c r="AB917" s="275" t="e">
        <f t="shared" si="302"/>
        <v>#VALUE!</v>
      </c>
      <c r="AC917" s="275" t="e">
        <f t="shared" si="302"/>
        <v>#VALUE!</v>
      </c>
      <c r="AD917" s="275" t="e">
        <f t="shared" si="302"/>
        <v>#VALUE!</v>
      </c>
      <c r="AE917" s="276" t="e">
        <f t="shared" si="311"/>
        <v>#VALUE!</v>
      </c>
    </row>
    <row r="918" spans="1:31">
      <c r="A918" s="133" t="e">
        <f t="shared" si="312"/>
        <v>#VALUE!</v>
      </c>
      <c r="B918" s="134" t="e">
        <f t="shared" si="313"/>
        <v>#VALUE!</v>
      </c>
      <c r="C918" s="134" t="e">
        <f t="shared" si="314"/>
        <v>#VALUE!</v>
      </c>
      <c r="D918" s="135" t="e">
        <f t="shared" si="315"/>
        <v>#VALUE!</v>
      </c>
      <c r="E918" s="150" t="e">
        <f t="shared" si="303"/>
        <v>#VALUE!</v>
      </c>
      <c r="F918" s="150" t="e">
        <f t="shared" si="304"/>
        <v>#VALUE!</v>
      </c>
      <c r="G918" s="136" t="e">
        <f t="shared" si="305"/>
        <v>#VALUE!</v>
      </c>
      <c r="H918" s="148" t="e">
        <f t="shared" si="309"/>
        <v>#VALUE!</v>
      </c>
      <c r="I918" s="148" t="e">
        <f t="shared" si="316"/>
        <v>#VALUE!</v>
      </c>
      <c r="J918" s="148" t="e">
        <f t="shared" si="306"/>
        <v>#VALUE!</v>
      </c>
      <c r="K918" s="148" t="e">
        <f t="shared" si="317"/>
        <v>#VALUE!</v>
      </c>
      <c r="L918" s="148" t="e">
        <f t="shared" si="318"/>
        <v>#VALUE!</v>
      </c>
      <c r="M918" s="148" t="e">
        <f t="shared" si="307"/>
        <v>#VALUE!</v>
      </c>
      <c r="N918" s="148" t="e">
        <f t="shared" si="310"/>
        <v>#VALUE!</v>
      </c>
      <c r="O918" s="148"/>
      <c r="P918" s="148"/>
      <c r="Q918" s="148" t="e">
        <f t="shared" si="319"/>
        <v>#VALUE!</v>
      </c>
      <c r="R918" s="148" t="e">
        <f t="shared" si="320"/>
        <v>#VALUE!</v>
      </c>
      <c r="S918" s="137" t="e">
        <f t="shared" si="308"/>
        <v>#VALUE!</v>
      </c>
      <c r="T918" s="275" t="e">
        <f t="shared" si="301"/>
        <v>#VALUE!</v>
      </c>
      <c r="U918" s="275" t="e">
        <f t="shared" si="302"/>
        <v>#VALUE!</v>
      </c>
      <c r="V918" s="275" t="e">
        <f t="shared" si="302"/>
        <v>#VALUE!</v>
      </c>
      <c r="W918" s="275" t="e">
        <f t="shared" si="302"/>
        <v>#VALUE!</v>
      </c>
      <c r="X918" s="275" t="e">
        <f t="shared" si="302"/>
        <v>#VALUE!</v>
      </c>
      <c r="Y918" s="275" t="e">
        <f t="shared" si="302"/>
        <v>#VALUE!</v>
      </c>
      <c r="Z918" s="275" t="e">
        <f t="shared" si="302"/>
        <v>#VALUE!</v>
      </c>
      <c r="AA918" s="275" t="e">
        <f t="shared" si="302"/>
        <v>#VALUE!</v>
      </c>
      <c r="AB918" s="275" t="e">
        <f t="shared" si="302"/>
        <v>#VALUE!</v>
      </c>
      <c r="AC918" s="275" t="e">
        <f t="shared" si="302"/>
        <v>#VALUE!</v>
      </c>
      <c r="AD918" s="275" t="e">
        <f t="shared" si="302"/>
        <v>#VALUE!</v>
      </c>
      <c r="AE918" s="276" t="e">
        <f t="shared" si="311"/>
        <v>#VALUE!</v>
      </c>
    </row>
    <row r="919" spans="1:31">
      <c r="A919" s="133" t="e">
        <f t="shared" si="312"/>
        <v>#VALUE!</v>
      </c>
      <c r="B919" s="134" t="e">
        <f t="shared" si="313"/>
        <v>#VALUE!</v>
      </c>
      <c r="C919" s="134" t="e">
        <f t="shared" si="314"/>
        <v>#VALUE!</v>
      </c>
      <c r="D919" s="135" t="e">
        <f t="shared" si="315"/>
        <v>#VALUE!</v>
      </c>
      <c r="E919" s="150" t="e">
        <f t="shared" si="303"/>
        <v>#VALUE!</v>
      </c>
      <c r="F919" s="150" t="e">
        <f t="shared" si="304"/>
        <v>#VALUE!</v>
      </c>
      <c r="G919" s="136" t="e">
        <f t="shared" si="305"/>
        <v>#VALUE!</v>
      </c>
      <c r="H919" s="148" t="e">
        <f t="shared" si="309"/>
        <v>#VALUE!</v>
      </c>
      <c r="I919" s="148" t="e">
        <f t="shared" si="316"/>
        <v>#VALUE!</v>
      </c>
      <c r="J919" s="148" t="e">
        <f t="shared" si="306"/>
        <v>#VALUE!</v>
      </c>
      <c r="K919" s="148" t="e">
        <f t="shared" si="317"/>
        <v>#VALUE!</v>
      </c>
      <c r="L919" s="148" t="e">
        <f t="shared" si="318"/>
        <v>#VALUE!</v>
      </c>
      <c r="M919" s="148" t="e">
        <f t="shared" si="307"/>
        <v>#VALUE!</v>
      </c>
      <c r="N919" s="148" t="e">
        <f t="shared" si="310"/>
        <v>#VALUE!</v>
      </c>
      <c r="O919" s="148"/>
      <c r="P919" s="148"/>
      <c r="Q919" s="148" t="e">
        <f t="shared" si="319"/>
        <v>#VALUE!</v>
      </c>
      <c r="R919" s="148" t="e">
        <f t="shared" si="320"/>
        <v>#VALUE!</v>
      </c>
      <c r="S919" s="137" t="e">
        <f t="shared" si="308"/>
        <v>#VALUE!</v>
      </c>
      <c r="T919" s="275" t="e">
        <f t="shared" si="301"/>
        <v>#VALUE!</v>
      </c>
      <c r="U919" s="275" t="e">
        <f t="shared" si="302"/>
        <v>#VALUE!</v>
      </c>
      <c r="V919" s="275" t="e">
        <f t="shared" si="302"/>
        <v>#VALUE!</v>
      </c>
      <c r="W919" s="275" t="e">
        <f t="shared" si="302"/>
        <v>#VALUE!</v>
      </c>
      <c r="X919" s="275" t="e">
        <f t="shared" si="302"/>
        <v>#VALUE!</v>
      </c>
      <c r="Y919" s="275" t="e">
        <f t="shared" si="302"/>
        <v>#VALUE!</v>
      </c>
      <c r="Z919" s="275" t="e">
        <f t="shared" si="302"/>
        <v>#VALUE!</v>
      </c>
      <c r="AA919" s="275" t="e">
        <f t="shared" si="302"/>
        <v>#VALUE!</v>
      </c>
      <c r="AB919" s="275" t="e">
        <f t="shared" si="302"/>
        <v>#VALUE!</v>
      </c>
      <c r="AC919" s="275" t="e">
        <f t="shared" si="302"/>
        <v>#VALUE!</v>
      </c>
      <c r="AD919" s="275" t="e">
        <f t="shared" si="302"/>
        <v>#VALUE!</v>
      </c>
      <c r="AE919" s="276" t="e">
        <f t="shared" si="311"/>
        <v>#VALUE!</v>
      </c>
    </row>
    <row r="920" spans="1:31">
      <c r="A920" s="133" t="e">
        <f t="shared" si="312"/>
        <v>#VALUE!</v>
      </c>
      <c r="B920" s="134" t="e">
        <f t="shared" si="313"/>
        <v>#VALUE!</v>
      </c>
      <c r="C920" s="134" t="e">
        <f t="shared" si="314"/>
        <v>#VALUE!</v>
      </c>
      <c r="D920" s="135" t="e">
        <f t="shared" si="315"/>
        <v>#VALUE!</v>
      </c>
      <c r="E920" s="150" t="e">
        <f t="shared" si="303"/>
        <v>#VALUE!</v>
      </c>
      <c r="F920" s="150" t="e">
        <f t="shared" si="304"/>
        <v>#VALUE!</v>
      </c>
      <c r="G920" s="136" t="e">
        <f t="shared" si="305"/>
        <v>#VALUE!</v>
      </c>
      <c r="H920" s="148" t="e">
        <f t="shared" si="309"/>
        <v>#VALUE!</v>
      </c>
      <c r="I920" s="148" t="e">
        <f t="shared" si="316"/>
        <v>#VALUE!</v>
      </c>
      <c r="J920" s="148" t="e">
        <f t="shared" si="306"/>
        <v>#VALUE!</v>
      </c>
      <c r="K920" s="148" t="e">
        <f t="shared" si="317"/>
        <v>#VALUE!</v>
      </c>
      <c r="L920" s="148" t="e">
        <f t="shared" si="318"/>
        <v>#VALUE!</v>
      </c>
      <c r="M920" s="148" t="e">
        <f t="shared" si="307"/>
        <v>#VALUE!</v>
      </c>
      <c r="N920" s="148" t="e">
        <f t="shared" si="310"/>
        <v>#VALUE!</v>
      </c>
      <c r="O920" s="148"/>
      <c r="P920" s="148"/>
      <c r="Q920" s="148" t="e">
        <f t="shared" si="319"/>
        <v>#VALUE!</v>
      </c>
      <c r="R920" s="148" t="e">
        <f t="shared" si="320"/>
        <v>#VALUE!</v>
      </c>
      <c r="S920" s="137" t="e">
        <f t="shared" si="308"/>
        <v>#VALUE!</v>
      </c>
      <c r="T920" s="275" t="e">
        <f t="shared" si="301"/>
        <v>#VALUE!</v>
      </c>
      <c r="U920" s="275" t="e">
        <f t="shared" si="302"/>
        <v>#VALUE!</v>
      </c>
      <c r="V920" s="275" t="e">
        <f t="shared" si="302"/>
        <v>#VALUE!</v>
      </c>
      <c r="W920" s="275" t="e">
        <f t="shared" si="302"/>
        <v>#VALUE!</v>
      </c>
      <c r="X920" s="275" t="e">
        <f t="shared" si="302"/>
        <v>#VALUE!</v>
      </c>
      <c r="Y920" s="275" t="e">
        <f t="shared" si="302"/>
        <v>#VALUE!</v>
      </c>
      <c r="Z920" s="275" t="e">
        <f t="shared" si="302"/>
        <v>#VALUE!</v>
      </c>
      <c r="AA920" s="275" t="e">
        <f t="shared" si="302"/>
        <v>#VALUE!</v>
      </c>
      <c r="AB920" s="275" t="e">
        <f t="shared" si="302"/>
        <v>#VALUE!</v>
      </c>
      <c r="AC920" s="275" t="e">
        <f t="shared" si="302"/>
        <v>#VALUE!</v>
      </c>
      <c r="AD920" s="275" t="e">
        <f t="shared" si="302"/>
        <v>#VALUE!</v>
      </c>
      <c r="AE920" s="276" t="e">
        <f t="shared" si="311"/>
        <v>#VALUE!</v>
      </c>
    </row>
    <row r="921" spans="1:31">
      <c r="A921" s="133" t="e">
        <f t="shared" si="312"/>
        <v>#VALUE!</v>
      </c>
      <c r="B921" s="134" t="e">
        <f t="shared" si="313"/>
        <v>#VALUE!</v>
      </c>
      <c r="C921" s="134" t="e">
        <f t="shared" si="314"/>
        <v>#VALUE!</v>
      </c>
      <c r="D921" s="135" t="e">
        <f t="shared" si="315"/>
        <v>#VALUE!</v>
      </c>
      <c r="E921" s="150" t="e">
        <f t="shared" si="303"/>
        <v>#VALUE!</v>
      </c>
      <c r="F921" s="150" t="e">
        <f t="shared" si="304"/>
        <v>#VALUE!</v>
      </c>
      <c r="G921" s="136" t="e">
        <f t="shared" si="305"/>
        <v>#VALUE!</v>
      </c>
      <c r="H921" s="148" t="e">
        <f t="shared" si="309"/>
        <v>#VALUE!</v>
      </c>
      <c r="I921" s="148" t="e">
        <f t="shared" si="316"/>
        <v>#VALUE!</v>
      </c>
      <c r="J921" s="148" t="e">
        <f t="shared" si="306"/>
        <v>#VALUE!</v>
      </c>
      <c r="K921" s="148" t="e">
        <f t="shared" si="317"/>
        <v>#VALUE!</v>
      </c>
      <c r="L921" s="148" t="e">
        <f t="shared" si="318"/>
        <v>#VALUE!</v>
      </c>
      <c r="M921" s="148" t="e">
        <f t="shared" si="307"/>
        <v>#VALUE!</v>
      </c>
      <c r="N921" s="148" t="e">
        <f t="shared" si="310"/>
        <v>#VALUE!</v>
      </c>
      <c r="O921" s="148"/>
      <c r="P921" s="148"/>
      <c r="Q921" s="148" t="e">
        <f t="shared" si="319"/>
        <v>#VALUE!</v>
      </c>
      <c r="R921" s="148" t="e">
        <f t="shared" si="320"/>
        <v>#VALUE!</v>
      </c>
      <c r="S921" s="137" t="e">
        <f t="shared" si="308"/>
        <v>#VALUE!</v>
      </c>
      <c r="T921" s="275" t="e">
        <f t="shared" si="301"/>
        <v>#VALUE!</v>
      </c>
      <c r="U921" s="275" t="e">
        <f t="shared" si="302"/>
        <v>#VALUE!</v>
      </c>
      <c r="V921" s="275" t="e">
        <f t="shared" si="302"/>
        <v>#VALUE!</v>
      </c>
      <c r="W921" s="275" t="e">
        <f t="shared" si="302"/>
        <v>#VALUE!</v>
      </c>
      <c r="X921" s="275" t="e">
        <f t="shared" si="302"/>
        <v>#VALUE!</v>
      </c>
      <c r="Y921" s="275" t="e">
        <f t="shared" si="302"/>
        <v>#VALUE!</v>
      </c>
      <c r="Z921" s="275" t="e">
        <f t="shared" si="302"/>
        <v>#VALUE!</v>
      </c>
      <c r="AA921" s="275" t="e">
        <f t="shared" si="302"/>
        <v>#VALUE!</v>
      </c>
      <c r="AB921" s="275" t="e">
        <f t="shared" si="302"/>
        <v>#VALUE!</v>
      </c>
      <c r="AC921" s="275" t="e">
        <f t="shared" si="302"/>
        <v>#VALUE!</v>
      </c>
      <c r="AD921" s="275" t="e">
        <f t="shared" si="302"/>
        <v>#VALUE!</v>
      </c>
      <c r="AE921" s="276" t="e">
        <f t="shared" si="311"/>
        <v>#VALUE!</v>
      </c>
    </row>
    <row r="922" spans="1:31">
      <c r="A922" s="133" t="e">
        <f t="shared" si="312"/>
        <v>#VALUE!</v>
      </c>
      <c r="B922" s="134" t="e">
        <f t="shared" si="313"/>
        <v>#VALUE!</v>
      </c>
      <c r="C922" s="134" t="e">
        <f t="shared" si="314"/>
        <v>#VALUE!</v>
      </c>
      <c r="D922" s="135" t="e">
        <f t="shared" si="315"/>
        <v>#VALUE!</v>
      </c>
      <c r="E922" s="150" t="e">
        <f t="shared" si="303"/>
        <v>#VALUE!</v>
      </c>
      <c r="F922" s="150" t="e">
        <f t="shared" si="304"/>
        <v>#VALUE!</v>
      </c>
      <c r="G922" s="136" t="e">
        <f t="shared" si="305"/>
        <v>#VALUE!</v>
      </c>
      <c r="H922" s="148" t="e">
        <f t="shared" si="309"/>
        <v>#VALUE!</v>
      </c>
      <c r="I922" s="148" t="e">
        <f t="shared" si="316"/>
        <v>#VALUE!</v>
      </c>
      <c r="J922" s="148" t="e">
        <f t="shared" si="306"/>
        <v>#VALUE!</v>
      </c>
      <c r="K922" s="148" t="e">
        <f t="shared" si="317"/>
        <v>#VALUE!</v>
      </c>
      <c r="L922" s="148" t="e">
        <f t="shared" si="318"/>
        <v>#VALUE!</v>
      </c>
      <c r="M922" s="148" t="e">
        <f t="shared" si="307"/>
        <v>#VALUE!</v>
      </c>
      <c r="N922" s="148" t="e">
        <f t="shared" si="310"/>
        <v>#VALUE!</v>
      </c>
      <c r="O922" s="148"/>
      <c r="P922" s="148"/>
      <c r="Q922" s="148" t="e">
        <f t="shared" si="319"/>
        <v>#VALUE!</v>
      </c>
      <c r="R922" s="148" t="e">
        <f t="shared" si="320"/>
        <v>#VALUE!</v>
      </c>
      <c r="S922" s="137" t="e">
        <f t="shared" si="308"/>
        <v>#VALUE!</v>
      </c>
      <c r="T922" s="275" t="e">
        <f t="shared" si="301"/>
        <v>#VALUE!</v>
      </c>
      <c r="U922" s="275" t="e">
        <f t="shared" si="302"/>
        <v>#VALUE!</v>
      </c>
      <c r="V922" s="275" t="e">
        <f t="shared" si="302"/>
        <v>#VALUE!</v>
      </c>
      <c r="W922" s="275" t="e">
        <f t="shared" si="302"/>
        <v>#VALUE!</v>
      </c>
      <c r="X922" s="275" t="e">
        <f t="shared" si="302"/>
        <v>#VALUE!</v>
      </c>
      <c r="Y922" s="275" t="e">
        <f t="shared" si="302"/>
        <v>#VALUE!</v>
      </c>
      <c r="Z922" s="275" t="e">
        <f t="shared" si="302"/>
        <v>#VALUE!</v>
      </c>
      <c r="AA922" s="275" t="e">
        <f t="shared" si="302"/>
        <v>#VALUE!</v>
      </c>
      <c r="AB922" s="275" t="e">
        <f t="shared" si="302"/>
        <v>#VALUE!</v>
      </c>
      <c r="AC922" s="275" t="e">
        <f t="shared" si="302"/>
        <v>#VALUE!</v>
      </c>
      <c r="AD922" s="275" t="e">
        <f t="shared" si="302"/>
        <v>#VALUE!</v>
      </c>
      <c r="AE922" s="276" t="e">
        <f t="shared" si="311"/>
        <v>#VALUE!</v>
      </c>
    </row>
    <row r="923" spans="1:31">
      <c r="A923" s="133" t="e">
        <f t="shared" si="312"/>
        <v>#VALUE!</v>
      </c>
      <c r="B923" s="134" t="e">
        <f t="shared" si="313"/>
        <v>#VALUE!</v>
      </c>
      <c r="C923" s="134" t="e">
        <f t="shared" si="314"/>
        <v>#VALUE!</v>
      </c>
      <c r="D923" s="135" t="e">
        <f t="shared" si="315"/>
        <v>#VALUE!</v>
      </c>
      <c r="E923" s="150" t="e">
        <f t="shared" si="303"/>
        <v>#VALUE!</v>
      </c>
      <c r="F923" s="150" t="e">
        <f t="shared" si="304"/>
        <v>#VALUE!</v>
      </c>
      <c r="G923" s="136" t="e">
        <f t="shared" si="305"/>
        <v>#VALUE!</v>
      </c>
      <c r="H923" s="148" t="e">
        <f t="shared" si="309"/>
        <v>#VALUE!</v>
      </c>
      <c r="I923" s="148" t="e">
        <f t="shared" si="316"/>
        <v>#VALUE!</v>
      </c>
      <c r="J923" s="148" t="e">
        <f t="shared" si="306"/>
        <v>#VALUE!</v>
      </c>
      <c r="K923" s="148" t="e">
        <f t="shared" si="317"/>
        <v>#VALUE!</v>
      </c>
      <c r="L923" s="148" t="e">
        <f t="shared" si="318"/>
        <v>#VALUE!</v>
      </c>
      <c r="M923" s="148" t="e">
        <f t="shared" si="307"/>
        <v>#VALUE!</v>
      </c>
      <c r="N923" s="148" t="e">
        <f t="shared" si="310"/>
        <v>#VALUE!</v>
      </c>
      <c r="O923" s="148"/>
      <c r="P923" s="148"/>
      <c r="Q923" s="148" t="e">
        <f t="shared" si="319"/>
        <v>#VALUE!</v>
      </c>
      <c r="R923" s="148" t="e">
        <f t="shared" si="320"/>
        <v>#VALUE!</v>
      </c>
      <c r="S923" s="137" t="e">
        <f t="shared" si="308"/>
        <v>#VALUE!</v>
      </c>
      <c r="T923" s="275" t="e">
        <f t="shared" si="301"/>
        <v>#VALUE!</v>
      </c>
      <c r="U923" s="275" t="e">
        <f t="shared" si="302"/>
        <v>#VALUE!</v>
      </c>
      <c r="V923" s="275" t="e">
        <f t="shared" si="302"/>
        <v>#VALUE!</v>
      </c>
      <c r="W923" s="275" t="e">
        <f t="shared" si="302"/>
        <v>#VALUE!</v>
      </c>
      <c r="X923" s="275" t="e">
        <f t="shared" si="302"/>
        <v>#VALUE!</v>
      </c>
      <c r="Y923" s="275" t="e">
        <f t="shared" ref="U923:AD948" si="321">MAX(0,MIN(MAX(0,$M923),Y$7)-Y$6)</f>
        <v>#VALUE!</v>
      </c>
      <c r="Z923" s="275" t="e">
        <f t="shared" si="321"/>
        <v>#VALUE!</v>
      </c>
      <c r="AA923" s="275" t="e">
        <f t="shared" si="321"/>
        <v>#VALUE!</v>
      </c>
      <c r="AB923" s="275" t="e">
        <f t="shared" si="321"/>
        <v>#VALUE!</v>
      </c>
      <c r="AC923" s="275" t="e">
        <f t="shared" si="321"/>
        <v>#VALUE!</v>
      </c>
      <c r="AD923" s="275" t="e">
        <f t="shared" si="321"/>
        <v>#VALUE!</v>
      </c>
      <c r="AE923" s="276" t="e">
        <f t="shared" si="311"/>
        <v>#VALUE!</v>
      </c>
    </row>
    <row r="924" spans="1:31">
      <c r="A924" s="133" t="e">
        <f t="shared" si="312"/>
        <v>#VALUE!</v>
      </c>
      <c r="B924" s="134" t="e">
        <f t="shared" si="313"/>
        <v>#VALUE!</v>
      </c>
      <c r="C924" s="134" t="e">
        <f t="shared" si="314"/>
        <v>#VALUE!</v>
      </c>
      <c r="D924" s="135" t="e">
        <f t="shared" si="315"/>
        <v>#VALUE!</v>
      </c>
      <c r="E924" s="150" t="e">
        <f t="shared" si="303"/>
        <v>#VALUE!</v>
      </c>
      <c r="F924" s="150" t="e">
        <f t="shared" si="304"/>
        <v>#VALUE!</v>
      </c>
      <c r="G924" s="136" t="e">
        <f t="shared" si="305"/>
        <v>#VALUE!</v>
      </c>
      <c r="H924" s="148" t="e">
        <f t="shared" si="309"/>
        <v>#VALUE!</v>
      </c>
      <c r="I924" s="148" t="e">
        <f t="shared" si="316"/>
        <v>#VALUE!</v>
      </c>
      <c r="J924" s="148" t="e">
        <f t="shared" si="306"/>
        <v>#VALUE!</v>
      </c>
      <c r="K924" s="148" t="e">
        <f t="shared" si="317"/>
        <v>#VALUE!</v>
      </c>
      <c r="L924" s="148" t="e">
        <f t="shared" si="318"/>
        <v>#VALUE!</v>
      </c>
      <c r="M924" s="148" t="e">
        <f t="shared" si="307"/>
        <v>#VALUE!</v>
      </c>
      <c r="N924" s="148" t="e">
        <f t="shared" si="310"/>
        <v>#VALUE!</v>
      </c>
      <c r="O924" s="148"/>
      <c r="P924" s="148"/>
      <c r="Q924" s="148" t="e">
        <f t="shared" si="319"/>
        <v>#VALUE!</v>
      </c>
      <c r="R924" s="148" t="e">
        <f t="shared" si="320"/>
        <v>#VALUE!</v>
      </c>
      <c r="S924" s="137" t="e">
        <f t="shared" si="308"/>
        <v>#VALUE!</v>
      </c>
      <c r="T924" s="275" t="e">
        <f t="shared" si="301"/>
        <v>#VALUE!</v>
      </c>
      <c r="U924" s="275" t="e">
        <f t="shared" si="321"/>
        <v>#VALUE!</v>
      </c>
      <c r="V924" s="275" t="e">
        <f t="shared" si="321"/>
        <v>#VALUE!</v>
      </c>
      <c r="W924" s="275" t="e">
        <f t="shared" si="321"/>
        <v>#VALUE!</v>
      </c>
      <c r="X924" s="275" t="e">
        <f t="shared" si="321"/>
        <v>#VALUE!</v>
      </c>
      <c r="Y924" s="275" t="e">
        <f t="shared" si="321"/>
        <v>#VALUE!</v>
      </c>
      <c r="Z924" s="275" t="e">
        <f t="shared" si="321"/>
        <v>#VALUE!</v>
      </c>
      <c r="AA924" s="275" t="e">
        <f t="shared" si="321"/>
        <v>#VALUE!</v>
      </c>
      <c r="AB924" s="275" t="e">
        <f t="shared" si="321"/>
        <v>#VALUE!</v>
      </c>
      <c r="AC924" s="275" t="e">
        <f t="shared" si="321"/>
        <v>#VALUE!</v>
      </c>
      <c r="AD924" s="275" t="e">
        <f t="shared" si="321"/>
        <v>#VALUE!</v>
      </c>
      <c r="AE924" s="276" t="e">
        <f t="shared" si="311"/>
        <v>#VALUE!</v>
      </c>
    </row>
    <row r="925" spans="1:31">
      <c r="A925" s="133" t="e">
        <f t="shared" si="312"/>
        <v>#VALUE!</v>
      </c>
      <c r="B925" s="134" t="e">
        <f t="shared" si="313"/>
        <v>#VALUE!</v>
      </c>
      <c r="C925" s="134" t="e">
        <f t="shared" si="314"/>
        <v>#VALUE!</v>
      </c>
      <c r="D925" s="135" t="e">
        <f t="shared" si="315"/>
        <v>#VALUE!</v>
      </c>
      <c r="E925" s="150" t="e">
        <f t="shared" si="303"/>
        <v>#VALUE!</v>
      </c>
      <c r="F925" s="150" t="e">
        <f t="shared" si="304"/>
        <v>#VALUE!</v>
      </c>
      <c r="G925" s="136" t="e">
        <f t="shared" si="305"/>
        <v>#VALUE!</v>
      </c>
      <c r="H925" s="148" t="e">
        <f t="shared" si="309"/>
        <v>#VALUE!</v>
      </c>
      <c r="I925" s="148" t="e">
        <f t="shared" si="316"/>
        <v>#VALUE!</v>
      </c>
      <c r="J925" s="148" t="e">
        <f t="shared" si="306"/>
        <v>#VALUE!</v>
      </c>
      <c r="K925" s="148" t="e">
        <f t="shared" si="317"/>
        <v>#VALUE!</v>
      </c>
      <c r="L925" s="148" t="e">
        <f t="shared" si="318"/>
        <v>#VALUE!</v>
      </c>
      <c r="M925" s="148" t="e">
        <f t="shared" si="307"/>
        <v>#VALUE!</v>
      </c>
      <c r="N925" s="148" t="e">
        <f t="shared" si="310"/>
        <v>#VALUE!</v>
      </c>
      <c r="O925" s="148"/>
      <c r="P925" s="148"/>
      <c r="Q925" s="148" t="e">
        <f t="shared" si="319"/>
        <v>#VALUE!</v>
      </c>
      <c r="R925" s="148" t="e">
        <f t="shared" si="320"/>
        <v>#VALUE!</v>
      </c>
      <c r="S925" s="137" t="e">
        <f t="shared" si="308"/>
        <v>#VALUE!</v>
      </c>
      <c r="T925" s="275" t="e">
        <f t="shared" si="301"/>
        <v>#VALUE!</v>
      </c>
      <c r="U925" s="275" t="e">
        <f t="shared" si="321"/>
        <v>#VALUE!</v>
      </c>
      <c r="V925" s="275" t="e">
        <f t="shared" si="321"/>
        <v>#VALUE!</v>
      </c>
      <c r="W925" s="275" t="e">
        <f t="shared" si="321"/>
        <v>#VALUE!</v>
      </c>
      <c r="X925" s="275" t="e">
        <f t="shared" si="321"/>
        <v>#VALUE!</v>
      </c>
      <c r="Y925" s="275" t="e">
        <f t="shared" si="321"/>
        <v>#VALUE!</v>
      </c>
      <c r="Z925" s="275" t="e">
        <f t="shared" si="321"/>
        <v>#VALUE!</v>
      </c>
      <c r="AA925" s="275" t="e">
        <f t="shared" si="321"/>
        <v>#VALUE!</v>
      </c>
      <c r="AB925" s="275" t="e">
        <f t="shared" si="321"/>
        <v>#VALUE!</v>
      </c>
      <c r="AC925" s="275" t="e">
        <f t="shared" si="321"/>
        <v>#VALUE!</v>
      </c>
      <c r="AD925" s="275" t="e">
        <f t="shared" si="321"/>
        <v>#VALUE!</v>
      </c>
      <c r="AE925" s="276" t="e">
        <f t="shared" si="311"/>
        <v>#VALUE!</v>
      </c>
    </row>
    <row r="926" spans="1:31">
      <c r="A926" s="133" t="e">
        <f t="shared" si="312"/>
        <v>#VALUE!</v>
      </c>
      <c r="B926" s="134" t="e">
        <f t="shared" si="313"/>
        <v>#VALUE!</v>
      </c>
      <c r="C926" s="134" t="e">
        <f t="shared" si="314"/>
        <v>#VALUE!</v>
      </c>
      <c r="D926" s="135" t="e">
        <f t="shared" si="315"/>
        <v>#VALUE!</v>
      </c>
      <c r="E926" s="150" t="e">
        <f t="shared" si="303"/>
        <v>#VALUE!</v>
      </c>
      <c r="F926" s="150" t="e">
        <f t="shared" si="304"/>
        <v>#VALUE!</v>
      </c>
      <c r="G926" s="136" t="e">
        <f t="shared" si="305"/>
        <v>#VALUE!</v>
      </c>
      <c r="H926" s="148" t="e">
        <f t="shared" si="309"/>
        <v>#VALUE!</v>
      </c>
      <c r="I926" s="148" t="e">
        <f t="shared" si="316"/>
        <v>#VALUE!</v>
      </c>
      <c r="J926" s="148" t="e">
        <f t="shared" si="306"/>
        <v>#VALUE!</v>
      </c>
      <c r="K926" s="148" t="e">
        <f t="shared" si="317"/>
        <v>#VALUE!</v>
      </c>
      <c r="L926" s="148" t="e">
        <f t="shared" si="318"/>
        <v>#VALUE!</v>
      </c>
      <c r="M926" s="148" t="e">
        <f t="shared" si="307"/>
        <v>#VALUE!</v>
      </c>
      <c r="N926" s="148" t="e">
        <f t="shared" si="310"/>
        <v>#VALUE!</v>
      </c>
      <c r="O926" s="148"/>
      <c r="P926" s="148"/>
      <c r="Q926" s="148" t="e">
        <f t="shared" si="319"/>
        <v>#VALUE!</v>
      </c>
      <c r="R926" s="148" t="e">
        <f t="shared" si="320"/>
        <v>#VALUE!</v>
      </c>
      <c r="S926" s="137" t="e">
        <f t="shared" si="308"/>
        <v>#VALUE!</v>
      </c>
      <c r="T926" s="275" t="e">
        <f t="shared" si="301"/>
        <v>#VALUE!</v>
      </c>
      <c r="U926" s="275" t="e">
        <f t="shared" si="321"/>
        <v>#VALUE!</v>
      </c>
      <c r="V926" s="275" t="e">
        <f t="shared" si="321"/>
        <v>#VALUE!</v>
      </c>
      <c r="W926" s="275" t="e">
        <f t="shared" si="321"/>
        <v>#VALUE!</v>
      </c>
      <c r="X926" s="275" t="e">
        <f t="shared" si="321"/>
        <v>#VALUE!</v>
      </c>
      <c r="Y926" s="275" t="e">
        <f t="shared" si="321"/>
        <v>#VALUE!</v>
      </c>
      <c r="Z926" s="275" t="e">
        <f t="shared" si="321"/>
        <v>#VALUE!</v>
      </c>
      <c r="AA926" s="275" t="e">
        <f t="shared" si="321"/>
        <v>#VALUE!</v>
      </c>
      <c r="AB926" s="275" t="e">
        <f t="shared" si="321"/>
        <v>#VALUE!</v>
      </c>
      <c r="AC926" s="275" t="e">
        <f t="shared" si="321"/>
        <v>#VALUE!</v>
      </c>
      <c r="AD926" s="275" t="e">
        <f t="shared" si="321"/>
        <v>#VALUE!</v>
      </c>
      <c r="AE926" s="276" t="e">
        <f t="shared" si="311"/>
        <v>#VALUE!</v>
      </c>
    </row>
    <row r="927" spans="1:31">
      <c r="A927" s="133" t="e">
        <f t="shared" si="312"/>
        <v>#VALUE!</v>
      </c>
      <c r="B927" s="134" t="e">
        <f t="shared" si="313"/>
        <v>#VALUE!</v>
      </c>
      <c r="C927" s="134" t="e">
        <f t="shared" si="314"/>
        <v>#VALUE!</v>
      </c>
      <c r="D927" s="135" t="e">
        <f t="shared" si="315"/>
        <v>#VALUE!</v>
      </c>
      <c r="E927" s="150" t="e">
        <f t="shared" si="303"/>
        <v>#VALUE!</v>
      </c>
      <c r="F927" s="150" t="e">
        <f t="shared" si="304"/>
        <v>#VALUE!</v>
      </c>
      <c r="G927" s="136" t="e">
        <f t="shared" si="305"/>
        <v>#VALUE!</v>
      </c>
      <c r="H927" s="148" t="e">
        <f t="shared" si="309"/>
        <v>#VALUE!</v>
      </c>
      <c r="I927" s="148" t="e">
        <f t="shared" si="316"/>
        <v>#VALUE!</v>
      </c>
      <c r="J927" s="148" t="e">
        <f t="shared" si="306"/>
        <v>#VALUE!</v>
      </c>
      <c r="K927" s="148" t="e">
        <f t="shared" si="317"/>
        <v>#VALUE!</v>
      </c>
      <c r="L927" s="148" t="e">
        <f t="shared" si="318"/>
        <v>#VALUE!</v>
      </c>
      <c r="M927" s="148" t="e">
        <f t="shared" si="307"/>
        <v>#VALUE!</v>
      </c>
      <c r="N927" s="148" t="e">
        <f t="shared" si="310"/>
        <v>#VALUE!</v>
      </c>
      <c r="O927" s="148"/>
      <c r="P927" s="148"/>
      <c r="Q927" s="148" t="e">
        <f t="shared" si="319"/>
        <v>#VALUE!</v>
      </c>
      <c r="R927" s="148" t="e">
        <f t="shared" si="320"/>
        <v>#VALUE!</v>
      </c>
      <c r="S927" s="137" t="e">
        <f t="shared" si="308"/>
        <v>#VALUE!</v>
      </c>
      <c r="T927" s="275" t="e">
        <f t="shared" si="301"/>
        <v>#VALUE!</v>
      </c>
      <c r="U927" s="275" t="e">
        <f t="shared" si="321"/>
        <v>#VALUE!</v>
      </c>
      <c r="V927" s="275" t="e">
        <f t="shared" si="321"/>
        <v>#VALUE!</v>
      </c>
      <c r="W927" s="275" t="e">
        <f t="shared" si="321"/>
        <v>#VALUE!</v>
      </c>
      <c r="X927" s="275" t="e">
        <f t="shared" si="321"/>
        <v>#VALUE!</v>
      </c>
      <c r="Y927" s="275" t="e">
        <f t="shared" si="321"/>
        <v>#VALUE!</v>
      </c>
      <c r="Z927" s="275" t="e">
        <f t="shared" si="321"/>
        <v>#VALUE!</v>
      </c>
      <c r="AA927" s="275" t="e">
        <f t="shared" si="321"/>
        <v>#VALUE!</v>
      </c>
      <c r="AB927" s="275" t="e">
        <f t="shared" si="321"/>
        <v>#VALUE!</v>
      </c>
      <c r="AC927" s="275" t="e">
        <f t="shared" si="321"/>
        <v>#VALUE!</v>
      </c>
      <c r="AD927" s="275" t="e">
        <f t="shared" si="321"/>
        <v>#VALUE!</v>
      </c>
      <c r="AE927" s="276" t="e">
        <f t="shared" si="311"/>
        <v>#VALUE!</v>
      </c>
    </row>
    <row r="928" spans="1:31">
      <c r="A928" s="133" t="e">
        <f t="shared" si="312"/>
        <v>#VALUE!</v>
      </c>
      <c r="B928" s="134" t="e">
        <f t="shared" si="313"/>
        <v>#VALUE!</v>
      </c>
      <c r="C928" s="134" t="e">
        <f t="shared" si="314"/>
        <v>#VALUE!</v>
      </c>
      <c r="D928" s="135" t="e">
        <f t="shared" si="315"/>
        <v>#VALUE!</v>
      </c>
      <c r="E928" s="150" t="e">
        <f t="shared" si="303"/>
        <v>#VALUE!</v>
      </c>
      <c r="F928" s="150" t="e">
        <f t="shared" si="304"/>
        <v>#VALUE!</v>
      </c>
      <c r="G928" s="136" t="e">
        <f t="shared" si="305"/>
        <v>#VALUE!</v>
      </c>
      <c r="H928" s="148" t="e">
        <f t="shared" si="309"/>
        <v>#VALUE!</v>
      </c>
      <c r="I928" s="148" t="e">
        <f t="shared" si="316"/>
        <v>#VALUE!</v>
      </c>
      <c r="J928" s="148" t="e">
        <f t="shared" si="306"/>
        <v>#VALUE!</v>
      </c>
      <c r="K928" s="148" t="e">
        <f t="shared" si="317"/>
        <v>#VALUE!</v>
      </c>
      <c r="L928" s="148" t="e">
        <f t="shared" si="318"/>
        <v>#VALUE!</v>
      </c>
      <c r="M928" s="148" t="e">
        <f t="shared" si="307"/>
        <v>#VALUE!</v>
      </c>
      <c r="N928" s="148" t="e">
        <f t="shared" si="310"/>
        <v>#VALUE!</v>
      </c>
      <c r="O928" s="148"/>
      <c r="P928" s="148"/>
      <c r="Q928" s="148" t="e">
        <f t="shared" si="319"/>
        <v>#VALUE!</v>
      </c>
      <c r="R928" s="148" t="e">
        <f t="shared" si="320"/>
        <v>#VALUE!</v>
      </c>
      <c r="S928" s="137" t="e">
        <f t="shared" si="308"/>
        <v>#VALUE!</v>
      </c>
      <c r="T928" s="275" t="e">
        <f t="shared" si="301"/>
        <v>#VALUE!</v>
      </c>
      <c r="U928" s="275" t="e">
        <f t="shared" si="321"/>
        <v>#VALUE!</v>
      </c>
      <c r="V928" s="275" t="e">
        <f t="shared" si="321"/>
        <v>#VALUE!</v>
      </c>
      <c r="W928" s="275" t="e">
        <f t="shared" si="321"/>
        <v>#VALUE!</v>
      </c>
      <c r="X928" s="275" t="e">
        <f t="shared" si="321"/>
        <v>#VALUE!</v>
      </c>
      <c r="Y928" s="275" t="e">
        <f t="shared" si="321"/>
        <v>#VALUE!</v>
      </c>
      <c r="Z928" s="275" t="e">
        <f t="shared" si="321"/>
        <v>#VALUE!</v>
      </c>
      <c r="AA928" s="275" t="e">
        <f t="shared" si="321"/>
        <v>#VALUE!</v>
      </c>
      <c r="AB928" s="275" t="e">
        <f t="shared" si="321"/>
        <v>#VALUE!</v>
      </c>
      <c r="AC928" s="275" t="e">
        <f t="shared" si="321"/>
        <v>#VALUE!</v>
      </c>
      <c r="AD928" s="275" t="e">
        <f t="shared" si="321"/>
        <v>#VALUE!</v>
      </c>
      <c r="AE928" s="276" t="e">
        <f t="shared" si="311"/>
        <v>#VALUE!</v>
      </c>
    </row>
    <row r="929" spans="1:31">
      <c r="A929" s="133" t="e">
        <f t="shared" si="312"/>
        <v>#VALUE!</v>
      </c>
      <c r="B929" s="134" t="e">
        <f t="shared" si="313"/>
        <v>#VALUE!</v>
      </c>
      <c r="C929" s="134" t="e">
        <f t="shared" si="314"/>
        <v>#VALUE!</v>
      </c>
      <c r="D929" s="135" t="e">
        <f t="shared" si="315"/>
        <v>#VALUE!</v>
      </c>
      <c r="E929" s="150" t="e">
        <f t="shared" si="303"/>
        <v>#VALUE!</v>
      </c>
      <c r="F929" s="150" t="e">
        <f t="shared" si="304"/>
        <v>#VALUE!</v>
      </c>
      <c r="G929" s="136" t="e">
        <f t="shared" si="305"/>
        <v>#VALUE!</v>
      </c>
      <c r="H929" s="148" t="e">
        <f t="shared" si="309"/>
        <v>#VALUE!</v>
      </c>
      <c r="I929" s="148" t="e">
        <f t="shared" si="316"/>
        <v>#VALUE!</v>
      </c>
      <c r="J929" s="148" t="e">
        <f t="shared" si="306"/>
        <v>#VALUE!</v>
      </c>
      <c r="K929" s="148" t="e">
        <f t="shared" si="317"/>
        <v>#VALUE!</v>
      </c>
      <c r="L929" s="148" t="e">
        <f t="shared" si="318"/>
        <v>#VALUE!</v>
      </c>
      <c r="M929" s="148" t="e">
        <f t="shared" si="307"/>
        <v>#VALUE!</v>
      </c>
      <c r="N929" s="148" t="e">
        <f t="shared" si="310"/>
        <v>#VALUE!</v>
      </c>
      <c r="O929" s="148"/>
      <c r="P929" s="148"/>
      <c r="Q929" s="148" t="e">
        <f t="shared" si="319"/>
        <v>#VALUE!</v>
      </c>
      <c r="R929" s="148" t="e">
        <f t="shared" si="320"/>
        <v>#VALUE!</v>
      </c>
      <c r="S929" s="137" t="e">
        <f t="shared" si="308"/>
        <v>#VALUE!</v>
      </c>
      <c r="T929" s="275" t="e">
        <f t="shared" si="301"/>
        <v>#VALUE!</v>
      </c>
      <c r="U929" s="275" t="e">
        <f t="shared" si="321"/>
        <v>#VALUE!</v>
      </c>
      <c r="V929" s="275" t="e">
        <f t="shared" si="321"/>
        <v>#VALUE!</v>
      </c>
      <c r="W929" s="275" t="e">
        <f t="shared" si="321"/>
        <v>#VALUE!</v>
      </c>
      <c r="X929" s="275" t="e">
        <f t="shared" si="321"/>
        <v>#VALUE!</v>
      </c>
      <c r="Y929" s="275" t="e">
        <f t="shared" si="321"/>
        <v>#VALUE!</v>
      </c>
      <c r="Z929" s="275" t="e">
        <f t="shared" si="321"/>
        <v>#VALUE!</v>
      </c>
      <c r="AA929" s="275" t="e">
        <f t="shared" si="321"/>
        <v>#VALUE!</v>
      </c>
      <c r="AB929" s="275" t="e">
        <f t="shared" si="321"/>
        <v>#VALUE!</v>
      </c>
      <c r="AC929" s="275" t="e">
        <f t="shared" si="321"/>
        <v>#VALUE!</v>
      </c>
      <c r="AD929" s="275" t="e">
        <f t="shared" si="321"/>
        <v>#VALUE!</v>
      </c>
      <c r="AE929" s="276" t="e">
        <f t="shared" si="311"/>
        <v>#VALUE!</v>
      </c>
    </row>
    <row r="930" spans="1:31">
      <c r="A930" s="133" t="e">
        <f t="shared" si="312"/>
        <v>#VALUE!</v>
      </c>
      <c r="B930" s="134" t="e">
        <f t="shared" si="313"/>
        <v>#VALUE!</v>
      </c>
      <c r="C930" s="134" t="e">
        <f t="shared" si="314"/>
        <v>#VALUE!</v>
      </c>
      <c r="D930" s="135" t="e">
        <f t="shared" si="315"/>
        <v>#VALUE!</v>
      </c>
      <c r="E930" s="150" t="e">
        <f t="shared" si="303"/>
        <v>#VALUE!</v>
      </c>
      <c r="F930" s="150" t="e">
        <f t="shared" si="304"/>
        <v>#VALUE!</v>
      </c>
      <c r="G930" s="136" t="e">
        <f t="shared" si="305"/>
        <v>#VALUE!</v>
      </c>
      <c r="H930" s="148" t="e">
        <f t="shared" si="309"/>
        <v>#VALUE!</v>
      </c>
      <c r="I930" s="148" t="e">
        <f t="shared" si="316"/>
        <v>#VALUE!</v>
      </c>
      <c r="J930" s="148" t="e">
        <f t="shared" si="306"/>
        <v>#VALUE!</v>
      </c>
      <c r="K930" s="148" t="e">
        <f t="shared" si="317"/>
        <v>#VALUE!</v>
      </c>
      <c r="L930" s="148" t="e">
        <f t="shared" si="318"/>
        <v>#VALUE!</v>
      </c>
      <c r="M930" s="148" t="e">
        <f t="shared" si="307"/>
        <v>#VALUE!</v>
      </c>
      <c r="N930" s="148" t="e">
        <f t="shared" si="310"/>
        <v>#VALUE!</v>
      </c>
      <c r="O930" s="148"/>
      <c r="P930" s="148"/>
      <c r="Q930" s="148" t="e">
        <f t="shared" si="319"/>
        <v>#VALUE!</v>
      </c>
      <c r="R930" s="148" t="e">
        <f t="shared" si="320"/>
        <v>#VALUE!</v>
      </c>
      <c r="S930" s="137" t="e">
        <f t="shared" si="308"/>
        <v>#VALUE!</v>
      </c>
      <c r="T930" s="275" t="e">
        <f t="shared" si="301"/>
        <v>#VALUE!</v>
      </c>
      <c r="U930" s="275" t="e">
        <f t="shared" si="321"/>
        <v>#VALUE!</v>
      </c>
      <c r="V930" s="275" t="e">
        <f t="shared" si="321"/>
        <v>#VALUE!</v>
      </c>
      <c r="W930" s="275" t="e">
        <f t="shared" si="321"/>
        <v>#VALUE!</v>
      </c>
      <c r="X930" s="275" t="e">
        <f t="shared" si="321"/>
        <v>#VALUE!</v>
      </c>
      <c r="Y930" s="275" t="e">
        <f t="shared" si="321"/>
        <v>#VALUE!</v>
      </c>
      <c r="Z930" s="275" t="e">
        <f t="shared" si="321"/>
        <v>#VALUE!</v>
      </c>
      <c r="AA930" s="275" t="e">
        <f t="shared" si="321"/>
        <v>#VALUE!</v>
      </c>
      <c r="AB930" s="275" t="e">
        <f t="shared" si="321"/>
        <v>#VALUE!</v>
      </c>
      <c r="AC930" s="275" t="e">
        <f t="shared" si="321"/>
        <v>#VALUE!</v>
      </c>
      <c r="AD930" s="275" t="e">
        <f t="shared" si="321"/>
        <v>#VALUE!</v>
      </c>
      <c r="AE930" s="276" t="e">
        <f t="shared" si="311"/>
        <v>#VALUE!</v>
      </c>
    </row>
    <row r="931" spans="1:31">
      <c r="A931" s="133" t="e">
        <f t="shared" si="312"/>
        <v>#VALUE!</v>
      </c>
      <c r="B931" s="134" t="e">
        <f t="shared" si="313"/>
        <v>#VALUE!</v>
      </c>
      <c r="C931" s="134" t="e">
        <f t="shared" si="314"/>
        <v>#VALUE!</v>
      </c>
      <c r="D931" s="135" t="e">
        <f t="shared" si="315"/>
        <v>#VALUE!</v>
      </c>
      <c r="E931" s="150" t="e">
        <f t="shared" si="303"/>
        <v>#VALUE!</v>
      </c>
      <c r="F931" s="150" t="e">
        <f t="shared" si="304"/>
        <v>#VALUE!</v>
      </c>
      <c r="G931" s="136" t="e">
        <f t="shared" si="305"/>
        <v>#VALUE!</v>
      </c>
      <c r="H931" s="148" t="e">
        <f t="shared" si="309"/>
        <v>#VALUE!</v>
      </c>
      <c r="I931" s="148" t="e">
        <f t="shared" si="316"/>
        <v>#VALUE!</v>
      </c>
      <c r="J931" s="148" t="e">
        <f t="shared" si="306"/>
        <v>#VALUE!</v>
      </c>
      <c r="K931" s="148" t="e">
        <f t="shared" si="317"/>
        <v>#VALUE!</v>
      </c>
      <c r="L931" s="148" t="e">
        <f t="shared" si="318"/>
        <v>#VALUE!</v>
      </c>
      <c r="M931" s="148" t="e">
        <f t="shared" si="307"/>
        <v>#VALUE!</v>
      </c>
      <c r="N931" s="148" t="e">
        <f t="shared" si="310"/>
        <v>#VALUE!</v>
      </c>
      <c r="O931" s="148"/>
      <c r="P931" s="148"/>
      <c r="Q931" s="148" t="e">
        <f t="shared" si="319"/>
        <v>#VALUE!</v>
      </c>
      <c r="R931" s="148" t="e">
        <f t="shared" si="320"/>
        <v>#VALUE!</v>
      </c>
      <c r="S931" s="137" t="e">
        <f t="shared" si="308"/>
        <v>#VALUE!</v>
      </c>
      <c r="T931" s="275" t="e">
        <f t="shared" si="301"/>
        <v>#VALUE!</v>
      </c>
      <c r="U931" s="275" t="e">
        <f t="shared" si="321"/>
        <v>#VALUE!</v>
      </c>
      <c r="V931" s="275" t="e">
        <f t="shared" si="321"/>
        <v>#VALUE!</v>
      </c>
      <c r="W931" s="275" t="e">
        <f t="shared" si="321"/>
        <v>#VALUE!</v>
      </c>
      <c r="X931" s="275" t="e">
        <f t="shared" si="321"/>
        <v>#VALUE!</v>
      </c>
      <c r="Y931" s="275" t="e">
        <f t="shared" si="321"/>
        <v>#VALUE!</v>
      </c>
      <c r="Z931" s="275" t="e">
        <f t="shared" si="321"/>
        <v>#VALUE!</v>
      </c>
      <c r="AA931" s="275" t="e">
        <f t="shared" si="321"/>
        <v>#VALUE!</v>
      </c>
      <c r="AB931" s="275" t="e">
        <f t="shared" si="321"/>
        <v>#VALUE!</v>
      </c>
      <c r="AC931" s="275" t="e">
        <f t="shared" si="321"/>
        <v>#VALUE!</v>
      </c>
      <c r="AD931" s="275" t="e">
        <f t="shared" si="321"/>
        <v>#VALUE!</v>
      </c>
      <c r="AE931" s="276" t="e">
        <f t="shared" si="311"/>
        <v>#VALUE!</v>
      </c>
    </row>
    <row r="932" spans="1:31">
      <c r="A932" s="133" t="e">
        <f t="shared" si="312"/>
        <v>#VALUE!</v>
      </c>
      <c r="B932" s="134" t="e">
        <f t="shared" si="313"/>
        <v>#VALUE!</v>
      </c>
      <c r="C932" s="134" t="e">
        <f t="shared" si="314"/>
        <v>#VALUE!</v>
      </c>
      <c r="D932" s="135" t="e">
        <f t="shared" si="315"/>
        <v>#VALUE!</v>
      </c>
      <c r="E932" s="150" t="e">
        <f t="shared" si="303"/>
        <v>#VALUE!</v>
      </c>
      <c r="F932" s="150" t="e">
        <f t="shared" si="304"/>
        <v>#VALUE!</v>
      </c>
      <c r="G932" s="136" t="e">
        <f t="shared" si="305"/>
        <v>#VALUE!</v>
      </c>
      <c r="H932" s="148" t="e">
        <f t="shared" si="309"/>
        <v>#VALUE!</v>
      </c>
      <c r="I932" s="148" t="e">
        <f t="shared" si="316"/>
        <v>#VALUE!</v>
      </c>
      <c r="J932" s="148" t="e">
        <f t="shared" si="306"/>
        <v>#VALUE!</v>
      </c>
      <c r="K932" s="148" t="e">
        <f t="shared" si="317"/>
        <v>#VALUE!</v>
      </c>
      <c r="L932" s="148" t="e">
        <f t="shared" si="318"/>
        <v>#VALUE!</v>
      </c>
      <c r="M932" s="148" t="e">
        <f t="shared" si="307"/>
        <v>#VALUE!</v>
      </c>
      <c r="N932" s="148" t="e">
        <f t="shared" si="310"/>
        <v>#VALUE!</v>
      </c>
      <c r="O932" s="148"/>
      <c r="P932" s="148"/>
      <c r="Q932" s="148" t="e">
        <f t="shared" si="319"/>
        <v>#VALUE!</v>
      </c>
      <c r="R932" s="148" t="e">
        <f t="shared" si="320"/>
        <v>#VALUE!</v>
      </c>
      <c r="S932" s="137" t="e">
        <f t="shared" si="308"/>
        <v>#VALUE!</v>
      </c>
      <c r="T932" s="275" t="e">
        <f t="shared" si="301"/>
        <v>#VALUE!</v>
      </c>
      <c r="U932" s="275" t="e">
        <f t="shared" si="321"/>
        <v>#VALUE!</v>
      </c>
      <c r="V932" s="275" t="e">
        <f t="shared" si="321"/>
        <v>#VALUE!</v>
      </c>
      <c r="W932" s="275" t="e">
        <f t="shared" si="321"/>
        <v>#VALUE!</v>
      </c>
      <c r="X932" s="275" t="e">
        <f t="shared" si="321"/>
        <v>#VALUE!</v>
      </c>
      <c r="Y932" s="275" t="e">
        <f t="shared" si="321"/>
        <v>#VALUE!</v>
      </c>
      <c r="Z932" s="275" t="e">
        <f t="shared" si="321"/>
        <v>#VALUE!</v>
      </c>
      <c r="AA932" s="275" t="e">
        <f t="shared" si="321"/>
        <v>#VALUE!</v>
      </c>
      <c r="AB932" s="275" t="e">
        <f t="shared" si="321"/>
        <v>#VALUE!</v>
      </c>
      <c r="AC932" s="275" t="e">
        <f t="shared" si="321"/>
        <v>#VALUE!</v>
      </c>
      <c r="AD932" s="275" t="e">
        <f t="shared" si="321"/>
        <v>#VALUE!</v>
      </c>
      <c r="AE932" s="276" t="e">
        <f t="shared" si="311"/>
        <v>#VALUE!</v>
      </c>
    </row>
    <row r="933" spans="1:31">
      <c r="A933" s="133" t="e">
        <f t="shared" si="312"/>
        <v>#VALUE!</v>
      </c>
      <c r="B933" s="134" t="e">
        <f t="shared" si="313"/>
        <v>#VALUE!</v>
      </c>
      <c r="C933" s="134" t="e">
        <f t="shared" si="314"/>
        <v>#VALUE!</v>
      </c>
      <c r="D933" s="135" t="e">
        <f t="shared" si="315"/>
        <v>#VALUE!</v>
      </c>
      <c r="E933" s="150" t="e">
        <f t="shared" si="303"/>
        <v>#VALUE!</v>
      </c>
      <c r="F933" s="150" t="e">
        <f t="shared" si="304"/>
        <v>#VALUE!</v>
      </c>
      <c r="G933" s="136" t="e">
        <f t="shared" si="305"/>
        <v>#VALUE!</v>
      </c>
      <c r="H933" s="148" t="e">
        <f t="shared" si="309"/>
        <v>#VALUE!</v>
      </c>
      <c r="I933" s="148" t="e">
        <f t="shared" si="316"/>
        <v>#VALUE!</v>
      </c>
      <c r="J933" s="148" t="e">
        <f t="shared" si="306"/>
        <v>#VALUE!</v>
      </c>
      <c r="K933" s="148" t="e">
        <f t="shared" si="317"/>
        <v>#VALUE!</v>
      </c>
      <c r="L933" s="148" t="e">
        <f t="shared" si="318"/>
        <v>#VALUE!</v>
      </c>
      <c r="M933" s="148" t="e">
        <f t="shared" si="307"/>
        <v>#VALUE!</v>
      </c>
      <c r="N933" s="148" t="e">
        <f t="shared" si="310"/>
        <v>#VALUE!</v>
      </c>
      <c r="O933" s="148"/>
      <c r="P933" s="148"/>
      <c r="Q933" s="148" t="e">
        <f t="shared" si="319"/>
        <v>#VALUE!</v>
      </c>
      <c r="R933" s="148" t="e">
        <f t="shared" si="320"/>
        <v>#VALUE!</v>
      </c>
      <c r="S933" s="137" t="e">
        <f t="shared" si="308"/>
        <v>#VALUE!</v>
      </c>
      <c r="T933" s="275" t="e">
        <f t="shared" si="301"/>
        <v>#VALUE!</v>
      </c>
      <c r="U933" s="275" t="e">
        <f t="shared" si="321"/>
        <v>#VALUE!</v>
      </c>
      <c r="V933" s="275" t="e">
        <f t="shared" si="321"/>
        <v>#VALUE!</v>
      </c>
      <c r="W933" s="275" t="e">
        <f t="shared" si="321"/>
        <v>#VALUE!</v>
      </c>
      <c r="X933" s="275" t="e">
        <f t="shared" si="321"/>
        <v>#VALUE!</v>
      </c>
      <c r="Y933" s="275" t="e">
        <f t="shared" si="321"/>
        <v>#VALUE!</v>
      </c>
      <c r="Z933" s="275" t="e">
        <f t="shared" si="321"/>
        <v>#VALUE!</v>
      </c>
      <c r="AA933" s="275" t="e">
        <f t="shared" si="321"/>
        <v>#VALUE!</v>
      </c>
      <c r="AB933" s="275" t="e">
        <f t="shared" si="321"/>
        <v>#VALUE!</v>
      </c>
      <c r="AC933" s="275" t="e">
        <f t="shared" si="321"/>
        <v>#VALUE!</v>
      </c>
      <c r="AD933" s="275" t="e">
        <f t="shared" si="321"/>
        <v>#VALUE!</v>
      </c>
      <c r="AE933" s="276" t="e">
        <f t="shared" si="311"/>
        <v>#VALUE!</v>
      </c>
    </row>
    <row r="934" spans="1:31">
      <c r="A934" s="133" t="e">
        <f t="shared" si="312"/>
        <v>#VALUE!</v>
      </c>
      <c r="B934" s="134" t="e">
        <f t="shared" si="313"/>
        <v>#VALUE!</v>
      </c>
      <c r="C934" s="134" t="e">
        <f t="shared" si="314"/>
        <v>#VALUE!</v>
      </c>
      <c r="D934" s="135" t="e">
        <f t="shared" si="315"/>
        <v>#VALUE!</v>
      </c>
      <c r="E934" s="150" t="e">
        <f t="shared" si="303"/>
        <v>#VALUE!</v>
      </c>
      <c r="F934" s="150" t="e">
        <f t="shared" si="304"/>
        <v>#VALUE!</v>
      </c>
      <c r="G934" s="136" t="e">
        <f t="shared" si="305"/>
        <v>#VALUE!</v>
      </c>
      <c r="H934" s="148" t="e">
        <f t="shared" si="309"/>
        <v>#VALUE!</v>
      </c>
      <c r="I934" s="148" t="e">
        <f t="shared" si="316"/>
        <v>#VALUE!</v>
      </c>
      <c r="J934" s="148" t="e">
        <f t="shared" si="306"/>
        <v>#VALUE!</v>
      </c>
      <c r="K934" s="148" t="e">
        <f t="shared" si="317"/>
        <v>#VALUE!</v>
      </c>
      <c r="L934" s="148" t="e">
        <f t="shared" si="318"/>
        <v>#VALUE!</v>
      </c>
      <c r="M934" s="148" t="e">
        <f t="shared" si="307"/>
        <v>#VALUE!</v>
      </c>
      <c r="N934" s="148" t="e">
        <f t="shared" si="310"/>
        <v>#VALUE!</v>
      </c>
      <c r="O934" s="148"/>
      <c r="P934" s="148"/>
      <c r="Q934" s="148" t="e">
        <f t="shared" si="319"/>
        <v>#VALUE!</v>
      </c>
      <c r="R934" s="148" t="e">
        <f t="shared" si="320"/>
        <v>#VALUE!</v>
      </c>
      <c r="S934" s="137" t="e">
        <f t="shared" si="308"/>
        <v>#VALUE!</v>
      </c>
      <c r="T934" s="275" t="e">
        <f t="shared" si="301"/>
        <v>#VALUE!</v>
      </c>
      <c r="U934" s="275" t="e">
        <f t="shared" si="321"/>
        <v>#VALUE!</v>
      </c>
      <c r="V934" s="275" t="e">
        <f t="shared" si="321"/>
        <v>#VALUE!</v>
      </c>
      <c r="W934" s="275" t="e">
        <f t="shared" si="321"/>
        <v>#VALUE!</v>
      </c>
      <c r="X934" s="275" t="e">
        <f t="shared" si="321"/>
        <v>#VALUE!</v>
      </c>
      <c r="Y934" s="275" t="e">
        <f t="shared" si="321"/>
        <v>#VALUE!</v>
      </c>
      <c r="Z934" s="275" t="e">
        <f t="shared" si="321"/>
        <v>#VALUE!</v>
      </c>
      <c r="AA934" s="275" t="e">
        <f t="shared" si="321"/>
        <v>#VALUE!</v>
      </c>
      <c r="AB934" s="275" t="e">
        <f t="shared" si="321"/>
        <v>#VALUE!</v>
      </c>
      <c r="AC934" s="275" t="e">
        <f t="shared" si="321"/>
        <v>#VALUE!</v>
      </c>
      <c r="AD934" s="275" t="e">
        <f t="shared" si="321"/>
        <v>#VALUE!</v>
      </c>
      <c r="AE934" s="276" t="e">
        <f t="shared" si="311"/>
        <v>#VALUE!</v>
      </c>
    </row>
    <row r="935" spans="1:31">
      <c r="A935" s="133" t="e">
        <f t="shared" si="312"/>
        <v>#VALUE!</v>
      </c>
      <c r="B935" s="134" t="e">
        <f t="shared" si="313"/>
        <v>#VALUE!</v>
      </c>
      <c r="C935" s="134" t="e">
        <f t="shared" si="314"/>
        <v>#VALUE!</v>
      </c>
      <c r="D935" s="135" t="e">
        <f t="shared" si="315"/>
        <v>#VALUE!</v>
      </c>
      <c r="E935" s="150" t="e">
        <f t="shared" si="303"/>
        <v>#VALUE!</v>
      </c>
      <c r="F935" s="150" t="e">
        <f t="shared" si="304"/>
        <v>#VALUE!</v>
      </c>
      <c r="G935" s="136" t="e">
        <f t="shared" si="305"/>
        <v>#VALUE!</v>
      </c>
      <c r="H935" s="148" t="e">
        <f t="shared" si="309"/>
        <v>#VALUE!</v>
      </c>
      <c r="I935" s="148" t="e">
        <f t="shared" si="316"/>
        <v>#VALUE!</v>
      </c>
      <c r="J935" s="148" t="e">
        <f t="shared" si="306"/>
        <v>#VALUE!</v>
      </c>
      <c r="K935" s="148" t="e">
        <f t="shared" si="317"/>
        <v>#VALUE!</v>
      </c>
      <c r="L935" s="148" t="e">
        <f t="shared" si="318"/>
        <v>#VALUE!</v>
      </c>
      <c r="M935" s="148" t="e">
        <f t="shared" si="307"/>
        <v>#VALUE!</v>
      </c>
      <c r="N935" s="148" t="e">
        <f t="shared" si="310"/>
        <v>#VALUE!</v>
      </c>
      <c r="O935" s="148"/>
      <c r="P935" s="148"/>
      <c r="Q935" s="148" t="e">
        <f t="shared" si="319"/>
        <v>#VALUE!</v>
      </c>
      <c r="R935" s="148" t="e">
        <f t="shared" si="320"/>
        <v>#VALUE!</v>
      </c>
      <c r="S935" s="137" t="e">
        <f t="shared" si="308"/>
        <v>#VALUE!</v>
      </c>
      <c r="T935" s="275" t="e">
        <f t="shared" si="301"/>
        <v>#VALUE!</v>
      </c>
      <c r="U935" s="275" t="e">
        <f t="shared" si="321"/>
        <v>#VALUE!</v>
      </c>
      <c r="V935" s="275" t="e">
        <f t="shared" si="321"/>
        <v>#VALUE!</v>
      </c>
      <c r="W935" s="275" t="e">
        <f t="shared" si="321"/>
        <v>#VALUE!</v>
      </c>
      <c r="X935" s="275" t="e">
        <f t="shared" si="321"/>
        <v>#VALUE!</v>
      </c>
      <c r="Y935" s="275" t="e">
        <f t="shared" si="321"/>
        <v>#VALUE!</v>
      </c>
      <c r="Z935" s="275" t="e">
        <f t="shared" si="321"/>
        <v>#VALUE!</v>
      </c>
      <c r="AA935" s="275" t="e">
        <f t="shared" si="321"/>
        <v>#VALUE!</v>
      </c>
      <c r="AB935" s="275" t="e">
        <f t="shared" si="321"/>
        <v>#VALUE!</v>
      </c>
      <c r="AC935" s="275" t="e">
        <f t="shared" si="321"/>
        <v>#VALUE!</v>
      </c>
      <c r="AD935" s="275" t="e">
        <f t="shared" si="321"/>
        <v>#VALUE!</v>
      </c>
      <c r="AE935" s="276" t="e">
        <f t="shared" si="311"/>
        <v>#VALUE!</v>
      </c>
    </row>
    <row r="936" spans="1:31">
      <c r="A936" s="133" t="e">
        <f t="shared" si="312"/>
        <v>#VALUE!</v>
      </c>
      <c r="B936" s="134" t="e">
        <f t="shared" si="313"/>
        <v>#VALUE!</v>
      </c>
      <c r="C936" s="134" t="e">
        <f t="shared" si="314"/>
        <v>#VALUE!</v>
      </c>
      <c r="D936" s="135" t="e">
        <f t="shared" si="315"/>
        <v>#VALUE!</v>
      </c>
      <c r="E936" s="150" t="e">
        <f t="shared" si="303"/>
        <v>#VALUE!</v>
      </c>
      <c r="F936" s="150" t="e">
        <f t="shared" si="304"/>
        <v>#VALUE!</v>
      </c>
      <c r="G936" s="136" t="e">
        <f t="shared" si="305"/>
        <v>#VALUE!</v>
      </c>
      <c r="H936" s="148" t="e">
        <f t="shared" si="309"/>
        <v>#VALUE!</v>
      </c>
      <c r="I936" s="148" t="e">
        <f t="shared" si="316"/>
        <v>#VALUE!</v>
      </c>
      <c r="J936" s="148" t="e">
        <f t="shared" si="306"/>
        <v>#VALUE!</v>
      </c>
      <c r="K936" s="148" t="e">
        <f t="shared" si="317"/>
        <v>#VALUE!</v>
      </c>
      <c r="L936" s="148" t="e">
        <f t="shared" si="318"/>
        <v>#VALUE!</v>
      </c>
      <c r="M936" s="148" t="e">
        <f t="shared" si="307"/>
        <v>#VALUE!</v>
      </c>
      <c r="N936" s="148" t="e">
        <f t="shared" si="310"/>
        <v>#VALUE!</v>
      </c>
      <c r="O936" s="148"/>
      <c r="P936" s="148"/>
      <c r="Q936" s="148" t="e">
        <f t="shared" si="319"/>
        <v>#VALUE!</v>
      </c>
      <c r="R936" s="148" t="e">
        <f t="shared" si="320"/>
        <v>#VALUE!</v>
      </c>
      <c r="S936" s="137" t="e">
        <f t="shared" si="308"/>
        <v>#VALUE!</v>
      </c>
      <c r="T936" s="275" t="e">
        <f t="shared" si="301"/>
        <v>#VALUE!</v>
      </c>
      <c r="U936" s="275" t="e">
        <f t="shared" si="321"/>
        <v>#VALUE!</v>
      </c>
      <c r="V936" s="275" t="e">
        <f t="shared" si="321"/>
        <v>#VALUE!</v>
      </c>
      <c r="W936" s="275" t="e">
        <f t="shared" si="321"/>
        <v>#VALUE!</v>
      </c>
      <c r="X936" s="275" t="e">
        <f t="shared" si="321"/>
        <v>#VALUE!</v>
      </c>
      <c r="Y936" s="275" t="e">
        <f t="shared" si="321"/>
        <v>#VALUE!</v>
      </c>
      <c r="Z936" s="275" t="e">
        <f t="shared" si="321"/>
        <v>#VALUE!</v>
      </c>
      <c r="AA936" s="275" t="e">
        <f t="shared" si="321"/>
        <v>#VALUE!</v>
      </c>
      <c r="AB936" s="275" t="e">
        <f t="shared" si="321"/>
        <v>#VALUE!</v>
      </c>
      <c r="AC936" s="275" t="e">
        <f t="shared" si="321"/>
        <v>#VALUE!</v>
      </c>
      <c r="AD936" s="275" t="e">
        <f t="shared" si="321"/>
        <v>#VALUE!</v>
      </c>
      <c r="AE936" s="276" t="e">
        <f t="shared" si="311"/>
        <v>#VALUE!</v>
      </c>
    </row>
    <row r="937" spans="1:31">
      <c r="A937" s="133" t="e">
        <f t="shared" si="312"/>
        <v>#VALUE!</v>
      </c>
      <c r="B937" s="134" t="e">
        <f t="shared" si="313"/>
        <v>#VALUE!</v>
      </c>
      <c r="C937" s="134" t="e">
        <f t="shared" si="314"/>
        <v>#VALUE!</v>
      </c>
      <c r="D937" s="135" t="e">
        <f t="shared" si="315"/>
        <v>#VALUE!</v>
      </c>
      <c r="E937" s="150" t="e">
        <f t="shared" si="303"/>
        <v>#VALUE!</v>
      </c>
      <c r="F937" s="150" t="e">
        <f t="shared" si="304"/>
        <v>#VALUE!</v>
      </c>
      <c r="G937" s="136" t="e">
        <f t="shared" si="305"/>
        <v>#VALUE!</v>
      </c>
      <c r="H937" s="148" t="e">
        <f t="shared" si="309"/>
        <v>#VALUE!</v>
      </c>
      <c r="I937" s="148" t="e">
        <f t="shared" si="316"/>
        <v>#VALUE!</v>
      </c>
      <c r="J937" s="148" t="e">
        <f t="shared" si="306"/>
        <v>#VALUE!</v>
      </c>
      <c r="K937" s="148" t="e">
        <f t="shared" si="317"/>
        <v>#VALUE!</v>
      </c>
      <c r="L937" s="148" t="e">
        <f t="shared" si="318"/>
        <v>#VALUE!</v>
      </c>
      <c r="M937" s="148" t="e">
        <f t="shared" si="307"/>
        <v>#VALUE!</v>
      </c>
      <c r="N937" s="148" t="e">
        <f t="shared" si="310"/>
        <v>#VALUE!</v>
      </c>
      <c r="O937" s="148"/>
      <c r="P937" s="148"/>
      <c r="Q937" s="148" t="e">
        <f t="shared" si="319"/>
        <v>#VALUE!</v>
      </c>
      <c r="R937" s="148" t="e">
        <f t="shared" si="320"/>
        <v>#VALUE!</v>
      </c>
      <c r="S937" s="137" t="e">
        <f t="shared" si="308"/>
        <v>#VALUE!</v>
      </c>
      <c r="T937" s="275" t="e">
        <f t="shared" si="301"/>
        <v>#VALUE!</v>
      </c>
      <c r="U937" s="275" t="e">
        <f t="shared" si="321"/>
        <v>#VALUE!</v>
      </c>
      <c r="V937" s="275" t="e">
        <f t="shared" si="321"/>
        <v>#VALUE!</v>
      </c>
      <c r="W937" s="275" t="e">
        <f t="shared" si="321"/>
        <v>#VALUE!</v>
      </c>
      <c r="X937" s="275" t="e">
        <f t="shared" si="321"/>
        <v>#VALUE!</v>
      </c>
      <c r="Y937" s="275" t="e">
        <f t="shared" si="321"/>
        <v>#VALUE!</v>
      </c>
      <c r="Z937" s="275" t="e">
        <f t="shared" si="321"/>
        <v>#VALUE!</v>
      </c>
      <c r="AA937" s="275" t="e">
        <f t="shared" si="321"/>
        <v>#VALUE!</v>
      </c>
      <c r="AB937" s="275" t="e">
        <f t="shared" si="321"/>
        <v>#VALUE!</v>
      </c>
      <c r="AC937" s="275" t="e">
        <f t="shared" si="321"/>
        <v>#VALUE!</v>
      </c>
      <c r="AD937" s="275" t="e">
        <f t="shared" si="321"/>
        <v>#VALUE!</v>
      </c>
      <c r="AE937" s="276" t="e">
        <f t="shared" si="311"/>
        <v>#VALUE!</v>
      </c>
    </row>
    <row r="938" spans="1:31">
      <c r="A938" s="133" t="e">
        <f t="shared" si="312"/>
        <v>#VALUE!</v>
      </c>
      <c r="B938" s="134" t="e">
        <f t="shared" si="313"/>
        <v>#VALUE!</v>
      </c>
      <c r="C938" s="134" t="e">
        <f t="shared" si="314"/>
        <v>#VALUE!</v>
      </c>
      <c r="D938" s="135" t="e">
        <f t="shared" si="315"/>
        <v>#VALUE!</v>
      </c>
      <c r="E938" s="150" t="e">
        <f t="shared" si="303"/>
        <v>#VALUE!</v>
      </c>
      <c r="F938" s="150" t="e">
        <f t="shared" si="304"/>
        <v>#VALUE!</v>
      </c>
      <c r="G938" s="136" t="e">
        <f t="shared" si="305"/>
        <v>#VALUE!</v>
      </c>
      <c r="H938" s="148" t="e">
        <f t="shared" si="309"/>
        <v>#VALUE!</v>
      </c>
      <c r="I938" s="148" t="e">
        <f t="shared" si="316"/>
        <v>#VALUE!</v>
      </c>
      <c r="J938" s="148" t="e">
        <f t="shared" si="306"/>
        <v>#VALUE!</v>
      </c>
      <c r="K938" s="148" t="e">
        <f t="shared" si="317"/>
        <v>#VALUE!</v>
      </c>
      <c r="L938" s="148" t="e">
        <f t="shared" si="318"/>
        <v>#VALUE!</v>
      </c>
      <c r="M938" s="148" t="e">
        <f t="shared" si="307"/>
        <v>#VALUE!</v>
      </c>
      <c r="N938" s="148" t="e">
        <f t="shared" si="310"/>
        <v>#VALUE!</v>
      </c>
      <c r="O938" s="148"/>
      <c r="P938" s="148"/>
      <c r="Q938" s="148" t="e">
        <f t="shared" si="319"/>
        <v>#VALUE!</v>
      </c>
      <c r="R938" s="148" t="e">
        <f t="shared" si="320"/>
        <v>#VALUE!</v>
      </c>
      <c r="S938" s="137" t="e">
        <f t="shared" si="308"/>
        <v>#VALUE!</v>
      </c>
      <c r="T938" s="275" t="e">
        <f t="shared" si="301"/>
        <v>#VALUE!</v>
      </c>
      <c r="U938" s="275" t="e">
        <f t="shared" si="321"/>
        <v>#VALUE!</v>
      </c>
      <c r="V938" s="275" t="e">
        <f t="shared" si="321"/>
        <v>#VALUE!</v>
      </c>
      <c r="W938" s="275" t="e">
        <f t="shared" si="321"/>
        <v>#VALUE!</v>
      </c>
      <c r="X938" s="275" t="e">
        <f t="shared" si="321"/>
        <v>#VALUE!</v>
      </c>
      <c r="Y938" s="275" t="e">
        <f t="shared" si="321"/>
        <v>#VALUE!</v>
      </c>
      <c r="Z938" s="275" t="e">
        <f t="shared" si="321"/>
        <v>#VALUE!</v>
      </c>
      <c r="AA938" s="275" t="e">
        <f t="shared" si="321"/>
        <v>#VALUE!</v>
      </c>
      <c r="AB938" s="275" t="e">
        <f t="shared" si="321"/>
        <v>#VALUE!</v>
      </c>
      <c r="AC938" s="275" t="e">
        <f t="shared" si="321"/>
        <v>#VALUE!</v>
      </c>
      <c r="AD938" s="275" t="e">
        <f t="shared" si="321"/>
        <v>#VALUE!</v>
      </c>
      <c r="AE938" s="276" t="e">
        <f t="shared" si="311"/>
        <v>#VALUE!</v>
      </c>
    </row>
    <row r="939" spans="1:31">
      <c r="A939" s="133" t="e">
        <f t="shared" si="312"/>
        <v>#VALUE!</v>
      </c>
      <c r="B939" s="134" t="e">
        <f t="shared" si="313"/>
        <v>#VALUE!</v>
      </c>
      <c r="C939" s="134" t="e">
        <f t="shared" si="314"/>
        <v>#VALUE!</v>
      </c>
      <c r="D939" s="135" t="e">
        <f t="shared" si="315"/>
        <v>#VALUE!</v>
      </c>
      <c r="E939" s="150" t="e">
        <f t="shared" si="303"/>
        <v>#VALUE!</v>
      </c>
      <c r="F939" s="150" t="e">
        <f t="shared" si="304"/>
        <v>#VALUE!</v>
      </c>
      <c r="G939" s="136" t="e">
        <f t="shared" si="305"/>
        <v>#VALUE!</v>
      </c>
      <c r="H939" s="148" t="e">
        <f t="shared" si="309"/>
        <v>#VALUE!</v>
      </c>
      <c r="I939" s="148" t="e">
        <f t="shared" si="316"/>
        <v>#VALUE!</v>
      </c>
      <c r="J939" s="148" t="e">
        <f t="shared" si="306"/>
        <v>#VALUE!</v>
      </c>
      <c r="K939" s="148" t="e">
        <f t="shared" si="317"/>
        <v>#VALUE!</v>
      </c>
      <c r="L939" s="148" t="e">
        <f t="shared" si="318"/>
        <v>#VALUE!</v>
      </c>
      <c r="M939" s="148" t="e">
        <f t="shared" si="307"/>
        <v>#VALUE!</v>
      </c>
      <c r="N939" s="148" t="e">
        <f t="shared" si="310"/>
        <v>#VALUE!</v>
      </c>
      <c r="O939" s="148"/>
      <c r="P939" s="148"/>
      <c r="Q939" s="148" t="e">
        <f t="shared" si="319"/>
        <v>#VALUE!</v>
      </c>
      <c r="R939" s="148" t="e">
        <f t="shared" si="320"/>
        <v>#VALUE!</v>
      </c>
      <c r="S939" s="137" t="e">
        <f t="shared" si="308"/>
        <v>#VALUE!</v>
      </c>
      <c r="T939" s="275" t="e">
        <f t="shared" ref="T939:T1002" si="322">MAX(0,MIN(MAX(0,$M939),T$7)-T$6)</f>
        <v>#VALUE!</v>
      </c>
      <c r="U939" s="275" t="e">
        <f t="shared" si="321"/>
        <v>#VALUE!</v>
      </c>
      <c r="V939" s="275" t="e">
        <f t="shared" si="321"/>
        <v>#VALUE!</v>
      </c>
      <c r="W939" s="275" t="e">
        <f t="shared" si="321"/>
        <v>#VALUE!</v>
      </c>
      <c r="X939" s="275" t="e">
        <f t="shared" si="321"/>
        <v>#VALUE!</v>
      </c>
      <c r="Y939" s="275" t="e">
        <f t="shared" si="321"/>
        <v>#VALUE!</v>
      </c>
      <c r="Z939" s="275" t="e">
        <f t="shared" si="321"/>
        <v>#VALUE!</v>
      </c>
      <c r="AA939" s="275" t="e">
        <f t="shared" si="321"/>
        <v>#VALUE!</v>
      </c>
      <c r="AB939" s="275" t="e">
        <f t="shared" si="321"/>
        <v>#VALUE!</v>
      </c>
      <c r="AC939" s="275" t="e">
        <f t="shared" si="321"/>
        <v>#VALUE!</v>
      </c>
      <c r="AD939" s="275" t="e">
        <f t="shared" si="321"/>
        <v>#VALUE!</v>
      </c>
      <c r="AE939" s="276" t="e">
        <f t="shared" si="311"/>
        <v>#VALUE!</v>
      </c>
    </row>
    <row r="940" spans="1:31">
      <c r="A940" s="133" t="e">
        <f t="shared" si="312"/>
        <v>#VALUE!</v>
      </c>
      <c r="B940" s="134" t="e">
        <f t="shared" si="313"/>
        <v>#VALUE!</v>
      </c>
      <c r="C940" s="134" t="e">
        <f t="shared" si="314"/>
        <v>#VALUE!</v>
      </c>
      <c r="D940" s="135" t="e">
        <f t="shared" si="315"/>
        <v>#VALUE!</v>
      </c>
      <c r="E940" s="150" t="e">
        <f t="shared" si="303"/>
        <v>#VALUE!</v>
      </c>
      <c r="F940" s="150" t="e">
        <f t="shared" si="304"/>
        <v>#VALUE!</v>
      </c>
      <c r="G940" s="136" t="e">
        <f t="shared" si="305"/>
        <v>#VALUE!</v>
      </c>
      <c r="H940" s="148" t="e">
        <f t="shared" si="309"/>
        <v>#VALUE!</v>
      </c>
      <c r="I940" s="148" t="e">
        <f t="shared" si="316"/>
        <v>#VALUE!</v>
      </c>
      <c r="J940" s="148" t="e">
        <f t="shared" si="306"/>
        <v>#VALUE!</v>
      </c>
      <c r="K940" s="148" t="e">
        <f t="shared" si="317"/>
        <v>#VALUE!</v>
      </c>
      <c r="L940" s="148" t="e">
        <f t="shared" si="318"/>
        <v>#VALUE!</v>
      </c>
      <c r="M940" s="148" t="e">
        <f t="shared" si="307"/>
        <v>#VALUE!</v>
      </c>
      <c r="N940" s="148" t="e">
        <f t="shared" si="310"/>
        <v>#VALUE!</v>
      </c>
      <c r="O940" s="148"/>
      <c r="P940" s="148"/>
      <c r="Q940" s="148" t="e">
        <f t="shared" si="319"/>
        <v>#VALUE!</v>
      </c>
      <c r="R940" s="148" t="e">
        <f t="shared" si="320"/>
        <v>#VALUE!</v>
      </c>
      <c r="S940" s="137" t="e">
        <f t="shared" si="308"/>
        <v>#VALUE!</v>
      </c>
      <c r="T940" s="275" t="e">
        <f t="shared" si="322"/>
        <v>#VALUE!</v>
      </c>
      <c r="U940" s="275" t="e">
        <f t="shared" si="321"/>
        <v>#VALUE!</v>
      </c>
      <c r="V940" s="275" t="e">
        <f t="shared" si="321"/>
        <v>#VALUE!</v>
      </c>
      <c r="W940" s="275" t="e">
        <f t="shared" si="321"/>
        <v>#VALUE!</v>
      </c>
      <c r="X940" s="275" t="e">
        <f t="shared" si="321"/>
        <v>#VALUE!</v>
      </c>
      <c r="Y940" s="275" t="e">
        <f t="shared" si="321"/>
        <v>#VALUE!</v>
      </c>
      <c r="Z940" s="275" t="e">
        <f t="shared" si="321"/>
        <v>#VALUE!</v>
      </c>
      <c r="AA940" s="275" t="e">
        <f t="shared" si="321"/>
        <v>#VALUE!</v>
      </c>
      <c r="AB940" s="275" t="e">
        <f t="shared" si="321"/>
        <v>#VALUE!</v>
      </c>
      <c r="AC940" s="275" t="e">
        <f t="shared" si="321"/>
        <v>#VALUE!</v>
      </c>
      <c r="AD940" s="275" t="e">
        <f t="shared" si="321"/>
        <v>#VALUE!</v>
      </c>
      <c r="AE940" s="276" t="e">
        <f t="shared" si="311"/>
        <v>#VALUE!</v>
      </c>
    </row>
    <row r="941" spans="1:31">
      <c r="A941" s="133" t="e">
        <f t="shared" si="312"/>
        <v>#VALUE!</v>
      </c>
      <c r="B941" s="134" t="e">
        <f t="shared" si="313"/>
        <v>#VALUE!</v>
      </c>
      <c r="C941" s="134" t="e">
        <f t="shared" si="314"/>
        <v>#VALUE!</v>
      </c>
      <c r="D941" s="135" t="e">
        <f t="shared" si="315"/>
        <v>#VALUE!</v>
      </c>
      <c r="E941" s="150" t="e">
        <f t="shared" si="303"/>
        <v>#VALUE!</v>
      </c>
      <c r="F941" s="150" t="e">
        <f t="shared" si="304"/>
        <v>#VALUE!</v>
      </c>
      <c r="G941" s="136" t="e">
        <f t="shared" si="305"/>
        <v>#VALUE!</v>
      </c>
      <c r="H941" s="148" t="e">
        <f t="shared" si="309"/>
        <v>#VALUE!</v>
      </c>
      <c r="I941" s="148" t="e">
        <f t="shared" si="316"/>
        <v>#VALUE!</v>
      </c>
      <c r="J941" s="148" t="e">
        <f t="shared" si="306"/>
        <v>#VALUE!</v>
      </c>
      <c r="K941" s="148" t="e">
        <f t="shared" si="317"/>
        <v>#VALUE!</v>
      </c>
      <c r="L941" s="148" t="e">
        <f t="shared" si="318"/>
        <v>#VALUE!</v>
      </c>
      <c r="M941" s="148" t="e">
        <f t="shared" si="307"/>
        <v>#VALUE!</v>
      </c>
      <c r="N941" s="148" t="e">
        <f t="shared" si="310"/>
        <v>#VALUE!</v>
      </c>
      <c r="O941" s="148"/>
      <c r="P941" s="148"/>
      <c r="Q941" s="148" t="e">
        <f t="shared" si="319"/>
        <v>#VALUE!</v>
      </c>
      <c r="R941" s="148" t="e">
        <f t="shared" si="320"/>
        <v>#VALUE!</v>
      </c>
      <c r="S941" s="137" t="e">
        <f t="shared" si="308"/>
        <v>#VALUE!</v>
      </c>
      <c r="T941" s="275" t="e">
        <f t="shared" si="322"/>
        <v>#VALUE!</v>
      </c>
      <c r="U941" s="275" t="e">
        <f t="shared" si="321"/>
        <v>#VALUE!</v>
      </c>
      <c r="V941" s="275" t="e">
        <f t="shared" si="321"/>
        <v>#VALUE!</v>
      </c>
      <c r="W941" s="275" t="e">
        <f t="shared" si="321"/>
        <v>#VALUE!</v>
      </c>
      <c r="X941" s="275" t="e">
        <f t="shared" si="321"/>
        <v>#VALUE!</v>
      </c>
      <c r="Y941" s="275" t="e">
        <f t="shared" si="321"/>
        <v>#VALUE!</v>
      </c>
      <c r="Z941" s="275" t="e">
        <f t="shared" si="321"/>
        <v>#VALUE!</v>
      </c>
      <c r="AA941" s="275" t="e">
        <f t="shared" si="321"/>
        <v>#VALUE!</v>
      </c>
      <c r="AB941" s="275" t="e">
        <f t="shared" si="321"/>
        <v>#VALUE!</v>
      </c>
      <c r="AC941" s="275" t="e">
        <f t="shared" si="321"/>
        <v>#VALUE!</v>
      </c>
      <c r="AD941" s="275" t="e">
        <f t="shared" si="321"/>
        <v>#VALUE!</v>
      </c>
      <c r="AE941" s="276" t="e">
        <f t="shared" si="311"/>
        <v>#VALUE!</v>
      </c>
    </row>
    <row r="942" spans="1:31">
      <c r="A942" s="133" t="e">
        <f t="shared" si="312"/>
        <v>#VALUE!</v>
      </c>
      <c r="B942" s="134" t="e">
        <f t="shared" si="313"/>
        <v>#VALUE!</v>
      </c>
      <c r="C942" s="134" t="e">
        <f t="shared" si="314"/>
        <v>#VALUE!</v>
      </c>
      <c r="D942" s="135" t="e">
        <f t="shared" si="315"/>
        <v>#VALUE!</v>
      </c>
      <c r="E942" s="150" t="e">
        <f t="shared" si="303"/>
        <v>#VALUE!</v>
      </c>
      <c r="F942" s="150" t="e">
        <f t="shared" si="304"/>
        <v>#VALUE!</v>
      </c>
      <c r="G942" s="136" t="e">
        <f t="shared" si="305"/>
        <v>#VALUE!</v>
      </c>
      <c r="H942" s="148" t="e">
        <f t="shared" si="309"/>
        <v>#VALUE!</v>
      </c>
      <c r="I942" s="148" t="e">
        <f t="shared" si="316"/>
        <v>#VALUE!</v>
      </c>
      <c r="J942" s="148" t="e">
        <f t="shared" si="306"/>
        <v>#VALUE!</v>
      </c>
      <c r="K942" s="148" t="e">
        <f t="shared" si="317"/>
        <v>#VALUE!</v>
      </c>
      <c r="L942" s="148" t="e">
        <f t="shared" si="318"/>
        <v>#VALUE!</v>
      </c>
      <c r="M942" s="148" t="e">
        <f t="shared" si="307"/>
        <v>#VALUE!</v>
      </c>
      <c r="N942" s="148" t="e">
        <f t="shared" si="310"/>
        <v>#VALUE!</v>
      </c>
      <c r="O942" s="148"/>
      <c r="P942" s="148"/>
      <c r="Q942" s="148" t="e">
        <f t="shared" si="319"/>
        <v>#VALUE!</v>
      </c>
      <c r="R942" s="148" t="e">
        <f t="shared" si="320"/>
        <v>#VALUE!</v>
      </c>
      <c r="S942" s="137" t="e">
        <f t="shared" si="308"/>
        <v>#VALUE!</v>
      </c>
      <c r="T942" s="275" t="e">
        <f t="shared" si="322"/>
        <v>#VALUE!</v>
      </c>
      <c r="U942" s="275" t="e">
        <f t="shared" si="321"/>
        <v>#VALUE!</v>
      </c>
      <c r="V942" s="275" t="e">
        <f t="shared" si="321"/>
        <v>#VALUE!</v>
      </c>
      <c r="W942" s="275" t="e">
        <f t="shared" si="321"/>
        <v>#VALUE!</v>
      </c>
      <c r="X942" s="275" t="e">
        <f t="shared" si="321"/>
        <v>#VALUE!</v>
      </c>
      <c r="Y942" s="275" t="e">
        <f t="shared" si="321"/>
        <v>#VALUE!</v>
      </c>
      <c r="Z942" s="275" t="e">
        <f t="shared" si="321"/>
        <v>#VALUE!</v>
      </c>
      <c r="AA942" s="275" t="e">
        <f t="shared" si="321"/>
        <v>#VALUE!</v>
      </c>
      <c r="AB942" s="275" t="e">
        <f t="shared" si="321"/>
        <v>#VALUE!</v>
      </c>
      <c r="AC942" s="275" t="e">
        <f t="shared" si="321"/>
        <v>#VALUE!</v>
      </c>
      <c r="AD942" s="275" t="e">
        <f t="shared" si="321"/>
        <v>#VALUE!</v>
      </c>
      <c r="AE942" s="276" t="e">
        <f t="shared" si="311"/>
        <v>#VALUE!</v>
      </c>
    </row>
    <row r="943" spans="1:31">
      <c r="A943" s="133" t="e">
        <f t="shared" si="312"/>
        <v>#VALUE!</v>
      </c>
      <c r="B943" s="134" t="e">
        <f t="shared" si="313"/>
        <v>#VALUE!</v>
      </c>
      <c r="C943" s="134" t="e">
        <f t="shared" si="314"/>
        <v>#VALUE!</v>
      </c>
      <c r="D943" s="135" t="e">
        <f t="shared" si="315"/>
        <v>#VALUE!</v>
      </c>
      <c r="E943" s="150" t="e">
        <f t="shared" si="303"/>
        <v>#VALUE!</v>
      </c>
      <c r="F943" s="150" t="e">
        <f t="shared" si="304"/>
        <v>#VALUE!</v>
      </c>
      <c r="G943" s="136" t="e">
        <f t="shared" si="305"/>
        <v>#VALUE!</v>
      </c>
      <c r="H943" s="148" t="e">
        <f t="shared" si="309"/>
        <v>#VALUE!</v>
      </c>
      <c r="I943" s="148" t="e">
        <f t="shared" si="316"/>
        <v>#VALUE!</v>
      </c>
      <c r="J943" s="148" t="e">
        <f t="shared" si="306"/>
        <v>#VALUE!</v>
      </c>
      <c r="K943" s="148" t="e">
        <f t="shared" si="317"/>
        <v>#VALUE!</v>
      </c>
      <c r="L943" s="148" t="e">
        <f t="shared" si="318"/>
        <v>#VALUE!</v>
      </c>
      <c r="M943" s="148" t="e">
        <f t="shared" si="307"/>
        <v>#VALUE!</v>
      </c>
      <c r="N943" s="148" t="e">
        <f t="shared" si="310"/>
        <v>#VALUE!</v>
      </c>
      <c r="O943" s="148"/>
      <c r="P943" s="148"/>
      <c r="Q943" s="148" t="e">
        <f t="shared" si="319"/>
        <v>#VALUE!</v>
      </c>
      <c r="R943" s="148" t="e">
        <f t="shared" si="320"/>
        <v>#VALUE!</v>
      </c>
      <c r="S943" s="137" t="e">
        <f t="shared" si="308"/>
        <v>#VALUE!</v>
      </c>
      <c r="T943" s="275" t="e">
        <f t="shared" si="322"/>
        <v>#VALUE!</v>
      </c>
      <c r="U943" s="275" t="e">
        <f t="shared" si="321"/>
        <v>#VALUE!</v>
      </c>
      <c r="V943" s="275" t="e">
        <f t="shared" si="321"/>
        <v>#VALUE!</v>
      </c>
      <c r="W943" s="275" t="e">
        <f t="shared" si="321"/>
        <v>#VALUE!</v>
      </c>
      <c r="X943" s="275" t="e">
        <f t="shared" si="321"/>
        <v>#VALUE!</v>
      </c>
      <c r="Y943" s="275" t="e">
        <f t="shared" si="321"/>
        <v>#VALUE!</v>
      </c>
      <c r="Z943" s="275" t="e">
        <f t="shared" si="321"/>
        <v>#VALUE!</v>
      </c>
      <c r="AA943" s="275" t="e">
        <f t="shared" si="321"/>
        <v>#VALUE!</v>
      </c>
      <c r="AB943" s="275" t="e">
        <f t="shared" si="321"/>
        <v>#VALUE!</v>
      </c>
      <c r="AC943" s="275" t="e">
        <f t="shared" si="321"/>
        <v>#VALUE!</v>
      </c>
      <c r="AD943" s="275" t="e">
        <f t="shared" si="321"/>
        <v>#VALUE!</v>
      </c>
      <c r="AE943" s="276" t="e">
        <f t="shared" si="311"/>
        <v>#VALUE!</v>
      </c>
    </row>
    <row r="944" spans="1:31">
      <c r="A944" s="133" t="e">
        <f t="shared" si="312"/>
        <v>#VALUE!</v>
      </c>
      <c r="B944" s="134" t="e">
        <f t="shared" si="313"/>
        <v>#VALUE!</v>
      </c>
      <c r="C944" s="134" t="e">
        <f t="shared" si="314"/>
        <v>#VALUE!</v>
      </c>
      <c r="D944" s="135" t="e">
        <f t="shared" si="315"/>
        <v>#VALUE!</v>
      </c>
      <c r="E944" s="150" t="e">
        <f t="shared" si="303"/>
        <v>#VALUE!</v>
      </c>
      <c r="F944" s="150" t="e">
        <f t="shared" si="304"/>
        <v>#VALUE!</v>
      </c>
      <c r="G944" s="136" t="e">
        <f t="shared" si="305"/>
        <v>#VALUE!</v>
      </c>
      <c r="H944" s="148" t="e">
        <f t="shared" si="309"/>
        <v>#VALUE!</v>
      </c>
      <c r="I944" s="148" t="e">
        <f t="shared" si="316"/>
        <v>#VALUE!</v>
      </c>
      <c r="J944" s="148" t="e">
        <f t="shared" si="306"/>
        <v>#VALUE!</v>
      </c>
      <c r="K944" s="148" t="e">
        <f t="shared" si="317"/>
        <v>#VALUE!</v>
      </c>
      <c r="L944" s="148" t="e">
        <f t="shared" si="318"/>
        <v>#VALUE!</v>
      </c>
      <c r="M944" s="148" t="e">
        <f t="shared" si="307"/>
        <v>#VALUE!</v>
      </c>
      <c r="N944" s="148" t="e">
        <f t="shared" si="310"/>
        <v>#VALUE!</v>
      </c>
      <c r="O944" s="148"/>
      <c r="P944" s="148"/>
      <c r="Q944" s="148" t="e">
        <f t="shared" si="319"/>
        <v>#VALUE!</v>
      </c>
      <c r="R944" s="148" t="e">
        <f t="shared" si="320"/>
        <v>#VALUE!</v>
      </c>
      <c r="S944" s="137" t="e">
        <f t="shared" si="308"/>
        <v>#VALUE!</v>
      </c>
      <c r="T944" s="275" t="e">
        <f t="shared" si="322"/>
        <v>#VALUE!</v>
      </c>
      <c r="U944" s="275" t="e">
        <f t="shared" si="321"/>
        <v>#VALUE!</v>
      </c>
      <c r="V944" s="275" t="e">
        <f t="shared" si="321"/>
        <v>#VALUE!</v>
      </c>
      <c r="W944" s="275" t="e">
        <f t="shared" si="321"/>
        <v>#VALUE!</v>
      </c>
      <c r="X944" s="275" t="e">
        <f t="shared" si="321"/>
        <v>#VALUE!</v>
      </c>
      <c r="Y944" s="275" t="e">
        <f t="shared" si="321"/>
        <v>#VALUE!</v>
      </c>
      <c r="Z944" s="275" t="e">
        <f t="shared" si="321"/>
        <v>#VALUE!</v>
      </c>
      <c r="AA944" s="275" t="e">
        <f t="shared" si="321"/>
        <v>#VALUE!</v>
      </c>
      <c r="AB944" s="275" t="e">
        <f t="shared" si="321"/>
        <v>#VALUE!</v>
      </c>
      <c r="AC944" s="275" t="e">
        <f t="shared" si="321"/>
        <v>#VALUE!</v>
      </c>
      <c r="AD944" s="275" t="e">
        <f t="shared" si="321"/>
        <v>#VALUE!</v>
      </c>
      <c r="AE944" s="276" t="e">
        <f t="shared" si="311"/>
        <v>#VALUE!</v>
      </c>
    </row>
    <row r="945" spans="1:31">
      <c r="A945" s="133" t="e">
        <f t="shared" si="312"/>
        <v>#VALUE!</v>
      </c>
      <c r="B945" s="134" t="e">
        <f t="shared" si="313"/>
        <v>#VALUE!</v>
      </c>
      <c r="C945" s="134" t="e">
        <f t="shared" si="314"/>
        <v>#VALUE!</v>
      </c>
      <c r="D945" s="135" t="e">
        <f t="shared" si="315"/>
        <v>#VALUE!</v>
      </c>
      <c r="E945" s="150" t="e">
        <f t="shared" si="303"/>
        <v>#VALUE!</v>
      </c>
      <c r="F945" s="150" t="e">
        <f t="shared" si="304"/>
        <v>#VALUE!</v>
      </c>
      <c r="G945" s="136" t="e">
        <f t="shared" si="305"/>
        <v>#VALUE!</v>
      </c>
      <c r="H945" s="148" t="e">
        <f t="shared" si="309"/>
        <v>#VALUE!</v>
      </c>
      <c r="I945" s="148" t="e">
        <f t="shared" si="316"/>
        <v>#VALUE!</v>
      </c>
      <c r="J945" s="148" t="e">
        <f t="shared" si="306"/>
        <v>#VALUE!</v>
      </c>
      <c r="K945" s="148" t="e">
        <f t="shared" si="317"/>
        <v>#VALUE!</v>
      </c>
      <c r="L945" s="148" t="e">
        <f t="shared" si="318"/>
        <v>#VALUE!</v>
      </c>
      <c r="M945" s="148" t="e">
        <f t="shared" si="307"/>
        <v>#VALUE!</v>
      </c>
      <c r="N945" s="148" t="e">
        <f t="shared" si="310"/>
        <v>#VALUE!</v>
      </c>
      <c r="O945" s="148"/>
      <c r="P945" s="148"/>
      <c r="Q945" s="148" t="e">
        <f t="shared" si="319"/>
        <v>#VALUE!</v>
      </c>
      <c r="R945" s="148" t="e">
        <f t="shared" si="320"/>
        <v>#VALUE!</v>
      </c>
      <c r="S945" s="137" t="e">
        <f t="shared" si="308"/>
        <v>#VALUE!</v>
      </c>
      <c r="T945" s="275" t="e">
        <f t="shared" si="322"/>
        <v>#VALUE!</v>
      </c>
      <c r="U945" s="275" t="e">
        <f t="shared" si="321"/>
        <v>#VALUE!</v>
      </c>
      <c r="V945" s="275" t="e">
        <f t="shared" si="321"/>
        <v>#VALUE!</v>
      </c>
      <c r="W945" s="275" t="e">
        <f t="shared" si="321"/>
        <v>#VALUE!</v>
      </c>
      <c r="X945" s="275" t="e">
        <f t="shared" si="321"/>
        <v>#VALUE!</v>
      </c>
      <c r="Y945" s="275" t="e">
        <f t="shared" si="321"/>
        <v>#VALUE!</v>
      </c>
      <c r="Z945" s="275" t="e">
        <f t="shared" si="321"/>
        <v>#VALUE!</v>
      </c>
      <c r="AA945" s="275" t="e">
        <f t="shared" si="321"/>
        <v>#VALUE!</v>
      </c>
      <c r="AB945" s="275" t="e">
        <f t="shared" si="321"/>
        <v>#VALUE!</v>
      </c>
      <c r="AC945" s="275" t="e">
        <f t="shared" si="321"/>
        <v>#VALUE!</v>
      </c>
      <c r="AD945" s="275" t="e">
        <f t="shared" si="321"/>
        <v>#VALUE!</v>
      </c>
      <c r="AE945" s="276" t="e">
        <f t="shared" si="311"/>
        <v>#VALUE!</v>
      </c>
    </row>
    <row r="946" spans="1:31">
      <c r="A946" s="133" t="e">
        <f t="shared" si="312"/>
        <v>#VALUE!</v>
      </c>
      <c r="B946" s="134" t="e">
        <f t="shared" si="313"/>
        <v>#VALUE!</v>
      </c>
      <c r="C946" s="134" t="e">
        <f t="shared" si="314"/>
        <v>#VALUE!</v>
      </c>
      <c r="D946" s="135" t="e">
        <f t="shared" si="315"/>
        <v>#VALUE!</v>
      </c>
      <c r="E946" s="150" t="e">
        <f t="shared" si="303"/>
        <v>#VALUE!</v>
      </c>
      <c r="F946" s="150" t="e">
        <f t="shared" si="304"/>
        <v>#VALUE!</v>
      </c>
      <c r="G946" s="136" t="e">
        <f t="shared" si="305"/>
        <v>#VALUE!</v>
      </c>
      <c r="H946" s="148" t="e">
        <f t="shared" si="309"/>
        <v>#VALUE!</v>
      </c>
      <c r="I946" s="148" t="e">
        <f t="shared" si="316"/>
        <v>#VALUE!</v>
      </c>
      <c r="J946" s="148" t="e">
        <f t="shared" si="306"/>
        <v>#VALUE!</v>
      </c>
      <c r="K946" s="148" t="e">
        <f t="shared" si="317"/>
        <v>#VALUE!</v>
      </c>
      <c r="L946" s="148" t="e">
        <f t="shared" si="318"/>
        <v>#VALUE!</v>
      </c>
      <c r="M946" s="148" t="e">
        <f t="shared" si="307"/>
        <v>#VALUE!</v>
      </c>
      <c r="N946" s="148" t="e">
        <f t="shared" si="310"/>
        <v>#VALUE!</v>
      </c>
      <c r="O946" s="148"/>
      <c r="P946" s="148"/>
      <c r="Q946" s="148" t="e">
        <f t="shared" si="319"/>
        <v>#VALUE!</v>
      </c>
      <c r="R946" s="148" t="e">
        <f t="shared" si="320"/>
        <v>#VALUE!</v>
      </c>
      <c r="S946" s="137" t="e">
        <f t="shared" si="308"/>
        <v>#VALUE!</v>
      </c>
      <c r="T946" s="275" t="e">
        <f t="shared" si="322"/>
        <v>#VALUE!</v>
      </c>
      <c r="U946" s="275" t="e">
        <f t="shared" si="321"/>
        <v>#VALUE!</v>
      </c>
      <c r="V946" s="275" t="e">
        <f t="shared" si="321"/>
        <v>#VALUE!</v>
      </c>
      <c r="W946" s="275" t="e">
        <f t="shared" si="321"/>
        <v>#VALUE!</v>
      </c>
      <c r="X946" s="275" t="e">
        <f t="shared" si="321"/>
        <v>#VALUE!</v>
      </c>
      <c r="Y946" s="275" t="e">
        <f t="shared" si="321"/>
        <v>#VALUE!</v>
      </c>
      <c r="Z946" s="275" t="e">
        <f t="shared" si="321"/>
        <v>#VALUE!</v>
      </c>
      <c r="AA946" s="275" t="e">
        <f t="shared" si="321"/>
        <v>#VALUE!</v>
      </c>
      <c r="AB946" s="275" t="e">
        <f t="shared" si="321"/>
        <v>#VALUE!</v>
      </c>
      <c r="AC946" s="275" t="e">
        <f t="shared" si="321"/>
        <v>#VALUE!</v>
      </c>
      <c r="AD946" s="275" t="e">
        <f t="shared" si="321"/>
        <v>#VALUE!</v>
      </c>
      <c r="AE946" s="276" t="e">
        <f t="shared" si="311"/>
        <v>#VALUE!</v>
      </c>
    </row>
    <row r="947" spans="1:31">
      <c r="A947" s="133" t="e">
        <f t="shared" si="312"/>
        <v>#VALUE!</v>
      </c>
      <c r="B947" s="134" t="e">
        <f t="shared" si="313"/>
        <v>#VALUE!</v>
      </c>
      <c r="C947" s="134" t="e">
        <f t="shared" si="314"/>
        <v>#VALUE!</v>
      </c>
      <c r="D947" s="135" t="e">
        <f t="shared" si="315"/>
        <v>#VALUE!</v>
      </c>
      <c r="E947" s="150" t="e">
        <f t="shared" si="303"/>
        <v>#VALUE!</v>
      </c>
      <c r="F947" s="150" t="e">
        <f t="shared" si="304"/>
        <v>#VALUE!</v>
      </c>
      <c r="G947" s="136" t="e">
        <f t="shared" si="305"/>
        <v>#VALUE!</v>
      </c>
      <c r="H947" s="148" t="e">
        <f t="shared" si="309"/>
        <v>#VALUE!</v>
      </c>
      <c r="I947" s="148" t="e">
        <f t="shared" si="316"/>
        <v>#VALUE!</v>
      </c>
      <c r="J947" s="148" t="e">
        <f t="shared" si="306"/>
        <v>#VALUE!</v>
      </c>
      <c r="K947" s="148" t="e">
        <f t="shared" si="317"/>
        <v>#VALUE!</v>
      </c>
      <c r="L947" s="148" t="e">
        <f t="shared" si="318"/>
        <v>#VALUE!</v>
      </c>
      <c r="M947" s="148" t="e">
        <f t="shared" si="307"/>
        <v>#VALUE!</v>
      </c>
      <c r="N947" s="148" t="e">
        <f t="shared" si="310"/>
        <v>#VALUE!</v>
      </c>
      <c r="O947" s="148"/>
      <c r="P947" s="148"/>
      <c r="Q947" s="148" t="e">
        <f t="shared" si="319"/>
        <v>#VALUE!</v>
      </c>
      <c r="R947" s="148" t="e">
        <f t="shared" si="320"/>
        <v>#VALUE!</v>
      </c>
      <c r="S947" s="137" t="e">
        <f t="shared" si="308"/>
        <v>#VALUE!</v>
      </c>
      <c r="T947" s="275" t="e">
        <f t="shared" si="322"/>
        <v>#VALUE!</v>
      </c>
      <c r="U947" s="275" t="e">
        <f t="shared" si="321"/>
        <v>#VALUE!</v>
      </c>
      <c r="V947" s="275" t="e">
        <f t="shared" si="321"/>
        <v>#VALUE!</v>
      </c>
      <c r="W947" s="275" t="e">
        <f t="shared" si="321"/>
        <v>#VALUE!</v>
      </c>
      <c r="X947" s="275" t="e">
        <f t="shared" si="321"/>
        <v>#VALUE!</v>
      </c>
      <c r="Y947" s="275" t="e">
        <f t="shared" si="321"/>
        <v>#VALUE!</v>
      </c>
      <c r="Z947" s="275" t="e">
        <f t="shared" si="321"/>
        <v>#VALUE!</v>
      </c>
      <c r="AA947" s="275" t="e">
        <f t="shared" si="321"/>
        <v>#VALUE!</v>
      </c>
      <c r="AB947" s="275" t="e">
        <f t="shared" si="321"/>
        <v>#VALUE!</v>
      </c>
      <c r="AC947" s="275" t="e">
        <f t="shared" si="321"/>
        <v>#VALUE!</v>
      </c>
      <c r="AD947" s="275" t="e">
        <f t="shared" si="321"/>
        <v>#VALUE!</v>
      </c>
      <c r="AE947" s="276" t="e">
        <f t="shared" si="311"/>
        <v>#VALUE!</v>
      </c>
    </row>
    <row r="948" spans="1:31">
      <c r="A948" s="133" t="e">
        <f t="shared" si="312"/>
        <v>#VALUE!</v>
      </c>
      <c r="B948" s="134" t="e">
        <f t="shared" si="313"/>
        <v>#VALUE!</v>
      </c>
      <c r="C948" s="134" t="e">
        <f t="shared" si="314"/>
        <v>#VALUE!</v>
      </c>
      <c r="D948" s="135" t="e">
        <f t="shared" si="315"/>
        <v>#VALUE!</v>
      </c>
      <c r="E948" s="150" t="e">
        <f t="shared" si="303"/>
        <v>#VALUE!</v>
      </c>
      <c r="F948" s="150" t="e">
        <f t="shared" si="304"/>
        <v>#VALUE!</v>
      </c>
      <c r="G948" s="136" t="e">
        <f t="shared" si="305"/>
        <v>#VALUE!</v>
      </c>
      <c r="H948" s="148" t="e">
        <f t="shared" si="309"/>
        <v>#VALUE!</v>
      </c>
      <c r="I948" s="148" t="e">
        <f t="shared" si="316"/>
        <v>#VALUE!</v>
      </c>
      <c r="J948" s="148" t="e">
        <f t="shared" si="306"/>
        <v>#VALUE!</v>
      </c>
      <c r="K948" s="148" t="e">
        <f t="shared" si="317"/>
        <v>#VALUE!</v>
      </c>
      <c r="L948" s="148" t="e">
        <f t="shared" si="318"/>
        <v>#VALUE!</v>
      </c>
      <c r="M948" s="148" t="e">
        <f t="shared" si="307"/>
        <v>#VALUE!</v>
      </c>
      <c r="N948" s="148" t="e">
        <f t="shared" si="310"/>
        <v>#VALUE!</v>
      </c>
      <c r="O948" s="148"/>
      <c r="P948" s="148"/>
      <c r="Q948" s="148" t="e">
        <f t="shared" si="319"/>
        <v>#VALUE!</v>
      </c>
      <c r="R948" s="148" t="e">
        <f t="shared" si="320"/>
        <v>#VALUE!</v>
      </c>
      <c r="S948" s="137" t="e">
        <f t="shared" si="308"/>
        <v>#VALUE!</v>
      </c>
      <c r="T948" s="275" t="e">
        <f t="shared" si="322"/>
        <v>#VALUE!</v>
      </c>
      <c r="U948" s="275" t="e">
        <f t="shared" si="321"/>
        <v>#VALUE!</v>
      </c>
      <c r="V948" s="275" t="e">
        <f t="shared" si="321"/>
        <v>#VALUE!</v>
      </c>
      <c r="W948" s="275" t="e">
        <f t="shared" si="321"/>
        <v>#VALUE!</v>
      </c>
      <c r="X948" s="275" t="e">
        <f t="shared" si="321"/>
        <v>#VALUE!</v>
      </c>
      <c r="Y948" s="275" t="e">
        <f t="shared" si="321"/>
        <v>#VALUE!</v>
      </c>
      <c r="Z948" s="275" t="e">
        <f t="shared" si="321"/>
        <v>#VALUE!</v>
      </c>
      <c r="AA948" s="275" t="e">
        <f t="shared" si="321"/>
        <v>#VALUE!</v>
      </c>
      <c r="AB948" s="275" t="e">
        <f t="shared" si="321"/>
        <v>#VALUE!</v>
      </c>
      <c r="AC948" s="275" t="e">
        <f t="shared" si="321"/>
        <v>#VALUE!</v>
      </c>
      <c r="AD948" s="275" t="e">
        <f t="shared" ref="U948:AD974" si="323">MAX(0,MIN(MAX(0,$M948),AD$7)-AD$6)</f>
        <v>#VALUE!</v>
      </c>
      <c r="AE948" s="276" t="e">
        <f t="shared" si="311"/>
        <v>#VALUE!</v>
      </c>
    </row>
    <row r="949" spans="1:31">
      <c r="A949" s="133" t="e">
        <f t="shared" si="312"/>
        <v>#VALUE!</v>
      </c>
      <c r="B949" s="134" t="e">
        <f t="shared" si="313"/>
        <v>#VALUE!</v>
      </c>
      <c r="C949" s="134" t="e">
        <f t="shared" si="314"/>
        <v>#VALUE!</v>
      </c>
      <c r="D949" s="135" t="e">
        <f t="shared" si="315"/>
        <v>#VALUE!</v>
      </c>
      <c r="E949" s="150" t="e">
        <f t="shared" si="303"/>
        <v>#VALUE!</v>
      </c>
      <c r="F949" s="150" t="e">
        <f t="shared" si="304"/>
        <v>#VALUE!</v>
      </c>
      <c r="G949" s="136" t="e">
        <f t="shared" si="305"/>
        <v>#VALUE!</v>
      </c>
      <c r="H949" s="148" t="e">
        <f t="shared" si="309"/>
        <v>#VALUE!</v>
      </c>
      <c r="I949" s="148" t="e">
        <f t="shared" si="316"/>
        <v>#VALUE!</v>
      </c>
      <c r="J949" s="148" t="e">
        <f t="shared" si="306"/>
        <v>#VALUE!</v>
      </c>
      <c r="K949" s="148" t="e">
        <f t="shared" si="317"/>
        <v>#VALUE!</v>
      </c>
      <c r="L949" s="148" t="e">
        <f t="shared" si="318"/>
        <v>#VALUE!</v>
      </c>
      <c r="M949" s="148" t="e">
        <f t="shared" si="307"/>
        <v>#VALUE!</v>
      </c>
      <c r="N949" s="148" t="e">
        <f t="shared" si="310"/>
        <v>#VALUE!</v>
      </c>
      <c r="O949" s="148"/>
      <c r="P949" s="148"/>
      <c r="Q949" s="148" t="e">
        <f t="shared" si="319"/>
        <v>#VALUE!</v>
      </c>
      <c r="R949" s="148" t="e">
        <f t="shared" si="320"/>
        <v>#VALUE!</v>
      </c>
      <c r="S949" s="137" t="e">
        <f t="shared" si="308"/>
        <v>#VALUE!</v>
      </c>
      <c r="T949" s="275" t="e">
        <f t="shared" si="322"/>
        <v>#VALUE!</v>
      </c>
      <c r="U949" s="275" t="e">
        <f t="shared" si="323"/>
        <v>#VALUE!</v>
      </c>
      <c r="V949" s="275" t="e">
        <f t="shared" si="323"/>
        <v>#VALUE!</v>
      </c>
      <c r="W949" s="275" t="e">
        <f t="shared" si="323"/>
        <v>#VALUE!</v>
      </c>
      <c r="X949" s="275" t="e">
        <f t="shared" si="323"/>
        <v>#VALUE!</v>
      </c>
      <c r="Y949" s="275" t="e">
        <f t="shared" si="323"/>
        <v>#VALUE!</v>
      </c>
      <c r="Z949" s="275" t="e">
        <f t="shared" si="323"/>
        <v>#VALUE!</v>
      </c>
      <c r="AA949" s="275" t="e">
        <f t="shared" si="323"/>
        <v>#VALUE!</v>
      </c>
      <c r="AB949" s="275" t="e">
        <f t="shared" si="323"/>
        <v>#VALUE!</v>
      </c>
      <c r="AC949" s="275" t="e">
        <f t="shared" si="323"/>
        <v>#VALUE!</v>
      </c>
      <c r="AD949" s="275" t="e">
        <f t="shared" si="323"/>
        <v>#VALUE!</v>
      </c>
      <c r="AE949" s="276" t="e">
        <f t="shared" si="311"/>
        <v>#VALUE!</v>
      </c>
    </row>
    <row r="950" spans="1:31">
      <c r="A950" s="133" t="e">
        <f t="shared" si="312"/>
        <v>#VALUE!</v>
      </c>
      <c r="B950" s="134" t="e">
        <f t="shared" si="313"/>
        <v>#VALUE!</v>
      </c>
      <c r="C950" s="134" t="e">
        <f t="shared" si="314"/>
        <v>#VALUE!</v>
      </c>
      <c r="D950" s="135" t="e">
        <f t="shared" si="315"/>
        <v>#VALUE!</v>
      </c>
      <c r="E950" s="150" t="e">
        <f t="shared" si="303"/>
        <v>#VALUE!</v>
      </c>
      <c r="F950" s="150" t="e">
        <f t="shared" si="304"/>
        <v>#VALUE!</v>
      </c>
      <c r="G950" s="136" t="e">
        <f t="shared" si="305"/>
        <v>#VALUE!</v>
      </c>
      <c r="H950" s="148" t="e">
        <f t="shared" si="309"/>
        <v>#VALUE!</v>
      </c>
      <c r="I950" s="148" t="e">
        <f t="shared" si="316"/>
        <v>#VALUE!</v>
      </c>
      <c r="J950" s="148" t="e">
        <f t="shared" si="306"/>
        <v>#VALUE!</v>
      </c>
      <c r="K950" s="148" t="e">
        <f t="shared" si="317"/>
        <v>#VALUE!</v>
      </c>
      <c r="L950" s="148" t="e">
        <f t="shared" si="318"/>
        <v>#VALUE!</v>
      </c>
      <c r="M950" s="148" t="e">
        <f t="shared" si="307"/>
        <v>#VALUE!</v>
      </c>
      <c r="N950" s="148" t="e">
        <f t="shared" si="310"/>
        <v>#VALUE!</v>
      </c>
      <c r="O950" s="148"/>
      <c r="P950" s="148"/>
      <c r="Q950" s="148" t="e">
        <f t="shared" si="319"/>
        <v>#VALUE!</v>
      </c>
      <c r="R950" s="148" t="e">
        <f t="shared" si="320"/>
        <v>#VALUE!</v>
      </c>
      <c r="S950" s="137" t="e">
        <f t="shared" si="308"/>
        <v>#VALUE!</v>
      </c>
      <c r="T950" s="275" t="e">
        <f t="shared" si="322"/>
        <v>#VALUE!</v>
      </c>
      <c r="U950" s="275" t="e">
        <f t="shared" si="323"/>
        <v>#VALUE!</v>
      </c>
      <c r="V950" s="275" t="e">
        <f t="shared" si="323"/>
        <v>#VALUE!</v>
      </c>
      <c r="W950" s="275" t="e">
        <f t="shared" si="323"/>
        <v>#VALUE!</v>
      </c>
      <c r="X950" s="275" t="e">
        <f t="shared" si="323"/>
        <v>#VALUE!</v>
      </c>
      <c r="Y950" s="275" t="e">
        <f t="shared" si="323"/>
        <v>#VALUE!</v>
      </c>
      <c r="Z950" s="275" t="e">
        <f t="shared" si="323"/>
        <v>#VALUE!</v>
      </c>
      <c r="AA950" s="275" t="e">
        <f t="shared" si="323"/>
        <v>#VALUE!</v>
      </c>
      <c r="AB950" s="275" t="e">
        <f t="shared" si="323"/>
        <v>#VALUE!</v>
      </c>
      <c r="AC950" s="275" t="e">
        <f t="shared" si="323"/>
        <v>#VALUE!</v>
      </c>
      <c r="AD950" s="275" t="e">
        <f t="shared" si="323"/>
        <v>#VALUE!</v>
      </c>
      <c r="AE950" s="276" t="e">
        <f t="shared" si="311"/>
        <v>#VALUE!</v>
      </c>
    </row>
    <row r="951" spans="1:31">
      <c r="A951" s="133" t="e">
        <f t="shared" si="312"/>
        <v>#VALUE!</v>
      </c>
      <c r="B951" s="134" t="e">
        <f t="shared" si="313"/>
        <v>#VALUE!</v>
      </c>
      <c r="C951" s="134" t="e">
        <f t="shared" si="314"/>
        <v>#VALUE!</v>
      </c>
      <c r="D951" s="135" t="e">
        <f t="shared" si="315"/>
        <v>#VALUE!</v>
      </c>
      <c r="E951" s="150" t="e">
        <f t="shared" si="303"/>
        <v>#VALUE!</v>
      </c>
      <c r="F951" s="150" t="e">
        <f t="shared" si="304"/>
        <v>#VALUE!</v>
      </c>
      <c r="G951" s="136" t="e">
        <f t="shared" si="305"/>
        <v>#VALUE!</v>
      </c>
      <c r="H951" s="148" t="e">
        <f t="shared" si="309"/>
        <v>#VALUE!</v>
      </c>
      <c r="I951" s="148" t="e">
        <f t="shared" si="316"/>
        <v>#VALUE!</v>
      </c>
      <c r="J951" s="148" t="e">
        <f t="shared" si="306"/>
        <v>#VALUE!</v>
      </c>
      <c r="K951" s="148" t="e">
        <f t="shared" si="317"/>
        <v>#VALUE!</v>
      </c>
      <c r="L951" s="148" t="e">
        <f t="shared" si="318"/>
        <v>#VALUE!</v>
      </c>
      <c r="M951" s="148" t="e">
        <f t="shared" si="307"/>
        <v>#VALUE!</v>
      </c>
      <c r="N951" s="148" t="e">
        <f t="shared" si="310"/>
        <v>#VALUE!</v>
      </c>
      <c r="O951" s="148"/>
      <c r="P951" s="148"/>
      <c r="Q951" s="148" t="e">
        <f t="shared" si="319"/>
        <v>#VALUE!</v>
      </c>
      <c r="R951" s="148" t="e">
        <f t="shared" si="320"/>
        <v>#VALUE!</v>
      </c>
      <c r="S951" s="137" t="e">
        <f t="shared" si="308"/>
        <v>#VALUE!</v>
      </c>
      <c r="T951" s="275" t="e">
        <f t="shared" si="322"/>
        <v>#VALUE!</v>
      </c>
      <c r="U951" s="275" t="e">
        <f t="shared" si="323"/>
        <v>#VALUE!</v>
      </c>
      <c r="V951" s="275" t="e">
        <f t="shared" si="323"/>
        <v>#VALUE!</v>
      </c>
      <c r="W951" s="275" t="e">
        <f t="shared" si="323"/>
        <v>#VALUE!</v>
      </c>
      <c r="X951" s="275" t="e">
        <f t="shared" si="323"/>
        <v>#VALUE!</v>
      </c>
      <c r="Y951" s="275" t="e">
        <f t="shared" si="323"/>
        <v>#VALUE!</v>
      </c>
      <c r="Z951" s="275" t="e">
        <f t="shared" si="323"/>
        <v>#VALUE!</v>
      </c>
      <c r="AA951" s="275" t="e">
        <f t="shared" si="323"/>
        <v>#VALUE!</v>
      </c>
      <c r="AB951" s="275" t="e">
        <f t="shared" si="323"/>
        <v>#VALUE!</v>
      </c>
      <c r="AC951" s="275" t="e">
        <f t="shared" si="323"/>
        <v>#VALUE!</v>
      </c>
      <c r="AD951" s="275" t="e">
        <f t="shared" si="323"/>
        <v>#VALUE!</v>
      </c>
      <c r="AE951" s="276" t="e">
        <f t="shared" si="311"/>
        <v>#VALUE!</v>
      </c>
    </row>
    <row r="952" spans="1:31">
      <c r="A952" s="133" t="e">
        <f t="shared" si="312"/>
        <v>#VALUE!</v>
      </c>
      <c r="B952" s="134" t="e">
        <f t="shared" si="313"/>
        <v>#VALUE!</v>
      </c>
      <c r="C952" s="134" t="e">
        <f t="shared" si="314"/>
        <v>#VALUE!</v>
      </c>
      <c r="D952" s="135" t="e">
        <f t="shared" si="315"/>
        <v>#VALUE!</v>
      </c>
      <c r="E952" s="150" t="e">
        <f t="shared" si="303"/>
        <v>#VALUE!</v>
      </c>
      <c r="F952" s="150" t="e">
        <f t="shared" si="304"/>
        <v>#VALUE!</v>
      </c>
      <c r="G952" s="136" t="e">
        <f t="shared" si="305"/>
        <v>#VALUE!</v>
      </c>
      <c r="H952" s="148" t="e">
        <f t="shared" si="309"/>
        <v>#VALUE!</v>
      </c>
      <c r="I952" s="148" t="e">
        <f t="shared" si="316"/>
        <v>#VALUE!</v>
      </c>
      <c r="J952" s="148" t="e">
        <f t="shared" si="306"/>
        <v>#VALUE!</v>
      </c>
      <c r="K952" s="148" t="e">
        <f t="shared" si="317"/>
        <v>#VALUE!</v>
      </c>
      <c r="L952" s="148" t="e">
        <f t="shared" si="318"/>
        <v>#VALUE!</v>
      </c>
      <c r="M952" s="148" t="e">
        <f t="shared" si="307"/>
        <v>#VALUE!</v>
      </c>
      <c r="N952" s="148" t="e">
        <f t="shared" si="310"/>
        <v>#VALUE!</v>
      </c>
      <c r="O952" s="148"/>
      <c r="P952" s="148"/>
      <c r="Q952" s="148" t="e">
        <f t="shared" si="319"/>
        <v>#VALUE!</v>
      </c>
      <c r="R952" s="148" t="e">
        <f t="shared" si="320"/>
        <v>#VALUE!</v>
      </c>
      <c r="S952" s="137" t="e">
        <f t="shared" si="308"/>
        <v>#VALUE!</v>
      </c>
      <c r="T952" s="275" t="e">
        <f t="shared" si="322"/>
        <v>#VALUE!</v>
      </c>
      <c r="U952" s="275" t="e">
        <f t="shared" si="323"/>
        <v>#VALUE!</v>
      </c>
      <c r="V952" s="275" t="e">
        <f t="shared" si="323"/>
        <v>#VALUE!</v>
      </c>
      <c r="W952" s="275" t="e">
        <f t="shared" si="323"/>
        <v>#VALUE!</v>
      </c>
      <c r="X952" s="275" t="e">
        <f t="shared" si="323"/>
        <v>#VALUE!</v>
      </c>
      <c r="Y952" s="275" t="e">
        <f t="shared" si="323"/>
        <v>#VALUE!</v>
      </c>
      <c r="Z952" s="275" t="e">
        <f t="shared" si="323"/>
        <v>#VALUE!</v>
      </c>
      <c r="AA952" s="275" t="e">
        <f t="shared" si="323"/>
        <v>#VALUE!</v>
      </c>
      <c r="AB952" s="275" t="e">
        <f t="shared" si="323"/>
        <v>#VALUE!</v>
      </c>
      <c r="AC952" s="275" t="e">
        <f t="shared" si="323"/>
        <v>#VALUE!</v>
      </c>
      <c r="AD952" s="275" t="e">
        <f t="shared" si="323"/>
        <v>#VALUE!</v>
      </c>
      <c r="AE952" s="276" t="e">
        <f t="shared" si="311"/>
        <v>#VALUE!</v>
      </c>
    </row>
    <row r="953" spans="1:31">
      <c r="A953" s="133" t="e">
        <f t="shared" si="312"/>
        <v>#VALUE!</v>
      </c>
      <c r="B953" s="134" t="e">
        <f t="shared" si="313"/>
        <v>#VALUE!</v>
      </c>
      <c r="C953" s="134" t="e">
        <f t="shared" si="314"/>
        <v>#VALUE!</v>
      </c>
      <c r="D953" s="135" t="e">
        <f t="shared" si="315"/>
        <v>#VALUE!</v>
      </c>
      <c r="E953" s="150" t="e">
        <f t="shared" si="303"/>
        <v>#VALUE!</v>
      </c>
      <c r="F953" s="150" t="e">
        <f t="shared" si="304"/>
        <v>#VALUE!</v>
      </c>
      <c r="G953" s="136" t="e">
        <f t="shared" si="305"/>
        <v>#VALUE!</v>
      </c>
      <c r="H953" s="148" t="e">
        <f t="shared" si="309"/>
        <v>#VALUE!</v>
      </c>
      <c r="I953" s="148" t="e">
        <f t="shared" si="316"/>
        <v>#VALUE!</v>
      </c>
      <c r="J953" s="148" t="e">
        <f t="shared" si="306"/>
        <v>#VALUE!</v>
      </c>
      <c r="K953" s="148" t="e">
        <f t="shared" si="317"/>
        <v>#VALUE!</v>
      </c>
      <c r="L953" s="148" t="e">
        <f t="shared" si="318"/>
        <v>#VALUE!</v>
      </c>
      <c r="M953" s="148" t="e">
        <f t="shared" si="307"/>
        <v>#VALUE!</v>
      </c>
      <c r="N953" s="148" t="e">
        <f t="shared" si="310"/>
        <v>#VALUE!</v>
      </c>
      <c r="O953" s="148"/>
      <c r="P953" s="148"/>
      <c r="Q953" s="148" t="e">
        <f t="shared" si="319"/>
        <v>#VALUE!</v>
      </c>
      <c r="R953" s="148" t="e">
        <f t="shared" si="320"/>
        <v>#VALUE!</v>
      </c>
      <c r="S953" s="137" t="e">
        <f t="shared" si="308"/>
        <v>#VALUE!</v>
      </c>
      <c r="T953" s="275" t="e">
        <f t="shared" si="322"/>
        <v>#VALUE!</v>
      </c>
      <c r="U953" s="275" t="e">
        <f t="shared" si="323"/>
        <v>#VALUE!</v>
      </c>
      <c r="V953" s="275" t="e">
        <f t="shared" si="323"/>
        <v>#VALUE!</v>
      </c>
      <c r="W953" s="275" t="e">
        <f t="shared" si="323"/>
        <v>#VALUE!</v>
      </c>
      <c r="X953" s="275" t="e">
        <f t="shared" si="323"/>
        <v>#VALUE!</v>
      </c>
      <c r="Y953" s="275" t="e">
        <f t="shared" si="323"/>
        <v>#VALUE!</v>
      </c>
      <c r="Z953" s="275" t="e">
        <f t="shared" si="323"/>
        <v>#VALUE!</v>
      </c>
      <c r="AA953" s="275" t="e">
        <f t="shared" si="323"/>
        <v>#VALUE!</v>
      </c>
      <c r="AB953" s="275" t="e">
        <f t="shared" si="323"/>
        <v>#VALUE!</v>
      </c>
      <c r="AC953" s="275" t="e">
        <f t="shared" si="323"/>
        <v>#VALUE!</v>
      </c>
      <c r="AD953" s="275" t="e">
        <f t="shared" si="323"/>
        <v>#VALUE!</v>
      </c>
      <c r="AE953" s="276" t="e">
        <f t="shared" si="311"/>
        <v>#VALUE!</v>
      </c>
    </row>
    <row r="954" spans="1:31">
      <c r="A954" s="133" t="e">
        <f t="shared" si="312"/>
        <v>#VALUE!</v>
      </c>
      <c r="B954" s="134" t="e">
        <f t="shared" si="313"/>
        <v>#VALUE!</v>
      </c>
      <c r="C954" s="134" t="e">
        <f t="shared" si="314"/>
        <v>#VALUE!</v>
      </c>
      <c r="D954" s="135" t="e">
        <f t="shared" si="315"/>
        <v>#VALUE!</v>
      </c>
      <c r="E954" s="150" t="e">
        <f t="shared" si="303"/>
        <v>#VALUE!</v>
      </c>
      <c r="F954" s="150" t="e">
        <f t="shared" si="304"/>
        <v>#VALUE!</v>
      </c>
      <c r="G954" s="136" t="e">
        <f t="shared" si="305"/>
        <v>#VALUE!</v>
      </c>
      <c r="H954" s="148" t="e">
        <f t="shared" si="309"/>
        <v>#VALUE!</v>
      </c>
      <c r="I954" s="148" t="e">
        <f t="shared" si="316"/>
        <v>#VALUE!</v>
      </c>
      <c r="J954" s="148" t="e">
        <f t="shared" si="306"/>
        <v>#VALUE!</v>
      </c>
      <c r="K954" s="148" t="e">
        <f t="shared" si="317"/>
        <v>#VALUE!</v>
      </c>
      <c r="L954" s="148" t="e">
        <f t="shared" si="318"/>
        <v>#VALUE!</v>
      </c>
      <c r="M954" s="148" t="e">
        <f t="shared" si="307"/>
        <v>#VALUE!</v>
      </c>
      <c r="N954" s="148" t="e">
        <f t="shared" si="310"/>
        <v>#VALUE!</v>
      </c>
      <c r="O954" s="148"/>
      <c r="P954" s="148"/>
      <c r="Q954" s="148" t="e">
        <f t="shared" si="319"/>
        <v>#VALUE!</v>
      </c>
      <c r="R954" s="148" t="e">
        <f t="shared" si="320"/>
        <v>#VALUE!</v>
      </c>
      <c r="S954" s="137" t="e">
        <f t="shared" si="308"/>
        <v>#VALUE!</v>
      </c>
      <c r="T954" s="275" t="e">
        <f t="shared" si="322"/>
        <v>#VALUE!</v>
      </c>
      <c r="U954" s="275" t="e">
        <f t="shared" si="323"/>
        <v>#VALUE!</v>
      </c>
      <c r="V954" s="275" t="e">
        <f t="shared" si="323"/>
        <v>#VALUE!</v>
      </c>
      <c r="W954" s="275" t="e">
        <f t="shared" si="323"/>
        <v>#VALUE!</v>
      </c>
      <c r="X954" s="275" t="e">
        <f t="shared" si="323"/>
        <v>#VALUE!</v>
      </c>
      <c r="Y954" s="275" t="e">
        <f t="shared" si="323"/>
        <v>#VALUE!</v>
      </c>
      <c r="Z954" s="275" t="e">
        <f t="shared" si="323"/>
        <v>#VALUE!</v>
      </c>
      <c r="AA954" s="275" t="e">
        <f t="shared" si="323"/>
        <v>#VALUE!</v>
      </c>
      <c r="AB954" s="275" t="e">
        <f t="shared" si="323"/>
        <v>#VALUE!</v>
      </c>
      <c r="AC954" s="275" t="e">
        <f t="shared" si="323"/>
        <v>#VALUE!</v>
      </c>
      <c r="AD954" s="275" t="e">
        <f t="shared" si="323"/>
        <v>#VALUE!</v>
      </c>
      <c r="AE954" s="276" t="e">
        <f t="shared" si="311"/>
        <v>#VALUE!</v>
      </c>
    </row>
    <row r="955" spans="1:31">
      <c r="A955" s="133" t="e">
        <f t="shared" si="312"/>
        <v>#VALUE!</v>
      </c>
      <c r="B955" s="134" t="e">
        <f t="shared" si="313"/>
        <v>#VALUE!</v>
      </c>
      <c r="C955" s="134" t="e">
        <f t="shared" si="314"/>
        <v>#VALUE!</v>
      </c>
      <c r="D955" s="135" t="e">
        <f t="shared" si="315"/>
        <v>#VALUE!</v>
      </c>
      <c r="E955" s="150" t="e">
        <f t="shared" si="303"/>
        <v>#VALUE!</v>
      </c>
      <c r="F955" s="150" t="e">
        <f t="shared" si="304"/>
        <v>#VALUE!</v>
      </c>
      <c r="G955" s="136" t="e">
        <f t="shared" si="305"/>
        <v>#VALUE!</v>
      </c>
      <c r="H955" s="148" t="e">
        <f t="shared" si="309"/>
        <v>#VALUE!</v>
      </c>
      <c r="I955" s="148" t="e">
        <f t="shared" si="316"/>
        <v>#VALUE!</v>
      </c>
      <c r="J955" s="148" t="e">
        <f t="shared" si="306"/>
        <v>#VALUE!</v>
      </c>
      <c r="K955" s="148" t="e">
        <f t="shared" si="317"/>
        <v>#VALUE!</v>
      </c>
      <c r="L955" s="148" t="e">
        <f t="shared" si="318"/>
        <v>#VALUE!</v>
      </c>
      <c r="M955" s="148" t="e">
        <f t="shared" si="307"/>
        <v>#VALUE!</v>
      </c>
      <c r="N955" s="148" t="e">
        <f t="shared" si="310"/>
        <v>#VALUE!</v>
      </c>
      <c r="O955" s="148"/>
      <c r="P955" s="148"/>
      <c r="Q955" s="148" t="e">
        <f t="shared" si="319"/>
        <v>#VALUE!</v>
      </c>
      <c r="R955" s="148" t="e">
        <f t="shared" si="320"/>
        <v>#VALUE!</v>
      </c>
      <c r="S955" s="137" t="e">
        <f t="shared" si="308"/>
        <v>#VALUE!</v>
      </c>
      <c r="T955" s="275" t="e">
        <f t="shared" si="322"/>
        <v>#VALUE!</v>
      </c>
      <c r="U955" s="275" t="e">
        <f t="shared" si="323"/>
        <v>#VALUE!</v>
      </c>
      <c r="V955" s="275" t="e">
        <f t="shared" si="323"/>
        <v>#VALUE!</v>
      </c>
      <c r="W955" s="275" t="e">
        <f t="shared" si="323"/>
        <v>#VALUE!</v>
      </c>
      <c r="X955" s="275" t="e">
        <f t="shared" si="323"/>
        <v>#VALUE!</v>
      </c>
      <c r="Y955" s="275" t="e">
        <f t="shared" si="323"/>
        <v>#VALUE!</v>
      </c>
      <c r="Z955" s="275" t="e">
        <f t="shared" si="323"/>
        <v>#VALUE!</v>
      </c>
      <c r="AA955" s="275" t="e">
        <f t="shared" si="323"/>
        <v>#VALUE!</v>
      </c>
      <c r="AB955" s="275" t="e">
        <f t="shared" si="323"/>
        <v>#VALUE!</v>
      </c>
      <c r="AC955" s="275" t="e">
        <f t="shared" si="323"/>
        <v>#VALUE!</v>
      </c>
      <c r="AD955" s="275" t="e">
        <f t="shared" si="323"/>
        <v>#VALUE!</v>
      </c>
      <c r="AE955" s="276" t="e">
        <f t="shared" si="311"/>
        <v>#VALUE!</v>
      </c>
    </row>
    <row r="956" spans="1:31">
      <c r="A956" s="133" t="e">
        <f t="shared" si="312"/>
        <v>#VALUE!</v>
      </c>
      <c r="B956" s="134" t="e">
        <f t="shared" si="313"/>
        <v>#VALUE!</v>
      </c>
      <c r="C956" s="134" t="e">
        <f t="shared" si="314"/>
        <v>#VALUE!</v>
      </c>
      <c r="D956" s="135" t="e">
        <f t="shared" si="315"/>
        <v>#VALUE!</v>
      </c>
      <c r="E956" s="150" t="e">
        <f t="shared" si="303"/>
        <v>#VALUE!</v>
      </c>
      <c r="F956" s="150" t="e">
        <f t="shared" si="304"/>
        <v>#VALUE!</v>
      </c>
      <c r="G956" s="136" t="e">
        <f t="shared" si="305"/>
        <v>#VALUE!</v>
      </c>
      <c r="H956" s="148" t="e">
        <f t="shared" si="309"/>
        <v>#VALUE!</v>
      </c>
      <c r="I956" s="148" t="e">
        <f t="shared" si="316"/>
        <v>#VALUE!</v>
      </c>
      <c r="J956" s="148" t="e">
        <f t="shared" si="306"/>
        <v>#VALUE!</v>
      </c>
      <c r="K956" s="148" t="e">
        <f t="shared" si="317"/>
        <v>#VALUE!</v>
      </c>
      <c r="L956" s="148" t="e">
        <f t="shared" si="318"/>
        <v>#VALUE!</v>
      </c>
      <c r="M956" s="148" t="e">
        <f t="shared" si="307"/>
        <v>#VALUE!</v>
      </c>
      <c r="N956" s="148" t="e">
        <f t="shared" si="310"/>
        <v>#VALUE!</v>
      </c>
      <c r="O956" s="148"/>
      <c r="P956" s="148"/>
      <c r="Q956" s="148" t="e">
        <f t="shared" si="319"/>
        <v>#VALUE!</v>
      </c>
      <c r="R956" s="148" t="e">
        <f t="shared" si="320"/>
        <v>#VALUE!</v>
      </c>
      <c r="S956" s="137" t="e">
        <f t="shared" si="308"/>
        <v>#VALUE!</v>
      </c>
      <c r="T956" s="275" t="e">
        <f t="shared" si="322"/>
        <v>#VALUE!</v>
      </c>
      <c r="U956" s="275" t="e">
        <f t="shared" si="323"/>
        <v>#VALUE!</v>
      </c>
      <c r="V956" s="275" t="e">
        <f t="shared" si="323"/>
        <v>#VALUE!</v>
      </c>
      <c r="W956" s="275" t="e">
        <f t="shared" si="323"/>
        <v>#VALUE!</v>
      </c>
      <c r="X956" s="275" t="e">
        <f t="shared" si="323"/>
        <v>#VALUE!</v>
      </c>
      <c r="Y956" s="275" t="e">
        <f t="shared" si="323"/>
        <v>#VALUE!</v>
      </c>
      <c r="Z956" s="275" t="e">
        <f t="shared" si="323"/>
        <v>#VALUE!</v>
      </c>
      <c r="AA956" s="275" t="e">
        <f t="shared" si="323"/>
        <v>#VALUE!</v>
      </c>
      <c r="AB956" s="275" t="e">
        <f t="shared" si="323"/>
        <v>#VALUE!</v>
      </c>
      <c r="AC956" s="275" t="e">
        <f t="shared" si="323"/>
        <v>#VALUE!</v>
      </c>
      <c r="AD956" s="275" t="e">
        <f t="shared" si="323"/>
        <v>#VALUE!</v>
      </c>
      <c r="AE956" s="276" t="e">
        <f t="shared" si="311"/>
        <v>#VALUE!</v>
      </c>
    </row>
    <row r="957" spans="1:31">
      <c r="A957" s="133" t="e">
        <f t="shared" si="312"/>
        <v>#VALUE!</v>
      </c>
      <c r="B957" s="134" t="e">
        <f t="shared" si="313"/>
        <v>#VALUE!</v>
      </c>
      <c r="C957" s="134" t="e">
        <f t="shared" si="314"/>
        <v>#VALUE!</v>
      </c>
      <c r="D957" s="135" t="e">
        <f t="shared" si="315"/>
        <v>#VALUE!</v>
      </c>
      <c r="E957" s="150" t="e">
        <f t="shared" si="303"/>
        <v>#VALUE!</v>
      </c>
      <c r="F957" s="150" t="e">
        <f t="shared" si="304"/>
        <v>#VALUE!</v>
      </c>
      <c r="G957" s="136" t="e">
        <f t="shared" si="305"/>
        <v>#VALUE!</v>
      </c>
      <c r="H957" s="148" t="e">
        <f t="shared" si="309"/>
        <v>#VALUE!</v>
      </c>
      <c r="I957" s="148" t="e">
        <f t="shared" si="316"/>
        <v>#VALUE!</v>
      </c>
      <c r="J957" s="148" t="e">
        <f t="shared" si="306"/>
        <v>#VALUE!</v>
      </c>
      <c r="K957" s="148" t="e">
        <f t="shared" si="317"/>
        <v>#VALUE!</v>
      </c>
      <c r="L957" s="148" t="e">
        <f t="shared" si="318"/>
        <v>#VALUE!</v>
      </c>
      <c r="M957" s="148" t="e">
        <f t="shared" si="307"/>
        <v>#VALUE!</v>
      </c>
      <c r="N957" s="148" t="e">
        <f t="shared" si="310"/>
        <v>#VALUE!</v>
      </c>
      <c r="O957" s="148"/>
      <c r="P957" s="148"/>
      <c r="Q957" s="148" t="e">
        <f t="shared" si="319"/>
        <v>#VALUE!</v>
      </c>
      <c r="R957" s="148" t="e">
        <f t="shared" si="320"/>
        <v>#VALUE!</v>
      </c>
      <c r="S957" s="137" t="e">
        <f t="shared" si="308"/>
        <v>#VALUE!</v>
      </c>
      <c r="T957" s="275" t="e">
        <f t="shared" si="322"/>
        <v>#VALUE!</v>
      </c>
      <c r="U957" s="275" t="e">
        <f t="shared" si="323"/>
        <v>#VALUE!</v>
      </c>
      <c r="V957" s="275" t="e">
        <f t="shared" si="323"/>
        <v>#VALUE!</v>
      </c>
      <c r="W957" s="275" t="e">
        <f t="shared" si="323"/>
        <v>#VALUE!</v>
      </c>
      <c r="X957" s="275" t="e">
        <f t="shared" si="323"/>
        <v>#VALUE!</v>
      </c>
      <c r="Y957" s="275" t="e">
        <f t="shared" si="323"/>
        <v>#VALUE!</v>
      </c>
      <c r="Z957" s="275" t="e">
        <f t="shared" si="323"/>
        <v>#VALUE!</v>
      </c>
      <c r="AA957" s="275" t="e">
        <f t="shared" si="323"/>
        <v>#VALUE!</v>
      </c>
      <c r="AB957" s="275" t="e">
        <f t="shared" si="323"/>
        <v>#VALUE!</v>
      </c>
      <c r="AC957" s="275" t="e">
        <f t="shared" si="323"/>
        <v>#VALUE!</v>
      </c>
      <c r="AD957" s="275" t="e">
        <f t="shared" si="323"/>
        <v>#VALUE!</v>
      </c>
      <c r="AE957" s="276" t="e">
        <f t="shared" si="311"/>
        <v>#VALUE!</v>
      </c>
    </row>
    <row r="958" spans="1:31">
      <c r="A958" s="133" t="e">
        <f t="shared" si="312"/>
        <v>#VALUE!</v>
      </c>
      <c r="B958" s="134" t="e">
        <f t="shared" si="313"/>
        <v>#VALUE!</v>
      </c>
      <c r="C958" s="134" t="e">
        <f t="shared" si="314"/>
        <v>#VALUE!</v>
      </c>
      <c r="D958" s="135" t="e">
        <f t="shared" si="315"/>
        <v>#VALUE!</v>
      </c>
      <c r="E958" s="150" t="e">
        <f t="shared" si="303"/>
        <v>#VALUE!</v>
      </c>
      <c r="F958" s="150" t="e">
        <f t="shared" si="304"/>
        <v>#VALUE!</v>
      </c>
      <c r="G958" s="136" t="e">
        <f t="shared" si="305"/>
        <v>#VALUE!</v>
      </c>
      <c r="H958" s="148" t="e">
        <f t="shared" si="309"/>
        <v>#VALUE!</v>
      </c>
      <c r="I958" s="148" t="e">
        <f t="shared" si="316"/>
        <v>#VALUE!</v>
      </c>
      <c r="J958" s="148" t="e">
        <f t="shared" si="306"/>
        <v>#VALUE!</v>
      </c>
      <c r="K958" s="148" t="e">
        <f t="shared" si="317"/>
        <v>#VALUE!</v>
      </c>
      <c r="L958" s="148" t="e">
        <f t="shared" si="318"/>
        <v>#VALUE!</v>
      </c>
      <c r="M958" s="148" t="e">
        <f t="shared" si="307"/>
        <v>#VALUE!</v>
      </c>
      <c r="N958" s="148" t="e">
        <f t="shared" si="310"/>
        <v>#VALUE!</v>
      </c>
      <c r="O958" s="148"/>
      <c r="P958" s="148"/>
      <c r="Q958" s="148" t="e">
        <f t="shared" si="319"/>
        <v>#VALUE!</v>
      </c>
      <c r="R958" s="148" t="e">
        <f t="shared" si="320"/>
        <v>#VALUE!</v>
      </c>
      <c r="S958" s="137" t="e">
        <f t="shared" si="308"/>
        <v>#VALUE!</v>
      </c>
      <c r="T958" s="275" t="e">
        <f t="shared" si="322"/>
        <v>#VALUE!</v>
      </c>
      <c r="U958" s="275" t="e">
        <f t="shared" si="323"/>
        <v>#VALUE!</v>
      </c>
      <c r="V958" s="275" t="e">
        <f t="shared" si="323"/>
        <v>#VALUE!</v>
      </c>
      <c r="W958" s="275" t="e">
        <f t="shared" si="323"/>
        <v>#VALUE!</v>
      </c>
      <c r="X958" s="275" t="e">
        <f t="shared" si="323"/>
        <v>#VALUE!</v>
      </c>
      <c r="Y958" s="275" t="e">
        <f t="shared" si="323"/>
        <v>#VALUE!</v>
      </c>
      <c r="Z958" s="275" t="e">
        <f t="shared" si="323"/>
        <v>#VALUE!</v>
      </c>
      <c r="AA958" s="275" t="e">
        <f t="shared" si="323"/>
        <v>#VALUE!</v>
      </c>
      <c r="AB958" s="275" t="e">
        <f t="shared" si="323"/>
        <v>#VALUE!</v>
      </c>
      <c r="AC958" s="275" t="e">
        <f t="shared" si="323"/>
        <v>#VALUE!</v>
      </c>
      <c r="AD958" s="275" t="e">
        <f t="shared" si="323"/>
        <v>#VALUE!</v>
      </c>
      <c r="AE958" s="276" t="e">
        <f t="shared" si="311"/>
        <v>#VALUE!</v>
      </c>
    </row>
    <row r="959" spans="1:31">
      <c r="A959" s="133" t="e">
        <f t="shared" si="312"/>
        <v>#VALUE!</v>
      </c>
      <c r="B959" s="134" t="e">
        <f t="shared" si="313"/>
        <v>#VALUE!</v>
      </c>
      <c r="C959" s="134" t="e">
        <f t="shared" si="314"/>
        <v>#VALUE!</v>
      </c>
      <c r="D959" s="135" t="e">
        <f t="shared" si="315"/>
        <v>#VALUE!</v>
      </c>
      <c r="E959" s="150" t="e">
        <f t="shared" si="303"/>
        <v>#VALUE!</v>
      </c>
      <c r="F959" s="150" t="e">
        <f t="shared" si="304"/>
        <v>#VALUE!</v>
      </c>
      <c r="G959" s="136" t="e">
        <f t="shared" si="305"/>
        <v>#VALUE!</v>
      </c>
      <c r="H959" s="148" t="e">
        <f t="shared" si="309"/>
        <v>#VALUE!</v>
      </c>
      <c r="I959" s="148" t="e">
        <f t="shared" si="316"/>
        <v>#VALUE!</v>
      </c>
      <c r="J959" s="148" t="e">
        <f t="shared" si="306"/>
        <v>#VALUE!</v>
      </c>
      <c r="K959" s="148" t="e">
        <f t="shared" si="317"/>
        <v>#VALUE!</v>
      </c>
      <c r="L959" s="148" t="e">
        <f t="shared" si="318"/>
        <v>#VALUE!</v>
      </c>
      <c r="M959" s="148" t="e">
        <f t="shared" si="307"/>
        <v>#VALUE!</v>
      </c>
      <c r="N959" s="148" t="e">
        <f t="shared" si="310"/>
        <v>#VALUE!</v>
      </c>
      <c r="O959" s="148"/>
      <c r="P959" s="148"/>
      <c r="Q959" s="148" t="e">
        <f t="shared" si="319"/>
        <v>#VALUE!</v>
      </c>
      <c r="R959" s="148" t="e">
        <f t="shared" si="320"/>
        <v>#VALUE!</v>
      </c>
      <c r="S959" s="137" t="e">
        <f t="shared" si="308"/>
        <v>#VALUE!</v>
      </c>
      <c r="T959" s="275" t="e">
        <f t="shared" si="322"/>
        <v>#VALUE!</v>
      </c>
      <c r="U959" s="275" t="e">
        <f t="shared" si="323"/>
        <v>#VALUE!</v>
      </c>
      <c r="V959" s="275" t="e">
        <f t="shared" si="323"/>
        <v>#VALUE!</v>
      </c>
      <c r="W959" s="275" t="e">
        <f t="shared" si="323"/>
        <v>#VALUE!</v>
      </c>
      <c r="X959" s="275" t="e">
        <f t="shared" si="323"/>
        <v>#VALUE!</v>
      </c>
      <c r="Y959" s="275" t="e">
        <f t="shared" si="323"/>
        <v>#VALUE!</v>
      </c>
      <c r="Z959" s="275" t="e">
        <f t="shared" si="323"/>
        <v>#VALUE!</v>
      </c>
      <c r="AA959" s="275" t="e">
        <f t="shared" si="323"/>
        <v>#VALUE!</v>
      </c>
      <c r="AB959" s="275" t="e">
        <f t="shared" si="323"/>
        <v>#VALUE!</v>
      </c>
      <c r="AC959" s="275" t="e">
        <f t="shared" si="323"/>
        <v>#VALUE!</v>
      </c>
      <c r="AD959" s="275" t="e">
        <f t="shared" si="323"/>
        <v>#VALUE!</v>
      </c>
      <c r="AE959" s="276" t="e">
        <f t="shared" si="311"/>
        <v>#VALUE!</v>
      </c>
    </row>
    <row r="960" spans="1:31">
      <c r="A960" s="133" t="e">
        <f t="shared" si="312"/>
        <v>#VALUE!</v>
      </c>
      <c r="B960" s="134" t="e">
        <f t="shared" si="313"/>
        <v>#VALUE!</v>
      </c>
      <c r="C960" s="134" t="e">
        <f t="shared" si="314"/>
        <v>#VALUE!</v>
      </c>
      <c r="D960" s="135" t="e">
        <f t="shared" si="315"/>
        <v>#VALUE!</v>
      </c>
      <c r="E960" s="150" t="e">
        <f t="shared" si="303"/>
        <v>#VALUE!</v>
      </c>
      <c r="F960" s="150" t="e">
        <f t="shared" si="304"/>
        <v>#VALUE!</v>
      </c>
      <c r="G960" s="136" t="e">
        <f t="shared" si="305"/>
        <v>#VALUE!</v>
      </c>
      <c r="H960" s="148" t="e">
        <f t="shared" si="309"/>
        <v>#VALUE!</v>
      </c>
      <c r="I960" s="148" t="e">
        <f t="shared" si="316"/>
        <v>#VALUE!</v>
      </c>
      <c r="J960" s="148" t="e">
        <f t="shared" si="306"/>
        <v>#VALUE!</v>
      </c>
      <c r="K960" s="148" t="e">
        <f t="shared" si="317"/>
        <v>#VALUE!</v>
      </c>
      <c r="L960" s="148" t="e">
        <f t="shared" si="318"/>
        <v>#VALUE!</v>
      </c>
      <c r="M960" s="148" t="e">
        <f t="shared" si="307"/>
        <v>#VALUE!</v>
      </c>
      <c r="N960" s="148" t="e">
        <f t="shared" si="310"/>
        <v>#VALUE!</v>
      </c>
      <c r="O960" s="148"/>
      <c r="P960" s="148"/>
      <c r="Q960" s="148" t="e">
        <f t="shared" si="319"/>
        <v>#VALUE!</v>
      </c>
      <c r="R960" s="148" t="e">
        <f t="shared" si="320"/>
        <v>#VALUE!</v>
      </c>
      <c r="S960" s="137" t="e">
        <f t="shared" si="308"/>
        <v>#VALUE!</v>
      </c>
      <c r="T960" s="275" t="e">
        <f t="shared" si="322"/>
        <v>#VALUE!</v>
      </c>
      <c r="U960" s="275" t="e">
        <f t="shared" si="323"/>
        <v>#VALUE!</v>
      </c>
      <c r="V960" s="275" t="e">
        <f t="shared" si="323"/>
        <v>#VALUE!</v>
      </c>
      <c r="W960" s="275" t="e">
        <f t="shared" si="323"/>
        <v>#VALUE!</v>
      </c>
      <c r="X960" s="275" t="e">
        <f t="shared" si="323"/>
        <v>#VALUE!</v>
      </c>
      <c r="Y960" s="275" t="e">
        <f t="shared" si="323"/>
        <v>#VALUE!</v>
      </c>
      <c r="Z960" s="275" t="e">
        <f t="shared" si="323"/>
        <v>#VALUE!</v>
      </c>
      <c r="AA960" s="275" t="e">
        <f t="shared" si="323"/>
        <v>#VALUE!</v>
      </c>
      <c r="AB960" s="275" t="e">
        <f t="shared" si="323"/>
        <v>#VALUE!</v>
      </c>
      <c r="AC960" s="275" t="e">
        <f t="shared" si="323"/>
        <v>#VALUE!</v>
      </c>
      <c r="AD960" s="275" t="e">
        <f t="shared" si="323"/>
        <v>#VALUE!</v>
      </c>
      <c r="AE960" s="276" t="e">
        <f t="shared" si="311"/>
        <v>#VALUE!</v>
      </c>
    </row>
    <row r="961" spans="1:31">
      <c r="A961" s="133" t="e">
        <f t="shared" si="312"/>
        <v>#VALUE!</v>
      </c>
      <c r="B961" s="134" t="e">
        <f t="shared" si="313"/>
        <v>#VALUE!</v>
      </c>
      <c r="C961" s="134" t="e">
        <f t="shared" si="314"/>
        <v>#VALUE!</v>
      </c>
      <c r="D961" s="135" t="e">
        <f t="shared" si="315"/>
        <v>#VALUE!</v>
      </c>
      <c r="E961" s="150" t="e">
        <f t="shared" si="303"/>
        <v>#VALUE!</v>
      </c>
      <c r="F961" s="150" t="e">
        <f t="shared" si="304"/>
        <v>#VALUE!</v>
      </c>
      <c r="G961" s="136" t="e">
        <f t="shared" si="305"/>
        <v>#VALUE!</v>
      </c>
      <c r="H961" s="148" t="e">
        <f t="shared" si="309"/>
        <v>#VALUE!</v>
      </c>
      <c r="I961" s="148" t="e">
        <f t="shared" si="316"/>
        <v>#VALUE!</v>
      </c>
      <c r="J961" s="148" t="e">
        <f t="shared" si="306"/>
        <v>#VALUE!</v>
      </c>
      <c r="K961" s="148" t="e">
        <f t="shared" si="317"/>
        <v>#VALUE!</v>
      </c>
      <c r="L961" s="148" t="e">
        <f t="shared" si="318"/>
        <v>#VALUE!</v>
      </c>
      <c r="M961" s="148" t="e">
        <f t="shared" si="307"/>
        <v>#VALUE!</v>
      </c>
      <c r="N961" s="148" t="e">
        <f t="shared" si="310"/>
        <v>#VALUE!</v>
      </c>
      <c r="O961" s="148"/>
      <c r="P961" s="148"/>
      <c r="Q961" s="148" t="e">
        <f t="shared" si="319"/>
        <v>#VALUE!</v>
      </c>
      <c r="R961" s="148" t="e">
        <f t="shared" si="320"/>
        <v>#VALUE!</v>
      </c>
      <c r="S961" s="137" t="e">
        <f t="shared" si="308"/>
        <v>#VALUE!</v>
      </c>
      <c r="T961" s="275" t="e">
        <f t="shared" si="322"/>
        <v>#VALUE!</v>
      </c>
      <c r="U961" s="275" t="e">
        <f t="shared" si="323"/>
        <v>#VALUE!</v>
      </c>
      <c r="V961" s="275" t="e">
        <f t="shared" si="323"/>
        <v>#VALUE!</v>
      </c>
      <c r="W961" s="275" t="e">
        <f t="shared" si="323"/>
        <v>#VALUE!</v>
      </c>
      <c r="X961" s="275" t="e">
        <f t="shared" si="323"/>
        <v>#VALUE!</v>
      </c>
      <c r="Y961" s="275" t="e">
        <f t="shared" si="323"/>
        <v>#VALUE!</v>
      </c>
      <c r="Z961" s="275" t="e">
        <f t="shared" si="323"/>
        <v>#VALUE!</v>
      </c>
      <c r="AA961" s="275" t="e">
        <f t="shared" si="323"/>
        <v>#VALUE!</v>
      </c>
      <c r="AB961" s="275" t="e">
        <f t="shared" si="323"/>
        <v>#VALUE!</v>
      </c>
      <c r="AC961" s="275" t="e">
        <f t="shared" si="323"/>
        <v>#VALUE!</v>
      </c>
      <c r="AD961" s="275" t="e">
        <f t="shared" si="323"/>
        <v>#VALUE!</v>
      </c>
      <c r="AE961" s="276" t="e">
        <f t="shared" si="311"/>
        <v>#VALUE!</v>
      </c>
    </row>
    <row r="962" spans="1:31">
      <c r="A962" s="133" t="e">
        <f t="shared" si="312"/>
        <v>#VALUE!</v>
      </c>
      <c r="B962" s="134" t="e">
        <f t="shared" si="313"/>
        <v>#VALUE!</v>
      </c>
      <c r="C962" s="134" t="e">
        <f t="shared" si="314"/>
        <v>#VALUE!</v>
      </c>
      <c r="D962" s="135" t="e">
        <f t="shared" si="315"/>
        <v>#VALUE!</v>
      </c>
      <c r="E962" s="150" t="e">
        <f t="shared" si="303"/>
        <v>#VALUE!</v>
      </c>
      <c r="F962" s="150" t="e">
        <f t="shared" si="304"/>
        <v>#VALUE!</v>
      </c>
      <c r="G962" s="136" t="e">
        <f t="shared" si="305"/>
        <v>#VALUE!</v>
      </c>
      <c r="H962" s="148" t="e">
        <f t="shared" si="309"/>
        <v>#VALUE!</v>
      </c>
      <c r="I962" s="148" t="e">
        <f t="shared" si="316"/>
        <v>#VALUE!</v>
      </c>
      <c r="J962" s="148" t="e">
        <f t="shared" si="306"/>
        <v>#VALUE!</v>
      </c>
      <c r="K962" s="148" t="e">
        <f t="shared" si="317"/>
        <v>#VALUE!</v>
      </c>
      <c r="L962" s="148" t="e">
        <f t="shared" si="318"/>
        <v>#VALUE!</v>
      </c>
      <c r="M962" s="148" t="e">
        <f t="shared" si="307"/>
        <v>#VALUE!</v>
      </c>
      <c r="N962" s="148" t="e">
        <f t="shared" si="310"/>
        <v>#VALUE!</v>
      </c>
      <c r="O962" s="148"/>
      <c r="P962" s="148"/>
      <c r="Q962" s="148" t="e">
        <f t="shared" si="319"/>
        <v>#VALUE!</v>
      </c>
      <c r="R962" s="148" t="e">
        <f t="shared" si="320"/>
        <v>#VALUE!</v>
      </c>
      <c r="S962" s="137" t="e">
        <f t="shared" si="308"/>
        <v>#VALUE!</v>
      </c>
      <c r="T962" s="275" t="e">
        <f t="shared" si="322"/>
        <v>#VALUE!</v>
      </c>
      <c r="U962" s="275" t="e">
        <f t="shared" si="323"/>
        <v>#VALUE!</v>
      </c>
      <c r="V962" s="275" t="e">
        <f t="shared" si="323"/>
        <v>#VALUE!</v>
      </c>
      <c r="W962" s="275" t="e">
        <f t="shared" si="323"/>
        <v>#VALUE!</v>
      </c>
      <c r="X962" s="275" t="e">
        <f t="shared" si="323"/>
        <v>#VALUE!</v>
      </c>
      <c r="Y962" s="275" t="e">
        <f t="shared" si="323"/>
        <v>#VALUE!</v>
      </c>
      <c r="Z962" s="275" t="e">
        <f t="shared" si="323"/>
        <v>#VALUE!</v>
      </c>
      <c r="AA962" s="275" t="e">
        <f t="shared" si="323"/>
        <v>#VALUE!</v>
      </c>
      <c r="AB962" s="275" t="e">
        <f t="shared" si="323"/>
        <v>#VALUE!</v>
      </c>
      <c r="AC962" s="275" t="e">
        <f t="shared" si="323"/>
        <v>#VALUE!</v>
      </c>
      <c r="AD962" s="275" t="e">
        <f t="shared" si="323"/>
        <v>#VALUE!</v>
      </c>
      <c r="AE962" s="276" t="e">
        <f t="shared" si="311"/>
        <v>#VALUE!</v>
      </c>
    </row>
    <row r="963" spans="1:31">
      <c r="A963" s="133" t="e">
        <f t="shared" si="312"/>
        <v>#VALUE!</v>
      </c>
      <c r="B963" s="134" t="e">
        <f t="shared" si="313"/>
        <v>#VALUE!</v>
      </c>
      <c r="C963" s="134" t="e">
        <f t="shared" si="314"/>
        <v>#VALUE!</v>
      </c>
      <c r="D963" s="135" t="e">
        <f t="shared" si="315"/>
        <v>#VALUE!</v>
      </c>
      <c r="E963" s="150" t="e">
        <f t="shared" si="303"/>
        <v>#VALUE!</v>
      </c>
      <c r="F963" s="150" t="e">
        <f t="shared" si="304"/>
        <v>#VALUE!</v>
      </c>
      <c r="G963" s="136" t="e">
        <f t="shared" si="305"/>
        <v>#VALUE!</v>
      </c>
      <c r="H963" s="148" t="e">
        <f t="shared" si="309"/>
        <v>#VALUE!</v>
      </c>
      <c r="I963" s="148" t="e">
        <f t="shared" si="316"/>
        <v>#VALUE!</v>
      </c>
      <c r="J963" s="148" t="e">
        <f t="shared" si="306"/>
        <v>#VALUE!</v>
      </c>
      <c r="K963" s="148" t="e">
        <f t="shared" si="317"/>
        <v>#VALUE!</v>
      </c>
      <c r="L963" s="148" t="e">
        <f t="shared" si="318"/>
        <v>#VALUE!</v>
      </c>
      <c r="M963" s="148" t="e">
        <f t="shared" si="307"/>
        <v>#VALUE!</v>
      </c>
      <c r="N963" s="148" t="e">
        <f t="shared" si="310"/>
        <v>#VALUE!</v>
      </c>
      <c r="O963" s="148"/>
      <c r="P963" s="148"/>
      <c r="Q963" s="148" t="e">
        <f t="shared" si="319"/>
        <v>#VALUE!</v>
      </c>
      <c r="R963" s="148" t="e">
        <f t="shared" si="320"/>
        <v>#VALUE!</v>
      </c>
      <c r="S963" s="137" t="e">
        <f t="shared" si="308"/>
        <v>#VALUE!</v>
      </c>
      <c r="T963" s="275" t="e">
        <f t="shared" si="322"/>
        <v>#VALUE!</v>
      </c>
      <c r="U963" s="275" t="e">
        <f t="shared" si="323"/>
        <v>#VALUE!</v>
      </c>
      <c r="V963" s="275" t="e">
        <f t="shared" si="323"/>
        <v>#VALUE!</v>
      </c>
      <c r="W963" s="275" t="e">
        <f t="shared" si="323"/>
        <v>#VALUE!</v>
      </c>
      <c r="X963" s="275" t="e">
        <f t="shared" si="323"/>
        <v>#VALUE!</v>
      </c>
      <c r="Y963" s="275" t="e">
        <f t="shared" si="323"/>
        <v>#VALUE!</v>
      </c>
      <c r="Z963" s="275" t="e">
        <f t="shared" si="323"/>
        <v>#VALUE!</v>
      </c>
      <c r="AA963" s="275" t="e">
        <f t="shared" si="323"/>
        <v>#VALUE!</v>
      </c>
      <c r="AB963" s="275" t="e">
        <f t="shared" si="323"/>
        <v>#VALUE!</v>
      </c>
      <c r="AC963" s="275" t="e">
        <f t="shared" si="323"/>
        <v>#VALUE!</v>
      </c>
      <c r="AD963" s="275" t="e">
        <f t="shared" si="323"/>
        <v>#VALUE!</v>
      </c>
      <c r="AE963" s="276" t="e">
        <f t="shared" si="311"/>
        <v>#VALUE!</v>
      </c>
    </row>
    <row r="964" spans="1:31">
      <c r="A964" s="133" t="e">
        <f t="shared" si="312"/>
        <v>#VALUE!</v>
      </c>
      <c r="B964" s="134" t="e">
        <f t="shared" si="313"/>
        <v>#VALUE!</v>
      </c>
      <c r="C964" s="134" t="e">
        <f t="shared" si="314"/>
        <v>#VALUE!</v>
      </c>
      <c r="D964" s="135" t="e">
        <f t="shared" si="315"/>
        <v>#VALUE!</v>
      </c>
      <c r="E964" s="150" t="e">
        <f t="shared" si="303"/>
        <v>#VALUE!</v>
      </c>
      <c r="F964" s="150" t="e">
        <f t="shared" si="304"/>
        <v>#VALUE!</v>
      </c>
      <c r="G964" s="136" t="e">
        <f t="shared" si="305"/>
        <v>#VALUE!</v>
      </c>
      <c r="H964" s="148" t="e">
        <f t="shared" si="309"/>
        <v>#VALUE!</v>
      </c>
      <c r="I964" s="148" t="e">
        <f t="shared" si="316"/>
        <v>#VALUE!</v>
      </c>
      <c r="J964" s="148" t="e">
        <f t="shared" si="306"/>
        <v>#VALUE!</v>
      </c>
      <c r="K964" s="148" t="e">
        <f t="shared" si="317"/>
        <v>#VALUE!</v>
      </c>
      <c r="L964" s="148" t="e">
        <f t="shared" si="318"/>
        <v>#VALUE!</v>
      </c>
      <c r="M964" s="148" t="e">
        <f t="shared" si="307"/>
        <v>#VALUE!</v>
      </c>
      <c r="N964" s="148" t="e">
        <f t="shared" si="310"/>
        <v>#VALUE!</v>
      </c>
      <c r="O964" s="148"/>
      <c r="P964" s="148"/>
      <c r="Q964" s="148" t="e">
        <f t="shared" si="319"/>
        <v>#VALUE!</v>
      </c>
      <c r="R964" s="148" t="e">
        <f t="shared" si="320"/>
        <v>#VALUE!</v>
      </c>
      <c r="S964" s="137" t="e">
        <f t="shared" si="308"/>
        <v>#VALUE!</v>
      </c>
      <c r="T964" s="275" t="e">
        <f t="shared" si="322"/>
        <v>#VALUE!</v>
      </c>
      <c r="U964" s="275" t="e">
        <f t="shared" si="323"/>
        <v>#VALUE!</v>
      </c>
      <c r="V964" s="275" t="e">
        <f t="shared" si="323"/>
        <v>#VALUE!</v>
      </c>
      <c r="W964" s="275" t="e">
        <f t="shared" si="323"/>
        <v>#VALUE!</v>
      </c>
      <c r="X964" s="275" t="e">
        <f t="shared" si="323"/>
        <v>#VALUE!</v>
      </c>
      <c r="Y964" s="275" t="e">
        <f t="shared" si="323"/>
        <v>#VALUE!</v>
      </c>
      <c r="Z964" s="275" t="e">
        <f t="shared" si="323"/>
        <v>#VALUE!</v>
      </c>
      <c r="AA964" s="275" t="e">
        <f t="shared" si="323"/>
        <v>#VALUE!</v>
      </c>
      <c r="AB964" s="275" t="e">
        <f t="shared" si="323"/>
        <v>#VALUE!</v>
      </c>
      <c r="AC964" s="275" t="e">
        <f t="shared" si="323"/>
        <v>#VALUE!</v>
      </c>
      <c r="AD964" s="275" t="e">
        <f t="shared" si="323"/>
        <v>#VALUE!</v>
      </c>
      <c r="AE964" s="276" t="e">
        <f t="shared" si="311"/>
        <v>#VALUE!</v>
      </c>
    </row>
    <row r="965" spans="1:31">
      <c r="A965" s="133" t="e">
        <f t="shared" si="312"/>
        <v>#VALUE!</v>
      </c>
      <c r="B965" s="134" t="e">
        <f t="shared" si="313"/>
        <v>#VALUE!</v>
      </c>
      <c r="C965" s="134" t="e">
        <f t="shared" si="314"/>
        <v>#VALUE!</v>
      </c>
      <c r="D965" s="135" t="e">
        <f t="shared" si="315"/>
        <v>#VALUE!</v>
      </c>
      <c r="E965" s="150" t="e">
        <f t="shared" si="303"/>
        <v>#VALUE!</v>
      </c>
      <c r="F965" s="150" t="e">
        <f t="shared" si="304"/>
        <v>#VALUE!</v>
      </c>
      <c r="G965" s="136" t="e">
        <f t="shared" si="305"/>
        <v>#VALUE!</v>
      </c>
      <c r="H965" s="148" t="e">
        <f t="shared" si="309"/>
        <v>#VALUE!</v>
      </c>
      <c r="I965" s="148" t="e">
        <f t="shared" si="316"/>
        <v>#VALUE!</v>
      </c>
      <c r="J965" s="148" t="e">
        <f t="shared" si="306"/>
        <v>#VALUE!</v>
      </c>
      <c r="K965" s="148" t="e">
        <f t="shared" si="317"/>
        <v>#VALUE!</v>
      </c>
      <c r="L965" s="148" t="e">
        <f t="shared" si="318"/>
        <v>#VALUE!</v>
      </c>
      <c r="M965" s="148" t="e">
        <f t="shared" si="307"/>
        <v>#VALUE!</v>
      </c>
      <c r="N965" s="148" t="e">
        <f t="shared" si="310"/>
        <v>#VALUE!</v>
      </c>
      <c r="O965" s="148"/>
      <c r="P965" s="148"/>
      <c r="Q965" s="148" t="e">
        <f t="shared" si="319"/>
        <v>#VALUE!</v>
      </c>
      <c r="R965" s="148" t="e">
        <f t="shared" si="320"/>
        <v>#VALUE!</v>
      </c>
      <c r="S965" s="137" t="e">
        <f t="shared" si="308"/>
        <v>#VALUE!</v>
      </c>
      <c r="T965" s="275" t="e">
        <f t="shared" si="322"/>
        <v>#VALUE!</v>
      </c>
      <c r="U965" s="275" t="e">
        <f t="shared" si="323"/>
        <v>#VALUE!</v>
      </c>
      <c r="V965" s="275" t="e">
        <f t="shared" si="323"/>
        <v>#VALUE!</v>
      </c>
      <c r="W965" s="275" t="e">
        <f t="shared" si="323"/>
        <v>#VALUE!</v>
      </c>
      <c r="X965" s="275" t="e">
        <f t="shared" si="323"/>
        <v>#VALUE!</v>
      </c>
      <c r="Y965" s="275" t="e">
        <f t="shared" si="323"/>
        <v>#VALUE!</v>
      </c>
      <c r="Z965" s="275" t="e">
        <f t="shared" si="323"/>
        <v>#VALUE!</v>
      </c>
      <c r="AA965" s="275" t="e">
        <f t="shared" si="323"/>
        <v>#VALUE!</v>
      </c>
      <c r="AB965" s="275" t="e">
        <f t="shared" si="323"/>
        <v>#VALUE!</v>
      </c>
      <c r="AC965" s="275" t="e">
        <f t="shared" si="323"/>
        <v>#VALUE!</v>
      </c>
      <c r="AD965" s="275" t="e">
        <f t="shared" si="323"/>
        <v>#VALUE!</v>
      </c>
      <c r="AE965" s="276" t="e">
        <f t="shared" si="311"/>
        <v>#VALUE!</v>
      </c>
    </row>
    <row r="966" spans="1:31">
      <c r="A966" s="133" t="e">
        <f t="shared" si="312"/>
        <v>#VALUE!</v>
      </c>
      <c r="B966" s="134" t="e">
        <f t="shared" si="313"/>
        <v>#VALUE!</v>
      </c>
      <c r="C966" s="134" t="e">
        <f t="shared" si="314"/>
        <v>#VALUE!</v>
      </c>
      <c r="D966" s="135" t="e">
        <f t="shared" si="315"/>
        <v>#VALUE!</v>
      </c>
      <c r="E966" s="150" t="e">
        <f t="shared" si="303"/>
        <v>#VALUE!</v>
      </c>
      <c r="F966" s="150" t="e">
        <f t="shared" si="304"/>
        <v>#VALUE!</v>
      </c>
      <c r="G966" s="136" t="e">
        <f t="shared" si="305"/>
        <v>#VALUE!</v>
      </c>
      <c r="H966" s="148" t="e">
        <f t="shared" si="309"/>
        <v>#VALUE!</v>
      </c>
      <c r="I966" s="148" t="e">
        <f t="shared" si="316"/>
        <v>#VALUE!</v>
      </c>
      <c r="J966" s="148" t="e">
        <f t="shared" si="306"/>
        <v>#VALUE!</v>
      </c>
      <c r="K966" s="148" t="e">
        <f t="shared" si="317"/>
        <v>#VALUE!</v>
      </c>
      <c r="L966" s="148" t="e">
        <f t="shared" si="318"/>
        <v>#VALUE!</v>
      </c>
      <c r="M966" s="148" t="e">
        <f t="shared" si="307"/>
        <v>#VALUE!</v>
      </c>
      <c r="N966" s="148" t="e">
        <f t="shared" si="310"/>
        <v>#VALUE!</v>
      </c>
      <c r="O966" s="148"/>
      <c r="P966" s="148"/>
      <c r="Q966" s="148" t="e">
        <f t="shared" si="319"/>
        <v>#VALUE!</v>
      </c>
      <c r="R966" s="148" t="e">
        <f t="shared" si="320"/>
        <v>#VALUE!</v>
      </c>
      <c r="S966" s="137" t="e">
        <f t="shared" si="308"/>
        <v>#VALUE!</v>
      </c>
      <c r="T966" s="275" t="e">
        <f t="shared" si="322"/>
        <v>#VALUE!</v>
      </c>
      <c r="U966" s="275" t="e">
        <f t="shared" si="323"/>
        <v>#VALUE!</v>
      </c>
      <c r="V966" s="275" t="e">
        <f t="shared" si="323"/>
        <v>#VALUE!</v>
      </c>
      <c r="W966" s="275" t="e">
        <f t="shared" si="323"/>
        <v>#VALUE!</v>
      </c>
      <c r="X966" s="275" t="e">
        <f t="shared" si="323"/>
        <v>#VALUE!</v>
      </c>
      <c r="Y966" s="275" t="e">
        <f t="shared" si="323"/>
        <v>#VALUE!</v>
      </c>
      <c r="Z966" s="275" t="e">
        <f t="shared" si="323"/>
        <v>#VALUE!</v>
      </c>
      <c r="AA966" s="275" t="e">
        <f t="shared" si="323"/>
        <v>#VALUE!</v>
      </c>
      <c r="AB966" s="275" t="e">
        <f t="shared" si="323"/>
        <v>#VALUE!</v>
      </c>
      <c r="AC966" s="275" t="e">
        <f t="shared" si="323"/>
        <v>#VALUE!</v>
      </c>
      <c r="AD966" s="275" t="e">
        <f t="shared" si="323"/>
        <v>#VALUE!</v>
      </c>
      <c r="AE966" s="276" t="e">
        <f t="shared" si="311"/>
        <v>#VALUE!</v>
      </c>
    </row>
    <row r="967" spans="1:31">
      <c r="A967" s="133" t="e">
        <f t="shared" si="312"/>
        <v>#VALUE!</v>
      </c>
      <c r="B967" s="134" t="e">
        <f t="shared" si="313"/>
        <v>#VALUE!</v>
      </c>
      <c r="C967" s="134" t="e">
        <f t="shared" si="314"/>
        <v>#VALUE!</v>
      </c>
      <c r="D967" s="135" t="e">
        <f t="shared" si="315"/>
        <v>#VALUE!</v>
      </c>
      <c r="E967" s="150" t="e">
        <f t="shared" si="303"/>
        <v>#VALUE!</v>
      </c>
      <c r="F967" s="150" t="e">
        <f t="shared" si="304"/>
        <v>#VALUE!</v>
      </c>
      <c r="G967" s="136" t="e">
        <f t="shared" si="305"/>
        <v>#VALUE!</v>
      </c>
      <c r="H967" s="148" t="e">
        <f t="shared" si="309"/>
        <v>#VALUE!</v>
      </c>
      <c r="I967" s="148" t="e">
        <f t="shared" si="316"/>
        <v>#VALUE!</v>
      </c>
      <c r="J967" s="148" t="e">
        <f t="shared" si="306"/>
        <v>#VALUE!</v>
      </c>
      <c r="K967" s="148" t="e">
        <f t="shared" si="317"/>
        <v>#VALUE!</v>
      </c>
      <c r="L967" s="148" t="e">
        <f t="shared" si="318"/>
        <v>#VALUE!</v>
      </c>
      <c r="M967" s="148" t="e">
        <f t="shared" si="307"/>
        <v>#VALUE!</v>
      </c>
      <c r="N967" s="148" t="e">
        <f t="shared" si="310"/>
        <v>#VALUE!</v>
      </c>
      <c r="O967" s="148"/>
      <c r="P967" s="148"/>
      <c r="Q967" s="148" t="e">
        <f t="shared" si="319"/>
        <v>#VALUE!</v>
      </c>
      <c r="R967" s="148" t="e">
        <f t="shared" si="320"/>
        <v>#VALUE!</v>
      </c>
      <c r="S967" s="137" t="e">
        <f t="shared" si="308"/>
        <v>#VALUE!</v>
      </c>
      <c r="T967" s="275" t="e">
        <f t="shared" si="322"/>
        <v>#VALUE!</v>
      </c>
      <c r="U967" s="275" t="e">
        <f t="shared" si="323"/>
        <v>#VALUE!</v>
      </c>
      <c r="V967" s="275" t="e">
        <f t="shared" si="323"/>
        <v>#VALUE!</v>
      </c>
      <c r="W967" s="275" t="e">
        <f t="shared" si="323"/>
        <v>#VALUE!</v>
      </c>
      <c r="X967" s="275" t="e">
        <f t="shared" si="323"/>
        <v>#VALUE!</v>
      </c>
      <c r="Y967" s="275" t="e">
        <f t="shared" si="323"/>
        <v>#VALUE!</v>
      </c>
      <c r="Z967" s="275" t="e">
        <f t="shared" si="323"/>
        <v>#VALUE!</v>
      </c>
      <c r="AA967" s="275" t="e">
        <f t="shared" si="323"/>
        <v>#VALUE!</v>
      </c>
      <c r="AB967" s="275" t="e">
        <f t="shared" si="323"/>
        <v>#VALUE!</v>
      </c>
      <c r="AC967" s="275" t="e">
        <f t="shared" si="323"/>
        <v>#VALUE!</v>
      </c>
      <c r="AD967" s="275" t="e">
        <f t="shared" si="323"/>
        <v>#VALUE!</v>
      </c>
      <c r="AE967" s="276" t="e">
        <f t="shared" si="311"/>
        <v>#VALUE!</v>
      </c>
    </row>
    <row r="968" spans="1:31">
      <c r="A968" s="133" t="e">
        <f t="shared" si="312"/>
        <v>#VALUE!</v>
      </c>
      <c r="B968" s="134" t="e">
        <f t="shared" si="313"/>
        <v>#VALUE!</v>
      </c>
      <c r="C968" s="134" t="e">
        <f t="shared" si="314"/>
        <v>#VALUE!</v>
      </c>
      <c r="D968" s="135" t="e">
        <f t="shared" si="315"/>
        <v>#VALUE!</v>
      </c>
      <c r="E968" s="150" t="e">
        <f t="shared" si="303"/>
        <v>#VALUE!</v>
      </c>
      <c r="F968" s="150" t="e">
        <f t="shared" si="304"/>
        <v>#VALUE!</v>
      </c>
      <c r="G968" s="136" t="e">
        <f t="shared" si="305"/>
        <v>#VALUE!</v>
      </c>
      <c r="H968" s="148" t="e">
        <f t="shared" si="309"/>
        <v>#VALUE!</v>
      </c>
      <c r="I968" s="148" t="e">
        <f t="shared" si="316"/>
        <v>#VALUE!</v>
      </c>
      <c r="J968" s="148" t="e">
        <f t="shared" si="306"/>
        <v>#VALUE!</v>
      </c>
      <c r="K968" s="148" t="e">
        <f t="shared" si="317"/>
        <v>#VALUE!</v>
      </c>
      <c r="L968" s="148" t="e">
        <f t="shared" si="318"/>
        <v>#VALUE!</v>
      </c>
      <c r="M968" s="148" t="e">
        <f t="shared" si="307"/>
        <v>#VALUE!</v>
      </c>
      <c r="N968" s="148" t="e">
        <f t="shared" si="310"/>
        <v>#VALUE!</v>
      </c>
      <c r="O968" s="148"/>
      <c r="P968" s="148"/>
      <c r="Q968" s="148" t="e">
        <f t="shared" si="319"/>
        <v>#VALUE!</v>
      </c>
      <c r="R968" s="148" t="e">
        <f t="shared" si="320"/>
        <v>#VALUE!</v>
      </c>
      <c r="S968" s="137" t="e">
        <f t="shared" si="308"/>
        <v>#VALUE!</v>
      </c>
      <c r="T968" s="275" t="e">
        <f t="shared" si="322"/>
        <v>#VALUE!</v>
      </c>
      <c r="U968" s="275" t="e">
        <f t="shared" si="323"/>
        <v>#VALUE!</v>
      </c>
      <c r="V968" s="275" t="e">
        <f t="shared" si="323"/>
        <v>#VALUE!</v>
      </c>
      <c r="W968" s="275" t="e">
        <f t="shared" si="323"/>
        <v>#VALUE!</v>
      </c>
      <c r="X968" s="275" t="e">
        <f t="shared" si="323"/>
        <v>#VALUE!</v>
      </c>
      <c r="Y968" s="275" t="e">
        <f t="shared" si="323"/>
        <v>#VALUE!</v>
      </c>
      <c r="Z968" s="275" t="e">
        <f t="shared" si="323"/>
        <v>#VALUE!</v>
      </c>
      <c r="AA968" s="275" t="e">
        <f t="shared" si="323"/>
        <v>#VALUE!</v>
      </c>
      <c r="AB968" s="275" t="e">
        <f t="shared" si="323"/>
        <v>#VALUE!</v>
      </c>
      <c r="AC968" s="275" t="e">
        <f t="shared" si="323"/>
        <v>#VALUE!</v>
      </c>
      <c r="AD968" s="275" t="e">
        <f t="shared" si="323"/>
        <v>#VALUE!</v>
      </c>
      <c r="AE968" s="276" t="e">
        <f t="shared" si="311"/>
        <v>#VALUE!</v>
      </c>
    </row>
    <row r="969" spans="1:31">
      <c r="A969" s="133" t="e">
        <f t="shared" si="312"/>
        <v>#VALUE!</v>
      </c>
      <c r="B969" s="134" t="e">
        <f t="shared" si="313"/>
        <v>#VALUE!</v>
      </c>
      <c r="C969" s="134" t="e">
        <f t="shared" si="314"/>
        <v>#VALUE!</v>
      </c>
      <c r="D969" s="135" t="e">
        <f t="shared" si="315"/>
        <v>#VALUE!</v>
      </c>
      <c r="E969" s="150" t="e">
        <f t="shared" si="303"/>
        <v>#VALUE!</v>
      </c>
      <c r="F969" s="150" t="e">
        <f t="shared" si="304"/>
        <v>#VALUE!</v>
      </c>
      <c r="G969" s="136" t="e">
        <f t="shared" si="305"/>
        <v>#VALUE!</v>
      </c>
      <c r="H969" s="148" t="e">
        <f t="shared" si="309"/>
        <v>#VALUE!</v>
      </c>
      <c r="I969" s="148" t="e">
        <f t="shared" si="316"/>
        <v>#VALUE!</v>
      </c>
      <c r="J969" s="148" t="e">
        <f t="shared" si="306"/>
        <v>#VALUE!</v>
      </c>
      <c r="K969" s="148" t="e">
        <f t="shared" si="317"/>
        <v>#VALUE!</v>
      </c>
      <c r="L969" s="148" t="e">
        <f t="shared" si="318"/>
        <v>#VALUE!</v>
      </c>
      <c r="M969" s="148" t="e">
        <f t="shared" si="307"/>
        <v>#VALUE!</v>
      </c>
      <c r="N969" s="148" t="e">
        <f t="shared" si="310"/>
        <v>#VALUE!</v>
      </c>
      <c r="O969" s="148"/>
      <c r="P969" s="148"/>
      <c r="Q969" s="148" t="e">
        <f t="shared" si="319"/>
        <v>#VALUE!</v>
      </c>
      <c r="R969" s="148" t="e">
        <f t="shared" si="320"/>
        <v>#VALUE!</v>
      </c>
      <c r="S969" s="137" t="e">
        <f t="shared" si="308"/>
        <v>#VALUE!</v>
      </c>
      <c r="T969" s="275" t="e">
        <f t="shared" si="322"/>
        <v>#VALUE!</v>
      </c>
      <c r="U969" s="275" t="e">
        <f t="shared" si="323"/>
        <v>#VALUE!</v>
      </c>
      <c r="V969" s="275" t="e">
        <f t="shared" si="323"/>
        <v>#VALUE!</v>
      </c>
      <c r="W969" s="275" t="e">
        <f t="shared" si="323"/>
        <v>#VALUE!</v>
      </c>
      <c r="X969" s="275" t="e">
        <f t="shared" si="323"/>
        <v>#VALUE!</v>
      </c>
      <c r="Y969" s="275" t="e">
        <f t="shared" si="323"/>
        <v>#VALUE!</v>
      </c>
      <c r="Z969" s="275" t="e">
        <f t="shared" si="323"/>
        <v>#VALUE!</v>
      </c>
      <c r="AA969" s="275" t="e">
        <f t="shared" si="323"/>
        <v>#VALUE!</v>
      </c>
      <c r="AB969" s="275" t="e">
        <f t="shared" si="323"/>
        <v>#VALUE!</v>
      </c>
      <c r="AC969" s="275" t="e">
        <f t="shared" si="323"/>
        <v>#VALUE!</v>
      </c>
      <c r="AD969" s="275" t="e">
        <f t="shared" si="323"/>
        <v>#VALUE!</v>
      </c>
      <c r="AE969" s="276" t="e">
        <f t="shared" si="311"/>
        <v>#VALUE!</v>
      </c>
    </row>
    <row r="970" spans="1:31">
      <c r="A970" s="133" t="e">
        <f t="shared" si="312"/>
        <v>#VALUE!</v>
      </c>
      <c r="B970" s="134" t="e">
        <f t="shared" si="313"/>
        <v>#VALUE!</v>
      </c>
      <c r="C970" s="134" t="e">
        <f t="shared" si="314"/>
        <v>#VALUE!</v>
      </c>
      <c r="D970" s="135" t="e">
        <f t="shared" si="315"/>
        <v>#VALUE!</v>
      </c>
      <c r="E970" s="150" t="e">
        <f t="shared" si="303"/>
        <v>#VALUE!</v>
      </c>
      <c r="F970" s="150" t="e">
        <f t="shared" si="304"/>
        <v>#VALUE!</v>
      </c>
      <c r="G970" s="136" t="e">
        <f t="shared" si="305"/>
        <v>#VALUE!</v>
      </c>
      <c r="H970" s="148" t="e">
        <f t="shared" si="309"/>
        <v>#VALUE!</v>
      </c>
      <c r="I970" s="148" t="e">
        <f t="shared" si="316"/>
        <v>#VALUE!</v>
      </c>
      <c r="J970" s="148" t="e">
        <f t="shared" si="306"/>
        <v>#VALUE!</v>
      </c>
      <c r="K970" s="148" t="e">
        <f t="shared" si="317"/>
        <v>#VALUE!</v>
      </c>
      <c r="L970" s="148" t="e">
        <f t="shared" si="318"/>
        <v>#VALUE!</v>
      </c>
      <c r="M970" s="148" t="e">
        <f t="shared" si="307"/>
        <v>#VALUE!</v>
      </c>
      <c r="N970" s="148" t="e">
        <f t="shared" si="310"/>
        <v>#VALUE!</v>
      </c>
      <c r="O970" s="148"/>
      <c r="P970" s="148"/>
      <c r="Q970" s="148" t="e">
        <f t="shared" si="319"/>
        <v>#VALUE!</v>
      </c>
      <c r="R970" s="148" t="e">
        <f t="shared" si="320"/>
        <v>#VALUE!</v>
      </c>
      <c r="S970" s="137" t="e">
        <f t="shared" si="308"/>
        <v>#VALUE!</v>
      </c>
      <c r="T970" s="275" t="e">
        <f t="shared" si="322"/>
        <v>#VALUE!</v>
      </c>
      <c r="U970" s="275" t="e">
        <f t="shared" si="323"/>
        <v>#VALUE!</v>
      </c>
      <c r="V970" s="275" t="e">
        <f t="shared" si="323"/>
        <v>#VALUE!</v>
      </c>
      <c r="W970" s="275" t="e">
        <f t="shared" si="323"/>
        <v>#VALUE!</v>
      </c>
      <c r="X970" s="275" t="e">
        <f t="shared" si="323"/>
        <v>#VALUE!</v>
      </c>
      <c r="Y970" s="275" t="e">
        <f t="shared" si="323"/>
        <v>#VALUE!</v>
      </c>
      <c r="Z970" s="275" t="e">
        <f t="shared" si="323"/>
        <v>#VALUE!</v>
      </c>
      <c r="AA970" s="275" t="e">
        <f t="shared" si="323"/>
        <v>#VALUE!</v>
      </c>
      <c r="AB970" s="275" t="e">
        <f t="shared" si="323"/>
        <v>#VALUE!</v>
      </c>
      <c r="AC970" s="275" t="e">
        <f t="shared" si="323"/>
        <v>#VALUE!</v>
      </c>
      <c r="AD970" s="275" t="e">
        <f t="shared" si="323"/>
        <v>#VALUE!</v>
      </c>
      <c r="AE970" s="276" t="e">
        <f t="shared" si="311"/>
        <v>#VALUE!</v>
      </c>
    </row>
    <row r="971" spans="1:31">
      <c r="A971" s="133" t="e">
        <f t="shared" si="312"/>
        <v>#VALUE!</v>
      </c>
      <c r="B971" s="134" t="e">
        <f t="shared" si="313"/>
        <v>#VALUE!</v>
      </c>
      <c r="C971" s="134" t="e">
        <f t="shared" si="314"/>
        <v>#VALUE!</v>
      </c>
      <c r="D971" s="135" t="e">
        <f t="shared" si="315"/>
        <v>#VALUE!</v>
      </c>
      <c r="E971" s="150" t="e">
        <f t="shared" si="303"/>
        <v>#VALUE!</v>
      </c>
      <c r="F971" s="150" t="e">
        <f t="shared" si="304"/>
        <v>#VALUE!</v>
      </c>
      <c r="G971" s="136" t="e">
        <f t="shared" si="305"/>
        <v>#VALUE!</v>
      </c>
      <c r="H971" s="148" t="e">
        <f t="shared" si="309"/>
        <v>#VALUE!</v>
      </c>
      <c r="I971" s="148" t="e">
        <f t="shared" si="316"/>
        <v>#VALUE!</v>
      </c>
      <c r="J971" s="148" t="e">
        <f t="shared" si="306"/>
        <v>#VALUE!</v>
      </c>
      <c r="K971" s="148" t="e">
        <f t="shared" si="317"/>
        <v>#VALUE!</v>
      </c>
      <c r="L971" s="148" t="e">
        <f t="shared" si="318"/>
        <v>#VALUE!</v>
      </c>
      <c r="M971" s="148" t="e">
        <f t="shared" si="307"/>
        <v>#VALUE!</v>
      </c>
      <c r="N971" s="148" t="e">
        <f t="shared" si="310"/>
        <v>#VALUE!</v>
      </c>
      <c r="O971" s="148"/>
      <c r="P971" s="148"/>
      <c r="Q971" s="148" t="e">
        <f t="shared" si="319"/>
        <v>#VALUE!</v>
      </c>
      <c r="R971" s="148" t="e">
        <f t="shared" si="320"/>
        <v>#VALUE!</v>
      </c>
      <c r="S971" s="137" t="e">
        <f t="shared" si="308"/>
        <v>#VALUE!</v>
      </c>
      <c r="T971" s="275" t="e">
        <f t="shared" si="322"/>
        <v>#VALUE!</v>
      </c>
      <c r="U971" s="275" t="e">
        <f t="shared" si="323"/>
        <v>#VALUE!</v>
      </c>
      <c r="V971" s="275" t="e">
        <f t="shared" si="323"/>
        <v>#VALUE!</v>
      </c>
      <c r="W971" s="275" t="e">
        <f t="shared" si="323"/>
        <v>#VALUE!</v>
      </c>
      <c r="X971" s="275" t="e">
        <f t="shared" si="323"/>
        <v>#VALUE!</v>
      </c>
      <c r="Y971" s="275" t="e">
        <f t="shared" si="323"/>
        <v>#VALUE!</v>
      </c>
      <c r="Z971" s="275" t="e">
        <f t="shared" si="323"/>
        <v>#VALUE!</v>
      </c>
      <c r="AA971" s="275" t="e">
        <f t="shared" si="323"/>
        <v>#VALUE!</v>
      </c>
      <c r="AB971" s="275" t="e">
        <f t="shared" si="323"/>
        <v>#VALUE!</v>
      </c>
      <c r="AC971" s="275" t="e">
        <f t="shared" si="323"/>
        <v>#VALUE!</v>
      </c>
      <c r="AD971" s="275" t="e">
        <f t="shared" si="323"/>
        <v>#VALUE!</v>
      </c>
      <c r="AE971" s="276" t="e">
        <f t="shared" si="311"/>
        <v>#VALUE!</v>
      </c>
    </row>
    <row r="972" spans="1:31">
      <c r="A972" s="133" t="e">
        <f t="shared" si="312"/>
        <v>#VALUE!</v>
      </c>
      <c r="B972" s="134" t="e">
        <f t="shared" si="313"/>
        <v>#VALUE!</v>
      </c>
      <c r="C972" s="134" t="e">
        <f t="shared" si="314"/>
        <v>#VALUE!</v>
      </c>
      <c r="D972" s="135" t="e">
        <f t="shared" si="315"/>
        <v>#VALUE!</v>
      </c>
      <c r="E972" s="150" t="e">
        <f t="shared" si="303"/>
        <v>#VALUE!</v>
      </c>
      <c r="F972" s="150" t="e">
        <f t="shared" si="304"/>
        <v>#VALUE!</v>
      </c>
      <c r="G972" s="136" t="e">
        <f t="shared" si="305"/>
        <v>#VALUE!</v>
      </c>
      <c r="H972" s="148" t="e">
        <f t="shared" si="309"/>
        <v>#VALUE!</v>
      </c>
      <c r="I972" s="148" t="e">
        <f t="shared" si="316"/>
        <v>#VALUE!</v>
      </c>
      <c r="J972" s="148" t="e">
        <f t="shared" si="306"/>
        <v>#VALUE!</v>
      </c>
      <c r="K972" s="148" t="e">
        <f t="shared" si="317"/>
        <v>#VALUE!</v>
      </c>
      <c r="L972" s="148" t="e">
        <f t="shared" si="318"/>
        <v>#VALUE!</v>
      </c>
      <c r="M972" s="148" t="e">
        <f t="shared" si="307"/>
        <v>#VALUE!</v>
      </c>
      <c r="N972" s="148" t="e">
        <f t="shared" si="310"/>
        <v>#VALUE!</v>
      </c>
      <c r="O972" s="148"/>
      <c r="P972" s="148"/>
      <c r="Q972" s="148" t="e">
        <f t="shared" si="319"/>
        <v>#VALUE!</v>
      </c>
      <c r="R972" s="148" t="e">
        <f t="shared" si="320"/>
        <v>#VALUE!</v>
      </c>
      <c r="S972" s="137" t="e">
        <f t="shared" si="308"/>
        <v>#VALUE!</v>
      </c>
      <c r="T972" s="275" t="e">
        <f t="shared" si="322"/>
        <v>#VALUE!</v>
      </c>
      <c r="U972" s="275" t="e">
        <f t="shared" si="323"/>
        <v>#VALUE!</v>
      </c>
      <c r="V972" s="275" t="e">
        <f t="shared" si="323"/>
        <v>#VALUE!</v>
      </c>
      <c r="W972" s="275" t="e">
        <f t="shared" si="323"/>
        <v>#VALUE!</v>
      </c>
      <c r="X972" s="275" t="e">
        <f t="shared" si="323"/>
        <v>#VALUE!</v>
      </c>
      <c r="Y972" s="275" t="e">
        <f t="shared" si="323"/>
        <v>#VALUE!</v>
      </c>
      <c r="Z972" s="275" t="e">
        <f t="shared" si="323"/>
        <v>#VALUE!</v>
      </c>
      <c r="AA972" s="275" t="e">
        <f t="shared" si="323"/>
        <v>#VALUE!</v>
      </c>
      <c r="AB972" s="275" t="e">
        <f t="shared" si="323"/>
        <v>#VALUE!</v>
      </c>
      <c r="AC972" s="275" t="e">
        <f t="shared" si="323"/>
        <v>#VALUE!</v>
      </c>
      <c r="AD972" s="275" t="e">
        <f t="shared" si="323"/>
        <v>#VALUE!</v>
      </c>
      <c r="AE972" s="276" t="e">
        <f t="shared" si="311"/>
        <v>#VALUE!</v>
      </c>
    </row>
    <row r="973" spans="1:31">
      <c r="A973" s="133" t="e">
        <f t="shared" si="312"/>
        <v>#VALUE!</v>
      </c>
      <c r="B973" s="134" t="e">
        <f t="shared" si="313"/>
        <v>#VALUE!</v>
      </c>
      <c r="C973" s="134" t="e">
        <f t="shared" si="314"/>
        <v>#VALUE!</v>
      </c>
      <c r="D973" s="135" t="e">
        <f t="shared" si="315"/>
        <v>#VALUE!</v>
      </c>
      <c r="E973" s="150" t="e">
        <f t="shared" si="303"/>
        <v>#VALUE!</v>
      </c>
      <c r="F973" s="150" t="e">
        <f t="shared" si="304"/>
        <v>#VALUE!</v>
      </c>
      <c r="G973" s="136" t="e">
        <f t="shared" si="305"/>
        <v>#VALUE!</v>
      </c>
      <c r="H973" s="148" t="e">
        <f t="shared" si="309"/>
        <v>#VALUE!</v>
      </c>
      <c r="I973" s="148" t="e">
        <f t="shared" si="316"/>
        <v>#VALUE!</v>
      </c>
      <c r="J973" s="148" t="e">
        <f t="shared" si="306"/>
        <v>#VALUE!</v>
      </c>
      <c r="K973" s="148" t="e">
        <f t="shared" si="317"/>
        <v>#VALUE!</v>
      </c>
      <c r="L973" s="148" t="e">
        <f t="shared" si="318"/>
        <v>#VALUE!</v>
      </c>
      <c r="M973" s="148" t="e">
        <f t="shared" si="307"/>
        <v>#VALUE!</v>
      </c>
      <c r="N973" s="148" t="e">
        <f t="shared" si="310"/>
        <v>#VALUE!</v>
      </c>
      <c r="O973" s="148"/>
      <c r="P973" s="148"/>
      <c r="Q973" s="148" t="e">
        <f t="shared" si="319"/>
        <v>#VALUE!</v>
      </c>
      <c r="R973" s="148" t="e">
        <f t="shared" si="320"/>
        <v>#VALUE!</v>
      </c>
      <c r="S973" s="137" t="e">
        <f t="shared" si="308"/>
        <v>#VALUE!</v>
      </c>
      <c r="T973" s="275" t="e">
        <f t="shared" si="322"/>
        <v>#VALUE!</v>
      </c>
      <c r="U973" s="275" t="e">
        <f t="shared" si="323"/>
        <v>#VALUE!</v>
      </c>
      <c r="V973" s="275" t="e">
        <f t="shared" si="323"/>
        <v>#VALUE!</v>
      </c>
      <c r="W973" s="275" t="e">
        <f t="shared" si="323"/>
        <v>#VALUE!</v>
      </c>
      <c r="X973" s="275" t="e">
        <f t="shared" si="323"/>
        <v>#VALUE!</v>
      </c>
      <c r="Y973" s="275" t="e">
        <f t="shared" si="323"/>
        <v>#VALUE!</v>
      </c>
      <c r="Z973" s="275" t="e">
        <f t="shared" si="323"/>
        <v>#VALUE!</v>
      </c>
      <c r="AA973" s="275" t="e">
        <f t="shared" si="323"/>
        <v>#VALUE!</v>
      </c>
      <c r="AB973" s="275" t="e">
        <f t="shared" si="323"/>
        <v>#VALUE!</v>
      </c>
      <c r="AC973" s="275" t="e">
        <f t="shared" si="323"/>
        <v>#VALUE!</v>
      </c>
      <c r="AD973" s="275" t="e">
        <f t="shared" si="323"/>
        <v>#VALUE!</v>
      </c>
      <c r="AE973" s="276" t="e">
        <f t="shared" si="311"/>
        <v>#VALUE!</v>
      </c>
    </row>
    <row r="974" spans="1:31">
      <c r="A974" s="133" t="e">
        <f t="shared" si="312"/>
        <v>#VALUE!</v>
      </c>
      <c r="B974" s="134" t="e">
        <f t="shared" si="313"/>
        <v>#VALUE!</v>
      </c>
      <c r="C974" s="134" t="e">
        <f t="shared" si="314"/>
        <v>#VALUE!</v>
      </c>
      <c r="D974" s="135" t="e">
        <f t="shared" si="315"/>
        <v>#VALUE!</v>
      </c>
      <c r="E974" s="150" t="e">
        <f t="shared" si="303"/>
        <v>#VALUE!</v>
      </c>
      <c r="F974" s="150" t="e">
        <f t="shared" si="304"/>
        <v>#VALUE!</v>
      </c>
      <c r="G974" s="136" t="e">
        <f t="shared" si="305"/>
        <v>#VALUE!</v>
      </c>
      <c r="H974" s="148" t="e">
        <f t="shared" si="309"/>
        <v>#VALUE!</v>
      </c>
      <c r="I974" s="148" t="e">
        <f t="shared" si="316"/>
        <v>#VALUE!</v>
      </c>
      <c r="J974" s="148" t="e">
        <f t="shared" si="306"/>
        <v>#VALUE!</v>
      </c>
      <c r="K974" s="148" t="e">
        <f t="shared" si="317"/>
        <v>#VALUE!</v>
      </c>
      <c r="L974" s="148" t="e">
        <f t="shared" si="318"/>
        <v>#VALUE!</v>
      </c>
      <c r="M974" s="148" t="e">
        <f t="shared" si="307"/>
        <v>#VALUE!</v>
      </c>
      <c r="N974" s="148" t="e">
        <f t="shared" si="310"/>
        <v>#VALUE!</v>
      </c>
      <c r="O974" s="148"/>
      <c r="P974" s="148"/>
      <c r="Q974" s="148" t="e">
        <f t="shared" si="319"/>
        <v>#VALUE!</v>
      </c>
      <c r="R974" s="148" t="e">
        <f t="shared" si="320"/>
        <v>#VALUE!</v>
      </c>
      <c r="S974" s="137" t="e">
        <f t="shared" si="308"/>
        <v>#VALUE!</v>
      </c>
      <c r="T974" s="275" t="e">
        <f t="shared" si="322"/>
        <v>#VALUE!</v>
      </c>
      <c r="U974" s="275" t="e">
        <f t="shared" si="323"/>
        <v>#VALUE!</v>
      </c>
      <c r="V974" s="275" t="e">
        <f t="shared" si="323"/>
        <v>#VALUE!</v>
      </c>
      <c r="W974" s="275" t="e">
        <f t="shared" si="323"/>
        <v>#VALUE!</v>
      </c>
      <c r="X974" s="275" t="e">
        <f t="shared" si="323"/>
        <v>#VALUE!</v>
      </c>
      <c r="Y974" s="275" t="e">
        <f t="shared" ref="U974:AD999" si="324">MAX(0,MIN(MAX(0,$M974),Y$7)-Y$6)</f>
        <v>#VALUE!</v>
      </c>
      <c r="Z974" s="275" t="e">
        <f t="shared" si="324"/>
        <v>#VALUE!</v>
      </c>
      <c r="AA974" s="275" t="e">
        <f t="shared" si="324"/>
        <v>#VALUE!</v>
      </c>
      <c r="AB974" s="275" t="e">
        <f t="shared" si="324"/>
        <v>#VALUE!</v>
      </c>
      <c r="AC974" s="275" t="e">
        <f t="shared" si="324"/>
        <v>#VALUE!</v>
      </c>
      <c r="AD974" s="275" t="e">
        <f t="shared" si="324"/>
        <v>#VALUE!</v>
      </c>
      <c r="AE974" s="276" t="e">
        <f t="shared" si="311"/>
        <v>#VALUE!</v>
      </c>
    </row>
    <row r="975" spans="1:31">
      <c r="A975" s="133" t="e">
        <f t="shared" si="312"/>
        <v>#VALUE!</v>
      </c>
      <c r="B975" s="134" t="e">
        <f t="shared" si="313"/>
        <v>#VALUE!</v>
      </c>
      <c r="C975" s="134" t="e">
        <f t="shared" si="314"/>
        <v>#VALUE!</v>
      </c>
      <c r="D975" s="135" t="e">
        <f t="shared" si="315"/>
        <v>#VALUE!</v>
      </c>
      <c r="E975" s="150" t="e">
        <f t="shared" si="303"/>
        <v>#VALUE!</v>
      </c>
      <c r="F975" s="150" t="e">
        <f t="shared" si="304"/>
        <v>#VALUE!</v>
      </c>
      <c r="G975" s="136" t="e">
        <f t="shared" si="305"/>
        <v>#VALUE!</v>
      </c>
      <c r="H975" s="148" t="e">
        <f t="shared" si="309"/>
        <v>#VALUE!</v>
      </c>
      <c r="I975" s="148" t="e">
        <f t="shared" si="316"/>
        <v>#VALUE!</v>
      </c>
      <c r="J975" s="148" t="e">
        <f t="shared" si="306"/>
        <v>#VALUE!</v>
      </c>
      <c r="K975" s="148" t="e">
        <f t="shared" si="317"/>
        <v>#VALUE!</v>
      </c>
      <c r="L975" s="148" t="e">
        <f t="shared" si="318"/>
        <v>#VALUE!</v>
      </c>
      <c r="M975" s="148" t="e">
        <f t="shared" si="307"/>
        <v>#VALUE!</v>
      </c>
      <c r="N975" s="148" t="e">
        <f t="shared" si="310"/>
        <v>#VALUE!</v>
      </c>
      <c r="O975" s="148"/>
      <c r="P975" s="148"/>
      <c r="Q975" s="148" t="e">
        <f t="shared" si="319"/>
        <v>#VALUE!</v>
      </c>
      <c r="R975" s="148" t="e">
        <f t="shared" si="320"/>
        <v>#VALUE!</v>
      </c>
      <c r="S975" s="137" t="e">
        <f t="shared" si="308"/>
        <v>#VALUE!</v>
      </c>
      <c r="T975" s="275" t="e">
        <f t="shared" si="322"/>
        <v>#VALUE!</v>
      </c>
      <c r="U975" s="275" t="e">
        <f t="shared" si="324"/>
        <v>#VALUE!</v>
      </c>
      <c r="V975" s="275" t="e">
        <f t="shared" si="324"/>
        <v>#VALUE!</v>
      </c>
      <c r="W975" s="275" t="e">
        <f t="shared" si="324"/>
        <v>#VALUE!</v>
      </c>
      <c r="X975" s="275" t="e">
        <f t="shared" si="324"/>
        <v>#VALUE!</v>
      </c>
      <c r="Y975" s="275" t="e">
        <f t="shared" si="324"/>
        <v>#VALUE!</v>
      </c>
      <c r="Z975" s="275" t="e">
        <f t="shared" si="324"/>
        <v>#VALUE!</v>
      </c>
      <c r="AA975" s="275" t="e">
        <f t="shared" si="324"/>
        <v>#VALUE!</v>
      </c>
      <c r="AB975" s="275" t="e">
        <f t="shared" si="324"/>
        <v>#VALUE!</v>
      </c>
      <c r="AC975" s="275" t="e">
        <f t="shared" si="324"/>
        <v>#VALUE!</v>
      </c>
      <c r="AD975" s="275" t="e">
        <f t="shared" si="324"/>
        <v>#VALUE!</v>
      </c>
      <c r="AE975" s="276" t="e">
        <f t="shared" si="311"/>
        <v>#VALUE!</v>
      </c>
    </row>
    <row r="976" spans="1:31">
      <c r="A976" s="133" t="e">
        <f t="shared" si="312"/>
        <v>#VALUE!</v>
      </c>
      <c r="B976" s="134" t="e">
        <f t="shared" si="313"/>
        <v>#VALUE!</v>
      </c>
      <c r="C976" s="134" t="e">
        <f t="shared" si="314"/>
        <v>#VALUE!</v>
      </c>
      <c r="D976" s="135" t="e">
        <f t="shared" si="315"/>
        <v>#VALUE!</v>
      </c>
      <c r="E976" s="150" t="e">
        <f t="shared" si="303"/>
        <v>#VALUE!</v>
      </c>
      <c r="F976" s="150" t="e">
        <f t="shared" si="304"/>
        <v>#VALUE!</v>
      </c>
      <c r="G976" s="136" t="e">
        <f t="shared" si="305"/>
        <v>#VALUE!</v>
      </c>
      <c r="H976" s="148" t="e">
        <f t="shared" si="309"/>
        <v>#VALUE!</v>
      </c>
      <c r="I976" s="148" t="e">
        <f t="shared" si="316"/>
        <v>#VALUE!</v>
      </c>
      <c r="J976" s="148" t="e">
        <f t="shared" si="306"/>
        <v>#VALUE!</v>
      </c>
      <c r="K976" s="148" t="e">
        <f t="shared" si="317"/>
        <v>#VALUE!</v>
      </c>
      <c r="L976" s="148" t="e">
        <f t="shared" si="318"/>
        <v>#VALUE!</v>
      </c>
      <c r="M976" s="148" t="e">
        <f t="shared" si="307"/>
        <v>#VALUE!</v>
      </c>
      <c r="N976" s="148" t="e">
        <f t="shared" si="310"/>
        <v>#VALUE!</v>
      </c>
      <c r="O976" s="148"/>
      <c r="P976" s="148"/>
      <c r="Q976" s="148" t="e">
        <f t="shared" si="319"/>
        <v>#VALUE!</v>
      </c>
      <c r="R976" s="148" t="e">
        <f t="shared" si="320"/>
        <v>#VALUE!</v>
      </c>
      <c r="S976" s="137" t="e">
        <f t="shared" si="308"/>
        <v>#VALUE!</v>
      </c>
      <c r="T976" s="275" t="e">
        <f t="shared" si="322"/>
        <v>#VALUE!</v>
      </c>
      <c r="U976" s="275" t="e">
        <f t="shared" si="324"/>
        <v>#VALUE!</v>
      </c>
      <c r="V976" s="275" t="e">
        <f t="shared" si="324"/>
        <v>#VALUE!</v>
      </c>
      <c r="W976" s="275" t="e">
        <f t="shared" si="324"/>
        <v>#VALUE!</v>
      </c>
      <c r="X976" s="275" t="e">
        <f t="shared" si="324"/>
        <v>#VALUE!</v>
      </c>
      <c r="Y976" s="275" t="e">
        <f t="shared" si="324"/>
        <v>#VALUE!</v>
      </c>
      <c r="Z976" s="275" t="e">
        <f t="shared" si="324"/>
        <v>#VALUE!</v>
      </c>
      <c r="AA976" s="275" t="e">
        <f t="shared" si="324"/>
        <v>#VALUE!</v>
      </c>
      <c r="AB976" s="275" t="e">
        <f t="shared" si="324"/>
        <v>#VALUE!</v>
      </c>
      <c r="AC976" s="275" t="e">
        <f t="shared" si="324"/>
        <v>#VALUE!</v>
      </c>
      <c r="AD976" s="275" t="e">
        <f t="shared" si="324"/>
        <v>#VALUE!</v>
      </c>
      <c r="AE976" s="276" t="e">
        <f t="shared" si="311"/>
        <v>#VALUE!</v>
      </c>
    </row>
    <row r="977" spans="1:31">
      <c r="A977" s="133" t="e">
        <f t="shared" si="312"/>
        <v>#VALUE!</v>
      </c>
      <c r="B977" s="134" t="e">
        <f t="shared" si="313"/>
        <v>#VALUE!</v>
      </c>
      <c r="C977" s="134" t="e">
        <f t="shared" si="314"/>
        <v>#VALUE!</v>
      </c>
      <c r="D977" s="135" t="e">
        <f t="shared" si="315"/>
        <v>#VALUE!</v>
      </c>
      <c r="E977" s="150" t="e">
        <f t="shared" ref="E977:E1004" si="325">IF(A977&lt;&gt;"", IF(F977="N",0, ROUNDDOWN(IF(S977="Y", MAX(Q977, 0), MIN(BondAmountInvested*G977/Freq, Max_Wdwl_amt)), 2)),"")</f>
        <v>#VALUE!</v>
      </c>
      <c r="F977" s="150" t="e">
        <f t="shared" ref="F977:F1004" si="326">IF(A977&lt;&gt;"",  IF(A977&lt;first_projection_wdl_mth,"N",IF(A977=first_projection_wdl_mth,"Y",IF(INT((A977-first_projection_wdl_mth)/Mths_between_Wdwls)=(A977-first_projection_wdl_mth)/Mths_between_Wdwls,"Y","N"))),"")</f>
        <v>#VALUE!</v>
      </c>
      <c r="G977" s="136" t="e">
        <f t="shared" ref="G977:G1004" si="327">IF(A977&lt;&gt;"", IncomeRetained, "")</f>
        <v>#VALUE!</v>
      </c>
      <c r="H977" s="148" t="e">
        <f t="shared" si="309"/>
        <v>#VALUE!</v>
      </c>
      <c r="I977" s="148" t="e">
        <f t="shared" si="316"/>
        <v>#VALUE!</v>
      </c>
      <c r="J977" s="148" t="e">
        <f t="shared" ref="J977:J1004" si="328">IF(A977&lt;&gt;"", (MIN(E977, Q977)-I977)*(1-IF(D977&lt;chargeable_gain_taxrate_change_date,chargeable_gain_taxrate_pre_change,chargeable_gain_taxrate_post_change))+I977, "")</f>
        <v>#VALUE!</v>
      </c>
      <c r="K977" s="148" t="e">
        <f t="shared" si="317"/>
        <v>#VALUE!</v>
      </c>
      <c r="L977" s="148" t="e">
        <f t="shared" si="318"/>
        <v>#VALUE!</v>
      </c>
      <c r="M977" s="148" t="e">
        <f t="shared" ref="M977:M1004" si="329">IF(A977="", "", L977*Mthly_growth_rate)</f>
        <v>#VALUE!</v>
      </c>
      <c r="N977" s="148" t="e">
        <f t="shared" si="310"/>
        <v>#VALUE!</v>
      </c>
      <c r="O977" s="148"/>
      <c r="P977" s="148"/>
      <c r="Q977" s="148" t="e">
        <f t="shared" si="319"/>
        <v>#VALUE!</v>
      </c>
      <c r="R977" s="148" t="e">
        <f t="shared" si="320"/>
        <v>#VALUE!</v>
      </c>
      <c r="S977" s="137" t="e">
        <f t="shared" ref="S977:S1004" si="330">IF(A977="", "", IF(S976="Y", "Y", IF(Q977- IF(F977="Y", MIN(BondAmountInvested*G977/Freq,Max_Wdwl_amt), 0)&lt;=0, "Y", "N")))</f>
        <v>#VALUE!</v>
      </c>
      <c r="T977" s="275" t="e">
        <f t="shared" si="322"/>
        <v>#VALUE!</v>
      </c>
      <c r="U977" s="275" t="e">
        <f t="shared" si="324"/>
        <v>#VALUE!</v>
      </c>
      <c r="V977" s="275" t="e">
        <f t="shared" si="324"/>
        <v>#VALUE!</v>
      </c>
      <c r="W977" s="275" t="e">
        <f t="shared" si="324"/>
        <v>#VALUE!</v>
      </c>
      <c r="X977" s="275" t="e">
        <f t="shared" si="324"/>
        <v>#VALUE!</v>
      </c>
      <c r="Y977" s="275" t="e">
        <f t="shared" si="324"/>
        <v>#VALUE!</v>
      </c>
      <c r="Z977" s="275" t="e">
        <f t="shared" si="324"/>
        <v>#VALUE!</v>
      </c>
      <c r="AA977" s="275" t="e">
        <f t="shared" si="324"/>
        <v>#VALUE!</v>
      </c>
      <c r="AB977" s="275" t="e">
        <f t="shared" si="324"/>
        <v>#VALUE!</v>
      </c>
      <c r="AC977" s="275" t="e">
        <f t="shared" si="324"/>
        <v>#VALUE!</v>
      </c>
      <c r="AD977" s="275" t="e">
        <f t="shared" si="324"/>
        <v>#VALUE!</v>
      </c>
      <c r="AE977" s="276" t="e">
        <f t="shared" si="311"/>
        <v>#VALUE!</v>
      </c>
    </row>
    <row r="978" spans="1:31">
      <c r="A978" s="133" t="e">
        <f t="shared" si="312"/>
        <v>#VALUE!</v>
      </c>
      <c r="B978" s="134" t="e">
        <f t="shared" si="313"/>
        <v>#VALUE!</v>
      </c>
      <c r="C978" s="134" t="e">
        <f t="shared" si="314"/>
        <v>#VALUE!</v>
      </c>
      <c r="D978" s="135" t="e">
        <f t="shared" si="315"/>
        <v>#VALUE!</v>
      </c>
      <c r="E978" s="150" t="e">
        <f t="shared" si="325"/>
        <v>#VALUE!</v>
      </c>
      <c r="F978" s="150" t="e">
        <f t="shared" si="326"/>
        <v>#VALUE!</v>
      </c>
      <c r="G978" s="136" t="e">
        <f t="shared" si="327"/>
        <v>#VALUE!</v>
      </c>
      <c r="H978" s="148" t="e">
        <f t="shared" ref="H978:H1004" si="331">IF(A978&lt;&gt;"", IF(B978&lt;Max_tax_free_term, IF(AND(C978=1, B978&lt;Max_tax_free_term), Annual_tax_free_Wdwl, 0), 0)+H977-I977, "")</f>
        <v>#VALUE!</v>
      </c>
      <c r="I978" s="148" t="e">
        <f t="shared" si="316"/>
        <v>#VALUE!</v>
      </c>
      <c r="J978" s="148" t="e">
        <f t="shared" si="328"/>
        <v>#VALUE!</v>
      </c>
      <c r="K978" s="148" t="e">
        <f t="shared" si="317"/>
        <v>#VALUE!</v>
      </c>
      <c r="L978" s="148" t="e">
        <f t="shared" si="318"/>
        <v>#VALUE!</v>
      </c>
      <c r="M978" s="148" t="e">
        <f t="shared" si="329"/>
        <v>#VALUE!</v>
      </c>
      <c r="N978" s="148" t="e">
        <f t="shared" ref="N978:N1004" si="332">IF(A978="", "", AE978)</f>
        <v>#VALUE!</v>
      </c>
      <c r="O978" s="148"/>
      <c r="P978" s="148"/>
      <c r="Q978" s="148" t="e">
        <f t="shared" si="319"/>
        <v>#VALUE!</v>
      </c>
      <c r="R978" s="148" t="e">
        <f t="shared" si="320"/>
        <v>#VALUE!</v>
      </c>
      <c r="S978" s="137" t="e">
        <f t="shared" si="330"/>
        <v>#VALUE!</v>
      </c>
      <c r="T978" s="275" t="e">
        <f t="shared" si="322"/>
        <v>#VALUE!</v>
      </c>
      <c r="U978" s="275" t="e">
        <f t="shared" si="324"/>
        <v>#VALUE!</v>
      </c>
      <c r="V978" s="275" t="e">
        <f t="shared" si="324"/>
        <v>#VALUE!</v>
      </c>
      <c r="W978" s="275" t="e">
        <f t="shared" si="324"/>
        <v>#VALUE!</v>
      </c>
      <c r="X978" s="275" t="e">
        <f t="shared" si="324"/>
        <v>#VALUE!</v>
      </c>
      <c r="Y978" s="275" t="e">
        <f t="shared" si="324"/>
        <v>#VALUE!</v>
      </c>
      <c r="Z978" s="275" t="e">
        <f t="shared" si="324"/>
        <v>#VALUE!</v>
      </c>
      <c r="AA978" s="275" t="e">
        <f t="shared" si="324"/>
        <v>#VALUE!</v>
      </c>
      <c r="AB978" s="275" t="e">
        <f t="shared" si="324"/>
        <v>#VALUE!</v>
      </c>
      <c r="AC978" s="275" t="e">
        <f t="shared" si="324"/>
        <v>#VALUE!</v>
      </c>
      <c r="AD978" s="275" t="e">
        <f t="shared" si="324"/>
        <v>#VALUE!</v>
      </c>
      <c r="AE978" s="276" t="e">
        <f t="shared" ref="AE978:AE1004" si="333">SUMPRODUCT(T978:AD978,T$9:AD$9)/100/12</f>
        <v>#VALUE!</v>
      </c>
    </row>
    <row r="979" spans="1:31">
      <c r="A979" s="133" t="e">
        <f t="shared" ref="A979:A1004" si="334">IF(A978&lt;$D$11, A978+1, "")</f>
        <v>#VALUE!</v>
      </c>
      <c r="B979" s="134" t="e">
        <f t="shared" ref="B979:B1004" si="335">IF(A979&lt;&gt;"", IF(C979=1, B978+1, B978), "")</f>
        <v>#VALUE!</v>
      </c>
      <c r="C979" s="134" t="e">
        <f t="shared" ref="C979:C1004" si="336">IF(A979&lt;&gt;"", IF(C978=12, 1, C978+1), "")</f>
        <v>#VALUE!</v>
      </c>
      <c r="D979" s="135" t="e">
        <f t="shared" ref="D979:D1004" si="337">IF(A979&lt;&gt;"", DATE(YEAR(D978), MONTH(D978)+1, DAY(D978)), "")</f>
        <v>#VALUE!</v>
      </c>
      <c r="E979" s="150" t="e">
        <f t="shared" si="325"/>
        <v>#VALUE!</v>
      </c>
      <c r="F979" s="150" t="e">
        <f t="shared" si="326"/>
        <v>#VALUE!</v>
      </c>
      <c r="G979" s="136" t="e">
        <f t="shared" si="327"/>
        <v>#VALUE!</v>
      </c>
      <c r="H979" s="148" t="e">
        <f t="shared" si="331"/>
        <v>#VALUE!</v>
      </c>
      <c r="I979" s="148" t="e">
        <f t="shared" ref="I979:I1004" si="338">IF(A979&lt;&gt;"", MIN(E979, H979, Q979), "")</f>
        <v>#VALUE!</v>
      </c>
      <c r="J979" s="148" t="e">
        <f t="shared" si="328"/>
        <v>#VALUE!</v>
      </c>
      <c r="K979" s="148" t="e">
        <f t="shared" ref="K979:K1004" si="339">IF(A979="", "", $I$12^(A979/12)*J979)</f>
        <v>#VALUE!</v>
      </c>
      <c r="L979" s="148" t="e">
        <f t="shared" ref="L979:L1004" si="340">IF(A979="", "", R978)</f>
        <v>#VALUE!</v>
      </c>
      <c r="M979" s="148" t="e">
        <f t="shared" si="329"/>
        <v>#VALUE!</v>
      </c>
      <c r="N979" s="148" t="e">
        <f t="shared" si="332"/>
        <v>#VALUE!</v>
      </c>
      <c r="O979" s="148"/>
      <c r="P979" s="148"/>
      <c r="Q979" s="148" t="e">
        <f t="shared" ref="Q979:Q1004" si="341">IF(A979 = "", 0, MAX(M979 - (SUM(N979:P979)), 0))</f>
        <v>#VALUE!</v>
      </c>
      <c r="R979" s="148" t="e">
        <f t="shared" ref="R979:R1004" si="342">IF(A979="", "", MAX(Q979-E979, 0))</f>
        <v>#VALUE!</v>
      </c>
      <c r="S979" s="137" t="e">
        <f t="shared" si="330"/>
        <v>#VALUE!</v>
      </c>
      <c r="T979" s="275" t="e">
        <f t="shared" si="322"/>
        <v>#VALUE!</v>
      </c>
      <c r="U979" s="275" t="e">
        <f t="shared" si="324"/>
        <v>#VALUE!</v>
      </c>
      <c r="V979" s="275" t="e">
        <f t="shared" si="324"/>
        <v>#VALUE!</v>
      </c>
      <c r="W979" s="275" t="e">
        <f t="shared" si="324"/>
        <v>#VALUE!</v>
      </c>
      <c r="X979" s="275" t="e">
        <f t="shared" si="324"/>
        <v>#VALUE!</v>
      </c>
      <c r="Y979" s="275" t="e">
        <f t="shared" si="324"/>
        <v>#VALUE!</v>
      </c>
      <c r="Z979" s="275" t="e">
        <f t="shared" si="324"/>
        <v>#VALUE!</v>
      </c>
      <c r="AA979" s="275" t="e">
        <f t="shared" si="324"/>
        <v>#VALUE!</v>
      </c>
      <c r="AB979" s="275" t="e">
        <f t="shared" si="324"/>
        <v>#VALUE!</v>
      </c>
      <c r="AC979" s="275" t="e">
        <f t="shared" si="324"/>
        <v>#VALUE!</v>
      </c>
      <c r="AD979" s="275" t="e">
        <f t="shared" si="324"/>
        <v>#VALUE!</v>
      </c>
      <c r="AE979" s="276" t="e">
        <f t="shared" si="333"/>
        <v>#VALUE!</v>
      </c>
    </row>
    <row r="980" spans="1:31">
      <c r="A980" s="133" t="e">
        <f t="shared" si="334"/>
        <v>#VALUE!</v>
      </c>
      <c r="B980" s="134" t="e">
        <f t="shared" si="335"/>
        <v>#VALUE!</v>
      </c>
      <c r="C980" s="134" t="e">
        <f t="shared" si="336"/>
        <v>#VALUE!</v>
      </c>
      <c r="D980" s="135" t="e">
        <f t="shared" si="337"/>
        <v>#VALUE!</v>
      </c>
      <c r="E980" s="150" t="e">
        <f t="shared" si="325"/>
        <v>#VALUE!</v>
      </c>
      <c r="F980" s="150" t="e">
        <f t="shared" si="326"/>
        <v>#VALUE!</v>
      </c>
      <c r="G980" s="136" t="e">
        <f t="shared" si="327"/>
        <v>#VALUE!</v>
      </c>
      <c r="H980" s="148" t="e">
        <f t="shared" si="331"/>
        <v>#VALUE!</v>
      </c>
      <c r="I980" s="148" t="e">
        <f t="shared" si="338"/>
        <v>#VALUE!</v>
      </c>
      <c r="J980" s="148" t="e">
        <f t="shared" si="328"/>
        <v>#VALUE!</v>
      </c>
      <c r="K980" s="148" t="e">
        <f t="shared" si="339"/>
        <v>#VALUE!</v>
      </c>
      <c r="L980" s="148" t="e">
        <f t="shared" si="340"/>
        <v>#VALUE!</v>
      </c>
      <c r="M980" s="148" t="e">
        <f t="shared" si="329"/>
        <v>#VALUE!</v>
      </c>
      <c r="N980" s="148" t="e">
        <f t="shared" si="332"/>
        <v>#VALUE!</v>
      </c>
      <c r="O980" s="148"/>
      <c r="P980" s="148"/>
      <c r="Q980" s="148" t="e">
        <f t="shared" si="341"/>
        <v>#VALUE!</v>
      </c>
      <c r="R980" s="148" t="e">
        <f t="shared" si="342"/>
        <v>#VALUE!</v>
      </c>
      <c r="S980" s="137" t="e">
        <f t="shared" si="330"/>
        <v>#VALUE!</v>
      </c>
      <c r="T980" s="275" t="e">
        <f t="shared" si="322"/>
        <v>#VALUE!</v>
      </c>
      <c r="U980" s="275" t="e">
        <f t="shared" si="324"/>
        <v>#VALUE!</v>
      </c>
      <c r="V980" s="275" t="e">
        <f t="shared" si="324"/>
        <v>#VALUE!</v>
      </c>
      <c r="W980" s="275" t="e">
        <f t="shared" si="324"/>
        <v>#VALUE!</v>
      </c>
      <c r="X980" s="275" t="e">
        <f t="shared" si="324"/>
        <v>#VALUE!</v>
      </c>
      <c r="Y980" s="275" t="e">
        <f t="shared" si="324"/>
        <v>#VALUE!</v>
      </c>
      <c r="Z980" s="275" t="e">
        <f t="shared" si="324"/>
        <v>#VALUE!</v>
      </c>
      <c r="AA980" s="275" t="e">
        <f t="shared" si="324"/>
        <v>#VALUE!</v>
      </c>
      <c r="AB980" s="275" t="e">
        <f t="shared" si="324"/>
        <v>#VALUE!</v>
      </c>
      <c r="AC980" s="275" t="e">
        <f t="shared" si="324"/>
        <v>#VALUE!</v>
      </c>
      <c r="AD980" s="275" t="e">
        <f t="shared" si="324"/>
        <v>#VALUE!</v>
      </c>
      <c r="AE980" s="276" t="e">
        <f t="shared" si="333"/>
        <v>#VALUE!</v>
      </c>
    </row>
    <row r="981" spans="1:31">
      <c r="A981" s="133" t="e">
        <f t="shared" si="334"/>
        <v>#VALUE!</v>
      </c>
      <c r="B981" s="134" t="e">
        <f t="shared" si="335"/>
        <v>#VALUE!</v>
      </c>
      <c r="C981" s="134" t="e">
        <f t="shared" si="336"/>
        <v>#VALUE!</v>
      </c>
      <c r="D981" s="135" t="e">
        <f t="shared" si="337"/>
        <v>#VALUE!</v>
      </c>
      <c r="E981" s="150" t="e">
        <f t="shared" si="325"/>
        <v>#VALUE!</v>
      </c>
      <c r="F981" s="150" t="e">
        <f t="shared" si="326"/>
        <v>#VALUE!</v>
      </c>
      <c r="G981" s="136" t="e">
        <f t="shared" si="327"/>
        <v>#VALUE!</v>
      </c>
      <c r="H981" s="148" t="e">
        <f t="shared" si="331"/>
        <v>#VALUE!</v>
      </c>
      <c r="I981" s="148" t="e">
        <f t="shared" si="338"/>
        <v>#VALUE!</v>
      </c>
      <c r="J981" s="148" t="e">
        <f t="shared" si="328"/>
        <v>#VALUE!</v>
      </c>
      <c r="K981" s="148" t="e">
        <f t="shared" si="339"/>
        <v>#VALUE!</v>
      </c>
      <c r="L981" s="148" t="e">
        <f t="shared" si="340"/>
        <v>#VALUE!</v>
      </c>
      <c r="M981" s="148" t="e">
        <f t="shared" si="329"/>
        <v>#VALUE!</v>
      </c>
      <c r="N981" s="148" t="e">
        <f t="shared" si="332"/>
        <v>#VALUE!</v>
      </c>
      <c r="O981" s="148"/>
      <c r="P981" s="148"/>
      <c r="Q981" s="148" t="e">
        <f t="shared" si="341"/>
        <v>#VALUE!</v>
      </c>
      <c r="R981" s="148" t="e">
        <f t="shared" si="342"/>
        <v>#VALUE!</v>
      </c>
      <c r="S981" s="137" t="e">
        <f t="shared" si="330"/>
        <v>#VALUE!</v>
      </c>
      <c r="T981" s="275" t="e">
        <f t="shared" si="322"/>
        <v>#VALUE!</v>
      </c>
      <c r="U981" s="275" t="e">
        <f t="shared" si="324"/>
        <v>#VALUE!</v>
      </c>
      <c r="V981" s="275" t="e">
        <f t="shared" si="324"/>
        <v>#VALUE!</v>
      </c>
      <c r="W981" s="275" t="e">
        <f t="shared" si="324"/>
        <v>#VALUE!</v>
      </c>
      <c r="X981" s="275" t="e">
        <f t="shared" si="324"/>
        <v>#VALUE!</v>
      </c>
      <c r="Y981" s="275" t="e">
        <f t="shared" si="324"/>
        <v>#VALUE!</v>
      </c>
      <c r="Z981" s="275" t="e">
        <f t="shared" si="324"/>
        <v>#VALUE!</v>
      </c>
      <c r="AA981" s="275" t="e">
        <f t="shared" si="324"/>
        <v>#VALUE!</v>
      </c>
      <c r="AB981" s="275" t="e">
        <f t="shared" si="324"/>
        <v>#VALUE!</v>
      </c>
      <c r="AC981" s="275" t="e">
        <f t="shared" si="324"/>
        <v>#VALUE!</v>
      </c>
      <c r="AD981" s="275" t="e">
        <f t="shared" si="324"/>
        <v>#VALUE!</v>
      </c>
      <c r="AE981" s="276" t="e">
        <f t="shared" si="333"/>
        <v>#VALUE!</v>
      </c>
    </row>
    <row r="982" spans="1:31">
      <c r="A982" s="133" t="e">
        <f t="shared" si="334"/>
        <v>#VALUE!</v>
      </c>
      <c r="B982" s="134" t="e">
        <f t="shared" si="335"/>
        <v>#VALUE!</v>
      </c>
      <c r="C982" s="134" t="e">
        <f t="shared" si="336"/>
        <v>#VALUE!</v>
      </c>
      <c r="D982" s="135" t="e">
        <f t="shared" si="337"/>
        <v>#VALUE!</v>
      </c>
      <c r="E982" s="150" t="e">
        <f t="shared" si="325"/>
        <v>#VALUE!</v>
      </c>
      <c r="F982" s="150" t="e">
        <f t="shared" si="326"/>
        <v>#VALUE!</v>
      </c>
      <c r="G982" s="136" t="e">
        <f t="shared" si="327"/>
        <v>#VALUE!</v>
      </c>
      <c r="H982" s="148" t="e">
        <f t="shared" si="331"/>
        <v>#VALUE!</v>
      </c>
      <c r="I982" s="148" t="e">
        <f t="shared" si="338"/>
        <v>#VALUE!</v>
      </c>
      <c r="J982" s="148" t="e">
        <f t="shared" si="328"/>
        <v>#VALUE!</v>
      </c>
      <c r="K982" s="148" t="e">
        <f t="shared" si="339"/>
        <v>#VALUE!</v>
      </c>
      <c r="L982" s="148" t="e">
        <f t="shared" si="340"/>
        <v>#VALUE!</v>
      </c>
      <c r="M982" s="148" t="e">
        <f t="shared" si="329"/>
        <v>#VALUE!</v>
      </c>
      <c r="N982" s="148" t="e">
        <f t="shared" si="332"/>
        <v>#VALUE!</v>
      </c>
      <c r="O982" s="148"/>
      <c r="P982" s="148"/>
      <c r="Q982" s="148" t="e">
        <f t="shared" si="341"/>
        <v>#VALUE!</v>
      </c>
      <c r="R982" s="148" t="e">
        <f t="shared" si="342"/>
        <v>#VALUE!</v>
      </c>
      <c r="S982" s="137" t="e">
        <f t="shared" si="330"/>
        <v>#VALUE!</v>
      </c>
      <c r="T982" s="275" t="e">
        <f t="shared" si="322"/>
        <v>#VALUE!</v>
      </c>
      <c r="U982" s="275" t="e">
        <f t="shared" si="324"/>
        <v>#VALUE!</v>
      </c>
      <c r="V982" s="275" t="e">
        <f t="shared" si="324"/>
        <v>#VALUE!</v>
      </c>
      <c r="W982" s="275" t="e">
        <f t="shared" si="324"/>
        <v>#VALUE!</v>
      </c>
      <c r="X982" s="275" t="e">
        <f t="shared" si="324"/>
        <v>#VALUE!</v>
      </c>
      <c r="Y982" s="275" t="e">
        <f t="shared" si="324"/>
        <v>#VALUE!</v>
      </c>
      <c r="Z982" s="275" t="e">
        <f t="shared" si="324"/>
        <v>#VALUE!</v>
      </c>
      <c r="AA982" s="275" t="e">
        <f t="shared" si="324"/>
        <v>#VALUE!</v>
      </c>
      <c r="AB982" s="275" t="e">
        <f t="shared" si="324"/>
        <v>#VALUE!</v>
      </c>
      <c r="AC982" s="275" t="e">
        <f t="shared" si="324"/>
        <v>#VALUE!</v>
      </c>
      <c r="AD982" s="275" t="e">
        <f t="shared" si="324"/>
        <v>#VALUE!</v>
      </c>
      <c r="AE982" s="276" t="e">
        <f t="shared" si="333"/>
        <v>#VALUE!</v>
      </c>
    </row>
    <row r="983" spans="1:31">
      <c r="A983" s="133" t="e">
        <f t="shared" si="334"/>
        <v>#VALUE!</v>
      </c>
      <c r="B983" s="134" t="e">
        <f t="shared" si="335"/>
        <v>#VALUE!</v>
      </c>
      <c r="C983" s="134" t="e">
        <f t="shared" si="336"/>
        <v>#VALUE!</v>
      </c>
      <c r="D983" s="135" t="e">
        <f t="shared" si="337"/>
        <v>#VALUE!</v>
      </c>
      <c r="E983" s="150" t="e">
        <f t="shared" si="325"/>
        <v>#VALUE!</v>
      </c>
      <c r="F983" s="150" t="e">
        <f t="shared" si="326"/>
        <v>#VALUE!</v>
      </c>
      <c r="G983" s="136" t="e">
        <f t="shared" si="327"/>
        <v>#VALUE!</v>
      </c>
      <c r="H983" s="148" t="e">
        <f t="shared" si="331"/>
        <v>#VALUE!</v>
      </c>
      <c r="I983" s="148" t="e">
        <f t="shared" si="338"/>
        <v>#VALUE!</v>
      </c>
      <c r="J983" s="148" t="e">
        <f t="shared" si="328"/>
        <v>#VALUE!</v>
      </c>
      <c r="K983" s="148" t="e">
        <f t="shared" si="339"/>
        <v>#VALUE!</v>
      </c>
      <c r="L983" s="148" t="e">
        <f t="shared" si="340"/>
        <v>#VALUE!</v>
      </c>
      <c r="M983" s="148" t="e">
        <f t="shared" si="329"/>
        <v>#VALUE!</v>
      </c>
      <c r="N983" s="148" t="e">
        <f t="shared" si="332"/>
        <v>#VALUE!</v>
      </c>
      <c r="O983" s="148"/>
      <c r="P983" s="148"/>
      <c r="Q983" s="148" t="e">
        <f t="shared" si="341"/>
        <v>#VALUE!</v>
      </c>
      <c r="R983" s="148" t="e">
        <f t="shared" si="342"/>
        <v>#VALUE!</v>
      </c>
      <c r="S983" s="137" t="e">
        <f t="shared" si="330"/>
        <v>#VALUE!</v>
      </c>
      <c r="T983" s="275" t="e">
        <f t="shared" si="322"/>
        <v>#VALUE!</v>
      </c>
      <c r="U983" s="275" t="e">
        <f t="shared" si="324"/>
        <v>#VALUE!</v>
      </c>
      <c r="V983" s="275" t="e">
        <f t="shared" si="324"/>
        <v>#VALUE!</v>
      </c>
      <c r="W983" s="275" t="e">
        <f t="shared" si="324"/>
        <v>#VALUE!</v>
      </c>
      <c r="X983" s="275" t="e">
        <f t="shared" si="324"/>
        <v>#VALUE!</v>
      </c>
      <c r="Y983" s="275" t="e">
        <f t="shared" si="324"/>
        <v>#VALUE!</v>
      </c>
      <c r="Z983" s="275" t="e">
        <f t="shared" si="324"/>
        <v>#VALUE!</v>
      </c>
      <c r="AA983" s="275" t="e">
        <f t="shared" si="324"/>
        <v>#VALUE!</v>
      </c>
      <c r="AB983" s="275" t="e">
        <f t="shared" si="324"/>
        <v>#VALUE!</v>
      </c>
      <c r="AC983" s="275" t="e">
        <f t="shared" si="324"/>
        <v>#VALUE!</v>
      </c>
      <c r="AD983" s="275" t="e">
        <f t="shared" si="324"/>
        <v>#VALUE!</v>
      </c>
      <c r="AE983" s="276" t="e">
        <f t="shared" si="333"/>
        <v>#VALUE!</v>
      </c>
    </row>
    <row r="984" spans="1:31">
      <c r="A984" s="133" t="e">
        <f t="shared" si="334"/>
        <v>#VALUE!</v>
      </c>
      <c r="B984" s="134" t="e">
        <f t="shared" si="335"/>
        <v>#VALUE!</v>
      </c>
      <c r="C984" s="134" t="e">
        <f t="shared" si="336"/>
        <v>#VALUE!</v>
      </c>
      <c r="D984" s="135" t="e">
        <f t="shared" si="337"/>
        <v>#VALUE!</v>
      </c>
      <c r="E984" s="150" t="e">
        <f t="shared" si="325"/>
        <v>#VALUE!</v>
      </c>
      <c r="F984" s="150" t="e">
        <f t="shared" si="326"/>
        <v>#VALUE!</v>
      </c>
      <c r="G984" s="136" t="e">
        <f t="shared" si="327"/>
        <v>#VALUE!</v>
      </c>
      <c r="H984" s="148" t="e">
        <f t="shared" si="331"/>
        <v>#VALUE!</v>
      </c>
      <c r="I984" s="148" t="e">
        <f t="shared" si="338"/>
        <v>#VALUE!</v>
      </c>
      <c r="J984" s="148" t="e">
        <f t="shared" si="328"/>
        <v>#VALUE!</v>
      </c>
      <c r="K984" s="148" t="e">
        <f t="shared" si="339"/>
        <v>#VALUE!</v>
      </c>
      <c r="L984" s="148" t="e">
        <f t="shared" si="340"/>
        <v>#VALUE!</v>
      </c>
      <c r="M984" s="148" t="e">
        <f t="shared" si="329"/>
        <v>#VALUE!</v>
      </c>
      <c r="N984" s="148" t="e">
        <f t="shared" si="332"/>
        <v>#VALUE!</v>
      </c>
      <c r="O984" s="148"/>
      <c r="P984" s="148"/>
      <c r="Q984" s="148" t="e">
        <f t="shared" si="341"/>
        <v>#VALUE!</v>
      </c>
      <c r="R984" s="148" t="e">
        <f t="shared" si="342"/>
        <v>#VALUE!</v>
      </c>
      <c r="S984" s="137" t="e">
        <f t="shared" si="330"/>
        <v>#VALUE!</v>
      </c>
      <c r="T984" s="275" t="e">
        <f t="shared" si="322"/>
        <v>#VALUE!</v>
      </c>
      <c r="U984" s="275" t="e">
        <f t="shared" si="324"/>
        <v>#VALUE!</v>
      </c>
      <c r="V984" s="275" t="e">
        <f t="shared" si="324"/>
        <v>#VALUE!</v>
      </c>
      <c r="W984" s="275" t="e">
        <f t="shared" si="324"/>
        <v>#VALUE!</v>
      </c>
      <c r="X984" s="275" t="e">
        <f t="shared" si="324"/>
        <v>#VALUE!</v>
      </c>
      <c r="Y984" s="275" t="e">
        <f t="shared" si="324"/>
        <v>#VALUE!</v>
      </c>
      <c r="Z984" s="275" t="e">
        <f t="shared" si="324"/>
        <v>#VALUE!</v>
      </c>
      <c r="AA984" s="275" t="e">
        <f t="shared" si="324"/>
        <v>#VALUE!</v>
      </c>
      <c r="AB984" s="275" t="e">
        <f t="shared" si="324"/>
        <v>#VALUE!</v>
      </c>
      <c r="AC984" s="275" t="e">
        <f t="shared" si="324"/>
        <v>#VALUE!</v>
      </c>
      <c r="AD984" s="275" t="e">
        <f t="shared" si="324"/>
        <v>#VALUE!</v>
      </c>
      <c r="AE984" s="276" t="e">
        <f t="shared" si="333"/>
        <v>#VALUE!</v>
      </c>
    </row>
    <row r="985" spans="1:31">
      <c r="A985" s="133" t="e">
        <f t="shared" si="334"/>
        <v>#VALUE!</v>
      </c>
      <c r="B985" s="134" t="e">
        <f t="shared" si="335"/>
        <v>#VALUE!</v>
      </c>
      <c r="C985" s="134" t="e">
        <f t="shared" si="336"/>
        <v>#VALUE!</v>
      </c>
      <c r="D985" s="135" t="e">
        <f t="shared" si="337"/>
        <v>#VALUE!</v>
      </c>
      <c r="E985" s="150" t="e">
        <f t="shared" si="325"/>
        <v>#VALUE!</v>
      </c>
      <c r="F985" s="150" t="e">
        <f t="shared" si="326"/>
        <v>#VALUE!</v>
      </c>
      <c r="G985" s="136" t="e">
        <f t="shared" si="327"/>
        <v>#VALUE!</v>
      </c>
      <c r="H985" s="148" t="e">
        <f t="shared" si="331"/>
        <v>#VALUE!</v>
      </c>
      <c r="I985" s="148" t="e">
        <f t="shared" si="338"/>
        <v>#VALUE!</v>
      </c>
      <c r="J985" s="148" t="e">
        <f t="shared" si="328"/>
        <v>#VALUE!</v>
      </c>
      <c r="K985" s="148" t="e">
        <f t="shared" si="339"/>
        <v>#VALUE!</v>
      </c>
      <c r="L985" s="148" t="e">
        <f t="shared" si="340"/>
        <v>#VALUE!</v>
      </c>
      <c r="M985" s="148" t="e">
        <f t="shared" si="329"/>
        <v>#VALUE!</v>
      </c>
      <c r="N985" s="148" t="e">
        <f t="shared" si="332"/>
        <v>#VALUE!</v>
      </c>
      <c r="O985" s="148"/>
      <c r="P985" s="148"/>
      <c r="Q985" s="148" t="e">
        <f t="shared" si="341"/>
        <v>#VALUE!</v>
      </c>
      <c r="R985" s="148" t="e">
        <f t="shared" si="342"/>
        <v>#VALUE!</v>
      </c>
      <c r="S985" s="137" t="e">
        <f t="shared" si="330"/>
        <v>#VALUE!</v>
      </c>
      <c r="T985" s="275" t="e">
        <f t="shared" si="322"/>
        <v>#VALUE!</v>
      </c>
      <c r="U985" s="275" t="e">
        <f t="shared" si="324"/>
        <v>#VALUE!</v>
      </c>
      <c r="V985" s="275" t="e">
        <f t="shared" si="324"/>
        <v>#VALUE!</v>
      </c>
      <c r="W985" s="275" t="e">
        <f t="shared" si="324"/>
        <v>#VALUE!</v>
      </c>
      <c r="X985" s="275" t="e">
        <f t="shared" si="324"/>
        <v>#VALUE!</v>
      </c>
      <c r="Y985" s="275" t="e">
        <f t="shared" si="324"/>
        <v>#VALUE!</v>
      </c>
      <c r="Z985" s="275" t="e">
        <f t="shared" si="324"/>
        <v>#VALUE!</v>
      </c>
      <c r="AA985" s="275" t="e">
        <f t="shared" si="324"/>
        <v>#VALUE!</v>
      </c>
      <c r="AB985" s="275" t="e">
        <f t="shared" si="324"/>
        <v>#VALUE!</v>
      </c>
      <c r="AC985" s="275" t="e">
        <f t="shared" si="324"/>
        <v>#VALUE!</v>
      </c>
      <c r="AD985" s="275" t="e">
        <f t="shared" si="324"/>
        <v>#VALUE!</v>
      </c>
      <c r="AE985" s="276" t="e">
        <f t="shared" si="333"/>
        <v>#VALUE!</v>
      </c>
    </row>
    <row r="986" spans="1:31">
      <c r="A986" s="133" t="e">
        <f t="shared" si="334"/>
        <v>#VALUE!</v>
      </c>
      <c r="B986" s="134" t="e">
        <f t="shared" si="335"/>
        <v>#VALUE!</v>
      </c>
      <c r="C986" s="134" t="e">
        <f t="shared" si="336"/>
        <v>#VALUE!</v>
      </c>
      <c r="D986" s="135" t="e">
        <f t="shared" si="337"/>
        <v>#VALUE!</v>
      </c>
      <c r="E986" s="150" t="e">
        <f t="shared" si="325"/>
        <v>#VALUE!</v>
      </c>
      <c r="F986" s="150" t="e">
        <f t="shared" si="326"/>
        <v>#VALUE!</v>
      </c>
      <c r="G986" s="136" t="e">
        <f t="shared" si="327"/>
        <v>#VALUE!</v>
      </c>
      <c r="H986" s="148" t="e">
        <f t="shared" si="331"/>
        <v>#VALUE!</v>
      </c>
      <c r="I986" s="148" t="e">
        <f t="shared" si="338"/>
        <v>#VALUE!</v>
      </c>
      <c r="J986" s="148" t="e">
        <f t="shared" si="328"/>
        <v>#VALUE!</v>
      </c>
      <c r="K986" s="148" t="e">
        <f t="shared" si="339"/>
        <v>#VALUE!</v>
      </c>
      <c r="L986" s="148" t="e">
        <f t="shared" si="340"/>
        <v>#VALUE!</v>
      </c>
      <c r="M986" s="148" t="e">
        <f t="shared" si="329"/>
        <v>#VALUE!</v>
      </c>
      <c r="N986" s="148" t="e">
        <f t="shared" si="332"/>
        <v>#VALUE!</v>
      </c>
      <c r="O986" s="148"/>
      <c r="P986" s="148"/>
      <c r="Q986" s="148" t="e">
        <f t="shared" si="341"/>
        <v>#VALUE!</v>
      </c>
      <c r="R986" s="148" t="e">
        <f t="shared" si="342"/>
        <v>#VALUE!</v>
      </c>
      <c r="S986" s="137" t="e">
        <f t="shared" si="330"/>
        <v>#VALUE!</v>
      </c>
      <c r="T986" s="275" t="e">
        <f t="shared" si="322"/>
        <v>#VALUE!</v>
      </c>
      <c r="U986" s="275" t="e">
        <f t="shared" si="324"/>
        <v>#VALUE!</v>
      </c>
      <c r="V986" s="275" t="e">
        <f t="shared" si="324"/>
        <v>#VALUE!</v>
      </c>
      <c r="W986" s="275" t="e">
        <f t="shared" si="324"/>
        <v>#VALUE!</v>
      </c>
      <c r="X986" s="275" t="e">
        <f t="shared" si="324"/>
        <v>#VALUE!</v>
      </c>
      <c r="Y986" s="275" t="e">
        <f t="shared" si="324"/>
        <v>#VALUE!</v>
      </c>
      <c r="Z986" s="275" t="e">
        <f t="shared" si="324"/>
        <v>#VALUE!</v>
      </c>
      <c r="AA986" s="275" t="e">
        <f t="shared" si="324"/>
        <v>#VALUE!</v>
      </c>
      <c r="AB986" s="275" t="e">
        <f t="shared" si="324"/>
        <v>#VALUE!</v>
      </c>
      <c r="AC986" s="275" t="e">
        <f t="shared" si="324"/>
        <v>#VALUE!</v>
      </c>
      <c r="AD986" s="275" t="e">
        <f t="shared" si="324"/>
        <v>#VALUE!</v>
      </c>
      <c r="AE986" s="276" t="e">
        <f t="shared" si="333"/>
        <v>#VALUE!</v>
      </c>
    </row>
    <row r="987" spans="1:31">
      <c r="A987" s="133" t="e">
        <f t="shared" si="334"/>
        <v>#VALUE!</v>
      </c>
      <c r="B987" s="134" t="e">
        <f t="shared" si="335"/>
        <v>#VALUE!</v>
      </c>
      <c r="C987" s="134" t="e">
        <f t="shared" si="336"/>
        <v>#VALUE!</v>
      </c>
      <c r="D987" s="135" t="e">
        <f t="shared" si="337"/>
        <v>#VALUE!</v>
      </c>
      <c r="E987" s="150" t="e">
        <f t="shared" si="325"/>
        <v>#VALUE!</v>
      </c>
      <c r="F987" s="150" t="e">
        <f t="shared" si="326"/>
        <v>#VALUE!</v>
      </c>
      <c r="G987" s="136" t="e">
        <f t="shared" si="327"/>
        <v>#VALUE!</v>
      </c>
      <c r="H987" s="148" t="e">
        <f t="shared" si="331"/>
        <v>#VALUE!</v>
      </c>
      <c r="I987" s="148" t="e">
        <f t="shared" si="338"/>
        <v>#VALUE!</v>
      </c>
      <c r="J987" s="148" t="e">
        <f t="shared" si="328"/>
        <v>#VALUE!</v>
      </c>
      <c r="K987" s="148" t="e">
        <f t="shared" si="339"/>
        <v>#VALUE!</v>
      </c>
      <c r="L987" s="148" t="e">
        <f t="shared" si="340"/>
        <v>#VALUE!</v>
      </c>
      <c r="M987" s="148" t="e">
        <f t="shared" si="329"/>
        <v>#VALUE!</v>
      </c>
      <c r="N987" s="148" t="e">
        <f t="shared" si="332"/>
        <v>#VALUE!</v>
      </c>
      <c r="O987" s="148"/>
      <c r="P987" s="148"/>
      <c r="Q987" s="148" t="e">
        <f t="shared" si="341"/>
        <v>#VALUE!</v>
      </c>
      <c r="R987" s="148" t="e">
        <f t="shared" si="342"/>
        <v>#VALUE!</v>
      </c>
      <c r="S987" s="137" t="e">
        <f t="shared" si="330"/>
        <v>#VALUE!</v>
      </c>
      <c r="T987" s="275" t="e">
        <f t="shared" si="322"/>
        <v>#VALUE!</v>
      </c>
      <c r="U987" s="275" t="e">
        <f t="shared" si="324"/>
        <v>#VALUE!</v>
      </c>
      <c r="V987" s="275" t="e">
        <f t="shared" si="324"/>
        <v>#VALUE!</v>
      </c>
      <c r="W987" s="275" t="e">
        <f t="shared" si="324"/>
        <v>#VALUE!</v>
      </c>
      <c r="X987" s="275" t="e">
        <f t="shared" si="324"/>
        <v>#VALUE!</v>
      </c>
      <c r="Y987" s="275" t="e">
        <f t="shared" si="324"/>
        <v>#VALUE!</v>
      </c>
      <c r="Z987" s="275" t="e">
        <f t="shared" si="324"/>
        <v>#VALUE!</v>
      </c>
      <c r="AA987" s="275" t="e">
        <f t="shared" si="324"/>
        <v>#VALUE!</v>
      </c>
      <c r="AB987" s="275" t="e">
        <f t="shared" si="324"/>
        <v>#VALUE!</v>
      </c>
      <c r="AC987" s="275" t="e">
        <f t="shared" si="324"/>
        <v>#VALUE!</v>
      </c>
      <c r="AD987" s="275" t="e">
        <f t="shared" si="324"/>
        <v>#VALUE!</v>
      </c>
      <c r="AE987" s="276" t="e">
        <f t="shared" si="333"/>
        <v>#VALUE!</v>
      </c>
    </row>
    <row r="988" spans="1:31">
      <c r="A988" s="133" t="e">
        <f t="shared" si="334"/>
        <v>#VALUE!</v>
      </c>
      <c r="B988" s="134" t="e">
        <f t="shared" si="335"/>
        <v>#VALUE!</v>
      </c>
      <c r="C988" s="134" t="e">
        <f t="shared" si="336"/>
        <v>#VALUE!</v>
      </c>
      <c r="D988" s="135" t="e">
        <f t="shared" si="337"/>
        <v>#VALUE!</v>
      </c>
      <c r="E988" s="150" t="e">
        <f t="shared" si="325"/>
        <v>#VALUE!</v>
      </c>
      <c r="F988" s="150" t="e">
        <f t="shared" si="326"/>
        <v>#VALUE!</v>
      </c>
      <c r="G988" s="136" t="e">
        <f t="shared" si="327"/>
        <v>#VALUE!</v>
      </c>
      <c r="H988" s="148" t="e">
        <f t="shared" si="331"/>
        <v>#VALUE!</v>
      </c>
      <c r="I988" s="148" t="e">
        <f t="shared" si="338"/>
        <v>#VALUE!</v>
      </c>
      <c r="J988" s="148" t="e">
        <f t="shared" si="328"/>
        <v>#VALUE!</v>
      </c>
      <c r="K988" s="148" t="e">
        <f t="shared" si="339"/>
        <v>#VALUE!</v>
      </c>
      <c r="L988" s="148" t="e">
        <f t="shared" si="340"/>
        <v>#VALUE!</v>
      </c>
      <c r="M988" s="148" t="e">
        <f t="shared" si="329"/>
        <v>#VALUE!</v>
      </c>
      <c r="N988" s="148" t="e">
        <f t="shared" si="332"/>
        <v>#VALUE!</v>
      </c>
      <c r="O988" s="148"/>
      <c r="P988" s="148"/>
      <c r="Q988" s="148" t="e">
        <f t="shared" si="341"/>
        <v>#VALUE!</v>
      </c>
      <c r="R988" s="148" t="e">
        <f t="shared" si="342"/>
        <v>#VALUE!</v>
      </c>
      <c r="S988" s="137" t="e">
        <f t="shared" si="330"/>
        <v>#VALUE!</v>
      </c>
      <c r="T988" s="275" t="e">
        <f t="shared" si="322"/>
        <v>#VALUE!</v>
      </c>
      <c r="U988" s="275" t="e">
        <f t="shared" si="324"/>
        <v>#VALUE!</v>
      </c>
      <c r="V988" s="275" t="e">
        <f t="shared" si="324"/>
        <v>#VALUE!</v>
      </c>
      <c r="W988" s="275" t="e">
        <f t="shared" si="324"/>
        <v>#VALUE!</v>
      </c>
      <c r="X988" s="275" t="e">
        <f t="shared" si="324"/>
        <v>#VALUE!</v>
      </c>
      <c r="Y988" s="275" t="e">
        <f t="shared" si="324"/>
        <v>#VALUE!</v>
      </c>
      <c r="Z988" s="275" t="e">
        <f t="shared" si="324"/>
        <v>#VALUE!</v>
      </c>
      <c r="AA988" s="275" t="e">
        <f t="shared" si="324"/>
        <v>#VALUE!</v>
      </c>
      <c r="AB988" s="275" t="e">
        <f t="shared" si="324"/>
        <v>#VALUE!</v>
      </c>
      <c r="AC988" s="275" t="e">
        <f t="shared" si="324"/>
        <v>#VALUE!</v>
      </c>
      <c r="AD988" s="275" t="e">
        <f t="shared" si="324"/>
        <v>#VALUE!</v>
      </c>
      <c r="AE988" s="276" t="e">
        <f t="shared" si="333"/>
        <v>#VALUE!</v>
      </c>
    </row>
    <row r="989" spans="1:31">
      <c r="A989" s="133" t="e">
        <f t="shared" si="334"/>
        <v>#VALUE!</v>
      </c>
      <c r="B989" s="134" t="e">
        <f t="shared" si="335"/>
        <v>#VALUE!</v>
      </c>
      <c r="C989" s="134" t="e">
        <f t="shared" si="336"/>
        <v>#VALUE!</v>
      </c>
      <c r="D989" s="135" t="e">
        <f t="shared" si="337"/>
        <v>#VALUE!</v>
      </c>
      <c r="E989" s="150" t="e">
        <f t="shared" si="325"/>
        <v>#VALUE!</v>
      </c>
      <c r="F989" s="150" t="e">
        <f t="shared" si="326"/>
        <v>#VALUE!</v>
      </c>
      <c r="G989" s="136" t="e">
        <f t="shared" si="327"/>
        <v>#VALUE!</v>
      </c>
      <c r="H989" s="148" t="e">
        <f t="shared" si="331"/>
        <v>#VALUE!</v>
      </c>
      <c r="I989" s="148" t="e">
        <f t="shared" si="338"/>
        <v>#VALUE!</v>
      </c>
      <c r="J989" s="148" t="e">
        <f t="shared" si="328"/>
        <v>#VALUE!</v>
      </c>
      <c r="K989" s="148" t="e">
        <f t="shared" si="339"/>
        <v>#VALUE!</v>
      </c>
      <c r="L989" s="148" t="e">
        <f t="shared" si="340"/>
        <v>#VALUE!</v>
      </c>
      <c r="M989" s="148" t="e">
        <f t="shared" si="329"/>
        <v>#VALUE!</v>
      </c>
      <c r="N989" s="148" t="e">
        <f t="shared" si="332"/>
        <v>#VALUE!</v>
      </c>
      <c r="O989" s="148"/>
      <c r="P989" s="148"/>
      <c r="Q989" s="148" t="e">
        <f t="shared" si="341"/>
        <v>#VALUE!</v>
      </c>
      <c r="R989" s="148" t="e">
        <f t="shared" si="342"/>
        <v>#VALUE!</v>
      </c>
      <c r="S989" s="137" t="e">
        <f t="shared" si="330"/>
        <v>#VALUE!</v>
      </c>
      <c r="T989" s="275" t="e">
        <f t="shared" si="322"/>
        <v>#VALUE!</v>
      </c>
      <c r="U989" s="275" t="e">
        <f t="shared" si="324"/>
        <v>#VALUE!</v>
      </c>
      <c r="V989" s="275" t="e">
        <f t="shared" si="324"/>
        <v>#VALUE!</v>
      </c>
      <c r="W989" s="275" t="e">
        <f t="shared" si="324"/>
        <v>#VALUE!</v>
      </c>
      <c r="X989" s="275" t="e">
        <f t="shared" si="324"/>
        <v>#VALUE!</v>
      </c>
      <c r="Y989" s="275" t="e">
        <f t="shared" si="324"/>
        <v>#VALUE!</v>
      </c>
      <c r="Z989" s="275" t="e">
        <f t="shared" si="324"/>
        <v>#VALUE!</v>
      </c>
      <c r="AA989" s="275" t="e">
        <f t="shared" si="324"/>
        <v>#VALUE!</v>
      </c>
      <c r="AB989" s="275" t="e">
        <f t="shared" si="324"/>
        <v>#VALUE!</v>
      </c>
      <c r="AC989" s="275" t="e">
        <f t="shared" si="324"/>
        <v>#VALUE!</v>
      </c>
      <c r="AD989" s="275" t="e">
        <f t="shared" si="324"/>
        <v>#VALUE!</v>
      </c>
      <c r="AE989" s="276" t="e">
        <f t="shared" si="333"/>
        <v>#VALUE!</v>
      </c>
    </row>
    <row r="990" spans="1:31">
      <c r="A990" s="133" t="e">
        <f t="shared" si="334"/>
        <v>#VALUE!</v>
      </c>
      <c r="B990" s="134" t="e">
        <f t="shared" si="335"/>
        <v>#VALUE!</v>
      </c>
      <c r="C990" s="134" t="e">
        <f t="shared" si="336"/>
        <v>#VALUE!</v>
      </c>
      <c r="D990" s="135" t="e">
        <f t="shared" si="337"/>
        <v>#VALUE!</v>
      </c>
      <c r="E990" s="150" t="e">
        <f t="shared" si="325"/>
        <v>#VALUE!</v>
      </c>
      <c r="F990" s="150" t="e">
        <f t="shared" si="326"/>
        <v>#VALUE!</v>
      </c>
      <c r="G990" s="136" t="e">
        <f t="shared" si="327"/>
        <v>#VALUE!</v>
      </c>
      <c r="H990" s="148" t="e">
        <f t="shared" si="331"/>
        <v>#VALUE!</v>
      </c>
      <c r="I990" s="148" t="e">
        <f t="shared" si="338"/>
        <v>#VALUE!</v>
      </c>
      <c r="J990" s="148" t="e">
        <f t="shared" si="328"/>
        <v>#VALUE!</v>
      </c>
      <c r="K990" s="148" t="e">
        <f t="shared" si="339"/>
        <v>#VALUE!</v>
      </c>
      <c r="L990" s="148" t="e">
        <f t="shared" si="340"/>
        <v>#VALUE!</v>
      </c>
      <c r="M990" s="148" t="e">
        <f t="shared" si="329"/>
        <v>#VALUE!</v>
      </c>
      <c r="N990" s="148" t="e">
        <f t="shared" si="332"/>
        <v>#VALUE!</v>
      </c>
      <c r="O990" s="148"/>
      <c r="P990" s="148"/>
      <c r="Q990" s="148" t="e">
        <f t="shared" si="341"/>
        <v>#VALUE!</v>
      </c>
      <c r="R990" s="148" t="e">
        <f t="shared" si="342"/>
        <v>#VALUE!</v>
      </c>
      <c r="S990" s="137" t="e">
        <f t="shared" si="330"/>
        <v>#VALUE!</v>
      </c>
      <c r="T990" s="275" t="e">
        <f t="shared" si="322"/>
        <v>#VALUE!</v>
      </c>
      <c r="U990" s="275" t="e">
        <f t="shared" si="324"/>
        <v>#VALUE!</v>
      </c>
      <c r="V990" s="275" t="e">
        <f t="shared" si="324"/>
        <v>#VALUE!</v>
      </c>
      <c r="W990" s="275" t="e">
        <f t="shared" si="324"/>
        <v>#VALUE!</v>
      </c>
      <c r="X990" s="275" t="e">
        <f t="shared" si="324"/>
        <v>#VALUE!</v>
      </c>
      <c r="Y990" s="275" t="e">
        <f t="shared" si="324"/>
        <v>#VALUE!</v>
      </c>
      <c r="Z990" s="275" t="e">
        <f t="shared" si="324"/>
        <v>#VALUE!</v>
      </c>
      <c r="AA990" s="275" t="e">
        <f t="shared" si="324"/>
        <v>#VALUE!</v>
      </c>
      <c r="AB990" s="275" t="e">
        <f t="shared" si="324"/>
        <v>#VALUE!</v>
      </c>
      <c r="AC990" s="275" t="e">
        <f t="shared" si="324"/>
        <v>#VALUE!</v>
      </c>
      <c r="AD990" s="275" t="e">
        <f t="shared" si="324"/>
        <v>#VALUE!</v>
      </c>
      <c r="AE990" s="276" t="e">
        <f t="shared" si="333"/>
        <v>#VALUE!</v>
      </c>
    </row>
    <row r="991" spans="1:31">
      <c r="A991" s="133" t="e">
        <f t="shared" si="334"/>
        <v>#VALUE!</v>
      </c>
      <c r="B991" s="134" t="e">
        <f t="shared" si="335"/>
        <v>#VALUE!</v>
      </c>
      <c r="C991" s="134" t="e">
        <f t="shared" si="336"/>
        <v>#VALUE!</v>
      </c>
      <c r="D991" s="135" t="e">
        <f t="shared" si="337"/>
        <v>#VALUE!</v>
      </c>
      <c r="E991" s="150" t="e">
        <f t="shared" si="325"/>
        <v>#VALUE!</v>
      </c>
      <c r="F991" s="150" t="e">
        <f t="shared" si="326"/>
        <v>#VALUE!</v>
      </c>
      <c r="G991" s="136" t="e">
        <f t="shared" si="327"/>
        <v>#VALUE!</v>
      </c>
      <c r="H991" s="148" t="e">
        <f t="shared" si="331"/>
        <v>#VALUE!</v>
      </c>
      <c r="I991" s="148" t="e">
        <f t="shared" si="338"/>
        <v>#VALUE!</v>
      </c>
      <c r="J991" s="148" t="e">
        <f t="shared" si="328"/>
        <v>#VALUE!</v>
      </c>
      <c r="K991" s="148" t="e">
        <f t="shared" si="339"/>
        <v>#VALUE!</v>
      </c>
      <c r="L991" s="148" t="e">
        <f t="shared" si="340"/>
        <v>#VALUE!</v>
      </c>
      <c r="M991" s="148" t="e">
        <f t="shared" si="329"/>
        <v>#VALUE!</v>
      </c>
      <c r="N991" s="148" t="e">
        <f t="shared" si="332"/>
        <v>#VALUE!</v>
      </c>
      <c r="O991" s="148"/>
      <c r="P991" s="148"/>
      <c r="Q991" s="148" t="e">
        <f t="shared" si="341"/>
        <v>#VALUE!</v>
      </c>
      <c r="R991" s="148" t="e">
        <f t="shared" si="342"/>
        <v>#VALUE!</v>
      </c>
      <c r="S991" s="137" t="e">
        <f t="shared" si="330"/>
        <v>#VALUE!</v>
      </c>
      <c r="T991" s="275" t="e">
        <f t="shared" si="322"/>
        <v>#VALUE!</v>
      </c>
      <c r="U991" s="275" t="e">
        <f t="shared" si="324"/>
        <v>#VALUE!</v>
      </c>
      <c r="V991" s="275" t="e">
        <f t="shared" si="324"/>
        <v>#VALUE!</v>
      </c>
      <c r="W991" s="275" t="e">
        <f t="shared" si="324"/>
        <v>#VALUE!</v>
      </c>
      <c r="X991" s="275" t="e">
        <f t="shared" si="324"/>
        <v>#VALUE!</v>
      </c>
      <c r="Y991" s="275" t="e">
        <f t="shared" si="324"/>
        <v>#VALUE!</v>
      </c>
      <c r="Z991" s="275" t="e">
        <f t="shared" si="324"/>
        <v>#VALUE!</v>
      </c>
      <c r="AA991" s="275" t="e">
        <f t="shared" si="324"/>
        <v>#VALUE!</v>
      </c>
      <c r="AB991" s="275" t="e">
        <f t="shared" si="324"/>
        <v>#VALUE!</v>
      </c>
      <c r="AC991" s="275" t="e">
        <f t="shared" si="324"/>
        <v>#VALUE!</v>
      </c>
      <c r="AD991" s="275" t="e">
        <f t="shared" si="324"/>
        <v>#VALUE!</v>
      </c>
      <c r="AE991" s="276" t="e">
        <f t="shared" si="333"/>
        <v>#VALUE!</v>
      </c>
    </row>
    <row r="992" spans="1:31">
      <c r="A992" s="133" t="e">
        <f t="shared" si="334"/>
        <v>#VALUE!</v>
      </c>
      <c r="B992" s="134" t="e">
        <f t="shared" si="335"/>
        <v>#VALUE!</v>
      </c>
      <c r="C992" s="134" t="e">
        <f t="shared" si="336"/>
        <v>#VALUE!</v>
      </c>
      <c r="D992" s="135" t="e">
        <f t="shared" si="337"/>
        <v>#VALUE!</v>
      </c>
      <c r="E992" s="150" t="e">
        <f t="shared" si="325"/>
        <v>#VALUE!</v>
      </c>
      <c r="F992" s="150" t="e">
        <f t="shared" si="326"/>
        <v>#VALUE!</v>
      </c>
      <c r="G992" s="136" t="e">
        <f t="shared" si="327"/>
        <v>#VALUE!</v>
      </c>
      <c r="H992" s="148" t="e">
        <f t="shared" si="331"/>
        <v>#VALUE!</v>
      </c>
      <c r="I992" s="148" t="e">
        <f t="shared" si="338"/>
        <v>#VALUE!</v>
      </c>
      <c r="J992" s="148" t="e">
        <f t="shared" si="328"/>
        <v>#VALUE!</v>
      </c>
      <c r="K992" s="148" t="e">
        <f t="shared" si="339"/>
        <v>#VALUE!</v>
      </c>
      <c r="L992" s="148" t="e">
        <f t="shared" si="340"/>
        <v>#VALUE!</v>
      </c>
      <c r="M992" s="148" t="e">
        <f t="shared" si="329"/>
        <v>#VALUE!</v>
      </c>
      <c r="N992" s="148" t="e">
        <f t="shared" si="332"/>
        <v>#VALUE!</v>
      </c>
      <c r="O992" s="148"/>
      <c r="P992" s="148"/>
      <c r="Q992" s="148" t="e">
        <f t="shared" si="341"/>
        <v>#VALUE!</v>
      </c>
      <c r="R992" s="148" t="e">
        <f t="shared" si="342"/>
        <v>#VALUE!</v>
      </c>
      <c r="S992" s="137" t="e">
        <f t="shared" si="330"/>
        <v>#VALUE!</v>
      </c>
      <c r="T992" s="275" t="e">
        <f t="shared" si="322"/>
        <v>#VALUE!</v>
      </c>
      <c r="U992" s="275" t="e">
        <f t="shared" si="324"/>
        <v>#VALUE!</v>
      </c>
      <c r="V992" s="275" t="e">
        <f t="shared" si="324"/>
        <v>#VALUE!</v>
      </c>
      <c r="W992" s="275" t="e">
        <f t="shared" si="324"/>
        <v>#VALUE!</v>
      </c>
      <c r="X992" s="275" t="e">
        <f t="shared" si="324"/>
        <v>#VALUE!</v>
      </c>
      <c r="Y992" s="275" t="e">
        <f t="shared" si="324"/>
        <v>#VALUE!</v>
      </c>
      <c r="Z992" s="275" t="e">
        <f t="shared" si="324"/>
        <v>#VALUE!</v>
      </c>
      <c r="AA992" s="275" t="e">
        <f t="shared" si="324"/>
        <v>#VALUE!</v>
      </c>
      <c r="AB992" s="275" t="e">
        <f t="shared" si="324"/>
        <v>#VALUE!</v>
      </c>
      <c r="AC992" s="275" t="e">
        <f t="shared" si="324"/>
        <v>#VALUE!</v>
      </c>
      <c r="AD992" s="275" t="e">
        <f t="shared" si="324"/>
        <v>#VALUE!</v>
      </c>
      <c r="AE992" s="276" t="e">
        <f t="shared" si="333"/>
        <v>#VALUE!</v>
      </c>
    </row>
    <row r="993" spans="1:31">
      <c r="A993" s="133" t="e">
        <f t="shared" si="334"/>
        <v>#VALUE!</v>
      </c>
      <c r="B993" s="134" t="e">
        <f t="shared" si="335"/>
        <v>#VALUE!</v>
      </c>
      <c r="C993" s="134" t="e">
        <f t="shared" si="336"/>
        <v>#VALUE!</v>
      </c>
      <c r="D993" s="135" t="e">
        <f t="shared" si="337"/>
        <v>#VALUE!</v>
      </c>
      <c r="E993" s="150" t="e">
        <f t="shared" si="325"/>
        <v>#VALUE!</v>
      </c>
      <c r="F993" s="150" t="e">
        <f t="shared" si="326"/>
        <v>#VALUE!</v>
      </c>
      <c r="G993" s="136" t="e">
        <f t="shared" si="327"/>
        <v>#VALUE!</v>
      </c>
      <c r="H993" s="148" t="e">
        <f t="shared" si="331"/>
        <v>#VALUE!</v>
      </c>
      <c r="I993" s="148" t="e">
        <f t="shared" si="338"/>
        <v>#VALUE!</v>
      </c>
      <c r="J993" s="148" t="e">
        <f t="shared" si="328"/>
        <v>#VALUE!</v>
      </c>
      <c r="K993" s="148" t="e">
        <f t="shared" si="339"/>
        <v>#VALUE!</v>
      </c>
      <c r="L993" s="148" t="e">
        <f t="shared" si="340"/>
        <v>#VALUE!</v>
      </c>
      <c r="M993" s="148" t="e">
        <f t="shared" si="329"/>
        <v>#VALUE!</v>
      </c>
      <c r="N993" s="148" t="e">
        <f t="shared" si="332"/>
        <v>#VALUE!</v>
      </c>
      <c r="O993" s="148"/>
      <c r="P993" s="148"/>
      <c r="Q993" s="148" t="e">
        <f t="shared" si="341"/>
        <v>#VALUE!</v>
      </c>
      <c r="R993" s="148" t="e">
        <f t="shared" si="342"/>
        <v>#VALUE!</v>
      </c>
      <c r="S993" s="137" t="e">
        <f t="shared" si="330"/>
        <v>#VALUE!</v>
      </c>
      <c r="T993" s="275" t="e">
        <f t="shared" si="322"/>
        <v>#VALUE!</v>
      </c>
      <c r="U993" s="275" t="e">
        <f t="shared" si="324"/>
        <v>#VALUE!</v>
      </c>
      <c r="V993" s="275" t="e">
        <f t="shared" si="324"/>
        <v>#VALUE!</v>
      </c>
      <c r="W993" s="275" t="e">
        <f t="shared" si="324"/>
        <v>#VALUE!</v>
      </c>
      <c r="X993" s="275" t="e">
        <f t="shared" si="324"/>
        <v>#VALUE!</v>
      </c>
      <c r="Y993" s="275" t="e">
        <f t="shared" si="324"/>
        <v>#VALUE!</v>
      </c>
      <c r="Z993" s="275" t="e">
        <f t="shared" si="324"/>
        <v>#VALUE!</v>
      </c>
      <c r="AA993" s="275" t="e">
        <f t="shared" si="324"/>
        <v>#VALUE!</v>
      </c>
      <c r="AB993" s="275" t="e">
        <f t="shared" si="324"/>
        <v>#VALUE!</v>
      </c>
      <c r="AC993" s="275" t="e">
        <f t="shared" si="324"/>
        <v>#VALUE!</v>
      </c>
      <c r="AD993" s="275" t="e">
        <f t="shared" si="324"/>
        <v>#VALUE!</v>
      </c>
      <c r="AE993" s="276" t="e">
        <f t="shared" si="333"/>
        <v>#VALUE!</v>
      </c>
    </row>
    <row r="994" spans="1:31">
      <c r="A994" s="133" t="e">
        <f t="shared" si="334"/>
        <v>#VALUE!</v>
      </c>
      <c r="B994" s="134" t="e">
        <f t="shared" si="335"/>
        <v>#VALUE!</v>
      </c>
      <c r="C994" s="134" t="e">
        <f t="shared" si="336"/>
        <v>#VALUE!</v>
      </c>
      <c r="D994" s="135" t="e">
        <f t="shared" si="337"/>
        <v>#VALUE!</v>
      </c>
      <c r="E994" s="150" t="e">
        <f t="shared" si="325"/>
        <v>#VALUE!</v>
      </c>
      <c r="F994" s="150" t="e">
        <f t="shared" si="326"/>
        <v>#VALUE!</v>
      </c>
      <c r="G994" s="136" t="e">
        <f t="shared" si="327"/>
        <v>#VALUE!</v>
      </c>
      <c r="H994" s="148" t="e">
        <f t="shared" si="331"/>
        <v>#VALUE!</v>
      </c>
      <c r="I994" s="148" t="e">
        <f t="shared" si="338"/>
        <v>#VALUE!</v>
      </c>
      <c r="J994" s="148" t="e">
        <f t="shared" si="328"/>
        <v>#VALUE!</v>
      </c>
      <c r="K994" s="148" t="e">
        <f t="shared" si="339"/>
        <v>#VALUE!</v>
      </c>
      <c r="L994" s="148" t="e">
        <f t="shared" si="340"/>
        <v>#VALUE!</v>
      </c>
      <c r="M994" s="148" t="e">
        <f t="shared" si="329"/>
        <v>#VALUE!</v>
      </c>
      <c r="N994" s="148" t="e">
        <f t="shared" si="332"/>
        <v>#VALUE!</v>
      </c>
      <c r="O994" s="148"/>
      <c r="P994" s="148"/>
      <c r="Q994" s="148" t="e">
        <f t="shared" si="341"/>
        <v>#VALUE!</v>
      </c>
      <c r="R994" s="148" t="e">
        <f t="shared" si="342"/>
        <v>#VALUE!</v>
      </c>
      <c r="S994" s="137" t="e">
        <f t="shared" si="330"/>
        <v>#VALUE!</v>
      </c>
      <c r="T994" s="275" t="e">
        <f t="shared" si="322"/>
        <v>#VALUE!</v>
      </c>
      <c r="U994" s="275" t="e">
        <f t="shared" si="324"/>
        <v>#VALUE!</v>
      </c>
      <c r="V994" s="275" t="e">
        <f t="shared" si="324"/>
        <v>#VALUE!</v>
      </c>
      <c r="W994" s="275" t="e">
        <f t="shared" si="324"/>
        <v>#VALUE!</v>
      </c>
      <c r="X994" s="275" t="e">
        <f t="shared" si="324"/>
        <v>#VALUE!</v>
      </c>
      <c r="Y994" s="275" t="e">
        <f t="shared" si="324"/>
        <v>#VALUE!</v>
      </c>
      <c r="Z994" s="275" t="e">
        <f t="shared" si="324"/>
        <v>#VALUE!</v>
      </c>
      <c r="AA994" s="275" t="e">
        <f t="shared" si="324"/>
        <v>#VALUE!</v>
      </c>
      <c r="AB994" s="275" t="e">
        <f t="shared" si="324"/>
        <v>#VALUE!</v>
      </c>
      <c r="AC994" s="275" t="e">
        <f t="shared" si="324"/>
        <v>#VALUE!</v>
      </c>
      <c r="AD994" s="275" t="e">
        <f t="shared" si="324"/>
        <v>#VALUE!</v>
      </c>
      <c r="AE994" s="276" t="e">
        <f t="shared" si="333"/>
        <v>#VALUE!</v>
      </c>
    </row>
    <row r="995" spans="1:31">
      <c r="A995" s="133" t="e">
        <f t="shared" si="334"/>
        <v>#VALUE!</v>
      </c>
      <c r="B995" s="134" t="e">
        <f t="shared" si="335"/>
        <v>#VALUE!</v>
      </c>
      <c r="C995" s="134" t="e">
        <f t="shared" si="336"/>
        <v>#VALUE!</v>
      </c>
      <c r="D995" s="135" t="e">
        <f t="shared" si="337"/>
        <v>#VALUE!</v>
      </c>
      <c r="E995" s="150" t="e">
        <f t="shared" si="325"/>
        <v>#VALUE!</v>
      </c>
      <c r="F995" s="150" t="e">
        <f t="shared" si="326"/>
        <v>#VALUE!</v>
      </c>
      <c r="G995" s="136" t="e">
        <f t="shared" si="327"/>
        <v>#VALUE!</v>
      </c>
      <c r="H995" s="148" t="e">
        <f t="shared" si="331"/>
        <v>#VALUE!</v>
      </c>
      <c r="I995" s="148" t="e">
        <f t="shared" si="338"/>
        <v>#VALUE!</v>
      </c>
      <c r="J995" s="148" t="e">
        <f t="shared" si="328"/>
        <v>#VALUE!</v>
      </c>
      <c r="K995" s="148" t="e">
        <f t="shared" si="339"/>
        <v>#VALUE!</v>
      </c>
      <c r="L995" s="148" t="e">
        <f t="shared" si="340"/>
        <v>#VALUE!</v>
      </c>
      <c r="M995" s="148" t="e">
        <f t="shared" si="329"/>
        <v>#VALUE!</v>
      </c>
      <c r="N995" s="148" t="e">
        <f t="shared" si="332"/>
        <v>#VALUE!</v>
      </c>
      <c r="O995" s="148"/>
      <c r="P995" s="148"/>
      <c r="Q995" s="148" t="e">
        <f t="shared" si="341"/>
        <v>#VALUE!</v>
      </c>
      <c r="R995" s="148" t="e">
        <f t="shared" si="342"/>
        <v>#VALUE!</v>
      </c>
      <c r="S995" s="137" t="e">
        <f t="shared" si="330"/>
        <v>#VALUE!</v>
      </c>
      <c r="T995" s="275" t="e">
        <f t="shared" si="322"/>
        <v>#VALUE!</v>
      </c>
      <c r="U995" s="275" t="e">
        <f t="shared" si="324"/>
        <v>#VALUE!</v>
      </c>
      <c r="V995" s="275" t="e">
        <f t="shared" si="324"/>
        <v>#VALUE!</v>
      </c>
      <c r="W995" s="275" t="e">
        <f t="shared" si="324"/>
        <v>#VALUE!</v>
      </c>
      <c r="X995" s="275" t="e">
        <f t="shared" si="324"/>
        <v>#VALUE!</v>
      </c>
      <c r="Y995" s="275" t="e">
        <f t="shared" si="324"/>
        <v>#VALUE!</v>
      </c>
      <c r="Z995" s="275" t="e">
        <f t="shared" si="324"/>
        <v>#VALUE!</v>
      </c>
      <c r="AA995" s="275" t="e">
        <f t="shared" si="324"/>
        <v>#VALUE!</v>
      </c>
      <c r="AB995" s="275" t="e">
        <f t="shared" si="324"/>
        <v>#VALUE!</v>
      </c>
      <c r="AC995" s="275" t="e">
        <f t="shared" si="324"/>
        <v>#VALUE!</v>
      </c>
      <c r="AD995" s="275" t="e">
        <f t="shared" si="324"/>
        <v>#VALUE!</v>
      </c>
      <c r="AE995" s="276" t="e">
        <f t="shared" si="333"/>
        <v>#VALUE!</v>
      </c>
    </row>
    <row r="996" spans="1:31">
      <c r="A996" s="133" t="e">
        <f t="shared" si="334"/>
        <v>#VALUE!</v>
      </c>
      <c r="B996" s="134" t="e">
        <f t="shared" si="335"/>
        <v>#VALUE!</v>
      </c>
      <c r="C996" s="134" t="e">
        <f t="shared" si="336"/>
        <v>#VALUE!</v>
      </c>
      <c r="D996" s="135" t="e">
        <f t="shared" si="337"/>
        <v>#VALUE!</v>
      </c>
      <c r="E996" s="150" t="e">
        <f t="shared" si="325"/>
        <v>#VALUE!</v>
      </c>
      <c r="F996" s="150" t="e">
        <f t="shared" si="326"/>
        <v>#VALUE!</v>
      </c>
      <c r="G996" s="136" t="e">
        <f t="shared" si="327"/>
        <v>#VALUE!</v>
      </c>
      <c r="H996" s="148" t="e">
        <f t="shared" si="331"/>
        <v>#VALUE!</v>
      </c>
      <c r="I996" s="148" t="e">
        <f t="shared" si="338"/>
        <v>#VALUE!</v>
      </c>
      <c r="J996" s="148" t="e">
        <f t="shared" si="328"/>
        <v>#VALUE!</v>
      </c>
      <c r="K996" s="148" t="e">
        <f t="shared" si="339"/>
        <v>#VALUE!</v>
      </c>
      <c r="L996" s="148" t="e">
        <f t="shared" si="340"/>
        <v>#VALUE!</v>
      </c>
      <c r="M996" s="148" t="e">
        <f t="shared" si="329"/>
        <v>#VALUE!</v>
      </c>
      <c r="N996" s="148" t="e">
        <f t="shared" si="332"/>
        <v>#VALUE!</v>
      </c>
      <c r="O996" s="148"/>
      <c r="P996" s="148"/>
      <c r="Q996" s="148" t="e">
        <f t="shared" si="341"/>
        <v>#VALUE!</v>
      </c>
      <c r="R996" s="148" t="e">
        <f t="shared" si="342"/>
        <v>#VALUE!</v>
      </c>
      <c r="S996" s="137" t="e">
        <f t="shared" si="330"/>
        <v>#VALUE!</v>
      </c>
      <c r="T996" s="275" t="e">
        <f t="shared" si="322"/>
        <v>#VALUE!</v>
      </c>
      <c r="U996" s="275" t="e">
        <f t="shared" si="324"/>
        <v>#VALUE!</v>
      </c>
      <c r="V996" s="275" t="e">
        <f t="shared" si="324"/>
        <v>#VALUE!</v>
      </c>
      <c r="W996" s="275" t="e">
        <f t="shared" si="324"/>
        <v>#VALUE!</v>
      </c>
      <c r="X996" s="275" t="e">
        <f t="shared" si="324"/>
        <v>#VALUE!</v>
      </c>
      <c r="Y996" s="275" t="e">
        <f t="shared" si="324"/>
        <v>#VALUE!</v>
      </c>
      <c r="Z996" s="275" t="e">
        <f t="shared" si="324"/>
        <v>#VALUE!</v>
      </c>
      <c r="AA996" s="275" t="e">
        <f t="shared" si="324"/>
        <v>#VALUE!</v>
      </c>
      <c r="AB996" s="275" t="e">
        <f t="shared" si="324"/>
        <v>#VALUE!</v>
      </c>
      <c r="AC996" s="275" t="e">
        <f t="shared" si="324"/>
        <v>#VALUE!</v>
      </c>
      <c r="AD996" s="275" t="e">
        <f t="shared" si="324"/>
        <v>#VALUE!</v>
      </c>
      <c r="AE996" s="276" t="e">
        <f t="shared" si="333"/>
        <v>#VALUE!</v>
      </c>
    </row>
    <row r="997" spans="1:31">
      <c r="A997" s="133" t="e">
        <f t="shared" si="334"/>
        <v>#VALUE!</v>
      </c>
      <c r="B997" s="134" t="e">
        <f t="shared" si="335"/>
        <v>#VALUE!</v>
      </c>
      <c r="C997" s="134" t="e">
        <f t="shared" si="336"/>
        <v>#VALUE!</v>
      </c>
      <c r="D997" s="135" t="e">
        <f t="shared" si="337"/>
        <v>#VALUE!</v>
      </c>
      <c r="E997" s="150" t="e">
        <f t="shared" si="325"/>
        <v>#VALUE!</v>
      </c>
      <c r="F997" s="150" t="e">
        <f t="shared" si="326"/>
        <v>#VALUE!</v>
      </c>
      <c r="G997" s="136" t="e">
        <f t="shared" si="327"/>
        <v>#VALUE!</v>
      </c>
      <c r="H997" s="148" t="e">
        <f t="shared" si="331"/>
        <v>#VALUE!</v>
      </c>
      <c r="I997" s="148" t="e">
        <f t="shared" si="338"/>
        <v>#VALUE!</v>
      </c>
      <c r="J997" s="148" t="e">
        <f t="shared" si="328"/>
        <v>#VALUE!</v>
      </c>
      <c r="K997" s="148" t="e">
        <f t="shared" si="339"/>
        <v>#VALUE!</v>
      </c>
      <c r="L997" s="148" t="e">
        <f t="shared" si="340"/>
        <v>#VALUE!</v>
      </c>
      <c r="M997" s="148" t="e">
        <f t="shared" si="329"/>
        <v>#VALUE!</v>
      </c>
      <c r="N997" s="148" t="e">
        <f t="shared" si="332"/>
        <v>#VALUE!</v>
      </c>
      <c r="O997" s="148"/>
      <c r="P997" s="148"/>
      <c r="Q997" s="148" t="e">
        <f t="shared" si="341"/>
        <v>#VALUE!</v>
      </c>
      <c r="R997" s="148" t="e">
        <f t="shared" si="342"/>
        <v>#VALUE!</v>
      </c>
      <c r="S997" s="137" t="e">
        <f t="shared" si="330"/>
        <v>#VALUE!</v>
      </c>
      <c r="T997" s="275" t="e">
        <f t="shared" si="322"/>
        <v>#VALUE!</v>
      </c>
      <c r="U997" s="275" t="e">
        <f t="shared" si="324"/>
        <v>#VALUE!</v>
      </c>
      <c r="V997" s="275" t="e">
        <f t="shared" si="324"/>
        <v>#VALUE!</v>
      </c>
      <c r="W997" s="275" t="e">
        <f t="shared" si="324"/>
        <v>#VALUE!</v>
      </c>
      <c r="X997" s="275" t="e">
        <f t="shared" si="324"/>
        <v>#VALUE!</v>
      </c>
      <c r="Y997" s="275" t="e">
        <f t="shared" si="324"/>
        <v>#VALUE!</v>
      </c>
      <c r="Z997" s="275" t="e">
        <f t="shared" si="324"/>
        <v>#VALUE!</v>
      </c>
      <c r="AA997" s="275" t="e">
        <f t="shared" si="324"/>
        <v>#VALUE!</v>
      </c>
      <c r="AB997" s="275" t="e">
        <f t="shared" si="324"/>
        <v>#VALUE!</v>
      </c>
      <c r="AC997" s="275" t="e">
        <f t="shared" si="324"/>
        <v>#VALUE!</v>
      </c>
      <c r="AD997" s="275" t="e">
        <f t="shared" si="324"/>
        <v>#VALUE!</v>
      </c>
      <c r="AE997" s="276" t="e">
        <f t="shared" si="333"/>
        <v>#VALUE!</v>
      </c>
    </row>
    <row r="998" spans="1:31">
      <c r="A998" s="133" t="e">
        <f t="shared" si="334"/>
        <v>#VALUE!</v>
      </c>
      <c r="B998" s="134" t="e">
        <f t="shared" si="335"/>
        <v>#VALUE!</v>
      </c>
      <c r="C998" s="134" t="e">
        <f t="shared" si="336"/>
        <v>#VALUE!</v>
      </c>
      <c r="D998" s="135" t="e">
        <f t="shared" si="337"/>
        <v>#VALUE!</v>
      </c>
      <c r="E998" s="150" t="e">
        <f t="shared" si="325"/>
        <v>#VALUE!</v>
      </c>
      <c r="F998" s="150" t="e">
        <f t="shared" si="326"/>
        <v>#VALUE!</v>
      </c>
      <c r="G998" s="136" t="e">
        <f t="shared" si="327"/>
        <v>#VALUE!</v>
      </c>
      <c r="H998" s="148" t="e">
        <f t="shared" si="331"/>
        <v>#VALUE!</v>
      </c>
      <c r="I998" s="148" t="e">
        <f t="shared" si="338"/>
        <v>#VALUE!</v>
      </c>
      <c r="J998" s="148" t="e">
        <f t="shared" si="328"/>
        <v>#VALUE!</v>
      </c>
      <c r="K998" s="148" t="e">
        <f t="shared" si="339"/>
        <v>#VALUE!</v>
      </c>
      <c r="L998" s="148" t="e">
        <f t="shared" si="340"/>
        <v>#VALUE!</v>
      </c>
      <c r="M998" s="148" t="e">
        <f t="shared" si="329"/>
        <v>#VALUE!</v>
      </c>
      <c r="N998" s="148" t="e">
        <f t="shared" si="332"/>
        <v>#VALUE!</v>
      </c>
      <c r="O998" s="148"/>
      <c r="P998" s="148"/>
      <c r="Q998" s="148" t="e">
        <f t="shared" si="341"/>
        <v>#VALUE!</v>
      </c>
      <c r="R998" s="148" t="e">
        <f t="shared" si="342"/>
        <v>#VALUE!</v>
      </c>
      <c r="S998" s="137" t="e">
        <f t="shared" si="330"/>
        <v>#VALUE!</v>
      </c>
      <c r="T998" s="275" t="e">
        <f t="shared" si="322"/>
        <v>#VALUE!</v>
      </c>
      <c r="U998" s="275" t="e">
        <f t="shared" si="324"/>
        <v>#VALUE!</v>
      </c>
      <c r="V998" s="275" t="e">
        <f t="shared" si="324"/>
        <v>#VALUE!</v>
      </c>
      <c r="W998" s="275" t="e">
        <f t="shared" si="324"/>
        <v>#VALUE!</v>
      </c>
      <c r="X998" s="275" t="e">
        <f t="shared" si="324"/>
        <v>#VALUE!</v>
      </c>
      <c r="Y998" s="275" t="e">
        <f t="shared" si="324"/>
        <v>#VALUE!</v>
      </c>
      <c r="Z998" s="275" t="e">
        <f t="shared" si="324"/>
        <v>#VALUE!</v>
      </c>
      <c r="AA998" s="275" t="e">
        <f t="shared" si="324"/>
        <v>#VALUE!</v>
      </c>
      <c r="AB998" s="275" t="e">
        <f t="shared" si="324"/>
        <v>#VALUE!</v>
      </c>
      <c r="AC998" s="275" t="e">
        <f t="shared" si="324"/>
        <v>#VALUE!</v>
      </c>
      <c r="AD998" s="275" t="e">
        <f t="shared" si="324"/>
        <v>#VALUE!</v>
      </c>
      <c r="AE998" s="276" t="e">
        <f t="shared" si="333"/>
        <v>#VALUE!</v>
      </c>
    </row>
    <row r="999" spans="1:31">
      <c r="A999" s="133" t="e">
        <f t="shared" si="334"/>
        <v>#VALUE!</v>
      </c>
      <c r="B999" s="134" t="e">
        <f t="shared" si="335"/>
        <v>#VALUE!</v>
      </c>
      <c r="C999" s="134" t="e">
        <f t="shared" si="336"/>
        <v>#VALUE!</v>
      </c>
      <c r="D999" s="135" t="e">
        <f t="shared" si="337"/>
        <v>#VALUE!</v>
      </c>
      <c r="E999" s="150" t="e">
        <f t="shared" si="325"/>
        <v>#VALUE!</v>
      </c>
      <c r="F999" s="150" t="e">
        <f t="shared" si="326"/>
        <v>#VALUE!</v>
      </c>
      <c r="G999" s="136" t="e">
        <f t="shared" si="327"/>
        <v>#VALUE!</v>
      </c>
      <c r="H999" s="148" t="e">
        <f t="shared" si="331"/>
        <v>#VALUE!</v>
      </c>
      <c r="I999" s="148" t="e">
        <f t="shared" si="338"/>
        <v>#VALUE!</v>
      </c>
      <c r="J999" s="148" t="e">
        <f t="shared" si="328"/>
        <v>#VALUE!</v>
      </c>
      <c r="K999" s="148" t="e">
        <f t="shared" si="339"/>
        <v>#VALUE!</v>
      </c>
      <c r="L999" s="148" t="e">
        <f t="shared" si="340"/>
        <v>#VALUE!</v>
      </c>
      <c r="M999" s="148" t="e">
        <f t="shared" si="329"/>
        <v>#VALUE!</v>
      </c>
      <c r="N999" s="148" t="e">
        <f t="shared" si="332"/>
        <v>#VALUE!</v>
      </c>
      <c r="O999" s="148"/>
      <c r="P999" s="148"/>
      <c r="Q999" s="148" t="e">
        <f t="shared" si="341"/>
        <v>#VALUE!</v>
      </c>
      <c r="R999" s="148" t="e">
        <f t="shared" si="342"/>
        <v>#VALUE!</v>
      </c>
      <c r="S999" s="137" t="e">
        <f t="shared" si="330"/>
        <v>#VALUE!</v>
      </c>
      <c r="T999" s="275" t="e">
        <f t="shared" si="322"/>
        <v>#VALUE!</v>
      </c>
      <c r="U999" s="275" t="e">
        <f t="shared" si="324"/>
        <v>#VALUE!</v>
      </c>
      <c r="V999" s="275" t="e">
        <f t="shared" si="324"/>
        <v>#VALUE!</v>
      </c>
      <c r="W999" s="275" t="e">
        <f t="shared" si="324"/>
        <v>#VALUE!</v>
      </c>
      <c r="X999" s="275" t="e">
        <f t="shared" si="324"/>
        <v>#VALUE!</v>
      </c>
      <c r="Y999" s="275" t="e">
        <f t="shared" si="324"/>
        <v>#VALUE!</v>
      </c>
      <c r="Z999" s="275" t="e">
        <f t="shared" si="324"/>
        <v>#VALUE!</v>
      </c>
      <c r="AA999" s="275" t="e">
        <f t="shared" si="324"/>
        <v>#VALUE!</v>
      </c>
      <c r="AB999" s="275" t="e">
        <f t="shared" si="324"/>
        <v>#VALUE!</v>
      </c>
      <c r="AC999" s="275" t="e">
        <f t="shared" si="324"/>
        <v>#VALUE!</v>
      </c>
      <c r="AD999" s="275" t="e">
        <f t="shared" ref="U999:AD1004" si="343">MAX(0,MIN(MAX(0,$M999),AD$7)-AD$6)</f>
        <v>#VALUE!</v>
      </c>
      <c r="AE999" s="276" t="e">
        <f t="shared" si="333"/>
        <v>#VALUE!</v>
      </c>
    </row>
    <row r="1000" spans="1:31">
      <c r="A1000" s="133" t="e">
        <f t="shared" si="334"/>
        <v>#VALUE!</v>
      </c>
      <c r="B1000" s="134" t="e">
        <f t="shared" si="335"/>
        <v>#VALUE!</v>
      </c>
      <c r="C1000" s="134" t="e">
        <f t="shared" si="336"/>
        <v>#VALUE!</v>
      </c>
      <c r="D1000" s="135" t="e">
        <f t="shared" si="337"/>
        <v>#VALUE!</v>
      </c>
      <c r="E1000" s="150" t="e">
        <f t="shared" si="325"/>
        <v>#VALUE!</v>
      </c>
      <c r="F1000" s="150" t="e">
        <f t="shared" si="326"/>
        <v>#VALUE!</v>
      </c>
      <c r="G1000" s="136" t="e">
        <f t="shared" si="327"/>
        <v>#VALUE!</v>
      </c>
      <c r="H1000" s="148" t="e">
        <f t="shared" si="331"/>
        <v>#VALUE!</v>
      </c>
      <c r="I1000" s="148" t="e">
        <f t="shared" si="338"/>
        <v>#VALUE!</v>
      </c>
      <c r="J1000" s="148" t="e">
        <f t="shared" si="328"/>
        <v>#VALUE!</v>
      </c>
      <c r="K1000" s="148" t="e">
        <f t="shared" si="339"/>
        <v>#VALUE!</v>
      </c>
      <c r="L1000" s="148" t="e">
        <f t="shared" si="340"/>
        <v>#VALUE!</v>
      </c>
      <c r="M1000" s="148" t="e">
        <f t="shared" si="329"/>
        <v>#VALUE!</v>
      </c>
      <c r="N1000" s="148" t="e">
        <f t="shared" si="332"/>
        <v>#VALUE!</v>
      </c>
      <c r="O1000" s="148"/>
      <c r="P1000" s="148"/>
      <c r="Q1000" s="148" t="e">
        <f t="shared" si="341"/>
        <v>#VALUE!</v>
      </c>
      <c r="R1000" s="148" t="e">
        <f t="shared" si="342"/>
        <v>#VALUE!</v>
      </c>
      <c r="S1000" s="137" t="e">
        <f t="shared" si="330"/>
        <v>#VALUE!</v>
      </c>
      <c r="T1000" s="275" t="e">
        <f t="shared" si="322"/>
        <v>#VALUE!</v>
      </c>
      <c r="U1000" s="275" t="e">
        <f t="shared" si="343"/>
        <v>#VALUE!</v>
      </c>
      <c r="V1000" s="275" t="e">
        <f t="shared" si="343"/>
        <v>#VALUE!</v>
      </c>
      <c r="W1000" s="275" t="e">
        <f t="shared" si="343"/>
        <v>#VALUE!</v>
      </c>
      <c r="X1000" s="275" t="e">
        <f t="shared" si="343"/>
        <v>#VALUE!</v>
      </c>
      <c r="Y1000" s="275" t="e">
        <f t="shared" si="343"/>
        <v>#VALUE!</v>
      </c>
      <c r="Z1000" s="275" t="e">
        <f t="shared" si="343"/>
        <v>#VALUE!</v>
      </c>
      <c r="AA1000" s="275" t="e">
        <f t="shared" si="343"/>
        <v>#VALUE!</v>
      </c>
      <c r="AB1000" s="275" t="e">
        <f t="shared" si="343"/>
        <v>#VALUE!</v>
      </c>
      <c r="AC1000" s="275" t="e">
        <f t="shared" si="343"/>
        <v>#VALUE!</v>
      </c>
      <c r="AD1000" s="275" t="e">
        <f t="shared" si="343"/>
        <v>#VALUE!</v>
      </c>
      <c r="AE1000" s="276" t="e">
        <f t="shared" si="333"/>
        <v>#VALUE!</v>
      </c>
    </row>
    <row r="1001" spans="1:31">
      <c r="A1001" s="133" t="e">
        <f t="shared" si="334"/>
        <v>#VALUE!</v>
      </c>
      <c r="B1001" s="134" t="e">
        <f t="shared" si="335"/>
        <v>#VALUE!</v>
      </c>
      <c r="C1001" s="134" t="e">
        <f t="shared" si="336"/>
        <v>#VALUE!</v>
      </c>
      <c r="D1001" s="135" t="e">
        <f t="shared" si="337"/>
        <v>#VALUE!</v>
      </c>
      <c r="E1001" s="150" t="e">
        <f t="shared" si="325"/>
        <v>#VALUE!</v>
      </c>
      <c r="F1001" s="150" t="e">
        <f t="shared" si="326"/>
        <v>#VALUE!</v>
      </c>
      <c r="G1001" s="136" t="e">
        <f t="shared" si="327"/>
        <v>#VALUE!</v>
      </c>
      <c r="H1001" s="148" t="e">
        <f t="shared" si="331"/>
        <v>#VALUE!</v>
      </c>
      <c r="I1001" s="148" t="e">
        <f t="shared" si="338"/>
        <v>#VALUE!</v>
      </c>
      <c r="J1001" s="148" t="e">
        <f t="shared" si="328"/>
        <v>#VALUE!</v>
      </c>
      <c r="K1001" s="148" t="e">
        <f t="shared" si="339"/>
        <v>#VALUE!</v>
      </c>
      <c r="L1001" s="148" t="e">
        <f t="shared" si="340"/>
        <v>#VALUE!</v>
      </c>
      <c r="M1001" s="148" t="e">
        <f t="shared" si="329"/>
        <v>#VALUE!</v>
      </c>
      <c r="N1001" s="148" t="e">
        <f t="shared" si="332"/>
        <v>#VALUE!</v>
      </c>
      <c r="O1001" s="148"/>
      <c r="P1001" s="148"/>
      <c r="Q1001" s="148" t="e">
        <f t="shared" si="341"/>
        <v>#VALUE!</v>
      </c>
      <c r="R1001" s="148" t="e">
        <f t="shared" si="342"/>
        <v>#VALUE!</v>
      </c>
      <c r="S1001" s="137" t="e">
        <f t="shared" si="330"/>
        <v>#VALUE!</v>
      </c>
      <c r="T1001" s="275" t="e">
        <f t="shared" si="322"/>
        <v>#VALUE!</v>
      </c>
      <c r="U1001" s="275" t="e">
        <f t="shared" si="343"/>
        <v>#VALUE!</v>
      </c>
      <c r="V1001" s="275" t="e">
        <f t="shared" si="343"/>
        <v>#VALUE!</v>
      </c>
      <c r="W1001" s="275" t="e">
        <f t="shared" si="343"/>
        <v>#VALUE!</v>
      </c>
      <c r="X1001" s="275" t="e">
        <f t="shared" si="343"/>
        <v>#VALUE!</v>
      </c>
      <c r="Y1001" s="275" t="e">
        <f t="shared" si="343"/>
        <v>#VALUE!</v>
      </c>
      <c r="Z1001" s="275" t="e">
        <f t="shared" si="343"/>
        <v>#VALUE!</v>
      </c>
      <c r="AA1001" s="275" t="e">
        <f t="shared" si="343"/>
        <v>#VALUE!</v>
      </c>
      <c r="AB1001" s="275" t="e">
        <f t="shared" si="343"/>
        <v>#VALUE!</v>
      </c>
      <c r="AC1001" s="275" t="e">
        <f t="shared" si="343"/>
        <v>#VALUE!</v>
      </c>
      <c r="AD1001" s="275" t="e">
        <f t="shared" si="343"/>
        <v>#VALUE!</v>
      </c>
      <c r="AE1001" s="276" t="e">
        <f t="shared" si="333"/>
        <v>#VALUE!</v>
      </c>
    </row>
    <row r="1002" spans="1:31">
      <c r="A1002" s="133" t="e">
        <f t="shared" si="334"/>
        <v>#VALUE!</v>
      </c>
      <c r="B1002" s="134" t="e">
        <f t="shared" si="335"/>
        <v>#VALUE!</v>
      </c>
      <c r="C1002" s="134" t="e">
        <f t="shared" si="336"/>
        <v>#VALUE!</v>
      </c>
      <c r="D1002" s="135" t="e">
        <f t="shared" si="337"/>
        <v>#VALUE!</v>
      </c>
      <c r="E1002" s="150" t="e">
        <f t="shared" si="325"/>
        <v>#VALUE!</v>
      </c>
      <c r="F1002" s="150" t="e">
        <f t="shared" si="326"/>
        <v>#VALUE!</v>
      </c>
      <c r="G1002" s="136" t="e">
        <f t="shared" si="327"/>
        <v>#VALUE!</v>
      </c>
      <c r="H1002" s="148" t="e">
        <f t="shared" si="331"/>
        <v>#VALUE!</v>
      </c>
      <c r="I1002" s="148" t="e">
        <f t="shared" si="338"/>
        <v>#VALUE!</v>
      </c>
      <c r="J1002" s="148" t="e">
        <f t="shared" si="328"/>
        <v>#VALUE!</v>
      </c>
      <c r="K1002" s="148" t="e">
        <f t="shared" si="339"/>
        <v>#VALUE!</v>
      </c>
      <c r="L1002" s="148" t="e">
        <f t="shared" si="340"/>
        <v>#VALUE!</v>
      </c>
      <c r="M1002" s="148" t="e">
        <f t="shared" si="329"/>
        <v>#VALUE!</v>
      </c>
      <c r="N1002" s="148" t="e">
        <f t="shared" si="332"/>
        <v>#VALUE!</v>
      </c>
      <c r="O1002" s="148"/>
      <c r="P1002" s="148"/>
      <c r="Q1002" s="148" t="e">
        <f t="shared" si="341"/>
        <v>#VALUE!</v>
      </c>
      <c r="R1002" s="148" t="e">
        <f t="shared" si="342"/>
        <v>#VALUE!</v>
      </c>
      <c r="S1002" s="137" t="e">
        <f t="shared" si="330"/>
        <v>#VALUE!</v>
      </c>
      <c r="T1002" s="275" t="e">
        <f t="shared" si="322"/>
        <v>#VALUE!</v>
      </c>
      <c r="U1002" s="275" t="e">
        <f t="shared" si="343"/>
        <v>#VALUE!</v>
      </c>
      <c r="V1002" s="275" t="e">
        <f t="shared" si="343"/>
        <v>#VALUE!</v>
      </c>
      <c r="W1002" s="275" t="e">
        <f t="shared" si="343"/>
        <v>#VALUE!</v>
      </c>
      <c r="X1002" s="275" t="e">
        <f t="shared" si="343"/>
        <v>#VALUE!</v>
      </c>
      <c r="Y1002" s="275" t="e">
        <f t="shared" si="343"/>
        <v>#VALUE!</v>
      </c>
      <c r="Z1002" s="275" t="e">
        <f t="shared" si="343"/>
        <v>#VALUE!</v>
      </c>
      <c r="AA1002" s="275" t="e">
        <f t="shared" si="343"/>
        <v>#VALUE!</v>
      </c>
      <c r="AB1002" s="275" t="e">
        <f t="shared" si="343"/>
        <v>#VALUE!</v>
      </c>
      <c r="AC1002" s="275" t="e">
        <f t="shared" si="343"/>
        <v>#VALUE!</v>
      </c>
      <c r="AD1002" s="275" t="e">
        <f t="shared" si="343"/>
        <v>#VALUE!</v>
      </c>
      <c r="AE1002" s="276" t="e">
        <f t="shared" si="333"/>
        <v>#VALUE!</v>
      </c>
    </row>
    <row r="1003" spans="1:31">
      <c r="A1003" s="133" t="e">
        <f t="shared" si="334"/>
        <v>#VALUE!</v>
      </c>
      <c r="B1003" s="134" t="e">
        <f t="shared" si="335"/>
        <v>#VALUE!</v>
      </c>
      <c r="C1003" s="134" t="e">
        <f t="shared" si="336"/>
        <v>#VALUE!</v>
      </c>
      <c r="D1003" s="135" t="e">
        <f t="shared" si="337"/>
        <v>#VALUE!</v>
      </c>
      <c r="E1003" s="150" t="e">
        <f t="shared" si="325"/>
        <v>#VALUE!</v>
      </c>
      <c r="F1003" s="150" t="e">
        <f t="shared" si="326"/>
        <v>#VALUE!</v>
      </c>
      <c r="G1003" s="136" t="e">
        <f t="shared" si="327"/>
        <v>#VALUE!</v>
      </c>
      <c r="H1003" s="148" t="e">
        <f t="shared" si="331"/>
        <v>#VALUE!</v>
      </c>
      <c r="I1003" s="148" t="e">
        <f t="shared" si="338"/>
        <v>#VALUE!</v>
      </c>
      <c r="J1003" s="148" t="e">
        <f t="shared" si="328"/>
        <v>#VALUE!</v>
      </c>
      <c r="K1003" s="148" t="e">
        <f t="shared" si="339"/>
        <v>#VALUE!</v>
      </c>
      <c r="L1003" s="148" t="e">
        <f t="shared" si="340"/>
        <v>#VALUE!</v>
      </c>
      <c r="M1003" s="148" t="e">
        <f t="shared" si="329"/>
        <v>#VALUE!</v>
      </c>
      <c r="N1003" s="148" t="e">
        <f t="shared" si="332"/>
        <v>#VALUE!</v>
      </c>
      <c r="O1003" s="148"/>
      <c r="P1003" s="148"/>
      <c r="Q1003" s="148" t="e">
        <f t="shared" si="341"/>
        <v>#VALUE!</v>
      </c>
      <c r="R1003" s="148" t="e">
        <f t="shared" si="342"/>
        <v>#VALUE!</v>
      </c>
      <c r="S1003" s="137" t="e">
        <f t="shared" si="330"/>
        <v>#VALUE!</v>
      </c>
      <c r="T1003" s="275" t="e">
        <f>MAX(0,MIN(MAX(0,$M1003),T$7)-T$6)</f>
        <v>#VALUE!</v>
      </c>
      <c r="U1003" s="275" t="e">
        <f t="shared" si="343"/>
        <v>#VALUE!</v>
      </c>
      <c r="V1003" s="275" t="e">
        <f t="shared" si="343"/>
        <v>#VALUE!</v>
      </c>
      <c r="W1003" s="275" t="e">
        <f t="shared" si="343"/>
        <v>#VALUE!</v>
      </c>
      <c r="X1003" s="275" t="e">
        <f t="shared" si="343"/>
        <v>#VALUE!</v>
      </c>
      <c r="Y1003" s="275" t="e">
        <f t="shared" si="343"/>
        <v>#VALUE!</v>
      </c>
      <c r="Z1003" s="275" t="e">
        <f t="shared" si="343"/>
        <v>#VALUE!</v>
      </c>
      <c r="AA1003" s="275" t="e">
        <f t="shared" si="343"/>
        <v>#VALUE!</v>
      </c>
      <c r="AB1003" s="275" t="e">
        <f t="shared" si="343"/>
        <v>#VALUE!</v>
      </c>
      <c r="AC1003" s="275" t="e">
        <f t="shared" si="343"/>
        <v>#VALUE!</v>
      </c>
      <c r="AD1003" s="275" t="e">
        <f t="shared" si="343"/>
        <v>#VALUE!</v>
      </c>
      <c r="AE1003" s="276" t="e">
        <f t="shared" si="333"/>
        <v>#VALUE!</v>
      </c>
    </row>
    <row r="1004" spans="1:31">
      <c r="A1004" s="138" t="e">
        <f t="shared" si="334"/>
        <v>#VALUE!</v>
      </c>
      <c r="B1004" s="139" t="e">
        <f t="shared" si="335"/>
        <v>#VALUE!</v>
      </c>
      <c r="C1004" s="139" t="e">
        <f t="shared" si="336"/>
        <v>#VALUE!</v>
      </c>
      <c r="D1004" s="140" t="e">
        <f t="shared" si="337"/>
        <v>#VALUE!</v>
      </c>
      <c r="E1004" s="150" t="e">
        <f t="shared" si="325"/>
        <v>#VALUE!</v>
      </c>
      <c r="F1004" s="150" t="e">
        <f t="shared" si="326"/>
        <v>#VALUE!</v>
      </c>
      <c r="G1004" s="136" t="e">
        <f t="shared" si="327"/>
        <v>#VALUE!</v>
      </c>
      <c r="H1004" s="148" t="e">
        <f t="shared" si="331"/>
        <v>#VALUE!</v>
      </c>
      <c r="I1004" s="149" t="e">
        <f t="shared" si="338"/>
        <v>#VALUE!</v>
      </c>
      <c r="J1004" s="148" t="e">
        <f t="shared" si="328"/>
        <v>#VALUE!</v>
      </c>
      <c r="K1004" s="149" t="e">
        <f t="shared" si="339"/>
        <v>#VALUE!</v>
      </c>
      <c r="L1004" s="149" t="e">
        <f t="shared" si="340"/>
        <v>#VALUE!</v>
      </c>
      <c r="M1004" s="148" t="e">
        <f t="shared" si="329"/>
        <v>#VALUE!</v>
      </c>
      <c r="N1004" s="148" t="e">
        <f t="shared" si="332"/>
        <v>#VALUE!</v>
      </c>
      <c r="O1004" s="149"/>
      <c r="P1004" s="149"/>
      <c r="Q1004" s="149" t="e">
        <f t="shared" si="341"/>
        <v>#VALUE!</v>
      </c>
      <c r="R1004" s="149" t="e">
        <f t="shared" si="342"/>
        <v>#VALUE!</v>
      </c>
      <c r="S1004" s="137" t="e">
        <f t="shared" si="330"/>
        <v>#VALUE!</v>
      </c>
      <c r="T1004" s="275" t="e">
        <f>MAX(0,MIN(MAX(0,$M1004),T$7)-T$6)</f>
        <v>#VALUE!</v>
      </c>
      <c r="U1004" s="275" t="e">
        <f t="shared" si="343"/>
        <v>#VALUE!</v>
      </c>
      <c r="V1004" s="275" t="e">
        <f t="shared" si="343"/>
        <v>#VALUE!</v>
      </c>
      <c r="W1004" s="275" t="e">
        <f t="shared" si="343"/>
        <v>#VALUE!</v>
      </c>
      <c r="X1004" s="275" t="e">
        <f t="shared" si="343"/>
        <v>#VALUE!</v>
      </c>
      <c r="Y1004" s="275" t="e">
        <f t="shared" si="343"/>
        <v>#VALUE!</v>
      </c>
      <c r="Z1004" s="275" t="e">
        <f t="shared" si="343"/>
        <v>#VALUE!</v>
      </c>
      <c r="AA1004" s="275" t="e">
        <f t="shared" si="343"/>
        <v>#VALUE!</v>
      </c>
      <c r="AB1004" s="275" t="e">
        <f t="shared" si="343"/>
        <v>#VALUE!</v>
      </c>
      <c r="AC1004" s="275" t="e">
        <f t="shared" si="343"/>
        <v>#VALUE!</v>
      </c>
      <c r="AD1004" s="275" t="e">
        <f t="shared" si="343"/>
        <v>#VALUE!</v>
      </c>
      <c r="AE1004" s="276" t="e">
        <f t="shared" si="333"/>
        <v>#VALUE!</v>
      </c>
    </row>
  </sheetData>
  <sheetProtection algorithmName="SHA-512" hashValue="9xkMkasNmB9WWQHELtxb3huXK17grcF81xotqOWAfVqBhMhj1xVPUfmaP5F2jMLJrwqANS4BRkW3rLpvgjNVFA==" saltValue="En6Lr3TeYCJ432/jv7gluQ==" spinCount="100000" sheet="1" selectLockedCells="1" selectUnlockedCells="1"/>
  <mergeCells count="5">
    <mergeCell ref="A15:S15"/>
    <mergeCell ref="A5:D5"/>
    <mergeCell ref="G1:I1"/>
    <mergeCell ref="E5:E8"/>
    <mergeCell ref="T16:AD16"/>
  </mergeCells>
  <phoneticPr fontId="8" type="noConversion"/>
  <conditionalFormatting sqref="F16:G16 G17:G1004">
    <cfRule type="cellIs" dxfId="4" priority="1" stopIfTrue="1" operator="equal">
      <formula>0</formula>
    </cfRule>
  </conditionalFormatting>
  <pageMargins left="0.75" right="0.75" top="1" bottom="1" header="0.5" footer="0.5"/>
  <pageSetup paperSize="9" orientation="portrait" r:id="rId1"/>
  <headerFooter alignWithMargins="0">
    <oddFooter>&amp;C&amp;"Calibri"&amp;11&amp;K000000&amp;"Arial,Regular"&amp;10&amp;K000000_x000D_&amp;1#&amp;"Arial"&amp;10&amp;K000000CONFIDENTIAL</oddFooter>
    <evenFooter>&amp;C&amp;"Arial,Regular"&amp;10&amp;K000000CONFIDENTIAL</evenFooter>
    <firstFooter>&amp;C&amp;"Arial,Regular"&amp;10&amp;K000000CONFIDENTIAL</first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02"/>
  <sheetViews>
    <sheetView showGridLines="0" workbookViewId="0">
      <pane xSplit="1" ySplit="11" topLeftCell="B117" activePane="bottomRight" state="frozen"/>
      <selection activeCell="N17" sqref="N17"/>
      <selection pane="topRight" activeCell="N17" sqref="N17"/>
      <selection pane="bottomLeft" activeCell="N17" sqref="N17"/>
      <selection pane="bottomRight" activeCell="A123" sqref="A123"/>
    </sheetView>
  </sheetViews>
  <sheetFormatPr defaultColWidth="9.26953125" defaultRowHeight="14.5"/>
  <cols>
    <col min="1" max="1" width="21" style="171" customWidth="1"/>
    <col min="2" max="2" width="12" style="171" bestFit="1" customWidth="1"/>
    <col min="3" max="3" width="10.7265625" style="171" customWidth="1"/>
    <col min="4" max="4" width="11.26953125" style="171" bestFit="1" customWidth="1"/>
    <col min="5" max="5" width="12.7265625" style="171" customWidth="1"/>
    <col min="6" max="6" width="10.26953125" style="171" bestFit="1" customWidth="1"/>
    <col min="7" max="7" width="14.453125" style="171" customWidth="1"/>
    <col min="8" max="8" width="10.54296875" style="171" customWidth="1"/>
    <col min="9" max="9" width="11" style="171" customWidth="1"/>
    <col min="10" max="10" width="15.453125" style="171" customWidth="1"/>
    <col min="11" max="11" width="3" style="171" customWidth="1"/>
    <col min="12" max="12" width="9.26953125" style="171"/>
    <col min="13" max="13" width="10.54296875" style="171" customWidth="1"/>
    <col min="14" max="14" width="12.453125" style="171" customWidth="1"/>
    <col min="15" max="15" width="10.26953125" style="171" bestFit="1" customWidth="1"/>
    <col min="16" max="16" width="10.7265625" style="171" customWidth="1"/>
    <col min="17" max="17" width="11.54296875" style="171" bestFit="1" customWidth="1"/>
    <col min="18" max="18" width="13.7265625" style="171" customWidth="1"/>
    <col min="19" max="19" width="9.26953125" style="171"/>
    <col min="20" max="20" width="9.54296875" style="171" bestFit="1" customWidth="1"/>
    <col min="21" max="21" width="3" style="171" customWidth="1"/>
    <col min="22" max="16384" width="9.26953125" style="171"/>
  </cols>
  <sheetData>
    <row r="1" spans="1:30">
      <c r="A1" s="189" t="s">
        <v>43</v>
      </c>
      <c r="B1" s="183" t="str">
        <f>IF(Type=Single_Life, "Single", IF(QuoteType=Pre_UW,"JLLS",IF(OR(Life1Underwriting="Nil Discount", Life2Underwriting="Nil Discount"), "Single", "JLLS")))</f>
        <v>Single</v>
      </c>
      <c r="E1" s="530" t="s">
        <v>45</v>
      </c>
      <c r="F1" s="531"/>
      <c r="G1" s="532"/>
      <c r="H1" s="530" t="s">
        <v>46</v>
      </c>
      <c r="I1" s="531"/>
      <c r="J1" s="532"/>
      <c r="L1" s="530" t="s">
        <v>34</v>
      </c>
      <c r="M1" s="531"/>
      <c r="N1" s="531"/>
      <c r="O1" s="532"/>
    </row>
    <row r="2" spans="1:30" ht="17.25" customHeight="1">
      <c r="A2" s="190"/>
      <c r="E2" s="176" t="s">
        <v>334</v>
      </c>
      <c r="F2" s="177" t="s">
        <v>341</v>
      </c>
      <c r="G2" s="178" t="e">
        <f>IF(OR(QuoteType=Pre_UW,Life1Underwriting&lt;&gt;"Nil Discount"), SUM(G12:G103)/F12, SUM(Q12:Q103)/P12)</f>
        <v>#VALUE!</v>
      </c>
      <c r="H2" s="177" t="s">
        <v>334</v>
      </c>
      <c r="I2" s="177" t="s">
        <v>342</v>
      </c>
      <c r="J2" s="214" t="e">
        <f>AA12</f>
        <v>#VALUE!</v>
      </c>
      <c r="L2" s="216" t="s">
        <v>48</v>
      </c>
      <c r="M2" s="217"/>
      <c r="N2" s="218"/>
      <c r="O2" s="219">
        <f>BondAmountInvested/2</f>
        <v>0</v>
      </c>
    </row>
    <row r="3" spans="1:30" ht="16.5">
      <c r="A3" s="172"/>
      <c r="B3" s="213" t="s">
        <v>6</v>
      </c>
      <c r="C3" s="213" t="s">
        <v>7</v>
      </c>
      <c r="E3" s="176" t="s">
        <v>335</v>
      </c>
      <c r="F3" s="177" t="s">
        <v>343</v>
      </c>
      <c r="G3" s="178" t="e">
        <f>IF(OR(QuoteType=Pre_UW,Life1Underwriting&lt;&gt;"Nil Discount"), SUM(F12:F103)/F12, SUM(P12:P103)/P12)</f>
        <v>#VALUE!</v>
      </c>
      <c r="H3" s="177" t="s">
        <v>335</v>
      </c>
      <c r="I3" s="177" t="s">
        <v>343</v>
      </c>
      <c r="J3" s="214" t="e">
        <f>AC12</f>
        <v>#VALUE!</v>
      </c>
      <c r="L3" s="220" t="s">
        <v>37</v>
      </c>
      <c r="M3" s="221"/>
      <c r="N3" s="222"/>
      <c r="O3" s="223" t="e">
        <f>IF(Sgl_or_Joint="JLLS", J4*Sum_Assured, G4*Sum_Assured)</f>
        <v>#VALUE!</v>
      </c>
      <c r="P3" s="191"/>
      <c r="Q3" s="191"/>
      <c r="R3" s="191"/>
      <c r="S3" s="191"/>
      <c r="T3" s="191"/>
      <c r="U3" s="191"/>
      <c r="V3" s="191"/>
      <c r="W3" s="191"/>
    </row>
    <row r="4" spans="1:30">
      <c r="A4" s="192" t="s">
        <v>44</v>
      </c>
      <c r="B4" s="213">
        <v>2</v>
      </c>
      <c r="C4" s="213">
        <v>2</v>
      </c>
      <c r="E4" s="179"/>
      <c r="F4" s="180" t="s">
        <v>40</v>
      </c>
      <c r="G4" s="181" t="e">
        <f>G2/G3</f>
        <v>#VALUE!</v>
      </c>
      <c r="H4" s="182"/>
      <c r="I4" s="180" t="s">
        <v>55</v>
      </c>
      <c r="J4" s="215" t="e">
        <f>AD12</f>
        <v>#VALUE!</v>
      </c>
      <c r="K4" s="175"/>
      <c r="L4" s="220" t="s">
        <v>26</v>
      </c>
      <c r="M4" s="221"/>
      <c r="N4" s="222"/>
      <c r="O4" s="224" t="e">
        <f>O3/Sum_Assured</f>
        <v>#VALUE!</v>
      </c>
      <c r="Q4" s="171" t="e">
        <f>34420/O6</f>
        <v>#VALUE!</v>
      </c>
      <c r="U4" s="191"/>
      <c r="V4" s="191"/>
      <c r="W4" s="191"/>
    </row>
    <row r="5" spans="1:30">
      <c r="A5" s="173" t="s">
        <v>358</v>
      </c>
      <c r="B5" s="213">
        <f>IF(Life1Smoker="Non-smoker", 2, 8)</f>
        <v>2</v>
      </c>
      <c r="C5" s="213">
        <f>IF(Life2Smoker="Non-smoker", 2, 8)</f>
        <v>2</v>
      </c>
      <c r="L5" s="220" t="s">
        <v>27</v>
      </c>
      <c r="M5" s="221"/>
      <c r="N5" s="222"/>
      <c r="O5" s="224">
        <f>Freq*((1+Market_discount_rate)^(1/Freq)-1)</f>
        <v>6.5497565483361164E-2</v>
      </c>
      <c r="P5" s="211"/>
      <c r="Q5" s="211"/>
      <c r="U5" s="191"/>
      <c r="V5" s="191"/>
      <c r="W5" s="191"/>
    </row>
    <row r="6" spans="1:30" ht="15" thickBot="1">
      <c r="L6" s="220" t="s">
        <v>28</v>
      </c>
      <c r="M6" s="221"/>
      <c r="N6" s="222"/>
      <c r="O6" s="223" t="e">
        <f>(1-O4)/(O5+O4)</f>
        <v>#VALUE!</v>
      </c>
      <c r="P6" s="211"/>
      <c r="Q6" s="211"/>
      <c r="U6" s="191"/>
      <c r="V6" s="191"/>
      <c r="W6" s="191"/>
    </row>
    <row r="7" spans="1:30">
      <c r="A7" s="193" t="s">
        <v>47</v>
      </c>
      <c r="B7" s="172"/>
      <c r="E7" s="262" t="s">
        <v>395</v>
      </c>
      <c r="F7" s="263"/>
      <c r="G7" s="263"/>
      <c r="H7" s="263"/>
      <c r="I7" s="263"/>
      <c r="J7" s="264"/>
      <c r="L7" s="220" t="s">
        <v>29</v>
      </c>
      <c r="M7" s="221"/>
      <c r="N7" s="222"/>
      <c r="O7" s="301" t="e">
        <f ca="1">O6*Projection!D3</f>
        <v>#VALUE!</v>
      </c>
      <c r="P7" s="304" t="s">
        <v>429</v>
      </c>
      <c r="Q7" s="305"/>
      <c r="R7" s="263"/>
      <c r="S7" s="263"/>
      <c r="T7" s="263"/>
      <c r="U7" s="306"/>
      <c r="V7" s="306"/>
      <c r="W7" s="306"/>
      <c r="X7" s="263"/>
      <c r="Y7" s="264"/>
    </row>
    <row r="8" spans="1:30" ht="15" thickBot="1">
      <c r="A8" s="192" t="s">
        <v>5</v>
      </c>
      <c r="B8" s="212">
        <f>Market_discount_rate</f>
        <v>6.7500000000000004E-2</v>
      </c>
      <c r="E8" s="265" t="s">
        <v>394</v>
      </c>
      <c r="F8" s="266"/>
      <c r="G8" s="266"/>
      <c r="H8" s="266"/>
      <c r="I8" s="266"/>
      <c r="J8" s="267"/>
      <c r="L8" s="225" t="s">
        <v>340</v>
      </c>
      <c r="M8" s="226"/>
      <c r="N8" s="227"/>
      <c r="O8" s="302">
        <f>Parameters!D2</f>
        <v>1000</v>
      </c>
      <c r="P8" s="307" t="s">
        <v>430</v>
      </c>
      <c r="Q8" s="297"/>
      <c r="R8" s="308"/>
      <c r="S8" s="308"/>
      <c r="T8" s="308"/>
      <c r="U8" s="309"/>
      <c r="V8" s="309"/>
      <c r="W8" s="309"/>
      <c r="X8" s="308"/>
      <c r="Y8" s="310"/>
    </row>
    <row r="9" spans="1:30" ht="15" thickBot="1">
      <c r="A9" s="173" t="s">
        <v>42</v>
      </c>
      <c r="B9" s="173">
        <f>1/(1+Market_discount_rate)</f>
        <v>0.93676814988290402</v>
      </c>
      <c r="E9" s="298" t="s">
        <v>428</v>
      </c>
      <c r="F9" s="299"/>
      <c r="G9" s="299"/>
      <c r="H9" s="299"/>
      <c r="I9" s="299"/>
      <c r="J9" s="300"/>
      <c r="L9" s="228" t="s">
        <v>33</v>
      </c>
      <c r="M9" s="229"/>
      <c r="N9" s="229"/>
      <c r="O9" s="303">
        <f ca="1">MIN(IF(New_or_Existing=New_bond,BondAmountInvested,BondAmount), MAX(IFERROR(O7-O8,0), 0))</f>
        <v>0</v>
      </c>
      <c r="P9" s="311" t="s">
        <v>431</v>
      </c>
      <c r="Q9" s="297"/>
      <c r="R9" s="308"/>
      <c r="S9" s="308"/>
      <c r="T9" s="308"/>
      <c r="U9" s="309"/>
      <c r="V9" s="309"/>
      <c r="W9" s="309"/>
      <c r="X9" s="308"/>
      <c r="Y9" s="310"/>
    </row>
    <row r="10" spans="1:30" ht="15" thickBot="1">
      <c r="P10" s="312" t="s">
        <v>432</v>
      </c>
      <c r="Q10" s="313"/>
      <c r="R10" s="266"/>
      <c r="S10" s="266"/>
      <c r="T10" s="266"/>
      <c r="U10" s="314"/>
      <c r="V10" s="314"/>
      <c r="W10" s="314"/>
      <c r="X10" s="266"/>
      <c r="Y10" s="267"/>
    </row>
    <row r="11" spans="1:30" s="170" customFormat="1" ht="16.5">
      <c r="A11" s="169" t="s">
        <v>338</v>
      </c>
      <c r="B11" s="169" t="s">
        <v>336</v>
      </c>
      <c r="C11" s="169" t="s">
        <v>344</v>
      </c>
      <c r="D11" s="169" t="s">
        <v>345</v>
      </c>
      <c r="E11" s="169" t="s">
        <v>346</v>
      </c>
      <c r="F11" s="169" t="s">
        <v>347</v>
      </c>
      <c r="G11" s="169" t="s">
        <v>348</v>
      </c>
      <c r="H11" s="169" t="s">
        <v>349</v>
      </c>
      <c r="I11" s="169" t="s">
        <v>350</v>
      </c>
      <c r="J11" s="169" t="s">
        <v>39</v>
      </c>
      <c r="L11" s="169" t="s">
        <v>337</v>
      </c>
      <c r="M11" s="169" t="s">
        <v>351</v>
      </c>
      <c r="N11" s="169" t="s">
        <v>352</v>
      </c>
      <c r="O11" s="169" t="s">
        <v>353</v>
      </c>
      <c r="P11" s="169" t="s">
        <v>354</v>
      </c>
      <c r="Q11" s="169" t="s">
        <v>355</v>
      </c>
      <c r="R11" s="169" t="s">
        <v>356</v>
      </c>
      <c r="S11" s="169" t="s">
        <v>357</v>
      </c>
      <c r="T11" s="169" t="s">
        <v>339</v>
      </c>
      <c r="V11" s="169" t="s">
        <v>49</v>
      </c>
      <c r="W11" s="169" t="s">
        <v>50</v>
      </c>
      <c r="X11" s="169" t="s">
        <v>51</v>
      </c>
      <c r="Y11" s="169" t="s">
        <v>52</v>
      </c>
      <c r="Z11" s="169" t="s">
        <v>41</v>
      </c>
      <c r="AA11" s="169" t="s">
        <v>41</v>
      </c>
      <c r="AB11" s="169" t="s">
        <v>53</v>
      </c>
      <c r="AC11" s="169" t="s">
        <v>53</v>
      </c>
      <c r="AD11" s="169" t="s">
        <v>54</v>
      </c>
    </row>
    <row r="12" spans="1:30">
      <c r="A12" s="183">
        <v>1</v>
      </c>
      <c r="B12" s="183" t="e">
        <f t="shared" ref="B12:B43" si="0">INT((Life1Age+A12-1))</f>
        <v>#VALUE!</v>
      </c>
      <c r="C12" s="194" t="e">
        <f t="shared" ref="C12:C43" si="1">IF(ISNA(VLOOKUP(B12-MIN(select_1, B12-Life1Age), mortality, mort_col+MIN(select_1, B12-Life1Age), FALSE)/1000), 1, IF(A12=0, 0, VLOOKUP(B12-MIN(select_1, B12-Life1Age), mortality, mort_col+MIN(select_1, B12-Life1Age), FALSE)/1000))</f>
        <v>#VALUE!</v>
      </c>
      <c r="D12" s="184">
        <v>100000</v>
      </c>
      <c r="E12" s="185" t="e">
        <f>D12-D13</f>
        <v>#VALUE!</v>
      </c>
      <c r="F12" s="174">
        <f t="shared" ref="F12:F43" si="2">D12*$B$9^($A12-1)</f>
        <v>100000</v>
      </c>
      <c r="G12" s="206" t="e">
        <f t="shared" ref="G12:G43" si="3">E12*$B$9^$A12</f>
        <v>#VALUE!</v>
      </c>
      <c r="H12" s="186" t="e">
        <f>IF(F12=0, 1, SUM(G12:$G$102)/F12)</f>
        <v>#VALUE!</v>
      </c>
      <c r="I12" s="184" t="e">
        <f>SUM(F12:$F$102)/F12</f>
        <v>#VALUE!</v>
      </c>
      <c r="J12" s="183" t="e">
        <f>H12/I12</f>
        <v>#VALUE!</v>
      </c>
      <c r="K12" s="187"/>
      <c r="L12" s="183">
        <f t="shared" ref="L12:L43" si="4">Life2Age+A12-1</f>
        <v>19</v>
      </c>
      <c r="M12" s="183">
        <f t="shared" ref="M12:M43" si="5">IF(ISNA(VLOOKUP(L12-MIN(select_2, L12-Life2Age), mortality, mort_col2+MIN(select_2, L12-Life2Age), FALSE)/1000), 1, IF(A13=0, 0, VLOOKUP(L12-MIN(select_2, L12-Life2Age), mortality, mort_col2+MIN(select_2, L12-Life2Age), FALSE)/1000))</f>
        <v>4.4800000000000005E-5</v>
      </c>
      <c r="N12" s="174">
        <v>100000</v>
      </c>
      <c r="O12" s="188">
        <f>N12-N13</f>
        <v>4.4799999999959255</v>
      </c>
      <c r="P12" s="174">
        <f t="shared" ref="P12:P43" si="6">N12*$B$9^($A12-1)</f>
        <v>100000</v>
      </c>
      <c r="Q12" s="205">
        <f t="shared" ref="Q12:Q43" si="7">O12*$B$9^$A12</f>
        <v>4.1967213114715936</v>
      </c>
      <c r="R12" s="183">
        <f>IF(P12&lt;&gt;0, SUM(Q12:$Q$102)/P12, 1)</f>
        <v>1.7594258046269077E-2</v>
      </c>
      <c r="S12" s="184">
        <f>IF(P12=0, 0, SUM($P12:P$102)/P12)</f>
        <v>15.536564882009007</v>
      </c>
      <c r="T12" s="201">
        <f>R12/S12</f>
        <v>1.1324419638373752E-3</v>
      </c>
      <c r="U12" s="187"/>
      <c r="V12" s="183">
        <f>D12*N12/100000</f>
        <v>100000</v>
      </c>
      <c r="W12" s="183" t="e">
        <f>V12-V13</f>
        <v>#VALUE!</v>
      </c>
      <c r="X12" s="183">
        <f t="shared" ref="X12:X43" si="8">V12*$B$9^($A12-1)</f>
        <v>100000</v>
      </c>
      <c r="Y12" s="183" t="e">
        <f t="shared" ref="Y12:Y43" si="9">W12*$B$9^$A12</f>
        <v>#VALUE!</v>
      </c>
      <c r="Z12" s="183" t="e">
        <f>IF(X12=0,1,SUM(Y12:$Y102)/X12)</f>
        <v>#VALUE!</v>
      </c>
      <c r="AA12" s="186" t="e">
        <f>H12+R12-Z12</f>
        <v>#VALUE!</v>
      </c>
      <c r="AB12" s="184" t="e">
        <f>SUM($X12:X$102)/X12</f>
        <v>#VALUE!</v>
      </c>
      <c r="AC12" s="184" t="e">
        <f>I12+S12-AB12</f>
        <v>#VALUE!</v>
      </c>
      <c r="AD12" s="183" t="e">
        <f>AA12/AC12</f>
        <v>#VALUE!</v>
      </c>
    </row>
    <row r="13" spans="1:30">
      <c r="A13" s="183">
        <f>A12+1</f>
        <v>2</v>
      </c>
      <c r="B13" s="183" t="e">
        <f t="shared" si="0"/>
        <v>#VALUE!</v>
      </c>
      <c r="C13" s="194" t="e">
        <f t="shared" si="1"/>
        <v>#VALUE!</v>
      </c>
      <c r="D13" s="184" t="e">
        <f>IF($A12&gt;0, D12*(1-C12), 0)</f>
        <v>#VALUE!</v>
      </c>
      <c r="E13" s="185" t="e">
        <f t="shared" ref="E13:E76" si="10">D13-D14</f>
        <v>#VALUE!</v>
      </c>
      <c r="F13" s="174" t="e">
        <f t="shared" si="2"/>
        <v>#VALUE!</v>
      </c>
      <c r="G13" s="206" t="e">
        <f t="shared" si="3"/>
        <v>#VALUE!</v>
      </c>
      <c r="H13" s="186" t="e">
        <f>IF(F13=0, 1, SUM(G13:$G$102)/F13)</f>
        <v>#VALUE!</v>
      </c>
      <c r="I13" s="184" t="e">
        <f>SUM(F13:$F$102)/F13</f>
        <v>#VALUE!</v>
      </c>
      <c r="J13" s="183" t="e">
        <f t="shared" ref="J13:J27" si="11">H13/I13</f>
        <v>#VALUE!</v>
      </c>
      <c r="K13" s="187"/>
      <c r="L13" s="183">
        <f t="shared" si="4"/>
        <v>20</v>
      </c>
      <c r="M13" s="183">
        <f t="shared" si="5"/>
        <v>9.3599999999999998E-5</v>
      </c>
      <c r="N13" s="184">
        <f>IF($A12&gt;0, N12*(1-M12), 0)</f>
        <v>99995.520000000004</v>
      </c>
      <c r="O13" s="188">
        <f t="shared" ref="O13:O76" si="12">N13-N14</f>
        <v>9.3595806719968095</v>
      </c>
      <c r="P13" s="174">
        <f t="shared" si="6"/>
        <v>93672.618266978927</v>
      </c>
      <c r="Q13" s="205">
        <f t="shared" si="7"/>
        <v>8.2133555688864064</v>
      </c>
      <c r="R13" s="183">
        <f>IF(P13&lt;&gt;0, SUM(Q13:$Q$102)/P13, 1)</f>
        <v>1.8737909922756816E-2</v>
      </c>
      <c r="S13" s="184">
        <f>IF(P13=0, 0, SUM($P13:P$102)/P13)</f>
        <v>15.518478239369736</v>
      </c>
      <c r="T13" s="201">
        <f t="shared" ref="T13:T76" si="13">R13/S13</f>
        <v>1.2074579500469004E-3</v>
      </c>
      <c r="U13" s="187"/>
      <c r="V13" s="183" t="e">
        <f t="shared" ref="V13:V76" si="14">D13*N13/100000</f>
        <v>#VALUE!</v>
      </c>
      <c r="W13" s="183" t="e">
        <f t="shared" ref="W13:W76" si="15">V13-V14</f>
        <v>#VALUE!</v>
      </c>
      <c r="X13" s="183" t="e">
        <f t="shared" si="8"/>
        <v>#VALUE!</v>
      </c>
      <c r="Y13" s="183" t="e">
        <f t="shared" si="9"/>
        <v>#VALUE!</v>
      </c>
      <c r="Z13" s="183" t="e">
        <f>IF(X13=0,1,SUM(Y13:$Y103)/X13)</f>
        <v>#VALUE!</v>
      </c>
      <c r="AA13" s="186" t="e">
        <f t="shared" ref="AA13:AA76" si="16">H13+R13-Z13</f>
        <v>#VALUE!</v>
      </c>
      <c r="AB13" s="184" t="e">
        <f>SUM($X13:X$102)/X13</f>
        <v>#VALUE!</v>
      </c>
      <c r="AC13" s="184" t="e">
        <f t="shared" ref="AC13:AC76" si="17">I13+S13-AB13</f>
        <v>#VALUE!</v>
      </c>
      <c r="AD13" s="183" t="e">
        <f t="shared" ref="AD13:AD76" si="18">AA13/AC13</f>
        <v>#VALUE!</v>
      </c>
    </row>
    <row r="14" spans="1:30">
      <c r="A14" s="183">
        <f t="shared" ref="A14:A77" si="19">A13+1</f>
        <v>3</v>
      </c>
      <c r="B14" s="183" t="e">
        <f t="shared" si="0"/>
        <v>#VALUE!</v>
      </c>
      <c r="C14" s="194" t="e">
        <f t="shared" si="1"/>
        <v>#VALUE!</v>
      </c>
      <c r="D14" s="184" t="e">
        <f t="shared" ref="D14:D77" si="20">IF($A13&gt;0, D13*(1-C13), 0)</f>
        <v>#VALUE!</v>
      </c>
      <c r="E14" s="185" t="e">
        <f t="shared" si="10"/>
        <v>#VALUE!</v>
      </c>
      <c r="F14" s="174" t="e">
        <f t="shared" si="2"/>
        <v>#VALUE!</v>
      </c>
      <c r="G14" s="206" t="e">
        <f t="shared" si="3"/>
        <v>#VALUE!</v>
      </c>
      <c r="H14" s="186" t="e">
        <f>IF(F14=0, 1, SUM(G14:$G$102)/F14)</f>
        <v>#VALUE!</v>
      </c>
      <c r="I14" s="184" t="e">
        <f>SUM(F14:$F$102)/F14</f>
        <v>#VALUE!</v>
      </c>
      <c r="J14" s="183" t="e">
        <f t="shared" si="11"/>
        <v>#VALUE!</v>
      </c>
      <c r="K14" s="187"/>
      <c r="L14" s="183">
        <f t="shared" si="4"/>
        <v>21</v>
      </c>
      <c r="M14" s="183">
        <f t="shared" si="5"/>
        <v>1.552E-4</v>
      </c>
      <c r="N14" s="184">
        <f t="shared" ref="N14:N77" si="21">IF($A13&gt;0, N13*(1-M13), 0)</f>
        <v>99986.160419328007</v>
      </c>
      <c r="O14" s="188">
        <f t="shared" si="12"/>
        <v>15.517852097080322</v>
      </c>
      <c r="P14" s="174">
        <f t="shared" si="6"/>
        <v>87741.311953076482</v>
      </c>
      <c r="Q14" s="205">
        <f t="shared" si="7"/>
        <v>12.756394955614063</v>
      </c>
      <c r="R14" s="183">
        <f>IF(P14&lt;&gt;0, SUM(Q14:$Q$102)/P14, 1)</f>
        <v>1.9910982510505919E-2</v>
      </c>
      <c r="S14" s="184">
        <f>IF(P14=0, 0, SUM($P14:P$102)/P14)</f>
        <v>15.499926313630148</v>
      </c>
      <c r="T14" s="201">
        <f t="shared" si="13"/>
        <v>1.284585623674664E-3</v>
      </c>
      <c r="U14" s="187"/>
      <c r="V14" s="183" t="e">
        <f t="shared" si="14"/>
        <v>#VALUE!</v>
      </c>
      <c r="W14" s="183" t="e">
        <f t="shared" si="15"/>
        <v>#VALUE!</v>
      </c>
      <c r="X14" s="183" t="e">
        <f t="shared" si="8"/>
        <v>#VALUE!</v>
      </c>
      <c r="Y14" s="183" t="e">
        <f t="shared" si="9"/>
        <v>#VALUE!</v>
      </c>
      <c r="Z14" s="183" t="e">
        <f>IF(X14=0,1,SUM(Y14:$Y104)/X14)</f>
        <v>#VALUE!</v>
      </c>
      <c r="AA14" s="186" t="e">
        <f t="shared" si="16"/>
        <v>#VALUE!</v>
      </c>
      <c r="AB14" s="184" t="e">
        <f>SUM($X14:X$102)/X14</f>
        <v>#VALUE!</v>
      </c>
      <c r="AC14" s="184" t="e">
        <f t="shared" si="17"/>
        <v>#VALUE!</v>
      </c>
      <c r="AD14" s="183" t="e">
        <f t="shared" si="18"/>
        <v>#VALUE!</v>
      </c>
    </row>
    <row r="15" spans="1:30">
      <c r="A15" s="183">
        <f t="shared" si="19"/>
        <v>4</v>
      </c>
      <c r="B15" s="183" t="e">
        <f t="shared" si="0"/>
        <v>#VALUE!</v>
      </c>
      <c r="C15" s="194" t="e">
        <f t="shared" si="1"/>
        <v>#VALUE!</v>
      </c>
      <c r="D15" s="184" t="e">
        <f t="shared" si="20"/>
        <v>#VALUE!</v>
      </c>
      <c r="E15" s="185" t="e">
        <f t="shared" si="10"/>
        <v>#VALUE!</v>
      </c>
      <c r="F15" s="174" t="e">
        <f t="shared" si="2"/>
        <v>#VALUE!</v>
      </c>
      <c r="G15" s="206" t="e">
        <f t="shared" si="3"/>
        <v>#VALUE!</v>
      </c>
      <c r="H15" s="186" t="e">
        <f>IF(F15=0, 1, SUM(G15:$G$102)/F15)</f>
        <v>#VALUE!</v>
      </c>
      <c r="I15" s="184" t="e">
        <f>SUM(F15:$F$102)/F15</f>
        <v>#VALUE!</v>
      </c>
      <c r="J15" s="183" t="e">
        <f t="shared" si="11"/>
        <v>#VALUE!</v>
      </c>
      <c r="K15" s="187"/>
      <c r="L15" s="183">
        <f t="shared" si="4"/>
        <v>22</v>
      </c>
      <c r="M15" s="183">
        <f t="shared" si="5"/>
        <v>1.5920000000000002E-4</v>
      </c>
      <c r="N15" s="184">
        <f t="shared" si="21"/>
        <v>99970.642567230927</v>
      </c>
      <c r="O15" s="188">
        <f t="shared" si="12"/>
        <v>15.915326296701096</v>
      </c>
      <c r="P15" s="174">
        <f t="shared" si="6"/>
        <v>82180.510071626588</v>
      </c>
      <c r="Q15" s="205">
        <f t="shared" si="7"/>
        <v>12.255866232694382</v>
      </c>
      <c r="R15" s="183">
        <f>IF(P15&lt;&gt;0, SUM(Q15:$Q$102)/P15, 1)</f>
        <v>2.1103049023173451E-2</v>
      </c>
      <c r="S15" s="184">
        <f>IF(P15=0, 0, SUM($P15:P$102)/P15)</f>
        <v>15.481074002485366</v>
      </c>
      <c r="T15" s="201">
        <f t="shared" si="13"/>
        <v>1.3631514854709384E-3</v>
      </c>
      <c r="U15" s="187"/>
      <c r="V15" s="183" t="e">
        <f t="shared" si="14"/>
        <v>#VALUE!</v>
      </c>
      <c r="W15" s="183" t="e">
        <f t="shared" si="15"/>
        <v>#VALUE!</v>
      </c>
      <c r="X15" s="183" t="e">
        <f t="shared" si="8"/>
        <v>#VALUE!</v>
      </c>
      <c r="Y15" s="183" t="e">
        <f t="shared" si="9"/>
        <v>#VALUE!</v>
      </c>
      <c r="Z15" s="183" t="e">
        <f>IF(X15=0,1,SUM(Y15:$Y105)/X15)</f>
        <v>#VALUE!</v>
      </c>
      <c r="AA15" s="186" t="e">
        <f t="shared" si="16"/>
        <v>#VALUE!</v>
      </c>
      <c r="AB15" s="184" t="e">
        <f>SUM($X15:X$102)/X15</f>
        <v>#VALUE!</v>
      </c>
      <c r="AC15" s="184" t="e">
        <f t="shared" si="17"/>
        <v>#VALUE!</v>
      </c>
      <c r="AD15" s="183" t="e">
        <f t="shared" si="18"/>
        <v>#VALUE!</v>
      </c>
    </row>
    <row r="16" spans="1:30">
      <c r="A16" s="183">
        <f t="shared" si="19"/>
        <v>5</v>
      </c>
      <c r="B16" s="183" t="e">
        <f t="shared" si="0"/>
        <v>#VALUE!</v>
      </c>
      <c r="C16" s="194" t="e">
        <f t="shared" si="1"/>
        <v>#VALUE!</v>
      </c>
      <c r="D16" s="184" t="e">
        <f t="shared" si="20"/>
        <v>#VALUE!</v>
      </c>
      <c r="E16" s="185" t="e">
        <f t="shared" si="10"/>
        <v>#VALUE!</v>
      </c>
      <c r="F16" s="174" t="e">
        <f t="shared" si="2"/>
        <v>#VALUE!</v>
      </c>
      <c r="G16" s="206" t="e">
        <f t="shared" si="3"/>
        <v>#VALUE!</v>
      </c>
      <c r="H16" s="186" t="e">
        <f>IF(F16=0, 1, SUM(G16:$G$102)/F16)</f>
        <v>#VALUE!</v>
      </c>
      <c r="I16" s="184" t="e">
        <f>SUM(F16:$F$102)/F16</f>
        <v>#VALUE!</v>
      </c>
      <c r="J16" s="183" t="e">
        <f t="shared" si="11"/>
        <v>#VALUE!</v>
      </c>
      <c r="K16" s="187"/>
      <c r="L16" s="183">
        <f t="shared" si="4"/>
        <v>23</v>
      </c>
      <c r="M16" s="183">
        <f t="shared" si="5"/>
        <v>1.6479999999999999E-4</v>
      </c>
      <c r="N16" s="184">
        <f t="shared" si="21"/>
        <v>99954.727240934226</v>
      </c>
      <c r="O16" s="188">
        <f t="shared" si="12"/>
        <v>16.472539049296756</v>
      </c>
      <c r="P16" s="174">
        <f t="shared" si="6"/>
        <v>76971.82850999829</v>
      </c>
      <c r="Q16" s="205">
        <f t="shared" si="7"/>
        <v>11.882864017274597</v>
      </c>
      <c r="R16" s="183">
        <f>IF(P16&lt;&gt;0, SUM(Q16:$Q$102)/P16, 1)</f>
        <v>2.2371866433373879E-2</v>
      </c>
      <c r="S16" s="184">
        <f>IF(P16=0, 0, SUM($P16:P$102)/P16)</f>
        <v>15.461007890109238</v>
      </c>
      <c r="T16" s="201">
        <f t="shared" si="13"/>
        <v>1.446986289146497E-3</v>
      </c>
      <c r="U16" s="187"/>
      <c r="V16" s="183" t="e">
        <f t="shared" si="14"/>
        <v>#VALUE!</v>
      </c>
      <c r="W16" s="183" t="e">
        <f t="shared" si="15"/>
        <v>#VALUE!</v>
      </c>
      <c r="X16" s="183" t="e">
        <f t="shared" si="8"/>
        <v>#VALUE!</v>
      </c>
      <c r="Y16" s="183" t="e">
        <f t="shared" si="9"/>
        <v>#VALUE!</v>
      </c>
      <c r="Z16" s="183" t="e">
        <f>IF(X16=0,1,SUM(Y16:$Y106)/X16)</f>
        <v>#VALUE!</v>
      </c>
      <c r="AA16" s="186" t="e">
        <f t="shared" si="16"/>
        <v>#VALUE!</v>
      </c>
      <c r="AB16" s="184" t="e">
        <f>SUM($X16:X$102)/X16</f>
        <v>#VALUE!</v>
      </c>
      <c r="AC16" s="184" t="e">
        <f t="shared" si="17"/>
        <v>#VALUE!</v>
      </c>
      <c r="AD16" s="183" t="e">
        <f t="shared" si="18"/>
        <v>#VALUE!</v>
      </c>
    </row>
    <row r="17" spans="1:30">
      <c r="A17" s="183">
        <f t="shared" si="19"/>
        <v>6</v>
      </c>
      <c r="B17" s="183" t="e">
        <f t="shared" si="0"/>
        <v>#VALUE!</v>
      </c>
      <c r="C17" s="194" t="e">
        <f t="shared" si="1"/>
        <v>#VALUE!</v>
      </c>
      <c r="D17" s="184" t="e">
        <f t="shared" si="20"/>
        <v>#VALUE!</v>
      </c>
      <c r="E17" s="185" t="e">
        <f t="shared" si="10"/>
        <v>#VALUE!</v>
      </c>
      <c r="F17" s="174" t="e">
        <f t="shared" si="2"/>
        <v>#VALUE!</v>
      </c>
      <c r="G17" s="206" t="e">
        <f t="shared" si="3"/>
        <v>#VALUE!</v>
      </c>
      <c r="H17" s="186" t="e">
        <f>IF(F17=0, 1, SUM(G17:$G$102)/F17)</f>
        <v>#VALUE!</v>
      </c>
      <c r="I17" s="184" t="e">
        <f>SUM(F17:$F$102)/F17</f>
        <v>#VALUE!</v>
      </c>
      <c r="J17" s="183" t="e">
        <f t="shared" si="11"/>
        <v>#VALUE!</v>
      </c>
      <c r="K17" s="187"/>
      <c r="L17" s="183">
        <f t="shared" si="4"/>
        <v>24</v>
      </c>
      <c r="M17" s="183">
        <f t="shared" si="5"/>
        <v>1.7040000000000002E-4</v>
      </c>
      <c r="N17" s="184">
        <f t="shared" si="21"/>
        <v>99938.254701884929</v>
      </c>
      <c r="O17" s="188">
        <f t="shared" si="12"/>
        <v>17.029478601209121</v>
      </c>
      <c r="P17" s="174">
        <f t="shared" si="6"/>
        <v>72092.874522397993</v>
      </c>
      <c r="Q17" s="205">
        <f t="shared" si="7"/>
        <v>11.507846200114601</v>
      </c>
      <c r="R17" s="183">
        <f>IF(P17&lt;&gt;0, SUM(Q17:$Q$102)/P17, 1)</f>
        <v>2.3721076651058798E-2</v>
      </c>
      <c r="S17" s="184">
        <f>IF(P17=0, 0, SUM($P17:P$102)/P17)</f>
        <v>15.439670380370295</v>
      </c>
      <c r="T17" s="201">
        <f t="shared" si="13"/>
        <v>1.5363719604543713E-3</v>
      </c>
      <c r="U17" s="187"/>
      <c r="V17" s="183" t="e">
        <f t="shared" si="14"/>
        <v>#VALUE!</v>
      </c>
      <c r="W17" s="183" t="e">
        <f t="shared" si="15"/>
        <v>#VALUE!</v>
      </c>
      <c r="X17" s="183" t="e">
        <f t="shared" si="8"/>
        <v>#VALUE!</v>
      </c>
      <c r="Y17" s="183" t="e">
        <f t="shared" si="9"/>
        <v>#VALUE!</v>
      </c>
      <c r="Z17" s="183" t="e">
        <f>IF(X17=0,1,SUM(Y17:$Y107)/X17)</f>
        <v>#VALUE!</v>
      </c>
      <c r="AA17" s="186" t="e">
        <f t="shared" si="16"/>
        <v>#VALUE!</v>
      </c>
      <c r="AB17" s="184" t="e">
        <f>SUM($X17:X$102)/X17</f>
        <v>#VALUE!</v>
      </c>
      <c r="AC17" s="184" t="e">
        <f t="shared" si="17"/>
        <v>#VALUE!</v>
      </c>
      <c r="AD17" s="183" t="e">
        <f t="shared" si="18"/>
        <v>#VALUE!</v>
      </c>
    </row>
    <row r="18" spans="1:30">
      <c r="A18" s="183">
        <f t="shared" si="19"/>
        <v>7</v>
      </c>
      <c r="B18" s="183" t="e">
        <f t="shared" si="0"/>
        <v>#VALUE!</v>
      </c>
      <c r="C18" s="194" t="e">
        <f t="shared" si="1"/>
        <v>#VALUE!</v>
      </c>
      <c r="D18" s="184" t="e">
        <f t="shared" si="20"/>
        <v>#VALUE!</v>
      </c>
      <c r="E18" s="185" t="e">
        <f t="shared" si="10"/>
        <v>#VALUE!</v>
      </c>
      <c r="F18" s="174" t="e">
        <f t="shared" si="2"/>
        <v>#VALUE!</v>
      </c>
      <c r="G18" s="206" t="e">
        <f t="shared" si="3"/>
        <v>#VALUE!</v>
      </c>
      <c r="H18" s="186" t="e">
        <f>IF(F18=0, 1, SUM(G18:$G$102)/F18)</f>
        <v>#VALUE!</v>
      </c>
      <c r="I18" s="184" t="e">
        <f>SUM(F18:$F$102)/F18</f>
        <v>#VALUE!</v>
      </c>
      <c r="J18" s="183" t="e">
        <f t="shared" si="11"/>
        <v>#VALUE!</v>
      </c>
      <c r="K18" s="187"/>
      <c r="L18" s="183">
        <f t="shared" si="4"/>
        <v>25</v>
      </c>
      <c r="M18" s="183">
        <f t="shared" si="5"/>
        <v>1.7680000000000001E-4</v>
      </c>
      <c r="N18" s="184">
        <f t="shared" si="21"/>
        <v>99921.22522328372</v>
      </c>
      <c r="O18" s="188">
        <f t="shared" si="12"/>
        <v>17.666072619467741</v>
      </c>
      <c r="P18" s="174">
        <f t="shared" si="6"/>
        <v>67522.800839887001</v>
      </c>
      <c r="Q18" s="205">
        <f t="shared" si="7"/>
        <v>11.183167389682493</v>
      </c>
      <c r="R18" s="183">
        <f>IF(P18&lt;&gt;0, SUM(Q18:$Q$102)/P18, 1)</f>
        <v>2.5156135930567754E-2</v>
      </c>
      <c r="S18" s="184">
        <f>IF(P18=0, 0, SUM($P18:P$102)/P18)</f>
        <v>15.416975183616584</v>
      </c>
      <c r="T18" s="201">
        <f t="shared" si="13"/>
        <v>1.6317167038901929E-3</v>
      </c>
      <c r="U18" s="187"/>
      <c r="V18" s="183" t="e">
        <f t="shared" si="14"/>
        <v>#VALUE!</v>
      </c>
      <c r="W18" s="183" t="e">
        <f t="shared" si="15"/>
        <v>#VALUE!</v>
      </c>
      <c r="X18" s="183" t="e">
        <f t="shared" si="8"/>
        <v>#VALUE!</v>
      </c>
      <c r="Y18" s="183" t="e">
        <f t="shared" si="9"/>
        <v>#VALUE!</v>
      </c>
      <c r="Z18" s="183" t="e">
        <f>IF(X18=0,1,SUM(Y18:$Y108)/X18)</f>
        <v>#VALUE!</v>
      </c>
      <c r="AA18" s="186" t="e">
        <f t="shared" si="16"/>
        <v>#VALUE!</v>
      </c>
      <c r="AB18" s="184" t="e">
        <f>SUM($X18:X$102)/X18</f>
        <v>#VALUE!</v>
      </c>
      <c r="AC18" s="184" t="e">
        <f t="shared" si="17"/>
        <v>#VALUE!</v>
      </c>
      <c r="AD18" s="183" t="e">
        <f t="shared" si="18"/>
        <v>#VALUE!</v>
      </c>
    </row>
    <row r="19" spans="1:30">
      <c r="A19" s="183">
        <f t="shared" si="19"/>
        <v>8</v>
      </c>
      <c r="B19" s="183" t="e">
        <f t="shared" si="0"/>
        <v>#VALUE!</v>
      </c>
      <c r="C19" s="194" t="e">
        <f t="shared" si="1"/>
        <v>#VALUE!</v>
      </c>
      <c r="D19" s="184" t="e">
        <f t="shared" si="20"/>
        <v>#VALUE!</v>
      </c>
      <c r="E19" s="185" t="e">
        <f t="shared" si="10"/>
        <v>#VALUE!</v>
      </c>
      <c r="F19" s="174" t="e">
        <f t="shared" si="2"/>
        <v>#VALUE!</v>
      </c>
      <c r="G19" s="206" t="e">
        <f t="shared" si="3"/>
        <v>#VALUE!</v>
      </c>
      <c r="H19" s="186" t="e">
        <f>IF(F19=0, 1, SUM(G19:$G$102)/F19)</f>
        <v>#VALUE!</v>
      </c>
      <c r="I19" s="184" t="e">
        <f>SUM(F19:$F$102)/F19</f>
        <v>#VALUE!</v>
      </c>
      <c r="J19" s="183" t="e">
        <f t="shared" si="11"/>
        <v>#VALUE!</v>
      </c>
      <c r="K19" s="187"/>
      <c r="L19" s="183">
        <f t="shared" si="4"/>
        <v>26</v>
      </c>
      <c r="M19" s="183">
        <f t="shared" si="5"/>
        <v>1.8400000000000003E-4</v>
      </c>
      <c r="N19" s="184">
        <f t="shared" si="21"/>
        <v>99903.559150664252</v>
      </c>
      <c r="O19" s="188">
        <f t="shared" si="12"/>
        <v>18.382254883719725</v>
      </c>
      <c r="P19" s="174">
        <f t="shared" si="6"/>
        <v>63242.026050303066</v>
      </c>
      <c r="Q19" s="205">
        <f t="shared" si="7"/>
        <v>10.900733295788461</v>
      </c>
      <c r="R19" s="183">
        <f>IF(P19&lt;&gt;0, SUM(Q19:$Q$102)/P19, 1)</f>
        <v>2.6682092499835129E-2</v>
      </c>
      <c r="S19" s="184">
        <f>IF(P19=0, 0, SUM($P19:P$102)/P19)</f>
        <v>15.392842463058168</v>
      </c>
      <c r="T19" s="201">
        <f t="shared" si="13"/>
        <v>1.7334090544920756E-3</v>
      </c>
      <c r="U19" s="187"/>
      <c r="V19" s="183" t="e">
        <f t="shared" si="14"/>
        <v>#VALUE!</v>
      </c>
      <c r="W19" s="183" t="e">
        <f t="shared" si="15"/>
        <v>#VALUE!</v>
      </c>
      <c r="X19" s="183" t="e">
        <f t="shared" si="8"/>
        <v>#VALUE!</v>
      </c>
      <c r="Y19" s="183" t="e">
        <f t="shared" si="9"/>
        <v>#VALUE!</v>
      </c>
      <c r="Z19" s="183" t="e">
        <f>IF(X19=0,1,SUM(Y19:$Y109)/X19)</f>
        <v>#VALUE!</v>
      </c>
      <c r="AA19" s="186" t="e">
        <f t="shared" si="16"/>
        <v>#VALUE!</v>
      </c>
      <c r="AB19" s="184" t="e">
        <f>SUM($X19:X$102)/X19</f>
        <v>#VALUE!</v>
      </c>
      <c r="AC19" s="184" t="e">
        <f t="shared" si="17"/>
        <v>#VALUE!</v>
      </c>
      <c r="AD19" s="183" t="e">
        <f t="shared" si="18"/>
        <v>#VALUE!</v>
      </c>
    </row>
    <row r="20" spans="1:30">
      <c r="A20" s="183">
        <f t="shared" si="19"/>
        <v>9</v>
      </c>
      <c r="B20" s="183" t="e">
        <f t="shared" si="0"/>
        <v>#VALUE!</v>
      </c>
      <c r="C20" s="194" t="e">
        <f t="shared" si="1"/>
        <v>#VALUE!</v>
      </c>
      <c r="D20" s="184" t="e">
        <f t="shared" si="20"/>
        <v>#VALUE!</v>
      </c>
      <c r="E20" s="185" t="e">
        <f t="shared" si="10"/>
        <v>#VALUE!</v>
      </c>
      <c r="F20" s="174" t="e">
        <f t="shared" si="2"/>
        <v>#VALUE!</v>
      </c>
      <c r="G20" s="206" t="e">
        <f t="shared" si="3"/>
        <v>#VALUE!</v>
      </c>
      <c r="H20" s="186" t="e">
        <f>IF(F20=0, 1, SUM(G20:$G$102)/F20)</f>
        <v>#VALUE!</v>
      </c>
      <c r="I20" s="184" t="e">
        <f>SUM(F20:$F$102)/F20</f>
        <v>#VALUE!</v>
      </c>
      <c r="J20" s="183" t="e">
        <f t="shared" si="11"/>
        <v>#VALUE!</v>
      </c>
      <c r="K20" s="187"/>
      <c r="L20" s="183">
        <f t="shared" si="4"/>
        <v>27</v>
      </c>
      <c r="M20" s="183">
        <f t="shared" si="5"/>
        <v>1.9280000000000002E-4</v>
      </c>
      <c r="N20" s="184">
        <f t="shared" si="21"/>
        <v>99885.176895780533</v>
      </c>
      <c r="O20" s="188">
        <f t="shared" si="12"/>
        <v>19.257862105499953</v>
      </c>
      <c r="P20" s="174">
        <f t="shared" si="6"/>
        <v>59232.215004693026</v>
      </c>
      <c r="Q20" s="205">
        <f t="shared" si="7"/>
        <v>10.697865154942333</v>
      </c>
      <c r="R20" s="183">
        <f>IF(P20&lt;&gt;0, SUM(Q20:$Q$102)/P20, 1)</f>
        <v>2.8304341742454647E-2</v>
      </c>
      <c r="S20" s="184">
        <f>IF(P20=0, 0, SUM($P20:P$102)/P20)</f>
        <v>15.367186891702673</v>
      </c>
      <c r="T20" s="201">
        <f t="shared" si="13"/>
        <v>1.8418687780609498E-3</v>
      </c>
      <c r="U20" s="187"/>
      <c r="V20" s="183" t="e">
        <f t="shared" si="14"/>
        <v>#VALUE!</v>
      </c>
      <c r="W20" s="183" t="e">
        <f t="shared" si="15"/>
        <v>#VALUE!</v>
      </c>
      <c r="X20" s="183" t="e">
        <f t="shared" si="8"/>
        <v>#VALUE!</v>
      </c>
      <c r="Y20" s="183" t="e">
        <f t="shared" si="9"/>
        <v>#VALUE!</v>
      </c>
      <c r="Z20" s="183" t="e">
        <f>IF(X20=0,1,SUM(Y20:$Y110)/X20)</f>
        <v>#VALUE!</v>
      </c>
      <c r="AA20" s="186" t="e">
        <f t="shared" si="16"/>
        <v>#VALUE!</v>
      </c>
      <c r="AB20" s="184" t="e">
        <f>SUM($X20:X$102)/X20</f>
        <v>#VALUE!</v>
      </c>
      <c r="AC20" s="184" t="e">
        <f t="shared" si="17"/>
        <v>#VALUE!</v>
      </c>
      <c r="AD20" s="183" t="e">
        <f t="shared" si="18"/>
        <v>#VALUE!</v>
      </c>
    </row>
    <row r="21" spans="1:30">
      <c r="A21" s="183">
        <f t="shared" si="19"/>
        <v>10</v>
      </c>
      <c r="B21" s="183" t="e">
        <f t="shared" si="0"/>
        <v>#VALUE!</v>
      </c>
      <c r="C21" s="194" t="e">
        <f t="shared" si="1"/>
        <v>#VALUE!</v>
      </c>
      <c r="D21" s="184" t="e">
        <f t="shared" si="20"/>
        <v>#VALUE!</v>
      </c>
      <c r="E21" s="185" t="e">
        <f t="shared" si="10"/>
        <v>#VALUE!</v>
      </c>
      <c r="F21" s="174" t="e">
        <f t="shared" si="2"/>
        <v>#VALUE!</v>
      </c>
      <c r="G21" s="206" t="e">
        <f t="shared" si="3"/>
        <v>#VALUE!</v>
      </c>
      <c r="H21" s="186" t="e">
        <f>IF(F21=0, 1, SUM(G21:$G$102)/F21)</f>
        <v>#VALUE!</v>
      </c>
      <c r="I21" s="184" t="e">
        <f>SUM(F21:$F$102)/F21</f>
        <v>#VALUE!</v>
      </c>
      <c r="J21" s="183" t="e">
        <f t="shared" si="11"/>
        <v>#VALUE!</v>
      </c>
      <c r="K21" s="187"/>
      <c r="L21" s="183">
        <f t="shared" si="4"/>
        <v>28</v>
      </c>
      <c r="M21" s="183">
        <f t="shared" si="5"/>
        <v>2.0160000000000002E-4</v>
      </c>
      <c r="N21" s="184">
        <f t="shared" si="21"/>
        <v>99865.919033675033</v>
      </c>
      <c r="O21" s="188">
        <f t="shared" si="12"/>
        <v>20.132969277197844</v>
      </c>
      <c r="P21" s="174">
        <f t="shared" si="6"/>
        <v>55476.15459825773</v>
      </c>
      <c r="Q21" s="205">
        <f t="shared" si="7"/>
        <v>10.476808212659236</v>
      </c>
      <c r="R21" s="183">
        <f>IF(P21&lt;&gt;0, SUM(Q21:$Q$102)/P21, 1)</f>
        <v>3.002787418421311E-2</v>
      </c>
      <c r="S21" s="184">
        <f>IF(P21=0, 0, SUM($P21:P$102)/P21)</f>
        <v>15.339929545308932</v>
      </c>
      <c r="T21" s="201">
        <f t="shared" si="13"/>
        <v>1.9574975292761931E-3</v>
      </c>
      <c r="U21" s="187"/>
      <c r="V21" s="183" t="e">
        <f t="shared" si="14"/>
        <v>#VALUE!</v>
      </c>
      <c r="W21" s="183" t="e">
        <f t="shared" si="15"/>
        <v>#VALUE!</v>
      </c>
      <c r="X21" s="183" t="e">
        <f t="shared" si="8"/>
        <v>#VALUE!</v>
      </c>
      <c r="Y21" s="183" t="e">
        <f t="shared" si="9"/>
        <v>#VALUE!</v>
      </c>
      <c r="Z21" s="183" t="e">
        <f>IF(X21=0,1,SUM(Y21:$Y111)/X21)</f>
        <v>#VALUE!</v>
      </c>
      <c r="AA21" s="186" t="e">
        <f t="shared" si="16"/>
        <v>#VALUE!</v>
      </c>
      <c r="AB21" s="184" t="e">
        <f>SUM($X21:X$102)/X21</f>
        <v>#VALUE!</v>
      </c>
      <c r="AC21" s="184" t="e">
        <f t="shared" si="17"/>
        <v>#VALUE!</v>
      </c>
      <c r="AD21" s="183" t="e">
        <f t="shared" si="18"/>
        <v>#VALUE!</v>
      </c>
    </row>
    <row r="22" spans="1:30">
      <c r="A22" s="183">
        <f t="shared" si="19"/>
        <v>11</v>
      </c>
      <c r="B22" s="183" t="e">
        <f t="shared" si="0"/>
        <v>#VALUE!</v>
      </c>
      <c r="C22" s="194" t="e">
        <f t="shared" si="1"/>
        <v>#VALUE!</v>
      </c>
      <c r="D22" s="184" t="e">
        <f t="shared" si="20"/>
        <v>#VALUE!</v>
      </c>
      <c r="E22" s="185" t="e">
        <f t="shared" si="10"/>
        <v>#VALUE!</v>
      </c>
      <c r="F22" s="174" t="e">
        <f t="shared" si="2"/>
        <v>#VALUE!</v>
      </c>
      <c r="G22" s="206" t="e">
        <f t="shared" si="3"/>
        <v>#VALUE!</v>
      </c>
      <c r="H22" s="186" t="e">
        <f>IF(F22=0, 1, SUM(G22:$G$102)/F22)</f>
        <v>#VALUE!</v>
      </c>
      <c r="I22" s="184" t="e">
        <f>SUM(F22:$F$102)/F22</f>
        <v>#VALUE!</v>
      </c>
      <c r="J22" s="183" t="e">
        <f t="shared" si="11"/>
        <v>#VALUE!</v>
      </c>
      <c r="K22" s="187"/>
      <c r="L22" s="183">
        <f t="shared" si="4"/>
        <v>29</v>
      </c>
      <c r="M22" s="183">
        <f t="shared" si="5"/>
        <v>2.12E-4</v>
      </c>
      <c r="N22" s="184">
        <f t="shared" si="21"/>
        <v>99845.786064397835</v>
      </c>
      <c r="O22" s="188">
        <f t="shared" si="12"/>
        <v>21.167306645656936</v>
      </c>
      <c r="P22" s="174">
        <f t="shared" si="6"/>
        <v>51957.817897415189</v>
      </c>
      <c r="Q22" s="205">
        <f t="shared" si="7"/>
        <v>10.318554936069708</v>
      </c>
      <c r="R22" s="183">
        <f>IF(P22&lt;&gt;0, SUM(Q22:$Q$102)/P22, 1)</f>
        <v>3.1859578582689681E-2</v>
      </c>
      <c r="S22" s="184">
        <f>IF(P22=0, 0, SUM($P22:P$102)/P22)</f>
        <v>15.310961479451548</v>
      </c>
      <c r="T22" s="201">
        <f t="shared" si="13"/>
        <v>2.0808346115590202E-3</v>
      </c>
      <c r="U22" s="187"/>
      <c r="V22" s="183" t="e">
        <f t="shared" si="14"/>
        <v>#VALUE!</v>
      </c>
      <c r="W22" s="183" t="e">
        <f t="shared" si="15"/>
        <v>#VALUE!</v>
      </c>
      <c r="X22" s="183" t="e">
        <f t="shared" si="8"/>
        <v>#VALUE!</v>
      </c>
      <c r="Y22" s="183" t="e">
        <f t="shared" si="9"/>
        <v>#VALUE!</v>
      </c>
      <c r="Z22" s="183" t="e">
        <f>IF(X22=0,1,SUM(Y22:$Y112)/X22)</f>
        <v>#VALUE!</v>
      </c>
      <c r="AA22" s="186" t="e">
        <f t="shared" si="16"/>
        <v>#VALUE!</v>
      </c>
      <c r="AB22" s="184" t="e">
        <f>SUM($X22:X$102)/X22</f>
        <v>#VALUE!</v>
      </c>
      <c r="AC22" s="184" t="e">
        <f t="shared" si="17"/>
        <v>#VALUE!</v>
      </c>
      <c r="AD22" s="183" t="e">
        <f t="shared" si="18"/>
        <v>#VALUE!</v>
      </c>
    </row>
    <row r="23" spans="1:30">
      <c r="A23" s="183">
        <f t="shared" si="19"/>
        <v>12</v>
      </c>
      <c r="B23" s="183" t="e">
        <f t="shared" si="0"/>
        <v>#VALUE!</v>
      </c>
      <c r="C23" s="194" t="e">
        <f t="shared" si="1"/>
        <v>#VALUE!</v>
      </c>
      <c r="D23" s="184" t="e">
        <f t="shared" si="20"/>
        <v>#VALUE!</v>
      </c>
      <c r="E23" s="185" t="e">
        <f t="shared" si="10"/>
        <v>#VALUE!</v>
      </c>
      <c r="F23" s="174" t="e">
        <f t="shared" si="2"/>
        <v>#VALUE!</v>
      </c>
      <c r="G23" s="206" t="e">
        <f t="shared" si="3"/>
        <v>#VALUE!</v>
      </c>
      <c r="H23" s="186" t="e">
        <f>IF(F23=0, 1, SUM(G23:$G$102)/F23)</f>
        <v>#VALUE!</v>
      </c>
      <c r="I23" s="184" t="e">
        <f>SUM(F23:$F$102)/F23</f>
        <v>#VALUE!</v>
      </c>
      <c r="J23" s="183" t="e">
        <f t="shared" si="11"/>
        <v>#VALUE!</v>
      </c>
      <c r="K23" s="187"/>
      <c r="L23" s="183">
        <f t="shared" si="4"/>
        <v>30</v>
      </c>
      <c r="M23" s="183">
        <f t="shared" si="5"/>
        <v>2.232E-4</v>
      </c>
      <c r="N23" s="184">
        <f t="shared" si="21"/>
        <v>99824.618757752178</v>
      </c>
      <c r="O23" s="188">
        <f t="shared" si="12"/>
        <v>22.280854906726745</v>
      </c>
      <c r="P23" s="174">
        <f t="shared" si="6"/>
        <v>48662.110388778405</v>
      </c>
      <c r="Q23" s="205">
        <f t="shared" si="7"/>
        <v>10.174597694401511</v>
      </c>
      <c r="R23" s="183">
        <f>IF(P23&lt;&gt;0, SUM(Q23:$Q$102)/P23, 1)</f>
        <v>3.380526685359414E-2</v>
      </c>
      <c r="S23" s="184">
        <f>IF(P23=0, 0, SUM($P23:P$102)/P23)</f>
        <v>15.280190779759831</v>
      </c>
      <c r="T23" s="201">
        <f t="shared" si="13"/>
        <v>2.2123589515893128E-3</v>
      </c>
      <c r="U23" s="187"/>
      <c r="V23" s="183" t="e">
        <f t="shared" si="14"/>
        <v>#VALUE!</v>
      </c>
      <c r="W23" s="183" t="e">
        <f t="shared" si="15"/>
        <v>#VALUE!</v>
      </c>
      <c r="X23" s="183" t="e">
        <f t="shared" si="8"/>
        <v>#VALUE!</v>
      </c>
      <c r="Y23" s="183" t="e">
        <f t="shared" si="9"/>
        <v>#VALUE!</v>
      </c>
      <c r="Z23" s="183" t="e">
        <f>IF(X23=0,1,SUM(Y23:$Y113)/X23)</f>
        <v>#VALUE!</v>
      </c>
      <c r="AA23" s="186" t="e">
        <f t="shared" si="16"/>
        <v>#VALUE!</v>
      </c>
      <c r="AB23" s="184" t="e">
        <f>SUM($X23:X$102)/X23</f>
        <v>#VALUE!</v>
      </c>
      <c r="AC23" s="184" t="e">
        <f t="shared" si="17"/>
        <v>#VALUE!</v>
      </c>
      <c r="AD23" s="183" t="e">
        <f t="shared" si="18"/>
        <v>#VALUE!</v>
      </c>
    </row>
    <row r="24" spans="1:30">
      <c r="A24" s="183">
        <f t="shared" si="19"/>
        <v>13</v>
      </c>
      <c r="B24" s="183" t="e">
        <f t="shared" si="0"/>
        <v>#VALUE!</v>
      </c>
      <c r="C24" s="194" t="e">
        <f t="shared" si="1"/>
        <v>#VALUE!</v>
      </c>
      <c r="D24" s="184" t="e">
        <f t="shared" si="20"/>
        <v>#VALUE!</v>
      </c>
      <c r="E24" s="185" t="e">
        <f t="shared" si="10"/>
        <v>#VALUE!</v>
      </c>
      <c r="F24" s="174" t="e">
        <f t="shared" si="2"/>
        <v>#VALUE!</v>
      </c>
      <c r="G24" s="206" t="e">
        <f t="shared" si="3"/>
        <v>#VALUE!</v>
      </c>
      <c r="H24" s="186" t="e">
        <f>IF(F24=0, 1, SUM(G24:$G$102)/F24)</f>
        <v>#VALUE!</v>
      </c>
      <c r="I24" s="184" t="e">
        <f>SUM(F24:$F$102)/F24</f>
        <v>#VALUE!</v>
      </c>
      <c r="J24" s="183" t="e">
        <f t="shared" si="11"/>
        <v>#VALUE!</v>
      </c>
      <c r="K24" s="187"/>
      <c r="L24" s="183">
        <f t="shared" si="4"/>
        <v>31</v>
      </c>
      <c r="M24" s="183">
        <f t="shared" si="5"/>
        <v>2.3600000000000002E-4</v>
      </c>
      <c r="N24" s="184">
        <f t="shared" si="21"/>
        <v>99802.337902845451</v>
      </c>
      <c r="O24" s="188">
        <f t="shared" si="12"/>
        <v>23.55335174506763</v>
      </c>
      <c r="P24" s="174">
        <f t="shared" si="6"/>
        <v>45574.940520599186</v>
      </c>
      <c r="Q24" s="205">
        <f t="shared" si="7"/>
        <v>10.075584040149536</v>
      </c>
      <c r="R24" s="183">
        <f>IF(P24&lt;&gt;0, SUM(Q24:$Q$102)/P24, 1)</f>
        <v>3.5871928980760283E-2</v>
      </c>
      <c r="S24" s="184">
        <f>IF(P24=0, 0, SUM($P24:P$102)/P24)</f>
        <v>15.247506900933908</v>
      </c>
      <c r="T24" s="201">
        <f t="shared" si="13"/>
        <v>2.3526422525221571E-3</v>
      </c>
      <c r="U24" s="187"/>
      <c r="V24" s="183" t="e">
        <f t="shared" si="14"/>
        <v>#VALUE!</v>
      </c>
      <c r="W24" s="183" t="e">
        <f t="shared" si="15"/>
        <v>#VALUE!</v>
      </c>
      <c r="X24" s="183" t="e">
        <f t="shared" si="8"/>
        <v>#VALUE!</v>
      </c>
      <c r="Y24" s="183" t="e">
        <f t="shared" si="9"/>
        <v>#VALUE!</v>
      </c>
      <c r="Z24" s="183" t="e">
        <f>IF(X24=0,1,SUM(Y24:$Y114)/X24)</f>
        <v>#VALUE!</v>
      </c>
      <c r="AA24" s="186" t="e">
        <f t="shared" si="16"/>
        <v>#VALUE!</v>
      </c>
      <c r="AB24" s="184" t="e">
        <f>SUM($X24:X$102)/X24</f>
        <v>#VALUE!</v>
      </c>
      <c r="AC24" s="184" t="e">
        <f t="shared" si="17"/>
        <v>#VALUE!</v>
      </c>
      <c r="AD24" s="183" t="e">
        <f t="shared" si="18"/>
        <v>#VALUE!</v>
      </c>
    </row>
    <row r="25" spans="1:30">
      <c r="A25" s="183">
        <f t="shared" si="19"/>
        <v>14</v>
      </c>
      <c r="B25" s="183" t="e">
        <f t="shared" si="0"/>
        <v>#VALUE!</v>
      </c>
      <c r="C25" s="194" t="e">
        <f t="shared" si="1"/>
        <v>#VALUE!</v>
      </c>
      <c r="D25" s="184" t="e">
        <f t="shared" si="20"/>
        <v>#VALUE!</v>
      </c>
      <c r="E25" s="185" t="e">
        <f t="shared" si="10"/>
        <v>#VALUE!</v>
      </c>
      <c r="F25" s="174" t="e">
        <f t="shared" si="2"/>
        <v>#VALUE!</v>
      </c>
      <c r="G25" s="206" t="e">
        <f t="shared" si="3"/>
        <v>#VALUE!</v>
      </c>
      <c r="H25" s="186" t="e">
        <f>IF(F25=0, 1, SUM(G25:$G$102)/F25)</f>
        <v>#VALUE!</v>
      </c>
      <c r="I25" s="184" t="e">
        <f>SUM(F25:$F$102)/F25</f>
        <v>#VALUE!</v>
      </c>
      <c r="J25" s="183" t="e">
        <f t="shared" si="11"/>
        <v>#VALUE!</v>
      </c>
      <c r="K25" s="187"/>
      <c r="L25" s="183">
        <f t="shared" si="4"/>
        <v>32</v>
      </c>
      <c r="M25" s="183">
        <f t="shared" si="5"/>
        <v>2.5040000000000001E-4</v>
      </c>
      <c r="N25" s="184">
        <f t="shared" si="21"/>
        <v>99778.784551100383</v>
      </c>
      <c r="O25" s="188">
        <f t="shared" si="12"/>
        <v>24.984607651596889</v>
      </c>
      <c r="P25" s="174">
        <f t="shared" si="6"/>
        <v>42683.077128464945</v>
      </c>
      <c r="Q25" s="205">
        <f t="shared" si="7"/>
        <v>10.012030457113068</v>
      </c>
      <c r="R25" s="183">
        <f>IF(P25&lt;&gt;0, SUM(Q25:$Q$102)/P25, 1)</f>
        <v>3.8066267826168607E-2</v>
      </c>
      <c r="S25" s="184">
        <f>IF(P25=0, 0, SUM($P25:P$102)/P25)</f>
        <v>15.212803838452821</v>
      </c>
      <c r="T25" s="201">
        <f t="shared" si="13"/>
        <v>2.5022519339893126E-3</v>
      </c>
      <c r="U25" s="187"/>
      <c r="V25" s="183" t="e">
        <f t="shared" si="14"/>
        <v>#VALUE!</v>
      </c>
      <c r="W25" s="183" t="e">
        <f t="shared" si="15"/>
        <v>#VALUE!</v>
      </c>
      <c r="X25" s="183" t="e">
        <f t="shared" si="8"/>
        <v>#VALUE!</v>
      </c>
      <c r="Y25" s="183" t="e">
        <f t="shared" si="9"/>
        <v>#VALUE!</v>
      </c>
      <c r="Z25" s="183" t="e">
        <f>IF(X25=0,1,SUM(Y25:$Y115)/X25)</f>
        <v>#VALUE!</v>
      </c>
      <c r="AA25" s="186" t="e">
        <f t="shared" si="16"/>
        <v>#VALUE!</v>
      </c>
      <c r="AB25" s="184" t="e">
        <f>SUM($X25:X$102)/X25</f>
        <v>#VALUE!</v>
      </c>
      <c r="AC25" s="184" t="e">
        <f t="shared" si="17"/>
        <v>#VALUE!</v>
      </c>
      <c r="AD25" s="183" t="e">
        <f t="shared" si="18"/>
        <v>#VALUE!</v>
      </c>
    </row>
    <row r="26" spans="1:30">
      <c r="A26" s="183">
        <f t="shared" si="19"/>
        <v>15</v>
      </c>
      <c r="B26" s="183" t="e">
        <f t="shared" si="0"/>
        <v>#VALUE!</v>
      </c>
      <c r="C26" s="194" t="e">
        <f t="shared" si="1"/>
        <v>#VALUE!</v>
      </c>
      <c r="D26" s="184" t="e">
        <f t="shared" si="20"/>
        <v>#VALUE!</v>
      </c>
      <c r="E26" s="185" t="e">
        <f t="shared" si="10"/>
        <v>#VALUE!</v>
      </c>
      <c r="F26" s="174" t="e">
        <f t="shared" si="2"/>
        <v>#VALUE!</v>
      </c>
      <c r="G26" s="206" t="e">
        <f t="shared" si="3"/>
        <v>#VALUE!</v>
      </c>
      <c r="H26" s="186" t="e">
        <f>IF(F26=0, 1, SUM(G26:$G$102)/F26)</f>
        <v>#VALUE!</v>
      </c>
      <c r="I26" s="184" t="e">
        <f>SUM(F26:$F$102)/F26</f>
        <v>#VALUE!</v>
      </c>
      <c r="J26" s="183" t="e">
        <f t="shared" si="11"/>
        <v>#VALUE!</v>
      </c>
      <c r="K26" s="187"/>
      <c r="L26" s="183">
        <f t="shared" si="4"/>
        <v>33</v>
      </c>
      <c r="M26" s="183">
        <f t="shared" si="5"/>
        <v>2.6640000000000002E-4</v>
      </c>
      <c r="N26" s="184">
        <f t="shared" si="21"/>
        <v>99753.799943448787</v>
      </c>
      <c r="O26" s="188">
        <f t="shared" si="12"/>
        <v>26.574412304937141</v>
      </c>
      <c r="P26" s="174">
        <f t="shared" si="6"/>
        <v>39974.135162484286</v>
      </c>
      <c r="Q26" s="205">
        <f t="shared" si="7"/>
        <v>9.9757467047182864</v>
      </c>
      <c r="R26" s="183">
        <f>IF(P26&lt;&gt;0, SUM(Q26:$Q$102)/P26, 1)</f>
        <v>4.0395455926599003E-2</v>
      </c>
      <c r="S26" s="184">
        <f>IF(P26=0, 0, SUM($P26:P$102)/P26)</f>
        <v>15.175968159975648</v>
      </c>
      <c r="T26" s="201">
        <f t="shared" si="13"/>
        <v>2.6618042091796153E-3</v>
      </c>
      <c r="U26" s="187"/>
      <c r="V26" s="183" t="e">
        <f t="shared" si="14"/>
        <v>#VALUE!</v>
      </c>
      <c r="W26" s="183" t="e">
        <f t="shared" si="15"/>
        <v>#VALUE!</v>
      </c>
      <c r="X26" s="183" t="e">
        <f t="shared" si="8"/>
        <v>#VALUE!</v>
      </c>
      <c r="Y26" s="183" t="e">
        <f t="shared" si="9"/>
        <v>#VALUE!</v>
      </c>
      <c r="Z26" s="183" t="e">
        <f>IF(X26=0,1,SUM(Y26:$Y116)/X26)</f>
        <v>#VALUE!</v>
      </c>
      <c r="AA26" s="186" t="e">
        <f t="shared" si="16"/>
        <v>#VALUE!</v>
      </c>
      <c r="AB26" s="184" t="e">
        <f>SUM($X26:X$102)/X26</f>
        <v>#VALUE!</v>
      </c>
      <c r="AC26" s="184" t="e">
        <f t="shared" si="17"/>
        <v>#VALUE!</v>
      </c>
      <c r="AD26" s="183" t="e">
        <f t="shared" si="18"/>
        <v>#VALUE!</v>
      </c>
    </row>
    <row r="27" spans="1:30">
      <c r="A27" s="183">
        <f t="shared" si="19"/>
        <v>16</v>
      </c>
      <c r="B27" s="183" t="e">
        <f t="shared" si="0"/>
        <v>#VALUE!</v>
      </c>
      <c r="C27" s="194" t="e">
        <f t="shared" si="1"/>
        <v>#VALUE!</v>
      </c>
      <c r="D27" s="184" t="e">
        <f t="shared" si="20"/>
        <v>#VALUE!</v>
      </c>
      <c r="E27" s="185" t="e">
        <f t="shared" si="10"/>
        <v>#VALUE!</v>
      </c>
      <c r="F27" s="174" t="e">
        <f t="shared" si="2"/>
        <v>#VALUE!</v>
      </c>
      <c r="G27" s="206" t="e">
        <f t="shared" si="3"/>
        <v>#VALUE!</v>
      </c>
      <c r="H27" s="186" t="e">
        <f>IF(F27=0, 1, SUM(G27:$G$102)/F27)</f>
        <v>#VALUE!</v>
      </c>
      <c r="I27" s="184" t="e">
        <f>SUM(F27:$F$102)/F27</f>
        <v>#VALUE!</v>
      </c>
      <c r="J27" s="183" t="e">
        <f t="shared" si="11"/>
        <v>#VALUE!</v>
      </c>
      <c r="K27" s="187"/>
      <c r="L27" s="183">
        <f t="shared" si="4"/>
        <v>34</v>
      </c>
      <c r="M27" s="183">
        <f t="shared" si="5"/>
        <v>2.8400000000000002E-4</v>
      </c>
      <c r="N27" s="184">
        <f t="shared" si="21"/>
        <v>99727.225531143849</v>
      </c>
      <c r="O27" s="188">
        <f t="shared" si="12"/>
        <v>28.322532050835434</v>
      </c>
      <c r="P27" s="174">
        <f t="shared" si="6"/>
        <v>37436.520892624823</v>
      </c>
      <c r="Q27" s="205">
        <f t="shared" si="7"/>
        <v>9.9596926777535515</v>
      </c>
      <c r="R27" s="183">
        <f>IF(P27&lt;&gt;0, SUM(Q27:$Q$102)/P27, 1)</f>
        <v>4.2867169015470136E-2</v>
      </c>
      <c r="S27" s="184">
        <f>IF(P27=0, 0, SUM($P27:P$102)/P27)</f>
        <v>15.136878475199797</v>
      </c>
      <c r="T27" s="201">
        <f t="shared" si="13"/>
        <v>2.8319688954168152E-3</v>
      </c>
      <c r="U27" s="187"/>
      <c r="V27" s="183" t="e">
        <f t="shared" si="14"/>
        <v>#VALUE!</v>
      </c>
      <c r="W27" s="183" t="e">
        <f t="shared" si="15"/>
        <v>#VALUE!</v>
      </c>
      <c r="X27" s="183" t="e">
        <f t="shared" si="8"/>
        <v>#VALUE!</v>
      </c>
      <c r="Y27" s="183" t="e">
        <f t="shared" si="9"/>
        <v>#VALUE!</v>
      </c>
      <c r="Z27" s="183" t="e">
        <f>IF(X27=0,1,SUM(Y27:$Y117)/X27)</f>
        <v>#VALUE!</v>
      </c>
      <c r="AA27" s="186" t="e">
        <f t="shared" si="16"/>
        <v>#VALUE!</v>
      </c>
      <c r="AB27" s="184" t="e">
        <f>SUM($X27:X$102)/X27</f>
        <v>#VALUE!</v>
      </c>
      <c r="AC27" s="184" t="e">
        <f t="shared" si="17"/>
        <v>#VALUE!</v>
      </c>
      <c r="AD27" s="183" t="e">
        <f t="shared" si="18"/>
        <v>#VALUE!</v>
      </c>
    </row>
    <row r="28" spans="1:30">
      <c r="A28" s="183">
        <f t="shared" si="19"/>
        <v>17</v>
      </c>
      <c r="B28" s="183" t="e">
        <f t="shared" si="0"/>
        <v>#VALUE!</v>
      </c>
      <c r="C28" s="194" t="e">
        <f t="shared" si="1"/>
        <v>#VALUE!</v>
      </c>
      <c r="D28" s="184" t="e">
        <f t="shared" si="20"/>
        <v>#VALUE!</v>
      </c>
      <c r="E28" s="185" t="e">
        <f t="shared" si="10"/>
        <v>#VALUE!</v>
      </c>
      <c r="F28" s="174" t="e">
        <f t="shared" si="2"/>
        <v>#VALUE!</v>
      </c>
      <c r="G28" s="206" t="e">
        <f t="shared" si="3"/>
        <v>#VALUE!</v>
      </c>
      <c r="H28" s="186" t="e">
        <f>IF(F28=0, 1, SUM(G28:$G$102)/F28)</f>
        <v>#VALUE!</v>
      </c>
      <c r="I28" s="184" t="e">
        <f>SUM(F28:$F$102)/F28</f>
        <v>#VALUE!</v>
      </c>
      <c r="J28" s="183" t="e">
        <f t="shared" ref="J28:J35" si="22">H28/I28</f>
        <v>#VALUE!</v>
      </c>
      <c r="K28" s="187"/>
      <c r="L28" s="183">
        <f t="shared" si="4"/>
        <v>35</v>
      </c>
      <c r="M28" s="183">
        <f t="shared" si="5"/>
        <v>3.0400000000000002E-4</v>
      </c>
      <c r="N28" s="184">
        <f t="shared" si="21"/>
        <v>99698.902999093014</v>
      </c>
      <c r="O28" s="188">
        <f t="shared" si="12"/>
        <v>30.308466511720326</v>
      </c>
      <c r="P28" s="174">
        <f t="shared" si="6"/>
        <v>35059.380721959089</v>
      </c>
      <c r="Q28" s="205">
        <f t="shared" si="7"/>
        <v>9.9841234093434892</v>
      </c>
      <c r="R28" s="183">
        <f>IF(P28&lt;&gt;0, SUM(Q28:$Q$102)/P28, 1)</f>
        <v>4.548962197665582E-2</v>
      </c>
      <c r="S28" s="184">
        <f>IF(P28=0, 0, SUM($P28:P$102)/P28)</f>
        <v>15.095404867258079</v>
      </c>
      <c r="T28" s="201">
        <f t="shared" si="13"/>
        <v>3.0134747876370493E-3</v>
      </c>
      <c r="U28" s="187"/>
      <c r="V28" s="183" t="e">
        <f t="shared" si="14"/>
        <v>#VALUE!</v>
      </c>
      <c r="W28" s="183" t="e">
        <f t="shared" si="15"/>
        <v>#VALUE!</v>
      </c>
      <c r="X28" s="183" t="e">
        <f t="shared" si="8"/>
        <v>#VALUE!</v>
      </c>
      <c r="Y28" s="183" t="e">
        <f t="shared" si="9"/>
        <v>#VALUE!</v>
      </c>
      <c r="Z28" s="183" t="e">
        <f>IF(X28=0,1,SUM(Y28:$Y118)/X28)</f>
        <v>#VALUE!</v>
      </c>
      <c r="AA28" s="186" t="e">
        <f t="shared" si="16"/>
        <v>#VALUE!</v>
      </c>
      <c r="AB28" s="184" t="e">
        <f>SUM($X28:X$102)/X28</f>
        <v>#VALUE!</v>
      </c>
      <c r="AC28" s="184" t="e">
        <f t="shared" si="17"/>
        <v>#VALUE!</v>
      </c>
      <c r="AD28" s="183" t="e">
        <f t="shared" si="18"/>
        <v>#VALUE!</v>
      </c>
    </row>
    <row r="29" spans="1:30">
      <c r="A29" s="183">
        <f t="shared" si="19"/>
        <v>18</v>
      </c>
      <c r="B29" s="183" t="e">
        <f t="shared" si="0"/>
        <v>#VALUE!</v>
      </c>
      <c r="C29" s="194" t="e">
        <f t="shared" si="1"/>
        <v>#VALUE!</v>
      </c>
      <c r="D29" s="184" t="e">
        <f t="shared" si="20"/>
        <v>#VALUE!</v>
      </c>
      <c r="E29" s="185" t="e">
        <f t="shared" si="10"/>
        <v>#VALUE!</v>
      </c>
      <c r="F29" s="174" t="e">
        <f t="shared" si="2"/>
        <v>#VALUE!</v>
      </c>
      <c r="G29" s="206" t="e">
        <f t="shared" si="3"/>
        <v>#VALUE!</v>
      </c>
      <c r="H29" s="186" t="e">
        <f>IF(F29=0, 1, SUM(G29:$G$102)/F29)</f>
        <v>#VALUE!</v>
      </c>
      <c r="I29" s="184" t="e">
        <f>SUM(F29:$F$102)/F29</f>
        <v>#VALUE!</v>
      </c>
      <c r="J29" s="183" t="e">
        <f t="shared" si="22"/>
        <v>#VALUE!</v>
      </c>
      <c r="K29" s="187"/>
      <c r="L29" s="183">
        <f t="shared" si="4"/>
        <v>36</v>
      </c>
      <c r="M29" s="183">
        <f t="shared" si="5"/>
        <v>3.2640000000000002E-4</v>
      </c>
      <c r="N29" s="184">
        <f t="shared" si="21"/>
        <v>99668.594532581294</v>
      </c>
      <c r="O29" s="188">
        <f t="shared" si="12"/>
        <v>32.531829255429329</v>
      </c>
      <c r="P29" s="174">
        <f t="shared" si="6"/>
        <v>32832.527091540622</v>
      </c>
      <c r="Q29" s="205">
        <f t="shared" si="7"/>
        <v>10.038910391266647</v>
      </c>
      <c r="R29" s="183">
        <f>IF(P29&lt;&gt;0, SUM(Q29:$Q$102)/P29, 1)</f>
        <v>4.8270845797202484E-2</v>
      </c>
      <c r="S29" s="184">
        <f>IF(P29=0, 0, SUM($P29:P$102)/P29)</f>
        <v>15.05142032757759</v>
      </c>
      <c r="T29" s="201">
        <f t="shared" si="13"/>
        <v>3.2070625061715557E-3</v>
      </c>
      <c r="U29" s="187"/>
      <c r="V29" s="183" t="e">
        <f t="shared" si="14"/>
        <v>#VALUE!</v>
      </c>
      <c r="W29" s="183" t="e">
        <f t="shared" si="15"/>
        <v>#VALUE!</v>
      </c>
      <c r="X29" s="183" t="e">
        <f t="shared" si="8"/>
        <v>#VALUE!</v>
      </c>
      <c r="Y29" s="183" t="e">
        <f t="shared" si="9"/>
        <v>#VALUE!</v>
      </c>
      <c r="Z29" s="183" t="e">
        <f>IF(X29=0,1,SUM(Y29:$Y119)/X29)</f>
        <v>#VALUE!</v>
      </c>
      <c r="AA29" s="186" t="e">
        <f t="shared" si="16"/>
        <v>#VALUE!</v>
      </c>
      <c r="AB29" s="184" t="e">
        <f>SUM($X29:X$102)/X29</f>
        <v>#VALUE!</v>
      </c>
      <c r="AC29" s="184" t="e">
        <f t="shared" si="17"/>
        <v>#VALUE!</v>
      </c>
      <c r="AD29" s="183" t="e">
        <f t="shared" si="18"/>
        <v>#VALUE!</v>
      </c>
    </row>
    <row r="30" spans="1:30">
      <c r="A30" s="183">
        <f t="shared" si="19"/>
        <v>19</v>
      </c>
      <c r="B30" s="183" t="e">
        <f t="shared" si="0"/>
        <v>#VALUE!</v>
      </c>
      <c r="C30" s="194" t="e">
        <f t="shared" si="1"/>
        <v>#VALUE!</v>
      </c>
      <c r="D30" s="184" t="e">
        <f t="shared" si="20"/>
        <v>#VALUE!</v>
      </c>
      <c r="E30" s="185" t="e">
        <f t="shared" si="10"/>
        <v>#VALUE!</v>
      </c>
      <c r="F30" s="174" t="e">
        <f t="shared" si="2"/>
        <v>#VALUE!</v>
      </c>
      <c r="G30" s="206" t="e">
        <f t="shared" si="3"/>
        <v>#VALUE!</v>
      </c>
      <c r="H30" s="186" t="e">
        <f>IF(F30=0, 1, SUM(G30:$G$102)/F30)</f>
        <v>#VALUE!</v>
      </c>
      <c r="I30" s="184" t="e">
        <f>SUM(F30:$F$102)/F30</f>
        <v>#VALUE!</v>
      </c>
      <c r="J30" s="183" t="e">
        <f t="shared" si="22"/>
        <v>#VALUE!</v>
      </c>
      <c r="K30" s="187"/>
      <c r="L30" s="183">
        <f t="shared" si="4"/>
        <v>37</v>
      </c>
      <c r="M30" s="183">
        <f t="shared" si="5"/>
        <v>3.5120000000000003E-4</v>
      </c>
      <c r="N30" s="184">
        <f t="shared" si="21"/>
        <v>99636.062703325864</v>
      </c>
      <c r="O30" s="188">
        <f t="shared" si="12"/>
        <v>34.992185221402906</v>
      </c>
      <c r="P30" s="174">
        <f t="shared" si="6"/>
        <v>30746.426749131566</v>
      </c>
      <c r="Q30" s="205">
        <f t="shared" si="7"/>
        <v>10.11535838341304</v>
      </c>
      <c r="R30" s="183">
        <f>IF(P30&lt;&gt;0, SUM(Q30:$Q$102)/P30, 1)</f>
        <v>5.1219445915660571E-2</v>
      </c>
      <c r="S30" s="184">
        <f>IF(P30=0, 0, SUM($P30:P$102)/P30)</f>
        <v>15.004788762741233</v>
      </c>
      <c r="T30" s="201">
        <f t="shared" si="13"/>
        <v>3.4135399521814567E-3</v>
      </c>
      <c r="U30" s="187"/>
      <c r="V30" s="183" t="e">
        <f t="shared" si="14"/>
        <v>#VALUE!</v>
      </c>
      <c r="W30" s="183" t="e">
        <f t="shared" si="15"/>
        <v>#VALUE!</v>
      </c>
      <c r="X30" s="183" t="e">
        <f t="shared" si="8"/>
        <v>#VALUE!</v>
      </c>
      <c r="Y30" s="183" t="e">
        <f t="shared" si="9"/>
        <v>#VALUE!</v>
      </c>
      <c r="Z30" s="183" t="e">
        <f>IF(X30=0,1,SUM(Y30:$Y120)/X30)</f>
        <v>#VALUE!</v>
      </c>
      <c r="AA30" s="186" t="e">
        <f t="shared" si="16"/>
        <v>#VALUE!</v>
      </c>
      <c r="AB30" s="184" t="e">
        <f>SUM($X30:X$102)/X30</f>
        <v>#VALUE!</v>
      </c>
      <c r="AC30" s="184" t="e">
        <f t="shared" si="17"/>
        <v>#VALUE!</v>
      </c>
      <c r="AD30" s="183" t="e">
        <f t="shared" si="18"/>
        <v>#VALUE!</v>
      </c>
    </row>
    <row r="31" spans="1:30">
      <c r="A31" s="183">
        <f t="shared" si="19"/>
        <v>20</v>
      </c>
      <c r="B31" s="183" t="e">
        <f t="shared" si="0"/>
        <v>#VALUE!</v>
      </c>
      <c r="C31" s="194" t="e">
        <f t="shared" si="1"/>
        <v>#VALUE!</v>
      </c>
      <c r="D31" s="184" t="e">
        <f t="shared" si="20"/>
        <v>#VALUE!</v>
      </c>
      <c r="E31" s="185" t="e">
        <f t="shared" si="10"/>
        <v>#VALUE!</v>
      </c>
      <c r="F31" s="174" t="e">
        <f t="shared" si="2"/>
        <v>#VALUE!</v>
      </c>
      <c r="G31" s="206" t="e">
        <f t="shared" si="3"/>
        <v>#VALUE!</v>
      </c>
      <c r="H31" s="186" t="e">
        <f>IF(F31=0, 1, SUM(G31:$G$102)/F31)</f>
        <v>#VALUE!</v>
      </c>
      <c r="I31" s="184" t="e">
        <f>SUM(F31:$F$102)/F31</f>
        <v>#VALUE!</v>
      </c>
      <c r="J31" s="183" t="e">
        <f t="shared" si="22"/>
        <v>#VALUE!</v>
      </c>
      <c r="K31" s="187"/>
      <c r="L31" s="183">
        <f t="shared" si="4"/>
        <v>38</v>
      </c>
      <c r="M31" s="183">
        <f t="shared" si="5"/>
        <v>3.7840000000000004E-4</v>
      </c>
      <c r="N31" s="184">
        <f t="shared" si="21"/>
        <v>99601.070518104461</v>
      </c>
      <c r="O31" s="188">
        <f t="shared" si="12"/>
        <v>37.689045084043755</v>
      </c>
      <c r="P31" s="174">
        <f t="shared" si="6"/>
        <v>28792.157942910795</v>
      </c>
      <c r="Q31" s="205">
        <f t="shared" si="7"/>
        <v>10.206044557934829</v>
      </c>
      <c r="R31" s="183">
        <f>IF(P31&lt;&gt;0, SUM(Q31:$Q$102)/P31, 1)</f>
        <v>5.4344644354064837E-2</v>
      </c>
      <c r="S31" s="184">
        <f>IF(P31=0, 0, SUM($P31:P$102)/P31)</f>
        <v>14.955364328178323</v>
      </c>
      <c r="T31" s="201">
        <f t="shared" si="13"/>
        <v>3.6337893990098756E-3</v>
      </c>
      <c r="U31" s="187"/>
      <c r="V31" s="183" t="e">
        <f t="shared" si="14"/>
        <v>#VALUE!</v>
      </c>
      <c r="W31" s="183" t="e">
        <f t="shared" si="15"/>
        <v>#VALUE!</v>
      </c>
      <c r="X31" s="183" t="e">
        <f t="shared" si="8"/>
        <v>#VALUE!</v>
      </c>
      <c r="Y31" s="183" t="e">
        <f t="shared" si="9"/>
        <v>#VALUE!</v>
      </c>
      <c r="Z31" s="183" t="e">
        <f>IF(X31=0,1,SUM(Y31:$Y121)/X31)</f>
        <v>#VALUE!</v>
      </c>
      <c r="AA31" s="186" t="e">
        <f t="shared" si="16"/>
        <v>#VALUE!</v>
      </c>
      <c r="AB31" s="184" t="e">
        <f>SUM($X31:X$102)/X31</f>
        <v>#VALUE!</v>
      </c>
      <c r="AC31" s="184" t="e">
        <f t="shared" si="17"/>
        <v>#VALUE!</v>
      </c>
      <c r="AD31" s="183" t="e">
        <f t="shared" si="18"/>
        <v>#VALUE!</v>
      </c>
    </row>
    <row r="32" spans="1:30">
      <c r="A32" s="183">
        <f t="shared" si="19"/>
        <v>21</v>
      </c>
      <c r="B32" s="183" t="e">
        <f t="shared" si="0"/>
        <v>#VALUE!</v>
      </c>
      <c r="C32" s="194" t="e">
        <f t="shared" si="1"/>
        <v>#VALUE!</v>
      </c>
      <c r="D32" s="184" t="e">
        <f t="shared" si="20"/>
        <v>#VALUE!</v>
      </c>
      <c r="E32" s="185" t="e">
        <f t="shared" si="10"/>
        <v>#VALUE!</v>
      </c>
      <c r="F32" s="174" t="e">
        <f t="shared" si="2"/>
        <v>#VALUE!</v>
      </c>
      <c r="G32" s="206" t="e">
        <f t="shared" si="3"/>
        <v>#VALUE!</v>
      </c>
      <c r="H32" s="186" t="e">
        <f>IF(F32=0, 1, SUM(G32:$G$102)/F32)</f>
        <v>#VALUE!</v>
      </c>
      <c r="I32" s="184" t="e">
        <f>SUM(F32:$F$102)/F32</f>
        <v>#VALUE!</v>
      </c>
      <c r="J32" s="183" t="e">
        <f t="shared" si="22"/>
        <v>#VALUE!</v>
      </c>
      <c r="K32" s="187"/>
      <c r="L32" s="183">
        <f t="shared" si="4"/>
        <v>39</v>
      </c>
      <c r="M32" s="183">
        <f t="shared" si="5"/>
        <v>4.0959999999999998E-4</v>
      </c>
      <c r="N32" s="184">
        <f t="shared" si="21"/>
        <v>99563.381473020418</v>
      </c>
      <c r="O32" s="188">
        <f t="shared" si="12"/>
        <v>40.781161051345407</v>
      </c>
      <c r="P32" s="174">
        <f t="shared" si="6"/>
        <v>26961.370482758972</v>
      </c>
      <c r="Q32" s="205">
        <f t="shared" si="7"/>
        <v>10.345084168371951</v>
      </c>
      <c r="R32" s="183">
        <f>IF(P32&lt;&gt;0, SUM(Q32:$Q$102)/P32, 1)</f>
        <v>5.7656325001344794E-2</v>
      </c>
      <c r="S32" s="184">
        <f>IF(P32=0, 0, SUM($P32:P$102)/P32)</f>
        <v>14.902990712015782</v>
      </c>
      <c r="T32" s="201">
        <f t="shared" si="13"/>
        <v>3.8687754770496117E-3</v>
      </c>
      <c r="U32" s="187"/>
      <c r="V32" s="183" t="e">
        <f t="shared" si="14"/>
        <v>#VALUE!</v>
      </c>
      <c r="W32" s="183" t="e">
        <f t="shared" si="15"/>
        <v>#VALUE!</v>
      </c>
      <c r="X32" s="183" t="e">
        <f t="shared" si="8"/>
        <v>#VALUE!</v>
      </c>
      <c r="Y32" s="183" t="e">
        <f t="shared" si="9"/>
        <v>#VALUE!</v>
      </c>
      <c r="Z32" s="183" t="e">
        <f>IF(X32=0,1,SUM(Y32:$Y122)/X32)</f>
        <v>#VALUE!</v>
      </c>
      <c r="AA32" s="186" t="e">
        <f t="shared" si="16"/>
        <v>#VALUE!</v>
      </c>
      <c r="AB32" s="184" t="e">
        <f>SUM($X32:X$102)/X32</f>
        <v>#VALUE!</v>
      </c>
      <c r="AC32" s="184" t="e">
        <f t="shared" si="17"/>
        <v>#VALUE!</v>
      </c>
      <c r="AD32" s="183" t="e">
        <f t="shared" si="18"/>
        <v>#VALUE!</v>
      </c>
    </row>
    <row r="33" spans="1:30">
      <c r="A33" s="183">
        <f t="shared" si="19"/>
        <v>22</v>
      </c>
      <c r="B33" s="183" t="e">
        <f t="shared" si="0"/>
        <v>#VALUE!</v>
      </c>
      <c r="C33" s="194" t="e">
        <f t="shared" si="1"/>
        <v>#VALUE!</v>
      </c>
      <c r="D33" s="184" t="e">
        <f t="shared" si="20"/>
        <v>#VALUE!</v>
      </c>
      <c r="E33" s="185" t="e">
        <f t="shared" si="10"/>
        <v>#VALUE!</v>
      </c>
      <c r="F33" s="174" t="e">
        <f t="shared" si="2"/>
        <v>#VALUE!</v>
      </c>
      <c r="G33" s="206" t="e">
        <f t="shared" si="3"/>
        <v>#VALUE!</v>
      </c>
      <c r="H33" s="186" t="e">
        <f>IF(F33=0, 1, SUM(G33:$G$102)/F33)</f>
        <v>#VALUE!</v>
      </c>
      <c r="I33" s="184" t="e">
        <f>SUM(F33:$F$102)/F33</f>
        <v>#VALUE!</v>
      </c>
      <c r="J33" s="183" t="e">
        <f t="shared" si="22"/>
        <v>#VALUE!</v>
      </c>
      <c r="K33" s="187"/>
      <c r="L33" s="183">
        <f t="shared" si="4"/>
        <v>40</v>
      </c>
      <c r="M33" s="183">
        <f t="shared" si="5"/>
        <v>4.4479999999999997E-4</v>
      </c>
      <c r="N33" s="184">
        <f t="shared" si="21"/>
        <v>99522.600311969072</v>
      </c>
      <c r="O33" s="188">
        <f t="shared" si="12"/>
        <v>44.267652618771535</v>
      </c>
      <c r="P33" s="174">
        <f t="shared" si="6"/>
        <v>25246.208061273286</v>
      </c>
      <c r="Q33" s="205">
        <f t="shared" si="7"/>
        <v>10.51945044089584</v>
      </c>
      <c r="R33" s="183">
        <f>IF(P33&lt;&gt;0, SUM(Q33:$Q$102)/P33, 1)</f>
        <v>6.1163579541115641E-2</v>
      </c>
      <c r="S33" s="184">
        <f>IF(P33=0, 0, SUM($P33:P$102)/P33)</f>
        <v>14.847524130960892</v>
      </c>
      <c r="T33" s="201">
        <f t="shared" si="13"/>
        <v>4.1194463805297957E-3</v>
      </c>
      <c r="U33" s="187"/>
      <c r="V33" s="183" t="e">
        <f t="shared" si="14"/>
        <v>#VALUE!</v>
      </c>
      <c r="W33" s="183" t="e">
        <f t="shared" si="15"/>
        <v>#VALUE!</v>
      </c>
      <c r="X33" s="183" t="e">
        <f t="shared" si="8"/>
        <v>#VALUE!</v>
      </c>
      <c r="Y33" s="183" t="e">
        <f t="shared" si="9"/>
        <v>#VALUE!</v>
      </c>
      <c r="Z33" s="183" t="e">
        <f>IF(X33=0,1,SUM(Y33:$Y123)/X33)</f>
        <v>#VALUE!</v>
      </c>
      <c r="AA33" s="186" t="e">
        <f t="shared" si="16"/>
        <v>#VALUE!</v>
      </c>
      <c r="AB33" s="184" t="e">
        <f>SUM($X33:X$102)/X33</f>
        <v>#VALUE!</v>
      </c>
      <c r="AC33" s="184" t="e">
        <f t="shared" si="17"/>
        <v>#VALUE!</v>
      </c>
      <c r="AD33" s="183" t="e">
        <f t="shared" si="18"/>
        <v>#VALUE!</v>
      </c>
    </row>
    <row r="34" spans="1:30">
      <c r="A34" s="183">
        <f t="shared" si="19"/>
        <v>23</v>
      </c>
      <c r="B34" s="183" t="e">
        <f t="shared" si="0"/>
        <v>#VALUE!</v>
      </c>
      <c r="C34" s="194" t="e">
        <f t="shared" si="1"/>
        <v>#VALUE!</v>
      </c>
      <c r="D34" s="184" t="e">
        <f t="shared" si="20"/>
        <v>#VALUE!</v>
      </c>
      <c r="E34" s="185" t="e">
        <f t="shared" si="10"/>
        <v>#VALUE!</v>
      </c>
      <c r="F34" s="174" t="e">
        <f t="shared" si="2"/>
        <v>#VALUE!</v>
      </c>
      <c r="G34" s="206" t="e">
        <f t="shared" si="3"/>
        <v>#VALUE!</v>
      </c>
      <c r="H34" s="186" t="e">
        <f>IF(F34=0, 1, SUM(G34:$G$102)/F34)</f>
        <v>#VALUE!</v>
      </c>
      <c r="I34" s="184" t="e">
        <f>SUM(F34:$F$102)/F34</f>
        <v>#VALUE!</v>
      </c>
      <c r="J34" s="183" t="e">
        <f t="shared" si="22"/>
        <v>#VALUE!</v>
      </c>
      <c r="K34" s="187"/>
      <c r="L34" s="183">
        <f t="shared" si="4"/>
        <v>41</v>
      </c>
      <c r="M34" s="183">
        <f t="shared" si="5"/>
        <v>4.8320000000000004E-4</v>
      </c>
      <c r="N34" s="184">
        <f t="shared" si="21"/>
        <v>99478.332659350301</v>
      </c>
      <c r="O34" s="188">
        <f t="shared" si="12"/>
        <v>48.067930340999737</v>
      </c>
      <c r="P34" s="174">
        <f t="shared" si="6"/>
        <v>23639.324166676939</v>
      </c>
      <c r="Q34" s="205">
        <f t="shared" si="7"/>
        <v>10.700254273853577</v>
      </c>
      <c r="R34" s="183">
        <f>IF(P34&lt;&gt;0, SUM(Q34:$Q$102)/P34, 1)</f>
        <v>6.4876178084152691E-2</v>
      </c>
      <c r="S34" s="184">
        <f>IF(P34=0, 0, SUM($P34:P$102)/P34)</f>
        <v>14.788810072521008</v>
      </c>
      <c r="T34" s="201">
        <f t="shared" si="13"/>
        <v>4.3868423332245436E-3</v>
      </c>
      <c r="U34" s="187"/>
      <c r="V34" s="183" t="e">
        <f t="shared" si="14"/>
        <v>#VALUE!</v>
      </c>
      <c r="W34" s="183" t="e">
        <f t="shared" si="15"/>
        <v>#VALUE!</v>
      </c>
      <c r="X34" s="183" t="e">
        <f t="shared" si="8"/>
        <v>#VALUE!</v>
      </c>
      <c r="Y34" s="183" t="e">
        <f t="shared" si="9"/>
        <v>#VALUE!</v>
      </c>
      <c r="Z34" s="183" t="e">
        <f>IF(X34=0,1,SUM(Y34:$Y124)/X34)</f>
        <v>#VALUE!</v>
      </c>
      <c r="AA34" s="186" t="e">
        <f t="shared" si="16"/>
        <v>#VALUE!</v>
      </c>
      <c r="AB34" s="184" t="e">
        <f>SUM($X34:X$102)/X34</f>
        <v>#VALUE!</v>
      </c>
      <c r="AC34" s="184" t="e">
        <f t="shared" si="17"/>
        <v>#VALUE!</v>
      </c>
      <c r="AD34" s="183" t="e">
        <f t="shared" si="18"/>
        <v>#VALUE!</v>
      </c>
    </row>
    <row r="35" spans="1:30">
      <c r="A35" s="183">
        <f t="shared" si="19"/>
        <v>24</v>
      </c>
      <c r="B35" s="183" t="e">
        <f t="shared" si="0"/>
        <v>#VALUE!</v>
      </c>
      <c r="C35" s="194" t="e">
        <f t="shared" si="1"/>
        <v>#VALUE!</v>
      </c>
      <c r="D35" s="184" t="e">
        <f t="shared" si="20"/>
        <v>#VALUE!</v>
      </c>
      <c r="E35" s="185" t="e">
        <f t="shared" si="10"/>
        <v>#VALUE!</v>
      </c>
      <c r="F35" s="174" t="e">
        <f t="shared" si="2"/>
        <v>#VALUE!</v>
      </c>
      <c r="G35" s="206" t="e">
        <f t="shared" si="3"/>
        <v>#VALUE!</v>
      </c>
      <c r="H35" s="186" t="e">
        <f>IF(F35=0, 1, SUM(G35:$G$102)/F35)</f>
        <v>#VALUE!</v>
      </c>
      <c r="I35" s="184" t="e">
        <f>SUM(F35:$F$102)/F35</f>
        <v>#VALUE!</v>
      </c>
      <c r="J35" s="183" t="e">
        <f t="shared" si="22"/>
        <v>#VALUE!</v>
      </c>
      <c r="K35" s="187"/>
      <c r="L35" s="183">
        <f t="shared" si="4"/>
        <v>42</v>
      </c>
      <c r="M35" s="183">
        <f t="shared" si="5"/>
        <v>5.2720000000000002E-4</v>
      </c>
      <c r="N35" s="184">
        <f t="shared" si="21"/>
        <v>99430.264729009301</v>
      </c>
      <c r="O35" s="188">
        <f t="shared" si="12"/>
        <v>52.419635565122007</v>
      </c>
      <c r="P35" s="174">
        <f t="shared" si="6"/>
        <v>22133.865709826325</v>
      </c>
      <c r="Q35" s="205">
        <f t="shared" si="7"/>
        <v>10.931123187089307</v>
      </c>
      <c r="R35" s="183">
        <f>IF(P35&lt;&gt;0, SUM(Q35:$Q$102)/P35, 1)</f>
        <v>6.8805366858098835E-2</v>
      </c>
      <c r="S35" s="184">
        <f>IF(P35=0, 0, SUM($P35:P$102)/P35)</f>
        <v>14.726670679688599</v>
      </c>
      <c r="T35" s="201">
        <f t="shared" si="13"/>
        <v>4.6721603514226035E-3</v>
      </c>
      <c r="U35" s="187"/>
      <c r="V35" s="183" t="e">
        <f t="shared" si="14"/>
        <v>#VALUE!</v>
      </c>
      <c r="W35" s="183" t="e">
        <f t="shared" si="15"/>
        <v>#VALUE!</v>
      </c>
      <c r="X35" s="183" t="e">
        <f t="shared" si="8"/>
        <v>#VALUE!</v>
      </c>
      <c r="Y35" s="183" t="e">
        <f t="shared" si="9"/>
        <v>#VALUE!</v>
      </c>
      <c r="Z35" s="183" t="e">
        <f>IF(X35=0,1,SUM(Y35:$Y125)/X35)</f>
        <v>#VALUE!</v>
      </c>
      <c r="AA35" s="186" t="e">
        <f t="shared" si="16"/>
        <v>#VALUE!</v>
      </c>
      <c r="AB35" s="184" t="e">
        <f>SUM($X35:X$102)/X35</f>
        <v>#VALUE!</v>
      </c>
      <c r="AC35" s="184" t="e">
        <f t="shared" si="17"/>
        <v>#VALUE!</v>
      </c>
      <c r="AD35" s="183" t="e">
        <f t="shared" si="18"/>
        <v>#VALUE!</v>
      </c>
    </row>
    <row r="36" spans="1:30">
      <c r="A36" s="183">
        <f t="shared" si="19"/>
        <v>25</v>
      </c>
      <c r="B36" s="183" t="e">
        <f t="shared" si="0"/>
        <v>#VALUE!</v>
      </c>
      <c r="C36" s="194" t="e">
        <f t="shared" si="1"/>
        <v>#VALUE!</v>
      </c>
      <c r="D36" s="184" t="e">
        <f t="shared" si="20"/>
        <v>#VALUE!</v>
      </c>
      <c r="E36" s="185" t="e">
        <f t="shared" si="10"/>
        <v>#VALUE!</v>
      </c>
      <c r="F36" s="174" t="e">
        <f t="shared" si="2"/>
        <v>#VALUE!</v>
      </c>
      <c r="G36" s="206" t="e">
        <f t="shared" si="3"/>
        <v>#VALUE!</v>
      </c>
      <c r="H36" s="186" t="e">
        <f>IF(F36=0, 1, SUM(G36:$G$102)/F36)</f>
        <v>#VALUE!</v>
      </c>
      <c r="I36" s="184" t="e">
        <f>SUM(F36:$F$102)/F36</f>
        <v>#VALUE!</v>
      </c>
      <c r="J36" s="183" t="e">
        <f t="shared" ref="J36:J50" si="23">H36/I36</f>
        <v>#VALUE!</v>
      </c>
      <c r="K36" s="187"/>
      <c r="L36" s="183">
        <f t="shared" si="4"/>
        <v>43</v>
      </c>
      <c r="M36" s="183">
        <f t="shared" si="5"/>
        <v>5.7600000000000001E-4</v>
      </c>
      <c r="N36" s="184">
        <f t="shared" si="21"/>
        <v>99377.845093444179</v>
      </c>
      <c r="O36" s="188">
        <f t="shared" si="12"/>
        <v>57.241638773819432</v>
      </c>
      <c r="P36" s="174">
        <f t="shared" si="6"/>
        <v>20723.369307563567</v>
      </c>
      <c r="Q36" s="205">
        <f t="shared" si="7"/>
        <v>11.181883579536949</v>
      </c>
      <c r="R36" s="183">
        <f>IF(P36&lt;&gt;0, SUM(Q36:$Q$102)/P36, 1)</f>
        <v>7.2960994157140246E-2</v>
      </c>
      <c r="S36" s="184">
        <f>IF(P36=0, 0, SUM($P36:P$102)/P36)</f>
        <v>14.660950203514869</v>
      </c>
      <c r="T36" s="201">
        <f t="shared" si="13"/>
        <v>4.9765528935258449E-3</v>
      </c>
      <c r="U36" s="187"/>
      <c r="V36" s="183" t="e">
        <f t="shared" si="14"/>
        <v>#VALUE!</v>
      </c>
      <c r="W36" s="183" t="e">
        <f t="shared" si="15"/>
        <v>#VALUE!</v>
      </c>
      <c r="X36" s="183" t="e">
        <f t="shared" si="8"/>
        <v>#VALUE!</v>
      </c>
      <c r="Y36" s="183" t="e">
        <f t="shared" si="9"/>
        <v>#VALUE!</v>
      </c>
      <c r="Z36" s="183" t="e">
        <f>IF(X36=0,1,SUM(Y36:$Y126)/X36)</f>
        <v>#VALUE!</v>
      </c>
      <c r="AA36" s="186" t="e">
        <f t="shared" si="16"/>
        <v>#VALUE!</v>
      </c>
      <c r="AB36" s="184" t="e">
        <f>SUM($X36:X$102)/X36</f>
        <v>#VALUE!</v>
      </c>
      <c r="AC36" s="184" t="e">
        <f t="shared" si="17"/>
        <v>#VALUE!</v>
      </c>
      <c r="AD36" s="183" t="e">
        <f t="shared" si="18"/>
        <v>#VALUE!</v>
      </c>
    </row>
    <row r="37" spans="1:30">
      <c r="A37" s="183">
        <f t="shared" si="19"/>
        <v>26</v>
      </c>
      <c r="B37" s="183" t="e">
        <f t="shared" si="0"/>
        <v>#VALUE!</v>
      </c>
      <c r="C37" s="194" t="e">
        <f t="shared" si="1"/>
        <v>#VALUE!</v>
      </c>
      <c r="D37" s="184" t="e">
        <f t="shared" si="20"/>
        <v>#VALUE!</v>
      </c>
      <c r="E37" s="185" t="e">
        <f t="shared" si="10"/>
        <v>#VALUE!</v>
      </c>
      <c r="F37" s="174" t="e">
        <f t="shared" si="2"/>
        <v>#VALUE!</v>
      </c>
      <c r="G37" s="206" t="e">
        <f t="shared" si="3"/>
        <v>#VALUE!</v>
      </c>
      <c r="H37" s="186" t="e">
        <f>IF(F37=0, 1, SUM(G37:$G$102)/F37)</f>
        <v>#VALUE!</v>
      </c>
      <c r="I37" s="184" t="e">
        <f>SUM(F37:$F$102)/F37</f>
        <v>#VALUE!</v>
      </c>
      <c r="J37" s="183" t="e">
        <f t="shared" si="23"/>
        <v>#VALUE!</v>
      </c>
      <c r="K37" s="187"/>
      <c r="L37" s="183">
        <f t="shared" si="4"/>
        <v>44</v>
      </c>
      <c r="M37" s="183">
        <f t="shared" si="5"/>
        <v>6.3040000000000004E-4</v>
      </c>
      <c r="N37" s="184">
        <f t="shared" si="21"/>
        <v>99320.603454670359</v>
      </c>
      <c r="O37" s="188">
        <f t="shared" si="12"/>
        <v>62.611708417825866</v>
      </c>
      <c r="P37" s="174">
        <f t="shared" si="6"/>
        <v>19401.810442006943</v>
      </c>
      <c r="Q37" s="205">
        <f t="shared" si="7"/>
        <v>11.457518784675882</v>
      </c>
      <c r="R37" s="183">
        <f>IF(P37&lt;&gt;0, SUM(Q37:$Q$102)/P37, 1)</f>
        <v>7.7354417407173789E-2</v>
      </c>
      <c r="S37" s="184">
        <f>IF(P37=0, 0, SUM($P37:P$102)/P37)</f>
        <v>14.591469028412487</v>
      </c>
      <c r="T37" s="201">
        <f t="shared" si="13"/>
        <v>5.3013454133061851E-3</v>
      </c>
      <c r="U37" s="187"/>
      <c r="V37" s="183" t="e">
        <f t="shared" si="14"/>
        <v>#VALUE!</v>
      </c>
      <c r="W37" s="183" t="e">
        <f t="shared" si="15"/>
        <v>#VALUE!</v>
      </c>
      <c r="X37" s="183" t="e">
        <f t="shared" si="8"/>
        <v>#VALUE!</v>
      </c>
      <c r="Y37" s="183" t="e">
        <f t="shared" si="9"/>
        <v>#VALUE!</v>
      </c>
      <c r="Z37" s="183" t="e">
        <f>IF(X37=0,1,SUM(Y37:$Y127)/X37)</f>
        <v>#VALUE!</v>
      </c>
      <c r="AA37" s="186" t="e">
        <f t="shared" si="16"/>
        <v>#VALUE!</v>
      </c>
      <c r="AB37" s="184" t="e">
        <f>SUM($X37:X$102)/X37</f>
        <v>#VALUE!</v>
      </c>
      <c r="AC37" s="184" t="e">
        <f t="shared" si="17"/>
        <v>#VALUE!</v>
      </c>
      <c r="AD37" s="183" t="e">
        <f t="shared" si="18"/>
        <v>#VALUE!</v>
      </c>
    </row>
    <row r="38" spans="1:30">
      <c r="A38" s="183">
        <f t="shared" si="19"/>
        <v>27</v>
      </c>
      <c r="B38" s="183" t="e">
        <f t="shared" si="0"/>
        <v>#VALUE!</v>
      </c>
      <c r="C38" s="194" t="e">
        <f t="shared" si="1"/>
        <v>#VALUE!</v>
      </c>
      <c r="D38" s="184" t="e">
        <f t="shared" si="20"/>
        <v>#VALUE!</v>
      </c>
      <c r="E38" s="185" t="e">
        <f t="shared" si="10"/>
        <v>#VALUE!</v>
      </c>
      <c r="F38" s="174" t="e">
        <f t="shared" si="2"/>
        <v>#VALUE!</v>
      </c>
      <c r="G38" s="206" t="e">
        <f t="shared" si="3"/>
        <v>#VALUE!</v>
      </c>
      <c r="H38" s="186" t="e">
        <f>IF(F38=0, 1, SUM(G38:$G$102)/F38)</f>
        <v>#VALUE!</v>
      </c>
      <c r="I38" s="184" t="e">
        <f>SUM(F38:$F$102)/F38</f>
        <v>#VALUE!</v>
      </c>
      <c r="J38" s="183" t="e">
        <f t="shared" si="23"/>
        <v>#VALUE!</v>
      </c>
      <c r="K38" s="187"/>
      <c r="L38" s="183">
        <f t="shared" si="4"/>
        <v>45</v>
      </c>
      <c r="M38" s="183">
        <f t="shared" si="5"/>
        <v>6.912E-4</v>
      </c>
      <c r="N38" s="184">
        <f t="shared" si="21"/>
        <v>99257.991746252534</v>
      </c>
      <c r="O38" s="188">
        <f t="shared" si="12"/>
        <v>68.607123895009863</v>
      </c>
      <c r="P38" s="174">
        <f t="shared" si="6"/>
        <v>18163.540553352974</v>
      </c>
      <c r="Q38" s="205">
        <f t="shared" si="7"/>
        <v>11.760786164381825</v>
      </c>
      <c r="R38" s="183">
        <f>IF(P38&lt;&gt;0, SUM(Q38:$Q$102)/P38, 1)</f>
        <v>8.1997131573902204E-2</v>
      </c>
      <c r="S38" s="184">
        <f>IF(P38=0, 0, SUM($P38:P$102)/P38)</f>
        <v>14.518045363627557</v>
      </c>
      <c r="T38" s="201">
        <f t="shared" si="13"/>
        <v>5.6479456786470567E-3</v>
      </c>
      <c r="U38" s="187"/>
      <c r="V38" s="183" t="e">
        <f t="shared" si="14"/>
        <v>#VALUE!</v>
      </c>
      <c r="W38" s="183" t="e">
        <f t="shared" si="15"/>
        <v>#VALUE!</v>
      </c>
      <c r="X38" s="183" t="e">
        <f t="shared" si="8"/>
        <v>#VALUE!</v>
      </c>
      <c r="Y38" s="183" t="e">
        <f t="shared" si="9"/>
        <v>#VALUE!</v>
      </c>
      <c r="Z38" s="183" t="e">
        <f>IF(X38=0,1,SUM(Y38:$Y128)/X38)</f>
        <v>#VALUE!</v>
      </c>
      <c r="AA38" s="186" t="e">
        <f t="shared" si="16"/>
        <v>#VALUE!</v>
      </c>
      <c r="AB38" s="184" t="e">
        <f>SUM($X38:X$102)/X38</f>
        <v>#VALUE!</v>
      </c>
      <c r="AC38" s="184" t="e">
        <f t="shared" si="17"/>
        <v>#VALUE!</v>
      </c>
      <c r="AD38" s="183" t="e">
        <f t="shared" si="18"/>
        <v>#VALUE!</v>
      </c>
    </row>
    <row r="39" spans="1:30">
      <c r="A39" s="183">
        <f t="shared" si="19"/>
        <v>28</v>
      </c>
      <c r="B39" s="183" t="e">
        <f t="shared" si="0"/>
        <v>#VALUE!</v>
      </c>
      <c r="C39" s="194" t="e">
        <f t="shared" si="1"/>
        <v>#VALUE!</v>
      </c>
      <c r="D39" s="184" t="e">
        <f t="shared" si="20"/>
        <v>#VALUE!</v>
      </c>
      <c r="E39" s="185" t="e">
        <f t="shared" si="10"/>
        <v>#VALUE!</v>
      </c>
      <c r="F39" s="174" t="e">
        <f t="shared" si="2"/>
        <v>#VALUE!</v>
      </c>
      <c r="G39" s="206" t="e">
        <f t="shared" si="3"/>
        <v>#VALUE!</v>
      </c>
      <c r="H39" s="186" t="e">
        <f>IF(F39=0, 1, SUM(G39:$G$102)/F39)</f>
        <v>#VALUE!</v>
      </c>
      <c r="I39" s="184" t="e">
        <f>SUM(F39:$F$102)/F39</f>
        <v>#VALUE!</v>
      </c>
      <c r="J39" s="183" t="e">
        <f t="shared" si="23"/>
        <v>#VALUE!</v>
      </c>
      <c r="K39" s="187"/>
      <c r="L39" s="183">
        <f t="shared" si="4"/>
        <v>46</v>
      </c>
      <c r="M39" s="183">
        <f t="shared" si="5"/>
        <v>7.5920000000000002E-4</v>
      </c>
      <c r="N39" s="184">
        <f t="shared" si="21"/>
        <v>99189.384622357524</v>
      </c>
      <c r="O39" s="188">
        <f t="shared" si="12"/>
        <v>75.304580805284786</v>
      </c>
      <c r="P39" s="174">
        <f t="shared" si="6"/>
        <v>17003.265493323182</v>
      </c>
      <c r="Q39" s="205">
        <f t="shared" si="7"/>
        <v>12.092626850144649</v>
      </c>
      <c r="R39" s="183">
        <f>IF(P39&lt;&gt;0, SUM(Q39:$Q$102)/P39, 1)</f>
        <v>8.6900803790720738E-2</v>
      </c>
      <c r="S39" s="184">
        <f>IF(P39=0, 0, SUM($P39:P$102)/P39)</f>
        <v>14.44049469560602</v>
      </c>
      <c r="T39" s="201">
        <f t="shared" si="13"/>
        <v>6.0178550404622272E-3</v>
      </c>
      <c r="U39" s="187"/>
      <c r="V39" s="183" t="e">
        <f t="shared" si="14"/>
        <v>#VALUE!</v>
      </c>
      <c r="W39" s="183" t="e">
        <f t="shared" si="15"/>
        <v>#VALUE!</v>
      </c>
      <c r="X39" s="183" t="e">
        <f t="shared" si="8"/>
        <v>#VALUE!</v>
      </c>
      <c r="Y39" s="183" t="e">
        <f t="shared" si="9"/>
        <v>#VALUE!</v>
      </c>
      <c r="Z39" s="183" t="e">
        <f>IF(X39=0,1,SUM(Y39:$Y129)/X39)</f>
        <v>#VALUE!</v>
      </c>
      <c r="AA39" s="186" t="e">
        <f t="shared" si="16"/>
        <v>#VALUE!</v>
      </c>
      <c r="AB39" s="184" t="e">
        <f>SUM($X39:X$102)/X39</f>
        <v>#VALUE!</v>
      </c>
      <c r="AC39" s="184" t="e">
        <f t="shared" si="17"/>
        <v>#VALUE!</v>
      </c>
      <c r="AD39" s="183" t="e">
        <f t="shared" si="18"/>
        <v>#VALUE!</v>
      </c>
    </row>
    <row r="40" spans="1:30">
      <c r="A40" s="183">
        <f t="shared" si="19"/>
        <v>29</v>
      </c>
      <c r="B40" s="183" t="e">
        <f t="shared" si="0"/>
        <v>#VALUE!</v>
      </c>
      <c r="C40" s="194" t="e">
        <f t="shared" si="1"/>
        <v>#VALUE!</v>
      </c>
      <c r="D40" s="184" t="e">
        <f t="shared" si="20"/>
        <v>#VALUE!</v>
      </c>
      <c r="E40" s="185" t="e">
        <f t="shared" si="10"/>
        <v>#VALUE!</v>
      </c>
      <c r="F40" s="174" t="e">
        <f t="shared" si="2"/>
        <v>#VALUE!</v>
      </c>
      <c r="G40" s="206" t="e">
        <f t="shared" si="3"/>
        <v>#VALUE!</v>
      </c>
      <c r="H40" s="186" t="e">
        <f>IF(F40=0, 1, SUM(G40:$G$102)/F40)</f>
        <v>#VALUE!</v>
      </c>
      <c r="I40" s="184" t="e">
        <f>SUM(F40:$F$102)/F40</f>
        <v>#VALUE!</v>
      </c>
      <c r="J40" s="183" t="e">
        <f t="shared" si="23"/>
        <v>#VALUE!</v>
      </c>
      <c r="K40" s="187"/>
      <c r="L40" s="183">
        <f t="shared" si="4"/>
        <v>47</v>
      </c>
      <c r="M40" s="183">
        <f t="shared" si="5"/>
        <v>8.3520000000000003E-4</v>
      </c>
      <c r="N40" s="184">
        <f t="shared" si="21"/>
        <v>99114.080041552239</v>
      </c>
      <c r="O40" s="188">
        <f t="shared" si="12"/>
        <v>82.780079650707194</v>
      </c>
      <c r="P40" s="174">
        <f t="shared" si="6"/>
        <v>15916.02493129804</v>
      </c>
      <c r="Q40" s="205">
        <f t="shared" si="7"/>
        <v>12.452518990745263</v>
      </c>
      <c r="R40" s="183">
        <f>IF(P40&lt;&gt;0, SUM(Q40:$Q$102)/P40, 1)</f>
        <v>9.2077313142732431E-2</v>
      </c>
      <c r="S40" s="184">
        <f>IF(P40=0, 0, SUM($P40:P$102)/P40)</f>
        <v>14.358629158816797</v>
      </c>
      <c r="T40" s="201">
        <f t="shared" si="13"/>
        <v>6.4126813308074838E-3</v>
      </c>
      <c r="U40" s="187"/>
      <c r="V40" s="183" t="e">
        <f t="shared" si="14"/>
        <v>#VALUE!</v>
      </c>
      <c r="W40" s="183" t="e">
        <f t="shared" si="15"/>
        <v>#VALUE!</v>
      </c>
      <c r="X40" s="183" t="e">
        <f t="shared" si="8"/>
        <v>#VALUE!</v>
      </c>
      <c r="Y40" s="183" t="e">
        <f t="shared" si="9"/>
        <v>#VALUE!</v>
      </c>
      <c r="Z40" s="183" t="e">
        <f>IF(X40=0,1,SUM(Y40:$Y130)/X40)</f>
        <v>#VALUE!</v>
      </c>
      <c r="AA40" s="186" t="e">
        <f t="shared" si="16"/>
        <v>#VALUE!</v>
      </c>
      <c r="AB40" s="184" t="e">
        <f>SUM($X40:X$102)/X40</f>
        <v>#VALUE!</v>
      </c>
      <c r="AC40" s="184" t="e">
        <f t="shared" si="17"/>
        <v>#VALUE!</v>
      </c>
      <c r="AD40" s="183" t="e">
        <f t="shared" si="18"/>
        <v>#VALUE!</v>
      </c>
    </row>
    <row r="41" spans="1:30">
      <c r="A41" s="183">
        <f t="shared" si="19"/>
        <v>30</v>
      </c>
      <c r="B41" s="183" t="e">
        <f t="shared" si="0"/>
        <v>#VALUE!</v>
      </c>
      <c r="C41" s="194" t="e">
        <f t="shared" si="1"/>
        <v>#VALUE!</v>
      </c>
      <c r="D41" s="184" t="e">
        <f t="shared" si="20"/>
        <v>#VALUE!</v>
      </c>
      <c r="E41" s="185" t="e">
        <f t="shared" si="10"/>
        <v>#VALUE!</v>
      </c>
      <c r="F41" s="174" t="e">
        <f t="shared" si="2"/>
        <v>#VALUE!</v>
      </c>
      <c r="G41" s="206" t="e">
        <f t="shared" si="3"/>
        <v>#VALUE!</v>
      </c>
      <c r="H41" s="186" t="e">
        <f>IF(F41=0, 1, SUM(G41:$G$102)/F41)</f>
        <v>#VALUE!</v>
      </c>
      <c r="I41" s="184" t="e">
        <f>SUM(F41:$F$102)/F41</f>
        <v>#VALUE!</v>
      </c>
      <c r="J41" s="183" t="e">
        <f t="shared" si="23"/>
        <v>#VALUE!</v>
      </c>
      <c r="K41" s="187"/>
      <c r="L41" s="183">
        <f t="shared" si="4"/>
        <v>48</v>
      </c>
      <c r="M41" s="183">
        <f t="shared" si="5"/>
        <v>9.2000000000000003E-4</v>
      </c>
      <c r="N41" s="184">
        <f t="shared" si="21"/>
        <v>99031.299961901532</v>
      </c>
      <c r="O41" s="188">
        <f t="shared" si="12"/>
        <v>91.108795964959427</v>
      </c>
      <c r="P41" s="174">
        <f t="shared" si="6"/>
        <v>14897.172709391494</v>
      </c>
      <c r="Q41" s="205">
        <f t="shared" si="7"/>
        <v>12.838781164067147</v>
      </c>
      <c r="R41" s="183">
        <f>IF(P41&lt;&gt;0, SUM(Q41:$Q$102)/P41, 1)</f>
        <v>9.7538796182438395E-2</v>
      </c>
      <c r="S41" s="184">
        <f>IF(P41=0, 0, SUM($P41:P$102)/P41)</f>
        <v>14.272256815929593</v>
      </c>
      <c r="T41" s="201">
        <f t="shared" si="13"/>
        <v>6.8341536619193335E-3</v>
      </c>
      <c r="U41" s="187"/>
      <c r="V41" s="183" t="e">
        <f t="shared" si="14"/>
        <v>#VALUE!</v>
      </c>
      <c r="W41" s="183" t="e">
        <f t="shared" si="15"/>
        <v>#VALUE!</v>
      </c>
      <c r="X41" s="183" t="e">
        <f t="shared" si="8"/>
        <v>#VALUE!</v>
      </c>
      <c r="Y41" s="183" t="e">
        <f t="shared" si="9"/>
        <v>#VALUE!</v>
      </c>
      <c r="Z41" s="183" t="e">
        <f>IF(X41=0,1,SUM(Y41:$Y131)/X41)</f>
        <v>#VALUE!</v>
      </c>
      <c r="AA41" s="186" t="e">
        <f t="shared" si="16"/>
        <v>#VALUE!</v>
      </c>
      <c r="AB41" s="184" t="e">
        <f>SUM($X41:X$102)/X41</f>
        <v>#VALUE!</v>
      </c>
      <c r="AC41" s="184" t="e">
        <f t="shared" si="17"/>
        <v>#VALUE!</v>
      </c>
      <c r="AD41" s="183" t="e">
        <f t="shared" si="18"/>
        <v>#VALUE!</v>
      </c>
    </row>
    <row r="42" spans="1:30">
      <c r="A42" s="183">
        <f t="shared" si="19"/>
        <v>31</v>
      </c>
      <c r="B42" s="183" t="e">
        <f t="shared" si="0"/>
        <v>#VALUE!</v>
      </c>
      <c r="C42" s="194" t="e">
        <f t="shared" si="1"/>
        <v>#VALUE!</v>
      </c>
      <c r="D42" s="184" t="e">
        <f t="shared" si="20"/>
        <v>#VALUE!</v>
      </c>
      <c r="E42" s="185" t="e">
        <f t="shared" si="10"/>
        <v>#VALUE!</v>
      </c>
      <c r="F42" s="174" t="e">
        <f t="shared" si="2"/>
        <v>#VALUE!</v>
      </c>
      <c r="G42" s="206" t="e">
        <f t="shared" si="3"/>
        <v>#VALUE!</v>
      </c>
      <c r="H42" s="186" t="e">
        <f>IF(F42=0, 1, SUM(G42:$G$102)/F42)</f>
        <v>#VALUE!</v>
      </c>
      <c r="I42" s="184" t="e">
        <f>SUM(F42:$F$102)/F42</f>
        <v>#VALUE!</v>
      </c>
      <c r="J42" s="183" t="e">
        <f t="shared" si="23"/>
        <v>#VALUE!</v>
      </c>
      <c r="K42" s="187"/>
      <c r="L42" s="183">
        <f t="shared" si="4"/>
        <v>49</v>
      </c>
      <c r="M42" s="183">
        <f t="shared" si="5"/>
        <v>1.0152E-3</v>
      </c>
      <c r="N42" s="184">
        <f t="shared" si="21"/>
        <v>98940.191165936572</v>
      </c>
      <c r="O42" s="188">
        <f t="shared" si="12"/>
        <v>100.44408207165543</v>
      </c>
      <c r="P42" s="174">
        <f t="shared" si="6"/>
        <v>13942.358136298688</v>
      </c>
      <c r="Q42" s="205">
        <f t="shared" si="7"/>
        <v>13.259280543297381</v>
      </c>
      <c r="R42" s="183">
        <f>IF(P42&lt;&gt;0, SUM(Q42:$Q$102)/P42, 1)</f>
        <v>0.10329769880765595</v>
      </c>
      <c r="S42" s="184">
        <f>IF(P42=0, 0, SUM($P42:P$102)/P42)</f>
        <v>14.18118083737523</v>
      </c>
      <c r="T42" s="201">
        <f t="shared" si="13"/>
        <v>7.2841394515899245E-3</v>
      </c>
      <c r="U42" s="187"/>
      <c r="V42" s="183" t="e">
        <f t="shared" si="14"/>
        <v>#VALUE!</v>
      </c>
      <c r="W42" s="183" t="e">
        <f t="shared" si="15"/>
        <v>#VALUE!</v>
      </c>
      <c r="X42" s="183" t="e">
        <f t="shared" si="8"/>
        <v>#VALUE!</v>
      </c>
      <c r="Y42" s="183" t="e">
        <f t="shared" si="9"/>
        <v>#VALUE!</v>
      </c>
      <c r="Z42" s="183" t="e">
        <f>IF(X42=0,1,SUM(Y42:$Y132)/X42)</f>
        <v>#VALUE!</v>
      </c>
      <c r="AA42" s="186" t="e">
        <f t="shared" si="16"/>
        <v>#VALUE!</v>
      </c>
      <c r="AB42" s="184" t="e">
        <f>SUM($X42:X$102)/X42</f>
        <v>#VALUE!</v>
      </c>
      <c r="AC42" s="184" t="e">
        <f t="shared" si="17"/>
        <v>#VALUE!</v>
      </c>
      <c r="AD42" s="183" t="e">
        <f t="shared" si="18"/>
        <v>#VALUE!</v>
      </c>
    </row>
    <row r="43" spans="1:30">
      <c r="A43" s="183">
        <f t="shared" si="19"/>
        <v>32</v>
      </c>
      <c r="B43" s="183" t="e">
        <f t="shared" si="0"/>
        <v>#VALUE!</v>
      </c>
      <c r="C43" s="194" t="e">
        <f t="shared" si="1"/>
        <v>#VALUE!</v>
      </c>
      <c r="D43" s="184" t="e">
        <f t="shared" si="20"/>
        <v>#VALUE!</v>
      </c>
      <c r="E43" s="185" t="e">
        <f t="shared" si="10"/>
        <v>#VALUE!</v>
      </c>
      <c r="F43" s="174" t="e">
        <f t="shared" si="2"/>
        <v>#VALUE!</v>
      </c>
      <c r="G43" s="206" t="e">
        <f t="shared" si="3"/>
        <v>#VALUE!</v>
      </c>
      <c r="H43" s="186" t="e">
        <f>IF(F43=0, 1, SUM(G43:$G$102)/F43)</f>
        <v>#VALUE!</v>
      </c>
      <c r="I43" s="184" t="e">
        <f>SUM(F43:$F$102)/F43</f>
        <v>#VALUE!</v>
      </c>
      <c r="J43" s="183" t="e">
        <f t="shared" si="23"/>
        <v>#VALUE!</v>
      </c>
      <c r="K43" s="187"/>
      <c r="L43" s="183">
        <f t="shared" si="4"/>
        <v>50</v>
      </c>
      <c r="M43" s="183">
        <f t="shared" si="5"/>
        <v>1.1207999999999999E-3</v>
      </c>
      <c r="N43" s="184">
        <f t="shared" si="21"/>
        <v>98839.747083864917</v>
      </c>
      <c r="O43" s="188">
        <f t="shared" si="12"/>
        <v>110.77958853160089</v>
      </c>
      <c r="P43" s="174">
        <f t="shared" si="6"/>
        <v>13047.49775580208</v>
      </c>
      <c r="Q43" s="205">
        <f t="shared" si="7"/>
        <v>13.698955957567817</v>
      </c>
      <c r="R43" s="183">
        <f>IF(P43&lt;&gt;0, SUM(Q43:$Q$102)/P43, 1)</f>
        <v>0.10936612196419079</v>
      </c>
      <c r="S43" s="184">
        <f>IF(P43=0, 0, SUM($P43:P$102)/P43)</f>
        <v>14.085209848936698</v>
      </c>
      <c r="T43" s="201">
        <f t="shared" si="13"/>
        <v>7.7646072111908875E-3</v>
      </c>
      <c r="U43" s="187"/>
      <c r="V43" s="183" t="e">
        <f t="shared" si="14"/>
        <v>#VALUE!</v>
      </c>
      <c r="W43" s="183" t="e">
        <f t="shared" si="15"/>
        <v>#VALUE!</v>
      </c>
      <c r="X43" s="183" t="e">
        <f t="shared" si="8"/>
        <v>#VALUE!</v>
      </c>
      <c r="Y43" s="183" t="e">
        <f t="shared" si="9"/>
        <v>#VALUE!</v>
      </c>
      <c r="Z43" s="183" t="e">
        <f>IF(X43=0,1,SUM(Y43:$Y133)/X43)</f>
        <v>#VALUE!</v>
      </c>
      <c r="AA43" s="186" t="e">
        <f t="shared" si="16"/>
        <v>#VALUE!</v>
      </c>
      <c r="AB43" s="184" t="e">
        <f>SUM($X43:X$102)/X43</f>
        <v>#VALUE!</v>
      </c>
      <c r="AC43" s="184" t="e">
        <f t="shared" si="17"/>
        <v>#VALUE!</v>
      </c>
      <c r="AD43" s="183" t="e">
        <f t="shared" si="18"/>
        <v>#VALUE!</v>
      </c>
    </row>
    <row r="44" spans="1:30">
      <c r="A44" s="183">
        <f t="shared" si="19"/>
        <v>33</v>
      </c>
      <c r="B44" s="183" t="e">
        <f t="shared" ref="B44:B75" si="24">INT((Life1Age+A44-1))</f>
        <v>#VALUE!</v>
      </c>
      <c r="C44" s="194" t="e">
        <f t="shared" ref="C44:C75" si="25">IF(ISNA(VLOOKUP(B44-MIN(select_1, B44-Life1Age), mortality, mort_col+MIN(select_1, B44-Life1Age), FALSE)/1000), 1, IF(A44=0, 0, VLOOKUP(B44-MIN(select_1, B44-Life1Age), mortality, mort_col+MIN(select_1, B44-Life1Age), FALSE)/1000))</f>
        <v>#VALUE!</v>
      </c>
      <c r="D44" s="184" t="e">
        <f t="shared" si="20"/>
        <v>#VALUE!</v>
      </c>
      <c r="E44" s="185" t="e">
        <f t="shared" si="10"/>
        <v>#VALUE!</v>
      </c>
      <c r="F44" s="174" t="e">
        <f t="shared" ref="F44:F75" si="26">D44*$B$9^($A44-1)</f>
        <v>#VALUE!</v>
      </c>
      <c r="G44" s="206" t="e">
        <f t="shared" ref="G44:G75" si="27">E44*$B$9^$A44</f>
        <v>#VALUE!</v>
      </c>
      <c r="H44" s="186" t="e">
        <f>IF(F44=0, 1, SUM(G44:$G$102)/F44)</f>
        <v>#VALUE!</v>
      </c>
      <c r="I44" s="184" t="e">
        <f>SUM(F44:$F$102)/F44</f>
        <v>#VALUE!</v>
      </c>
      <c r="J44" s="183" t="e">
        <f t="shared" si="23"/>
        <v>#VALUE!</v>
      </c>
      <c r="K44" s="187"/>
      <c r="L44" s="183">
        <f t="shared" ref="L44:L75" si="28">Life2Age+A44-1</f>
        <v>51</v>
      </c>
      <c r="M44" s="183">
        <f t="shared" ref="M44:M75" si="29">IF(ISNA(VLOOKUP(L44-MIN(select_2, L44-Life2Age), mortality, mort_col2+MIN(select_2, L44-Life2Age), FALSE)/1000), 1, IF(A45=0, 0, VLOOKUP(L44-MIN(select_2, L44-Life2Age), mortality, mort_col2+MIN(select_2, L44-Life2Age), FALSE)/1000))</f>
        <v>1.24E-3</v>
      </c>
      <c r="N44" s="184">
        <f t="shared" si="21"/>
        <v>98728.967495333316</v>
      </c>
      <c r="O44" s="188">
        <f t="shared" si="12"/>
        <v>122.42391969422169</v>
      </c>
      <c r="P44" s="174">
        <f t="shared" ref="P44:P75" si="30">N44*$B$9^($A44-1)</f>
        <v>12208.78137734649</v>
      </c>
      <c r="Q44" s="205">
        <f t="shared" ref="Q44:Q75" si="31">O44*$B$9^$A44</f>
        <v>14.181628953546308</v>
      </c>
      <c r="R44" s="183">
        <f>IF(P44&lt;&gt;0, SUM(Q44:$Q$102)/P44, 1)</f>
        <v>0.11575727595166024</v>
      </c>
      <c r="S44" s="184">
        <f>IF(P44=0, 0, SUM($P44:P$102)/P44)</f>
        <v>13.9841349321719</v>
      </c>
      <c r="T44" s="201">
        <f t="shared" si="13"/>
        <v>8.2777573666962447E-3</v>
      </c>
      <c r="U44" s="187"/>
      <c r="V44" s="183" t="e">
        <f t="shared" si="14"/>
        <v>#VALUE!</v>
      </c>
      <c r="W44" s="183" t="e">
        <f t="shared" si="15"/>
        <v>#VALUE!</v>
      </c>
      <c r="X44" s="183" t="e">
        <f t="shared" ref="X44:X75" si="32">V44*$B$9^($A44-1)</f>
        <v>#VALUE!</v>
      </c>
      <c r="Y44" s="183" t="e">
        <f t="shared" ref="Y44:Y75" si="33">W44*$B$9^$A44</f>
        <v>#VALUE!</v>
      </c>
      <c r="Z44" s="183" t="e">
        <f>IF(X44=0,1,SUM(Y44:$Y134)/X44)</f>
        <v>#VALUE!</v>
      </c>
      <c r="AA44" s="186" t="e">
        <f t="shared" si="16"/>
        <v>#VALUE!</v>
      </c>
      <c r="AB44" s="184" t="e">
        <f>SUM($X44:X$102)/X44</f>
        <v>#VALUE!</v>
      </c>
      <c r="AC44" s="184" t="e">
        <f t="shared" si="17"/>
        <v>#VALUE!</v>
      </c>
      <c r="AD44" s="183" t="e">
        <f t="shared" si="18"/>
        <v>#VALUE!</v>
      </c>
    </row>
    <row r="45" spans="1:30">
      <c r="A45" s="183">
        <f t="shared" si="19"/>
        <v>34</v>
      </c>
      <c r="B45" s="183" t="e">
        <f t="shared" si="24"/>
        <v>#VALUE!</v>
      </c>
      <c r="C45" s="194" t="e">
        <f t="shared" si="25"/>
        <v>#VALUE!</v>
      </c>
      <c r="D45" s="184" t="e">
        <f t="shared" si="20"/>
        <v>#VALUE!</v>
      </c>
      <c r="E45" s="185" t="e">
        <f t="shared" si="10"/>
        <v>#VALUE!</v>
      </c>
      <c r="F45" s="174" t="e">
        <f t="shared" si="26"/>
        <v>#VALUE!</v>
      </c>
      <c r="G45" s="206" t="e">
        <f t="shared" si="27"/>
        <v>#VALUE!</v>
      </c>
      <c r="H45" s="186" t="e">
        <f>IF(F45=0, 1, SUM(G45:$G$102)/F45)</f>
        <v>#VALUE!</v>
      </c>
      <c r="I45" s="184" t="e">
        <f>SUM(F45:$F$102)/F45</f>
        <v>#VALUE!</v>
      </c>
      <c r="J45" s="183" t="e">
        <f t="shared" si="23"/>
        <v>#VALUE!</v>
      </c>
      <c r="K45" s="187"/>
      <c r="L45" s="183">
        <f t="shared" si="28"/>
        <v>52</v>
      </c>
      <c r="M45" s="183">
        <f t="shared" si="29"/>
        <v>1.3728000000000002E-3</v>
      </c>
      <c r="N45" s="184">
        <f t="shared" si="21"/>
        <v>98606.543575639094</v>
      </c>
      <c r="O45" s="188">
        <f t="shared" si="12"/>
        <v>135.36706302063249</v>
      </c>
      <c r="P45" s="174">
        <f t="shared" si="30"/>
        <v>11422.615914228178</v>
      </c>
      <c r="Q45" s="205">
        <f t="shared" si="31"/>
        <v>14.689430563983024</v>
      </c>
      <c r="R45" s="183">
        <f>IF(P45&lt;&gt;0, SUM(Q45:$Q$102)/P45, 1)</f>
        <v>0.12248277071408269</v>
      </c>
      <c r="S45" s="184">
        <f>IF(P45=0, 0, SUM($P45:P$102)/P45)</f>
        <v>13.877772477966181</v>
      </c>
      <c r="T45" s="201">
        <f t="shared" si="13"/>
        <v>8.8258235180429193E-3</v>
      </c>
      <c r="U45" s="187"/>
      <c r="V45" s="183" t="e">
        <f t="shared" si="14"/>
        <v>#VALUE!</v>
      </c>
      <c r="W45" s="183" t="e">
        <f t="shared" si="15"/>
        <v>#VALUE!</v>
      </c>
      <c r="X45" s="183" t="e">
        <f t="shared" si="32"/>
        <v>#VALUE!</v>
      </c>
      <c r="Y45" s="183" t="e">
        <f t="shared" si="33"/>
        <v>#VALUE!</v>
      </c>
      <c r="Z45" s="183" t="e">
        <f>IF(X45=0,1,SUM(Y45:$Y135)/X45)</f>
        <v>#VALUE!</v>
      </c>
      <c r="AA45" s="186" t="e">
        <f t="shared" si="16"/>
        <v>#VALUE!</v>
      </c>
      <c r="AB45" s="184" t="e">
        <f>SUM($X45:X$102)/X45</f>
        <v>#VALUE!</v>
      </c>
      <c r="AC45" s="184" t="e">
        <f t="shared" si="17"/>
        <v>#VALUE!</v>
      </c>
      <c r="AD45" s="183" t="e">
        <f t="shared" si="18"/>
        <v>#VALUE!</v>
      </c>
    </row>
    <row r="46" spans="1:30">
      <c r="A46" s="183">
        <f t="shared" si="19"/>
        <v>35</v>
      </c>
      <c r="B46" s="183" t="e">
        <f t="shared" si="24"/>
        <v>#VALUE!</v>
      </c>
      <c r="C46" s="194" t="e">
        <f t="shared" si="25"/>
        <v>#VALUE!</v>
      </c>
      <c r="D46" s="184" t="e">
        <f t="shared" si="20"/>
        <v>#VALUE!</v>
      </c>
      <c r="E46" s="185" t="e">
        <f t="shared" si="10"/>
        <v>#VALUE!</v>
      </c>
      <c r="F46" s="174" t="e">
        <f t="shared" si="26"/>
        <v>#VALUE!</v>
      </c>
      <c r="G46" s="206" t="e">
        <f t="shared" si="27"/>
        <v>#VALUE!</v>
      </c>
      <c r="H46" s="186" t="e">
        <f>IF(F46=0, 1, SUM(G46:$G$102)/F46)</f>
        <v>#VALUE!</v>
      </c>
      <c r="I46" s="184" t="e">
        <f>SUM(F46:$F$102)/F46</f>
        <v>#VALUE!</v>
      </c>
      <c r="J46" s="183" t="e">
        <f t="shared" si="23"/>
        <v>#VALUE!</v>
      </c>
      <c r="K46" s="187"/>
      <c r="L46" s="183">
        <f t="shared" si="28"/>
        <v>53</v>
      </c>
      <c r="M46" s="183">
        <f t="shared" si="29"/>
        <v>1.5208000000000001E-3</v>
      </c>
      <c r="N46" s="184">
        <f t="shared" si="21"/>
        <v>98471.176512618462</v>
      </c>
      <c r="O46" s="188">
        <f t="shared" si="12"/>
        <v>149.75496524038317</v>
      </c>
      <c r="P46" s="174">
        <f t="shared" si="30"/>
        <v>10685.653346230562</v>
      </c>
      <c r="Q46" s="205">
        <f t="shared" si="31"/>
        <v>15.22317715123811</v>
      </c>
      <c r="R46" s="183">
        <f>IF(P46&lt;&gt;0, SUM(Q46:$Q$102)/P46, 1)</f>
        <v>0.12955541140606155</v>
      </c>
      <c r="S46" s="184">
        <f>IF(P46=0, 0, SUM($P46:P$102)/P46)</f>
        <v>13.765919975170815</v>
      </c>
      <c r="T46" s="201">
        <f t="shared" si="13"/>
        <v>9.4113151638057484E-3</v>
      </c>
      <c r="U46" s="187"/>
      <c r="V46" s="183" t="e">
        <f t="shared" si="14"/>
        <v>#VALUE!</v>
      </c>
      <c r="W46" s="183" t="e">
        <f t="shared" si="15"/>
        <v>#VALUE!</v>
      </c>
      <c r="X46" s="183" t="e">
        <f t="shared" si="32"/>
        <v>#VALUE!</v>
      </c>
      <c r="Y46" s="183" t="e">
        <f t="shared" si="33"/>
        <v>#VALUE!</v>
      </c>
      <c r="Z46" s="183" t="e">
        <f>IF(X46=0,1,SUM(Y46:$Y136)/X46)</f>
        <v>#VALUE!</v>
      </c>
      <c r="AA46" s="186" t="e">
        <f t="shared" si="16"/>
        <v>#VALUE!</v>
      </c>
      <c r="AB46" s="184" t="e">
        <f>SUM($X46:X$102)/X46</f>
        <v>#VALUE!</v>
      </c>
      <c r="AC46" s="184" t="e">
        <f t="shared" si="17"/>
        <v>#VALUE!</v>
      </c>
      <c r="AD46" s="183" t="e">
        <f t="shared" si="18"/>
        <v>#VALUE!</v>
      </c>
    </row>
    <row r="47" spans="1:30">
      <c r="A47" s="183">
        <f t="shared" si="19"/>
        <v>36</v>
      </c>
      <c r="B47" s="183" t="e">
        <f t="shared" si="24"/>
        <v>#VALUE!</v>
      </c>
      <c r="C47" s="194" t="e">
        <f t="shared" si="25"/>
        <v>#VALUE!</v>
      </c>
      <c r="D47" s="184" t="e">
        <f t="shared" si="20"/>
        <v>#VALUE!</v>
      </c>
      <c r="E47" s="185" t="e">
        <f t="shared" si="10"/>
        <v>#VALUE!</v>
      </c>
      <c r="F47" s="174" t="e">
        <f t="shared" si="26"/>
        <v>#VALUE!</v>
      </c>
      <c r="G47" s="206" t="e">
        <f t="shared" si="27"/>
        <v>#VALUE!</v>
      </c>
      <c r="H47" s="186" t="e">
        <f>IF(F47=0, 1, SUM(G47:$G$102)/F47)</f>
        <v>#VALUE!</v>
      </c>
      <c r="I47" s="184" t="e">
        <f>SUM(F47:$F$102)/F47</f>
        <v>#VALUE!</v>
      </c>
      <c r="J47" s="183" t="e">
        <f t="shared" si="23"/>
        <v>#VALUE!</v>
      </c>
      <c r="K47" s="187"/>
      <c r="L47" s="183">
        <f t="shared" si="28"/>
        <v>54</v>
      </c>
      <c r="M47" s="183">
        <f t="shared" si="29"/>
        <v>1.6872000000000002E-3</v>
      </c>
      <c r="N47" s="184">
        <f t="shared" si="21"/>
        <v>98321.421547378079</v>
      </c>
      <c r="O47" s="188">
        <f t="shared" si="12"/>
        <v>165.88790243474068</v>
      </c>
      <c r="P47" s="174">
        <f t="shared" si="30"/>
        <v>9994.756538287229</v>
      </c>
      <c r="Q47" s="205">
        <f t="shared" si="31"/>
        <v>15.796864853769234</v>
      </c>
      <c r="R47" s="183">
        <f>IF(P47&lt;&gt;0, SUM(Q47:$Q$102)/P47, 1)</f>
        <v>0.13698793292436215</v>
      </c>
      <c r="S47" s="184">
        <f>IF(P47=0, 0, SUM($P47:P$102)/P47)</f>
        <v>13.648376023751762</v>
      </c>
      <c r="T47" s="201">
        <f t="shared" si="13"/>
        <v>1.0036940122837115E-2</v>
      </c>
      <c r="U47" s="187"/>
      <c r="V47" s="183" t="e">
        <f t="shared" si="14"/>
        <v>#VALUE!</v>
      </c>
      <c r="W47" s="183" t="e">
        <f t="shared" si="15"/>
        <v>#VALUE!</v>
      </c>
      <c r="X47" s="183" t="e">
        <f t="shared" si="32"/>
        <v>#VALUE!</v>
      </c>
      <c r="Y47" s="183" t="e">
        <f t="shared" si="33"/>
        <v>#VALUE!</v>
      </c>
      <c r="Z47" s="183" t="e">
        <f>IF(X47=0,1,SUM(Y47:$Y137)/X47)</f>
        <v>#VALUE!</v>
      </c>
      <c r="AA47" s="186" t="e">
        <f t="shared" si="16"/>
        <v>#VALUE!</v>
      </c>
      <c r="AB47" s="184" t="e">
        <f>SUM($X47:X$102)/X47</f>
        <v>#VALUE!</v>
      </c>
      <c r="AC47" s="184" t="e">
        <f t="shared" si="17"/>
        <v>#VALUE!</v>
      </c>
      <c r="AD47" s="183" t="e">
        <f t="shared" si="18"/>
        <v>#VALUE!</v>
      </c>
    </row>
    <row r="48" spans="1:30">
      <c r="A48" s="183">
        <f t="shared" si="19"/>
        <v>37</v>
      </c>
      <c r="B48" s="183" t="e">
        <f t="shared" si="24"/>
        <v>#VALUE!</v>
      </c>
      <c r="C48" s="194" t="e">
        <f t="shared" si="25"/>
        <v>#VALUE!</v>
      </c>
      <c r="D48" s="184" t="e">
        <f t="shared" si="20"/>
        <v>#VALUE!</v>
      </c>
      <c r="E48" s="185" t="e">
        <f t="shared" si="10"/>
        <v>#VALUE!</v>
      </c>
      <c r="F48" s="174" t="e">
        <f t="shared" si="26"/>
        <v>#VALUE!</v>
      </c>
      <c r="G48" s="206" t="e">
        <f t="shared" si="27"/>
        <v>#VALUE!</v>
      </c>
      <c r="H48" s="186" t="e">
        <f>IF(F48=0, 1, SUM(G48:$G$102)/F48)</f>
        <v>#VALUE!</v>
      </c>
      <c r="I48" s="184" t="e">
        <f>SUM(F48:$F$102)/F48</f>
        <v>#VALUE!</v>
      </c>
      <c r="J48" s="183" t="e">
        <f t="shared" si="23"/>
        <v>#VALUE!</v>
      </c>
      <c r="K48" s="187"/>
      <c r="L48" s="183">
        <f t="shared" si="28"/>
        <v>55</v>
      </c>
      <c r="M48" s="183">
        <f t="shared" si="29"/>
        <v>1.8728000000000002E-3</v>
      </c>
      <c r="N48" s="184">
        <f t="shared" si="21"/>
        <v>98155.533644943338</v>
      </c>
      <c r="O48" s="188">
        <f t="shared" si="12"/>
        <v>183.82568341025035</v>
      </c>
      <c r="P48" s="174">
        <f t="shared" si="30"/>
        <v>9346.9727260476157</v>
      </c>
      <c r="Q48" s="205">
        <f t="shared" si="31"/>
        <v>16.398136319758333</v>
      </c>
      <c r="R48" s="183">
        <f>IF(P48&lt;&gt;0, SUM(Q48:$Q$102)/P48, 1)</f>
        <v>0.14479171097150767</v>
      </c>
      <c r="S48" s="184">
        <f>IF(P48=0, 0, SUM($P48:P$102)/P48)</f>
        <v>13.524960719080239</v>
      </c>
      <c r="T48" s="201">
        <f t="shared" si="13"/>
        <v>1.0705518040229412E-2</v>
      </c>
      <c r="U48" s="187"/>
      <c r="V48" s="183" t="e">
        <f t="shared" si="14"/>
        <v>#VALUE!</v>
      </c>
      <c r="W48" s="183" t="e">
        <f t="shared" si="15"/>
        <v>#VALUE!</v>
      </c>
      <c r="X48" s="183" t="e">
        <f t="shared" si="32"/>
        <v>#VALUE!</v>
      </c>
      <c r="Y48" s="183" t="e">
        <f t="shared" si="33"/>
        <v>#VALUE!</v>
      </c>
      <c r="Z48" s="183" t="e">
        <f>IF(X48=0,1,SUM(Y48:$Y138)/X48)</f>
        <v>#VALUE!</v>
      </c>
      <c r="AA48" s="186" t="e">
        <f t="shared" si="16"/>
        <v>#VALUE!</v>
      </c>
      <c r="AB48" s="184" t="e">
        <f>SUM($X48:X$102)/X48</f>
        <v>#VALUE!</v>
      </c>
      <c r="AC48" s="184" t="e">
        <f t="shared" si="17"/>
        <v>#VALUE!</v>
      </c>
      <c r="AD48" s="183" t="e">
        <f t="shared" si="18"/>
        <v>#VALUE!</v>
      </c>
    </row>
    <row r="49" spans="1:30">
      <c r="A49" s="183">
        <f t="shared" si="19"/>
        <v>38</v>
      </c>
      <c r="B49" s="183" t="e">
        <f t="shared" si="24"/>
        <v>#VALUE!</v>
      </c>
      <c r="C49" s="194" t="e">
        <f t="shared" si="25"/>
        <v>#VALUE!</v>
      </c>
      <c r="D49" s="184" t="e">
        <f t="shared" si="20"/>
        <v>#VALUE!</v>
      </c>
      <c r="E49" s="185" t="e">
        <f t="shared" si="10"/>
        <v>#VALUE!</v>
      </c>
      <c r="F49" s="174" t="e">
        <f t="shared" si="26"/>
        <v>#VALUE!</v>
      </c>
      <c r="G49" s="206" t="e">
        <f t="shared" si="27"/>
        <v>#VALUE!</v>
      </c>
      <c r="H49" s="186" t="e">
        <f>IF(F49=0, 1, SUM(G49:$G$102)/F49)</f>
        <v>#VALUE!</v>
      </c>
      <c r="I49" s="184" t="e">
        <f>SUM(F49:$F$102)/F49</f>
        <v>#VALUE!</v>
      </c>
      <c r="J49" s="183" t="e">
        <f t="shared" si="23"/>
        <v>#VALUE!</v>
      </c>
      <c r="K49" s="187"/>
      <c r="L49" s="183">
        <f t="shared" si="28"/>
        <v>56</v>
      </c>
      <c r="M49" s="183">
        <f t="shared" si="29"/>
        <v>2.0799999999999998E-3</v>
      </c>
      <c r="N49" s="184">
        <f t="shared" si="21"/>
        <v>97971.707961533088</v>
      </c>
      <c r="O49" s="188">
        <f t="shared" si="12"/>
        <v>203.78115255998273</v>
      </c>
      <c r="P49" s="174">
        <f t="shared" si="30"/>
        <v>8739.5482112658319</v>
      </c>
      <c r="Q49" s="205">
        <f t="shared" si="31"/>
        <v>17.028815250053757</v>
      </c>
      <c r="R49" s="183">
        <f>IF(P49&lt;&gt;0, SUM(Q49:$Q$102)/P49, 1)</f>
        <v>0.15297885025283794</v>
      </c>
      <c r="S49" s="184">
        <f>IF(P49=0, 0, SUM($P49:P$102)/P49)</f>
        <v>13.395482627482901</v>
      </c>
      <c r="T49" s="201">
        <f t="shared" si="13"/>
        <v>1.1420182049953036E-2</v>
      </c>
      <c r="U49" s="187"/>
      <c r="V49" s="183" t="e">
        <f t="shared" si="14"/>
        <v>#VALUE!</v>
      </c>
      <c r="W49" s="183" t="e">
        <f t="shared" si="15"/>
        <v>#VALUE!</v>
      </c>
      <c r="X49" s="183" t="e">
        <f t="shared" si="32"/>
        <v>#VALUE!</v>
      </c>
      <c r="Y49" s="183" t="e">
        <f t="shared" si="33"/>
        <v>#VALUE!</v>
      </c>
      <c r="Z49" s="183" t="e">
        <f>IF(X49=0,1,SUM(Y49:$Y139)/X49)</f>
        <v>#VALUE!</v>
      </c>
      <c r="AA49" s="186" t="e">
        <f t="shared" si="16"/>
        <v>#VALUE!</v>
      </c>
      <c r="AB49" s="184" t="e">
        <f>SUM($X49:X$102)/X49</f>
        <v>#VALUE!</v>
      </c>
      <c r="AC49" s="184" t="e">
        <f t="shared" si="17"/>
        <v>#VALUE!</v>
      </c>
      <c r="AD49" s="183" t="e">
        <f t="shared" si="18"/>
        <v>#VALUE!</v>
      </c>
    </row>
    <row r="50" spans="1:30">
      <c r="A50" s="183">
        <f t="shared" si="19"/>
        <v>39</v>
      </c>
      <c r="B50" s="183" t="e">
        <f t="shared" si="24"/>
        <v>#VALUE!</v>
      </c>
      <c r="C50" s="194" t="e">
        <f t="shared" si="25"/>
        <v>#VALUE!</v>
      </c>
      <c r="D50" s="184" t="e">
        <f t="shared" si="20"/>
        <v>#VALUE!</v>
      </c>
      <c r="E50" s="185" t="e">
        <f t="shared" si="10"/>
        <v>#VALUE!</v>
      </c>
      <c r="F50" s="174" t="e">
        <f t="shared" si="26"/>
        <v>#VALUE!</v>
      </c>
      <c r="G50" s="206" t="e">
        <f t="shared" si="27"/>
        <v>#VALUE!</v>
      </c>
      <c r="H50" s="186" t="e">
        <f>IF(F50=0, 1, SUM(G50:$G$102)/F50)</f>
        <v>#VALUE!</v>
      </c>
      <c r="I50" s="184" t="e">
        <f>SUM(F50:$F$102)/F50</f>
        <v>#VALUE!</v>
      </c>
      <c r="J50" s="183" t="e">
        <f t="shared" si="23"/>
        <v>#VALUE!</v>
      </c>
      <c r="K50" s="187"/>
      <c r="L50" s="183">
        <f t="shared" si="28"/>
        <v>57</v>
      </c>
      <c r="M50" s="183">
        <f t="shared" si="29"/>
        <v>2.3120000000000003E-3</v>
      </c>
      <c r="N50" s="184">
        <f t="shared" si="21"/>
        <v>97767.926808973105</v>
      </c>
      <c r="O50" s="188">
        <f t="shared" si="12"/>
        <v>226.03944678234984</v>
      </c>
      <c r="P50" s="174">
        <f t="shared" si="30"/>
        <v>8169.9015934298814</v>
      </c>
      <c r="Q50" s="205">
        <f t="shared" si="31"/>
        <v>17.694437924131357</v>
      </c>
      <c r="R50" s="183">
        <f>IF(P50&lt;&gt;0, SUM(Q50:$Q$102)/P50, 1)</f>
        <v>0.16156096946138418</v>
      </c>
      <c r="S50" s="184">
        <f>IF(P50=0, 0, SUM($P50:P$102)/P50)</f>
        <v>13.259758001481078</v>
      </c>
      <c r="T50" s="201">
        <f t="shared" si="13"/>
        <v>1.2184307544929423E-2</v>
      </c>
      <c r="U50" s="187"/>
      <c r="V50" s="183" t="e">
        <f t="shared" si="14"/>
        <v>#VALUE!</v>
      </c>
      <c r="W50" s="183" t="e">
        <f t="shared" si="15"/>
        <v>#VALUE!</v>
      </c>
      <c r="X50" s="183" t="e">
        <f t="shared" si="32"/>
        <v>#VALUE!</v>
      </c>
      <c r="Y50" s="183" t="e">
        <f t="shared" si="33"/>
        <v>#VALUE!</v>
      </c>
      <c r="Z50" s="183" t="e">
        <f>IF(X50=0,1,SUM(Y50:$Y140)/X50)</f>
        <v>#VALUE!</v>
      </c>
      <c r="AA50" s="186" t="e">
        <f t="shared" si="16"/>
        <v>#VALUE!</v>
      </c>
      <c r="AB50" s="184" t="e">
        <f>SUM($X50:X$102)/X50</f>
        <v>#VALUE!</v>
      </c>
      <c r="AC50" s="184" t="e">
        <f t="shared" si="17"/>
        <v>#VALUE!</v>
      </c>
      <c r="AD50" s="183" t="e">
        <f t="shared" si="18"/>
        <v>#VALUE!</v>
      </c>
    </row>
    <row r="51" spans="1:30">
      <c r="A51" s="183">
        <f t="shared" si="19"/>
        <v>40</v>
      </c>
      <c r="B51" s="183" t="e">
        <f t="shared" si="24"/>
        <v>#VALUE!</v>
      </c>
      <c r="C51" s="194" t="e">
        <f t="shared" si="25"/>
        <v>#VALUE!</v>
      </c>
      <c r="D51" s="184" t="e">
        <f t="shared" si="20"/>
        <v>#VALUE!</v>
      </c>
      <c r="E51" s="185" t="e">
        <f t="shared" si="10"/>
        <v>#VALUE!</v>
      </c>
      <c r="F51" s="174" t="e">
        <f t="shared" si="26"/>
        <v>#VALUE!</v>
      </c>
      <c r="G51" s="206" t="e">
        <f t="shared" si="27"/>
        <v>#VALUE!</v>
      </c>
      <c r="H51" s="186" t="e">
        <f>IF(F51=0, 1, SUM(G51:$G$102)/F51)</f>
        <v>#VALUE!</v>
      </c>
      <c r="I51" s="184" t="e">
        <f>SUM(F51:$F$102)/F51</f>
        <v>#VALUE!</v>
      </c>
      <c r="J51" s="183" t="e">
        <f t="shared" ref="J51:J102" si="34">H51/I51</f>
        <v>#VALUE!</v>
      </c>
      <c r="K51" s="187"/>
      <c r="L51" s="183">
        <f t="shared" si="28"/>
        <v>58</v>
      </c>
      <c r="M51" s="183">
        <f t="shared" si="29"/>
        <v>2.5704E-3</v>
      </c>
      <c r="N51" s="184">
        <f t="shared" si="21"/>
        <v>97541.887362190755</v>
      </c>
      <c r="O51" s="188">
        <f t="shared" si="12"/>
        <v>250.7216672757786</v>
      </c>
      <c r="P51" s="174">
        <f t="shared" si="30"/>
        <v>7635.6091624785686</v>
      </c>
      <c r="Q51" s="205">
        <f t="shared" si="31"/>
        <v>18.385545471883077</v>
      </c>
      <c r="R51" s="183">
        <f>IF(P51&lt;&gt;0, SUM(Q51:$Q$102)/P51, 1)</f>
        <v>0.17054864336348394</v>
      </c>
      <c r="S51" s="184">
        <f>IF(P51=0, 0, SUM($P51:P$102)/P51)</f>
        <v>13.117619603103428</v>
      </c>
      <c r="T51" s="201">
        <f t="shared" si="13"/>
        <v>1.3001493298611491E-2</v>
      </c>
      <c r="U51" s="187"/>
      <c r="V51" s="183" t="e">
        <f t="shared" si="14"/>
        <v>#VALUE!</v>
      </c>
      <c r="W51" s="183" t="e">
        <f t="shared" si="15"/>
        <v>#VALUE!</v>
      </c>
      <c r="X51" s="183" t="e">
        <f t="shared" si="32"/>
        <v>#VALUE!</v>
      </c>
      <c r="Y51" s="183" t="e">
        <f t="shared" si="33"/>
        <v>#VALUE!</v>
      </c>
      <c r="Z51" s="183" t="e">
        <f>IF(X51=0,1,SUM(Y51:$Y141)/X51)</f>
        <v>#VALUE!</v>
      </c>
      <c r="AA51" s="186" t="e">
        <f t="shared" si="16"/>
        <v>#VALUE!</v>
      </c>
      <c r="AB51" s="184" t="e">
        <f>SUM($X51:X$102)/X51</f>
        <v>#VALUE!</v>
      </c>
      <c r="AC51" s="184" t="e">
        <f t="shared" si="17"/>
        <v>#VALUE!</v>
      </c>
      <c r="AD51" s="183" t="e">
        <f t="shared" si="18"/>
        <v>#VALUE!</v>
      </c>
    </row>
    <row r="52" spans="1:30">
      <c r="A52" s="183">
        <f t="shared" si="19"/>
        <v>41</v>
      </c>
      <c r="B52" s="183" t="e">
        <f t="shared" si="24"/>
        <v>#VALUE!</v>
      </c>
      <c r="C52" s="194" t="e">
        <f t="shared" si="25"/>
        <v>#VALUE!</v>
      </c>
      <c r="D52" s="184" t="e">
        <f t="shared" si="20"/>
        <v>#VALUE!</v>
      </c>
      <c r="E52" s="185" t="e">
        <f t="shared" si="10"/>
        <v>#VALUE!</v>
      </c>
      <c r="F52" s="174" t="e">
        <f t="shared" si="26"/>
        <v>#VALUE!</v>
      </c>
      <c r="G52" s="206" t="e">
        <f t="shared" si="27"/>
        <v>#VALUE!</v>
      </c>
      <c r="H52" s="186" t="e">
        <f>IF(F52=0, 1, SUM(G52:$G$102)/F52)</f>
        <v>#VALUE!</v>
      </c>
      <c r="I52" s="184" t="e">
        <f>SUM(F52:$F$102)/F52</f>
        <v>#VALUE!</v>
      </c>
      <c r="J52" s="183" t="e">
        <f t="shared" si="34"/>
        <v>#VALUE!</v>
      </c>
      <c r="K52" s="187"/>
      <c r="L52" s="183">
        <f t="shared" si="28"/>
        <v>59</v>
      </c>
      <c r="M52" s="183">
        <f t="shared" si="29"/>
        <v>2.8608000000000001E-3</v>
      </c>
      <c r="N52" s="184">
        <f t="shared" si="21"/>
        <v>97291.165694914976</v>
      </c>
      <c r="O52" s="188">
        <f t="shared" si="12"/>
        <v>278.33056682001916</v>
      </c>
      <c r="P52" s="174">
        <f t="shared" si="30"/>
        <v>7134.4099228921159</v>
      </c>
      <c r="Q52" s="205">
        <f t="shared" si="31"/>
        <v>19.11955026455291</v>
      </c>
      <c r="R52" s="183">
        <f>IF(P52&lt;&gt;0, SUM(Q52:$Q$102)/P52, 1)</f>
        <v>0.17995282753842387</v>
      </c>
      <c r="S52" s="184">
        <f>IF(P52=0, 0, SUM($P52:P$102)/P52)</f>
        <v>12.968894171892339</v>
      </c>
      <c r="T52" s="201">
        <f t="shared" si="13"/>
        <v>1.3875726423031354E-2</v>
      </c>
      <c r="U52" s="187"/>
      <c r="V52" s="183" t="e">
        <f t="shared" si="14"/>
        <v>#VALUE!</v>
      </c>
      <c r="W52" s="183" t="e">
        <f t="shared" si="15"/>
        <v>#VALUE!</v>
      </c>
      <c r="X52" s="183" t="e">
        <f t="shared" si="32"/>
        <v>#VALUE!</v>
      </c>
      <c r="Y52" s="183" t="e">
        <f t="shared" si="33"/>
        <v>#VALUE!</v>
      </c>
      <c r="Z52" s="183" t="e">
        <f>IF(X52=0,1,SUM(Y52:$Y142)/X52)</f>
        <v>#VALUE!</v>
      </c>
      <c r="AA52" s="186" t="e">
        <f t="shared" si="16"/>
        <v>#VALUE!</v>
      </c>
      <c r="AB52" s="184" t="e">
        <f>SUM($X52:X$102)/X52</f>
        <v>#VALUE!</v>
      </c>
      <c r="AC52" s="184" t="e">
        <f t="shared" si="17"/>
        <v>#VALUE!</v>
      </c>
      <c r="AD52" s="183" t="e">
        <f t="shared" si="18"/>
        <v>#VALUE!</v>
      </c>
    </row>
    <row r="53" spans="1:30">
      <c r="A53" s="183">
        <f t="shared" si="19"/>
        <v>42</v>
      </c>
      <c r="B53" s="183" t="e">
        <f t="shared" si="24"/>
        <v>#VALUE!</v>
      </c>
      <c r="C53" s="194" t="e">
        <f t="shared" si="25"/>
        <v>#VALUE!</v>
      </c>
      <c r="D53" s="184" t="e">
        <f t="shared" si="20"/>
        <v>#VALUE!</v>
      </c>
      <c r="E53" s="185" t="e">
        <f t="shared" si="10"/>
        <v>#VALUE!</v>
      </c>
      <c r="F53" s="174" t="e">
        <f t="shared" si="26"/>
        <v>#VALUE!</v>
      </c>
      <c r="G53" s="206" t="e">
        <f t="shared" si="27"/>
        <v>#VALUE!</v>
      </c>
      <c r="H53" s="186" t="e">
        <f>IF(F53=0, 1, SUM(G53:$G$102)/F53)</f>
        <v>#VALUE!</v>
      </c>
      <c r="I53" s="184" t="e">
        <f>SUM(F53:$F$102)/F53</f>
        <v>#VALUE!</v>
      </c>
      <c r="J53" s="183" t="e">
        <f t="shared" si="34"/>
        <v>#VALUE!</v>
      </c>
      <c r="K53" s="187"/>
      <c r="L53" s="183">
        <f t="shared" si="28"/>
        <v>60</v>
      </c>
      <c r="M53" s="183">
        <f t="shared" si="29"/>
        <v>3.1840000000000002E-3</v>
      </c>
      <c r="N53" s="184">
        <f t="shared" si="21"/>
        <v>97012.835128094957</v>
      </c>
      <c r="O53" s="188">
        <f t="shared" si="12"/>
        <v>308.88886704784818</v>
      </c>
      <c r="P53" s="174">
        <f t="shared" si="30"/>
        <v>6664.1684337093257</v>
      </c>
      <c r="Q53" s="205">
        <f t="shared" si="31"/>
        <v>19.87701385754573</v>
      </c>
      <c r="R53" s="183">
        <f>IF(P53&lt;&gt;0, SUM(Q53:$Q$102)/P53, 1)</f>
        <v>0.18978177108799593</v>
      </c>
      <c r="S53" s="184">
        <f>IF(P53=0, 0, SUM($P53:P$102)/P53)</f>
        <v>12.813451249830589</v>
      </c>
      <c r="T53" s="201">
        <f t="shared" si="13"/>
        <v>1.4811136155881898E-2</v>
      </c>
      <c r="U53" s="187"/>
      <c r="V53" s="183" t="e">
        <f t="shared" si="14"/>
        <v>#VALUE!</v>
      </c>
      <c r="W53" s="183" t="e">
        <f t="shared" si="15"/>
        <v>#VALUE!</v>
      </c>
      <c r="X53" s="183" t="e">
        <f t="shared" si="32"/>
        <v>#VALUE!</v>
      </c>
      <c r="Y53" s="183" t="e">
        <f t="shared" si="33"/>
        <v>#VALUE!</v>
      </c>
      <c r="Z53" s="183" t="e">
        <f>IF(X53=0,1,SUM(Y53:$Y143)/X53)</f>
        <v>#VALUE!</v>
      </c>
      <c r="AA53" s="186" t="e">
        <f t="shared" si="16"/>
        <v>#VALUE!</v>
      </c>
      <c r="AB53" s="184" t="e">
        <f>SUM($X53:X$102)/X53</f>
        <v>#VALUE!</v>
      </c>
      <c r="AC53" s="184" t="e">
        <f t="shared" si="17"/>
        <v>#VALUE!</v>
      </c>
      <c r="AD53" s="183" t="e">
        <f t="shared" si="18"/>
        <v>#VALUE!</v>
      </c>
    </row>
    <row r="54" spans="1:30">
      <c r="A54" s="183">
        <f t="shared" si="19"/>
        <v>43</v>
      </c>
      <c r="B54" s="183" t="e">
        <f t="shared" si="24"/>
        <v>#VALUE!</v>
      </c>
      <c r="C54" s="194" t="e">
        <f t="shared" si="25"/>
        <v>#VALUE!</v>
      </c>
      <c r="D54" s="184" t="e">
        <f t="shared" si="20"/>
        <v>#VALUE!</v>
      </c>
      <c r="E54" s="185" t="e">
        <f t="shared" si="10"/>
        <v>#VALUE!</v>
      </c>
      <c r="F54" s="174" t="e">
        <f t="shared" si="26"/>
        <v>#VALUE!</v>
      </c>
      <c r="G54" s="206" t="e">
        <f t="shared" si="27"/>
        <v>#VALUE!</v>
      </c>
      <c r="H54" s="186" t="e">
        <f>IF(F54=0, 1, SUM(G54:$G$102)/F54)</f>
        <v>#VALUE!</v>
      </c>
      <c r="I54" s="184" t="e">
        <f>SUM(F54:$F$102)/F54</f>
        <v>#VALUE!</v>
      </c>
      <c r="J54" s="183" t="e">
        <f t="shared" si="34"/>
        <v>#VALUE!</v>
      </c>
      <c r="K54" s="187"/>
      <c r="L54" s="183">
        <f t="shared" si="28"/>
        <v>61</v>
      </c>
      <c r="M54" s="183">
        <f t="shared" si="29"/>
        <v>3.5464000000000003E-3</v>
      </c>
      <c r="N54" s="184">
        <f t="shared" si="21"/>
        <v>96703.946261047109</v>
      </c>
      <c r="O54" s="188">
        <f t="shared" si="12"/>
        <v>342.9508750201785</v>
      </c>
      <c r="P54" s="174">
        <f t="shared" si="30"/>
        <v>6222.9037202963891</v>
      </c>
      <c r="Q54" s="205">
        <f t="shared" si="31"/>
        <v>20.67344801279549</v>
      </c>
      <c r="R54" s="183">
        <f>IF(P54&lt;&gt;0, SUM(Q54:$Q$102)/P54, 1)</f>
        <v>0.20004498386506211</v>
      </c>
      <c r="S54" s="184">
        <f>IF(P54=0, 0, SUM($P54:P$102)/P54)</f>
        <v>12.651140440356246</v>
      </c>
      <c r="T54" s="201">
        <f t="shared" si="13"/>
        <v>1.5812407174528923E-2</v>
      </c>
      <c r="U54" s="187"/>
      <c r="V54" s="183" t="e">
        <f t="shared" si="14"/>
        <v>#VALUE!</v>
      </c>
      <c r="W54" s="183" t="e">
        <f t="shared" si="15"/>
        <v>#VALUE!</v>
      </c>
      <c r="X54" s="183" t="e">
        <f t="shared" si="32"/>
        <v>#VALUE!</v>
      </c>
      <c r="Y54" s="183" t="e">
        <f t="shared" si="33"/>
        <v>#VALUE!</v>
      </c>
      <c r="Z54" s="183" t="e">
        <f>IF(X54=0,1,SUM(Y54:$Y144)/X54)</f>
        <v>#VALUE!</v>
      </c>
      <c r="AA54" s="186" t="e">
        <f t="shared" si="16"/>
        <v>#VALUE!</v>
      </c>
      <c r="AB54" s="184" t="e">
        <f>SUM($X54:X$102)/X54</f>
        <v>#VALUE!</v>
      </c>
      <c r="AC54" s="184" t="e">
        <f t="shared" si="17"/>
        <v>#VALUE!</v>
      </c>
      <c r="AD54" s="183" t="e">
        <f t="shared" si="18"/>
        <v>#VALUE!</v>
      </c>
    </row>
    <row r="55" spans="1:30">
      <c r="A55" s="183">
        <f t="shared" si="19"/>
        <v>44</v>
      </c>
      <c r="B55" s="183" t="e">
        <f t="shared" si="24"/>
        <v>#VALUE!</v>
      </c>
      <c r="C55" s="194" t="e">
        <f t="shared" si="25"/>
        <v>#VALUE!</v>
      </c>
      <c r="D55" s="184" t="e">
        <f t="shared" si="20"/>
        <v>#VALUE!</v>
      </c>
      <c r="E55" s="185" t="e">
        <f t="shared" si="10"/>
        <v>#VALUE!</v>
      </c>
      <c r="F55" s="174" t="e">
        <f t="shared" si="26"/>
        <v>#VALUE!</v>
      </c>
      <c r="G55" s="206" t="e">
        <f t="shared" si="27"/>
        <v>#VALUE!</v>
      </c>
      <c r="H55" s="186" t="e">
        <f>IF(F55=0, 1, SUM(G55:$G$102)/F55)</f>
        <v>#VALUE!</v>
      </c>
      <c r="I55" s="184" t="e">
        <f>SUM(F55:$F$102)/F55</f>
        <v>#VALUE!</v>
      </c>
      <c r="J55" s="183" t="e">
        <f t="shared" si="34"/>
        <v>#VALUE!</v>
      </c>
      <c r="K55" s="187"/>
      <c r="L55" s="183">
        <f t="shared" si="28"/>
        <v>62</v>
      </c>
      <c r="M55" s="183">
        <f t="shared" si="29"/>
        <v>3.9503999999999997E-3</v>
      </c>
      <c r="N55" s="184">
        <f t="shared" si="21"/>
        <v>96360.995386026931</v>
      </c>
      <c r="O55" s="188">
        <f t="shared" si="12"/>
        <v>380.66447617296944</v>
      </c>
      <c r="P55" s="174">
        <f t="shared" si="30"/>
        <v>5808.7445569486936</v>
      </c>
      <c r="Q55" s="205">
        <f t="shared" si="31"/>
        <v>21.4958918011903</v>
      </c>
      <c r="R55" s="183">
        <f>IF(P55&lt;&gt;0, SUM(Q55:$Q$102)/P55, 1)</f>
        <v>0.21074902060261896</v>
      </c>
      <c r="S55" s="184">
        <f>IF(P55=0, 0, SUM($P55:P$102)/P55)</f>
        <v>12.481858081580814</v>
      </c>
      <c r="T55" s="201">
        <f t="shared" si="13"/>
        <v>1.6884426919868314E-2</v>
      </c>
      <c r="U55" s="187"/>
      <c r="V55" s="183" t="e">
        <f t="shared" si="14"/>
        <v>#VALUE!</v>
      </c>
      <c r="W55" s="183" t="e">
        <f t="shared" si="15"/>
        <v>#VALUE!</v>
      </c>
      <c r="X55" s="183" t="e">
        <f t="shared" si="32"/>
        <v>#VALUE!</v>
      </c>
      <c r="Y55" s="183" t="e">
        <f t="shared" si="33"/>
        <v>#VALUE!</v>
      </c>
      <c r="Z55" s="183" t="e">
        <f>IF(X55=0,1,SUM(Y55:$Y145)/X55)</f>
        <v>#VALUE!</v>
      </c>
      <c r="AA55" s="186" t="e">
        <f t="shared" si="16"/>
        <v>#VALUE!</v>
      </c>
      <c r="AB55" s="184" t="e">
        <f>SUM($X55:X$102)/X55</f>
        <v>#VALUE!</v>
      </c>
      <c r="AC55" s="184" t="e">
        <f t="shared" si="17"/>
        <v>#VALUE!</v>
      </c>
      <c r="AD55" s="183" t="e">
        <f t="shared" si="18"/>
        <v>#VALUE!</v>
      </c>
    </row>
    <row r="56" spans="1:30">
      <c r="A56" s="183">
        <f t="shared" si="19"/>
        <v>45</v>
      </c>
      <c r="B56" s="183" t="e">
        <f t="shared" si="24"/>
        <v>#VALUE!</v>
      </c>
      <c r="C56" s="194" t="e">
        <f t="shared" si="25"/>
        <v>#VALUE!</v>
      </c>
      <c r="D56" s="184" t="e">
        <f t="shared" si="20"/>
        <v>#VALUE!</v>
      </c>
      <c r="E56" s="185" t="e">
        <f t="shared" si="10"/>
        <v>#VALUE!</v>
      </c>
      <c r="F56" s="174" t="e">
        <f t="shared" si="26"/>
        <v>#VALUE!</v>
      </c>
      <c r="G56" s="206" t="e">
        <f t="shared" si="27"/>
        <v>#VALUE!</v>
      </c>
      <c r="H56" s="186" t="e">
        <f>IF(F56=0, 1, SUM(G56:$G$102)/F56)</f>
        <v>#VALUE!</v>
      </c>
      <c r="I56" s="184" t="e">
        <f>SUM(F56:$F$102)/F56</f>
        <v>#VALUE!</v>
      </c>
      <c r="J56" s="183" t="e">
        <f t="shared" si="34"/>
        <v>#VALUE!</v>
      </c>
      <c r="K56" s="187"/>
      <c r="L56" s="183">
        <f t="shared" si="28"/>
        <v>63</v>
      </c>
      <c r="M56" s="183">
        <f t="shared" si="29"/>
        <v>4.4023999999999999E-3</v>
      </c>
      <c r="N56" s="184">
        <f t="shared" si="21"/>
        <v>95980.330909853961</v>
      </c>
      <c r="O56" s="188">
        <f t="shared" si="12"/>
        <v>422.54380879754899</v>
      </c>
      <c r="P56" s="174">
        <f t="shared" si="30"/>
        <v>5419.9509999540278</v>
      </c>
      <c r="Q56" s="205">
        <f t="shared" si="31"/>
        <v>22.352030240934951</v>
      </c>
      <c r="R56" s="183">
        <f>IF(P56&lt;&gt;0, SUM(Q56:$Q$102)/P56, 1)</f>
        <v>0.22190077632007041</v>
      </c>
      <c r="S56" s="184">
        <f>IF(P56=0, 0, SUM($P56:P$102)/P56)</f>
        <v>12.305495130049264</v>
      </c>
      <c r="T56" s="201">
        <f t="shared" si="13"/>
        <v>1.8032657278308318E-2</v>
      </c>
      <c r="U56" s="187"/>
      <c r="V56" s="183" t="e">
        <f t="shared" si="14"/>
        <v>#VALUE!</v>
      </c>
      <c r="W56" s="183" t="e">
        <f t="shared" si="15"/>
        <v>#VALUE!</v>
      </c>
      <c r="X56" s="183" t="e">
        <f t="shared" si="32"/>
        <v>#VALUE!</v>
      </c>
      <c r="Y56" s="183" t="e">
        <f t="shared" si="33"/>
        <v>#VALUE!</v>
      </c>
      <c r="Z56" s="183" t="e">
        <f>IF(X56=0,1,SUM(Y56:$Y146)/X56)</f>
        <v>#VALUE!</v>
      </c>
      <c r="AA56" s="186" t="e">
        <f t="shared" si="16"/>
        <v>#VALUE!</v>
      </c>
      <c r="AB56" s="184" t="e">
        <f>SUM($X56:X$102)/X56</f>
        <v>#VALUE!</v>
      </c>
      <c r="AC56" s="184" t="e">
        <f t="shared" si="17"/>
        <v>#VALUE!</v>
      </c>
      <c r="AD56" s="183" t="e">
        <f t="shared" si="18"/>
        <v>#VALUE!</v>
      </c>
    </row>
    <row r="57" spans="1:30">
      <c r="A57" s="183">
        <f t="shared" si="19"/>
        <v>46</v>
      </c>
      <c r="B57" s="183" t="e">
        <f t="shared" si="24"/>
        <v>#VALUE!</v>
      </c>
      <c r="C57" s="194" t="e">
        <f t="shared" si="25"/>
        <v>#VALUE!</v>
      </c>
      <c r="D57" s="184" t="e">
        <f t="shared" si="20"/>
        <v>#VALUE!</v>
      </c>
      <c r="E57" s="185" t="e">
        <f t="shared" si="10"/>
        <v>#VALUE!</v>
      </c>
      <c r="F57" s="174" t="e">
        <f t="shared" si="26"/>
        <v>#VALUE!</v>
      </c>
      <c r="G57" s="206" t="e">
        <f t="shared" si="27"/>
        <v>#VALUE!</v>
      </c>
      <c r="H57" s="186" t="e">
        <f>IF(F57=0, 1, SUM(G57:$G$102)/F57)</f>
        <v>#VALUE!</v>
      </c>
      <c r="I57" s="184" t="e">
        <f>SUM(F57:$F$102)/F57</f>
        <v>#VALUE!</v>
      </c>
      <c r="J57" s="183" t="e">
        <f t="shared" si="34"/>
        <v>#VALUE!</v>
      </c>
      <c r="K57" s="187"/>
      <c r="L57" s="183">
        <f t="shared" si="28"/>
        <v>64</v>
      </c>
      <c r="M57" s="183">
        <f t="shared" si="29"/>
        <v>4.9072000000000005E-3</v>
      </c>
      <c r="N57" s="184">
        <f t="shared" si="21"/>
        <v>95557.787101056412</v>
      </c>
      <c r="O57" s="188">
        <f t="shared" si="12"/>
        <v>468.92117286230496</v>
      </c>
      <c r="P57" s="174">
        <f t="shared" si="30"/>
        <v>5054.8854404419953</v>
      </c>
      <c r="Q57" s="205">
        <f t="shared" si="31"/>
        <v>23.236846682282906</v>
      </c>
      <c r="R57" s="183">
        <f>IF(P57&lt;&gt;0, SUM(Q57:$Q$102)/P57, 1)</f>
        <v>0.23350465963525327</v>
      </c>
      <c r="S57" s="184">
        <f>IF(P57=0, 0, SUM($P57:P$102)/P57)</f>
        <v>12.121981864286921</v>
      </c>
      <c r="T57" s="201">
        <f t="shared" si="13"/>
        <v>1.9262911151780481E-2</v>
      </c>
      <c r="U57" s="187"/>
      <c r="V57" s="183" t="e">
        <f t="shared" si="14"/>
        <v>#VALUE!</v>
      </c>
      <c r="W57" s="183" t="e">
        <f t="shared" si="15"/>
        <v>#VALUE!</v>
      </c>
      <c r="X57" s="183" t="e">
        <f t="shared" si="32"/>
        <v>#VALUE!</v>
      </c>
      <c r="Y57" s="183" t="e">
        <f t="shared" si="33"/>
        <v>#VALUE!</v>
      </c>
      <c r="Z57" s="183" t="e">
        <f>IF(X57=0,1,SUM(Y57:$Y147)/X57)</f>
        <v>#VALUE!</v>
      </c>
      <c r="AA57" s="186" t="e">
        <f t="shared" si="16"/>
        <v>#VALUE!</v>
      </c>
      <c r="AB57" s="184" t="e">
        <f>SUM($X57:X$102)/X57</f>
        <v>#VALUE!</v>
      </c>
      <c r="AC57" s="184" t="e">
        <f t="shared" si="17"/>
        <v>#VALUE!</v>
      </c>
      <c r="AD57" s="183" t="e">
        <f t="shared" si="18"/>
        <v>#VALUE!</v>
      </c>
    </row>
    <row r="58" spans="1:30">
      <c r="A58" s="183">
        <f t="shared" si="19"/>
        <v>47</v>
      </c>
      <c r="B58" s="183" t="e">
        <f t="shared" si="24"/>
        <v>#VALUE!</v>
      </c>
      <c r="C58" s="194" t="e">
        <f t="shared" si="25"/>
        <v>#VALUE!</v>
      </c>
      <c r="D58" s="184" t="e">
        <f t="shared" si="20"/>
        <v>#VALUE!</v>
      </c>
      <c r="E58" s="185" t="e">
        <f t="shared" si="10"/>
        <v>#VALUE!</v>
      </c>
      <c r="F58" s="174" t="e">
        <f t="shared" si="26"/>
        <v>#VALUE!</v>
      </c>
      <c r="G58" s="206" t="e">
        <f t="shared" si="27"/>
        <v>#VALUE!</v>
      </c>
      <c r="H58" s="186" t="e">
        <f>IF(F58=0, 1, SUM(G58:$G$102)/F58)</f>
        <v>#VALUE!</v>
      </c>
      <c r="I58" s="184" t="e">
        <f>SUM(F58:$F$102)/F58</f>
        <v>#VALUE!</v>
      </c>
      <c r="J58" s="183" t="e">
        <f t="shared" si="34"/>
        <v>#VALUE!</v>
      </c>
      <c r="K58" s="187"/>
      <c r="L58" s="183">
        <f t="shared" si="28"/>
        <v>65</v>
      </c>
      <c r="M58" s="183">
        <f t="shared" si="29"/>
        <v>5.4720000000000003E-3</v>
      </c>
      <c r="N58" s="184">
        <f t="shared" si="21"/>
        <v>95088.865928194107</v>
      </c>
      <c r="O58" s="188">
        <f t="shared" si="12"/>
        <v>520.32627435907489</v>
      </c>
      <c r="P58" s="174">
        <f t="shared" si="30"/>
        <v>4712.0188352305922</v>
      </c>
      <c r="Q58" s="205">
        <f t="shared" si="31"/>
        <v>24.153786479046037</v>
      </c>
      <c r="R58" s="183">
        <f>IF(P58&lt;&gt;0, SUM(Q58:$Q$102)/P58, 1)</f>
        <v>0.24556405609671075</v>
      </c>
      <c r="S58" s="184">
        <f>IF(P58=0, 0, SUM($P58:P$102)/P58)</f>
        <v>11.931264742470544</v>
      </c>
      <c r="T58" s="201">
        <f t="shared" si="13"/>
        <v>2.0581561250803584E-2</v>
      </c>
      <c r="U58" s="187"/>
      <c r="V58" s="183" t="e">
        <f t="shared" si="14"/>
        <v>#VALUE!</v>
      </c>
      <c r="W58" s="183" t="e">
        <f t="shared" si="15"/>
        <v>#VALUE!</v>
      </c>
      <c r="X58" s="183" t="e">
        <f t="shared" si="32"/>
        <v>#VALUE!</v>
      </c>
      <c r="Y58" s="183" t="e">
        <f t="shared" si="33"/>
        <v>#VALUE!</v>
      </c>
      <c r="Z58" s="183" t="e">
        <f>IF(X58=0,1,SUM(Y58:$Y148)/X58)</f>
        <v>#VALUE!</v>
      </c>
      <c r="AA58" s="186" t="e">
        <f t="shared" si="16"/>
        <v>#VALUE!</v>
      </c>
      <c r="AB58" s="184" t="e">
        <f>SUM($X58:X$102)/X58</f>
        <v>#VALUE!</v>
      </c>
      <c r="AC58" s="184" t="e">
        <f t="shared" si="17"/>
        <v>#VALUE!</v>
      </c>
      <c r="AD58" s="183" t="e">
        <f t="shared" si="18"/>
        <v>#VALUE!</v>
      </c>
    </row>
    <row r="59" spans="1:30">
      <c r="A59" s="183">
        <f t="shared" si="19"/>
        <v>48</v>
      </c>
      <c r="B59" s="183" t="e">
        <f t="shared" si="24"/>
        <v>#VALUE!</v>
      </c>
      <c r="C59" s="194" t="e">
        <f t="shared" si="25"/>
        <v>#VALUE!</v>
      </c>
      <c r="D59" s="184" t="e">
        <f t="shared" si="20"/>
        <v>#VALUE!</v>
      </c>
      <c r="E59" s="185" t="e">
        <f t="shared" si="10"/>
        <v>#VALUE!</v>
      </c>
      <c r="F59" s="174" t="e">
        <f t="shared" si="26"/>
        <v>#VALUE!</v>
      </c>
      <c r="G59" s="206" t="e">
        <f t="shared" si="27"/>
        <v>#VALUE!</v>
      </c>
      <c r="H59" s="186" t="e">
        <f>IF(F59=0, 1, SUM(G59:$G$102)/F59)</f>
        <v>#VALUE!</v>
      </c>
      <c r="I59" s="184" t="e">
        <f>SUM(F59:$F$102)/F59</f>
        <v>#VALUE!</v>
      </c>
      <c r="J59" s="183" t="e">
        <f t="shared" si="34"/>
        <v>#VALUE!</v>
      </c>
      <c r="K59" s="187"/>
      <c r="L59" s="183">
        <f t="shared" si="28"/>
        <v>66</v>
      </c>
      <c r="M59" s="183">
        <f t="shared" si="29"/>
        <v>6.1024000000000009E-3</v>
      </c>
      <c r="N59" s="184">
        <f t="shared" si="21"/>
        <v>94568.539653835032</v>
      </c>
      <c r="O59" s="188">
        <f t="shared" si="12"/>
        <v>577.09505638356495</v>
      </c>
      <c r="P59" s="174">
        <f t="shared" si="30"/>
        <v>4389.9153800133126</v>
      </c>
      <c r="Q59" s="205">
        <f t="shared" si="31"/>
        <v>25.095100341914129</v>
      </c>
      <c r="R59" s="183">
        <f>IF(P59&lt;&gt;0, SUM(Q59:$Q$102)/P59, 1)</f>
        <v>0.25807984278294704</v>
      </c>
      <c r="S59" s="184">
        <f>IF(P59=0, 0, SUM($P59:P$102)/P59)</f>
        <v>11.73332989376599</v>
      </c>
      <c r="T59" s="201">
        <f t="shared" si="13"/>
        <v>2.1995447594128147E-2</v>
      </c>
      <c r="U59" s="187"/>
      <c r="V59" s="183" t="e">
        <f t="shared" si="14"/>
        <v>#VALUE!</v>
      </c>
      <c r="W59" s="183" t="e">
        <f t="shared" si="15"/>
        <v>#VALUE!</v>
      </c>
      <c r="X59" s="183" t="e">
        <f t="shared" si="32"/>
        <v>#VALUE!</v>
      </c>
      <c r="Y59" s="183" t="e">
        <f t="shared" si="33"/>
        <v>#VALUE!</v>
      </c>
      <c r="Z59" s="183" t="e">
        <f>IF(X59=0,1,SUM(Y59:$Y149)/X59)</f>
        <v>#VALUE!</v>
      </c>
      <c r="AA59" s="186" t="e">
        <f t="shared" si="16"/>
        <v>#VALUE!</v>
      </c>
      <c r="AB59" s="184" t="e">
        <f>SUM($X59:X$102)/X59</f>
        <v>#VALUE!</v>
      </c>
      <c r="AC59" s="184" t="e">
        <f t="shared" si="17"/>
        <v>#VALUE!</v>
      </c>
      <c r="AD59" s="183" t="e">
        <f t="shared" si="18"/>
        <v>#VALUE!</v>
      </c>
    </row>
    <row r="60" spans="1:30">
      <c r="A60" s="183">
        <f t="shared" si="19"/>
        <v>49</v>
      </c>
      <c r="B60" s="183" t="e">
        <f t="shared" si="24"/>
        <v>#VALUE!</v>
      </c>
      <c r="C60" s="194" t="e">
        <f t="shared" si="25"/>
        <v>#VALUE!</v>
      </c>
      <c r="D60" s="184" t="e">
        <f t="shared" si="20"/>
        <v>#VALUE!</v>
      </c>
      <c r="E60" s="185" t="e">
        <f t="shared" si="10"/>
        <v>#VALUE!</v>
      </c>
      <c r="F60" s="174" t="e">
        <f t="shared" si="26"/>
        <v>#VALUE!</v>
      </c>
      <c r="G60" s="206" t="e">
        <f t="shared" si="27"/>
        <v>#VALUE!</v>
      </c>
      <c r="H60" s="186" t="e">
        <f>IF(F60=0, 1, SUM(G60:$G$102)/F60)</f>
        <v>#VALUE!</v>
      </c>
      <c r="I60" s="184" t="e">
        <f>SUM(F60:$F$102)/F60</f>
        <v>#VALUE!</v>
      </c>
      <c r="J60" s="183" t="e">
        <f t="shared" si="34"/>
        <v>#VALUE!</v>
      </c>
      <c r="K60" s="187"/>
      <c r="L60" s="183">
        <f t="shared" si="28"/>
        <v>67</v>
      </c>
      <c r="M60" s="183">
        <f t="shared" si="29"/>
        <v>6.8064000000000006E-3</v>
      </c>
      <c r="N60" s="184">
        <f t="shared" si="21"/>
        <v>93991.444597451467</v>
      </c>
      <c r="O60" s="188">
        <f t="shared" si="12"/>
        <v>639.7433685080905</v>
      </c>
      <c r="P60" s="174">
        <f t="shared" si="30"/>
        <v>4087.2378083356621</v>
      </c>
      <c r="Q60" s="205">
        <f t="shared" si="31"/>
        <v>26.060304841832053</v>
      </c>
      <c r="R60" s="183">
        <f>IF(P60&lt;&gt;0, SUM(Q60:$Q$102)/P60, 1)</f>
        <v>0.27105189928096812</v>
      </c>
      <c r="S60" s="184">
        <f>IF(P60=0, 0, SUM($P60:P$102)/P60)</f>
        <v>11.528179222482473</v>
      </c>
      <c r="T60" s="201">
        <f t="shared" si="13"/>
        <v>2.3512117052479336E-2</v>
      </c>
      <c r="U60" s="187"/>
      <c r="V60" s="183" t="e">
        <f t="shared" si="14"/>
        <v>#VALUE!</v>
      </c>
      <c r="W60" s="183" t="e">
        <f t="shared" si="15"/>
        <v>#VALUE!</v>
      </c>
      <c r="X60" s="183" t="e">
        <f t="shared" si="32"/>
        <v>#VALUE!</v>
      </c>
      <c r="Y60" s="183" t="e">
        <f t="shared" si="33"/>
        <v>#VALUE!</v>
      </c>
      <c r="Z60" s="183" t="e">
        <f>IF(X60=0,1,SUM(Y60:$Y150)/X60)</f>
        <v>#VALUE!</v>
      </c>
      <c r="AA60" s="186" t="e">
        <f t="shared" si="16"/>
        <v>#VALUE!</v>
      </c>
      <c r="AB60" s="184" t="e">
        <f>SUM($X60:X$102)/X60</f>
        <v>#VALUE!</v>
      </c>
      <c r="AC60" s="184" t="e">
        <f t="shared" si="17"/>
        <v>#VALUE!</v>
      </c>
      <c r="AD60" s="183" t="e">
        <f t="shared" si="18"/>
        <v>#VALUE!</v>
      </c>
    </row>
    <row r="61" spans="1:30">
      <c r="A61" s="183">
        <f t="shared" si="19"/>
        <v>50</v>
      </c>
      <c r="B61" s="183" t="e">
        <f t="shared" si="24"/>
        <v>#VALUE!</v>
      </c>
      <c r="C61" s="194" t="e">
        <f t="shared" si="25"/>
        <v>#VALUE!</v>
      </c>
      <c r="D61" s="184" t="e">
        <f t="shared" si="20"/>
        <v>#VALUE!</v>
      </c>
      <c r="E61" s="185" t="e">
        <f t="shared" si="10"/>
        <v>#VALUE!</v>
      </c>
      <c r="F61" s="174" t="e">
        <f t="shared" si="26"/>
        <v>#VALUE!</v>
      </c>
      <c r="G61" s="206" t="e">
        <f t="shared" si="27"/>
        <v>#VALUE!</v>
      </c>
      <c r="H61" s="186" t="e">
        <f>IF(F61=0, 1, SUM(G61:$G$102)/F61)</f>
        <v>#VALUE!</v>
      </c>
      <c r="I61" s="184" t="e">
        <f>SUM(F61:$F$102)/F61</f>
        <v>#VALUE!</v>
      </c>
      <c r="J61" s="183" t="e">
        <f t="shared" si="34"/>
        <v>#VALUE!</v>
      </c>
      <c r="K61" s="187"/>
      <c r="L61" s="183">
        <f t="shared" si="28"/>
        <v>68</v>
      </c>
      <c r="M61" s="183">
        <f t="shared" si="29"/>
        <v>7.5936000000000007E-3</v>
      </c>
      <c r="N61" s="184">
        <f t="shared" si="21"/>
        <v>93351.701228943377</v>
      </c>
      <c r="O61" s="188">
        <f t="shared" si="12"/>
        <v>708.87547845210065</v>
      </c>
      <c r="P61" s="174">
        <f t="shared" si="30"/>
        <v>3802.7338950042217</v>
      </c>
      <c r="Q61" s="205">
        <f t="shared" si="31"/>
        <v>27.050529372462677</v>
      </c>
      <c r="R61" s="183">
        <f>IF(P61&lt;&gt;0, SUM(Q61:$Q$102)/P61, 1)</f>
        <v>0.28447777198970414</v>
      </c>
      <c r="S61" s="184">
        <f>IF(P61=0, 0, SUM($P61:P$102)/P61)</f>
        <v>11.315851531866535</v>
      </c>
      <c r="T61" s="201">
        <f t="shared" si="13"/>
        <v>2.5139758257572323E-2</v>
      </c>
      <c r="U61" s="187"/>
      <c r="V61" s="183" t="e">
        <f t="shared" si="14"/>
        <v>#VALUE!</v>
      </c>
      <c r="W61" s="183" t="e">
        <f t="shared" si="15"/>
        <v>#VALUE!</v>
      </c>
      <c r="X61" s="183" t="e">
        <f t="shared" si="32"/>
        <v>#VALUE!</v>
      </c>
      <c r="Y61" s="183" t="e">
        <f t="shared" si="33"/>
        <v>#VALUE!</v>
      </c>
      <c r="Z61" s="183" t="e">
        <f>IF(X61=0,1,SUM(Y61:$Y151)/X61)</f>
        <v>#VALUE!</v>
      </c>
      <c r="AA61" s="186" t="e">
        <f t="shared" si="16"/>
        <v>#VALUE!</v>
      </c>
      <c r="AB61" s="184" t="e">
        <f>SUM($X61:X$102)/X61</f>
        <v>#VALUE!</v>
      </c>
      <c r="AC61" s="184" t="e">
        <f t="shared" si="17"/>
        <v>#VALUE!</v>
      </c>
      <c r="AD61" s="183" t="e">
        <f t="shared" si="18"/>
        <v>#VALUE!</v>
      </c>
    </row>
    <row r="62" spans="1:30">
      <c r="A62" s="183">
        <f t="shared" si="19"/>
        <v>51</v>
      </c>
      <c r="B62" s="183" t="e">
        <f t="shared" si="24"/>
        <v>#VALUE!</v>
      </c>
      <c r="C62" s="194" t="e">
        <f t="shared" si="25"/>
        <v>#VALUE!</v>
      </c>
      <c r="D62" s="184" t="e">
        <f t="shared" si="20"/>
        <v>#VALUE!</v>
      </c>
      <c r="E62" s="185" t="e">
        <f t="shared" si="10"/>
        <v>#VALUE!</v>
      </c>
      <c r="F62" s="174" t="e">
        <f t="shared" si="26"/>
        <v>#VALUE!</v>
      </c>
      <c r="G62" s="206" t="e">
        <f t="shared" si="27"/>
        <v>#VALUE!</v>
      </c>
      <c r="H62" s="186" t="e">
        <f>IF(F62=0, 1, SUM(G62:$G$102)/F62)</f>
        <v>#VALUE!</v>
      </c>
      <c r="I62" s="184" t="e">
        <f>SUM(F62:$F$102)/F62</f>
        <v>#VALUE!</v>
      </c>
      <c r="J62" s="183" t="e">
        <f t="shared" si="34"/>
        <v>#VALUE!</v>
      </c>
      <c r="K62" s="187"/>
      <c r="L62" s="183">
        <f t="shared" si="28"/>
        <v>69</v>
      </c>
      <c r="M62" s="183">
        <f t="shared" si="29"/>
        <v>8.4728000000000008E-3</v>
      </c>
      <c r="N62" s="184">
        <f t="shared" si="21"/>
        <v>92642.825750491276</v>
      </c>
      <c r="O62" s="188">
        <f t="shared" si="12"/>
        <v>784.94413401876227</v>
      </c>
      <c r="P62" s="174">
        <f t="shared" si="30"/>
        <v>3535.2294659476515</v>
      </c>
      <c r="Q62" s="205">
        <f t="shared" si="31"/>
        <v>28.059290134970734</v>
      </c>
      <c r="R62" s="183">
        <f>IF(P62&lt;&gt;0, SUM(Q62:$Q$102)/P62, 1)</f>
        <v>0.29835198724938611</v>
      </c>
      <c r="S62" s="184">
        <f>IF(P62=0, 0, SUM($P62:P$102)/P62)</f>
        <v>11.096433386833786</v>
      </c>
      <c r="T62" s="201">
        <f t="shared" si="13"/>
        <v>2.6887196709835495E-2</v>
      </c>
      <c r="U62" s="187"/>
      <c r="V62" s="183" t="e">
        <f t="shared" si="14"/>
        <v>#VALUE!</v>
      </c>
      <c r="W62" s="183" t="e">
        <f t="shared" si="15"/>
        <v>#VALUE!</v>
      </c>
      <c r="X62" s="183" t="e">
        <f t="shared" si="32"/>
        <v>#VALUE!</v>
      </c>
      <c r="Y62" s="183" t="e">
        <f t="shared" si="33"/>
        <v>#VALUE!</v>
      </c>
      <c r="Z62" s="183" t="e">
        <f>IF(X62=0,1,SUM(Y62:$Y152)/X62)</f>
        <v>#VALUE!</v>
      </c>
      <c r="AA62" s="186" t="e">
        <f t="shared" si="16"/>
        <v>#VALUE!</v>
      </c>
      <c r="AB62" s="184" t="e">
        <f>SUM($X62:X$102)/X62</f>
        <v>#VALUE!</v>
      </c>
      <c r="AC62" s="184" t="e">
        <f t="shared" si="17"/>
        <v>#VALUE!</v>
      </c>
      <c r="AD62" s="183" t="e">
        <f t="shared" si="18"/>
        <v>#VALUE!</v>
      </c>
    </row>
    <row r="63" spans="1:30">
      <c r="A63" s="183">
        <f t="shared" si="19"/>
        <v>52</v>
      </c>
      <c r="B63" s="183" t="e">
        <f t="shared" si="24"/>
        <v>#VALUE!</v>
      </c>
      <c r="C63" s="194" t="e">
        <f t="shared" si="25"/>
        <v>#VALUE!</v>
      </c>
      <c r="D63" s="184" t="e">
        <f t="shared" si="20"/>
        <v>#VALUE!</v>
      </c>
      <c r="E63" s="185" t="e">
        <f t="shared" si="10"/>
        <v>#VALUE!</v>
      </c>
      <c r="F63" s="174" t="e">
        <f t="shared" si="26"/>
        <v>#VALUE!</v>
      </c>
      <c r="G63" s="206" t="e">
        <f t="shared" si="27"/>
        <v>#VALUE!</v>
      </c>
      <c r="H63" s="186" t="e">
        <f>IF(F63=0, 1, SUM(G63:$G$102)/F63)</f>
        <v>#VALUE!</v>
      </c>
      <c r="I63" s="184" t="e">
        <f>SUM(F63:$F$102)/F63</f>
        <v>#VALUE!</v>
      </c>
      <c r="J63" s="183" t="e">
        <f t="shared" si="34"/>
        <v>#VALUE!</v>
      </c>
      <c r="K63" s="187"/>
      <c r="L63" s="183">
        <f t="shared" si="28"/>
        <v>70</v>
      </c>
      <c r="M63" s="183">
        <f t="shared" si="29"/>
        <v>9.4544000000000017E-3</v>
      </c>
      <c r="N63" s="184">
        <f t="shared" si="21"/>
        <v>91857.881616472514</v>
      </c>
      <c r="O63" s="188">
        <f t="shared" si="12"/>
        <v>868.4611559547775</v>
      </c>
      <c r="P63" s="174">
        <f t="shared" si="30"/>
        <v>3283.6310760923379</v>
      </c>
      <c r="Q63" s="205">
        <f t="shared" si="31"/>
        <v>29.081743930498732</v>
      </c>
      <c r="R63" s="183">
        <f>IF(P63&lt;&gt;0, SUM(Q63:$Q$102)/P63, 1)</f>
        <v>0.31266711229779653</v>
      </c>
      <c r="S63" s="184">
        <f>IF(P63=0, 0, SUM($P63:P$102)/P63)</f>
        <v>10.870042335142257</v>
      </c>
      <c r="T63" s="201">
        <f t="shared" si="13"/>
        <v>2.8764111735513739E-2</v>
      </c>
      <c r="U63" s="187"/>
      <c r="V63" s="183" t="e">
        <f t="shared" si="14"/>
        <v>#VALUE!</v>
      </c>
      <c r="W63" s="183" t="e">
        <f t="shared" si="15"/>
        <v>#VALUE!</v>
      </c>
      <c r="X63" s="183" t="e">
        <f t="shared" si="32"/>
        <v>#VALUE!</v>
      </c>
      <c r="Y63" s="183" t="e">
        <f t="shared" si="33"/>
        <v>#VALUE!</v>
      </c>
      <c r="Z63" s="183" t="e">
        <f>IF(X63=0,1,SUM(Y63:$Y153)/X63)</f>
        <v>#VALUE!</v>
      </c>
      <c r="AA63" s="186" t="e">
        <f t="shared" si="16"/>
        <v>#VALUE!</v>
      </c>
      <c r="AB63" s="184" t="e">
        <f>SUM($X63:X$102)/X63</f>
        <v>#VALUE!</v>
      </c>
      <c r="AC63" s="184" t="e">
        <f t="shared" si="17"/>
        <v>#VALUE!</v>
      </c>
      <c r="AD63" s="183" t="e">
        <f t="shared" si="18"/>
        <v>#VALUE!</v>
      </c>
    </row>
    <row r="64" spans="1:30">
      <c r="A64" s="183">
        <f t="shared" si="19"/>
        <v>53</v>
      </c>
      <c r="B64" s="183" t="e">
        <f t="shared" si="24"/>
        <v>#VALUE!</v>
      </c>
      <c r="C64" s="194" t="e">
        <f t="shared" si="25"/>
        <v>#VALUE!</v>
      </c>
      <c r="D64" s="184" t="e">
        <f t="shared" si="20"/>
        <v>#VALUE!</v>
      </c>
      <c r="E64" s="185" t="e">
        <f t="shared" si="10"/>
        <v>#VALUE!</v>
      </c>
      <c r="F64" s="174" t="e">
        <f t="shared" si="26"/>
        <v>#VALUE!</v>
      </c>
      <c r="G64" s="206" t="e">
        <f t="shared" si="27"/>
        <v>#VALUE!</v>
      </c>
      <c r="H64" s="186" t="e">
        <f>IF(F64=0, 1, SUM(G64:$G$102)/F64)</f>
        <v>#VALUE!</v>
      </c>
      <c r="I64" s="184" t="e">
        <f>SUM(F64:$F$102)/F64</f>
        <v>#VALUE!</v>
      </c>
      <c r="J64" s="183" t="e">
        <f t="shared" si="34"/>
        <v>#VALUE!</v>
      </c>
      <c r="K64" s="187"/>
      <c r="L64" s="183">
        <f t="shared" si="28"/>
        <v>71</v>
      </c>
      <c r="M64" s="183">
        <f t="shared" si="29"/>
        <v>1.0550400000000001E-2</v>
      </c>
      <c r="N64" s="184">
        <f t="shared" si="21"/>
        <v>90989.420460517737</v>
      </c>
      <c r="O64" s="188">
        <f t="shared" si="12"/>
        <v>959.97478162664629</v>
      </c>
      <c r="P64" s="174">
        <f t="shared" si="30"/>
        <v>3046.91926411853</v>
      </c>
      <c r="Q64" s="205">
        <f t="shared" si="31"/>
        <v>30.113552228717694</v>
      </c>
      <c r="R64" s="183">
        <f>IF(P64&lt;&gt;0, SUM(Q64:$Q$102)/P64, 1)</f>
        <v>0.32741323809615402</v>
      </c>
      <c r="S64" s="184">
        <f>IF(P64=0, 0, SUM($P64:P$102)/P64)</f>
        <v>10.636835086405275</v>
      </c>
      <c r="T64" s="201">
        <f t="shared" si="13"/>
        <v>3.0781076836907464E-2</v>
      </c>
      <c r="U64" s="187"/>
      <c r="V64" s="183" t="e">
        <f t="shared" si="14"/>
        <v>#VALUE!</v>
      </c>
      <c r="W64" s="183" t="e">
        <f t="shared" si="15"/>
        <v>#VALUE!</v>
      </c>
      <c r="X64" s="183" t="e">
        <f t="shared" si="32"/>
        <v>#VALUE!</v>
      </c>
      <c r="Y64" s="183" t="e">
        <f t="shared" si="33"/>
        <v>#VALUE!</v>
      </c>
      <c r="Z64" s="183" t="e">
        <f>IF(X64=0,1,SUM(Y64:$Y154)/X64)</f>
        <v>#VALUE!</v>
      </c>
      <c r="AA64" s="186" t="e">
        <f t="shared" si="16"/>
        <v>#VALUE!</v>
      </c>
      <c r="AB64" s="184" t="e">
        <f>SUM($X64:X$102)/X64</f>
        <v>#VALUE!</v>
      </c>
      <c r="AC64" s="184" t="e">
        <f t="shared" si="17"/>
        <v>#VALUE!</v>
      </c>
      <c r="AD64" s="183" t="e">
        <f t="shared" si="18"/>
        <v>#VALUE!</v>
      </c>
    </row>
    <row r="65" spans="1:30">
      <c r="A65" s="183">
        <f t="shared" si="19"/>
        <v>54</v>
      </c>
      <c r="B65" s="183" t="e">
        <f t="shared" si="24"/>
        <v>#VALUE!</v>
      </c>
      <c r="C65" s="194" t="e">
        <f t="shared" si="25"/>
        <v>#VALUE!</v>
      </c>
      <c r="D65" s="184" t="e">
        <f t="shared" si="20"/>
        <v>#VALUE!</v>
      </c>
      <c r="E65" s="185" t="e">
        <f t="shared" si="10"/>
        <v>#VALUE!</v>
      </c>
      <c r="F65" s="174" t="e">
        <f t="shared" si="26"/>
        <v>#VALUE!</v>
      </c>
      <c r="G65" s="206" t="e">
        <f t="shared" si="27"/>
        <v>#VALUE!</v>
      </c>
      <c r="H65" s="186" t="e">
        <f>IF(F65=0, 1, SUM(G65:$G$102)/F65)</f>
        <v>#VALUE!</v>
      </c>
      <c r="I65" s="184" t="e">
        <f>SUM(F65:$F$102)/F65</f>
        <v>#VALUE!</v>
      </c>
      <c r="J65" s="183" t="e">
        <f t="shared" si="34"/>
        <v>#VALUE!</v>
      </c>
      <c r="K65" s="187"/>
      <c r="L65" s="183">
        <f t="shared" si="28"/>
        <v>72</v>
      </c>
      <c r="M65" s="183">
        <f t="shared" si="29"/>
        <v>1.17752E-2</v>
      </c>
      <c r="N65" s="184">
        <f t="shared" si="21"/>
        <v>90029.44567889109</v>
      </c>
      <c r="O65" s="188">
        <f t="shared" si="12"/>
        <v>1060.1147287580825</v>
      </c>
      <c r="P65" s="174">
        <f t="shared" si="30"/>
        <v>2824.1433696621771</v>
      </c>
      <c r="Q65" s="205">
        <f t="shared" si="31"/>
        <v>31.152087125476523</v>
      </c>
      <c r="R65" s="183">
        <f>IF(P65&lt;&gt;0, SUM(Q65:$Q$102)/P65, 1)</f>
        <v>0.34257756197753214</v>
      </c>
      <c r="S65" s="184">
        <f>IF(P65=0, 0, SUM($P65:P$102)/P65)</f>
        <v>10.397014112429407</v>
      </c>
      <c r="T65" s="201">
        <f t="shared" si="13"/>
        <v>3.2949610173942927E-2</v>
      </c>
      <c r="U65" s="187"/>
      <c r="V65" s="183" t="e">
        <f t="shared" si="14"/>
        <v>#VALUE!</v>
      </c>
      <c r="W65" s="183" t="e">
        <f t="shared" si="15"/>
        <v>#VALUE!</v>
      </c>
      <c r="X65" s="183" t="e">
        <f t="shared" si="32"/>
        <v>#VALUE!</v>
      </c>
      <c r="Y65" s="183" t="e">
        <f t="shared" si="33"/>
        <v>#VALUE!</v>
      </c>
      <c r="Z65" s="183" t="e">
        <f>IF(X65=0,1,SUM(Y65:$Y155)/X65)</f>
        <v>#VALUE!</v>
      </c>
      <c r="AA65" s="186" t="e">
        <f t="shared" si="16"/>
        <v>#VALUE!</v>
      </c>
      <c r="AB65" s="184" t="e">
        <f>SUM($X65:X$102)/X65</f>
        <v>#VALUE!</v>
      </c>
      <c r="AC65" s="184" t="e">
        <f t="shared" si="17"/>
        <v>#VALUE!</v>
      </c>
      <c r="AD65" s="183" t="e">
        <f t="shared" si="18"/>
        <v>#VALUE!</v>
      </c>
    </row>
    <row r="66" spans="1:30">
      <c r="A66" s="183">
        <f t="shared" si="19"/>
        <v>55</v>
      </c>
      <c r="B66" s="183" t="e">
        <f t="shared" si="24"/>
        <v>#VALUE!</v>
      </c>
      <c r="C66" s="194" t="e">
        <f t="shared" si="25"/>
        <v>#VALUE!</v>
      </c>
      <c r="D66" s="184" t="e">
        <f t="shared" si="20"/>
        <v>#VALUE!</v>
      </c>
      <c r="E66" s="185" t="e">
        <f t="shared" si="10"/>
        <v>#VALUE!</v>
      </c>
      <c r="F66" s="174" t="e">
        <f t="shared" si="26"/>
        <v>#VALUE!</v>
      </c>
      <c r="G66" s="206" t="e">
        <f t="shared" si="27"/>
        <v>#VALUE!</v>
      </c>
      <c r="H66" s="186" t="e">
        <f>IF(F66=0, 1, SUM(G66:$G$102)/F66)</f>
        <v>#VALUE!</v>
      </c>
      <c r="I66" s="184" t="e">
        <f>SUM(F66:$F$102)/F66</f>
        <v>#VALUE!</v>
      </c>
      <c r="J66" s="183" t="e">
        <f t="shared" si="34"/>
        <v>#VALUE!</v>
      </c>
      <c r="K66" s="187"/>
      <c r="L66" s="183">
        <f t="shared" si="28"/>
        <v>73</v>
      </c>
      <c r="M66" s="183">
        <f t="shared" si="29"/>
        <v>1.3141600000000002E-2</v>
      </c>
      <c r="N66" s="184">
        <f t="shared" si="21"/>
        <v>88969.330950133008</v>
      </c>
      <c r="O66" s="188">
        <f t="shared" si="12"/>
        <v>1169.1993596142711</v>
      </c>
      <c r="P66" s="174">
        <f t="shared" si="30"/>
        <v>2614.4154722770309</v>
      </c>
      <c r="Q66" s="205">
        <f t="shared" si="31"/>
        <v>32.185107607003211</v>
      </c>
      <c r="R66" s="183">
        <f>IF(P66&lt;&gt;0, SUM(Q66:$Q$102)/P66, 1)</f>
        <v>0.35814355945227799</v>
      </c>
      <c r="S66" s="184">
        <f>IF(P66=0, 0, SUM($P66:P$102)/P66)</f>
        <v>10.150840744958428</v>
      </c>
      <c r="T66" s="201">
        <f t="shared" si="13"/>
        <v>3.5282157256792304E-2</v>
      </c>
      <c r="U66" s="187"/>
      <c r="V66" s="183" t="e">
        <f t="shared" si="14"/>
        <v>#VALUE!</v>
      </c>
      <c r="W66" s="183" t="e">
        <f t="shared" si="15"/>
        <v>#VALUE!</v>
      </c>
      <c r="X66" s="183" t="e">
        <f t="shared" si="32"/>
        <v>#VALUE!</v>
      </c>
      <c r="Y66" s="183" t="e">
        <f t="shared" si="33"/>
        <v>#VALUE!</v>
      </c>
      <c r="Z66" s="183" t="e">
        <f>IF(X66=0,1,SUM(Y66:$Y156)/X66)</f>
        <v>#VALUE!</v>
      </c>
      <c r="AA66" s="186" t="e">
        <f t="shared" si="16"/>
        <v>#VALUE!</v>
      </c>
      <c r="AB66" s="184" t="e">
        <f>SUM($X66:X$102)/X66</f>
        <v>#VALUE!</v>
      </c>
      <c r="AC66" s="184" t="e">
        <f t="shared" si="17"/>
        <v>#VALUE!</v>
      </c>
      <c r="AD66" s="183" t="e">
        <f t="shared" si="18"/>
        <v>#VALUE!</v>
      </c>
    </row>
    <row r="67" spans="1:30">
      <c r="A67" s="183">
        <f t="shared" si="19"/>
        <v>56</v>
      </c>
      <c r="B67" s="183" t="e">
        <f t="shared" si="24"/>
        <v>#VALUE!</v>
      </c>
      <c r="C67" s="194" t="e">
        <f t="shared" si="25"/>
        <v>#VALUE!</v>
      </c>
      <c r="D67" s="184" t="e">
        <f t="shared" si="20"/>
        <v>#VALUE!</v>
      </c>
      <c r="E67" s="185" t="e">
        <f t="shared" si="10"/>
        <v>#VALUE!</v>
      </c>
      <c r="F67" s="174" t="e">
        <f t="shared" si="26"/>
        <v>#VALUE!</v>
      </c>
      <c r="G67" s="206" t="e">
        <f t="shared" si="27"/>
        <v>#VALUE!</v>
      </c>
      <c r="H67" s="186" t="e">
        <f>IF(F67=0, 1, SUM(G67:$G$102)/F67)</f>
        <v>#VALUE!</v>
      </c>
      <c r="I67" s="184" t="e">
        <f>SUM(F67:$F$102)/F67</f>
        <v>#VALUE!</v>
      </c>
      <c r="J67" s="183" t="e">
        <f t="shared" si="34"/>
        <v>#VALUE!</v>
      </c>
      <c r="K67" s="187"/>
      <c r="L67" s="183">
        <f t="shared" si="28"/>
        <v>74</v>
      </c>
      <c r="M67" s="183">
        <f t="shared" si="29"/>
        <v>1.46664E-2</v>
      </c>
      <c r="N67" s="184">
        <f t="shared" si="21"/>
        <v>87800.131590518737</v>
      </c>
      <c r="O67" s="188">
        <f t="shared" si="12"/>
        <v>1287.7118499591743</v>
      </c>
      <c r="P67" s="174">
        <f t="shared" si="30"/>
        <v>2416.9160373831901</v>
      </c>
      <c r="Q67" s="205">
        <f t="shared" si="31"/>
        <v>33.20604905918178</v>
      </c>
      <c r="R67" s="183">
        <f>IF(P67&lt;&gt;0, SUM(Q67:$Q$102)/P67, 1)</f>
        <v>0.37409282802406774</v>
      </c>
      <c r="S67" s="184">
        <f>IF(P67=0, 0, SUM($P67:P$102)/P67)</f>
        <v>9.898606016063825</v>
      </c>
      <c r="T67" s="201">
        <f t="shared" si="13"/>
        <v>3.7792475770525268E-2</v>
      </c>
      <c r="U67" s="187"/>
      <c r="V67" s="183" t="e">
        <f t="shared" si="14"/>
        <v>#VALUE!</v>
      </c>
      <c r="W67" s="183" t="e">
        <f t="shared" si="15"/>
        <v>#VALUE!</v>
      </c>
      <c r="X67" s="183" t="e">
        <f t="shared" si="32"/>
        <v>#VALUE!</v>
      </c>
      <c r="Y67" s="183" t="e">
        <f t="shared" si="33"/>
        <v>#VALUE!</v>
      </c>
      <c r="Z67" s="183" t="e">
        <f>IF(X67=0,1,SUM(Y67:$Y157)/X67)</f>
        <v>#VALUE!</v>
      </c>
      <c r="AA67" s="186" t="e">
        <f t="shared" si="16"/>
        <v>#VALUE!</v>
      </c>
      <c r="AB67" s="184" t="e">
        <f>SUM($X67:X$102)/X67</f>
        <v>#VALUE!</v>
      </c>
      <c r="AC67" s="184" t="e">
        <f t="shared" si="17"/>
        <v>#VALUE!</v>
      </c>
      <c r="AD67" s="183" t="e">
        <f t="shared" si="18"/>
        <v>#VALUE!</v>
      </c>
    </row>
    <row r="68" spans="1:30">
      <c r="A68" s="183">
        <f t="shared" si="19"/>
        <v>57</v>
      </c>
      <c r="B68" s="183" t="e">
        <f t="shared" si="24"/>
        <v>#VALUE!</v>
      </c>
      <c r="C68" s="194" t="e">
        <f t="shared" si="25"/>
        <v>#VALUE!</v>
      </c>
      <c r="D68" s="184" t="e">
        <f t="shared" si="20"/>
        <v>#VALUE!</v>
      </c>
      <c r="E68" s="185" t="e">
        <f t="shared" si="10"/>
        <v>#VALUE!</v>
      </c>
      <c r="F68" s="174" t="e">
        <f t="shared" si="26"/>
        <v>#VALUE!</v>
      </c>
      <c r="G68" s="206" t="e">
        <f t="shared" si="27"/>
        <v>#VALUE!</v>
      </c>
      <c r="H68" s="186" t="e">
        <f>IF(F68=0, 1, SUM(G68:$G$102)/F68)</f>
        <v>#VALUE!</v>
      </c>
      <c r="I68" s="184" t="e">
        <f>SUM(F68:$F$102)/F68</f>
        <v>#VALUE!</v>
      </c>
      <c r="J68" s="183" t="e">
        <f t="shared" si="34"/>
        <v>#VALUE!</v>
      </c>
      <c r="K68" s="187"/>
      <c r="L68" s="183">
        <f t="shared" si="28"/>
        <v>75</v>
      </c>
      <c r="M68" s="183">
        <f t="shared" si="29"/>
        <v>1.6368000000000001E-2</v>
      </c>
      <c r="N68" s="184">
        <f t="shared" si="21"/>
        <v>86512.419740559562</v>
      </c>
      <c r="O68" s="188">
        <f t="shared" si="12"/>
        <v>1416.0352863134904</v>
      </c>
      <c r="P68" s="174">
        <f t="shared" si="30"/>
        <v>2230.8839157025886</v>
      </c>
      <c r="Q68" s="205">
        <f t="shared" si="31"/>
        <v>34.20619010044053</v>
      </c>
      <c r="R68" s="183">
        <f>IF(P68&lt;&gt;0, SUM(Q68:$Q$102)/P68, 1)</f>
        <v>0.39040350792431355</v>
      </c>
      <c r="S68" s="184">
        <f>IF(P68=0, 0, SUM($P68:P$102)/P68)</f>
        <v>9.6406556339377154</v>
      </c>
      <c r="T68" s="201">
        <f t="shared" si="13"/>
        <v>4.0495535028757544E-2</v>
      </c>
      <c r="U68" s="187"/>
      <c r="V68" s="183" t="e">
        <f t="shared" si="14"/>
        <v>#VALUE!</v>
      </c>
      <c r="W68" s="183" t="e">
        <f t="shared" si="15"/>
        <v>#VALUE!</v>
      </c>
      <c r="X68" s="183" t="e">
        <f t="shared" si="32"/>
        <v>#VALUE!</v>
      </c>
      <c r="Y68" s="183" t="e">
        <f t="shared" si="33"/>
        <v>#VALUE!</v>
      </c>
      <c r="Z68" s="183" t="e">
        <f>IF(X68=0,1,SUM(Y68:$Y158)/X68)</f>
        <v>#VALUE!</v>
      </c>
      <c r="AA68" s="186" t="e">
        <f t="shared" si="16"/>
        <v>#VALUE!</v>
      </c>
      <c r="AB68" s="184" t="e">
        <f>SUM($X68:X$102)/X68</f>
        <v>#VALUE!</v>
      </c>
      <c r="AC68" s="184" t="e">
        <f t="shared" si="17"/>
        <v>#VALUE!</v>
      </c>
      <c r="AD68" s="183" t="e">
        <f t="shared" si="18"/>
        <v>#VALUE!</v>
      </c>
    </row>
    <row r="69" spans="1:30">
      <c r="A69" s="183">
        <f t="shared" si="19"/>
        <v>58</v>
      </c>
      <c r="B69" s="183" t="e">
        <f t="shared" si="24"/>
        <v>#VALUE!</v>
      </c>
      <c r="C69" s="194" t="e">
        <f t="shared" si="25"/>
        <v>#VALUE!</v>
      </c>
      <c r="D69" s="184" t="e">
        <f t="shared" si="20"/>
        <v>#VALUE!</v>
      </c>
      <c r="E69" s="185" t="e">
        <f t="shared" si="10"/>
        <v>#VALUE!</v>
      </c>
      <c r="F69" s="174" t="e">
        <f t="shared" si="26"/>
        <v>#VALUE!</v>
      </c>
      <c r="G69" s="206" t="e">
        <f t="shared" si="27"/>
        <v>#VALUE!</v>
      </c>
      <c r="H69" s="186" t="e">
        <f>IF(F69=0, 1, SUM(G69:$G$102)/F69)</f>
        <v>#VALUE!</v>
      </c>
      <c r="I69" s="184" t="e">
        <f>SUM(F69:$F$102)/F69</f>
        <v>#VALUE!</v>
      </c>
      <c r="J69" s="183" t="e">
        <f t="shared" si="34"/>
        <v>#VALUE!</v>
      </c>
      <c r="K69" s="187"/>
      <c r="L69" s="183">
        <f t="shared" si="28"/>
        <v>76</v>
      </c>
      <c r="M69" s="183">
        <f t="shared" si="29"/>
        <v>1.8266399999999999E-2</v>
      </c>
      <c r="N69" s="184">
        <f t="shared" si="21"/>
        <v>85096.384454246072</v>
      </c>
      <c r="O69" s="188">
        <f t="shared" si="12"/>
        <v>1554.4045969950384</v>
      </c>
      <c r="P69" s="174">
        <f t="shared" si="30"/>
        <v>2055.6148082158015</v>
      </c>
      <c r="Q69" s="205">
        <f t="shared" si="31"/>
        <v>35.174409679431449</v>
      </c>
      <c r="R69" s="183">
        <f>IF(P69&lt;&gt;0, SUM(Q69:$Q$102)/P69, 1)</f>
        <v>0.40705034475210722</v>
      </c>
      <c r="S69" s="184">
        <f>IF(P69=0, 0, SUM($P69:P$102)/P69)</f>
        <v>9.3773889922537226</v>
      </c>
      <c r="T69" s="201">
        <f t="shared" si="13"/>
        <v>4.3407642051359378E-2</v>
      </c>
      <c r="U69" s="187"/>
      <c r="V69" s="183" t="e">
        <f t="shared" si="14"/>
        <v>#VALUE!</v>
      </c>
      <c r="W69" s="183" t="e">
        <f t="shared" si="15"/>
        <v>#VALUE!</v>
      </c>
      <c r="X69" s="183" t="e">
        <f t="shared" si="32"/>
        <v>#VALUE!</v>
      </c>
      <c r="Y69" s="183" t="e">
        <f t="shared" si="33"/>
        <v>#VALUE!</v>
      </c>
      <c r="Z69" s="183" t="e">
        <f>IF(X69=0,1,SUM(Y69:$Y159)/X69)</f>
        <v>#VALUE!</v>
      </c>
      <c r="AA69" s="186" t="e">
        <f t="shared" si="16"/>
        <v>#VALUE!</v>
      </c>
      <c r="AB69" s="184" t="e">
        <f>SUM($X69:X$102)/X69</f>
        <v>#VALUE!</v>
      </c>
      <c r="AC69" s="184" t="e">
        <f t="shared" si="17"/>
        <v>#VALUE!</v>
      </c>
      <c r="AD69" s="183" t="e">
        <f t="shared" si="18"/>
        <v>#VALUE!</v>
      </c>
    </row>
    <row r="70" spans="1:30">
      <c r="A70" s="183">
        <f t="shared" si="19"/>
        <v>59</v>
      </c>
      <c r="B70" s="183" t="e">
        <f t="shared" si="24"/>
        <v>#VALUE!</v>
      </c>
      <c r="C70" s="194" t="e">
        <f t="shared" si="25"/>
        <v>#VALUE!</v>
      </c>
      <c r="D70" s="184" t="e">
        <f t="shared" si="20"/>
        <v>#VALUE!</v>
      </c>
      <c r="E70" s="185" t="e">
        <f t="shared" si="10"/>
        <v>#VALUE!</v>
      </c>
      <c r="F70" s="174" t="e">
        <f t="shared" si="26"/>
        <v>#VALUE!</v>
      </c>
      <c r="G70" s="206" t="e">
        <f t="shared" si="27"/>
        <v>#VALUE!</v>
      </c>
      <c r="H70" s="186" t="e">
        <f>IF(F70=0, 1, SUM(G70:$G$102)/F70)</f>
        <v>#VALUE!</v>
      </c>
      <c r="I70" s="184" t="e">
        <f>SUM(F70:$F$102)/F70</f>
        <v>#VALUE!</v>
      </c>
      <c r="J70" s="183" t="e">
        <f t="shared" si="34"/>
        <v>#VALUE!</v>
      </c>
      <c r="K70" s="187"/>
      <c r="L70" s="183">
        <f t="shared" si="28"/>
        <v>77</v>
      </c>
      <c r="M70" s="183">
        <f t="shared" si="29"/>
        <v>2.0383999999999999E-2</v>
      </c>
      <c r="N70" s="184">
        <f t="shared" si="21"/>
        <v>83541.979857251034</v>
      </c>
      <c r="O70" s="188">
        <f t="shared" si="12"/>
        <v>1702.919717410201</v>
      </c>
      <c r="P70" s="174">
        <f t="shared" si="30"/>
        <v>1890.4600710847856</v>
      </c>
      <c r="Q70" s="205">
        <f t="shared" si="31"/>
        <v>36.09849001310743</v>
      </c>
      <c r="R70" s="183">
        <f>IF(P70&lt;&gt;0, SUM(Q70:$Q$102)/P70, 1)</f>
        <v>0.42400488587013258</v>
      </c>
      <c r="S70" s="184">
        <f>IF(P70=0, 0, SUM($P70:P$102)/P70)</f>
        <v>9.109256064201988</v>
      </c>
      <c r="T70" s="201">
        <f t="shared" si="13"/>
        <v>4.6546598633494154E-2</v>
      </c>
      <c r="U70" s="187"/>
      <c r="V70" s="183" t="e">
        <f t="shared" si="14"/>
        <v>#VALUE!</v>
      </c>
      <c r="W70" s="183" t="e">
        <f t="shared" si="15"/>
        <v>#VALUE!</v>
      </c>
      <c r="X70" s="183" t="e">
        <f t="shared" si="32"/>
        <v>#VALUE!</v>
      </c>
      <c r="Y70" s="183" t="e">
        <f t="shared" si="33"/>
        <v>#VALUE!</v>
      </c>
      <c r="Z70" s="183" t="e">
        <f>IF(X70=0,1,SUM(Y70:$Y160)/X70)</f>
        <v>#VALUE!</v>
      </c>
      <c r="AA70" s="186" t="e">
        <f t="shared" si="16"/>
        <v>#VALUE!</v>
      </c>
      <c r="AB70" s="184" t="e">
        <f>SUM($X70:X$102)/X70</f>
        <v>#VALUE!</v>
      </c>
      <c r="AC70" s="184" t="e">
        <f t="shared" si="17"/>
        <v>#VALUE!</v>
      </c>
      <c r="AD70" s="183" t="e">
        <f t="shared" si="18"/>
        <v>#VALUE!</v>
      </c>
    </row>
    <row r="71" spans="1:30">
      <c r="A71" s="183">
        <f t="shared" si="19"/>
        <v>60</v>
      </c>
      <c r="B71" s="183" t="e">
        <f t="shared" si="24"/>
        <v>#VALUE!</v>
      </c>
      <c r="C71" s="194" t="e">
        <f t="shared" si="25"/>
        <v>#VALUE!</v>
      </c>
      <c r="D71" s="184" t="e">
        <f t="shared" si="20"/>
        <v>#VALUE!</v>
      </c>
      <c r="E71" s="185" t="e">
        <f t="shared" si="10"/>
        <v>#VALUE!</v>
      </c>
      <c r="F71" s="174" t="e">
        <f t="shared" si="26"/>
        <v>#VALUE!</v>
      </c>
      <c r="G71" s="206" t="e">
        <f t="shared" si="27"/>
        <v>#VALUE!</v>
      </c>
      <c r="H71" s="186" t="e">
        <f>IF(F71=0, 1, SUM(G71:$G$102)/F71)</f>
        <v>#VALUE!</v>
      </c>
      <c r="I71" s="184" t="e">
        <f>SUM(F71:$F$102)/F71</f>
        <v>#VALUE!</v>
      </c>
      <c r="J71" s="183" t="e">
        <f t="shared" si="34"/>
        <v>#VALUE!</v>
      </c>
      <c r="K71" s="187"/>
      <c r="L71" s="183">
        <f t="shared" si="28"/>
        <v>78</v>
      </c>
      <c r="M71" s="183">
        <f t="shared" si="29"/>
        <v>2.2744800000000003E-2</v>
      </c>
      <c r="N71" s="184">
        <f t="shared" si="21"/>
        <v>81839.060139840833</v>
      </c>
      <c r="O71" s="188">
        <f t="shared" si="12"/>
        <v>1861.4130550686532</v>
      </c>
      <c r="P71" s="174">
        <f t="shared" si="30"/>
        <v>1734.8242932044905</v>
      </c>
      <c r="Q71" s="205">
        <f t="shared" si="31"/>
        <v>36.963214598667477</v>
      </c>
      <c r="R71" s="183">
        <f>IF(P71&lt;&gt;0, SUM(Q71:$Q$102)/P71, 1)</f>
        <v>0.44123535718727191</v>
      </c>
      <c r="S71" s="184">
        <f>IF(P71=0, 0, SUM($P71:P$102)/P71)</f>
        <v>8.8367593511494498</v>
      </c>
      <c r="T71" s="201">
        <f t="shared" si="13"/>
        <v>4.9931806407048737E-2</v>
      </c>
      <c r="U71" s="187"/>
      <c r="V71" s="183" t="e">
        <f t="shared" si="14"/>
        <v>#VALUE!</v>
      </c>
      <c r="W71" s="183" t="e">
        <f t="shared" si="15"/>
        <v>#VALUE!</v>
      </c>
      <c r="X71" s="183" t="e">
        <f t="shared" si="32"/>
        <v>#VALUE!</v>
      </c>
      <c r="Y71" s="183" t="e">
        <f t="shared" si="33"/>
        <v>#VALUE!</v>
      </c>
      <c r="Z71" s="183" t="e">
        <f>IF(X71=0,1,SUM(Y71:$Y161)/X71)</f>
        <v>#VALUE!</v>
      </c>
      <c r="AA71" s="186" t="e">
        <f t="shared" si="16"/>
        <v>#VALUE!</v>
      </c>
      <c r="AB71" s="184" t="e">
        <f>SUM($X71:X$102)/X71</f>
        <v>#VALUE!</v>
      </c>
      <c r="AC71" s="184" t="e">
        <f t="shared" si="17"/>
        <v>#VALUE!</v>
      </c>
      <c r="AD71" s="183" t="e">
        <f t="shared" si="18"/>
        <v>#VALUE!</v>
      </c>
    </row>
    <row r="72" spans="1:30">
      <c r="A72" s="183">
        <f t="shared" si="19"/>
        <v>61</v>
      </c>
      <c r="B72" s="183" t="e">
        <f t="shared" si="24"/>
        <v>#VALUE!</v>
      </c>
      <c r="C72" s="194" t="e">
        <f t="shared" si="25"/>
        <v>#VALUE!</v>
      </c>
      <c r="D72" s="184" t="e">
        <f t="shared" si="20"/>
        <v>#VALUE!</v>
      </c>
      <c r="E72" s="185" t="e">
        <f t="shared" si="10"/>
        <v>#VALUE!</v>
      </c>
      <c r="F72" s="174" t="e">
        <f t="shared" si="26"/>
        <v>#VALUE!</v>
      </c>
      <c r="G72" s="206" t="e">
        <f t="shared" si="27"/>
        <v>#VALUE!</v>
      </c>
      <c r="H72" s="186" t="e">
        <f>IF(F72=0, 1, SUM(G72:$G$102)/F72)</f>
        <v>#VALUE!</v>
      </c>
      <c r="I72" s="184" t="e">
        <f>SUM(F72:$F$102)/F72</f>
        <v>#VALUE!</v>
      </c>
      <c r="J72" s="183" t="e">
        <f t="shared" si="34"/>
        <v>#VALUE!</v>
      </c>
      <c r="K72" s="187"/>
      <c r="L72" s="183">
        <f t="shared" si="28"/>
        <v>79</v>
      </c>
      <c r="M72" s="183">
        <f t="shared" si="29"/>
        <v>2.5375999999999999E-2</v>
      </c>
      <c r="N72" s="184">
        <f t="shared" si="21"/>
        <v>79977.647084772179</v>
      </c>
      <c r="O72" s="188">
        <f t="shared" si="12"/>
        <v>2029.5127724231716</v>
      </c>
      <c r="P72" s="174">
        <f t="shared" si="30"/>
        <v>1588.1649289184199</v>
      </c>
      <c r="Q72" s="205">
        <f t="shared" si="31"/>
        <v>37.752949167432028</v>
      </c>
      <c r="R72" s="183">
        <f>IF(P72&lt;&gt;0, SUM(Q72:$Q$102)/P72, 1)</f>
        <v>0.45870714609388891</v>
      </c>
      <c r="S72" s="184">
        <f>IF(P72=0, 0, SUM($P72:P$102)/P72)</f>
        <v>8.5604462451077641</v>
      </c>
      <c r="T72" s="201">
        <f t="shared" si="13"/>
        <v>5.3584489985675325E-2</v>
      </c>
      <c r="U72" s="187"/>
      <c r="V72" s="183" t="e">
        <f t="shared" si="14"/>
        <v>#VALUE!</v>
      </c>
      <c r="W72" s="183" t="e">
        <f t="shared" si="15"/>
        <v>#VALUE!</v>
      </c>
      <c r="X72" s="183" t="e">
        <f t="shared" si="32"/>
        <v>#VALUE!</v>
      </c>
      <c r="Y72" s="183" t="e">
        <f t="shared" si="33"/>
        <v>#VALUE!</v>
      </c>
      <c r="Z72" s="183" t="e">
        <f>IF(X72=0,1,SUM(Y72:$Y162)/X72)</f>
        <v>#VALUE!</v>
      </c>
      <c r="AA72" s="186" t="e">
        <f t="shared" si="16"/>
        <v>#VALUE!</v>
      </c>
      <c r="AB72" s="184" t="e">
        <f>SUM($X72:X$102)/X72</f>
        <v>#VALUE!</v>
      </c>
      <c r="AC72" s="184" t="e">
        <f t="shared" si="17"/>
        <v>#VALUE!</v>
      </c>
      <c r="AD72" s="183" t="e">
        <f t="shared" si="18"/>
        <v>#VALUE!</v>
      </c>
    </row>
    <row r="73" spans="1:30">
      <c r="A73" s="183">
        <f t="shared" si="19"/>
        <v>62</v>
      </c>
      <c r="B73" s="183" t="e">
        <f t="shared" si="24"/>
        <v>#VALUE!</v>
      </c>
      <c r="C73" s="194" t="e">
        <f t="shared" si="25"/>
        <v>#VALUE!</v>
      </c>
      <c r="D73" s="184" t="e">
        <f t="shared" si="20"/>
        <v>#VALUE!</v>
      </c>
      <c r="E73" s="185" t="e">
        <f t="shared" si="10"/>
        <v>#VALUE!</v>
      </c>
      <c r="F73" s="174" t="e">
        <f t="shared" si="26"/>
        <v>#VALUE!</v>
      </c>
      <c r="G73" s="206" t="e">
        <f t="shared" si="27"/>
        <v>#VALUE!</v>
      </c>
      <c r="H73" s="186" t="e">
        <f>IF(F73=0, 1, SUM(G73:$G$102)/F73)</f>
        <v>#VALUE!</v>
      </c>
      <c r="I73" s="184" t="e">
        <f>SUM(F73:$F$102)/F73</f>
        <v>#VALUE!</v>
      </c>
      <c r="J73" s="183" t="e">
        <f t="shared" si="34"/>
        <v>#VALUE!</v>
      </c>
      <c r="K73" s="187"/>
      <c r="L73" s="183">
        <f t="shared" si="28"/>
        <v>80</v>
      </c>
      <c r="M73" s="183">
        <f t="shared" si="29"/>
        <v>2.8308E-2</v>
      </c>
      <c r="N73" s="184">
        <f t="shared" si="21"/>
        <v>77948.134312349008</v>
      </c>
      <c r="O73" s="188">
        <f t="shared" si="12"/>
        <v>2206.5557861139823</v>
      </c>
      <c r="P73" s="174">
        <f t="shared" si="30"/>
        <v>1449.9893730043902</v>
      </c>
      <c r="Q73" s="205">
        <f t="shared" si="31"/>
        <v>38.450865733965706</v>
      </c>
      <c r="R73" s="183">
        <f>IF(P73&lt;&gt;0, SUM(Q73:$Q$102)/P73, 1)</f>
        <v>0.47638256235761317</v>
      </c>
      <c r="S73" s="184">
        <f>IF(P73=0, 0, SUM($P73:P$102)/P73)</f>
        <v>8.2809128101221958</v>
      </c>
      <c r="T73" s="201">
        <f t="shared" si="13"/>
        <v>5.7527783866448357E-2</v>
      </c>
      <c r="U73" s="187"/>
      <c r="V73" s="183" t="e">
        <f t="shared" si="14"/>
        <v>#VALUE!</v>
      </c>
      <c r="W73" s="183" t="e">
        <f t="shared" si="15"/>
        <v>#VALUE!</v>
      </c>
      <c r="X73" s="183" t="e">
        <f t="shared" si="32"/>
        <v>#VALUE!</v>
      </c>
      <c r="Y73" s="183" t="e">
        <f t="shared" si="33"/>
        <v>#VALUE!</v>
      </c>
      <c r="Z73" s="183" t="e">
        <f>IF(X73=0,1,SUM(Y73:$Y163)/X73)</f>
        <v>#VALUE!</v>
      </c>
      <c r="AA73" s="186" t="e">
        <f t="shared" si="16"/>
        <v>#VALUE!</v>
      </c>
      <c r="AB73" s="184" t="e">
        <f>SUM($X73:X$102)/X73</f>
        <v>#VALUE!</v>
      </c>
      <c r="AC73" s="184" t="e">
        <f t="shared" si="17"/>
        <v>#VALUE!</v>
      </c>
      <c r="AD73" s="183" t="e">
        <f t="shared" si="18"/>
        <v>#VALUE!</v>
      </c>
    </row>
    <row r="74" spans="1:30">
      <c r="A74" s="183">
        <f t="shared" si="19"/>
        <v>63</v>
      </c>
      <c r="B74" s="183" t="e">
        <f t="shared" si="24"/>
        <v>#VALUE!</v>
      </c>
      <c r="C74" s="194" t="e">
        <f t="shared" si="25"/>
        <v>#VALUE!</v>
      </c>
      <c r="D74" s="184" t="e">
        <f t="shared" si="20"/>
        <v>#VALUE!</v>
      </c>
      <c r="E74" s="185" t="e">
        <f t="shared" si="10"/>
        <v>#VALUE!</v>
      </c>
      <c r="F74" s="174" t="e">
        <f t="shared" si="26"/>
        <v>#VALUE!</v>
      </c>
      <c r="G74" s="206" t="e">
        <f t="shared" si="27"/>
        <v>#VALUE!</v>
      </c>
      <c r="H74" s="186" t="e">
        <f>IF(F74=0, 1, SUM(G74:$G$102)/F74)</f>
        <v>#VALUE!</v>
      </c>
      <c r="I74" s="184" t="e">
        <f>SUM(F74:$F$102)/F74</f>
        <v>#VALUE!</v>
      </c>
      <c r="J74" s="183" t="e">
        <f t="shared" si="34"/>
        <v>#VALUE!</v>
      </c>
      <c r="K74" s="187"/>
      <c r="L74" s="183">
        <f t="shared" si="28"/>
        <v>81</v>
      </c>
      <c r="M74" s="183">
        <f t="shared" si="29"/>
        <v>3.1572800000000005E-2</v>
      </c>
      <c r="N74" s="184">
        <f t="shared" si="21"/>
        <v>75741.578526235025</v>
      </c>
      <c r="O74" s="188">
        <f t="shared" si="12"/>
        <v>2391.373710493106</v>
      </c>
      <c r="P74" s="174">
        <f t="shared" si="30"/>
        <v>1319.8529965652285</v>
      </c>
      <c r="Q74" s="205">
        <f t="shared" si="31"/>
        <v>39.036491512837962</v>
      </c>
      <c r="R74" s="183">
        <f>IF(P74&lt;&gt;0, SUM(Q74:$Q$102)/P74, 1)</f>
        <v>0.49422078736549452</v>
      </c>
      <c r="S74" s="184">
        <f>IF(P74=0, 0, SUM($P74:P$102)/P74)</f>
        <v>7.9988045849975578</v>
      </c>
      <c r="T74" s="201">
        <f t="shared" si="13"/>
        <v>6.1786831033783206E-2</v>
      </c>
      <c r="U74" s="187"/>
      <c r="V74" s="183" t="e">
        <f t="shared" si="14"/>
        <v>#VALUE!</v>
      </c>
      <c r="W74" s="183" t="e">
        <f t="shared" si="15"/>
        <v>#VALUE!</v>
      </c>
      <c r="X74" s="183" t="e">
        <f t="shared" si="32"/>
        <v>#VALUE!</v>
      </c>
      <c r="Y74" s="183" t="e">
        <f t="shared" si="33"/>
        <v>#VALUE!</v>
      </c>
      <c r="Z74" s="183" t="e">
        <f>IF(X74=0,1,SUM(Y74:$Y164)/X74)</f>
        <v>#VALUE!</v>
      </c>
      <c r="AA74" s="186" t="e">
        <f t="shared" si="16"/>
        <v>#VALUE!</v>
      </c>
      <c r="AB74" s="184" t="e">
        <f>SUM($X74:X$102)/X74</f>
        <v>#VALUE!</v>
      </c>
      <c r="AC74" s="184" t="e">
        <f t="shared" si="17"/>
        <v>#VALUE!</v>
      </c>
      <c r="AD74" s="183" t="e">
        <f t="shared" si="18"/>
        <v>#VALUE!</v>
      </c>
    </row>
    <row r="75" spans="1:30">
      <c r="A75" s="183">
        <f t="shared" si="19"/>
        <v>64</v>
      </c>
      <c r="B75" s="183" t="e">
        <f t="shared" si="24"/>
        <v>#VALUE!</v>
      </c>
      <c r="C75" s="194" t="e">
        <f t="shared" si="25"/>
        <v>#VALUE!</v>
      </c>
      <c r="D75" s="184" t="e">
        <f t="shared" si="20"/>
        <v>#VALUE!</v>
      </c>
      <c r="E75" s="185" t="e">
        <f t="shared" si="10"/>
        <v>#VALUE!</v>
      </c>
      <c r="F75" s="174" t="e">
        <f t="shared" si="26"/>
        <v>#VALUE!</v>
      </c>
      <c r="G75" s="206" t="e">
        <f t="shared" si="27"/>
        <v>#VALUE!</v>
      </c>
      <c r="H75" s="186" t="e">
        <f>IF(F75=0, 1, SUM(G75:$G$102)/F75)</f>
        <v>#VALUE!</v>
      </c>
      <c r="I75" s="184" t="e">
        <f>SUM(F75:$F$102)/F75</f>
        <v>#VALUE!</v>
      </c>
      <c r="J75" s="183" t="e">
        <f t="shared" si="34"/>
        <v>#VALUE!</v>
      </c>
      <c r="K75" s="187"/>
      <c r="L75" s="183">
        <f t="shared" si="28"/>
        <v>82</v>
      </c>
      <c r="M75" s="183">
        <f t="shared" si="29"/>
        <v>3.5207200000000001E-2</v>
      </c>
      <c r="N75" s="184">
        <f t="shared" si="21"/>
        <v>73350.204815741919</v>
      </c>
      <c r="O75" s="188">
        <f t="shared" si="12"/>
        <v>2582.4553309887851</v>
      </c>
      <c r="P75" s="174">
        <f t="shared" si="30"/>
        <v>1197.359758196978</v>
      </c>
      <c r="Q75" s="205">
        <f t="shared" si="31"/>
        <v>39.490102556245979</v>
      </c>
      <c r="R75" s="183">
        <f>IF(P75&lt;&gt;0, SUM(Q75:$Q$102)/P75, 1)</f>
        <v>0.51217880963346074</v>
      </c>
      <c r="S75" s="184">
        <f>IF(P75=0, 0, SUM($P75:P$102)/P75)</f>
        <v>7.7148017883893507</v>
      </c>
      <c r="T75" s="201">
        <f t="shared" si="13"/>
        <v>6.6389108065521701E-2</v>
      </c>
      <c r="U75" s="187"/>
      <c r="V75" s="183" t="e">
        <f t="shared" si="14"/>
        <v>#VALUE!</v>
      </c>
      <c r="W75" s="183" t="e">
        <f t="shared" si="15"/>
        <v>#VALUE!</v>
      </c>
      <c r="X75" s="183" t="e">
        <f t="shared" si="32"/>
        <v>#VALUE!</v>
      </c>
      <c r="Y75" s="183" t="e">
        <f t="shared" si="33"/>
        <v>#VALUE!</v>
      </c>
      <c r="Z75" s="183" t="e">
        <f>IF(X75=0,1,SUM(Y75:$Y165)/X75)</f>
        <v>#VALUE!</v>
      </c>
      <c r="AA75" s="186" t="e">
        <f t="shared" si="16"/>
        <v>#VALUE!</v>
      </c>
      <c r="AB75" s="184" t="e">
        <f>SUM($X75:X$102)/X75</f>
        <v>#VALUE!</v>
      </c>
      <c r="AC75" s="184" t="e">
        <f t="shared" si="17"/>
        <v>#VALUE!</v>
      </c>
      <c r="AD75" s="183" t="e">
        <f t="shared" si="18"/>
        <v>#VALUE!</v>
      </c>
    </row>
    <row r="76" spans="1:30">
      <c r="A76" s="183">
        <f t="shared" si="19"/>
        <v>65</v>
      </c>
      <c r="B76" s="183" t="e">
        <f t="shared" ref="B76:B102" si="35">INT((Life1Age+A76-1))</f>
        <v>#VALUE!</v>
      </c>
      <c r="C76" s="194" t="e">
        <f t="shared" ref="C76:C102" si="36">IF(ISNA(VLOOKUP(B76-MIN(select_1, B76-Life1Age), mortality, mort_col+MIN(select_1, B76-Life1Age), FALSE)/1000), 1, IF(A76=0, 0, VLOOKUP(B76-MIN(select_1, B76-Life1Age), mortality, mort_col+MIN(select_1, B76-Life1Age), FALSE)/1000))</f>
        <v>#VALUE!</v>
      </c>
      <c r="D76" s="184" t="e">
        <f t="shared" si="20"/>
        <v>#VALUE!</v>
      </c>
      <c r="E76" s="185" t="e">
        <f t="shared" si="10"/>
        <v>#VALUE!</v>
      </c>
      <c r="F76" s="174" t="e">
        <f t="shared" ref="F76:F102" si="37">D76*$B$9^($A76-1)</f>
        <v>#VALUE!</v>
      </c>
      <c r="G76" s="206" t="e">
        <f t="shared" ref="G76:G102" si="38">E76*$B$9^$A76</f>
        <v>#VALUE!</v>
      </c>
      <c r="H76" s="186" t="e">
        <f>IF(F76=0, 1, SUM(G76:$G$102)/F76)</f>
        <v>#VALUE!</v>
      </c>
      <c r="I76" s="184" t="e">
        <f>SUM(F76:$F$102)/F76</f>
        <v>#VALUE!</v>
      </c>
      <c r="J76" s="183" t="e">
        <f t="shared" si="34"/>
        <v>#VALUE!</v>
      </c>
      <c r="K76" s="187"/>
      <c r="L76" s="183">
        <f t="shared" ref="L76:L102" si="39">Life2Age+A76-1</f>
        <v>83</v>
      </c>
      <c r="M76" s="183">
        <f t="shared" ref="M76:M102" si="40">IF(ISNA(VLOOKUP(L76-MIN(select_2, L76-Life2Age), mortality, mort_col2+MIN(select_2, L76-Life2Age), FALSE)/1000), 1, IF(A77=0, 0, VLOOKUP(L76-MIN(select_2, L76-Life2Age), mortality, mort_col2+MIN(select_2, L76-Life2Age), FALSE)/1000))</f>
        <v>3.9251200000000007E-2</v>
      </c>
      <c r="N76" s="184">
        <f t="shared" si="21"/>
        <v>70767.749484753134</v>
      </c>
      <c r="O76" s="188">
        <f t="shared" si="12"/>
        <v>2777.7190885759483</v>
      </c>
      <c r="P76" s="174">
        <f t="shared" ref="P76:P102" si="41">N76*$B$9^($A76-1)</f>
        <v>1082.1583828741784</v>
      </c>
      <c r="Q76" s="205">
        <f t="shared" ref="Q76:Q102" si="42">O76*$B$9^$A76</f>
        <v>39.790178096366326</v>
      </c>
      <c r="R76" s="183">
        <f>IF(P76&lt;&gt;0, SUM(Q76:$Q$102)/P76, 1)</f>
        <v>0.5302109212296352</v>
      </c>
      <c r="S76" s="184">
        <f>IF(P76=0, 0, SUM($P76:P$102)/P76)</f>
        <v>7.4296272827757752</v>
      </c>
      <c r="T76" s="201">
        <f t="shared" si="13"/>
        <v>7.1364403764753004E-2</v>
      </c>
      <c r="U76" s="187"/>
      <c r="V76" s="183" t="e">
        <f t="shared" si="14"/>
        <v>#VALUE!</v>
      </c>
      <c r="W76" s="183" t="e">
        <f t="shared" si="15"/>
        <v>#VALUE!</v>
      </c>
      <c r="X76" s="183" t="e">
        <f t="shared" ref="X76:X102" si="43">V76*$B$9^($A76-1)</f>
        <v>#VALUE!</v>
      </c>
      <c r="Y76" s="183" t="e">
        <f t="shared" ref="Y76:Y102" si="44">W76*$B$9^$A76</f>
        <v>#VALUE!</v>
      </c>
      <c r="Z76" s="183" t="e">
        <f>IF(X76=0,1,SUM(Y76:$Y166)/X76)</f>
        <v>#VALUE!</v>
      </c>
      <c r="AA76" s="186" t="e">
        <f t="shared" si="16"/>
        <v>#VALUE!</v>
      </c>
      <c r="AB76" s="184" t="e">
        <f>SUM($X76:X$102)/X76</f>
        <v>#VALUE!</v>
      </c>
      <c r="AC76" s="184" t="e">
        <f t="shared" si="17"/>
        <v>#VALUE!</v>
      </c>
      <c r="AD76" s="183" t="e">
        <f t="shared" si="18"/>
        <v>#VALUE!</v>
      </c>
    </row>
    <row r="77" spans="1:30">
      <c r="A77" s="183">
        <f t="shared" si="19"/>
        <v>66</v>
      </c>
      <c r="B77" s="183" t="e">
        <f t="shared" si="35"/>
        <v>#VALUE!</v>
      </c>
      <c r="C77" s="194" t="e">
        <f t="shared" si="36"/>
        <v>#VALUE!</v>
      </c>
      <c r="D77" s="184" t="e">
        <f t="shared" si="20"/>
        <v>#VALUE!</v>
      </c>
      <c r="E77" s="185" t="e">
        <f t="shared" ref="E77:E102" si="45">D77-D78</f>
        <v>#VALUE!</v>
      </c>
      <c r="F77" s="174" t="e">
        <f t="shared" si="37"/>
        <v>#VALUE!</v>
      </c>
      <c r="G77" s="206" t="e">
        <f t="shared" si="38"/>
        <v>#VALUE!</v>
      </c>
      <c r="H77" s="186" t="e">
        <f>IF(F77=0, 1, SUM(G77:$G$102)/F77)</f>
        <v>#VALUE!</v>
      </c>
      <c r="I77" s="184" t="e">
        <f>SUM(F77:$F$102)/F77</f>
        <v>#VALUE!</v>
      </c>
      <c r="J77" s="183" t="e">
        <f t="shared" si="34"/>
        <v>#VALUE!</v>
      </c>
      <c r="K77" s="187"/>
      <c r="L77" s="183">
        <f t="shared" si="39"/>
        <v>84</v>
      </c>
      <c r="M77" s="183">
        <f t="shared" si="40"/>
        <v>4.3747200000000007E-2</v>
      </c>
      <c r="N77" s="184">
        <f t="shared" si="21"/>
        <v>67990.030396177186</v>
      </c>
      <c r="O77" s="188">
        <f t="shared" ref="O77:O102" si="46">N77-N78</f>
        <v>2974.3734577476425</v>
      </c>
      <c r="P77" s="174">
        <f t="shared" si="41"/>
        <v>973.94132810895314</v>
      </c>
      <c r="Q77" s="205">
        <f t="shared" si="42"/>
        <v>39.913073600981726</v>
      </c>
      <c r="R77" s="183">
        <f>IF(P77&lt;&gt;0, SUM(Q77:$Q$102)/P77, 1)</f>
        <v>0.54826918171808858</v>
      </c>
      <c r="S77" s="184">
        <f>IF(P77=0, 0, SUM($P77:P$102)/P77)</f>
        <v>7.1440392372731978</v>
      </c>
      <c r="T77" s="201">
        <f t="shared" ref="T77:T102" si="47">R77/S77</f>
        <v>7.6744984666035646E-2</v>
      </c>
      <c r="U77" s="187"/>
      <c r="V77" s="183" t="e">
        <f t="shared" ref="V77:V102" si="48">D77*N77/100000</f>
        <v>#VALUE!</v>
      </c>
      <c r="W77" s="183" t="e">
        <f t="shared" ref="W77:W102" si="49">V77-V78</f>
        <v>#VALUE!</v>
      </c>
      <c r="X77" s="183" t="e">
        <f t="shared" si="43"/>
        <v>#VALUE!</v>
      </c>
      <c r="Y77" s="183" t="e">
        <f t="shared" si="44"/>
        <v>#VALUE!</v>
      </c>
      <c r="Z77" s="183" t="e">
        <f>IF(X77=0,1,SUM(Y77:$Y167)/X77)</f>
        <v>#VALUE!</v>
      </c>
      <c r="AA77" s="186" t="e">
        <f t="shared" ref="AA77:AA102" si="50">H77+R77-Z77</f>
        <v>#VALUE!</v>
      </c>
      <c r="AB77" s="184" t="e">
        <f>SUM($X77:X$102)/X77</f>
        <v>#VALUE!</v>
      </c>
      <c r="AC77" s="184" t="e">
        <f t="shared" ref="AC77:AC102" si="51">I77+S77-AB77</f>
        <v>#VALUE!</v>
      </c>
      <c r="AD77" s="183" t="e">
        <f t="shared" ref="AD77:AD102" si="52">AA77/AC77</f>
        <v>#VALUE!</v>
      </c>
    </row>
    <row r="78" spans="1:30">
      <c r="A78" s="183">
        <f t="shared" ref="A78:A102" si="53">A77+1</f>
        <v>67</v>
      </c>
      <c r="B78" s="183" t="e">
        <f t="shared" si="35"/>
        <v>#VALUE!</v>
      </c>
      <c r="C78" s="194" t="e">
        <f t="shared" si="36"/>
        <v>#VALUE!</v>
      </c>
      <c r="D78" s="184" t="e">
        <f t="shared" ref="D78:D102" si="54">IF($A77&gt;0, D77*(1-C77), 0)</f>
        <v>#VALUE!</v>
      </c>
      <c r="E78" s="185" t="e">
        <f t="shared" si="45"/>
        <v>#VALUE!</v>
      </c>
      <c r="F78" s="174" t="e">
        <f t="shared" si="37"/>
        <v>#VALUE!</v>
      </c>
      <c r="G78" s="206" t="e">
        <f t="shared" si="38"/>
        <v>#VALUE!</v>
      </c>
      <c r="H78" s="186" t="e">
        <f>IF(F78=0, 1, SUM(G78:$G$102)/F78)</f>
        <v>#VALUE!</v>
      </c>
      <c r="I78" s="184" t="e">
        <f>SUM(F78:$F$102)/F78</f>
        <v>#VALUE!</v>
      </c>
      <c r="J78" s="183" t="e">
        <f t="shared" si="34"/>
        <v>#VALUE!</v>
      </c>
      <c r="K78" s="187"/>
      <c r="L78" s="183">
        <f t="shared" si="39"/>
        <v>85</v>
      </c>
      <c r="M78" s="183">
        <f t="shared" si="40"/>
        <v>4.8742400000000005E-2</v>
      </c>
      <c r="N78" s="184">
        <f t="shared" ref="N78:N102" si="55">IF($A77&gt;0, N77*(1-M77), 0)</f>
        <v>65015.656938429544</v>
      </c>
      <c r="O78" s="188">
        <f t="shared" si="46"/>
        <v>3169.0191567557049</v>
      </c>
      <c r="P78" s="174">
        <f t="shared" si="41"/>
        <v>872.44414242614073</v>
      </c>
      <c r="Q78" s="205">
        <f t="shared" si="42"/>
        <v>39.836085590437357</v>
      </c>
      <c r="R78" s="183">
        <f>IF(P78&lt;&gt;0, SUM(Q78:$Q$102)/P78, 1)</f>
        <v>0.56630438256919025</v>
      </c>
      <c r="S78" s="184">
        <f>IF(P78=0, 0, SUM($P78:P$102)/P78)</f>
        <v>6.8588158756650328</v>
      </c>
      <c r="T78" s="201">
        <f t="shared" si="47"/>
        <v>8.2565911206106138E-2</v>
      </c>
      <c r="U78" s="187"/>
      <c r="V78" s="183" t="e">
        <f t="shared" si="48"/>
        <v>#VALUE!</v>
      </c>
      <c r="W78" s="183" t="e">
        <f t="shared" si="49"/>
        <v>#VALUE!</v>
      </c>
      <c r="X78" s="183" t="e">
        <f t="shared" si="43"/>
        <v>#VALUE!</v>
      </c>
      <c r="Y78" s="183" t="e">
        <f t="shared" si="44"/>
        <v>#VALUE!</v>
      </c>
      <c r="Z78" s="183" t="e">
        <f>IF(X78=0,1,SUM(Y78:$Y168)/X78)</f>
        <v>#VALUE!</v>
      </c>
      <c r="AA78" s="186" t="e">
        <f t="shared" si="50"/>
        <v>#VALUE!</v>
      </c>
      <c r="AB78" s="184" t="e">
        <f>SUM($X78:X$102)/X78</f>
        <v>#VALUE!</v>
      </c>
      <c r="AC78" s="184" t="e">
        <f t="shared" si="51"/>
        <v>#VALUE!</v>
      </c>
      <c r="AD78" s="183" t="e">
        <f t="shared" si="52"/>
        <v>#VALUE!</v>
      </c>
    </row>
    <row r="79" spans="1:30">
      <c r="A79" s="183">
        <f t="shared" si="53"/>
        <v>68</v>
      </c>
      <c r="B79" s="183" t="e">
        <f t="shared" si="35"/>
        <v>#VALUE!</v>
      </c>
      <c r="C79" s="194" t="e">
        <f t="shared" si="36"/>
        <v>#VALUE!</v>
      </c>
      <c r="D79" s="184" t="e">
        <f t="shared" si="54"/>
        <v>#VALUE!</v>
      </c>
      <c r="E79" s="185" t="e">
        <f t="shared" si="45"/>
        <v>#VALUE!</v>
      </c>
      <c r="F79" s="174" t="e">
        <f t="shared" si="37"/>
        <v>#VALUE!</v>
      </c>
      <c r="G79" s="206" t="e">
        <f t="shared" si="38"/>
        <v>#VALUE!</v>
      </c>
      <c r="H79" s="186" t="e">
        <f>IF(F79=0, 1, SUM(G79:$G$102)/F79)</f>
        <v>#VALUE!</v>
      </c>
      <c r="I79" s="184" t="e">
        <f>SUM(F79:$F$102)/F79</f>
        <v>#VALUE!</v>
      </c>
      <c r="J79" s="183" t="e">
        <f t="shared" si="34"/>
        <v>#VALUE!</v>
      </c>
      <c r="K79" s="187"/>
      <c r="L79" s="183">
        <f t="shared" si="39"/>
        <v>86</v>
      </c>
      <c r="M79" s="183">
        <f t="shared" si="40"/>
        <v>5.4289600000000007E-2</v>
      </c>
      <c r="N79" s="184">
        <f t="shared" si="55"/>
        <v>61846.637781673839</v>
      </c>
      <c r="O79" s="188">
        <f t="shared" si="46"/>
        <v>3357.6292265119628</v>
      </c>
      <c r="P79" s="174">
        <f t="shared" si="41"/>
        <v>777.44179958627535</v>
      </c>
      <c r="Q79" s="205">
        <f t="shared" si="42"/>
        <v>39.538177351586967</v>
      </c>
      <c r="R79" s="183">
        <f>IF(P79&lt;&gt;0, SUM(Q79:$Q$102)/P79, 1)</f>
        <v>0.58426605831334277</v>
      </c>
      <c r="S79" s="184">
        <f>IF(P79=0, 0, SUM($P79:P$102)/P79)</f>
        <v>6.5747553000075074</v>
      </c>
      <c r="T79" s="201">
        <f t="shared" si="47"/>
        <v>8.8865065185418479E-2</v>
      </c>
      <c r="U79" s="187"/>
      <c r="V79" s="183" t="e">
        <f t="shared" si="48"/>
        <v>#VALUE!</v>
      </c>
      <c r="W79" s="183" t="e">
        <f t="shared" si="49"/>
        <v>#VALUE!</v>
      </c>
      <c r="X79" s="183" t="e">
        <f t="shared" si="43"/>
        <v>#VALUE!</v>
      </c>
      <c r="Y79" s="183" t="e">
        <f t="shared" si="44"/>
        <v>#VALUE!</v>
      </c>
      <c r="Z79" s="183" t="e">
        <f>IF(X79=0,1,SUM(Y79:$Y169)/X79)</f>
        <v>#VALUE!</v>
      </c>
      <c r="AA79" s="186" t="e">
        <f t="shared" si="50"/>
        <v>#VALUE!</v>
      </c>
      <c r="AB79" s="184" t="e">
        <f>SUM($X79:X$102)/X79</f>
        <v>#VALUE!</v>
      </c>
      <c r="AC79" s="184" t="e">
        <f t="shared" si="51"/>
        <v>#VALUE!</v>
      </c>
      <c r="AD79" s="183" t="e">
        <f t="shared" si="52"/>
        <v>#VALUE!</v>
      </c>
    </row>
    <row r="80" spans="1:30">
      <c r="A80" s="183">
        <f t="shared" si="53"/>
        <v>69</v>
      </c>
      <c r="B80" s="183" t="e">
        <f t="shared" si="35"/>
        <v>#VALUE!</v>
      </c>
      <c r="C80" s="194" t="e">
        <f t="shared" si="36"/>
        <v>#VALUE!</v>
      </c>
      <c r="D80" s="184" t="e">
        <f t="shared" si="54"/>
        <v>#VALUE!</v>
      </c>
      <c r="E80" s="185" t="e">
        <f t="shared" si="45"/>
        <v>#VALUE!</v>
      </c>
      <c r="F80" s="174" t="e">
        <f t="shared" si="37"/>
        <v>#VALUE!</v>
      </c>
      <c r="G80" s="206" t="e">
        <f t="shared" si="38"/>
        <v>#VALUE!</v>
      </c>
      <c r="H80" s="186" t="e">
        <f>IF(F80=0, 1, SUM(G80:$G$102)/F80)</f>
        <v>#VALUE!</v>
      </c>
      <c r="I80" s="184" t="e">
        <f>SUM(F80:$F$102)/F80</f>
        <v>#VALUE!</v>
      </c>
      <c r="J80" s="183" t="e">
        <f t="shared" si="34"/>
        <v>#VALUE!</v>
      </c>
      <c r="K80" s="187"/>
      <c r="L80" s="183">
        <f t="shared" si="39"/>
        <v>87</v>
      </c>
      <c r="M80" s="183">
        <f t="shared" si="40"/>
        <v>6.0443999999999998E-2</v>
      </c>
      <c r="N80" s="184">
        <f t="shared" si="55"/>
        <v>58489.008555161876</v>
      </c>
      <c r="O80" s="188">
        <f t="shared" si="46"/>
        <v>3535.3096331081979</v>
      </c>
      <c r="P80" s="174">
        <f t="shared" si="41"/>
        <v>688.74453888848359</v>
      </c>
      <c r="Q80" s="205">
        <f t="shared" si="42"/>
        <v>38.998102958852861</v>
      </c>
      <c r="R80" s="183">
        <f>IF(P80&lt;&gt;0, SUM(Q80:$Q$102)/P80, 1)</f>
        <v>0.60210231086545485</v>
      </c>
      <c r="S80" s="184">
        <f>IF(P80=0, 0, SUM($P80:P$102)/P80)</f>
        <v>6.2926782689055898</v>
      </c>
      <c r="T80" s="201">
        <f t="shared" si="47"/>
        <v>9.5682996195858475E-2</v>
      </c>
      <c r="U80" s="187"/>
      <c r="V80" s="183" t="e">
        <f t="shared" si="48"/>
        <v>#VALUE!</v>
      </c>
      <c r="W80" s="183" t="e">
        <f t="shared" si="49"/>
        <v>#VALUE!</v>
      </c>
      <c r="X80" s="183" t="e">
        <f t="shared" si="43"/>
        <v>#VALUE!</v>
      </c>
      <c r="Y80" s="183" t="e">
        <f t="shared" si="44"/>
        <v>#VALUE!</v>
      </c>
      <c r="Z80" s="183" t="e">
        <f>IF(X80=0,1,SUM(Y80:$Y170)/X80)</f>
        <v>#VALUE!</v>
      </c>
      <c r="AA80" s="186" t="e">
        <f t="shared" si="50"/>
        <v>#VALUE!</v>
      </c>
      <c r="AB80" s="184" t="e">
        <f>SUM($X80:X$102)/X80</f>
        <v>#VALUE!</v>
      </c>
      <c r="AC80" s="184" t="e">
        <f t="shared" si="51"/>
        <v>#VALUE!</v>
      </c>
      <c r="AD80" s="183" t="e">
        <f t="shared" si="52"/>
        <v>#VALUE!</v>
      </c>
    </row>
    <row r="81" spans="1:30">
      <c r="A81" s="183">
        <f t="shared" si="53"/>
        <v>70</v>
      </c>
      <c r="B81" s="183" t="e">
        <f t="shared" si="35"/>
        <v>#VALUE!</v>
      </c>
      <c r="C81" s="194" t="e">
        <f t="shared" si="36"/>
        <v>#VALUE!</v>
      </c>
      <c r="D81" s="184" t="e">
        <f t="shared" si="54"/>
        <v>#VALUE!</v>
      </c>
      <c r="E81" s="185" t="e">
        <f t="shared" si="45"/>
        <v>#VALUE!</v>
      </c>
      <c r="F81" s="174" t="e">
        <f t="shared" si="37"/>
        <v>#VALUE!</v>
      </c>
      <c r="G81" s="206" t="e">
        <f t="shared" si="38"/>
        <v>#VALUE!</v>
      </c>
      <c r="H81" s="186" t="e">
        <f>IF(F81=0, 1, SUM(G81:$G$102)/F81)</f>
        <v>#VALUE!</v>
      </c>
      <c r="I81" s="184" t="e">
        <f>SUM(F81:$F$102)/F81</f>
        <v>#VALUE!</v>
      </c>
      <c r="J81" s="183" t="e">
        <f t="shared" si="34"/>
        <v>#VALUE!</v>
      </c>
      <c r="K81" s="187"/>
      <c r="L81" s="183">
        <f t="shared" si="39"/>
        <v>88</v>
      </c>
      <c r="M81" s="183">
        <f t="shared" si="40"/>
        <v>6.72648E-2</v>
      </c>
      <c r="N81" s="184">
        <f t="shared" si="55"/>
        <v>54953.698922053678</v>
      </c>
      <c r="O81" s="188">
        <f t="shared" si="46"/>
        <v>3696.4495672521589</v>
      </c>
      <c r="P81" s="174">
        <f t="shared" si="41"/>
        <v>606.19584447766579</v>
      </c>
      <c r="Q81" s="205">
        <f t="shared" si="42"/>
        <v>38.197322941097255</v>
      </c>
      <c r="R81" s="183">
        <f>IF(P81&lt;&gt;0, SUM(Q81:$Q$102)/P81, 1)</f>
        <v>0.61976105399664627</v>
      </c>
      <c r="S81" s="184">
        <f>IF(P81=0, 0, SUM($P81:P$102)/P81)</f>
        <v>6.0134085164234126</v>
      </c>
      <c r="T81" s="201">
        <f t="shared" si="47"/>
        <v>0.10306318825737466</v>
      </c>
      <c r="U81" s="187"/>
      <c r="V81" s="183" t="e">
        <f t="shared" si="48"/>
        <v>#VALUE!</v>
      </c>
      <c r="W81" s="183" t="e">
        <f t="shared" si="49"/>
        <v>#VALUE!</v>
      </c>
      <c r="X81" s="183" t="e">
        <f t="shared" si="43"/>
        <v>#VALUE!</v>
      </c>
      <c r="Y81" s="183" t="e">
        <f t="shared" si="44"/>
        <v>#VALUE!</v>
      </c>
      <c r="Z81" s="183" t="e">
        <f>IF(X81=0,1,SUM(Y81:$Y171)/X81)</f>
        <v>#VALUE!</v>
      </c>
      <c r="AA81" s="186" t="e">
        <f t="shared" si="50"/>
        <v>#VALUE!</v>
      </c>
      <c r="AB81" s="184" t="e">
        <f>SUM($X81:X$102)/X81</f>
        <v>#VALUE!</v>
      </c>
      <c r="AC81" s="184" t="e">
        <f t="shared" si="51"/>
        <v>#VALUE!</v>
      </c>
      <c r="AD81" s="183" t="e">
        <f t="shared" si="52"/>
        <v>#VALUE!</v>
      </c>
    </row>
    <row r="82" spans="1:30">
      <c r="A82" s="183">
        <f t="shared" si="53"/>
        <v>71</v>
      </c>
      <c r="B82" s="183" t="e">
        <f t="shared" si="35"/>
        <v>#VALUE!</v>
      </c>
      <c r="C82" s="194" t="e">
        <f t="shared" si="36"/>
        <v>#VALUE!</v>
      </c>
      <c r="D82" s="184" t="e">
        <f t="shared" si="54"/>
        <v>#VALUE!</v>
      </c>
      <c r="E82" s="185" t="e">
        <f t="shared" si="45"/>
        <v>#VALUE!</v>
      </c>
      <c r="F82" s="174" t="e">
        <f t="shared" si="37"/>
        <v>#VALUE!</v>
      </c>
      <c r="G82" s="206" t="e">
        <f t="shared" si="38"/>
        <v>#VALUE!</v>
      </c>
      <c r="H82" s="186" t="e">
        <f>IF(F82=0, 1, SUM(G82:$G$102)/F82)</f>
        <v>#VALUE!</v>
      </c>
      <c r="I82" s="184" t="e">
        <f>SUM(F82:$F$102)/F82</f>
        <v>#VALUE!</v>
      </c>
      <c r="J82" s="183" t="e">
        <f t="shared" si="34"/>
        <v>#VALUE!</v>
      </c>
      <c r="K82" s="187"/>
      <c r="L82" s="183">
        <f t="shared" si="39"/>
        <v>89</v>
      </c>
      <c r="M82" s="183">
        <f t="shared" si="40"/>
        <v>7.4817599999999998E-2</v>
      </c>
      <c r="N82" s="184">
        <f t="shared" si="55"/>
        <v>51257.249354801519</v>
      </c>
      <c r="O82" s="188">
        <f t="shared" si="46"/>
        <v>3834.9443793277969</v>
      </c>
      <c r="P82" s="174">
        <f t="shared" si="41"/>
        <v>529.66763675695029</v>
      </c>
      <c r="Q82" s="205">
        <f t="shared" si="42"/>
        <v>37.122680449486452</v>
      </c>
      <c r="R82" s="183">
        <f>IF(P82&lt;&gt;0, SUM(Q82:$Q$102)/P82, 1)</f>
        <v>0.63719062510069313</v>
      </c>
      <c r="S82" s="184">
        <f>IF(P82=0, 0, SUM($P82:P$102)/P82)</f>
        <v>5.7377630771112678</v>
      </c>
      <c r="T82" s="201">
        <f t="shared" si="47"/>
        <v>0.1110520975748432</v>
      </c>
      <c r="U82" s="187"/>
      <c r="V82" s="183" t="e">
        <f t="shared" si="48"/>
        <v>#VALUE!</v>
      </c>
      <c r="W82" s="183" t="e">
        <f t="shared" si="49"/>
        <v>#VALUE!</v>
      </c>
      <c r="X82" s="183" t="e">
        <f t="shared" si="43"/>
        <v>#VALUE!</v>
      </c>
      <c r="Y82" s="183" t="e">
        <f t="shared" si="44"/>
        <v>#VALUE!</v>
      </c>
      <c r="Z82" s="183" t="e">
        <f>IF(X82=0,1,SUM(Y82:$Y172)/X82)</f>
        <v>#VALUE!</v>
      </c>
      <c r="AA82" s="186" t="e">
        <f t="shared" si="50"/>
        <v>#VALUE!</v>
      </c>
      <c r="AB82" s="184" t="e">
        <f>SUM($X82:X$102)/X82</f>
        <v>#VALUE!</v>
      </c>
      <c r="AC82" s="184" t="e">
        <f t="shared" si="51"/>
        <v>#VALUE!</v>
      </c>
      <c r="AD82" s="183" t="e">
        <f t="shared" si="52"/>
        <v>#VALUE!</v>
      </c>
    </row>
    <row r="83" spans="1:30">
      <c r="A83" s="183">
        <f t="shared" si="53"/>
        <v>72</v>
      </c>
      <c r="B83" s="183" t="e">
        <f t="shared" si="35"/>
        <v>#VALUE!</v>
      </c>
      <c r="C83" s="194" t="e">
        <f t="shared" si="36"/>
        <v>#VALUE!</v>
      </c>
      <c r="D83" s="184" t="e">
        <f t="shared" si="54"/>
        <v>#VALUE!</v>
      </c>
      <c r="E83" s="185" t="e">
        <f t="shared" si="45"/>
        <v>#VALUE!</v>
      </c>
      <c r="F83" s="174" t="e">
        <f t="shared" si="37"/>
        <v>#VALUE!</v>
      </c>
      <c r="G83" s="206" t="e">
        <f t="shared" si="38"/>
        <v>#VALUE!</v>
      </c>
      <c r="H83" s="186" t="e">
        <f>IF(F83=0, 1, SUM(G83:$G$102)/F83)</f>
        <v>#VALUE!</v>
      </c>
      <c r="I83" s="184" t="e">
        <f>SUM(F83:$F$102)/F83</f>
        <v>#VALUE!</v>
      </c>
      <c r="J83" s="183" t="e">
        <f t="shared" si="34"/>
        <v>#VALUE!</v>
      </c>
      <c r="K83" s="187"/>
      <c r="L83" s="183">
        <f t="shared" si="39"/>
        <v>90</v>
      </c>
      <c r="M83" s="183">
        <f t="shared" si="40"/>
        <v>8.3170400000000005E-2</v>
      </c>
      <c r="N83" s="184">
        <f t="shared" si="55"/>
        <v>47422.304975473722</v>
      </c>
      <c r="O83" s="188">
        <f t="shared" si="46"/>
        <v>3944.1320737321366</v>
      </c>
      <c r="P83" s="174">
        <f t="shared" si="41"/>
        <v>459.05309168817189</v>
      </c>
      <c r="Q83" s="205">
        <f t="shared" si="42"/>
        <v>35.765460662240663</v>
      </c>
      <c r="R83" s="183">
        <f>IF(P83&lt;&gt;0, SUM(Q83:$Q$102)/P83, 1)</f>
        <v>0.65433950353464321</v>
      </c>
      <c r="S83" s="184">
        <f>IF(P83=0, 0, SUM($P83:P$102)/P83)</f>
        <v>5.4665567403965722</v>
      </c>
      <c r="T83" s="201">
        <f t="shared" si="47"/>
        <v>0.11969865760273331</v>
      </c>
      <c r="U83" s="187"/>
      <c r="V83" s="183" t="e">
        <f t="shared" si="48"/>
        <v>#VALUE!</v>
      </c>
      <c r="W83" s="183" t="e">
        <f t="shared" si="49"/>
        <v>#VALUE!</v>
      </c>
      <c r="X83" s="183" t="e">
        <f t="shared" si="43"/>
        <v>#VALUE!</v>
      </c>
      <c r="Y83" s="183" t="e">
        <f t="shared" si="44"/>
        <v>#VALUE!</v>
      </c>
      <c r="Z83" s="183" t="e">
        <f>IF(X83=0,1,SUM(Y83:$Y173)/X83)</f>
        <v>#VALUE!</v>
      </c>
      <c r="AA83" s="186" t="e">
        <f t="shared" si="50"/>
        <v>#VALUE!</v>
      </c>
      <c r="AB83" s="184" t="e">
        <f>SUM($X83:X$102)/X83</f>
        <v>#VALUE!</v>
      </c>
      <c r="AC83" s="184" t="e">
        <f t="shared" si="51"/>
        <v>#VALUE!</v>
      </c>
      <c r="AD83" s="183" t="e">
        <f t="shared" si="52"/>
        <v>#VALUE!</v>
      </c>
    </row>
    <row r="84" spans="1:30">
      <c r="A84" s="183">
        <f t="shared" si="53"/>
        <v>73</v>
      </c>
      <c r="B84" s="183" t="e">
        <f t="shared" si="35"/>
        <v>#VALUE!</v>
      </c>
      <c r="C84" s="194" t="e">
        <f t="shared" si="36"/>
        <v>#VALUE!</v>
      </c>
      <c r="D84" s="184" t="e">
        <f t="shared" si="54"/>
        <v>#VALUE!</v>
      </c>
      <c r="E84" s="185" t="e">
        <f t="shared" si="45"/>
        <v>#VALUE!</v>
      </c>
      <c r="F84" s="174" t="e">
        <f t="shared" si="37"/>
        <v>#VALUE!</v>
      </c>
      <c r="G84" s="206" t="e">
        <f t="shared" si="38"/>
        <v>#VALUE!</v>
      </c>
      <c r="H84" s="186" t="e">
        <f>IF(F84=0, 1, SUM(G84:$G$102)/F84)</f>
        <v>#VALUE!</v>
      </c>
      <c r="I84" s="184" t="e">
        <f>SUM(F84:$F$102)/F84</f>
        <v>#VALUE!</v>
      </c>
      <c r="J84" s="183" t="e">
        <f t="shared" si="34"/>
        <v>#VALUE!</v>
      </c>
      <c r="K84" s="187"/>
      <c r="L84" s="183">
        <f t="shared" si="39"/>
        <v>91</v>
      </c>
      <c r="M84" s="183">
        <f t="shared" si="40"/>
        <v>9.2396000000000006E-2</v>
      </c>
      <c r="N84" s="184">
        <f t="shared" si="55"/>
        <v>43478.172901741586</v>
      </c>
      <c r="O84" s="188">
        <f t="shared" si="46"/>
        <v>4017.2092634293149</v>
      </c>
      <c r="P84" s="174">
        <f t="shared" si="41"/>
        <v>394.26085473651528</v>
      </c>
      <c r="Q84" s="205">
        <f t="shared" si="42"/>
        <v>34.124708135114808</v>
      </c>
      <c r="R84" s="183">
        <f>IF(P84&lt;&gt;0, SUM(Q84:$Q$102)/P84, 1)</f>
        <v>0.67115745392953241</v>
      </c>
      <c r="S84" s="184">
        <f>IF(P84=0, 0, SUM($P84:P$102)/P84)</f>
        <v>5.2005839693366571</v>
      </c>
      <c r="T84" s="201">
        <f t="shared" si="47"/>
        <v>0.12905424811651289</v>
      </c>
      <c r="U84" s="187"/>
      <c r="V84" s="183" t="e">
        <f t="shared" si="48"/>
        <v>#VALUE!</v>
      </c>
      <c r="W84" s="183" t="e">
        <f t="shared" si="49"/>
        <v>#VALUE!</v>
      </c>
      <c r="X84" s="183" t="e">
        <f t="shared" si="43"/>
        <v>#VALUE!</v>
      </c>
      <c r="Y84" s="183" t="e">
        <f t="shared" si="44"/>
        <v>#VALUE!</v>
      </c>
      <c r="Z84" s="183" t="e">
        <f>IF(X84=0,1,SUM(Y84:$Y174)/X84)</f>
        <v>#VALUE!</v>
      </c>
      <c r="AA84" s="186" t="e">
        <f t="shared" si="50"/>
        <v>#VALUE!</v>
      </c>
      <c r="AB84" s="184" t="e">
        <f>SUM($X84:X$102)/X84</f>
        <v>#VALUE!</v>
      </c>
      <c r="AC84" s="184" t="e">
        <f t="shared" si="51"/>
        <v>#VALUE!</v>
      </c>
      <c r="AD84" s="183" t="e">
        <f t="shared" si="52"/>
        <v>#VALUE!</v>
      </c>
    </row>
    <row r="85" spans="1:30">
      <c r="A85" s="183">
        <f t="shared" si="53"/>
        <v>74</v>
      </c>
      <c r="B85" s="183" t="e">
        <f t="shared" si="35"/>
        <v>#VALUE!</v>
      </c>
      <c r="C85" s="194" t="e">
        <f t="shared" si="36"/>
        <v>#VALUE!</v>
      </c>
      <c r="D85" s="184" t="e">
        <f t="shared" si="54"/>
        <v>#VALUE!</v>
      </c>
      <c r="E85" s="185" t="e">
        <f t="shared" si="45"/>
        <v>#VALUE!</v>
      </c>
      <c r="F85" s="174" t="e">
        <f t="shared" si="37"/>
        <v>#VALUE!</v>
      </c>
      <c r="G85" s="206" t="e">
        <f t="shared" si="38"/>
        <v>#VALUE!</v>
      </c>
      <c r="H85" s="186" t="e">
        <f>IF(F85=0, 1, SUM(G85:$G$102)/F85)</f>
        <v>#VALUE!</v>
      </c>
      <c r="I85" s="184" t="e">
        <f>SUM(F85:$F$102)/F85</f>
        <v>#VALUE!</v>
      </c>
      <c r="J85" s="183" t="e">
        <f t="shared" si="34"/>
        <v>#VALUE!</v>
      </c>
      <c r="K85" s="187"/>
      <c r="L85" s="183">
        <f t="shared" si="39"/>
        <v>92</v>
      </c>
      <c r="M85" s="183">
        <f t="shared" si="40"/>
        <v>0.102572</v>
      </c>
      <c r="N85" s="184">
        <f t="shared" si="55"/>
        <v>39460.963638312271</v>
      </c>
      <c r="O85" s="188">
        <f t="shared" si="46"/>
        <v>4047.5899623089645</v>
      </c>
      <c r="P85" s="174">
        <f t="shared" si="41"/>
        <v>335.20630332766297</v>
      </c>
      <c r="Q85" s="205">
        <f t="shared" si="42"/>
        <v>32.208694093606582</v>
      </c>
      <c r="R85" s="183">
        <f>IF(P85&lt;&gt;0, SUM(Q85:$Q$102)/P85, 1)</f>
        <v>0.68759567175747993</v>
      </c>
      <c r="S85" s="184">
        <f>IF(P85=0, 0, SUM($P85:P$102)/P85)</f>
        <v>4.9406165985020785</v>
      </c>
      <c r="T85" s="201">
        <f t="shared" si="47"/>
        <v>0.13917203613126927</v>
      </c>
      <c r="U85" s="187"/>
      <c r="V85" s="183" t="e">
        <f t="shared" si="48"/>
        <v>#VALUE!</v>
      </c>
      <c r="W85" s="183" t="e">
        <f t="shared" si="49"/>
        <v>#VALUE!</v>
      </c>
      <c r="X85" s="183" t="e">
        <f t="shared" si="43"/>
        <v>#VALUE!</v>
      </c>
      <c r="Y85" s="183" t="e">
        <f t="shared" si="44"/>
        <v>#VALUE!</v>
      </c>
      <c r="Z85" s="183" t="e">
        <f>IF(X85=0,1,SUM(Y85:$Y175)/X85)</f>
        <v>#VALUE!</v>
      </c>
      <c r="AA85" s="186" t="e">
        <f t="shared" si="50"/>
        <v>#VALUE!</v>
      </c>
      <c r="AB85" s="184" t="e">
        <f>SUM($X85:X$102)/X85</f>
        <v>#VALUE!</v>
      </c>
      <c r="AC85" s="184" t="e">
        <f t="shared" si="51"/>
        <v>#VALUE!</v>
      </c>
      <c r="AD85" s="183" t="e">
        <f t="shared" si="52"/>
        <v>#VALUE!</v>
      </c>
    </row>
    <row r="86" spans="1:30">
      <c r="A86" s="183">
        <f t="shared" si="53"/>
        <v>75</v>
      </c>
      <c r="B86" s="183" t="e">
        <f t="shared" si="35"/>
        <v>#VALUE!</v>
      </c>
      <c r="C86" s="194" t="e">
        <f t="shared" si="36"/>
        <v>#VALUE!</v>
      </c>
      <c r="D86" s="184" t="e">
        <f t="shared" si="54"/>
        <v>#VALUE!</v>
      </c>
      <c r="E86" s="185" t="e">
        <f t="shared" si="45"/>
        <v>#VALUE!</v>
      </c>
      <c r="F86" s="174" t="e">
        <f t="shared" si="37"/>
        <v>#VALUE!</v>
      </c>
      <c r="G86" s="206" t="e">
        <f t="shared" si="38"/>
        <v>#VALUE!</v>
      </c>
      <c r="H86" s="186" t="e">
        <f>IF(F86=0, 1, SUM(G86:$G$102)/F86)</f>
        <v>#VALUE!</v>
      </c>
      <c r="I86" s="184" t="e">
        <f>SUM(F86:$F$102)/F86</f>
        <v>#VALUE!</v>
      </c>
      <c r="J86" s="183" t="e">
        <f t="shared" si="34"/>
        <v>#VALUE!</v>
      </c>
      <c r="K86" s="187"/>
      <c r="L86" s="183">
        <f t="shared" si="39"/>
        <v>93</v>
      </c>
      <c r="M86" s="183">
        <f t="shared" si="40"/>
        <v>0.1137768</v>
      </c>
      <c r="N86" s="184">
        <f t="shared" si="55"/>
        <v>35413.373676003306</v>
      </c>
      <c r="O86" s="188">
        <f t="shared" si="46"/>
        <v>4029.2203340598935</v>
      </c>
      <c r="P86" s="174">
        <f t="shared" si="41"/>
        <v>281.80189450373575</v>
      </c>
      <c r="Q86" s="205">
        <f t="shared" si="42"/>
        <v>30.035145471262435</v>
      </c>
      <c r="R86" s="183">
        <f>IF(P86&lt;&gt;0, SUM(Q86:$Q$102)/P86, 1)</f>
        <v>0.70360672900902332</v>
      </c>
      <c r="S86" s="184">
        <f>IF(P86=0, 0, SUM($P86:P$102)/P86)</f>
        <v>4.6874046930795217</v>
      </c>
      <c r="T86" s="201">
        <f t="shared" si="47"/>
        <v>0.15010582082827784</v>
      </c>
      <c r="U86" s="187"/>
      <c r="V86" s="183" t="e">
        <f t="shared" si="48"/>
        <v>#VALUE!</v>
      </c>
      <c r="W86" s="183" t="e">
        <f t="shared" si="49"/>
        <v>#VALUE!</v>
      </c>
      <c r="X86" s="183" t="e">
        <f t="shared" si="43"/>
        <v>#VALUE!</v>
      </c>
      <c r="Y86" s="183" t="e">
        <f t="shared" si="44"/>
        <v>#VALUE!</v>
      </c>
      <c r="Z86" s="183" t="e">
        <f>IF(X86=0,1,SUM(Y86:$Y176)/X86)</f>
        <v>#VALUE!</v>
      </c>
      <c r="AA86" s="186" t="e">
        <f t="shared" si="50"/>
        <v>#VALUE!</v>
      </c>
      <c r="AB86" s="184" t="e">
        <f>SUM($X86:X$102)/X86</f>
        <v>#VALUE!</v>
      </c>
      <c r="AC86" s="184" t="e">
        <f t="shared" si="51"/>
        <v>#VALUE!</v>
      </c>
      <c r="AD86" s="183" t="e">
        <f t="shared" si="52"/>
        <v>#VALUE!</v>
      </c>
    </row>
    <row r="87" spans="1:30">
      <c r="A87" s="183">
        <f t="shared" si="53"/>
        <v>76</v>
      </c>
      <c r="B87" s="183" t="e">
        <f t="shared" si="35"/>
        <v>#VALUE!</v>
      </c>
      <c r="C87" s="194" t="e">
        <f t="shared" si="36"/>
        <v>#VALUE!</v>
      </c>
      <c r="D87" s="184" t="e">
        <f t="shared" si="54"/>
        <v>#VALUE!</v>
      </c>
      <c r="E87" s="185" t="e">
        <f t="shared" si="45"/>
        <v>#VALUE!</v>
      </c>
      <c r="F87" s="174" t="e">
        <f t="shared" si="37"/>
        <v>#VALUE!</v>
      </c>
      <c r="G87" s="206" t="e">
        <f t="shared" si="38"/>
        <v>#VALUE!</v>
      </c>
      <c r="H87" s="186" t="e">
        <f>IF(F87=0, 1, SUM(G87:$G$102)/F87)</f>
        <v>#VALUE!</v>
      </c>
      <c r="I87" s="184" t="e">
        <f>SUM(F87:$F$102)/F87</f>
        <v>#VALUE!</v>
      </c>
      <c r="J87" s="183" t="e">
        <f t="shared" si="34"/>
        <v>#VALUE!</v>
      </c>
      <c r="K87" s="187"/>
      <c r="L87" s="183">
        <f t="shared" si="39"/>
        <v>94</v>
      </c>
      <c r="M87" s="183">
        <f t="shared" si="40"/>
        <v>0.12609200000000001</v>
      </c>
      <c r="N87" s="184">
        <f t="shared" si="55"/>
        <v>31384.153341943413</v>
      </c>
      <c r="O87" s="188">
        <f t="shared" si="46"/>
        <v>3957.2906631923288</v>
      </c>
      <c r="P87" s="174">
        <f t="shared" si="41"/>
        <v>233.94789387649942</v>
      </c>
      <c r="Q87" s="205">
        <f t="shared" si="42"/>
        <v>27.633684154262824</v>
      </c>
      <c r="R87" s="183">
        <f>IF(P87&lt;&gt;0, SUM(Q87:$Q$102)/P87, 1)</f>
        <v>0.71914545141351782</v>
      </c>
      <c r="S87" s="184">
        <f>IF(P87=0, 0, SUM($P87:P$102)/P87)</f>
        <v>4.4416626757936246</v>
      </c>
      <c r="T87" s="201">
        <f t="shared" si="47"/>
        <v>0.16190906511940886</v>
      </c>
      <c r="U87" s="187"/>
      <c r="V87" s="183" t="e">
        <f t="shared" si="48"/>
        <v>#VALUE!</v>
      </c>
      <c r="W87" s="183" t="e">
        <f t="shared" si="49"/>
        <v>#VALUE!</v>
      </c>
      <c r="X87" s="183" t="e">
        <f t="shared" si="43"/>
        <v>#VALUE!</v>
      </c>
      <c r="Y87" s="183" t="e">
        <f t="shared" si="44"/>
        <v>#VALUE!</v>
      </c>
      <c r="Z87" s="183" t="e">
        <f>IF(X87=0,1,SUM(Y87:$Y177)/X87)</f>
        <v>#VALUE!</v>
      </c>
      <c r="AA87" s="186" t="e">
        <f t="shared" si="50"/>
        <v>#VALUE!</v>
      </c>
      <c r="AB87" s="184" t="e">
        <f>SUM($X87:X$102)/X87</f>
        <v>#VALUE!</v>
      </c>
      <c r="AC87" s="184" t="e">
        <f t="shared" si="51"/>
        <v>#VALUE!</v>
      </c>
      <c r="AD87" s="183" t="e">
        <f t="shared" si="52"/>
        <v>#VALUE!</v>
      </c>
    </row>
    <row r="88" spans="1:30">
      <c r="A88" s="183">
        <f t="shared" si="53"/>
        <v>77</v>
      </c>
      <c r="B88" s="183" t="e">
        <f t="shared" si="35"/>
        <v>#VALUE!</v>
      </c>
      <c r="C88" s="194" t="e">
        <f t="shared" si="36"/>
        <v>#VALUE!</v>
      </c>
      <c r="D88" s="184" t="e">
        <f t="shared" si="54"/>
        <v>#VALUE!</v>
      </c>
      <c r="E88" s="185" t="e">
        <f t="shared" si="45"/>
        <v>#VALUE!</v>
      </c>
      <c r="F88" s="174" t="e">
        <f t="shared" si="37"/>
        <v>#VALUE!</v>
      </c>
      <c r="G88" s="206" t="e">
        <f t="shared" si="38"/>
        <v>#VALUE!</v>
      </c>
      <c r="H88" s="186" t="e">
        <f>IF(F88=0, 1, SUM(G88:$G$102)/F88)</f>
        <v>#VALUE!</v>
      </c>
      <c r="I88" s="184" t="e">
        <f>SUM(F88:$F$102)/F88</f>
        <v>#VALUE!</v>
      </c>
      <c r="J88" s="183" t="e">
        <f t="shared" si="34"/>
        <v>#VALUE!</v>
      </c>
      <c r="K88" s="187"/>
      <c r="L88" s="183">
        <f t="shared" si="39"/>
        <v>95</v>
      </c>
      <c r="M88" s="183">
        <f t="shared" si="40"/>
        <v>0.13960159999999999</v>
      </c>
      <c r="N88" s="184">
        <f t="shared" si="55"/>
        <v>27426.862678751084</v>
      </c>
      <c r="O88" s="188">
        <f t="shared" si="46"/>
        <v>3828.8339129339365</v>
      </c>
      <c r="P88" s="174">
        <f t="shared" si="41"/>
        <v>191.5212515614275</v>
      </c>
      <c r="Q88" s="205">
        <f t="shared" si="42"/>
        <v>25.04606384260213</v>
      </c>
      <c r="R88" s="183">
        <f>IF(P88&lt;&gt;0, SUM(Q88:$Q$102)/P88, 1)</f>
        <v>0.73416855021802119</v>
      </c>
      <c r="S88" s="184">
        <f>IF(P88=0, 0, SUM($P88:P$102)/P88)</f>
        <v>4.2040751502557425</v>
      </c>
      <c r="T88" s="201">
        <f t="shared" si="47"/>
        <v>0.17463259432300116</v>
      </c>
      <c r="U88" s="187"/>
      <c r="V88" s="183" t="e">
        <f t="shared" si="48"/>
        <v>#VALUE!</v>
      </c>
      <c r="W88" s="183" t="e">
        <f t="shared" si="49"/>
        <v>#VALUE!</v>
      </c>
      <c r="X88" s="183" t="e">
        <f t="shared" si="43"/>
        <v>#VALUE!</v>
      </c>
      <c r="Y88" s="183" t="e">
        <f t="shared" si="44"/>
        <v>#VALUE!</v>
      </c>
      <c r="Z88" s="183" t="e">
        <f>IF(X88=0,1,SUM(Y88:$Y178)/X88)</f>
        <v>#VALUE!</v>
      </c>
      <c r="AA88" s="186" t="e">
        <f t="shared" si="50"/>
        <v>#VALUE!</v>
      </c>
      <c r="AB88" s="184" t="e">
        <f>SUM($X88:X$102)/X88</f>
        <v>#VALUE!</v>
      </c>
      <c r="AC88" s="184" t="e">
        <f t="shared" si="51"/>
        <v>#VALUE!</v>
      </c>
      <c r="AD88" s="183" t="e">
        <f t="shared" si="52"/>
        <v>#VALUE!</v>
      </c>
    </row>
    <row r="89" spans="1:30">
      <c r="A89" s="183">
        <f t="shared" si="53"/>
        <v>78</v>
      </c>
      <c r="B89" s="183" t="e">
        <f t="shared" si="35"/>
        <v>#VALUE!</v>
      </c>
      <c r="C89" s="194" t="e">
        <f t="shared" si="36"/>
        <v>#VALUE!</v>
      </c>
      <c r="D89" s="184" t="e">
        <f t="shared" si="54"/>
        <v>#VALUE!</v>
      </c>
      <c r="E89" s="185" t="e">
        <f t="shared" si="45"/>
        <v>#VALUE!</v>
      </c>
      <c r="F89" s="174" t="e">
        <f t="shared" si="37"/>
        <v>#VALUE!</v>
      </c>
      <c r="G89" s="206" t="e">
        <f t="shared" si="38"/>
        <v>#VALUE!</v>
      </c>
      <c r="H89" s="186" t="e">
        <f>IF(F89=0, 1, SUM(G89:$G$102)/F89)</f>
        <v>#VALUE!</v>
      </c>
      <c r="I89" s="184" t="e">
        <f>SUM(F89:$F$102)/F89</f>
        <v>#VALUE!</v>
      </c>
      <c r="J89" s="183" t="e">
        <f t="shared" si="34"/>
        <v>#VALUE!</v>
      </c>
      <c r="K89" s="187"/>
      <c r="L89" s="183">
        <f t="shared" si="39"/>
        <v>96</v>
      </c>
      <c r="M89" s="183">
        <f t="shared" si="40"/>
        <v>0.1543872</v>
      </c>
      <c r="N89" s="184">
        <f t="shared" si="55"/>
        <v>23598.028765817147</v>
      </c>
      <c r="O89" s="188">
        <f t="shared" si="46"/>
        <v>3643.2335866739631</v>
      </c>
      <c r="P89" s="174">
        <f t="shared" si="41"/>
        <v>154.36494464585456</v>
      </c>
      <c r="Q89" s="205">
        <f t="shared" si="42"/>
        <v>22.325031926958747</v>
      </c>
      <c r="R89" s="183">
        <f>IF(P89&lt;&gt;0, SUM(Q89:$Q$102)/P89, 1)</f>
        <v>0.74863380424433335</v>
      </c>
      <c r="S89" s="184">
        <f>IF(P89=0, 0, SUM($P89:P$102)/P89)</f>
        <v>3.9753098365803603</v>
      </c>
      <c r="T89" s="201">
        <f t="shared" si="47"/>
        <v>0.18832086932079811</v>
      </c>
      <c r="U89" s="187"/>
      <c r="V89" s="183" t="e">
        <f t="shared" si="48"/>
        <v>#VALUE!</v>
      </c>
      <c r="W89" s="183" t="e">
        <f t="shared" si="49"/>
        <v>#VALUE!</v>
      </c>
      <c r="X89" s="183" t="e">
        <f t="shared" si="43"/>
        <v>#VALUE!</v>
      </c>
      <c r="Y89" s="183" t="e">
        <f t="shared" si="44"/>
        <v>#VALUE!</v>
      </c>
      <c r="Z89" s="183" t="e">
        <f>IF(X89=0,1,SUM(Y89:$Y179)/X89)</f>
        <v>#VALUE!</v>
      </c>
      <c r="AA89" s="186" t="e">
        <f t="shared" si="50"/>
        <v>#VALUE!</v>
      </c>
      <c r="AB89" s="184" t="e">
        <f>SUM($X89:X$102)/X89</f>
        <v>#VALUE!</v>
      </c>
      <c r="AC89" s="184" t="e">
        <f t="shared" si="51"/>
        <v>#VALUE!</v>
      </c>
      <c r="AD89" s="183" t="e">
        <f t="shared" si="52"/>
        <v>#VALUE!</v>
      </c>
    </row>
    <row r="90" spans="1:30">
      <c r="A90" s="183">
        <f t="shared" si="53"/>
        <v>79</v>
      </c>
      <c r="B90" s="183" t="e">
        <f t="shared" si="35"/>
        <v>#VALUE!</v>
      </c>
      <c r="C90" s="194" t="e">
        <f t="shared" si="36"/>
        <v>#VALUE!</v>
      </c>
      <c r="D90" s="184" t="e">
        <f t="shared" si="54"/>
        <v>#VALUE!</v>
      </c>
      <c r="E90" s="185" t="e">
        <f t="shared" si="45"/>
        <v>#VALUE!</v>
      </c>
      <c r="F90" s="174" t="e">
        <f t="shared" si="37"/>
        <v>#VALUE!</v>
      </c>
      <c r="G90" s="206" t="e">
        <f t="shared" si="38"/>
        <v>#VALUE!</v>
      </c>
      <c r="H90" s="186" t="e">
        <f>IF(F90=0, 1, SUM(G90:$G$102)/F90)</f>
        <v>#VALUE!</v>
      </c>
      <c r="I90" s="184" t="e">
        <f>SUM(F90:$F$102)/F90</f>
        <v>#VALUE!</v>
      </c>
      <c r="J90" s="183" t="e">
        <f t="shared" si="34"/>
        <v>#VALUE!</v>
      </c>
      <c r="K90" s="187"/>
      <c r="L90" s="183">
        <f t="shared" si="39"/>
        <v>97</v>
      </c>
      <c r="M90" s="183">
        <f t="shared" si="40"/>
        <v>0.17052800000000001</v>
      </c>
      <c r="N90" s="184">
        <f t="shared" si="55"/>
        <v>19954.795179143184</v>
      </c>
      <c r="O90" s="188">
        <f t="shared" si="46"/>
        <v>3402.8513123089288</v>
      </c>
      <c r="P90" s="174">
        <f t="shared" si="41"/>
        <v>122.27913167571531</v>
      </c>
      <c r="Q90" s="205">
        <f t="shared" si="42"/>
        <v>19.533504230816281</v>
      </c>
      <c r="R90" s="183">
        <f>IF(P90&lt;&gt;0, SUM(Q90:$Q$102)/P90, 1)</f>
        <v>0.76249955775365019</v>
      </c>
      <c r="S90" s="184">
        <f>IF(P90=0, 0, SUM($P90:P$102)/P90)</f>
        <v>3.7560255125626467</v>
      </c>
      <c r="T90" s="201">
        <f t="shared" si="47"/>
        <v>0.20300702303627721</v>
      </c>
      <c r="U90" s="187"/>
      <c r="V90" s="183" t="e">
        <f t="shared" si="48"/>
        <v>#VALUE!</v>
      </c>
      <c r="W90" s="183" t="e">
        <f t="shared" si="49"/>
        <v>#VALUE!</v>
      </c>
      <c r="X90" s="183" t="e">
        <f t="shared" si="43"/>
        <v>#VALUE!</v>
      </c>
      <c r="Y90" s="183" t="e">
        <f t="shared" si="44"/>
        <v>#VALUE!</v>
      </c>
      <c r="Z90" s="183" t="e">
        <f>IF(X90=0,1,SUM(Y90:$Y180)/X90)</f>
        <v>#VALUE!</v>
      </c>
      <c r="AA90" s="186" t="e">
        <f t="shared" si="50"/>
        <v>#VALUE!</v>
      </c>
      <c r="AB90" s="184" t="e">
        <f>SUM($X90:X$102)/X90</f>
        <v>#VALUE!</v>
      </c>
      <c r="AC90" s="184" t="e">
        <f t="shared" si="51"/>
        <v>#VALUE!</v>
      </c>
      <c r="AD90" s="183" t="e">
        <f t="shared" si="52"/>
        <v>#VALUE!</v>
      </c>
    </row>
    <row r="91" spans="1:30">
      <c r="A91" s="183">
        <f t="shared" si="53"/>
        <v>80</v>
      </c>
      <c r="B91" s="183" t="e">
        <f t="shared" si="35"/>
        <v>#VALUE!</v>
      </c>
      <c r="C91" s="194" t="e">
        <f t="shared" si="36"/>
        <v>#VALUE!</v>
      </c>
      <c r="D91" s="184" t="e">
        <f t="shared" si="54"/>
        <v>#VALUE!</v>
      </c>
      <c r="E91" s="185" t="e">
        <f t="shared" si="45"/>
        <v>#VALUE!</v>
      </c>
      <c r="F91" s="174" t="e">
        <f t="shared" si="37"/>
        <v>#VALUE!</v>
      </c>
      <c r="G91" s="206" t="e">
        <f t="shared" si="38"/>
        <v>#VALUE!</v>
      </c>
      <c r="H91" s="186" t="e">
        <f>IF(F91=0, 1, SUM(G91:$G$102)/F91)</f>
        <v>#VALUE!</v>
      </c>
      <c r="I91" s="184" t="e">
        <f>SUM(F91:$F$102)/F91</f>
        <v>#VALUE!</v>
      </c>
      <c r="J91" s="183" t="e">
        <f t="shared" si="34"/>
        <v>#VALUE!</v>
      </c>
      <c r="K91" s="187"/>
      <c r="L91" s="183">
        <f t="shared" si="39"/>
        <v>98</v>
      </c>
      <c r="M91" s="183">
        <f t="shared" si="40"/>
        <v>0.1880984</v>
      </c>
      <c r="N91" s="184">
        <f t="shared" si="55"/>
        <v>16551.943866834255</v>
      </c>
      <c r="O91" s="188">
        <f t="shared" si="46"/>
        <v>3113.3941582413372</v>
      </c>
      <c r="P91" s="174">
        <f t="shared" si="41"/>
        <v>95.013691718331557</v>
      </c>
      <c r="Q91" s="205">
        <f t="shared" si="42"/>
        <v>16.741848609191027</v>
      </c>
      <c r="R91" s="183">
        <f>IF(P91&lt;&gt;0, SUM(Q91:$Q$102)/P91, 1)</f>
        <v>0.77572272228842143</v>
      </c>
      <c r="S91" s="184">
        <f>IF(P91=0, 0, SUM($P91:P$102)/P91)</f>
        <v>3.5469036141794121</v>
      </c>
      <c r="T91" s="201">
        <f t="shared" si="47"/>
        <v>0.21870420137365007</v>
      </c>
      <c r="U91" s="187"/>
      <c r="V91" s="183" t="e">
        <f t="shared" si="48"/>
        <v>#VALUE!</v>
      </c>
      <c r="W91" s="183" t="e">
        <f t="shared" si="49"/>
        <v>#VALUE!</v>
      </c>
      <c r="X91" s="183" t="e">
        <f t="shared" si="43"/>
        <v>#VALUE!</v>
      </c>
      <c r="Y91" s="183" t="e">
        <f t="shared" si="44"/>
        <v>#VALUE!</v>
      </c>
      <c r="Z91" s="183" t="e">
        <f>IF(X91=0,1,SUM(Y91:$Y181)/X91)</f>
        <v>#VALUE!</v>
      </c>
      <c r="AA91" s="186" t="e">
        <f t="shared" si="50"/>
        <v>#VALUE!</v>
      </c>
      <c r="AB91" s="184" t="e">
        <f>SUM($X91:X$102)/X91</f>
        <v>#VALUE!</v>
      </c>
      <c r="AC91" s="184" t="e">
        <f t="shared" si="51"/>
        <v>#VALUE!</v>
      </c>
      <c r="AD91" s="183" t="e">
        <f t="shared" si="52"/>
        <v>#VALUE!</v>
      </c>
    </row>
    <row r="92" spans="1:30">
      <c r="A92" s="183">
        <f t="shared" si="53"/>
        <v>81</v>
      </c>
      <c r="B92" s="183" t="e">
        <f t="shared" si="35"/>
        <v>#VALUE!</v>
      </c>
      <c r="C92" s="194" t="e">
        <f t="shared" si="36"/>
        <v>#VALUE!</v>
      </c>
      <c r="D92" s="184" t="e">
        <f t="shared" si="54"/>
        <v>#VALUE!</v>
      </c>
      <c r="E92" s="185" t="e">
        <f t="shared" si="45"/>
        <v>#VALUE!</v>
      </c>
      <c r="F92" s="174" t="e">
        <f t="shared" si="37"/>
        <v>#VALUE!</v>
      </c>
      <c r="G92" s="206" t="e">
        <f t="shared" si="38"/>
        <v>#VALUE!</v>
      </c>
      <c r="H92" s="186" t="e">
        <f>IF(F92=0, 1, SUM(G92:$G$102)/F92)</f>
        <v>#VALUE!</v>
      </c>
      <c r="I92" s="184" t="e">
        <f>SUM(F92:$F$102)/F92</f>
        <v>#VALUE!</v>
      </c>
      <c r="J92" s="183" t="e">
        <f t="shared" si="34"/>
        <v>#VALUE!</v>
      </c>
      <c r="K92" s="187"/>
      <c r="L92" s="183">
        <f t="shared" si="39"/>
        <v>99</v>
      </c>
      <c r="M92" s="183">
        <f t="shared" si="40"/>
        <v>0.20716480000000004</v>
      </c>
      <c r="N92" s="184">
        <f t="shared" si="55"/>
        <v>13438.549708592918</v>
      </c>
      <c r="O92" s="188">
        <f t="shared" si="46"/>
        <v>2783.9944626707111</v>
      </c>
      <c r="P92" s="174">
        <f t="shared" si="41"/>
        <v>72.26395159533503</v>
      </c>
      <c r="Q92" s="205">
        <f t="shared" si="42"/>
        <v>14.023931690358095</v>
      </c>
      <c r="R92" s="183">
        <f>IF(P92&lt;&gt;0, SUM(Q92:$Q$102)/P92, 1)</f>
        <v>0.78825513589687435</v>
      </c>
      <c r="S92" s="184">
        <f>IF(P92=0, 0, SUM($P92:P$102)/P92)</f>
        <v>3.3487058137790631</v>
      </c>
      <c r="T92" s="201">
        <f t="shared" si="47"/>
        <v>0.23539097780802579</v>
      </c>
      <c r="U92" s="187"/>
      <c r="V92" s="183" t="e">
        <f t="shared" si="48"/>
        <v>#VALUE!</v>
      </c>
      <c r="W92" s="183" t="e">
        <f t="shared" si="49"/>
        <v>#VALUE!</v>
      </c>
      <c r="X92" s="183" t="e">
        <f t="shared" si="43"/>
        <v>#VALUE!</v>
      </c>
      <c r="Y92" s="183" t="e">
        <f t="shared" si="44"/>
        <v>#VALUE!</v>
      </c>
      <c r="Z92" s="183" t="e">
        <f>IF(X92=0,1,SUM(Y92:$Y182)/X92)</f>
        <v>#VALUE!</v>
      </c>
      <c r="AA92" s="186" t="e">
        <f t="shared" si="50"/>
        <v>#VALUE!</v>
      </c>
      <c r="AB92" s="184" t="e">
        <f>SUM($X92:X$102)/X92</f>
        <v>#VALUE!</v>
      </c>
      <c r="AC92" s="184" t="e">
        <f t="shared" si="51"/>
        <v>#VALUE!</v>
      </c>
      <c r="AD92" s="183" t="e">
        <f t="shared" si="52"/>
        <v>#VALUE!</v>
      </c>
    </row>
    <row r="93" spans="1:30">
      <c r="A93" s="183">
        <f t="shared" si="53"/>
        <v>82</v>
      </c>
      <c r="B93" s="183" t="e">
        <f t="shared" si="35"/>
        <v>#VALUE!</v>
      </c>
      <c r="C93" s="194" t="e">
        <f t="shared" si="36"/>
        <v>#VALUE!</v>
      </c>
      <c r="D93" s="184" t="e">
        <f t="shared" si="54"/>
        <v>#VALUE!</v>
      </c>
      <c r="E93" s="185" t="e">
        <f t="shared" si="45"/>
        <v>#VALUE!</v>
      </c>
      <c r="F93" s="174" t="e">
        <f t="shared" si="37"/>
        <v>#VALUE!</v>
      </c>
      <c r="G93" s="206" t="e">
        <f t="shared" si="38"/>
        <v>#VALUE!</v>
      </c>
      <c r="H93" s="186" t="e">
        <f>IF(F93=0, 1, SUM(G93:$G$102)/F93)</f>
        <v>#VALUE!</v>
      </c>
      <c r="I93" s="184" t="e">
        <f>SUM(F93:$F$102)/F93</f>
        <v>#VALUE!</v>
      </c>
      <c r="J93" s="183" t="e">
        <f t="shared" si="34"/>
        <v>#VALUE!</v>
      </c>
      <c r="K93" s="187"/>
      <c r="L93" s="183">
        <f t="shared" si="39"/>
        <v>100</v>
      </c>
      <c r="M93" s="183">
        <f t="shared" si="40"/>
        <v>0.22778160000000003</v>
      </c>
      <c r="N93" s="184">
        <f t="shared" si="55"/>
        <v>10654.555245922207</v>
      </c>
      <c r="O93" s="188">
        <f t="shared" si="46"/>
        <v>2426.9116412045532</v>
      </c>
      <c r="P93" s="174">
        <f t="shared" si="41"/>
        <v>53.670636548831631</v>
      </c>
      <c r="Q93" s="205">
        <f t="shared" si="42"/>
        <v>11.452162497528191</v>
      </c>
      <c r="R93" s="183">
        <f>IF(P93&lt;&gt;0, SUM(Q93:$Q$102)/P93, 1)</f>
        <v>0.8000370790422946</v>
      </c>
      <c r="S93" s="184">
        <f>IF(P93=0, 0, SUM($P93:P$102)/P93)</f>
        <v>3.1623765647755664</v>
      </c>
      <c r="T93" s="201">
        <f t="shared" si="47"/>
        <v>0.25298602574835144</v>
      </c>
      <c r="U93" s="187"/>
      <c r="V93" s="183" t="e">
        <f t="shared" si="48"/>
        <v>#VALUE!</v>
      </c>
      <c r="W93" s="183" t="e">
        <f t="shared" si="49"/>
        <v>#VALUE!</v>
      </c>
      <c r="X93" s="183" t="e">
        <f t="shared" si="43"/>
        <v>#VALUE!</v>
      </c>
      <c r="Y93" s="183" t="e">
        <f t="shared" si="44"/>
        <v>#VALUE!</v>
      </c>
      <c r="Z93" s="183" t="e">
        <f>IF(X93=0,1,SUM(Y93:$Y183)/X93)</f>
        <v>#VALUE!</v>
      </c>
      <c r="AA93" s="186" t="e">
        <f t="shared" si="50"/>
        <v>#VALUE!</v>
      </c>
      <c r="AB93" s="184" t="e">
        <f>SUM($X93:X$102)/X93</f>
        <v>#VALUE!</v>
      </c>
      <c r="AC93" s="184" t="e">
        <f t="shared" si="51"/>
        <v>#VALUE!</v>
      </c>
      <c r="AD93" s="183" t="e">
        <f t="shared" si="52"/>
        <v>#VALUE!</v>
      </c>
    </row>
    <row r="94" spans="1:30">
      <c r="A94" s="183">
        <f t="shared" si="53"/>
        <v>83</v>
      </c>
      <c r="B94" s="183" t="e">
        <f t="shared" si="35"/>
        <v>#VALUE!</v>
      </c>
      <c r="C94" s="194" t="e">
        <f t="shared" si="36"/>
        <v>#VALUE!</v>
      </c>
      <c r="D94" s="184" t="e">
        <f t="shared" si="54"/>
        <v>#VALUE!</v>
      </c>
      <c r="E94" s="185" t="e">
        <f t="shared" si="45"/>
        <v>#VALUE!</v>
      </c>
      <c r="F94" s="174" t="e">
        <f t="shared" si="37"/>
        <v>#VALUE!</v>
      </c>
      <c r="G94" s="206" t="e">
        <f t="shared" si="38"/>
        <v>#VALUE!</v>
      </c>
      <c r="H94" s="186" t="e">
        <f>IF(F94=0, 1, SUM(G94:$G$102)/F94)</f>
        <v>#VALUE!</v>
      </c>
      <c r="I94" s="184" t="e">
        <f>SUM(F94:$F$102)/F94</f>
        <v>#VALUE!</v>
      </c>
      <c r="J94" s="183" t="e">
        <f t="shared" si="34"/>
        <v>#VALUE!</v>
      </c>
      <c r="K94" s="187"/>
      <c r="L94" s="183">
        <f t="shared" si="39"/>
        <v>101</v>
      </c>
      <c r="M94" s="183">
        <f t="shared" si="40"/>
        <v>0.24975120000000001</v>
      </c>
      <c r="N94" s="184">
        <f t="shared" si="55"/>
        <v>8227.6436047176539</v>
      </c>
      <c r="O94" s="188">
        <f t="shared" si="46"/>
        <v>2054.8638634505596</v>
      </c>
      <c r="P94" s="174">
        <f t="shared" si="41"/>
        <v>38.824780405358581</v>
      </c>
      <c r="Q94" s="205">
        <f t="shared" si="42"/>
        <v>9.0834056168382133</v>
      </c>
      <c r="R94" s="183">
        <f>IF(P94&lt;&gt;0, SUM(Q94:$Q$102)/P94, 1)</f>
        <v>0.81098557335288735</v>
      </c>
      <c r="S94" s="184">
        <f>IF(P94=0, 0, SUM($P94:P$102)/P94)</f>
        <v>2.9892281547524862</v>
      </c>
      <c r="T94" s="201">
        <f t="shared" si="47"/>
        <v>0.27130266790225605</v>
      </c>
      <c r="U94" s="187"/>
      <c r="V94" s="183" t="e">
        <f t="shared" si="48"/>
        <v>#VALUE!</v>
      </c>
      <c r="W94" s="183" t="e">
        <f t="shared" si="49"/>
        <v>#VALUE!</v>
      </c>
      <c r="X94" s="183" t="e">
        <f t="shared" si="43"/>
        <v>#VALUE!</v>
      </c>
      <c r="Y94" s="183" t="e">
        <f t="shared" si="44"/>
        <v>#VALUE!</v>
      </c>
      <c r="Z94" s="183" t="e">
        <f>IF(X94=0,1,SUM(Y94:$Y184)/X94)</f>
        <v>#VALUE!</v>
      </c>
      <c r="AA94" s="186" t="e">
        <f t="shared" si="50"/>
        <v>#VALUE!</v>
      </c>
      <c r="AB94" s="184" t="e">
        <f>SUM($X94:X$102)/X94</f>
        <v>#VALUE!</v>
      </c>
      <c r="AC94" s="184" t="e">
        <f t="shared" si="51"/>
        <v>#VALUE!</v>
      </c>
      <c r="AD94" s="183" t="e">
        <f t="shared" si="52"/>
        <v>#VALUE!</v>
      </c>
    </row>
    <row r="95" spans="1:30">
      <c r="A95" s="183">
        <f t="shared" si="53"/>
        <v>84</v>
      </c>
      <c r="B95" s="183" t="e">
        <f t="shared" si="35"/>
        <v>#VALUE!</v>
      </c>
      <c r="C95" s="194" t="e">
        <f t="shared" si="36"/>
        <v>#VALUE!</v>
      </c>
      <c r="D95" s="184" t="e">
        <f t="shared" si="54"/>
        <v>#VALUE!</v>
      </c>
      <c r="E95" s="185" t="e">
        <f t="shared" si="45"/>
        <v>#VALUE!</v>
      </c>
      <c r="F95" s="174" t="e">
        <f t="shared" si="37"/>
        <v>#VALUE!</v>
      </c>
      <c r="G95" s="206" t="e">
        <f t="shared" si="38"/>
        <v>#VALUE!</v>
      </c>
      <c r="H95" s="186" t="e">
        <f>IF(F95=0, 1, SUM(G95:$G$102)/F95)</f>
        <v>#VALUE!</v>
      </c>
      <c r="I95" s="184" t="e">
        <f>SUM(F95:$F$102)/F95</f>
        <v>#VALUE!</v>
      </c>
      <c r="J95" s="183" t="e">
        <f t="shared" si="34"/>
        <v>#VALUE!</v>
      </c>
      <c r="K95" s="187"/>
      <c r="L95" s="183">
        <f t="shared" si="39"/>
        <v>102</v>
      </c>
      <c r="M95" s="183">
        <f t="shared" si="40"/>
        <v>0.27124799999999999</v>
      </c>
      <c r="N95" s="184">
        <f t="shared" si="55"/>
        <v>6172.7797412670943</v>
      </c>
      <c r="O95" s="188">
        <f t="shared" si="46"/>
        <v>1674.3541592592164</v>
      </c>
      <c r="P95" s="174">
        <f t="shared" si="41"/>
        <v>27.286412093099571</v>
      </c>
      <c r="Q95" s="205">
        <f t="shared" si="42"/>
        <v>6.9333814589499498</v>
      </c>
      <c r="R95" s="183">
        <f>IF(P95&lt;&gt;0, SUM(Q95:$Q$102)/P95, 1)</f>
        <v>0.82102883677282412</v>
      </c>
      <c r="S95" s="184">
        <f>IF(P95=0, 0, SUM($P95:P$102)/P95)</f>
        <v>2.8303958036297807</v>
      </c>
      <c r="T95" s="201">
        <f t="shared" si="47"/>
        <v>0.29007562677979992</v>
      </c>
      <c r="U95" s="187"/>
      <c r="V95" s="183" t="e">
        <f t="shared" si="48"/>
        <v>#VALUE!</v>
      </c>
      <c r="W95" s="183" t="e">
        <f t="shared" si="49"/>
        <v>#VALUE!</v>
      </c>
      <c r="X95" s="183" t="e">
        <f t="shared" si="43"/>
        <v>#VALUE!</v>
      </c>
      <c r="Y95" s="183" t="e">
        <f t="shared" si="44"/>
        <v>#VALUE!</v>
      </c>
      <c r="Z95" s="183" t="e">
        <f>IF(X95=0,1,SUM(Y95:$Y185)/X95)</f>
        <v>#VALUE!</v>
      </c>
      <c r="AA95" s="186" t="e">
        <f t="shared" si="50"/>
        <v>#VALUE!</v>
      </c>
      <c r="AB95" s="184" t="e">
        <f>SUM($X95:X$102)/X95</f>
        <v>#VALUE!</v>
      </c>
      <c r="AC95" s="184" t="e">
        <f t="shared" si="51"/>
        <v>#VALUE!</v>
      </c>
      <c r="AD95" s="183" t="e">
        <f t="shared" si="52"/>
        <v>#VALUE!</v>
      </c>
    </row>
    <row r="96" spans="1:30">
      <c r="A96" s="183">
        <f t="shared" si="53"/>
        <v>85</v>
      </c>
      <c r="B96" s="183" t="e">
        <f t="shared" si="35"/>
        <v>#VALUE!</v>
      </c>
      <c r="C96" s="194" t="e">
        <f t="shared" si="36"/>
        <v>#VALUE!</v>
      </c>
      <c r="D96" s="184" t="e">
        <f t="shared" si="54"/>
        <v>#VALUE!</v>
      </c>
      <c r="E96" s="185" t="e">
        <f t="shared" si="45"/>
        <v>#VALUE!</v>
      </c>
      <c r="F96" s="174" t="e">
        <f t="shared" si="37"/>
        <v>#VALUE!</v>
      </c>
      <c r="G96" s="206" t="e">
        <f t="shared" si="38"/>
        <v>#VALUE!</v>
      </c>
      <c r="H96" s="186" t="e">
        <f>IF(F96=0, 1, SUM(G96:$G$102)/F96)</f>
        <v>#VALUE!</v>
      </c>
      <c r="I96" s="184" t="e">
        <f>SUM(F96:$F$102)/F96</f>
        <v>#VALUE!</v>
      </c>
      <c r="J96" s="183" t="e">
        <f t="shared" si="34"/>
        <v>#VALUE!</v>
      </c>
      <c r="K96" s="187"/>
      <c r="L96" s="183">
        <f t="shared" si="39"/>
        <v>103</v>
      </c>
      <c r="M96" s="183">
        <f t="shared" si="40"/>
        <v>0.291632</v>
      </c>
      <c r="N96" s="184">
        <f t="shared" si="55"/>
        <v>4498.4255820078779</v>
      </c>
      <c r="O96" s="188">
        <f t="shared" si="46"/>
        <v>1311.8848493321216</v>
      </c>
      <c r="P96" s="174">
        <f t="shared" si="41"/>
        <v>18.627660314445436</v>
      </c>
      <c r="Q96" s="205">
        <f t="shared" si="42"/>
        <v>5.0889197497164886</v>
      </c>
      <c r="R96" s="183">
        <f>IF(P96&lt;&gt;0, SUM(Q96:$Q$102)/P96, 1)</f>
        <v>0.83046123133108363</v>
      </c>
      <c r="S96" s="184">
        <f>IF(P96=0, 0, SUM($P96:P$102)/P96)</f>
        <v>2.6812242304306406</v>
      </c>
      <c r="T96" s="201">
        <f t="shared" si="47"/>
        <v>0.30973210741039009</v>
      </c>
      <c r="U96" s="187"/>
      <c r="V96" s="183" t="e">
        <f t="shared" si="48"/>
        <v>#VALUE!</v>
      </c>
      <c r="W96" s="183" t="e">
        <f t="shared" si="49"/>
        <v>#VALUE!</v>
      </c>
      <c r="X96" s="183" t="e">
        <f t="shared" si="43"/>
        <v>#VALUE!</v>
      </c>
      <c r="Y96" s="183" t="e">
        <f t="shared" si="44"/>
        <v>#VALUE!</v>
      </c>
      <c r="Z96" s="183" t="e">
        <f>IF(X96=0,1,SUM(Y96:$Y186)/X96)</f>
        <v>#VALUE!</v>
      </c>
      <c r="AA96" s="186" t="e">
        <f t="shared" si="50"/>
        <v>#VALUE!</v>
      </c>
      <c r="AB96" s="184" t="e">
        <f>SUM($X96:X$102)/X96</f>
        <v>#VALUE!</v>
      </c>
      <c r="AC96" s="184" t="e">
        <f t="shared" si="51"/>
        <v>#VALUE!</v>
      </c>
      <c r="AD96" s="183" t="e">
        <f t="shared" si="52"/>
        <v>#VALUE!</v>
      </c>
    </row>
    <row r="97" spans="1:30">
      <c r="A97" s="183">
        <f t="shared" si="53"/>
        <v>86</v>
      </c>
      <c r="B97" s="183" t="e">
        <f t="shared" si="35"/>
        <v>#VALUE!</v>
      </c>
      <c r="C97" s="194" t="e">
        <f t="shared" si="36"/>
        <v>#VALUE!</v>
      </c>
      <c r="D97" s="184" t="e">
        <f t="shared" si="54"/>
        <v>#VALUE!</v>
      </c>
      <c r="E97" s="185" t="e">
        <f t="shared" si="45"/>
        <v>#VALUE!</v>
      </c>
      <c r="F97" s="174" t="e">
        <f t="shared" si="37"/>
        <v>#VALUE!</v>
      </c>
      <c r="G97" s="206" t="e">
        <f t="shared" si="38"/>
        <v>#VALUE!</v>
      </c>
      <c r="H97" s="186" t="e">
        <f>IF(F97=0, 1, SUM(G97:$G$102)/F97)</f>
        <v>#VALUE!</v>
      </c>
      <c r="I97" s="184" t="e">
        <f>SUM(F97:$F$102)/F97</f>
        <v>#VALUE!</v>
      </c>
      <c r="J97" s="183" t="e">
        <f t="shared" si="34"/>
        <v>#VALUE!</v>
      </c>
      <c r="K97" s="187"/>
      <c r="L97" s="183">
        <f t="shared" si="39"/>
        <v>104</v>
      </c>
      <c r="M97" s="183">
        <f t="shared" si="40"/>
        <v>0.31095760000000006</v>
      </c>
      <c r="N97" s="184">
        <f t="shared" si="55"/>
        <v>3186.5407326757563</v>
      </c>
      <c r="O97" s="188">
        <f t="shared" si="46"/>
        <v>990.87905853509483</v>
      </c>
      <c r="P97" s="174">
        <f t="shared" si="41"/>
        <v>12.360879139693754</v>
      </c>
      <c r="Q97" s="205">
        <f t="shared" si="42"/>
        <v>3.6006644601116955</v>
      </c>
      <c r="R97" s="183">
        <f>IF(P97&lt;&gt;0, SUM(Q97:$Q$102)/P97, 1)</f>
        <v>0.83979706091456952</v>
      </c>
      <c r="S97" s="184">
        <f>IF(P97=0, 0, SUM($P97:P$102)/P97)</f>
        <v>2.5335798144251429</v>
      </c>
      <c r="T97" s="201">
        <f t="shared" si="47"/>
        <v>0.33146658973722343</v>
      </c>
      <c r="U97" s="187"/>
      <c r="V97" s="183" t="e">
        <f t="shared" si="48"/>
        <v>#VALUE!</v>
      </c>
      <c r="W97" s="183" t="e">
        <f t="shared" si="49"/>
        <v>#VALUE!</v>
      </c>
      <c r="X97" s="183" t="e">
        <f t="shared" si="43"/>
        <v>#VALUE!</v>
      </c>
      <c r="Y97" s="183" t="e">
        <f t="shared" si="44"/>
        <v>#VALUE!</v>
      </c>
      <c r="Z97" s="183" t="e">
        <f>IF(X97=0,1,SUM(Y97:$Y187)/X97)</f>
        <v>#VALUE!</v>
      </c>
      <c r="AA97" s="186" t="e">
        <f t="shared" si="50"/>
        <v>#VALUE!</v>
      </c>
      <c r="AB97" s="184" t="e">
        <f>SUM($X97:X$102)/X97</f>
        <v>#VALUE!</v>
      </c>
      <c r="AC97" s="184" t="e">
        <f t="shared" si="51"/>
        <v>#VALUE!</v>
      </c>
      <c r="AD97" s="183" t="e">
        <f t="shared" si="52"/>
        <v>#VALUE!</v>
      </c>
    </row>
    <row r="98" spans="1:30">
      <c r="A98" s="183">
        <f t="shared" si="53"/>
        <v>87</v>
      </c>
      <c r="B98" s="183" t="e">
        <f t="shared" si="35"/>
        <v>#VALUE!</v>
      </c>
      <c r="C98" s="194" t="e">
        <f t="shared" si="36"/>
        <v>#VALUE!</v>
      </c>
      <c r="D98" s="184" t="e">
        <f t="shared" si="54"/>
        <v>#VALUE!</v>
      </c>
      <c r="E98" s="185" t="e">
        <f t="shared" si="45"/>
        <v>#VALUE!</v>
      </c>
      <c r="F98" s="174" t="e">
        <f t="shared" si="37"/>
        <v>#VALUE!</v>
      </c>
      <c r="G98" s="206" t="e">
        <f t="shared" si="38"/>
        <v>#VALUE!</v>
      </c>
      <c r="H98" s="186" t="e">
        <f>IF(F98=0, 1, SUM(G98:$G$102)/F98)</f>
        <v>#VALUE!</v>
      </c>
      <c r="I98" s="184" t="e">
        <f>SUM(F98:$F$102)/F98</f>
        <v>#VALUE!</v>
      </c>
      <c r="J98" s="183" t="e">
        <f t="shared" si="34"/>
        <v>#VALUE!</v>
      </c>
      <c r="K98" s="187"/>
      <c r="L98" s="183">
        <f t="shared" si="39"/>
        <v>105</v>
      </c>
      <c r="M98" s="183">
        <f t="shared" si="40"/>
        <v>0.32927440000000002</v>
      </c>
      <c r="N98" s="184">
        <f t="shared" si="55"/>
        <v>2195.6616741406615</v>
      </c>
      <c r="O98" s="188">
        <f t="shared" si="46"/>
        <v>722.97518035566191</v>
      </c>
      <c r="P98" s="174">
        <f t="shared" si="41"/>
        <v>7.9786134225054042</v>
      </c>
      <c r="Q98" s="205">
        <f t="shared" si="42"/>
        <v>2.4610333934683037</v>
      </c>
      <c r="R98" s="183">
        <f>IF(P98&lt;&gt;0, SUM(Q98:$Q$102)/P98, 1)</f>
        <v>0.84976739098537779</v>
      </c>
      <c r="S98" s="184">
        <f>IF(P98=0, 0, SUM($P98:P$102)/P98)</f>
        <v>2.3759008907127344</v>
      </c>
      <c r="T98" s="201">
        <f t="shared" si="47"/>
        <v>0.35766112732524818</v>
      </c>
      <c r="U98" s="187"/>
      <c r="V98" s="183" t="e">
        <f t="shared" si="48"/>
        <v>#VALUE!</v>
      </c>
      <c r="W98" s="183" t="e">
        <f t="shared" si="49"/>
        <v>#VALUE!</v>
      </c>
      <c r="X98" s="183" t="e">
        <f t="shared" si="43"/>
        <v>#VALUE!</v>
      </c>
      <c r="Y98" s="183" t="e">
        <f t="shared" si="44"/>
        <v>#VALUE!</v>
      </c>
      <c r="Z98" s="183" t="e">
        <f>IF(X98=0,1,SUM(Y98:$Y188)/X98)</f>
        <v>#VALUE!</v>
      </c>
      <c r="AA98" s="186" t="e">
        <f t="shared" si="50"/>
        <v>#VALUE!</v>
      </c>
      <c r="AB98" s="184" t="e">
        <f>SUM($X98:X$102)/X98</f>
        <v>#VALUE!</v>
      </c>
      <c r="AC98" s="184" t="e">
        <f t="shared" si="51"/>
        <v>#VALUE!</v>
      </c>
      <c r="AD98" s="183" t="e">
        <f t="shared" si="52"/>
        <v>#VALUE!</v>
      </c>
    </row>
    <row r="99" spans="1:30">
      <c r="A99" s="183">
        <f t="shared" si="53"/>
        <v>88</v>
      </c>
      <c r="B99" s="183" t="e">
        <f t="shared" si="35"/>
        <v>#VALUE!</v>
      </c>
      <c r="C99" s="194" t="e">
        <f t="shared" si="36"/>
        <v>#VALUE!</v>
      </c>
      <c r="D99" s="184" t="e">
        <f t="shared" si="54"/>
        <v>#VALUE!</v>
      </c>
      <c r="E99" s="185" t="e">
        <f t="shared" si="45"/>
        <v>#VALUE!</v>
      </c>
      <c r="F99" s="174" t="e">
        <f t="shared" si="37"/>
        <v>#VALUE!</v>
      </c>
      <c r="G99" s="206" t="e">
        <f t="shared" si="38"/>
        <v>#VALUE!</v>
      </c>
      <c r="H99" s="186" t="e">
        <f>IF(F99=0, 1, SUM(G99:$G$102)/F99)</f>
        <v>#VALUE!</v>
      </c>
      <c r="I99" s="184" t="e">
        <f>SUM(F99:$F$102)/F99</f>
        <v>#VALUE!</v>
      </c>
      <c r="J99" s="183" t="e">
        <f t="shared" si="34"/>
        <v>#VALUE!</v>
      </c>
      <c r="K99" s="187"/>
      <c r="L99" s="183">
        <f t="shared" si="39"/>
        <v>106</v>
      </c>
      <c r="M99" s="183">
        <f t="shared" si="40"/>
        <v>0.34662799999999999</v>
      </c>
      <c r="N99" s="184">
        <f t="shared" si="55"/>
        <v>1472.6864937849996</v>
      </c>
      <c r="O99" s="188">
        <f t="shared" si="46"/>
        <v>510.4743739677067</v>
      </c>
      <c r="P99" s="174">
        <f t="shared" si="41"/>
        <v>5.01307754096299</v>
      </c>
      <c r="Q99" s="205">
        <f t="shared" si="42"/>
        <v>1.6277967605329451</v>
      </c>
      <c r="R99" s="183">
        <f>IF(P99&lt;&gt;0, SUM(Q99:$Q$102)/P99, 1)</f>
        <v>0.86153307683036184</v>
      </c>
      <c r="S99" s="184">
        <f>IF(P99=0, 0, SUM($P99:P$102)/P99)</f>
        <v>2.18982874790502</v>
      </c>
      <c r="T99" s="201">
        <f t="shared" si="47"/>
        <v>0.39342486377283115</v>
      </c>
      <c r="U99" s="187"/>
      <c r="V99" s="183" t="e">
        <f t="shared" si="48"/>
        <v>#VALUE!</v>
      </c>
      <c r="W99" s="183" t="e">
        <f t="shared" si="49"/>
        <v>#VALUE!</v>
      </c>
      <c r="X99" s="183" t="e">
        <f t="shared" si="43"/>
        <v>#VALUE!</v>
      </c>
      <c r="Y99" s="183" t="e">
        <f t="shared" si="44"/>
        <v>#VALUE!</v>
      </c>
      <c r="Z99" s="183" t="e">
        <f>IF(X99=0,1,SUM(Y99:$Y189)/X99)</f>
        <v>#VALUE!</v>
      </c>
      <c r="AA99" s="186" t="e">
        <f t="shared" si="50"/>
        <v>#VALUE!</v>
      </c>
      <c r="AB99" s="184" t="e">
        <f>SUM($X99:X$102)/X99</f>
        <v>#VALUE!</v>
      </c>
      <c r="AC99" s="184" t="e">
        <f t="shared" si="51"/>
        <v>#VALUE!</v>
      </c>
      <c r="AD99" s="183" t="e">
        <f t="shared" si="52"/>
        <v>#VALUE!</v>
      </c>
    </row>
    <row r="100" spans="1:30">
      <c r="A100" s="183">
        <f t="shared" si="53"/>
        <v>89</v>
      </c>
      <c r="B100" s="183" t="e">
        <f t="shared" si="35"/>
        <v>#VALUE!</v>
      </c>
      <c r="C100" s="194" t="e">
        <f t="shared" si="36"/>
        <v>#VALUE!</v>
      </c>
      <c r="D100" s="184" t="e">
        <f t="shared" si="54"/>
        <v>#VALUE!</v>
      </c>
      <c r="E100" s="185" t="e">
        <f t="shared" si="45"/>
        <v>#VALUE!</v>
      </c>
      <c r="F100" s="174" t="e">
        <f t="shared" si="37"/>
        <v>#VALUE!</v>
      </c>
      <c r="G100" s="206" t="e">
        <f t="shared" si="38"/>
        <v>#VALUE!</v>
      </c>
      <c r="H100" s="186" t="e">
        <f>IF(F100=0, 1, SUM(G100:$G$102)/F100)</f>
        <v>#VALUE!</v>
      </c>
      <c r="I100" s="184" t="e">
        <f>SUM(F100:$F$102)/F100</f>
        <v>#VALUE!</v>
      </c>
      <c r="J100" s="183" t="e">
        <f t="shared" si="34"/>
        <v>#VALUE!</v>
      </c>
      <c r="K100" s="187"/>
      <c r="L100" s="183">
        <f t="shared" si="39"/>
        <v>107</v>
      </c>
      <c r="M100" s="183">
        <f t="shared" si="40"/>
        <v>0.36306080000000002</v>
      </c>
      <c r="N100" s="184">
        <f t="shared" si="55"/>
        <v>962.21211981729289</v>
      </c>
      <c r="O100" s="188">
        <f t="shared" si="46"/>
        <v>349.34150199056216</v>
      </c>
      <c r="P100" s="174">
        <f t="shared" si="41"/>
        <v>3.0682946127344928</v>
      </c>
      <c r="Q100" s="205">
        <f t="shared" si="42"/>
        <v>1.0435386386277048</v>
      </c>
      <c r="R100" s="183">
        <f>IF(P100&lt;&gt;0, SUM(Q100:$Q$102)/P100, 1)</f>
        <v>0.87707853950951542</v>
      </c>
      <c r="S100" s="184">
        <f>IF(P100=0, 0, SUM($P100:P$102)/P100)</f>
        <v>1.9439801344235881</v>
      </c>
      <c r="T100" s="201">
        <f t="shared" si="47"/>
        <v>0.45117669876270572</v>
      </c>
      <c r="U100" s="187"/>
      <c r="V100" s="183" t="e">
        <f t="shared" si="48"/>
        <v>#VALUE!</v>
      </c>
      <c r="W100" s="183" t="e">
        <f t="shared" si="49"/>
        <v>#VALUE!</v>
      </c>
      <c r="X100" s="183" t="e">
        <f t="shared" si="43"/>
        <v>#VALUE!</v>
      </c>
      <c r="Y100" s="183" t="e">
        <f t="shared" si="44"/>
        <v>#VALUE!</v>
      </c>
      <c r="Z100" s="183" t="e">
        <f>IF(X100=0,1,SUM(Y100:$Y190)/X100)</f>
        <v>#VALUE!</v>
      </c>
      <c r="AA100" s="186" t="e">
        <f t="shared" si="50"/>
        <v>#VALUE!</v>
      </c>
      <c r="AB100" s="184" t="e">
        <f>SUM($X100:X$102)/X100</f>
        <v>#VALUE!</v>
      </c>
      <c r="AC100" s="184" t="e">
        <f t="shared" si="51"/>
        <v>#VALUE!</v>
      </c>
      <c r="AD100" s="183" t="e">
        <f t="shared" si="52"/>
        <v>#VALUE!</v>
      </c>
    </row>
    <row r="101" spans="1:30">
      <c r="A101" s="183">
        <f t="shared" si="53"/>
        <v>90</v>
      </c>
      <c r="B101" s="183" t="e">
        <f t="shared" si="35"/>
        <v>#VALUE!</v>
      </c>
      <c r="C101" s="194" t="e">
        <f t="shared" si="36"/>
        <v>#VALUE!</v>
      </c>
      <c r="D101" s="184" t="e">
        <f t="shared" si="54"/>
        <v>#VALUE!</v>
      </c>
      <c r="E101" s="185" t="e">
        <f t="shared" si="45"/>
        <v>#VALUE!</v>
      </c>
      <c r="F101" s="174" t="e">
        <f t="shared" si="37"/>
        <v>#VALUE!</v>
      </c>
      <c r="G101" s="206" t="e">
        <f t="shared" si="38"/>
        <v>#VALUE!</v>
      </c>
      <c r="H101" s="186" t="e">
        <f>IF(F101=0, 1, SUM(G101:$G$102)/F101)</f>
        <v>#VALUE!</v>
      </c>
      <c r="I101" s="184" t="e">
        <f>SUM(F101:$F$102)/F101</f>
        <v>#VALUE!</v>
      </c>
      <c r="J101" s="183" t="e">
        <f t="shared" si="34"/>
        <v>#VALUE!</v>
      </c>
      <c r="K101" s="187"/>
      <c r="L101" s="183">
        <f t="shared" si="39"/>
        <v>108</v>
      </c>
      <c r="M101" s="183">
        <f t="shared" si="40"/>
        <v>0.37861280000000003</v>
      </c>
      <c r="N101" s="184">
        <f t="shared" si="55"/>
        <v>612.87061782673072</v>
      </c>
      <c r="O101" s="188">
        <f t="shared" si="46"/>
        <v>232.04066065310843</v>
      </c>
      <c r="P101" s="174">
        <f t="shared" si="41"/>
        <v>1.8307420290392671</v>
      </c>
      <c r="Q101" s="205">
        <f t="shared" si="42"/>
        <v>0.64931369151497731</v>
      </c>
      <c r="R101" s="183">
        <f>IF(P101&lt;&gt;0, SUM(Q101:$Q$102)/P101, 1)</f>
        <v>0.89996115944254629</v>
      </c>
      <c r="S101" s="184">
        <f>IF(P101=0, 0, SUM($P101:P$102)/P101)</f>
        <v>1.5820957377049181</v>
      </c>
      <c r="T101" s="201">
        <f t="shared" si="47"/>
        <v>0.56884115037695715</v>
      </c>
      <c r="U101" s="187"/>
      <c r="V101" s="183" t="e">
        <f t="shared" si="48"/>
        <v>#VALUE!</v>
      </c>
      <c r="W101" s="183" t="e">
        <f t="shared" si="49"/>
        <v>#VALUE!</v>
      </c>
      <c r="X101" s="183" t="e">
        <f t="shared" si="43"/>
        <v>#VALUE!</v>
      </c>
      <c r="Y101" s="183" t="e">
        <f t="shared" si="44"/>
        <v>#VALUE!</v>
      </c>
      <c r="Z101" s="183" t="e">
        <f>IF(X101=0,1,SUM(Y101:$Y191)/X101)</f>
        <v>#VALUE!</v>
      </c>
      <c r="AA101" s="186" t="e">
        <f t="shared" si="50"/>
        <v>#VALUE!</v>
      </c>
      <c r="AB101" s="184" t="e">
        <f>SUM($X101:X$102)/X101</f>
        <v>#VALUE!</v>
      </c>
      <c r="AC101" s="184" t="e">
        <f t="shared" si="51"/>
        <v>#VALUE!</v>
      </c>
      <c r="AD101" s="183" t="e">
        <f t="shared" si="52"/>
        <v>#VALUE!</v>
      </c>
    </row>
    <row r="102" spans="1:30">
      <c r="A102" s="183">
        <f t="shared" si="53"/>
        <v>91</v>
      </c>
      <c r="B102" s="183" t="e">
        <f t="shared" si="35"/>
        <v>#VALUE!</v>
      </c>
      <c r="C102" s="194" t="e">
        <f t="shared" si="36"/>
        <v>#VALUE!</v>
      </c>
      <c r="D102" s="184" t="e">
        <f t="shared" si="54"/>
        <v>#VALUE!</v>
      </c>
      <c r="E102" s="185" t="e">
        <f t="shared" si="45"/>
        <v>#VALUE!</v>
      </c>
      <c r="F102" s="174" t="e">
        <f t="shared" si="37"/>
        <v>#VALUE!</v>
      </c>
      <c r="G102" s="206" t="e">
        <f t="shared" si="38"/>
        <v>#VALUE!</v>
      </c>
      <c r="H102" s="186" t="e">
        <f>IF(F102=0, 1, SUM(G102:$G$102)/F102)</f>
        <v>#VALUE!</v>
      </c>
      <c r="I102" s="184" t="e">
        <f>SUM(F102:$F$102)/F102</f>
        <v>#VALUE!</v>
      </c>
      <c r="J102" s="183" t="e">
        <f t="shared" si="34"/>
        <v>#VALUE!</v>
      </c>
      <c r="K102" s="187"/>
      <c r="L102" s="183">
        <f t="shared" si="39"/>
        <v>109</v>
      </c>
      <c r="M102" s="183">
        <f t="shared" si="40"/>
        <v>0</v>
      </c>
      <c r="N102" s="184">
        <f t="shared" si="55"/>
        <v>380.82995717362229</v>
      </c>
      <c r="O102" s="188">
        <f t="shared" si="46"/>
        <v>380.82995717362229</v>
      </c>
      <c r="P102" s="174">
        <f t="shared" si="41"/>
        <v>1.0656671319410107</v>
      </c>
      <c r="Q102" s="205">
        <f t="shared" si="42"/>
        <v>0.99828302757940124</v>
      </c>
      <c r="R102" s="183">
        <f>IF(P102&lt;&gt;0, SUM(Q102:$Q$102)/P102, 1)</f>
        <v>0.93676814988290413</v>
      </c>
      <c r="S102" s="184">
        <f>IF(P102=0, 0, SUM($P102:P$102)/P102)</f>
        <v>1</v>
      </c>
      <c r="T102" s="201">
        <f t="shared" si="47"/>
        <v>0.93676814988290413</v>
      </c>
      <c r="U102" s="187"/>
      <c r="V102" s="183" t="e">
        <f t="shared" si="48"/>
        <v>#VALUE!</v>
      </c>
      <c r="W102" s="183" t="e">
        <f t="shared" si="49"/>
        <v>#VALUE!</v>
      </c>
      <c r="X102" s="183" t="e">
        <f t="shared" si="43"/>
        <v>#VALUE!</v>
      </c>
      <c r="Y102" s="183" t="e">
        <f t="shared" si="44"/>
        <v>#VALUE!</v>
      </c>
      <c r="Z102" s="183" t="e">
        <f>IF(X102=0,1,SUM(Y102:$Y192)/X102)</f>
        <v>#VALUE!</v>
      </c>
      <c r="AA102" s="186" t="e">
        <f t="shared" si="50"/>
        <v>#VALUE!</v>
      </c>
      <c r="AB102" s="184" t="e">
        <f>SUM($X102:X$102)/X102</f>
        <v>#VALUE!</v>
      </c>
      <c r="AC102" s="184" t="e">
        <f t="shared" si="51"/>
        <v>#VALUE!</v>
      </c>
      <c r="AD102" s="183" t="e">
        <f t="shared" si="52"/>
        <v>#VALUE!</v>
      </c>
    </row>
  </sheetData>
  <sheetProtection selectLockedCells="1" selectUnlockedCells="1"/>
  <mergeCells count="3">
    <mergeCell ref="E1:G1"/>
    <mergeCell ref="H1:J1"/>
    <mergeCell ref="L1:O1"/>
  </mergeCells>
  <phoneticPr fontId="8" type="noConversion"/>
  <hyperlinks>
    <hyperlink ref="E8" r:id="rId1" xr:uid="{A4961406-EBCB-4F58-902C-21546A0FD3FF}"/>
  </hyperlinks>
  <pageMargins left="0.75" right="0.75" top="1" bottom="1" header="0.5" footer="0.5"/>
  <pageSetup orientation="portrait" horizontalDpi="4294967292" verticalDpi="196" r:id="rId2"/>
  <headerFooter alignWithMargins="0">
    <oddFooter>&amp;C&amp;"Calibri"&amp;11&amp;K000000&amp;"Arial,Regular"&amp;10&amp;K000000_x000D_&amp;1#&amp;"Arial"&amp;10&amp;K000000CONFIDENTIAL</oddFooter>
    <evenFooter>&amp;C&amp;"Arial,Regular"&amp;10&amp;K000000CONFIDENTIAL</evenFooter>
    <firstFooter>&amp;C&amp;"Arial,Regular"&amp;10&amp;K000000CONFIDENTIAL</firstFooter>
  </headerFooter>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92B62-4126-4572-891E-929607EAC830}">
  <sheetPr codeName="Sheet11"/>
  <dimension ref="A3:N126"/>
  <sheetViews>
    <sheetView topLeftCell="A135" workbookViewId="0">
      <selection activeCell="A144" sqref="A144"/>
    </sheetView>
  </sheetViews>
  <sheetFormatPr defaultColWidth="9.26953125" defaultRowHeight="14.5"/>
  <cols>
    <col min="1" max="1" width="9.26953125" style="171"/>
    <col min="2" max="2" width="12.1796875" style="171" customWidth="1"/>
    <col min="3" max="4" width="9.26953125" style="171"/>
    <col min="5" max="5" width="23.26953125" style="171" customWidth="1"/>
    <col min="6" max="6" width="12" style="171" bestFit="1" customWidth="1"/>
    <col min="7" max="7" width="10.7265625" style="171" customWidth="1"/>
    <col min="8" max="14" width="13.7265625" style="171" customWidth="1"/>
    <col min="15" max="15" width="9.26953125" style="171" customWidth="1"/>
    <col min="16" max="16384" width="9.26953125" style="171"/>
  </cols>
  <sheetData>
    <row r="3" spans="1:14">
      <c r="B3" s="171" t="s">
        <v>6</v>
      </c>
      <c r="C3" s="171" t="s">
        <v>7</v>
      </c>
      <c r="E3" s="119" t="s">
        <v>30</v>
      </c>
      <c r="F3" s="329" t="e">
        <f>IF(Type=Single_Life,life_exp_L1,IF(AND(Life1Underwriting="Nil Discount",QuoteType&lt;&gt;Pre_UW),life_exp_L2,life_exp_L1))</f>
        <v>#VALUE!</v>
      </c>
    </row>
    <row r="4" spans="1:14">
      <c r="B4" s="171" t="str">
        <f>Life1Smoker</f>
        <v>Non-smoker</v>
      </c>
      <c r="C4" s="171" t="str">
        <f>Life2Smoker</f>
        <v>Non-smoker</v>
      </c>
      <c r="E4" s="119" t="s">
        <v>31</v>
      </c>
      <c r="F4" s="329">
        <f>IF(Sgl_or_Joint="Single",0,life_exp_L2-life_exp_jlfd)</f>
        <v>0</v>
      </c>
    </row>
    <row r="5" spans="1:14">
      <c r="K5" s="328"/>
    </row>
    <row r="6" spans="1:14">
      <c r="H6" s="323"/>
      <c r="K6" s="323"/>
      <c r="M6" s="323"/>
    </row>
    <row r="7" spans="1:14" s="170" customFormat="1" ht="16.5">
      <c r="A7" s="170" t="s">
        <v>462</v>
      </c>
      <c r="B7" s="170" t="s">
        <v>463</v>
      </c>
      <c r="C7" s="170" t="s">
        <v>463</v>
      </c>
      <c r="E7" s="169" t="s">
        <v>338</v>
      </c>
      <c r="F7" s="169" t="s">
        <v>336</v>
      </c>
      <c r="G7" s="169" t="s">
        <v>345</v>
      </c>
      <c r="H7" s="169" t="s">
        <v>464</v>
      </c>
      <c r="I7" s="169" t="s">
        <v>337</v>
      </c>
      <c r="J7" s="169" t="s">
        <v>352</v>
      </c>
      <c r="K7" s="169" t="s">
        <v>465</v>
      </c>
      <c r="L7" s="169" t="s">
        <v>466</v>
      </c>
      <c r="M7" s="169" t="s">
        <v>467</v>
      </c>
      <c r="N7" s="169"/>
    </row>
    <row r="8" spans="1:14">
      <c r="A8" s="171">
        <v>1</v>
      </c>
      <c r="B8" s="171" cm="1">
        <f t="array" ref="B8">IF(B$4="Non-smoker",INDEX(AFC00_80_L,$A8),INDEX(AFS00_80_L,$A8))</f>
        <v>100000</v>
      </c>
      <c r="C8" s="171" cm="1">
        <f t="array" ref="C8">IF(C$4="Non-smoker",INDEX(AFC00_80_L,$A8),INDEX(AFS00_80_L,$A8))</f>
        <v>100000</v>
      </c>
      <c r="E8" s="183">
        <v>1</v>
      </c>
      <c r="F8" s="183" t="e">
        <f t="shared" ref="F8:F71" si="0">INT((Life1Age+E8-1))</f>
        <v>#VALUE!</v>
      </c>
      <c r="G8" s="326" t="e">
        <f>_xlfn.IFNA(VLOOKUP(F8,$A$8:$C$126,2,0),0)</f>
        <v>#VALUE!</v>
      </c>
      <c r="H8" s="327" t="e">
        <f>IF(AND(Life1Underwriting="Nil Discount",QuoteType&lt;&gt;Pre_UW),0,SUM(G9:G98)/G8+0.5)</f>
        <v>#VALUE!</v>
      </c>
      <c r="I8" s="183">
        <f t="shared" ref="I8:I39" si="1">Life2Age+E8-1</f>
        <v>19</v>
      </c>
      <c r="J8" s="326">
        <f>_xlfn.IFNA(VLOOKUP(I8,$A$8:$C$126,3,0),0)</f>
        <v>99971</v>
      </c>
      <c r="K8" s="327">
        <f>IF(AND(Life2Underwriting="Nil Discount",QuoteType&lt;&gt;Pre_UW),0,SUM(J9:J98)/J8+0.5)</f>
        <v>67.324849206269818</v>
      </c>
      <c r="L8" s="326" t="e">
        <f>G8*J8</f>
        <v>#VALUE!</v>
      </c>
      <c r="M8" s="327">
        <f>IFERROR(SUM(L9:L98)/L8+0.5,0)</f>
        <v>0</v>
      </c>
      <c r="N8" s="326"/>
    </row>
    <row r="9" spans="1:14">
      <c r="A9" s="171">
        <v>2</v>
      </c>
      <c r="B9" s="171" cm="1">
        <f t="array" ref="B9">IF(B$4="Non-smoker",INDEX(AFC00_80_L,$A9),INDEX(AFS00_80_L,$A9))</f>
        <v>100000</v>
      </c>
      <c r="C9" s="171" cm="1">
        <f t="array" ref="C9">IF(C$4="Non-smoker",INDEX(AFC00_80_L,$A9),INDEX(AFS00_80_L,$A9))</f>
        <v>100000</v>
      </c>
      <c r="E9" s="183">
        <f>E8+1</f>
        <v>2</v>
      </c>
      <c r="F9" s="183" t="e">
        <f t="shared" si="0"/>
        <v>#VALUE!</v>
      </c>
      <c r="G9" s="326" t="e">
        <f t="shared" ref="G9:G72" si="2">_xlfn.IFNA(VLOOKUP(F9,A$8:C$126,2,0),0)</f>
        <v>#VALUE!</v>
      </c>
      <c r="H9" s="326"/>
      <c r="I9" s="183">
        <f t="shared" si="1"/>
        <v>20</v>
      </c>
      <c r="J9" s="326">
        <f t="shared" ref="J9:J72" si="3">_xlfn.IFNA(VLOOKUP(I9,$A$8:$C$126,3,0),0)</f>
        <v>99956</v>
      </c>
      <c r="K9" s="326"/>
      <c r="L9" s="326" t="e">
        <f t="shared" ref="L9:L72" si="4">G9*J9</f>
        <v>#VALUE!</v>
      </c>
      <c r="M9" s="326"/>
      <c r="N9" s="326"/>
    </row>
    <row r="10" spans="1:14">
      <c r="A10" s="171">
        <v>3</v>
      </c>
      <c r="B10" s="171" cm="1">
        <f t="array" ref="B10">IF(B$4="Non-smoker",INDEX(AFC00_80_L,$A10),INDEX(AFS00_80_L,$A10))</f>
        <v>100000</v>
      </c>
      <c r="C10" s="171" cm="1">
        <f t="array" ref="C10">IF(C$4="Non-smoker",INDEX(AFC00_80_L,$A10),INDEX(AFS00_80_L,$A10))</f>
        <v>100000</v>
      </c>
      <c r="E10" s="183">
        <f t="shared" ref="E10:E73" si="5">E9+1</f>
        <v>3</v>
      </c>
      <c r="F10" s="183" t="e">
        <f t="shared" si="0"/>
        <v>#VALUE!</v>
      </c>
      <c r="G10" s="326" t="e">
        <f t="shared" si="2"/>
        <v>#VALUE!</v>
      </c>
      <c r="H10" s="326"/>
      <c r="I10" s="183">
        <f t="shared" si="1"/>
        <v>21</v>
      </c>
      <c r="J10" s="326">
        <f t="shared" si="3"/>
        <v>99940</v>
      </c>
      <c r="K10" s="326"/>
      <c r="L10" s="326" t="e">
        <f t="shared" si="4"/>
        <v>#VALUE!</v>
      </c>
      <c r="M10" s="326"/>
      <c r="N10" s="326"/>
    </row>
    <row r="11" spans="1:14">
      <c r="A11" s="171">
        <v>4</v>
      </c>
      <c r="B11" s="171" cm="1">
        <f t="array" ref="B11">IF(B$4="Non-smoker",INDEX(AFC00_80_L,$A11),INDEX(AFS00_80_L,$A11))</f>
        <v>100000</v>
      </c>
      <c r="C11" s="171" cm="1">
        <f t="array" ref="C11">IF(C$4="Non-smoker",INDEX(AFC00_80_L,$A11),INDEX(AFS00_80_L,$A11))</f>
        <v>100000</v>
      </c>
      <c r="E11" s="183">
        <f t="shared" si="5"/>
        <v>4</v>
      </c>
      <c r="F11" s="183" t="e">
        <f t="shared" si="0"/>
        <v>#VALUE!</v>
      </c>
      <c r="G11" s="326" t="e">
        <f t="shared" si="2"/>
        <v>#VALUE!</v>
      </c>
      <c r="H11" s="326"/>
      <c r="I11" s="183">
        <f t="shared" si="1"/>
        <v>22</v>
      </c>
      <c r="J11" s="326">
        <f t="shared" si="3"/>
        <v>99924</v>
      </c>
      <c r="K11" s="326"/>
      <c r="L11" s="326" t="e">
        <f t="shared" si="4"/>
        <v>#VALUE!</v>
      </c>
      <c r="M11" s="326"/>
      <c r="N11" s="326"/>
    </row>
    <row r="12" spans="1:14">
      <c r="A12" s="171">
        <v>5</v>
      </c>
      <c r="B12" s="171" cm="1">
        <f t="array" ref="B12">IF(B$4="Non-smoker",INDEX(AFC00_80_L,$A12),INDEX(AFS00_80_L,$A12))</f>
        <v>100000</v>
      </c>
      <c r="C12" s="171" cm="1">
        <f t="array" ref="C12">IF(C$4="Non-smoker",INDEX(AFC00_80_L,$A12),INDEX(AFS00_80_L,$A12))</f>
        <v>100000</v>
      </c>
      <c r="E12" s="183">
        <f t="shared" si="5"/>
        <v>5</v>
      </c>
      <c r="F12" s="183" t="e">
        <f t="shared" si="0"/>
        <v>#VALUE!</v>
      </c>
      <c r="G12" s="326" t="e">
        <f t="shared" si="2"/>
        <v>#VALUE!</v>
      </c>
      <c r="H12" s="326"/>
      <c r="I12" s="183">
        <f t="shared" si="1"/>
        <v>23</v>
      </c>
      <c r="J12" s="326">
        <f t="shared" si="3"/>
        <v>99908</v>
      </c>
      <c r="K12" s="326"/>
      <c r="L12" s="326" t="e">
        <f t="shared" si="4"/>
        <v>#VALUE!</v>
      </c>
      <c r="M12" s="326"/>
      <c r="N12" s="326"/>
    </row>
    <row r="13" spans="1:14">
      <c r="A13" s="171">
        <v>6</v>
      </c>
      <c r="B13" s="171" cm="1">
        <f t="array" ref="B13">IF(B$4="Non-smoker",INDEX(AFC00_80_L,$A13),INDEX(AFS00_80_L,$A13))</f>
        <v>100000</v>
      </c>
      <c r="C13" s="171" cm="1">
        <f t="array" ref="C13">IF(C$4="Non-smoker",INDEX(AFC00_80_L,$A13),INDEX(AFS00_80_L,$A13))</f>
        <v>100000</v>
      </c>
      <c r="E13" s="183">
        <f t="shared" si="5"/>
        <v>6</v>
      </c>
      <c r="F13" s="183" t="e">
        <f t="shared" si="0"/>
        <v>#VALUE!</v>
      </c>
      <c r="G13" s="326" t="e">
        <f t="shared" si="2"/>
        <v>#VALUE!</v>
      </c>
      <c r="H13" s="326"/>
      <c r="I13" s="183">
        <f t="shared" si="1"/>
        <v>24</v>
      </c>
      <c r="J13" s="326">
        <f t="shared" si="3"/>
        <v>99891</v>
      </c>
      <c r="K13" s="326"/>
      <c r="L13" s="326" t="e">
        <f t="shared" si="4"/>
        <v>#VALUE!</v>
      </c>
      <c r="M13" s="326"/>
      <c r="N13" s="326"/>
    </row>
    <row r="14" spans="1:14">
      <c r="A14" s="171">
        <v>7</v>
      </c>
      <c r="B14" s="171" cm="1">
        <f t="array" ref="B14">IF(B$4="Non-smoker",INDEX(AFC00_80_L,$A14),INDEX(AFS00_80_L,$A14))</f>
        <v>100000</v>
      </c>
      <c r="C14" s="171" cm="1">
        <f t="array" ref="C14">IF(C$4="Non-smoker",INDEX(AFC00_80_L,$A14),INDEX(AFS00_80_L,$A14))</f>
        <v>100000</v>
      </c>
      <c r="E14" s="183">
        <f t="shared" si="5"/>
        <v>7</v>
      </c>
      <c r="F14" s="183" t="e">
        <f t="shared" si="0"/>
        <v>#VALUE!</v>
      </c>
      <c r="G14" s="326" t="e">
        <f t="shared" si="2"/>
        <v>#VALUE!</v>
      </c>
      <c r="H14" s="326"/>
      <c r="I14" s="183">
        <f t="shared" si="1"/>
        <v>25</v>
      </c>
      <c r="J14" s="326">
        <f t="shared" si="3"/>
        <v>99873</v>
      </c>
      <c r="K14" s="326"/>
      <c r="L14" s="326" t="e">
        <f t="shared" si="4"/>
        <v>#VALUE!</v>
      </c>
      <c r="M14" s="326"/>
      <c r="N14" s="326"/>
    </row>
    <row r="15" spans="1:14">
      <c r="A15" s="171">
        <v>8</v>
      </c>
      <c r="B15" s="171" cm="1">
        <f t="array" ref="B15">IF(B$4="Non-smoker",INDEX(AFC00_80_L,$A15),INDEX(AFS00_80_L,$A15))</f>
        <v>100000</v>
      </c>
      <c r="C15" s="171" cm="1">
        <f t="array" ref="C15">IF(C$4="Non-smoker",INDEX(AFC00_80_L,$A15),INDEX(AFS00_80_L,$A15))</f>
        <v>100000</v>
      </c>
      <c r="E15" s="183">
        <f t="shared" si="5"/>
        <v>8</v>
      </c>
      <c r="F15" s="183" t="e">
        <f t="shared" si="0"/>
        <v>#VALUE!</v>
      </c>
      <c r="G15" s="326" t="e">
        <f t="shared" si="2"/>
        <v>#VALUE!</v>
      </c>
      <c r="H15" s="326"/>
      <c r="I15" s="183">
        <f t="shared" si="1"/>
        <v>26</v>
      </c>
      <c r="J15" s="326">
        <f t="shared" si="3"/>
        <v>99855</v>
      </c>
      <c r="K15" s="326"/>
      <c r="L15" s="326" t="e">
        <f t="shared" si="4"/>
        <v>#VALUE!</v>
      </c>
      <c r="M15" s="326"/>
      <c r="N15" s="326"/>
    </row>
    <row r="16" spans="1:14">
      <c r="A16" s="171">
        <v>9</v>
      </c>
      <c r="B16" s="171" cm="1">
        <f t="array" ref="B16">IF(B$4="Non-smoker",INDEX(AFC00_80_L,$A16),INDEX(AFS00_80_L,$A16))</f>
        <v>100000</v>
      </c>
      <c r="C16" s="171" cm="1">
        <f t="array" ref="C16">IF(C$4="Non-smoker",INDEX(AFC00_80_L,$A16),INDEX(AFS00_80_L,$A16))</f>
        <v>100000</v>
      </c>
      <c r="E16" s="183">
        <f t="shared" si="5"/>
        <v>9</v>
      </c>
      <c r="F16" s="183" t="e">
        <f t="shared" si="0"/>
        <v>#VALUE!</v>
      </c>
      <c r="G16" s="326" t="e">
        <f t="shared" si="2"/>
        <v>#VALUE!</v>
      </c>
      <c r="H16" s="326"/>
      <c r="I16" s="183">
        <f t="shared" si="1"/>
        <v>27</v>
      </c>
      <c r="J16" s="326">
        <f t="shared" si="3"/>
        <v>99836</v>
      </c>
      <c r="K16" s="326"/>
      <c r="L16" s="326" t="e">
        <f t="shared" si="4"/>
        <v>#VALUE!</v>
      </c>
      <c r="M16" s="326"/>
      <c r="N16" s="326"/>
    </row>
    <row r="17" spans="1:14">
      <c r="A17" s="171">
        <v>10</v>
      </c>
      <c r="B17" s="171" cm="1">
        <f t="array" ref="B17">IF(B$4="Non-smoker",INDEX(AFC00_80_L,$A17),INDEX(AFS00_80_L,$A17))</f>
        <v>100000</v>
      </c>
      <c r="C17" s="171" cm="1">
        <f t="array" ref="C17">IF(C$4="Non-smoker",INDEX(AFC00_80_L,$A17),INDEX(AFS00_80_L,$A17))</f>
        <v>100000</v>
      </c>
      <c r="E17" s="183">
        <f t="shared" si="5"/>
        <v>10</v>
      </c>
      <c r="F17" s="183" t="e">
        <f t="shared" si="0"/>
        <v>#VALUE!</v>
      </c>
      <c r="G17" s="326" t="e">
        <f t="shared" si="2"/>
        <v>#VALUE!</v>
      </c>
      <c r="H17" s="326"/>
      <c r="I17" s="183">
        <f t="shared" si="1"/>
        <v>28</v>
      </c>
      <c r="J17" s="326">
        <f t="shared" si="3"/>
        <v>99816</v>
      </c>
      <c r="K17" s="326"/>
      <c r="L17" s="326" t="e">
        <f t="shared" si="4"/>
        <v>#VALUE!</v>
      </c>
      <c r="M17" s="326"/>
      <c r="N17" s="326"/>
    </row>
    <row r="18" spans="1:14">
      <c r="A18" s="171">
        <v>11</v>
      </c>
      <c r="B18" s="171" cm="1">
        <f t="array" ref="B18">IF(B$4="Non-smoker",INDEX(AFC00_80_L,$A18),INDEX(AFS00_80_L,$A18))</f>
        <v>100000</v>
      </c>
      <c r="C18" s="171" cm="1">
        <f t="array" ref="C18">IF(C$4="Non-smoker",INDEX(AFC00_80_L,$A18),INDEX(AFS00_80_L,$A18))</f>
        <v>100000</v>
      </c>
      <c r="E18" s="183">
        <f t="shared" si="5"/>
        <v>11</v>
      </c>
      <c r="F18" s="183" t="e">
        <f t="shared" si="0"/>
        <v>#VALUE!</v>
      </c>
      <c r="G18" s="326" t="e">
        <f t="shared" si="2"/>
        <v>#VALUE!</v>
      </c>
      <c r="H18" s="326"/>
      <c r="I18" s="183">
        <f t="shared" si="1"/>
        <v>29</v>
      </c>
      <c r="J18" s="326">
        <f t="shared" si="3"/>
        <v>99795</v>
      </c>
      <c r="K18" s="326"/>
      <c r="L18" s="326" t="e">
        <f t="shared" si="4"/>
        <v>#VALUE!</v>
      </c>
      <c r="M18" s="326"/>
      <c r="N18" s="326"/>
    </row>
    <row r="19" spans="1:14">
      <c r="A19" s="171">
        <v>12</v>
      </c>
      <c r="B19" s="171" cm="1">
        <f t="array" ref="B19">IF(B$4="Non-smoker",INDEX(AFC00_80_L,$A19),INDEX(AFS00_80_L,$A19))</f>
        <v>100000</v>
      </c>
      <c r="C19" s="171" cm="1">
        <f t="array" ref="C19">IF(C$4="Non-smoker",INDEX(AFC00_80_L,$A19),INDEX(AFS00_80_L,$A19))</f>
        <v>100000</v>
      </c>
      <c r="E19" s="183">
        <f t="shared" si="5"/>
        <v>12</v>
      </c>
      <c r="F19" s="183" t="e">
        <f t="shared" si="0"/>
        <v>#VALUE!</v>
      </c>
      <c r="G19" s="326" t="e">
        <f t="shared" si="2"/>
        <v>#VALUE!</v>
      </c>
      <c r="H19" s="326"/>
      <c r="I19" s="183">
        <f t="shared" si="1"/>
        <v>30</v>
      </c>
      <c r="J19" s="326">
        <f t="shared" si="3"/>
        <v>99773</v>
      </c>
      <c r="K19" s="326"/>
      <c r="L19" s="326" t="e">
        <f t="shared" si="4"/>
        <v>#VALUE!</v>
      </c>
      <c r="M19" s="326"/>
      <c r="N19" s="326"/>
    </row>
    <row r="20" spans="1:14">
      <c r="A20" s="171">
        <v>13</v>
      </c>
      <c r="B20" s="171" cm="1">
        <f t="array" ref="B20">IF(B$4="Non-smoker",INDEX(AFC00_80_L,$A20),INDEX(AFS00_80_L,$A20))</f>
        <v>100000</v>
      </c>
      <c r="C20" s="171" cm="1">
        <f t="array" ref="C20">IF(C$4="Non-smoker",INDEX(AFC00_80_L,$A20),INDEX(AFS00_80_L,$A20))</f>
        <v>100000</v>
      </c>
      <c r="E20" s="183">
        <f t="shared" si="5"/>
        <v>13</v>
      </c>
      <c r="F20" s="183" t="e">
        <f t="shared" si="0"/>
        <v>#VALUE!</v>
      </c>
      <c r="G20" s="326" t="e">
        <f t="shared" si="2"/>
        <v>#VALUE!</v>
      </c>
      <c r="H20" s="326"/>
      <c r="I20" s="183">
        <f t="shared" si="1"/>
        <v>31</v>
      </c>
      <c r="J20" s="326">
        <f t="shared" si="3"/>
        <v>99749</v>
      </c>
      <c r="K20" s="326"/>
      <c r="L20" s="326" t="e">
        <f t="shared" si="4"/>
        <v>#VALUE!</v>
      </c>
      <c r="M20" s="326"/>
      <c r="N20" s="326"/>
    </row>
    <row r="21" spans="1:14">
      <c r="A21" s="171">
        <v>14</v>
      </c>
      <c r="B21" s="171" cm="1">
        <f t="array" ref="B21">IF(B$4="Non-smoker",INDEX(AFC00_80_L,$A21),INDEX(AFS00_80_L,$A21))</f>
        <v>100000</v>
      </c>
      <c r="C21" s="171" cm="1">
        <f t="array" ref="C21">IF(C$4="Non-smoker",INDEX(AFC00_80_L,$A21),INDEX(AFS00_80_L,$A21))</f>
        <v>100000</v>
      </c>
      <c r="E21" s="183">
        <f t="shared" si="5"/>
        <v>14</v>
      </c>
      <c r="F21" s="183" t="e">
        <f t="shared" si="0"/>
        <v>#VALUE!</v>
      </c>
      <c r="G21" s="326" t="e">
        <f t="shared" si="2"/>
        <v>#VALUE!</v>
      </c>
      <c r="H21" s="326"/>
      <c r="I21" s="183">
        <f t="shared" si="1"/>
        <v>32</v>
      </c>
      <c r="J21" s="326">
        <f t="shared" si="3"/>
        <v>99724</v>
      </c>
      <c r="K21" s="326"/>
      <c r="L21" s="326" t="e">
        <f t="shared" si="4"/>
        <v>#VALUE!</v>
      </c>
      <c r="M21" s="326"/>
      <c r="N21" s="326"/>
    </row>
    <row r="22" spans="1:14">
      <c r="A22" s="171">
        <v>15</v>
      </c>
      <c r="B22" s="171" cm="1">
        <f t="array" ref="B22">IF(B$4="Non-smoker",INDEX(AFC00_80_L,$A22),INDEX(AFS00_80_L,$A22))</f>
        <v>100000</v>
      </c>
      <c r="C22" s="171" cm="1">
        <f t="array" ref="C22">IF(C$4="Non-smoker",INDEX(AFC00_80_L,$A22),INDEX(AFS00_80_L,$A22))</f>
        <v>100000</v>
      </c>
      <c r="E22" s="183">
        <f t="shared" si="5"/>
        <v>15</v>
      </c>
      <c r="F22" s="183" t="e">
        <f t="shared" si="0"/>
        <v>#VALUE!</v>
      </c>
      <c r="G22" s="326" t="e">
        <f t="shared" si="2"/>
        <v>#VALUE!</v>
      </c>
      <c r="H22" s="326"/>
      <c r="I22" s="183">
        <f t="shared" si="1"/>
        <v>33</v>
      </c>
      <c r="J22" s="326">
        <f t="shared" si="3"/>
        <v>99697</v>
      </c>
      <c r="K22" s="326"/>
      <c r="L22" s="326" t="e">
        <f t="shared" si="4"/>
        <v>#VALUE!</v>
      </c>
      <c r="M22" s="326"/>
      <c r="N22" s="326"/>
    </row>
    <row r="23" spans="1:14">
      <c r="A23" s="171">
        <v>16</v>
      </c>
      <c r="B23" s="171" cm="1">
        <f t="array" ref="B23">IF(B$4="Non-smoker",INDEX(AFC00_80_L,$A23),INDEX(AFS00_80_L,$A23))</f>
        <v>100000</v>
      </c>
      <c r="C23" s="171" cm="1">
        <f t="array" ref="C23">IF(C$4="Non-smoker",INDEX(AFC00_80_L,$A23),INDEX(AFS00_80_L,$A23))</f>
        <v>100000</v>
      </c>
      <c r="E23" s="183">
        <f t="shared" si="5"/>
        <v>16</v>
      </c>
      <c r="F23" s="183" t="e">
        <f t="shared" si="0"/>
        <v>#VALUE!</v>
      </c>
      <c r="G23" s="326" t="e">
        <f t="shared" si="2"/>
        <v>#VALUE!</v>
      </c>
      <c r="H23" s="326"/>
      <c r="I23" s="183">
        <f t="shared" si="1"/>
        <v>34</v>
      </c>
      <c r="J23" s="326">
        <f t="shared" si="3"/>
        <v>99669</v>
      </c>
      <c r="K23" s="326"/>
      <c r="L23" s="326" t="e">
        <f t="shared" si="4"/>
        <v>#VALUE!</v>
      </c>
      <c r="M23" s="326"/>
      <c r="N23" s="326"/>
    </row>
    <row r="24" spans="1:14">
      <c r="A24" s="171">
        <v>17</v>
      </c>
      <c r="B24" s="171" cm="1">
        <f t="array" ref="B24">IF(B$4="Non-smoker",INDEX(AFC00_80_L,$A24),INDEX(AFS00_80_L,$A24))</f>
        <v>100000</v>
      </c>
      <c r="C24" s="171" cm="1">
        <f t="array" ref="C24">IF(C$4="Non-smoker",INDEX(AFC00_80_L,$A24),INDEX(AFS00_80_L,$A24))</f>
        <v>100000</v>
      </c>
      <c r="E24" s="183">
        <f t="shared" si="5"/>
        <v>17</v>
      </c>
      <c r="F24" s="183" t="e">
        <f t="shared" si="0"/>
        <v>#VALUE!</v>
      </c>
      <c r="G24" s="326" t="e">
        <f t="shared" si="2"/>
        <v>#VALUE!</v>
      </c>
      <c r="H24" s="326"/>
      <c r="I24" s="183">
        <f t="shared" si="1"/>
        <v>35</v>
      </c>
      <c r="J24" s="326">
        <f t="shared" si="3"/>
        <v>99639</v>
      </c>
      <c r="K24" s="326"/>
      <c r="L24" s="326" t="e">
        <f t="shared" si="4"/>
        <v>#VALUE!</v>
      </c>
      <c r="M24" s="326"/>
      <c r="N24" s="326"/>
    </row>
    <row r="25" spans="1:14">
      <c r="A25" s="171">
        <v>18</v>
      </c>
      <c r="B25" s="171" cm="1">
        <f t="array" ref="B25">IF(B$4="Non-smoker",INDEX(AFC00_80_L,$A25),INDEX(AFS00_80_L,$A25))</f>
        <v>99986</v>
      </c>
      <c r="C25" s="171" cm="1">
        <f t="array" ref="C25">IF(C$4="Non-smoker",INDEX(AFC00_80_L,$A25),INDEX(AFS00_80_L,$A25))</f>
        <v>99986</v>
      </c>
      <c r="E25" s="183">
        <f t="shared" si="5"/>
        <v>18</v>
      </c>
      <c r="F25" s="183" t="e">
        <f t="shared" si="0"/>
        <v>#VALUE!</v>
      </c>
      <c r="G25" s="326" t="e">
        <f t="shared" si="2"/>
        <v>#VALUE!</v>
      </c>
      <c r="H25" s="326"/>
      <c r="I25" s="183">
        <f t="shared" si="1"/>
        <v>36</v>
      </c>
      <c r="J25" s="326">
        <f t="shared" si="3"/>
        <v>99606</v>
      </c>
      <c r="K25" s="326"/>
      <c r="L25" s="326" t="e">
        <f t="shared" si="4"/>
        <v>#VALUE!</v>
      </c>
      <c r="M25" s="326"/>
      <c r="N25" s="326"/>
    </row>
    <row r="26" spans="1:14">
      <c r="A26" s="171">
        <v>19</v>
      </c>
      <c r="B26" s="171" cm="1">
        <f t="array" ref="B26">IF(B$4="Non-smoker",INDEX(AFC00_80_L,$A26),INDEX(AFS00_80_L,$A26))</f>
        <v>99971</v>
      </c>
      <c r="C26" s="171" cm="1">
        <f t="array" ref="C26">IF(C$4="Non-smoker",INDEX(AFC00_80_L,$A26),INDEX(AFS00_80_L,$A26))</f>
        <v>99971</v>
      </c>
      <c r="E26" s="183">
        <f t="shared" si="5"/>
        <v>19</v>
      </c>
      <c r="F26" s="183" t="e">
        <f t="shared" si="0"/>
        <v>#VALUE!</v>
      </c>
      <c r="G26" s="326" t="e">
        <f t="shared" si="2"/>
        <v>#VALUE!</v>
      </c>
      <c r="H26" s="326"/>
      <c r="I26" s="183">
        <f t="shared" si="1"/>
        <v>37</v>
      </c>
      <c r="J26" s="326">
        <f t="shared" si="3"/>
        <v>99571</v>
      </c>
      <c r="K26" s="326"/>
      <c r="L26" s="326" t="e">
        <f t="shared" si="4"/>
        <v>#VALUE!</v>
      </c>
      <c r="M26" s="326"/>
      <c r="N26" s="326"/>
    </row>
    <row r="27" spans="1:14">
      <c r="A27" s="171">
        <v>20</v>
      </c>
      <c r="B27" s="171" cm="1">
        <f t="array" ref="B27">IF(B$4="Non-smoker",INDEX(AFC00_80_L,$A27),INDEX(AFS00_80_L,$A27))</f>
        <v>99956</v>
      </c>
      <c r="C27" s="171" cm="1">
        <f t="array" ref="C27">IF(C$4="Non-smoker",INDEX(AFC00_80_L,$A27),INDEX(AFS00_80_L,$A27))</f>
        <v>99956</v>
      </c>
      <c r="E27" s="183">
        <f t="shared" si="5"/>
        <v>20</v>
      </c>
      <c r="F27" s="183" t="e">
        <f t="shared" si="0"/>
        <v>#VALUE!</v>
      </c>
      <c r="G27" s="326" t="e">
        <f t="shared" si="2"/>
        <v>#VALUE!</v>
      </c>
      <c r="H27" s="326"/>
      <c r="I27" s="183">
        <f t="shared" si="1"/>
        <v>38</v>
      </c>
      <c r="J27" s="326">
        <f t="shared" si="3"/>
        <v>99533</v>
      </c>
      <c r="K27" s="326"/>
      <c r="L27" s="326" t="e">
        <f t="shared" si="4"/>
        <v>#VALUE!</v>
      </c>
      <c r="M27" s="326"/>
      <c r="N27" s="326"/>
    </row>
    <row r="28" spans="1:14">
      <c r="A28" s="171">
        <v>21</v>
      </c>
      <c r="B28" s="171" cm="1">
        <f t="array" ref="B28">IF(B$4="Non-smoker",INDEX(AFC00_80_L,$A28),INDEX(AFS00_80_L,$A28))</f>
        <v>99940</v>
      </c>
      <c r="C28" s="171" cm="1">
        <f t="array" ref="C28">IF(C$4="Non-smoker",INDEX(AFC00_80_L,$A28),INDEX(AFS00_80_L,$A28))</f>
        <v>99940</v>
      </c>
      <c r="E28" s="183">
        <f t="shared" si="5"/>
        <v>21</v>
      </c>
      <c r="F28" s="183" t="e">
        <f t="shared" si="0"/>
        <v>#VALUE!</v>
      </c>
      <c r="G28" s="326" t="e">
        <f t="shared" si="2"/>
        <v>#VALUE!</v>
      </c>
      <c r="H28" s="326"/>
      <c r="I28" s="183">
        <f t="shared" si="1"/>
        <v>39</v>
      </c>
      <c r="J28" s="326">
        <f t="shared" si="3"/>
        <v>99492</v>
      </c>
      <c r="K28" s="326"/>
      <c r="L28" s="326" t="e">
        <f t="shared" si="4"/>
        <v>#VALUE!</v>
      </c>
      <c r="M28" s="326"/>
      <c r="N28" s="326"/>
    </row>
    <row r="29" spans="1:14">
      <c r="A29" s="171">
        <v>22</v>
      </c>
      <c r="B29" s="171" cm="1">
        <f t="array" ref="B29">IF(B$4="Non-smoker",INDEX(AFC00_80_L,$A29),INDEX(AFS00_80_L,$A29))</f>
        <v>99924</v>
      </c>
      <c r="C29" s="171" cm="1">
        <f t="array" ref="C29">IF(C$4="Non-smoker",INDEX(AFC00_80_L,$A29),INDEX(AFS00_80_L,$A29))</f>
        <v>99924</v>
      </c>
      <c r="E29" s="183">
        <f t="shared" si="5"/>
        <v>22</v>
      </c>
      <c r="F29" s="183" t="e">
        <f t="shared" si="0"/>
        <v>#VALUE!</v>
      </c>
      <c r="G29" s="326" t="e">
        <f t="shared" si="2"/>
        <v>#VALUE!</v>
      </c>
      <c r="H29" s="326"/>
      <c r="I29" s="183">
        <f t="shared" si="1"/>
        <v>40</v>
      </c>
      <c r="J29" s="326">
        <f t="shared" si="3"/>
        <v>99448</v>
      </c>
      <c r="K29" s="326"/>
      <c r="L29" s="326" t="e">
        <f t="shared" si="4"/>
        <v>#VALUE!</v>
      </c>
      <c r="M29" s="326"/>
      <c r="N29" s="326"/>
    </row>
    <row r="30" spans="1:14">
      <c r="A30" s="171">
        <v>23</v>
      </c>
      <c r="B30" s="171" cm="1">
        <f t="array" ref="B30">IF(B$4="Non-smoker",INDEX(AFC00_80_L,$A30),INDEX(AFS00_80_L,$A30))</f>
        <v>99908</v>
      </c>
      <c r="C30" s="171" cm="1">
        <f t="array" ref="C30">IF(C$4="Non-smoker",INDEX(AFC00_80_L,$A30),INDEX(AFS00_80_L,$A30))</f>
        <v>99908</v>
      </c>
      <c r="E30" s="183">
        <f t="shared" si="5"/>
        <v>23</v>
      </c>
      <c r="F30" s="183" t="e">
        <f t="shared" si="0"/>
        <v>#VALUE!</v>
      </c>
      <c r="G30" s="326" t="e">
        <f t="shared" si="2"/>
        <v>#VALUE!</v>
      </c>
      <c r="H30" s="326"/>
      <c r="I30" s="183">
        <f t="shared" si="1"/>
        <v>41</v>
      </c>
      <c r="J30" s="326">
        <f t="shared" si="3"/>
        <v>99400</v>
      </c>
      <c r="K30" s="326"/>
      <c r="L30" s="326" t="e">
        <f t="shared" si="4"/>
        <v>#VALUE!</v>
      </c>
      <c r="M30" s="326"/>
      <c r="N30" s="326"/>
    </row>
    <row r="31" spans="1:14">
      <c r="A31" s="171">
        <v>24</v>
      </c>
      <c r="B31" s="171" cm="1">
        <f t="array" ref="B31">IF(B$4="Non-smoker",INDEX(AFC00_80_L,$A31),INDEX(AFS00_80_L,$A31))</f>
        <v>99891</v>
      </c>
      <c r="C31" s="171" cm="1">
        <f t="array" ref="C31">IF(C$4="Non-smoker",INDEX(AFC00_80_L,$A31),INDEX(AFS00_80_L,$A31))</f>
        <v>99891</v>
      </c>
      <c r="E31" s="183">
        <f t="shared" si="5"/>
        <v>24</v>
      </c>
      <c r="F31" s="183" t="e">
        <f t="shared" si="0"/>
        <v>#VALUE!</v>
      </c>
      <c r="G31" s="326" t="e">
        <f t="shared" si="2"/>
        <v>#VALUE!</v>
      </c>
      <c r="H31" s="326"/>
      <c r="I31" s="183">
        <f t="shared" si="1"/>
        <v>42</v>
      </c>
      <c r="J31" s="326">
        <f t="shared" si="3"/>
        <v>99348</v>
      </c>
      <c r="K31" s="326"/>
      <c r="L31" s="326" t="e">
        <f t="shared" si="4"/>
        <v>#VALUE!</v>
      </c>
      <c r="M31" s="326"/>
      <c r="N31" s="326"/>
    </row>
    <row r="32" spans="1:14">
      <c r="A32" s="171">
        <v>25</v>
      </c>
      <c r="B32" s="171" cm="1">
        <f t="array" ref="B32">IF(B$4="Non-smoker",INDEX(AFC00_80_L,$A32),INDEX(AFS00_80_L,$A32))</f>
        <v>99873</v>
      </c>
      <c r="C32" s="171" cm="1">
        <f t="array" ref="C32">IF(C$4="Non-smoker",INDEX(AFC00_80_L,$A32),INDEX(AFS00_80_L,$A32))</f>
        <v>99873</v>
      </c>
      <c r="E32" s="183">
        <f t="shared" si="5"/>
        <v>25</v>
      </c>
      <c r="F32" s="183" t="e">
        <f t="shared" si="0"/>
        <v>#VALUE!</v>
      </c>
      <c r="G32" s="326" t="e">
        <f t="shared" si="2"/>
        <v>#VALUE!</v>
      </c>
      <c r="H32" s="326"/>
      <c r="I32" s="183">
        <f t="shared" si="1"/>
        <v>43</v>
      </c>
      <c r="J32" s="326">
        <f t="shared" si="3"/>
        <v>99291</v>
      </c>
      <c r="K32" s="326"/>
      <c r="L32" s="326" t="e">
        <f t="shared" si="4"/>
        <v>#VALUE!</v>
      </c>
      <c r="M32" s="326"/>
      <c r="N32" s="326"/>
    </row>
    <row r="33" spans="1:14">
      <c r="A33" s="171">
        <v>26</v>
      </c>
      <c r="B33" s="171" cm="1">
        <f t="array" ref="B33">IF(B$4="Non-smoker",INDEX(AFC00_80_L,$A33),INDEX(AFS00_80_L,$A33))</f>
        <v>99855</v>
      </c>
      <c r="C33" s="171" cm="1">
        <f t="array" ref="C33">IF(C$4="Non-smoker",INDEX(AFC00_80_L,$A33),INDEX(AFS00_80_L,$A33))</f>
        <v>99855</v>
      </c>
      <c r="E33" s="183">
        <f t="shared" si="5"/>
        <v>26</v>
      </c>
      <c r="F33" s="183" t="e">
        <f t="shared" si="0"/>
        <v>#VALUE!</v>
      </c>
      <c r="G33" s="326" t="e">
        <f t="shared" si="2"/>
        <v>#VALUE!</v>
      </c>
      <c r="H33" s="326"/>
      <c r="I33" s="183">
        <f t="shared" si="1"/>
        <v>44</v>
      </c>
      <c r="J33" s="326">
        <f t="shared" si="3"/>
        <v>99228</v>
      </c>
      <c r="K33" s="326"/>
      <c r="L33" s="326" t="e">
        <f t="shared" si="4"/>
        <v>#VALUE!</v>
      </c>
      <c r="M33" s="326"/>
      <c r="N33" s="326"/>
    </row>
    <row r="34" spans="1:14">
      <c r="A34" s="171">
        <v>27</v>
      </c>
      <c r="B34" s="171" cm="1">
        <f t="array" ref="B34">IF(B$4="Non-smoker",INDEX(AFC00_80_L,$A34),INDEX(AFS00_80_L,$A34))</f>
        <v>99836</v>
      </c>
      <c r="C34" s="171" cm="1">
        <f t="array" ref="C34">IF(C$4="Non-smoker",INDEX(AFC00_80_L,$A34),INDEX(AFS00_80_L,$A34))</f>
        <v>99836</v>
      </c>
      <c r="E34" s="183">
        <f t="shared" si="5"/>
        <v>27</v>
      </c>
      <c r="F34" s="183" t="e">
        <f t="shared" si="0"/>
        <v>#VALUE!</v>
      </c>
      <c r="G34" s="326" t="e">
        <f t="shared" si="2"/>
        <v>#VALUE!</v>
      </c>
      <c r="H34" s="326"/>
      <c r="I34" s="183">
        <f t="shared" si="1"/>
        <v>45</v>
      </c>
      <c r="J34" s="326">
        <f t="shared" si="3"/>
        <v>99159</v>
      </c>
      <c r="K34" s="326"/>
      <c r="L34" s="326" t="e">
        <f t="shared" si="4"/>
        <v>#VALUE!</v>
      </c>
      <c r="M34" s="326"/>
      <c r="N34" s="326"/>
    </row>
    <row r="35" spans="1:14">
      <c r="A35" s="171">
        <v>28</v>
      </c>
      <c r="B35" s="171" cm="1">
        <f t="array" ref="B35">IF(B$4="Non-smoker",INDEX(AFC00_80_L,$A35),INDEX(AFS00_80_L,$A35))</f>
        <v>99816</v>
      </c>
      <c r="C35" s="171" cm="1">
        <f t="array" ref="C35">IF(C$4="Non-smoker",INDEX(AFC00_80_L,$A35),INDEX(AFS00_80_L,$A35))</f>
        <v>99816</v>
      </c>
      <c r="E35" s="183">
        <f t="shared" si="5"/>
        <v>28</v>
      </c>
      <c r="F35" s="183" t="e">
        <f t="shared" si="0"/>
        <v>#VALUE!</v>
      </c>
      <c r="G35" s="326" t="e">
        <f t="shared" si="2"/>
        <v>#VALUE!</v>
      </c>
      <c r="H35" s="326"/>
      <c r="I35" s="183">
        <f t="shared" si="1"/>
        <v>46</v>
      </c>
      <c r="J35" s="326">
        <f t="shared" si="3"/>
        <v>99084</v>
      </c>
      <c r="K35" s="326"/>
      <c r="L35" s="326" t="e">
        <f t="shared" si="4"/>
        <v>#VALUE!</v>
      </c>
      <c r="M35" s="326"/>
      <c r="N35" s="326"/>
    </row>
    <row r="36" spans="1:14">
      <c r="A36" s="171">
        <v>29</v>
      </c>
      <c r="B36" s="171" cm="1">
        <f t="array" ref="B36">IF(B$4="Non-smoker",INDEX(AFC00_80_L,$A36),INDEX(AFS00_80_L,$A36))</f>
        <v>99795</v>
      </c>
      <c r="C36" s="171" cm="1">
        <f t="array" ref="C36">IF(C$4="Non-smoker",INDEX(AFC00_80_L,$A36),INDEX(AFS00_80_L,$A36))</f>
        <v>99795</v>
      </c>
      <c r="E36" s="183">
        <f t="shared" si="5"/>
        <v>29</v>
      </c>
      <c r="F36" s="183" t="e">
        <f t="shared" si="0"/>
        <v>#VALUE!</v>
      </c>
      <c r="G36" s="326" t="e">
        <f t="shared" si="2"/>
        <v>#VALUE!</v>
      </c>
      <c r="H36" s="326"/>
      <c r="I36" s="183">
        <f t="shared" si="1"/>
        <v>47</v>
      </c>
      <c r="J36" s="326">
        <f t="shared" si="3"/>
        <v>99001</v>
      </c>
      <c r="K36" s="326"/>
      <c r="L36" s="326" t="e">
        <f t="shared" si="4"/>
        <v>#VALUE!</v>
      </c>
      <c r="M36" s="326"/>
      <c r="N36" s="326"/>
    </row>
    <row r="37" spans="1:14">
      <c r="A37" s="171">
        <v>30</v>
      </c>
      <c r="B37" s="171" cm="1">
        <f t="array" ref="B37">IF(B$4="Non-smoker",INDEX(AFC00_80_L,$A37),INDEX(AFS00_80_L,$A37))</f>
        <v>99773</v>
      </c>
      <c r="C37" s="171" cm="1">
        <f t="array" ref="C37">IF(C$4="Non-smoker",INDEX(AFC00_80_L,$A37),INDEX(AFS00_80_L,$A37))</f>
        <v>99773</v>
      </c>
      <c r="E37" s="183">
        <f t="shared" si="5"/>
        <v>30</v>
      </c>
      <c r="F37" s="183" t="e">
        <f t="shared" si="0"/>
        <v>#VALUE!</v>
      </c>
      <c r="G37" s="326" t="e">
        <f t="shared" si="2"/>
        <v>#VALUE!</v>
      </c>
      <c r="H37" s="326"/>
      <c r="I37" s="183">
        <f t="shared" si="1"/>
        <v>48</v>
      </c>
      <c r="J37" s="326">
        <f t="shared" si="3"/>
        <v>98910</v>
      </c>
      <c r="K37" s="326"/>
      <c r="L37" s="326" t="e">
        <f t="shared" si="4"/>
        <v>#VALUE!</v>
      </c>
      <c r="M37" s="326"/>
      <c r="N37" s="326"/>
    </row>
    <row r="38" spans="1:14">
      <c r="A38" s="171">
        <v>31</v>
      </c>
      <c r="B38" s="171" cm="1">
        <f t="array" ref="B38">IF(B$4="Non-smoker",INDEX(AFC00_80_L,$A38),INDEX(AFS00_80_L,$A38))</f>
        <v>99749</v>
      </c>
      <c r="C38" s="171" cm="1">
        <f t="array" ref="C38">IF(C$4="Non-smoker",INDEX(AFC00_80_L,$A38),INDEX(AFS00_80_L,$A38))</f>
        <v>99749</v>
      </c>
      <c r="E38" s="183">
        <f t="shared" si="5"/>
        <v>31</v>
      </c>
      <c r="F38" s="183" t="e">
        <f t="shared" si="0"/>
        <v>#VALUE!</v>
      </c>
      <c r="G38" s="326" t="e">
        <f t="shared" si="2"/>
        <v>#VALUE!</v>
      </c>
      <c r="H38" s="326"/>
      <c r="I38" s="183">
        <f t="shared" si="1"/>
        <v>49</v>
      </c>
      <c r="J38" s="326">
        <f t="shared" si="3"/>
        <v>98810</v>
      </c>
      <c r="K38" s="326"/>
      <c r="L38" s="326" t="e">
        <f t="shared" si="4"/>
        <v>#VALUE!</v>
      </c>
      <c r="M38" s="326"/>
      <c r="N38" s="326"/>
    </row>
    <row r="39" spans="1:14">
      <c r="A39" s="171">
        <v>32</v>
      </c>
      <c r="B39" s="171" cm="1">
        <f t="array" ref="B39">IF(B$4="Non-smoker",INDEX(AFC00_80_L,$A39),INDEX(AFS00_80_L,$A39))</f>
        <v>99724</v>
      </c>
      <c r="C39" s="171" cm="1">
        <f t="array" ref="C39">IF(C$4="Non-smoker",INDEX(AFC00_80_L,$A39),INDEX(AFS00_80_L,$A39))</f>
        <v>99724</v>
      </c>
      <c r="E39" s="183">
        <f t="shared" si="5"/>
        <v>32</v>
      </c>
      <c r="F39" s="183" t="e">
        <f t="shared" si="0"/>
        <v>#VALUE!</v>
      </c>
      <c r="G39" s="326" t="e">
        <f t="shared" si="2"/>
        <v>#VALUE!</v>
      </c>
      <c r="H39" s="326"/>
      <c r="I39" s="183">
        <f t="shared" si="1"/>
        <v>50</v>
      </c>
      <c r="J39" s="326">
        <f t="shared" si="3"/>
        <v>98699</v>
      </c>
      <c r="K39" s="326"/>
      <c r="L39" s="326" t="e">
        <f t="shared" si="4"/>
        <v>#VALUE!</v>
      </c>
      <c r="M39" s="326"/>
      <c r="N39" s="326"/>
    </row>
    <row r="40" spans="1:14">
      <c r="A40" s="171">
        <v>33</v>
      </c>
      <c r="B40" s="171" cm="1">
        <f t="array" ref="B40">IF(B$4="Non-smoker",INDEX(AFC00_80_L,$A40),INDEX(AFS00_80_L,$A40))</f>
        <v>99697</v>
      </c>
      <c r="C40" s="171" cm="1">
        <f t="array" ref="C40">IF(C$4="Non-smoker",INDEX(AFC00_80_L,$A40),INDEX(AFS00_80_L,$A40))</f>
        <v>99697</v>
      </c>
      <c r="E40" s="183">
        <f t="shared" si="5"/>
        <v>33</v>
      </c>
      <c r="F40" s="183" t="e">
        <f t="shared" si="0"/>
        <v>#VALUE!</v>
      </c>
      <c r="G40" s="326" t="e">
        <f t="shared" si="2"/>
        <v>#VALUE!</v>
      </c>
      <c r="H40" s="326"/>
      <c r="I40" s="183">
        <f t="shared" ref="I40:I71" si="6">Life2Age+E40-1</f>
        <v>51</v>
      </c>
      <c r="J40" s="326">
        <f t="shared" si="3"/>
        <v>98577</v>
      </c>
      <c r="K40" s="326"/>
      <c r="L40" s="326" t="e">
        <f t="shared" si="4"/>
        <v>#VALUE!</v>
      </c>
      <c r="M40" s="326"/>
      <c r="N40" s="326"/>
    </row>
    <row r="41" spans="1:14">
      <c r="A41" s="171">
        <v>34</v>
      </c>
      <c r="B41" s="171" cm="1">
        <f t="array" ref="B41">IF(B$4="Non-smoker",INDEX(AFC00_80_L,$A41),INDEX(AFS00_80_L,$A41))</f>
        <v>99669</v>
      </c>
      <c r="C41" s="171" cm="1">
        <f t="array" ref="C41">IF(C$4="Non-smoker",INDEX(AFC00_80_L,$A41),INDEX(AFS00_80_L,$A41))</f>
        <v>99669</v>
      </c>
      <c r="E41" s="183">
        <f t="shared" si="5"/>
        <v>34</v>
      </c>
      <c r="F41" s="183" t="e">
        <f t="shared" si="0"/>
        <v>#VALUE!</v>
      </c>
      <c r="G41" s="326" t="e">
        <f t="shared" si="2"/>
        <v>#VALUE!</v>
      </c>
      <c r="H41" s="326"/>
      <c r="I41" s="183">
        <f t="shared" si="6"/>
        <v>52</v>
      </c>
      <c r="J41" s="326">
        <f t="shared" si="3"/>
        <v>98442</v>
      </c>
      <c r="K41" s="326"/>
      <c r="L41" s="326" t="e">
        <f t="shared" si="4"/>
        <v>#VALUE!</v>
      </c>
      <c r="M41" s="326"/>
      <c r="N41" s="326"/>
    </row>
    <row r="42" spans="1:14">
      <c r="A42" s="171">
        <v>35</v>
      </c>
      <c r="B42" s="171" cm="1">
        <f t="array" ref="B42">IF(B$4="Non-smoker",INDEX(AFC00_80_L,$A42),INDEX(AFS00_80_L,$A42))</f>
        <v>99639</v>
      </c>
      <c r="C42" s="171" cm="1">
        <f t="array" ref="C42">IF(C$4="Non-smoker",INDEX(AFC00_80_L,$A42),INDEX(AFS00_80_L,$A42))</f>
        <v>99639</v>
      </c>
      <c r="E42" s="183">
        <f t="shared" si="5"/>
        <v>35</v>
      </c>
      <c r="F42" s="183" t="e">
        <f t="shared" si="0"/>
        <v>#VALUE!</v>
      </c>
      <c r="G42" s="326" t="e">
        <f t="shared" si="2"/>
        <v>#VALUE!</v>
      </c>
      <c r="H42" s="326"/>
      <c r="I42" s="183">
        <f t="shared" si="6"/>
        <v>53</v>
      </c>
      <c r="J42" s="326">
        <f t="shared" si="3"/>
        <v>98292</v>
      </c>
      <c r="K42" s="326"/>
      <c r="L42" s="326" t="e">
        <f t="shared" si="4"/>
        <v>#VALUE!</v>
      </c>
      <c r="M42" s="326"/>
      <c r="N42" s="326"/>
    </row>
    <row r="43" spans="1:14">
      <c r="A43" s="171">
        <v>36</v>
      </c>
      <c r="B43" s="171" cm="1">
        <f t="array" ref="B43">IF(B$4="Non-smoker",INDEX(AFC00_80_L,$A43),INDEX(AFS00_80_L,$A43))</f>
        <v>99606</v>
      </c>
      <c r="C43" s="171" cm="1">
        <f t="array" ref="C43">IF(C$4="Non-smoker",INDEX(AFC00_80_L,$A43),INDEX(AFS00_80_L,$A43))</f>
        <v>99606</v>
      </c>
      <c r="E43" s="183">
        <f t="shared" si="5"/>
        <v>36</v>
      </c>
      <c r="F43" s="183" t="e">
        <f t="shared" si="0"/>
        <v>#VALUE!</v>
      </c>
      <c r="G43" s="326" t="e">
        <f t="shared" si="2"/>
        <v>#VALUE!</v>
      </c>
      <c r="H43" s="326"/>
      <c r="I43" s="183">
        <f t="shared" si="6"/>
        <v>54</v>
      </c>
      <c r="J43" s="326">
        <f t="shared" si="3"/>
        <v>98126</v>
      </c>
      <c r="K43" s="326"/>
      <c r="L43" s="326" t="e">
        <f t="shared" si="4"/>
        <v>#VALUE!</v>
      </c>
      <c r="M43" s="326"/>
      <c r="N43" s="326"/>
    </row>
    <row r="44" spans="1:14">
      <c r="A44" s="171">
        <v>37</v>
      </c>
      <c r="B44" s="171" cm="1">
        <f t="array" ref="B44">IF(B$4="Non-smoker",INDEX(AFC00_80_L,$A44),INDEX(AFS00_80_L,$A44))</f>
        <v>99571</v>
      </c>
      <c r="C44" s="171" cm="1">
        <f t="array" ref="C44">IF(C$4="Non-smoker",INDEX(AFC00_80_L,$A44),INDEX(AFS00_80_L,$A44))</f>
        <v>99571</v>
      </c>
      <c r="E44" s="183">
        <f t="shared" si="5"/>
        <v>37</v>
      </c>
      <c r="F44" s="183" t="e">
        <f t="shared" si="0"/>
        <v>#VALUE!</v>
      </c>
      <c r="G44" s="326" t="e">
        <f t="shared" si="2"/>
        <v>#VALUE!</v>
      </c>
      <c r="H44" s="326"/>
      <c r="I44" s="183">
        <f t="shared" si="6"/>
        <v>55</v>
      </c>
      <c r="J44" s="326">
        <f t="shared" si="3"/>
        <v>97942</v>
      </c>
      <c r="K44" s="326"/>
      <c r="L44" s="326" t="e">
        <f t="shared" si="4"/>
        <v>#VALUE!</v>
      </c>
      <c r="M44" s="326"/>
      <c r="N44" s="326"/>
    </row>
    <row r="45" spans="1:14">
      <c r="A45" s="171">
        <v>38</v>
      </c>
      <c r="B45" s="171" cm="1">
        <f t="array" ref="B45">IF(B$4="Non-smoker",INDEX(AFC00_80_L,$A45),INDEX(AFS00_80_L,$A45))</f>
        <v>99533</v>
      </c>
      <c r="C45" s="171" cm="1">
        <f t="array" ref="C45">IF(C$4="Non-smoker",INDEX(AFC00_80_L,$A45),INDEX(AFS00_80_L,$A45))</f>
        <v>99533</v>
      </c>
      <c r="E45" s="183">
        <f t="shared" si="5"/>
        <v>38</v>
      </c>
      <c r="F45" s="183" t="e">
        <f t="shared" si="0"/>
        <v>#VALUE!</v>
      </c>
      <c r="G45" s="326" t="e">
        <f t="shared" si="2"/>
        <v>#VALUE!</v>
      </c>
      <c r="H45" s="326"/>
      <c r="I45" s="183">
        <f t="shared" si="6"/>
        <v>56</v>
      </c>
      <c r="J45" s="326">
        <f t="shared" si="3"/>
        <v>97738</v>
      </c>
      <c r="K45" s="326"/>
      <c r="L45" s="326" t="e">
        <f t="shared" si="4"/>
        <v>#VALUE!</v>
      </c>
      <c r="M45" s="326"/>
      <c r="N45" s="326"/>
    </row>
    <row r="46" spans="1:14">
      <c r="A46" s="171">
        <v>39</v>
      </c>
      <c r="B46" s="171" cm="1">
        <f t="array" ref="B46">IF(B$4="Non-smoker",INDEX(AFC00_80_L,$A46),INDEX(AFS00_80_L,$A46))</f>
        <v>99492</v>
      </c>
      <c r="C46" s="171" cm="1">
        <f t="array" ref="C46">IF(C$4="Non-smoker",INDEX(AFC00_80_L,$A46),INDEX(AFS00_80_L,$A46))</f>
        <v>99492</v>
      </c>
      <c r="E46" s="183">
        <f t="shared" si="5"/>
        <v>39</v>
      </c>
      <c r="F46" s="183" t="e">
        <f t="shared" si="0"/>
        <v>#VALUE!</v>
      </c>
      <c r="G46" s="326" t="e">
        <f t="shared" si="2"/>
        <v>#VALUE!</v>
      </c>
      <c r="H46" s="326"/>
      <c r="I46" s="183">
        <f t="shared" si="6"/>
        <v>57</v>
      </c>
      <c r="J46" s="326">
        <f t="shared" si="3"/>
        <v>97512</v>
      </c>
      <c r="K46" s="326"/>
      <c r="L46" s="326" t="e">
        <f t="shared" si="4"/>
        <v>#VALUE!</v>
      </c>
      <c r="M46" s="326"/>
      <c r="N46" s="326"/>
    </row>
    <row r="47" spans="1:14">
      <c r="A47" s="171">
        <v>40</v>
      </c>
      <c r="B47" s="171" cm="1">
        <f t="array" ref="B47">IF(B$4="Non-smoker",INDEX(AFC00_80_L,$A47),INDEX(AFS00_80_L,$A47))</f>
        <v>99448</v>
      </c>
      <c r="C47" s="171" cm="1">
        <f t="array" ref="C47">IF(C$4="Non-smoker",INDEX(AFC00_80_L,$A47),INDEX(AFS00_80_L,$A47))</f>
        <v>99448</v>
      </c>
      <c r="E47" s="183">
        <f t="shared" si="5"/>
        <v>40</v>
      </c>
      <c r="F47" s="183" t="e">
        <f t="shared" si="0"/>
        <v>#VALUE!</v>
      </c>
      <c r="G47" s="326" t="e">
        <f t="shared" si="2"/>
        <v>#VALUE!</v>
      </c>
      <c r="H47" s="326"/>
      <c r="I47" s="183">
        <f t="shared" si="6"/>
        <v>58</v>
      </c>
      <c r="J47" s="326">
        <f t="shared" si="3"/>
        <v>97261</v>
      </c>
      <c r="K47" s="326"/>
      <c r="L47" s="326" t="e">
        <f t="shared" si="4"/>
        <v>#VALUE!</v>
      </c>
      <c r="M47" s="326"/>
      <c r="N47" s="326"/>
    </row>
    <row r="48" spans="1:14">
      <c r="A48" s="171">
        <v>41</v>
      </c>
      <c r="B48" s="171" cm="1">
        <f t="array" ref="B48">IF(B$4="Non-smoker",INDEX(AFC00_80_L,$A48),INDEX(AFS00_80_L,$A48))</f>
        <v>99400</v>
      </c>
      <c r="C48" s="171" cm="1">
        <f t="array" ref="C48">IF(C$4="Non-smoker",INDEX(AFC00_80_L,$A48),INDEX(AFS00_80_L,$A48))</f>
        <v>99400</v>
      </c>
      <c r="E48" s="183">
        <f t="shared" si="5"/>
        <v>41</v>
      </c>
      <c r="F48" s="183" t="e">
        <f t="shared" si="0"/>
        <v>#VALUE!</v>
      </c>
      <c r="G48" s="326" t="e">
        <f t="shared" si="2"/>
        <v>#VALUE!</v>
      </c>
      <c r="H48" s="326"/>
      <c r="I48" s="183">
        <f t="shared" si="6"/>
        <v>59</v>
      </c>
      <c r="J48" s="326">
        <f t="shared" si="3"/>
        <v>96983</v>
      </c>
      <c r="K48" s="326"/>
      <c r="L48" s="326" t="e">
        <f t="shared" si="4"/>
        <v>#VALUE!</v>
      </c>
      <c r="M48" s="326"/>
      <c r="N48" s="326"/>
    </row>
    <row r="49" spans="1:14">
      <c r="A49" s="171">
        <v>42</v>
      </c>
      <c r="B49" s="171" cm="1">
        <f t="array" ref="B49">IF(B$4="Non-smoker",INDEX(AFC00_80_L,$A49),INDEX(AFS00_80_L,$A49))</f>
        <v>99348</v>
      </c>
      <c r="C49" s="171" cm="1">
        <f t="array" ref="C49">IF(C$4="Non-smoker",INDEX(AFC00_80_L,$A49),INDEX(AFS00_80_L,$A49))</f>
        <v>99348</v>
      </c>
      <c r="E49" s="183">
        <f t="shared" si="5"/>
        <v>42</v>
      </c>
      <c r="F49" s="183" t="e">
        <f t="shared" si="0"/>
        <v>#VALUE!</v>
      </c>
      <c r="G49" s="326" t="e">
        <f t="shared" si="2"/>
        <v>#VALUE!</v>
      </c>
      <c r="H49" s="326"/>
      <c r="I49" s="183">
        <f t="shared" si="6"/>
        <v>60</v>
      </c>
      <c r="J49" s="326">
        <f t="shared" si="3"/>
        <v>96674</v>
      </c>
      <c r="K49" s="326"/>
      <c r="L49" s="326" t="e">
        <f t="shared" si="4"/>
        <v>#VALUE!</v>
      </c>
      <c r="M49" s="326"/>
      <c r="N49" s="326"/>
    </row>
    <row r="50" spans="1:14">
      <c r="A50" s="171">
        <v>43</v>
      </c>
      <c r="B50" s="171" cm="1">
        <f t="array" ref="B50">IF(B$4="Non-smoker",INDEX(AFC00_80_L,$A50),INDEX(AFS00_80_L,$A50))</f>
        <v>99291</v>
      </c>
      <c r="C50" s="171" cm="1">
        <f t="array" ref="C50">IF(C$4="Non-smoker",INDEX(AFC00_80_L,$A50),INDEX(AFS00_80_L,$A50))</f>
        <v>99291</v>
      </c>
      <c r="E50" s="183">
        <f t="shared" si="5"/>
        <v>43</v>
      </c>
      <c r="F50" s="183" t="e">
        <f t="shared" si="0"/>
        <v>#VALUE!</v>
      </c>
      <c r="G50" s="326" t="e">
        <f t="shared" si="2"/>
        <v>#VALUE!</v>
      </c>
      <c r="H50" s="326"/>
      <c r="I50" s="183">
        <f t="shared" si="6"/>
        <v>61</v>
      </c>
      <c r="J50" s="326">
        <f t="shared" si="3"/>
        <v>96331</v>
      </c>
      <c r="K50" s="326"/>
      <c r="L50" s="326" t="e">
        <f t="shared" si="4"/>
        <v>#VALUE!</v>
      </c>
      <c r="M50" s="326"/>
      <c r="N50" s="326"/>
    </row>
    <row r="51" spans="1:14">
      <c r="A51" s="171">
        <v>44</v>
      </c>
      <c r="B51" s="171" cm="1">
        <f t="array" ref="B51">IF(B$4="Non-smoker",INDEX(AFC00_80_L,$A51),INDEX(AFS00_80_L,$A51))</f>
        <v>99228</v>
      </c>
      <c r="C51" s="171" cm="1">
        <f t="array" ref="C51">IF(C$4="Non-smoker",INDEX(AFC00_80_L,$A51),INDEX(AFS00_80_L,$A51))</f>
        <v>99228</v>
      </c>
      <c r="E51" s="183">
        <f t="shared" si="5"/>
        <v>44</v>
      </c>
      <c r="F51" s="183" t="e">
        <f t="shared" si="0"/>
        <v>#VALUE!</v>
      </c>
      <c r="G51" s="326" t="e">
        <f t="shared" si="2"/>
        <v>#VALUE!</v>
      </c>
      <c r="H51" s="326"/>
      <c r="I51" s="183">
        <f t="shared" si="6"/>
        <v>62</v>
      </c>
      <c r="J51" s="326">
        <f t="shared" si="3"/>
        <v>95950</v>
      </c>
      <c r="K51" s="326"/>
      <c r="L51" s="326" t="e">
        <f t="shared" si="4"/>
        <v>#VALUE!</v>
      </c>
      <c r="M51" s="326"/>
      <c r="N51" s="326"/>
    </row>
    <row r="52" spans="1:14">
      <c r="A52" s="171">
        <v>45</v>
      </c>
      <c r="B52" s="171" cm="1">
        <f t="array" ref="B52">IF(B$4="Non-smoker",INDEX(AFC00_80_L,$A52),INDEX(AFS00_80_L,$A52))</f>
        <v>99159</v>
      </c>
      <c r="C52" s="171" cm="1">
        <f t="array" ref="C52">IF(C$4="Non-smoker",INDEX(AFC00_80_L,$A52),INDEX(AFS00_80_L,$A52))</f>
        <v>99159</v>
      </c>
      <c r="E52" s="183">
        <f t="shared" si="5"/>
        <v>45</v>
      </c>
      <c r="F52" s="183" t="e">
        <f t="shared" si="0"/>
        <v>#VALUE!</v>
      </c>
      <c r="G52" s="326" t="e">
        <f t="shared" si="2"/>
        <v>#VALUE!</v>
      </c>
      <c r="H52" s="326"/>
      <c r="I52" s="183">
        <f t="shared" si="6"/>
        <v>63</v>
      </c>
      <c r="J52" s="326">
        <f t="shared" si="3"/>
        <v>95528</v>
      </c>
      <c r="K52" s="326"/>
      <c r="L52" s="326" t="e">
        <f t="shared" si="4"/>
        <v>#VALUE!</v>
      </c>
      <c r="M52" s="326"/>
      <c r="N52" s="326"/>
    </row>
    <row r="53" spans="1:14">
      <c r="A53" s="171">
        <v>46</v>
      </c>
      <c r="B53" s="171" cm="1">
        <f t="array" ref="B53">IF(B$4="Non-smoker",INDEX(AFC00_80_L,$A53),INDEX(AFS00_80_L,$A53))</f>
        <v>99084</v>
      </c>
      <c r="C53" s="171" cm="1">
        <f t="array" ref="C53">IF(C$4="Non-smoker",INDEX(AFC00_80_L,$A53),INDEX(AFS00_80_L,$A53))</f>
        <v>99084</v>
      </c>
      <c r="E53" s="183">
        <f t="shared" si="5"/>
        <v>46</v>
      </c>
      <c r="F53" s="183" t="e">
        <f t="shared" si="0"/>
        <v>#VALUE!</v>
      </c>
      <c r="G53" s="326" t="e">
        <f t="shared" si="2"/>
        <v>#VALUE!</v>
      </c>
      <c r="H53" s="326"/>
      <c r="I53" s="183">
        <f t="shared" si="6"/>
        <v>64</v>
      </c>
      <c r="J53" s="326">
        <f t="shared" si="3"/>
        <v>95059</v>
      </c>
      <c r="K53" s="326"/>
      <c r="L53" s="326" t="e">
        <f t="shared" si="4"/>
        <v>#VALUE!</v>
      </c>
      <c r="M53" s="326"/>
      <c r="N53" s="326"/>
    </row>
    <row r="54" spans="1:14">
      <c r="A54" s="171">
        <v>47</v>
      </c>
      <c r="B54" s="171" cm="1">
        <f t="array" ref="B54">IF(B$4="Non-smoker",INDEX(AFC00_80_L,$A54),INDEX(AFS00_80_L,$A54))</f>
        <v>99001</v>
      </c>
      <c r="C54" s="171" cm="1">
        <f t="array" ref="C54">IF(C$4="Non-smoker",INDEX(AFC00_80_L,$A54),INDEX(AFS00_80_L,$A54))</f>
        <v>99001</v>
      </c>
      <c r="E54" s="183">
        <f t="shared" si="5"/>
        <v>47</v>
      </c>
      <c r="F54" s="183" t="e">
        <f t="shared" si="0"/>
        <v>#VALUE!</v>
      </c>
      <c r="G54" s="326" t="e">
        <f t="shared" si="2"/>
        <v>#VALUE!</v>
      </c>
      <c r="H54" s="326"/>
      <c r="I54" s="183">
        <f t="shared" si="6"/>
        <v>65</v>
      </c>
      <c r="J54" s="326">
        <f t="shared" si="3"/>
        <v>94539</v>
      </c>
      <c r="K54" s="326"/>
      <c r="L54" s="326" t="e">
        <f t="shared" si="4"/>
        <v>#VALUE!</v>
      </c>
      <c r="M54" s="326"/>
      <c r="N54" s="326"/>
    </row>
    <row r="55" spans="1:14">
      <c r="A55" s="171">
        <v>48</v>
      </c>
      <c r="B55" s="171" cm="1">
        <f t="array" ref="B55">IF(B$4="Non-smoker",INDEX(AFC00_80_L,$A55),INDEX(AFS00_80_L,$A55))</f>
        <v>98910</v>
      </c>
      <c r="C55" s="171" cm="1">
        <f t="array" ref="C55">IF(C$4="Non-smoker",INDEX(AFC00_80_L,$A55),INDEX(AFS00_80_L,$A55))</f>
        <v>98910</v>
      </c>
      <c r="E55" s="183">
        <f t="shared" si="5"/>
        <v>48</v>
      </c>
      <c r="F55" s="183" t="e">
        <f t="shared" si="0"/>
        <v>#VALUE!</v>
      </c>
      <c r="G55" s="326" t="e">
        <f t="shared" si="2"/>
        <v>#VALUE!</v>
      </c>
      <c r="H55" s="326"/>
      <c r="I55" s="183">
        <f t="shared" si="6"/>
        <v>66</v>
      </c>
      <c r="J55" s="326">
        <f t="shared" si="3"/>
        <v>93962</v>
      </c>
      <c r="K55" s="326"/>
      <c r="L55" s="326" t="e">
        <f t="shared" si="4"/>
        <v>#VALUE!</v>
      </c>
      <c r="M55" s="326"/>
      <c r="N55" s="326"/>
    </row>
    <row r="56" spans="1:14">
      <c r="A56" s="171">
        <v>49</v>
      </c>
      <c r="B56" s="171" cm="1">
        <f t="array" ref="B56">IF(B$4="Non-smoker",INDEX(AFC00_80_L,$A56),INDEX(AFS00_80_L,$A56))</f>
        <v>98810</v>
      </c>
      <c r="C56" s="171" cm="1">
        <f t="array" ref="C56">IF(C$4="Non-smoker",INDEX(AFC00_80_L,$A56),INDEX(AFS00_80_L,$A56))</f>
        <v>98810</v>
      </c>
      <c r="E56" s="183">
        <f t="shared" si="5"/>
        <v>49</v>
      </c>
      <c r="F56" s="183" t="e">
        <f t="shared" si="0"/>
        <v>#VALUE!</v>
      </c>
      <c r="G56" s="326" t="e">
        <f t="shared" si="2"/>
        <v>#VALUE!</v>
      </c>
      <c r="H56" s="326"/>
      <c r="I56" s="183">
        <f t="shared" si="6"/>
        <v>67</v>
      </c>
      <c r="J56" s="326">
        <f t="shared" si="3"/>
        <v>93322</v>
      </c>
      <c r="K56" s="326"/>
      <c r="L56" s="326" t="e">
        <f t="shared" si="4"/>
        <v>#VALUE!</v>
      </c>
      <c r="M56" s="326"/>
      <c r="N56" s="326"/>
    </row>
    <row r="57" spans="1:14">
      <c r="A57" s="171">
        <v>50</v>
      </c>
      <c r="B57" s="171" cm="1">
        <f t="array" ref="B57">IF(B$4="Non-smoker",INDEX(AFC00_80_L,$A57),INDEX(AFS00_80_L,$A57))</f>
        <v>98699</v>
      </c>
      <c r="C57" s="171" cm="1">
        <f t="array" ref="C57">IF(C$4="Non-smoker",INDEX(AFC00_80_L,$A57),INDEX(AFS00_80_L,$A57))</f>
        <v>98699</v>
      </c>
      <c r="E57" s="183">
        <f t="shared" si="5"/>
        <v>50</v>
      </c>
      <c r="F57" s="183" t="e">
        <f t="shared" si="0"/>
        <v>#VALUE!</v>
      </c>
      <c r="G57" s="326" t="e">
        <f t="shared" si="2"/>
        <v>#VALUE!</v>
      </c>
      <c r="H57" s="326"/>
      <c r="I57" s="183">
        <f t="shared" si="6"/>
        <v>68</v>
      </c>
      <c r="J57" s="326">
        <f t="shared" si="3"/>
        <v>92613</v>
      </c>
      <c r="K57" s="326"/>
      <c r="L57" s="326" t="e">
        <f t="shared" si="4"/>
        <v>#VALUE!</v>
      </c>
      <c r="M57" s="326"/>
      <c r="N57" s="326"/>
    </row>
    <row r="58" spans="1:14">
      <c r="A58" s="171">
        <v>51</v>
      </c>
      <c r="B58" s="171" cm="1">
        <f t="array" ref="B58">IF(B$4="Non-smoker",INDEX(AFC00_80_L,$A58),INDEX(AFS00_80_L,$A58))</f>
        <v>98577</v>
      </c>
      <c r="C58" s="171" cm="1">
        <f t="array" ref="C58">IF(C$4="Non-smoker",INDEX(AFC00_80_L,$A58),INDEX(AFS00_80_L,$A58))</f>
        <v>98577</v>
      </c>
      <c r="E58" s="183">
        <f t="shared" si="5"/>
        <v>51</v>
      </c>
      <c r="F58" s="183" t="e">
        <f t="shared" si="0"/>
        <v>#VALUE!</v>
      </c>
      <c r="G58" s="326" t="e">
        <f t="shared" si="2"/>
        <v>#VALUE!</v>
      </c>
      <c r="H58" s="326"/>
      <c r="I58" s="183">
        <f t="shared" si="6"/>
        <v>69</v>
      </c>
      <c r="J58" s="326">
        <f t="shared" si="3"/>
        <v>91828</v>
      </c>
      <c r="K58" s="326"/>
      <c r="L58" s="326" t="e">
        <f t="shared" si="4"/>
        <v>#VALUE!</v>
      </c>
      <c r="M58" s="326"/>
      <c r="N58" s="326"/>
    </row>
    <row r="59" spans="1:14">
      <c r="A59" s="171">
        <v>52</v>
      </c>
      <c r="B59" s="171" cm="1">
        <f t="array" ref="B59">IF(B$4="Non-smoker",INDEX(AFC00_80_L,$A59),INDEX(AFS00_80_L,$A59))</f>
        <v>98442</v>
      </c>
      <c r="C59" s="171" cm="1">
        <f t="array" ref="C59">IF(C$4="Non-smoker",INDEX(AFC00_80_L,$A59),INDEX(AFS00_80_L,$A59))</f>
        <v>98442</v>
      </c>
      <c r="E59" s="183">
        <f t="shared" si="5"/>
        <v>52</v>
      </c>
      <c r="F59" s="183" t="e">
        <f t="shared" si="0"/>
        <v>#VALUE!</v>
      </c>
      <c r="G59" s="326" t="e">
        <f t="shared" si="2"/>
        <v>#VALUE!</v>
      </c>
      <c r="H59" s="326"/>
      <c r="I59" s="183">
        <f t="shared" si="6"/>
        <v>70</v>
      </c>
      <c r="J59" s="326">
        <f t="shared" si="3"/>
        <v>90960</v>
      </c>
      <c r="K59" s="326"/>
      <c r="L59" s="326" t="e">
        <f t="shared" si="4"/>
        <v>#VALUE!</v>
      </c>
      <c r="M59" s="326"/>
      <c r="N59" s="326"/>
    </row>
    <row r="60" spans="1:14">
      <c r="A60" s="171">
        <v>53</v>
      </c>
      <c r="B60" s="171" cm="1">
        <f t="array" ref="B60">IF(B$4="Non-smoker",INDEX(AFC00_80_L,$A60),INDEX(AFS00_80_L,$A60))</f>
        <v>98292</v>
      </c>
      <c r="C60" s="171" cm="1">
        <f t="array" ref="C60">IF(C$4="Non-smoker",INDEX(AFC00_80_L,$A60),INDEX(AFS00_80_L,$A60))</f>
        <v>98292</v>
      </c>
      <c r="E60" s="183">
        <f t="shared" si="5"/>
        <v>53</v>
      </c>
      <c r="F60" s="183" t="e">
        <f t="shared" si="0"/>
        <v>#VALUE!</v>
      </c>
      <c r="G60" s="326" t="e">
        <f t="shared" si="2"/>
        <v>#VALUE!</v>
      </c>
      <c r="H60" s="326"/>
      <c r="I60" s="183">
        <f t="shared" si="6"/>
        <v>71</v>
      </c>
      <c r="J60" s="326">
        <f t="shared" si="3"/>
        <v>90000</v>
      </c>
      <c r="K60" s="326"/>
      <c r="L60" s="326" t="e">
        <f t="shared" si="4"/>
        <v>#VALUE!</v>
      </c>
      <c r="M60" s="326"/>
      <c r="N60" s="326"/>
    </row>
    <row r="61" spans="1:14">
      <c r="A61" s="171">
        <v>54</v>
      </c>
      <c r="B61" s="171" cm="1">
        <f t="array" ref="B61">IF(B$4="Non-smoker",INDEX(AFC00_80_L,$A61),INDEX(AFS00_80_L,$A61))</f>
        <v>98126</v>
      </c>
      <c r="C61" s="171" cm="1">
        <f t="array" ref="C61">IF(C$4="Non-smoker",INDEX(AFC00_80_L,$A61),INDEX(AFS00_80_L,$A61))</f>
        <v>98126</v>
      </c>
      <c r="E61" s="183">
        <f t="shared" si="5"/>
        <v>54</v>
      </c>
      <c r="F61" s="183" t="e">
        <f t="shared" si="0"/>
        <v>#VALUE!</v>
      </c>
      <c r="G61" s="326" t="e">
        <f t="shared" si="2"/>
        <v>#VALUE!</v>
      </c>
      <c r="H61" s="326"/>
      <c r="I61" s="183">
        <f t="shared" si="6"/>
        <v>72</v>
      </c>
      <c r="J61" s="326">
        <f t="shared" si="3"/>
        <v>88940</v>
      </c>
      <c r="K61" s="326"/>
      <c r="L61" s="326" t="e">
        <f t="shared" si="4"/>
        <v>#VALUE!</v>
      </c>
      <c r="M61" s="326"/>
      <c r="N61" s="326"/>
    </row>
    <row r="62" spans="1:14">
      <c r="A62" s="171">
        <v>55</v>
      </c>
      <c r="B62" s="171" cm="1">
        <f t="array" ref="B62">IF(B$4="Non-smoker",INDEX(AFC00_80_L,$A62),INDEX(AFS00_80_L,$A62))</f>
        <v>97942</v>
      </c>
      <c r="C62" s="171" cm="1">
        <f t="array" ref="C62">IF(C$4="Non-smoker",INDEX(AFC00_80_L,$A62),INDEX(AFS00_80_L,$A62))</f>
        <v>97942</v>
      </c>
      <c r="E62" s="183">
        <f t="shared" si="5"/>
        <v>55</v>
      </c>
      <c r="F62" s="183" t="e">
        <f t="shared" si="0"/>
        <v>#VALUE!</v>
      </c>
      <c r="G62" s="326" t="e">
        <f t="shared" si="2"/>
        <v>#VALUE!</v>
      </c>
      <c r="H62" s="326"/>
      <c r="I62" s="183">
        <f t="shared" si="6"/>
        <v>73</v>
      </c>
      <c r="J62" s="326">
        <f t="shared" si="3"/>
        <v>87771</v>
      </c>
      <c r="K62" s="326"/>
      <c r="L62" s="326" t="e">
        <f t="shared" si="4"/>
        <v>#VALUE!</v>
      </c>
      <c r="M62" s="326"/>
      <c r="N62" s="326"/>
    </row>
    <row r="63" spans="1:14">
      <c r="A63" s="171">
        <v>56</v>
      </c>
      <c r="B63" s="171" cm="1">
        <f t="array" ref="B63">IF(B$4="Non-smoker",INDEX(AFC00_80_L,$A63),INDEX(AFS00_80_L,$A63))</f>
        <v>97738</v>
      </c>
      <c r="C63" s="171" cm="1">
        <f t="array" ref="C63">IF(C$4="Non-smoker",INDEX(AFC00_80_L,$A63),INDEX(AFS00_80_L,$A63))</f>
        <v>97738</v>
      </c>
      <c r="E63" s="183">
        <f t="shared" si="5"/>
        <v>56</v>
      </c>
      <c r="F63" s="183" t="e">
        <f t="shared" si="0"/>
        <v>#VALUE!</v>
      </c>
      <c r="G63" s="326" t="e">
        <f t="shared" si="2"/>
        <v>#VALUE!</v>
      </c>
      <c r="H63" s="326"/>
      <c r="I63" s="183">
        <f t="shared" si="6"/>
        <v>74</v>
      </c>
      <c r="J63" s="326">
        <f t="shared" si="3"/>
        <v>86484</v>
      </c>
      <c r="K63" s="326"/>
      <c r="L63" s="326" t="e">
        <f t="shared" si="4"/>
        <v>#VALUE!</v>
      </c>
      <c r="M63" s="326"/>
      <c r="N63" s="326"/>
    </row>
    <row r="64" spans="1:14">
      <c r="A64" s="171">
        <v>57</v>
      </c>
      <c r="B64" s="171" cm="1">
        <f t="array" ref="B64">IF(B$4="Non-smoker",INDEX(AFC00_80_L,$A64),INDEX(AFS00_80_L,$A64))</f>
        <v>97512</v>
      </c>
      <c r="C64" s="171" cm="1">
        <f t="array" ref="C64">IF(C$4="Non-smoker",INDEX(AFC00_80_L,$A64),INDEX(AFS00_80_L,$A64))</f>
        <v>97512</v>
      </c>
      <c r="E64" s="183">
        <f t="shared" si="5"/>
        <v>57</v>
      </c>
      <c r="F64" s="183" t="e">
        <f t="shared" si="0"/>
        <v>#VALUE!</v>
      </c>
      <c r="G64" s="326" t="e">
        <f t="shared" si="2"/>
        <v>#VALUE!</v>
      </c>
      <c r="H64" s="326"/>
      <c r="I64" s="183">
        <f t="shared" si="6"/>
        <v>75</v>
      </c>
      <c r="J64" s="326">
        <f t="shared" si="3"/>
        <v>85068</v>
      </c>
      <c r="K64" s="326"/>
      <c r="L64" s="326" t="e">
        <f t="shared" si="4"/>
        <v>#VALUE!</v>
      </c>
      <c r="M64" s="326"/>
      <c r="N64" s="326"/>
    </row>
    <row r="65" spans="1:14">
      <c r="A65" s="171">
        <v>58</v>
      </c>
      <c r="B65" s="171" cm="1">
        <f t="array" ref="B65">IF(B$4="Non-smoker",INDEX(AFC00_80_L,$A65),INDEX(AFS00_80_L,$A65))</f>
        <v>97261</v>
      </c>
      <c r="C65" s="171" cm="1">
        <f t="array" ref="C65">IF(C$4="Non-smoker",INDEX(AFC00_80_L,$A65),INDEX(AFS00_80_L,$A65))</f>
        <v>97261</v>
      </c>
      <c r="E65" s="183">
        <f t="shared" si="5"/>
        <v>58</v>
      </c>
      <c r="F65" s="183" t="e">
        <f t="shared" si="0"/>
        <v>#VALUE!</v>
      </c>
      <c r="G65" s="326" t="e">
        <f t="shared" si="2"/>
        <v>#VALUE!</v>
      </c>
      <c r="H65" s="326"/>
      <c r="I65" s="183">
        <f t="shared" si="6"/>
        <v>76</v>
      </c>
      <c r="J65" s="326">
        <f t="shared" si="3"/>
        <v>83514</v>
      </c>
      <c r="K65" s="326"/>
      <c r="L65" s="326" t="e">
        <f t="shared" si="4"/>
        <v>#VALUE!</v>
      </c>
      <c r="M65" s="326"/>
      <c r="N65" s="326"/>
    </row>
    <row r="66" spans="1:14">
      <c r="A66" s="171">
        <v>59</v>
      </c>
      <c r="B66" s="171" cm="1">
        <f t="array" ref="B66">IF(B$4="Non-smoker",INDEX(AFC00_80_L,$A66),INDEX(AFS00_80_L,$A66))</f>
        <v>96983</v>
      </c>
      <c r="C66" s="171" cm="1">
        <f t="array" ref="C66">IF(C$4="Non-smoker",INDEX(AFC00_80_L,$A66),INDEX(AFS00_80_L,$A66))</f>
        <v>96983</v>
      </c>
      <c r="E66" s="183">
        <f t="shared" si="5"/>
        <v>59</v>
      </c>
      <c r="F66" s="183" t="e">
        <f t="shared" si="0"/>
        <v>#VALUE!</v>
      </c>
      <c r="G66" s="326" t="e">
        <f t="shared" si="2"/>
        <v>#VALUE!</v>
      </c>
      <c r="H66" s="326"/>
      <c r="I66" s="183">
        <f t="shared" si="6"/>
        <v>77</v>
      </c>
      <c r="J66" s="326">
        <f t="shared" si="3"/>
        <v>81812</v>
      </c>
      <c r="K66" s="326"/>
      <c r="L66" s="326" t="e">
        <f t="shared" si="4"/>
        <v>#VALUE!</v>
      </c>
      <c r="M66" s="326"/>
      <c r="N66" s="326"/>
    </row>
    <row r="67" spans="1:14">
      <c r="A67" s="171">
        <v>60</v>
      </c>
      <c r="B67" s="171" cm="1">
        <f t="array" ref="B67">IF(B$4="Non-smoker",INDEX(AFC00_80_L,$A67),INDEX(AFS00_80_L,$A67))</f>
        <v>96674</v>
      </c>
      <c r="C67" s="171" cm="1">
        <f t="array" ref="C67">IF(C$4="Non-smoker",INDEX(AFC00_80_L,$A67),INDEX(AFS00_80_L,$A67))</f>
        <v>96674</v>
      </c>
      <c r="E67" s="183">
        <f t="shared" si="5"/>
        <v>60</v>
      </c>
      <c r="F67" s="183" t="e">
        <f t="shared" si="0"/>
        <v>#VALUE!</v>
      </c>
      <c r="G67" s="326" t="e">
        <f t="shared" si="2"/>
        <v>#VALUE!</v>
      </c>
      <c r="H67" s="326"/>
      <c r="I67" s="183">
        <f t="shared" si="6"/>
        <v>78</v>
      </c>
      <c r="J67" s="326">
        <f t="shared" si="3"/>
        <v>79951</v>
      </c>
      <c r="K67" s="326"/>
      <c r="L67" s="326" t="e">
        <f t="shared" si="4"/>
        <v>#VALUE!</v>
      </c>
      <c r="M67" s="326"/>
      <c r="N67" s="326"/>
    </row>
    <row r="68" spans="1:14">
      <c r="A68" s="171">
        <v>61</v>
      </c>
      <c r="B68" s="171" cm="1">
        <f t="array" ref="B68">IF(B$4="Non-smoker",INDEX(AFC00_80_L,$A68),INDEX(AFS00_80_L,$A68))</f>
        <v>96331</v>
      </c>
      <c r="C68" s="171" cm="1">
        <f t="array" ref="C68">IF(C$4="Non-smoker",INDEX(AFC00_80_L,$A68),INDEX(AFS00_80_L,$A68))</f>
        <v>96331</v>
      </c>
      <c r="E68" s="183">
        <f t="shared" si="5"/>
        <v>61</v>
      </c>
      <c r="F68" s="183" t="e">
        <f t="shared" si="0"/>
        <v>#VALUE!</v>
      </c>
      <c r="G68" s="326" t="e">
        <f t="shared" si="2"/>
        <v>#VALUE!</v>
      </c>
      <c r="H68" s="326"/>
      <c r="I68" s="183">
        <f t="shared" si="6"/>
        <v>79</v>
      </c>
      <c r="J68" s="326">
        <f t="shared" si="3"/>
        <v>77922</v>
      </c>
      <c r="K68" s="326"/>
      <c r="L68" s="326" t="e">
        <f t="shared" si="4"/>
        <v>#VALUE!</v>
      </c>
      <c r="M68" s="326"/>
      <c r="N68" s="326"/>
    </row>
    <row r="69" spans="1:14">
      <c r="A69" s="171">
        <v>62</v>
      </c>
      <c r="B69" s="171" cm="1">
        <f t="array" ref="B69">IF(B$4="Non-smoker",INDEX(AFC00_80_L,$A69),INDEX(AFS00_80_L,$A69))</f>
        <v>95950</v>
      </c>
      <c r="C69" s="171" cm="1">
        <f t="array" ref="C69">IF(C$4="Non-smoker",INDEX(AFC00_80_L,$A69),INDEX(AFS00_80_L,$A69))</f>
        <v>95950</v>
      </c>
      <c r="E69" s="183">
        <f t="shared" si="5"/>
        <v>62</v>
      </c>
      <c r="F69" s="183" t="e">
        <f t="shared" si="0"/>
        <v>#VALUE!</v>
      </c>
      <c r="G69" s="326" t="e">
        <f t="shared" si="2"/>
        <v>#VALUE!</v>
      </c>
      <c r="H69" s="326"/>
      <c r="I69" s="183">
        <f t="shared" si="6"/>
        <v>80</v>
      </c>
      <c r="J69" s="326">
        <f t="shared" si="3"/>
        <v>75716</v>
      </c>
      <c r="K69" s="326"/>
      <c r="L69" s="326" t="e">
        <f t="shared" si="4"/>
        <v>#VALUE!</v>
      </c>
      <c r="M69" s="326"/>
      <c r="N69" s="326"/>
    </row>
    <row r="70" spans="1:14">
      <c r="A70" s="171">
        <v>63</v>
      </c>
      <c r="B70" s="171" cm="1">
        <f t="array" ref="B70">IF(B$4="Non-smoker",INDEX(AFC00_80_L,$A70),INDEX(AFS00_80_L,$A70))</f>
        <v>95528</v>
      </c>
      <c r="C70" s="171" cm="1">
        <f t="array" ref="C70">IF(C$4="Non-smoker",INDEX(AFC00_80_L,$A70),INDEX(AFS00_80_L,$A70))</f>
        <v>95528</v>
      </c>
      <c r="E70" s="183">
        <f t="shared" si="5"/>
        <v>63</v>
      </c>
      <c r="F70" s="183" t="e">
        <f t="shared" si="0"/>
        <v>#VALUE!</v>
      </c>
      <c r="G70" s="326" t="e">
        <f t="shared" si="2"/>
        <v>#VALUE!</v>
      </c>
      <c r="H70" s="326"/>
      <c r="I70" s="183">
        <f t="shared" si="6"/>
        <v>81</v>
      </c>
      <c r="J70" s="326">
        <f t="shared" si="3"/>
        <v>73325</v>
      </c>
      <c r="K70" s="326"/>
      <c r="L70" s="326" t="e">
        <f t="shared" si="4"/>
        <v>#VALUE!</v>
      </c>
      <c r="M70" s="326"/>
      <c r="N70" s="326"/>
    </row>
    <row r="71" spans="1:14">
      <c r="A71" s="171">
        <v>64</v>
      </c>
      <c r="B71" s="171" cm="1">
        <f t="array" ref="B71">IF(B$4="Non-smoker",INDEX(AFC00_80_L,$A71),INDEX(AFS00_80_L,$A71))</f>
        <v>95059</v>
      </c>
      <c r="C71" s="171" cm="1">
        <f t="array" ref="C71">IF(C$4="Non-smoker",INDEX(AFC00_80_L,$A71),INDEX(AFS00_80_L,$A71))</f>
        <v>95059</v>
      </c>
      <c r="E71" s="183">
        <f t="shared" si="5"/>
        <v>64</v>
      </c>
      <c r="F71" s="183" t="e">
        <f t="shared" si="0"/>
        <v>#VALUE!</v>
      </c>
      <c r="G71" s="326" t="e">
        <f t="shared" si="2"/>
        <v>#VALUE!</v>
      </c>
      <c r="H71" s="326"/>
      <c r="I71" s="183">
        <f t="shared" si="6"/>
        <v>82</v>
      </c>
      <c r="J71" s="326">
        <f t="shared" si="3"/>
        <v>70743</v>
      </c>
      <c r="K71" s="326"/>
      <c r="L71" s="326" t="e">
        <f t="shared" si="4"/>
        <v>#VALUE!</v>
      </c>
      <c r="M71" s="326"/>
      <c r="N71" s="326"/>
    </row>
    <row r="72" spans="1:14">
      <c r="A72" s="171">
        <v>65</v>
      </c>
      <c r="B72" s="171" cm="1">
        <f t="array" ref="B72">IF(B$4="Non-smoker",INDEX(AFC00_80_L,$A72),INDEX(AFS00_80_L,$A72))</f>
        <v>94539</v>
      </c>
      <c r="C72" s="171" cm="1">
        <f t="array" ref="C72">IF(C$4="Non-smoker",INDEX(AFC00_80_L,$A72),INDEX(AFS00_80_L,$A72))</f>
        <v>94539</v>
      </c>
      <c r="E72" s="183">
        <f t="shared" si="5"/>
        <v>65</v>
      </c>
      <c r="F72" s="183" t="e">
        <f t="shared" ref="F72:F98" si="7">INT((Life1Age+E72-1))</f>
        <v>#VALUE!</v>
      </c>
      <c r="G72" s="326" t="e">
        <f t="shared" si="2"/>
        <v>#VALUE!</v>
      </c>
      <c r="H72" s="326"/>
      <c r="I72" s="183">
        <f t="shared" ref="I72:I98" si="8">Life2Age+E72-1</f>
        <v>83</v>
      </c>
      <c r="J72" s="326">
        <f t="shared" si="3"/>
        <v>67966</v>
      </c>
      <c r="K72" s="326"/>
      <c r="L72" s="326" t="e">
        <f t="shared" si="4"/>
        <v>#VALUE!</v>
      </c>
      <c r="M72" s="326"/>
      <c r="N72" s="326"/>
    </row>
    <row r="73" spans="1:14">
      <c r="A73" s="171">
        <v>66</v>
      </c>
      <c r="B73" s="171" cm="1">
        <f t="array" ref="B73">IF(B$4="Non-smoker",INDEX(AFC00_80_L,$A73),INDEX(AFS00_80_L,$A73))</f>
        <v>93962</v>
      </c>
      <c r="C73" s="171" cm="1">
        <f t="array" ref="C73">IF(C$4="Non-smoker",INDEX(AFC00_80_L,$A73),INDEX(AFS00_80_L,$A73))</f>
        <v>93962</v>
      </c>
      <c r="E73" s="183">
        <f t="shared" si="5"/>
        <v>66</v>
      </c>
      <c r="F73" s="183" t="e">
        <f t="shared" si="7"/>
        <v>#VALUE!</v>
      </c>
      <c r="G73" s="326" t="e">
        <f t="shared" ref="G73:G98" si="9">_xlfn.IFNA(VLOOKUP(F73,A$8:C$126,2,0),0)</f>
        <v>#VALUE!</v>
      </c>
      <c r="H73" s="326"/>
      <c r="I73" s="183">
        <f t="shared" si="8"/>
        <v>84</v>
      </c>
      <c r="J73" s="326">
        <f t="shared" ref="J73:J98" si="10">_xlfn.IFNA(VLOOKUP(I73,$A$8:$C$126,3,0),0)</f>
        <v>64993</v>
      </c>
      <c r="K73" s="326"/>
      <c r="L73" s="326" t="e">
        <f t="shared" ref="L73:L98" si="11">G73*J73</f>
        <v>#VALUE!</v>
      </c>
      <c r="M73" s="326"/>
      <c r="N73" s="326"/>
    </row>
    <row r="74" spans="1:14">
      <c r="A74" s="171">
        <v>67</v>
      </c>
      <c r="B74" s="171" cm="1">
        <f t="array" ref="B74">IF(B$4="Non-smoker",INDEX(AFC00_80_L,$A74),INDEX(AFS00_80_L,$A74))</f>
        <v>93322</v>
      </c>
      <c r="C74" s="171" cm="1">
        <f t="array" ref="C74">IF(C$4="Non-smoker",INDEX(AFC00_80_L,$A74),INDEX(AFS00_80_L,$A74))</f>
        <v>93322</v>
      </c>
      <c r="E74" s="183">
        <f t="shared" ref="E74:E98" si="12">E73+1</f>
        <v>67</v>
      </c>
      <c r="F74" s="183" t="e">
        <f t="shared" si="7"/>
        <v>#VALUE!</v>
      </c>
      <c r="G74" s="326" t="e">
        <f t="shared" si="9"/>
        <v>#VALUE!</v>
      </c>
      <c r="H74" s="326"/>
      <c r="I74" s="183">
        <f t="shared" si="8"/>
        <v>85</v>
      </c>
      <c r="J74" s="326">
        <f t="shared" si="10"/>
        <v>61825</v>
      </c>
      <c r="K74" s="326"/>
      <c r="L74" s="326" t="e">
        <f t="shared" si="11"/>
        <v>#VALUE!</v>
      </c>
      <c r="M74" s="326"/>
      <c r="N74" s="326"/>
    </row>
    <row r="75" spans="1:14">
      <c r="A75" s="171">
        <v>68</v>
      </c>
      <c r="B75" s="171" cm="1">
        <f t="array" ref="B75">IF(B$4="Non-smoker",INDEX(AFC00_80_L,$A75),INDEX(AFS00_80_L,$A75))</f>
        <v>92613</v>
      </c>
      <c r="C75" s="171" cm="1">
        <f t="array" ref="C75">IF(C$4="Non-smoker",INDEX(AFC00_80_L,$A75),INDEX(AFS00_80_L,$A75))</f>
        <v>92613</v>
      </c>
      <c r="E75" s="183">
        <f t="shared" si="12"/>
        <v>68</v>
      </c>
      <c r="F75" s="183" t="e">
        <f t="shared" si="7"/>
        <v>#VALUE!</v>
      </c>
      <c r="G75" s="326" t="e">
        <f t="shared" si="9"/>
        <v>#VALUE!</v>
      </c>
      <c r="H75" s="326"/>
      <c r="I75" s="183">
        <f t="shared" si="8"/>
        <v>86</v>
      </c>
      <c r="J75" s="326">
        <f t="shared" si="10"/>
        <v>58469</v>
      </c>
      <c r="K75" s="326"/>
      <c r="L75" s="326" t="e">
        <f t="shared" si="11"/>
        <v>#VALUE!</v>
      </c>
      <c r="M75" s="326"/>
      <c r="N75" s="326"/>
    </row>
    <row r="76" spans="1:14">
      <c r="A76" s="171">
        <v>69</v>
      </c>
      <c r="B76" s="171" cm="1">
        <f t="array" ref="B76">IF(B$4="Non-smoker",INDEX(AFC00_80_L,$A76),INDEX(AFS00_80_L,$A76))</f>
        <v>91828</v>
      </c>
      <c r="C76" s="171" cm="1">
        <f t="array" ref="C76">IF(C$4="Non-smoker",INDEX(AFC00_80_L,$A76),INDEX(AFS00_80_L,$A76))</f>
        <v>91828</v>
      </c>
      <c r="E76" s="183">
        <f t="shared" si="12"/>
        <v>69</v>
      </c>
      <c r="F76" s="183" t="e">
        <f t="shared" si="7"/>
        <v>#VALUE!</v>
      </c>
      <c r="G76" s="326" t="e">
        <f t="shared" si="9"/>
        <v>#VALUE!</v>
      </c>
      <c r="H76" s="326"/>
      <c r="I76" s="183">
        <f t="shared" si="8"/>
        <v>87</v>
      </c>
      <c r="J76" s="326">
        <f t="shared" si="10"/>
        <v>54935</v>
      </c>
      <c r="K76" s="326"/>
      <c r="L76" s="326" t="e">
        <f t="shared" si="11"/>
        <v>#VALUE!</v>
      </c>
      <c r="M76" s="326"/>
      <c r="N76" s="326"/>
    </row>
    <row r="77" spans="1:14">
      <c r="A77" s="171">
        <v>70</v>
      </c>
      <c r="B77" s="171" cm="1">
        <f t="array" ref="B77">IF(B$4="Non-smoker",INDEX(AFC00_80_L,$A77),INDEX(AFS00_80_L,$A77))</f>
        <v>90960</v>
      </c>
      <c r="C77" s="171" cm="1">
        <f t="array" ref="C77">IF(C$4="Non-smoker",INDEX(AFC00_80_L,$A77),INDEX(AFS00_80_L,$A77))</f>
        <v>90960</v>
      </c>
      <c r="E77" s="183">
        <f t="shared" si="12"/>
        <v>70</v>
      </c>
      <c r="F77" s="183" t="e">
        <f t="shared" si="7"/>
        <v>#VALUE!</v>
      </c>
      <c r="G77" s="326" t="e">
        <f t="shared" si="9"/>
        <v>#VALUE!</v>
      </c>
      <c r="H77" s="326"/>
      <c r="I77" s="183">
        <f t="shared" si="8"/>
        <v>88</v>
      </c>
      <c r="J77" s="326">
        <f t="shared" si="10"/>
        <v>51240</v>
      </c>
      <c r="K77" s="326"/>
      <c r="L77" s="326" t="e">
        <f t="shared" si="11"/>
        <v>#VALUE!</v>
      </c>
      <c r="M77" s="326"/>
      <c r="N77" s="326"/>
    </row>
    <row r="78" spans="1:14">
      <c r="A78" s="171">
        <v>71</v>
      </c>
      <c r="B78" s="171" cm="1">
        <f t="array" ref="B78">IF(B$4="Non-smoker",INDEX(AFC00_80_L,$A78),INDEX(AFS00_80_L,$A78))</f>
        <v>90000</v>
      </c>
      <c r="C78" s="171" cm="1">
        <f t="array" ref="C78">IF(C$4="Non-smoker",INDEX(AFC00_80_L,$A78),INDEX(AFS00_80_L,$A78))</f>
        <v>90000</v>
      </c>
      <c r="E78" s="183">
        <f t="shared" si="12"/>
        <v>71</v>
      </c>
      <c r="F78" s="183" t="e">
        <f t="shared" si="7"/>
        <v>#VALUE!</v>
      </c>
      <c r="G78" s="326" t="e">
        <f t="shared" si="9"/>
        <v>#VALUE!</v>
      </c>
      <c r="H78" s="326"/>
      <c r="I78" s="183">
        <f t="shared" si="8"/>
        <v>89</v>
      </c>
      <c r="J78" s="326">
        <f t="shared" si="10"/>
        <v>47406</v>
      </c>
      <c r="K78" s="326"/>
      <c r="L78" s="326" t="e">
        <f t="shared" si="11"/>
        <v>#VALUE!</v>
      </c>
      <c r="M78" s="326"/>
      <c r="N78" s="326"/>
    </row>
    <row r="79" spans="1:14">
      <c r="A79" s="171">
        <v>72</v>
      </c>
      <c r="B79" s="171" cm="1">
        <f t="array" ref="B79">IF(B$4="Non-smoker",INDEX(AFC00_80_L,$A79),INDEX(AFS00_80_L,$A79))</f>
        <v>88940</v>
      </c>
      <c r="C79" s="171" cm="1">
        <f t="array" ref="C79">IF(C$4="Non-smoker",INDEX(AFC00_80_L,$A79),INDEX(AFS00_80_L,$A79))</f>
        <v>88940</v>
      </c>
      <c r="E79" s="183">
        <f t="shared" si="12"/>
        <v>72</v>
      </c>
      <c r="F79" s="183" t="e">
        <f t="shared" si="7"/>
        <v>#VALUE!</v>
      </c>
      <c r="G79" s="326" t="e">
        <f t="shared" si="9"/>
        <v>#VALUE!</v>
      </c>
      <c r="H79" s="326"/>
      <c r="I79" s="183">
        <f t="shared" si="8"/>
        <v>90</v>
      </c>
      <c r="J79" s="326">
        <f t="shared" si="10"/>
        <v>43463</v>
      </c>
      <c r="K79" s="326"/>
      <c r="L79" s="326" t="e">
        <f t="shared" si="11"/>
        <v>#VALUE!</v>
      </c>
      <c r="M79" s="326"/>
      <c r="N79" s="326"/>
    </row>
    <row r="80" spans="1:14">
      <c r="A80" s="171">
        <v>73</v>
      </c>
      <c r="B80" s="171" cm="1">
        <f t="array" ref="B80">IF(B$4="Non-smoker",INDEX(AFC00_80_L,$A80),INDEX(AFS00_80_L,$A80))</f>
        <v>87771</v>
      </c>
      <c r="C80" s="171" cm="1">
        <f t="array" ref="C80">IF(C$4="Non-smoker",INDEX(AFC00_80_L,$A80),INDEX(AFS00_80_L,$A80))</f>
        <v>87771</v>
      </c>
      <c r="E80" s="183">
        <f t="shared" si="12"/>
        <v>73</v>
      </c>
      <c r="F80" s="183" t="e">
        <f t="shared" si="7"/>
        <v>#VALUE!</v>
      </c>
      <c r="G80" s="326" t="e">
        <f t="shared" si="9"/>
        <v>#VALUE!</v>
      </c>
      <c r="H80" s="326"/>
      <c r="I80" s="183">
        <f t="shared" si="8"/>
        <v>91</v>
      </c>
      <c r="J80" s="326">
        <f t="shared" si="10"/>
        <v>39447</v>
      </c>
      <c r="K80" s="326"/>
      <c r="L80" s="326" t="e">
        <f t="shared" si="11"/>
        <v>#VALUE!</v>
      </c>
      <c r="M80" s="326"/>
      <c r="N80" s="326"/>
    </row>
    <row r="81" spans="1:14">
      <c r="A81" s="171">
        <v>74</v>
      </c>
      <c r="B81" s="171" cm="1">
        <f t="array" ref="B81">IF(B$4="Non-smoker",INDEX(AFC00_80_L,$A81),INDEX(AFS00_80_L,$A81))</f>
        <v>86484</v>
      </c>
      <c r="C81" s="171" cm="1">
        <f t="array" ref="C81">IF(C$4="Non-smoker",INDEX(AFC00_80_L,$A81),INDEX(AFS00_80_L,$A81))</f>
        <v>86484</v>
      </c>
      <c r="E81" s="183">
        <f t="shared" si="12"/>
        <v>74</v>
      </c>
      <c r="F81" s="183" t="e">
        <f t="shared" si="7"/>
        <v>#VALUE!</v>
      </c>
      <c r="G81" s="326" t="e">
        <f t="shared" si="9"/>
        <v>#VALUE!</v>
      </c>
      <c r="H81" s="326"/>
      <c r="I81" s="183">
        <f t="shared" si="8"/>
        <v>92</v>
      </c>
      <c r="J81" s="326">
        <f t="shared" si="10"/>
        <v>35401</v>
      </c>
      <c r="K81" s="326"/>
      <c r="L81" s="326" t="e">
        <f t="shared" si="11"/>
        <v>#VALUE!</v>
      </c>
      <c r="M81" s="326"/>
      <c r="N81" s="326"/>
    </row>
    <row r="82" spans="1:14">
      <c r="A82" s="171">
        <v>75</v>
      </c>
      <c r="B82" s="171" cm="1">
        <f t="array" ref="B82">IF(B$4="Non-smoker",INDEX(AFC00_80_L,$A82),INDEX(AFS00_80_L,$A82))</f>
        <v>85068</v>
      </c>
      <c r="C82" s="171" cm="1">
        <f t="array" ref="C82">IF(C$4="Non-smoker",INDEX(AFC00_80_L,$A82),INDEX(AFS00_80_L,$A82))</f>
        <v>85068</v>
      </c>
      <c r="E82" s="183">
        <f t="shared" si="12"/>
        <v>75</v>
      </c>
      <c r="F82" s="183" t="e">
        <f t="shared" si="7"/>
        <v>#VALUE!</v>
      </c>
      <c r="G82" s="326" t="e">
        <f t="shared" si="9"/>
        <v>#VALUE!</v>
      </c>
      <c r="H82" s="326"/>
      <c r="I82" s="183">
        <f t="shared" si="8"/>
        <v>93</v>
      </c>
      <c r="J82" s="326">
        <f t="shared" si="10"/>
        <v>31373</v>
      </c>
      <c r="K82" s="326"/>
      <c r="L82" s="326" t="e">
        <f t="shared" si="11"/>
        <v>#VALUE!</v>
      </c>
      <c r="M82" s="326"/>
      <c r="N82" s="326"/>
    </row>
    <row r="83" spans="1:14">
      <c r="A83" s="171">
        <v>76</v>
      </c>
      <c r="B83" s="171" cm="1">
        <f t="array" ref="B83">IF(B$4="Non-smoker",INDEX(AFC00_80_L,$A83),INDEX(AFS00_80_L,$A83))</f>
        <v>83514</v>
      </c>
      <c r="C83" s="171" cm="1">
        <f t="array" ref="C83">IF(C$4="Non-smoker",INDEX(AFC00_80_L,$A83),INDEX(AFS00_80_L,$A83))</f>
        <v>83514</v>
      </c>
      <c r="E83" s="183">
        <f t="shared" si="12"/>
        <v>76</v>
      </c>
      <c r="F83" s="183" t="e">
        <f t="shared" si="7"/>
        <v>#VALUE!</v>
      </c>
      <c r="G83" s="326" t="e">
        <f t="shared" si="9"/>
        <v>#VALUE!</v>
      </c>
      <c r="H83" s="326"/>
      <c r="I83" s="183">
        <f t="shared" si="8"/>
        <v>94</v>
      </c>
      <c r="J83" s="326">
        <f t="shared" si="10"/>
        <v>27417</v>
      </c>
      <c r="K83" s="326"/>
      <c r="L83" s="326" t="e">
        <f t="shared" si="11"/>
        <v>#VALUE!</v>
      </c>
      <c r="M83" s="326"/>
      <c r="N83" s="326"/>
    </row>
    <row r="84" spans="1:14">
      <c r="A84" s="171">
        <v>77</v>
      </c>
      <c r="B84" s="171" cm="1">
        <f t="array" ref="B84">IF(B$4="Non-smoker",INDEX(AFC00_80_L,$A84),INDEX(AFS00_80_L,$A84))</f>
        <v>81812</v>
      </c>
      <c r="C84" s="171" cm="1">
        <f t="array" ref="C84">IF(C$4="Non-smoker",INDEX(AFC00_80_L,$A84),INDEX(AFS00_80_L,$A84))</f>
        <v>81812</v>
      </c>
      <c r="E84" s="183">
        <f t="shared" si="12"/>
        <v>77</v>
      </c>
      <c r="F84" s="183" t="e">
        <f t="shared" si="7"/>
        <v>#VALUE!</v>
      </c>
      <c r="G84" s="326" t="e">
        <f t="shared" si="9"/>
        <v>#VALUE!</v>
      </c>
      <c r="H84" s="326"/>
      <c r="I84" s="183">
        <f t="shared" si="8"/>
        <v>95</v>
      </c>
      <c r="J84" s="326">
        <f t="shared" si="10"/>
        <v>23590</v>
      </c>
      <c r="K84" s="326"/>
      <c r="L84" s="326" t="e">
        <f t="shared" si="11"/>
        <v>#VALUE!</v>
      </c>
      <c r="M84" s="326"/>
      <c r="N84" s="326"/>
    </row>
    <row r="85" spans="1:14">
      <c r="A85" s="171">
        <v>78</v>
      </c>
      <c r="B85" s="171" cm="1">
        <f t="array" ref="B85">IF(B$4="Non-smoker",INDEX(AFC00_80_L,$A85),INDEX(AFS00_80_L,$A85))</f>
        <v>79951</v>
      </c>
      <c r="C85" s="171" cm="1">
        <f t="array" ref="C85">IF(C$4="Non-smoker",INDEX(AFC00_80_L,$A85),INDEX(AFS00_80_L,$A85))</f>
        <v>79951</v>
      </c>
      <c r="E85" s="183">
        <f t="shared" si="12"/>
        <v>78</v>
      </c>
      <c r="F85" s="183" t="e">
        <f t="shared" si="7"/>
        <v>#VALUE!</v>
      </c>
      <c r="G85" s="326" t="e">
        <f t="shared" si="9"/>
        <v>#VALUE!</v>
      </c>
      <c r="H85" s="326"/>
      <c r="I85" s="183">
        <f t="shared" si="8"/>
        <v>96</v>
      </c>
      <c r="J85" s="326">
        <f t="shared" si="10"/>
        <v>19948</v>
      </c>
      <c r="K85" s="326"/>
      <c r="L85" s="326" t="e">
        <f t="shared" si="11"/>
        <v>#VALUE!</v>
      </c>
      <c r="M85" s="326"/>
      <c r="N85" s="326"/>
    </row>
    <row r="86" spans="1:14">
      <c r="A86" s="171">
        <v>79</v>
      </c>
      <c r="B86" s="171" cm="1">
        <f t="array" ref="B86">IF(B$4="Non-smoker",INDEX(AFC00_80_L,$A86),INDEX(AFS00_80_L,$A86))</f>
        <v>77922</v>
      </c>
      <c r="C86" s="171" cm="1">
        <f t="array" ref="C86">IF(C$4="Non-smoker",INDEX(AFC00_80_L,$A86),INDEX(AFS00_80_L,$A86))</f>
        <v>77922</v>
      </c>
      <c r="E86" s="183">
        <f t="shared" si="12"/>
        <v>79</v>
      </c>
      <c r="F86" s="183" t="e">
        <f t="shared" si="7"/>
        <v>#VALUE!</v>
      </c>
      <c r="G86" s="326" t="e">
        <f t="shared" si="9"/>
        <v>#VALUE!</v>
      </c>
      <c r="H86" s="326"/>
      <c r="I86" s="183">
        <f t="shared" si="8"/>
        <v>97</v>
      </c>
      <c r="J86" s="326">
        <f t="shared" si="10"/>
        <v>16546</v>
      </c>
      <c r="K86" s="326"/>
      <c r="L86" s="326" t="e">
        <f t="shared" si="11"/>
        <v>#VALUE!</v>
      </c>
      <c r="M86" s="326"/>
      <c r="N86" s="326"/>
    </row>
    <row r="87" spans="1:14">
      <c r="A87" s="171">
        <v>80</v>
      </c>
      <c r="B87" s="171" cm="1">
        <f t="array" ref="B87">IF(B$4="Non-smoker",INDEX(AFC00_80_L,$A87),INDEX(AFS00_80_L,$A87))</f>
        <v>75716</v>
      </c>
      <c r="C87" s="171" cm="1">
        <f t="array" ref="C87">IF(C$4="Non-smoker",INDEX(AFC00_80_L,$A87),INDEX(AFS00_80_L,$A87))</f>
        <v>75716</v>
      </c>
      <c r="E87" s="183">
        <f t="shared" si="12"/>
        <v>80</v>
      </c>
      <c r="F87" s="183" t="e">
        <f t="shared" si="7"/>
        <v>#VALUE!</v>
      </c>
      <c r="G87" s="326" t="e">
        <f t="shared" si="9"/>
        <v>#VALUE!</v>
      </c>
      <c r="H87" s="326"/>
      <c r="I87" s="183">
        <f t="shared" si="8"/>
        <v>98</v>
      </c>
      <c r="J87" s="326">
        <f t="shared" si="10"/>
        <v>13434</v>
      </c>
      <c r="K87" s="326"/>
      <c r="L87" s="326" t="e">
        <f t="shared" si="11"/>
        <v>#VALUE!</v>
      </c>
      <c r="M87" s="326"/>
      <c r="N87" s="326"/>
    </row>
    <row r="88" spans="1:14">
      <c r="A88" s="171">
        <v>81</v>
      </c>
      <c r="B88" s="171" cm="1">
        <f t="array" ref="B88">IF(B$4="Non-smoker",INDEX(AFC00_80_L,$A88),INDEX(AFS00_80_L,$A88))</f>
        <v>73325</v>
      </c>
      <c r="C88" s="171" cm="1">
        <f t="array" ref="C88">IF(C$4="Non-smoker",INDEX(AFC00_80_L,$A88),INDEX(AFS00_80_L,$A88))</f>
        <v>73325</v>
      </c>
      <c r="E88" s="183">
        <f t="shared" si="12"/>
        <v>81</v>
      </c>
      <c r="F88" s="183" t="e">
        <f t="shared" si="7"/>
        <v>#VALUE!</v>
      </c>
      <c r="G88" s="326" t="e">
        <f t="shared" si="9"/>
        <v>#VALUE!</v>
      </c>
      <c r="H88" s="326"/>
      <c r="I88" s="183">
        <f t="shared" si="8"/>
        <v>99</v>
      </c>
      <c r="J88" s="326">
        <f t="shared" si="10"/>
        <v>10651</v>
      </c>
      <c r="K88" s="326"/>
      <c r="L88" s="326" t="e">
        <f t="shared" si="11"/>
        <v>#VALUE!</v>
      </c>
      <c r="M88" s="326"/>
      <c r="N88" s="326"/>
    </row>
    <row r="89" spans="1:14">
      <c r="A89" s="171">
        <v>82</v>
      </c>
      <c r="B89" s="171" cm="1">
        <f t="array" ref="B89">IF(B$4="Non-smoker",INDEX(AFC00_80_L,$A89),INDEX(AFS00_80_L,$A89))</f>
        <v>70743</v>
      </c>
      <c r="C89" s="171" cm="1">
        <f t="array" ref="C89">IF(C$4="Non-smoker",INDEX(AFC00_80_L,$A89),INDEX(AFS00_80_L,$A89))</f>
        <v>70743</v>
      </c>
      <c r="E89" s="183">
        <f t="shared" si="12"/>
        <v>82</v>
      </c>
      <c r="F89" s="183" t="e">
        <f t="shared" si="7"/>
        <v>#VALUE!</v>
      </c>
      <c r="G89" s="326" t="e">
        <f t="shared" si="9"/>
        <v>#VALUE!</v>
      </c>
      <c r="H89" s="326"/>
      <c r="I89" s="183">
        <f t="shared" si="8"/>
        <v>100</v>
      </c>
      <c r="J89" s="326">
        <f t="shared" si="10"/>
        <v>8225</v>
      </c>
      <c r="K89" s="326"/>
      <c r="L89" s="326" t="e">
        <f t="shared" si="11"/>
        <v>#VALUE!</v>
      </c>
      <c r="M89" s="326"/>
      <c r="N89" s="326"/>
    </row>
    <row r="90" spans="1:14">
      <c r="A90" s="171">
        <v>83</v>
      </c>
      <c r="B90" s="171" cm="1">
        <f t="array" ref="B90">IF(B$4="Non-smoker",INDEX(AFC00_80_L,$A90),INDEX(AFS00_80_L,$A90))</f>
        <v>67966</v>
      </c>
      <c r="C90" s="171" cm="1">
        <f t="array" ref="C90">IF(C$4="Non-smoker",INDEX(AFC00_80_L,$A90),INDEX(AFS00_80_L,$A90))</f>
        <v>67966</v>
      </c>
      <c r="E90" s="183">
        <f t="shared" si="12"/>
        <v>83</v>
      </c>
      <c r="F90" s="183" t="e">
        <f t="shared" si="7"/>
        <v>#VALUE!</v>
      </c>
      <c r="G90" s="326" t="e">
        <f t="shared" si="9"/>
        <v>#VALUE!</v>
      </c>
      <c r="H90" s="326"/>
      <c r="I90" s="183">
        <f t="shared" si="8"/>
        <v>101</v>
      </c>
      <c r="J90" s="326">
        <f t="shared" si="10"/>
        <v>6171</v>
      </c>
      <c r="K90" s="326"/>
      <c r="L90" s="326" t="e">
        <f t="shared" si="11"/>
        <v>#VALUE!</v>
      </c>
      <c r="M90" s="326"/>
      <c r="N90" s="326"/>
    </row>
    <row r="91" spans="1:14">
      <c r="A91" s="171">
        <v>84</v>
      </c>
      <c r="B91" s="171" cm="1">
        <f t="array" ref="B91">IF(B$4="Non-smoker",INDEX(AFC00_80_L,$A91),INDEX(AFS00_80_L,$A91))</f>
        <v>64993</v>
      </c>
      <c r="C91" s="171" cm="1">
        <f t="array" ref="C91">IF(C$4="Non-smoker",INDEX(AFC00_80_L,$A91),INDEX(AFS00_80_L,$A91))</f>
        <v>64993</v>
      </c>
      <c r="E91" s="183">
        <f t="shared" si="12"/>
        <v>84</v>
      </c>
      <c r="F91" s="183" t="e">
        <f t="shared" si="7"/>
        <v>#VALUE!</v>
      </c>
      <c r="G91" s="326" t="e">
        <f t="shared" si="9"/>
        <v>#VALUE!</v>
      </c>
      <c r="H91" s="326"/>
      <c r="I91" s="183">
        <f t="shared" si="8"/>
        <v>102</v>
      </c>
      <c r="J91" s="326">
        <f t="shared" si="10"/>
        <v>4497</v>
      </c>
      <c r="K91" s="326"/>
      <c r="L91" s="326" t="e">
        <f t="shared" si="11"/>
        <v>#VALUE!</v>
      </c>
      <c r="M91" s="326"/>
      <c r="N91" s="326"/>
    </row>
    <row r="92" spans="1:14">
      <c r="A92" s="171">
        <v>85</v>
      </c>
      <c r="B92" s="171" cm="1">
        <f t="array" ref="B92">IF(B$4="Non-smoker",INDEX(AFC00_80_L,$A92),INDEX(AFS00_80_L,$A92))</f>
        <v>61825</v>
      </c>
      <c r="C92" s="171" cm="1">
        <f t="array" ref="C92">IF(C$4="Non-smoker",INDEX(AFC00_80_L,$A92),INDEX(AFS00_80_L,$A92))</f>
        <v>61825</v>
      </c>
      <c r="E92" s="183">
        <f t="shared" si="12"/>
        <v>85</v>
      </c>
      <c r="F92" s="183" t="e">
        <f t="shared" si="7"/>
        <v>#VALUE!</v>
      </c>
      <c r="G92" s="326" t="e">
        <f t="shared" si="9"/>
        <v>#VALUE!</v>
      </c>
      <c r="H92" s="326"/>
      <c r="I92" s="183">
        <f t="shared" si="8"/>
        <v>103</v>
      </c>
      <c r="J92" s="326">
        <f t="shared" si="10"/>
        <v>3186</v>
      </c>
      <c r="K92" s="326"/>
      <c r="L92" s="326" t="e">
        <f t="shared" si="11"/>
        <v>#VALUE!</v>
      </c>
      <c r="M92" s="326"/>
      <c r="N92" s="326"/>
    </row>
    <row r="93" spans="1:14">
      <c r="A93" s="171">
        <v>86</v>
      </c>
      <c r="B93" s="171" cm="1">
        <f t="array" ref="B93">IF(B$4="Non-smoker",INDEX(AFC00_80_L,$A93),INDEX(AFS00_80_L,$A93))</f>
        <v>58469</v>
      </c>
      <c r="C93" s="171" cm="1">
        <f t="array" ref="C93">IF(C$4="Non-smoker",INDEX(AFC00_80_L,$A93),INDEX(AFS00_80_L,$A93))</f>
        <v>58469</v>
      </c>
      <c r="E93" s="183">
        <f t="shared" si="12"/>
        <v>86</v>
      </c>
      <c r="F93" s="183" t="e">
        <f t="shared" si="7"/>
        <v>#VALUE!</v>
      </c>
      <c r="G93" s="326" t="e">
        <f t="shared" si="9"/>
        <v>#VALUE!</v>
      </c>
      <c r="H93" s="326"/>
      <c r="I93" s="183">
        <f t="shared" si="8"/>
        <v>104</v>
      </c>
      <c r="J93" s="326">
        <f t="shared" si="10"/>
        <v>2195</v>
      </c>
      <c r="K93" s="326"/>
      <c r="L93" s="326" t="e">
        <f t="shared" si="11"/>
        <v>#VALUE!</v>
      </c>
      <c r="M93" s="326"/>
      <c r="N93" s="326"/>
    </row>
    <row r="94" spans="1:14">
      <c r="A94" s="171">
        <v>87</v>
      </c>
      <c r="B94" s="171" cm="1">
        <f t="array" ref="B94">IF(B$4="Non-smoker",INDEX(AFC00_80_L,$A94),INDEX(AFS00_80_L,$A94))</f>
        <v>54935</v>
      </c>
      <c r="C94" s="171" cm="1">
        <f t="array" ref="C94">IF(C$4="Non-smoker",INDEX(AFC00_80_L,$A94),INDEX(AFS00_80_L,$A94))</f>
        <v>54935</v>
      </c>
      <c r="E94" s="183">
        <f t="shared" si="12"/>
        <v>87</v>
      </c>
      <c r="F94" s="183" t="e">
        <f t="shared" si="7"/>
        <v>#VALUE!</v>
      </c>
      <c r="G94" s="326" t="e">
        <f t="shared" si="9"/>
        <v>#VALUE!</v>
      </c>
      <c r="H94" s="326"/>
      <c r="I94" s="183">
        <f t="shared" si="8"/>
        <v>105</v>
      </c>
      <c r="J94" s="326">
        <f t="shared" si="10"/>
        <v>1472</v>
      </c>
      <c r="K94" s="326"/>
      <c r="L94" s="326" t="e">
        <f t="shared" si="11"/>
        <v>#VALUE!</v>
      </c>
      <c r="M94" s="326"/>
      <c r="N94" s="326"/>
    </row>
    <row r="95" spans="1:14">
      <c r="A95" s="171">
        <v>88</v>
      </c>
      <c r="B95" s="171" cm="1">
        <f t="array" ref="B95">IF(B$4="Non-smoker",INDEX(AFC00_80_L,$A95),INDEX(AFS00_80_L,$A95))</f>
        <v>51240</v>
      </c>
      <c r="C95" s="171" cm="1">
        <f t="array" ref="C95">IF(C$4="Non-smoker",INDEX(AFC00_80_L,$A95),INDEX(AFS00_80_L,$A95))</f>
        <v>51240</v>
      </c>
      <c r="E95" s="183">
        <f t="shared" si="12"/>
        <v>88</v>
      </c>
      <c r="F95" s="183" t="e">
        <f t="shared" si="7"/>
        <v>#VALUE!</v>
      </c>
      <c r="G95" s="326" t="e">
        <f t="shared" si="9"/>
        <v>#VALUE!</v>
      </c>
      <c r="H95" s="326"/>
      <c r="I95" s="183">
        <f t="shared" si="8"/>
        <v>106</v>
      </c>
      <c r="J95" s="326">
        <f t="shared" si="10"/>
        <v>962</v>
      </c>
      <c r="K95" s="326"/>
      <c r="L95" s="326" t="e">
        <f t="shared" si="11"/>
        <v>#VALUE!</v>
      </c>
      <c r="M95" s="326"/>
      <c r="N95" s="326"/>
    </row>
    <row r="96" spans="1:14">
      <c r="A96" s="171">
        <v>89</v>
      </c>
      <c r="B96" s="171" cm="1">
        <f t="array" ref="B96">IF(B$4="Non-smoker",INDEX(AFC00_80_L,$A96),INDEX(AFS00_80_L,$A96))</f>
        <v>47406</v>
      </c>
      <c r="C96" s="171" cm="1">
        <f t="array" ref="C96">IF(C$4="Non-smoker",INDEX(AFC00_80_L,$A96),INDEX(AFS00_80_L,$A96))</f>
        <v>47406</v>
      </c>
      <c r="E96" s="183">
        <f t="shared" si="12"/>
        <v>89</v>
      </c>
      <c r="F96" s="183" t="e">
        <f t="shared" si="7"/>
        <v>#VALUE!</v>
      </c>
      <c r="G96" s="326" t="e">
        <f t="shared" si="9"/>
        <v>#VALUE!</v>
      </c>
      <c r="H96" s="326"/>
      <c r="I96" s="183">
        <f t="shared" si="8"/>
        <v>107</v>
      </c>
      <c r="J96" s="326">
        <f t="shared" si="10"/>
        <v>613</v>
      </c>
      <c r="K96" s="326"/>
      <c r="L96" s="326" t="e">
        <f t="shared" si="11"/>
        <v>#VALUE!</v>
      </c>
      <c r="M96" s="326"/>
      <c r="N96" s="326"/>
    </row>
    <row r="97" spans="1:14">
      <c r="A97" s="171">
        <v>90</v>
      </c>
      <c r="B97" s="171" cm="1">
        <f t="array" ref="B97">IF(B$4="Non-smoker",INDEX(AFC00_80_L,$A97),INDEX(AFS00_80_L,$A97))</f>
        <v>43463</v>
      </c>
      <c r="C97" s="171" cm="1">
        <f t="array" ref="C97">IF(C$4="Non-smoker",INDEX(AFC00_80_L,$A97),INDEX(AFS00_80_L,$A97))</f>
        <v>43463</v>
      </c>
      <c r="E97" s="183">
        <f t="shared" si="12"/>
        <v>90</v>
      </c>
      <c r="F97" s="183" t="e">
        <f t="shared" si="7"/>
        <v>#VALUE!</v>
      </c>
      <c r="G97" s="326" t="e">
        <f t="shared" si="9"/>
        <v>#VALUE!</v>
      </c>
      <c r="H97" s="326"/>
      <c r="I97" s="183">
        <f t="shared" si="8"/>
        <v>108</v>
      </c>
      <c r="J97" s="326">
        <f t="shared" si="10"/>
        <v>381</v>
      </c>
      <c r="K97" s="326"/>
      <c r="L97" s="326" t="e">
        <f t="shared" si="11"/>
        <v>#VALUE!</v>
      </c>
      <c r="M97" s="326"/>
      <c r="N97" s="326"/>
    </row>
    <row r="98" spans="1:14">
      <c r="A98" s="171">
        <v>91</v>
      </c>
      <c r="B98" s="171" cm="1">
        <f t="array" ref="B98">IF(B$4="Non-smoker",INDEX(AFC00_80_L,$A98),INDEX(AFS00_80_L,$A98))</f>
        <v>39447</v>
      </c>
      <c r="C98" s="171" cm="1">
        <f t="array" ref="C98">IF(C$4="Non-smoker",INDEX(AFC00_80_L,$A98),INDEX(AFS00_80_L,$A98))</f>
        <v>39447</v>
      </c>
      <c r="E98" s="183">
        <f t="shared" si="12"/>
        <v>91</v>
      </c>
      <c r="F98" s="183" t="e">
        <f t="shared" si="7"/>
        <v>#VALUE!</v>
      </c>
      <c r="G98" s="326" t="e">
        <f t="shared" si="9"/>
        <v>#VALUE!</v>
      </c>
      <c r="H98" s="326"/>
      <c r="I98" s="183">
        <f t="shared" si="8"/>
        <v>109</v>
      </c>
      <c r="J98" s="326">
        <f t="shared" si="10"/>
        <v>231</v>
      </c>
      <c r="K98" s="326"/>
      <c r="L98" s="326" t="e">
        <f t="shared" si="11"/>
        <v>#VALUE!</v>
      </c>
      <c r="M98" s="326"/>
      <c r="N98" s="326"/>
    </row>
    <row r="99" spans="1:14">
      <c r="A99" s="171">
        <v>92</v>
      </c>
      <c r="B99" s="171" cm="1">
        <f t="array" ref="B99">IF(B$4="Non-smoker",INDEX(AFC00_80_L,$A99),INDEX(AFS00_80_L,$A99))</f>
        <v>35401</v>
      </c>
      <c r="C99" s="171" cm="1">
        <f t="array" ref="C99">IF(C$4="Non-smoker",INDEX(AFC00_80_L,$A99),INDEX(AFS00_80_L,$A99))</f>
        <v>35401</v>
      </c>
    </row>
    <row r="100" spans="1:14">
      <c r="A100" s="171">
        <v>93</v>
      </c>
      <c r="B100" s="171" cm="1">
        <f t="array" ref="B100">IF(B$4="Non-smoker",INDEX(AFC00_80_L,$A100),INDEX(AFS00_80_L,$A100))</f>
        <v>31373</v>
      </c>
      <c r="C100" s="171" cm="1">
        <f t="array" ref="C100">IF(C$4="Non-smoker",INDEX(AFC00_80_L,$A100),INDEX(AFS00_80_L,$A100))</f>
        <v>31373</v>
      </c>
    </row>
    <row r="101" spans="1:14">
      <c r="A101" s="171">
        <v>94</v>
      </c>
      <c r="B101" s="171" cm="1">
        <f t="array" ref="B101">IF(B$4="Non-smoker",INDEX(AFC00_80_L,$A101),INDEX(AFS00_80_L,$A101))</f>
        <v>27417</v>
      </c>
      <c r="C101" s="171" cm="1">
        <f t="array" ref="C101">IF(C$4="Non-smoker",INDEX(AFC00_80_L,$A101),INDEX(AFS00_80_L,$A101))</f>
        <v>27417</v>
      </c>
    </row>
    <row r="102" spans="1:14">
      <c r="A102" s="171">
        <v>95</v>
      </c>
      <c r="B102" s="171" cm="1">
        <f t="array" ref="B102">IF(B$4="Non-smoker",INDEX(AFC00_80_L,$A102),INDEX(AFS00_80_L,$A102))</f>
        <v>23590</v>
      </c>
      <c r="C102" s="171" cm="1">
        <f t="array" ref="C102">IF(C$4="Non-smoker",INDEX(AFC00_80_L,$A102),INDEX(AFS00_80_L,$A102))</f>
        <v>23590</v>
      </c>
    </row>
    <row r="103" spans="1:14">
      <c r="A103" s="171">
        <v>96</v>
      </c>
      <c r="B103" s="171" cm="1">
        <f t="array" ref="B103">IF(B$4="Non-smoker",INDEX(AFC00_80_L,$A103),INDEX(AFS00_80_L,$A103))</f>
        <v>19948</v>
      </c>
      <c r="C103" s="171" cm="1">
        <f t="array" ref="C103">IF(C$4="Non-smoker",INDEX(AFC00_80_L,$A103),INDEX(AFS00_80_L,$A103))</f>
        <v>19948</v>
      </c>
    </row>
    <row r="104" spans="1:14">
      <c r="A104" s="171">
        <v>97</v>
      </c>
      <c r="B104" s="171" cm="1">
        <f t="array" ref="B104">IF(B$4="Non-smoker",INDEX(AFC00_80_L,$A104),INDEX(AFS00_80_L,$A104))</f>
        <v>16546</v>
      </c>
      <c r="C104" s="171" cm="1">
        <f t="array" ref="C104">IF(C$4="Non-smoker",INDEX(AFC00_80_L,$A104),INDEX(AFS00_80_L,$A104))</f>
        <v>16546</v>
      </c>
    </row>
    <row r="105" spans="1:14">
      <c r="A105" s="171">
        <v>98</v>
      </c>
      <c r="B105" s="171" cm="1">
        <f t="array" ref="B105">IF(B$4="Non-smoker",INDEX(AFC00_80_L,$A105),INDEX(AFS00_80_L,$A105))</f>
        <v>13434</v>
      </c>
      <c r="C105" s="171" cm="1">
        <f t="array" ref="C105">IF(C$4="Non-smoker",INDEX(AFC00_80_L,$A105),INDEX(AFS00_80_L,$A105))</f>
        <v>13434</v>
      </c>
    </row>
    <row r="106" spans="1:14">
      <c r="A106" s="171">
        <v>99</v>
      </c>
      <c r="B106" s="171" cm="1">
        <f t="array" ref="B106">IF(B$4="Non-smoker",INDEX(AFC00_80_L,$A106),INDEX(AFS00_80_L,$A106))</f>
        <v>10651</v>
      </c>
      <c r="C106" s="171" cm="1">
        <f t="array" ref="C106">IF(C$4="Non-smoker",INDEX(AFC00_80_L,$A106),INDEX(AFS00_80_L,$A106))</f>
        <v>10651</v>
      </c>
    </row>
    <row r="107" spans="1:14">
      <c r="A107" s="171">
        <v>100</v>
      </c>
      <c r="B107" s="171" cm="1">
        <f t="array" ref="B107">IF(B$4="Non-smoker",INDEX(AFC00_80_L,$A107),INDEX(AFS00_80_L,$A107))</f>
        <v>8225</v>
      </c>
      <c r="C107" s="171" cm="1">
        <f t="array" ref="C107">IF(C$4="Non-smoker",INDEX(AFC00_80_L,$A107),INDEX(AFS00_80_L,$A107))</f>
        <v>8225</v>
      </c>
    </row>
    <row r="108" spans="1:14">
      <c r="A108" s="171">
        <v>101</v>
      </c>
      <c r="B108" s="171" cm="1">
        <f t="array" ref="B108">IF(B$4="Non-smoker",INDEX(AFC00_80_L,$A108),INDEX(AFS00_80_L,$A108))</f>
        <v>6171</v>
      </c>
      <c r="C108" s="171" cm="1">
        <f t="array" ref="C108">IF(C$4="Non-smoker",INDEX(AFC00_80_L,$A108),INDEX(AFS00_80_L,$A108))</f>
        <v>6171</v>
      </c>
    </row>
    <row r="109" spans="1:14">
      <c r="A109" s="171">
        <v>102</v>
      </c>
      <c r="B109" s="171" cm="1">
        <f t="array" ref="B109">IF(B$4="Non-smoker",INDEX(AFC00_80_L,$A109),INDEX(AFS00_80_L,$A109))</f>
        <v>4497</v>
      </c>
      <c r="C109" s="171" cm="1">
        <f t="array" ref="C109">IF(C$4="Non-smoker",INDEX(AFC00_80_L,$A109),INDEX(AFS00_80_L,$A109))</f>
        <v>4497</v>
      </c>
    </row>
    <row r="110" spans="1:14">
      <c r="A110" s="171">
        <v>103</v>
      </c>
      <c r="B110" s="171" cm="1">
        <f t="array" ref="B110">IF(B$4="Non-smoker",INDEX(AFC00_80_L,$A110),INDEX(AFS00_80_L,$A110))</f>
        <v>3186</v>
      </c>
      <c r="C110" s="171" cm="1">
        <f t="array" ref="C110">IF(C$4="Non-smoker",INDEX(AFC00_80_L,$A110),INDEX(AFS00_80_L,$A110))</f>
        <v>3186</v>
      </c>
    </row>
    <row r="111" spans="1:14">
      <c r="A111" s="171">
        <v>104</v>
      </c>
      <c r="B111" s="171" cm="1">
        <f t="array" ref="B111">IF(B$4="Non-smoker",INDEX(AFC00_80_L,$A111),INDEX(AFS00_80_L,$A111))</f>
        <v>2195</v>
      </c>
      <c r="C111" s="171" cm="1">
        <f t="array" ref="C111">IF(C$4="Non-smoker",INDEX(AFC00_80_L,$A111),INDEX(AFS00_80_L,$A111))</f>
        <v>2195</v>
      </c>
    </row>
    <row r="112" spans="1:14">
      <c r="A112" s="171">
        <v>105</v>
      </c>
      <c r="B112" s="171" cm="1">
        <f t="array" ref="B112">IF(B$4="Non-smoker",INDEX(AFC00_80_L,$A112),INDEX(AFS00_80_L,$A112))</f>
        <v>1472</v>
      </c>
      <c r="C112" s="171" cm="1">
        <f t="array" ref="C112">IF(C$4="Non-smoker",INDEX(AFC00_80_L,$A112),INDEX(AFS00_80_L,$A112))</f>
        <v>1472</v>
      </c>
    </row>
    <row r="113" spans="1:3">
      <c r="A113" s="171">
        <v>106</v>
      </c>
      <c r="B113" s="171" cm="1">
        <f t="array" ref="B113">IF(B$4="Non-smoker",INDEX(AFC00_80_L,$A113),INDEX(AFS00_80_L,$A113))</f>
        <v>962</v>
      </c>
      <c r="C113" s="171" cm="1">
        <f t="array" ref="C113">IF(C$4="Non-smoker",INDEX(AFC00_80_L,$A113),INDEX(AFS00_80_L,$A113))</f>
        <v>962</v>
      </c>
    </row>
    <row r="114" spans="1:3">
      <c r="A114" s="171">
        <v>107</v>
      </c>
      <c r="B114" s="171" cm="1">
        <f t="array" ref="B114">IF(B$4="Non-smoker",INDEX(AFC00_80_L,$A114),INDEX(AFS00_80_L,$A114))</f>
        <v>613</v>
      </c>
      <c r="C114" s="171" cm="1">
        <f t="array" ref="C114">IF(C$4="Non-smoker",INDEX(AFC00_80_L,$A114),INDEX(AFS00_80_L,$A114))</f>
        <v>613</v>
      </c>
    </row>
    <row r="115" spans="1:3">
      <c r="A115" s="171">
        <v>108</v>
      </c>
      <c r="B115" s="171" cm="1">
        <f t="array" ref="B115">IF(B$4="Non-smoker",INDEX(AFC00_80_L,$A115),INDEX(AFS00_80_L,$A115))</f>
        <v>381</v>
      </c>
      <c r="C115" s="171" cm="1">
        <f t="array" ref="C115">IF(C$4="Non-smoker",INDEX(AFC00_80_L,$A115),INDEX(AFS00_80_L,$A115))</f>
        <v>381</v>
      </c>
    </row>
    <row r="116" spans="1:3">
      <c r="A116" s="171">
        <v>109</v>
      </c>
      <c r="B116" s="171" cm="1">
        <f t="array" ref="B116">IF(B$4="Non-smoker",INDEX(AFC00_80_L,$A116),INDEX(AFS00_80_L,$A116))</f>
        <v>231</v>
      </c>
      <c r="C116" s="171" cm="1">
        <f t="array" ref="C116">IF(C$4="Non-smoker",INDEX(AFC00_80_L,$A116),INDEX(AFS00_80_L,$A116))</f>
        <v>231</v>
      </c>
    </row>
    <row r="117" spans="1:3">
      <c r="A117" s="171">
        <v>110</v>
      </c>
      <c r="B117" s="171" cm="1">
        <f t="array" ref="B117">IF(B$4="Non-smoker",INDEX(AFC00_80_L,$A117),INDEX(AFS00_80_L,$A117))</f>
        <v>137</v>
      </c>
      <c r="C117" s="171" cm="1">
        <f t="array" ref="C117">IF(C$4="Non-smoker",INDEX(AFC00_80_L,$A117),INDEX(AFS00_80_L,$A117))</f>
        <v>137</v>
      </c>
    </row>
    <row r="118" spans="1:3">
      <c r="A118" s="171">
        <v>111</v>
      </c>
      <c r="B118" s="171" cm="1">
        <f t="array" ref="B118">IF(B$4="Non-smoker",INDEX(AFC00_80_L,$A118),INDEX(AFS00_80_L,$A118))</f>
        <v>79</v>
      </c>
      <c r="C118" s="171" cm="1">
        <f t="array" ref="C118">IF(C$4="Non-smoker",INDEX(AFC00_80_L,$A118),INDEX(AFS00_80_L,$A118))</f>
        <v>79</v>
      </c>
    </row>
    <row r="119" spans="1:3">
      <c r="A119" s="171">
        <v>112</v>
      </c>
      <c r="B119" s="171" cm="1">
        <f t="array" ref="B119">IF(B$4="Non-smoker",INDEX(AFC00_80_L,$A119),INDEX(AFS00_80_L,$A119))</f>
        <v>45</v>
      </c>
      <c r="C119" s="171" cm="1">
        <f t="array" ref="C119">IF(C$4="Non-smoker",INDEX(AFC00_80_L,$A119),INDEX(AFS00_80_L,$A119))</f>
        <v>45</v>
      </c>
    </row>
    <row r="120" spans="1:3">
      <c r="A120" s="171">
        <v>113</v>
      </c>
      <c r="B120" s="171" cm="1">
        <f t="array" ref="B120">IF(B$4="Non-smoker",INDEX(AFC00_80_L,$A120),INDEX(AFS00_80_L,$A120))</f>
        <v>25</v>
      </c>
      <c r="C120" s="171" cm="1">
        <f t="array" ref="C120">IF(C$4="Non-smoker",INDEX(AFC00_80_L,$A120),INDEX(AFS00_80_L,$A120))</f>
        <v>25</v>
      </c>
    </row>
    <row r="121" spans="1:3">
      <c r="A121" s="171">
        <v>114</v>
      </c>
      <c r="B121" s="171" cm="1">
        <f t="array" ref="B121">IF(B$4="Non-smoker",INDEX(AFC00_80_L,$A121),INDEX(AFS00_80_L,$A121))</f>
        <v>14</v>
      </c>
      <c r="C121" s="171" cm="1">
        <f t="array" ref="C121">IF(C$4="Non-smoker",INDEX(AFC00_80_L,$A121),INDEX(AFS00_80_L,$A121))</f>
        <v>14</v>
      </c>
    </row>
    <row r="122" spans="1:3">
      <c r="A122" s="171">
        <v>115</v>
      </c>
      <c r="B122" s="171" cm="1">
        <f t="array" ref="B122">IF(B$4="Non-smoker",INDEX(AFC00_80_L,$A122),INDEX(AFS00_80_L,$A122))</f>
        <v>7</v>
      </c>
      <c r="C122" s="171" cm="1">
        <f t="array" ref="C122">IF(C$4="Non-smoker",INDEX(AFC00_80_L,$A122),INDEX(AFS00_80_L,$A122))</f>
        <v>7</v>
      </c>
    </row>
    <row r="123" spans="1:3">
      <c r="A123" s="171">
        <v>116</v>
      </c>
      <c r="B123" s="171" cm="1">
        <f t="array" ref="B123">IF(B$4="Non-smoker",INDEX(AFC00_80_L,$A123),INDEX(AFS00_80_L,$A123))</f>
        <v>4</v>
      </c>
      <c r="C123" s="171" cm="1">
        <f t="array" ref="C123">IF(C$4="Non-smoker",INDEX(AFC00_80_L,$A123),INDEX(AFS00_80_L,$A123))</f>
        <v>4</v>
      </c>
    </row>
    <row r="124" spans="1:3">
      <c r="A124" s="171">
        <v>117</v>
      </c>
      <c r="B124" s="171" cm="1">
        <f t="array" ref="B124">IF(B$4="Non-smoker",INDEX(AFC00_80_L,$A124),INDEX(AFS00_80_L,$A124))</f>
        <v>2</v>
      </c>
      <c r="C124" s="171" cm="1">
        <f t="array" ref="C124">IF(C$4="Non-smoker",INDEX(AFC00_80_L,$A124),INDEX(AFS00_80_L,$A124))</f>
        <v>2</v>
      </c>
    </row>
    <row r="125" spans="1:3">
      <c r="A125" s="171">
        <v>118</v>
      </c>
      <c r="B125" s="171" cm="1">
        <f t="array" ref="B125">IF(B$4="Non-smoker",INDEX(AFC00_80_L,$A125),INDEX(AFS00_80_L,$A125))</f>
        <v>1</v>
      </c>
      <c r="C125" s="171" cm="1">
        <f t="array" ref="C125">IF(C$4="Non-smoker",INDEX(AFC00_80_L,$A125),INDEX(AFS00_80_L,$A125))</f>
        <v>1</v>
      </c>
    </row>
    <row r="126" spans="1:3">
      <c r="A126" s="171">
        <v>119</v>
      </c>
      <c r="B126" s="171" cm="1">
        <f t="array" ref="B126">IF(B$4="Non-smoker",INDEX(AFC00_80_L,$A126),INDEX(AFS00_80_L,$A126))</f>
        <v>1</v>
      </c>
      <c r="C126" s="171" cm="1">
        <f t="array" ref="C126">IF(C$4="Non-smoker",INDEX(AFC00_80_L,$A126),INDEX(AFS00_80_L,$A126))</f>
        <v>1</v>
      </c>
    </row>
  </sheetData>
  <sheetProtection algorithmName="SHA-512" hashValue="1De1olJ9TxWC8fYQou3ppIQumBSb+5Mxri85R95ED0oIyB1ymIIPJ6b0/kZydnVYTXHRmwjcEMhLO6Eu1BROKg==" saltValue="ziYwLHxZi6Uca6h1HgcxRA==" spinCount="100000" sheet="1" objects="1" scenarios="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B2:N33"/>
  <sheetViews>
    <sheetView showGridLines="0" zoomScale="96" zoomScaleNormal="96" workbookViewId="0">
      <selection activeCell="E14" sqref="E14"/>
    </sheetView>
  </sheetViews>
  <sheetFormatPr defaultColWidth="9.26953125" defaultRowHeight="13"/>
  <cols>
    <col min="1" max="1" width="11.453125" style="44" customWidth="1"/>
    <col min="2" max="2" width="24.1796875" style="44" bestFit="1" customWidth="1"/>
    <col min="3" max="3" width="21.7265625" style="44" customWidth="1"/>
    <col min="4" max="4" width="23.1796875" style="44" customWidth="1"/>
    <col min="5" max="5" width="14.54296875" style="44" customWidth="1"/>
    <col min="6" max="9" width="9.26953125" style="44"/>
    <col min="10" max="10" width="10.36328125" style="44" bestFit="1" customWidth="1"/>
    <col min="11" max="13" width="9.26953125" style="44"/>
    <col min="14" max="14" width="10.26953125" style="44" customWidth="1"/>
    <col min="15" max="16384" width="9.26953125" style="44"/>
  </cols>
  <sheetData>
    <row r="2" spans="3:14">
      <c r="C2" s="489" t="s">
        <v>392</v>
      </c>
      <c r="D2" s="490">
        <v>1000</v>
      </c>
      <c r="E2" s="8" t="s">
        <v>393</v>
      </c>
      <c r="N2" s="261" t="s">
        <v>387</v>
      </c>
    </row>
    <row r="3" spans="3:14">
      <c r="C3" s="210"/>
      <c r="D3" s="210"/>
      <c r="E3" s="210"/>
      <c r="F3" s="210"/>
    </row>
    <row r="4" spans="3:14">
      <c r="C4" s="277" t="s">
        <v>401</v>
      </c>
      <c r="D4" s="209"/>
      <c r="E4" s="209"/>
      <c r="F4" s="209"/>
      <c r="G4" s="208"/>
    </row>
    <row r="5" spans="3:14" ht="14.5">
      <c r="C5" s="268"/>
      <c r="D5" s="268">
        <v>1</v>
      </c>
      <c r="E5" s="268">
        <v>2</v>
      </c>
      <c r="F5" s="268">
        <v>3</v>
      </c>
      <c r="G5" s="268">
        <v>4</v>
      </c>
      <c r="H5" s="268">
        <v>5</v>
      </c>
      <c r="I5" s="268">
        <v>6</v>
      </c>
      <c r="J5" s="268">
        <v>7</v>
      </c>
      <c r="K5" s="268">
        <v>8</v>
      </c>
      <c r="L5" s="268">
        <v>9</v>
      </c>
      <c r="M5" s="268">
        <v>10</v>
      </c>
      <c r="N5" s="268">
        <v>11</v>
      </c>
    </row>
    <row r="6" spans="3:14" ht="14.5">
      <c r="C6" s="269" t="s">
        <v>229</v>
      </c>
      <c r="D6" s="274">
        <v>0</v>
      </c>
      <c r="E6" s="274">
        <v>25000.001</v>
      </c>
      <c r="F6" s="274">
        <v>50000.000999999997</v>
      </c>
      <c r="G6" s="274">
        <v>75000.001000000004</v>
      </c>
      <c r="H6" s="274">
        <v>100000.001</v>
      </c>
      <c r="I6" s="274">
        <v>150000.00099999999</v>
      </c>
      <c r="J6" s="274">
        <v>250000.00099999999</v>
      </c>
      <c r="K6" s="274">
        <v>500000.00099999999</v>
      </c>
      <c r="L6" s="274">
        <v>750000.00100000005</v>
      </c>
      <c r="M6" s="274">
        <v>1000000.001</v>
      </c>
      <c r="N6" s="274">
        <v>2000000.0009999999</v>
      </c>
    </row>
    <row r="7" spans="3:14" ht="14.5">
      <c r="C7" s="269" t="s">
        <v>230</v>
      </c>
      <c r="D7" s="274">
        <v>25000</v>
      </c>
      <c r="E7" s="274">
        <v>50000</v>
      </c>
      <c r="F7" s="274">
        <v>75000</v>
      </c>
      <c r="G7" s="274">
        <v>100000</v>
      </c>
      <c r="H7" s="274">
        <v>150000</v>
      </c>
      <c r="I7" s="274">
        <v>250000</v>
      </c>
      <c r="J7" s="274">
        <v>500000</v>
      </c>
      <c r="K7" s="274">
        <v>750000</v>
      </c>
      <c r="L7" s="274">
        <v>1000000</v>
      </c>
      <c r="M7" s="274">
        <v>2000000</v>
      </c>
      <c r="N7" s="274">
        <v>99999999.989999995</v>
      </c>
    </row>
    <row r="8" spans="3:14" ht="14.5">
      <c r="C8" s="270"/>
      <c r="D8" s="271"/>
      <c r="E8" s="271"/>
      <c r="F8" s="271"/>
      <c r="G8" s="271"/>
      <c r="H8" s="271"/>
      <c r="I8" s="271"/>
      <c r="J8" s="271"/>
      <c r="K8" s="271"/>
      <c r="L8" s="271"/>
      <c r="M8" s="271"/>
      <c r="N8" s="271"/>
    </row>
    <row r="9" spans="3:14" ht="14.5">
      <c r="C9" s="272" t="s">
        <v>399</v>
      </c>
      <c r="D9" s="273">
        <v>0.35</v>
      </c>
      <c r="E9" s="273">
        <v>0.35</v>
      </c>
      <c r="F9" s="273">
        <v>0.25</v>
      </c>
      <c r="G9" s="273">
        <v>0.25</v>
      </c>
      <c r="H9" s="273">
        <v>0.25</v>
      </c>
      <c r="I9" s="273">
        <v>0.25</v>
      </c>
      <c r="J9" s="273">
        <v>0.2</v>
      </c>
      <c r="K9" s="273">
        <v>0.2</v>
      </c>
      <c r="L9" s="273">
        <v>0.15</v>
      </c>
      <c r="M9" s="273">
        <v>0.15</v>
      </c>
      <c r="N9" s="273">
        <v>0.15</v>
      </c>
    </row>
    <row r="11" spans="3:14">
      <c r="C11" s="473" t="s">
        <v>62</v>
      </c>
      <c r="D11" s="491">
        <v>0.05</v>
      </c>
    </row>
    <row r="12" spans="3:14">
      <c r="C12" s="478" t="s">
        <v>549</v>
      </c>
      <c r="D12" s="492">
        <f>100/(100*Annual_tax_free_allowance_pc)</f>
        <v>20</v>
      </c>
    </row>
    <row r="14" spans="3:14">
      <c r="C14" s="473" t="s">
        <v>568</v>
      </c>
      <c r="D14" s="208"/>
    </row>
    <row r="15" spans="3:14">
      <c r="C15" s="474" t="s">
        <v>569</v>
      </c>
      <c r="D15" s="493">
        <v>0.2</v>
      </c>
    </row>
    <row r="16" spans="3:14">
      <c r="C16" s="474" t="s">
        <v>570</v>
      </c>
      <c r="D16" s="494">
        <v>46483</v>
      </c>
    </row>
    <row r="17" spans="2:5">
      <c r="C17" s="475" t="s">
        <v>571</v>
      </c>
      <c r="D17" s="495">
        <v>0.22</v>
      </c>
    </row>
    <row r="19" spans="2:5">
      <c r="C19" s="240" t="s">
        <v>24</v>
      </c>
      <c r="D19" s="476"/>
    </row>
    <row r="20" spans="2:5">
      <c r="C20" s="472" t="s">
        <v>25</v>
      </c>
      <c r="D20" s="477">
        <v>6.7500000000000004E-2</v>
      </c>
    </row>
    <row r="22" spans="2:5">
      <c r="C22" s="489" t="s">
        <v>532</v>
      </c>
      <c r="D22" s="496">
        <v>4.4999999999999998E-2</v>
      </c>
    </row>
    <row r="24" spans="2:5">
      <c r="C24" s="473" t="s">
        <v>533</v>
      </c>
      <c r="D24" s="479"/>
      <c r="E24" s="491">
        <v>0.15</v>
      </c>
    </row>
    <row r="25" spans="2:5">
      <c r="C25" s="475" t="s">
        <v>534</v>
      </c>
      <c r="D25" s="480"/>
      <c r="E25" s="481"/>
    </row>
    <row r="27" spans="2:5">
      <c r="B27" s="482" t="s">
        <v>537</v>
      </c>
      <c r="C27" s="483" t="s">
        <v>535</v>
      </c>
      <c r="D27" s="488" t="s">
        <v>536</v>
      </c>
    </row>
    <row r="28" spans="2:5">
      <c r="B28" s="279" t="s">
        <v>23</v>
      </c>
      <c r="C28" s="153">
        <v>1</v>
      </c>
      <c r="D28" s="484">
        <v>12</v>
      </c>
    </row>
    <row r="29" spans="2:5">
      <c r="B29" s="279" t="s">
        <v>36</v>
      </c>
      <c r="C29" s="153">
        <v>2</v>
      </c>
      <c r="D29" s="484">
        <v>6</v>
      </c>
    </row>
    <row r="30" spans="2:5">
      <c r="B30" s="279" t="s">
        <v>35</v>
      </c>
      <c r="C30" s="153">
        <v>4</v>
      </c>
      <c r="D30" s="484">
        <v>3</v>
      </c>
    </row>
    <row r="31" spans="2:5">
      <c r="B31" s="279" t="s">
        <v>21</v>
      </c>
      <c r="C31" s="153">
        <v>12</v>
      </c>
      <c r="D31" s="484">
        <v>1</v>
      </c>
    </row>
    <row r="32" spans="2:5">
      <c r="B32" s="279" t="s">
        <v>177</v>
      </c>
      <c r="C32" s="153">
        <v>3</v>
      </c>
      <c r="D32" s="484">
        <v>4</v>
      </c>
    </row>
    <row r="33" spans="2:4">
      <c r="B33" s="485" t="s">
        <v>176</v>
      </c>
      <c r="C33" s="486">
        <v>6</v>
      </c>
      <c r="D33" s="487">
        <v>2</v>
      </c>
    </row>
  </sheetData>
  <sheetProtection algorithmName="SHA-512" hashValue="lK9unJlnBf0LZB3e+gfI72lAlApSR5pyNjaEEvUMXoWxvcxxhUNMp+LKwMrC2/JMVpeaUhMTD3vynMpnocyS9A==" saltValue="SwfTcNApzHVuAgTTD+8rzg==" spinCount="100000" sheet="1" selectLockedCells="1" selectUnlockedCells="1"/>
  <dataValidations count="1">
    <dataValidation allowBlank="1" showErrorMessage="1" sqref="D20" xr:uid="{00000000-0002-0000-0000-000003000000}"/>
  </dataValidations>
  <hyperlinks>
    <hyperlink ref="N2" r:id="rId1" xr:uid="{C3D9A540-8196-42CB-BF1D-900379B86E4E}"/>
  </hyperlinks>
  <pageMargins left="0.7" right="0.7" top="0.75" bottom="0.75" header="0.3" footer="0.3"/>
  <pageSetup orientation="portrait" r:id="rId2"/>
  <headerFooter>
    <oddFooter>&amp;C&amp;"Calibri"&amp;11&amp;K000000&amp;"Arial,Regular"&amp;10&amp;K000000_x000D_&amp;1#&amp;"Arial"&amp;10&amp;K000000CONFIDENTIAL</oddFooter>
    <evenFooter>&amp;C&amp;"Arial,Regular"&amp;10&amp;K000000CONFIDENTIAL</evenFooter>
    <firstFooter>&amp;C&amp;"Arial,Regular"&amp;10&amp;K000000CONFIDENTIAL</firstFooter>
  </headerFooter>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C414-F5CE-4001-BE42-2378FD6DF4BA}">
  <sheetPr codeName="Sheet12"/>
  <dimension ref="A1:AE1004"/>
  <sheetViews>
    <sheetView workbookViewId="0">
      <pane ySplit="16" topLeftCell="A17" activePane="bottomLeft" state="frozen"/>
      <selection pane="bottomLeft" activeCell="J2" sqref="J2"/>
    </sheetView>
  </sheetViews>
  <sheetFormatPr defaultColWidth="9.26953125" defaultRowHeight="12"/>
  <cols>
    <col min="1" max="2" width="9.453125" style="30" customWidth="1"/>
    <col min="3" max="3" width="8" style="30" customWidth="1"/>
    <col min="4" max="4" width="12" style="30" customWidth="1"/>
    <col min="5" max="5" width="11.7265625" style="30" customWidth="1"/>
    <col min="6" max="6" width="7.7265625" style="30" customWidth="1"/>
    <col min="7" max="7" width="11.54296875" style="30" customWidth="1"/>
    <col min="8" max="8" width="14.7265625" style="30" customWidth="1"/>
    <col min="9" max="9" width="12" style="30" customWidth="1"/>
    <col min="10" max="10" width="12.453125" style="30" customWidth="1"/>
    <col min="11" max="11" width="12.26953125" style="30" customWidth="1"/>
    <col min="12" max="12" width="17" style="30" customWidth="1"/>
    <col min="13" max="13" width="12.7265625" style="30" customWidth="1"/>
    <col min="14" max="14" width="10.7265625" style="33" customWidth="1"/>
    <col min="15" max="16" width="1.453125" style="33" customWidth="1"/>
    <col min="17" max="18" width="12.7265625" style="30" customWidth="1"/>
    <col min="19" max="19" width="12.54296875" style="30" customWidth="1"/>
    <col min="20" max="22" width="6.26953125" style="30" bestFit="1" customWidth="1"/>
    <col min="23" max="24" width="6.54296875" style="30" bestFit="1" customWidth="1"/>
    <col min="25" max="25" width="7" style="30" bestFit="1" customWidth="1"/>
    <col min="26" max="27" width="6.54296875" style="30" bestFit="1" customWidth="1"/>
    <col min="28" max="29" width="7.7265625" style="30" bestFit="1" customWidth="1"/>
    <col min="30" max="30" width="9.54296875" style="30" bestFit="1" customWidth="1"/>
    <col min="31" max="31" width="11" style="30" customWidth="1"/>
    <col min="32" max="16384" width="9.26953125" style="30"/>
  </cols>
  <sheetData>
    <row r="1" spans="1:31">
      <c r="A1" s="143" t="s">
        <v>313</v>
      </c>
      <c r="B1" s="144"/>
      <c r="C1" s="144"/>
      <c r="D1" s="145"/>
      <c r="G1" s="523" t="s">
        <v>538</v>
      </c>
      <c r="H1" s="524"/>
      <c r="I1" s="525"/>
      <c r="N1" s="30"/>
      <c r="O1" s="30"/>
      <c r="P1" s="30"/>
    </row>
    <row r="2" spans="1:31">
      <c r="A2" s="195" t="s">
        <v>63</v>
      </c>
      <c r="B2" s="196"/>
      <c r="C2" s="196"/>
      <c r="D2" s="197" t="e">
        <f ca="1">SUM(K17:K1004)</f>
        <v>#VALUE!</v>
      </c>
      <c r="G2" s="119" t="s">
        <v>380</v>
      </c>
      <c r="H2" s="120"/>
      <c r="I2" s="125">
        <f>Initial_Wdwl_amt</f>
        <v>0</v>
      </c>
      <c r="N2" s="30"/>
      <c r="O2" s="30"/>
      <c r="P2" s="30"/>
      <c r="S2" s="117"/>
    </row>
    <row r="3" spans="1:31" ht="13">
      <c r="A3" s="198" t="s">
        <v>162</v>
      </c>
      <c r="B3" s="199"/>
      <c r="C3" s="199"/>
      <c r="D3" s="200" t="e">
        <f ca="1">D2*I13/(1-I12^D13)</f>
        <v>#VALUE!</v>
      </c>
      <c r="G3" s="119" t="s">
        <v>91</v>
      </c>
      <c r="H3" s="120"/>
      <c r="I3" s="125">
        <f>Max_Wdwl_amt</f>
        <v>0</v>
      </c>
      <c r="N3" s="30"/>
      <c r="O3" s="30"/>
      <c r="P3" s="30"/>
      <c r="R3" s="46"/>
      <c r="S3" s="116"/>
      <c r="T3" s="118"/>
    </row>
    <row r="4" spans="1:31" ht="13">
      <c r="G4" s="119" t="s">
        <v>62</v>
      </c>
      <c r="H4" s="120"/>
      <c r="I4" s="125">
        <f>Annual_tax_free_Wdwl</f>
        <v>0</v>
      </c>
      <c r="N4" s="30"/>
      <c r="O4" s="30"/>
      <c r="P4" s="30"/>
      <c r="R4" s="47"/>
      <c r="S4" s="45"/>
      <c r="T4" s="45"/>
    </row>
    <row r="5" spans="1:31" ht="14.5">
      <c r="A5" s="523" t="s">
        <v>78</v>
      </c>
      <c r="B5" s="524"/>
      <c r="C5" s="524"/>
      <c r="D5" s="525"/>
      <c r="E5" s="526"/>
      <c r="G5" s="119" t="s">
        <v>547</v>
      </c>
      <c r="H5" s="120"/>
      <c r="I5" s="121">
        <f>Freq</f>
        <v>12</v>
      </c>
      <c r="N5" s="30"/>
      <c r="O5" s="30"/>
      <c r="P5" s="30"/>
      <c r="R5" s="47"/>
      <c r="S5" s="378"/>
      <c r="T5" s="378">
        <v>1</v>
      </c>
      <c r="U5" s="378">
        <v>2</v>
      </c>
      <c r="V5" s="378">
        <v>3</v>
      </c>
      <c r="W5" s="378">
        <v>4</v>
      </c>
      <c r="X5" s="378">
        <v>5</v>
      </c>
      <c r="Y5" s="378">
        <v>6</v>
      </c>
      <c r="Z5" s="378">
        <v>7</v>
      </c>
      <c r="AA5" s="378">
        <v>8</v>
      </c>
      <c r="AB5" s="378">
        <v>9</v>
      </c>
      <c r="AC5" s="378">
        <v>10</v>
      </c>
      <c r="AD5" s="378">
        <v>11</v>
      </c>
    </row>
    <row r="6" spans="1:31" ht="14.65" customHeight="1">
      <c r="A6" s="119" t="s">
        <v>30</v>
      </c>
      <c r="B6" s="120"/>
      <c r="C6" s="120"/>
      <c r="D6" s="322" t="e">
        <f>life_exp_L1</f>
        <v>#VALUE!</v>
      </c>
      <c r="E6" s="526"/>
      <c r="G6" s="119" t="s">
        <v>83</v>
      </c>
      <c r="H6" s="120"/>
      <c r="I6" s="121">
        <f>Mths_between_Wdwls</f>
        <v>1</v>
      </c>
      <c r="N6" s="30"/>
      <c r="O6" s="30"/>
      <c r="P6" s="30"/>
      <c r="R6" s="47"/>
      <c r="S6" s="379" t="s">
        <v>229</v>
      </c>
      <c r="T6" s="380" cm="1">
        <f t="array" ref="T6">INDEX(charge_bands_lower,T5)</f>
        <v>0</v>
      </c>
      <c r="U6" s="380" cm="1">
        <f t="array" ref="U6">INDEX(charge_bands_lower,U5)</f>
        <v>25000.001</v>
      </c>
      <c r="V6" s="380" cm="1">
        <f t="array" ref="V6">INDEX(charge_bands_lower,V5)</f>
        <v>50000.000999999997</v>
      </c>
      <c r="W6" s="380" cm="1">
        <f t="array" ref="W6">INDEX(charge_bands_lower,W5)</f>
        <v>75000.001000000004</v>
      </c>
      <c r="X6" s="380" cm="1">
        <f t="array" ref="X6">INDEX(charge_bands_lower,X5)</f>
        <v>100000.001</v>
      </c>
      <c r="Y6" s="380" cm="1">
        <f t="array" ref="Y6">INDEX(charge_bands_lower,Y5)</f>
        <v>150000.00099999999</v>
      </c>
      <c r="Z6" s="380" cm="1">
        <f t="array" ref="Z6">INDEX(charge_bands_lower,Z5)</f>
        <v>250000.00099999999</v>
      </c>
      <c r="AA6" s="380" cm="1">
        <f t="array" ref="AA6">INDEX(charge_bands_lower,AA5)</f>
        <v>500000.00099999999</v>
      </c>
      <c r="AB6" s="380" cm="1">
        <f t="array" ref="AB6">INDEX(charge_bands_lower,AB5)</f>
        <v>750000.00100000005</v>
      </c>
      <c r="AC6" s="380" cm="1">
        <f t="array" ref="AC6">INDEX(charge_bands_lower,AC5)</f>
        <v>1000000.001</v>
      </c>
      <c r="AD6" s="380" cm="1">
        <f t="array" ref="AD6">INDEX(charge_bands_lower,AD5)</f>
        <v>2000000.0009999999</v>
      </c>
    </row>
    <row r="7" spans="1:31" ht="14.5">
      <c r="A7" s="119" t="s">
        <v>31</v>
      </c>
      <c r="B7" s="120"/>
      <c r="C7" s="120"/>
      <c r="D7" s="121"/>
      <c r="E7" s="526"/>
      <c r="G7" s="119"/>
      <c r="H7" s="120"/>
      <c r="I7" s="121"/>
      <c r="N7" s="30"/>
      <c r="O7" s="30"/>
      <c r="P7" s="30"/>
      <c r="R7" s="47"/>
      <c r="S7" s="379" t="s">
        <v>230</v>
      </c>
      <c r="T7" s="380" cm="1">
        <f t="array" ref="T7">INDEX(charge_bands_higher,T5)</f>
        <v>25000</v>
      </c>
      <c r="U7" s="380" cm="1">
        <f t="array" ref="U7">INDEX(charge_bands_higher,U5)</f>
        <v>50000</v>
      </c>
      <c r="V7" s="380" cm="1">
        <f t="array" ref="V7">INDEX(charge_bands_higher,V5)</f>
        <v>75000</v>
      </c>
      <c r="W7" s="380" cm="1">
        <f t="array" ref="W7">INDEX(charge_bands_higher,W5)</f>
        <v>100000</v>
      </c>
      <c r="X7" s="380" cm="1">
        <f t="array" ref="X7">INDEX(charge_bands_higher,X5)</f>
        <v>150000</v>
      </c>
      <c r="Y7" s="380" cm="1">
        <f t="array" ref="Y7">INDEX(charge_bands_higher,Y5)</f>
        <v>250000</v>
      </c>
      <c r="Z7" s="380" cm="1">
        <f t="array" ref="Z7">INDEX(charge_bands_higher,Z5)</f>
        <v>500000</v>
      </c>
      <c r="AA7" s="380" cm="1">
        <f t="array" ref="AA7">INDEX(charge_bands_higher,AA5)</f>
        <v>750000</v>
      </c>
      <c r="AB7" s="380" cm="1">
        <f t="array" ref="AB7">INDEX(charge_bands_higher,AB5)</f>
        <v>1000000</v>
      </c>
      <c r="AC7" s="380" cm="1">
        <f t="array" ref="AC7">INDEX(charge_bands_higher,AC5)</f>
        <v>2000000</v>
      </c>
      <c r="AD7" s="380" cm="1">
        <f t="array" ref="AD7">INDEX(charge_bands_higher,AD5)</f>
        <v>99999999.989999995</v>
      </c>
    </row>
    <row r="8" spans="1:31" ht="14.5">
      <c r="A8" s="119" t="s">
        <v>433</v>
      </c>
      <c r="B8" s="120"/>
      <c r="C8" s="120"/>
      <c r="D8" s="315" t="e">
        <f>ROUND(D6, 1)</f>
        <v>#VALUE!</v>
      </c>
      <c r="E8" s="526"/>
      <c r="G8" s="119" t="s">
        <v>87</v>
      </c>
      <c r="H8" s="120"/>
      <c r="I8" s="126">
        <f>Projection_Growth_rate</f>
        <v>4.4999999999999998E-2</v>
      </c>
      <c r="J8" s="31"/>
      <c r="N8" s="30"/>
      <c r="O8" s="30"/>
      <c r="P8" s="30"/>
      <c r="R8" s="47"/>
      <c r="S8" s="381"/>
      <c r="T8" s="382"/>
      <c r="U8" s="382"/>
      <c r="V8" s="382"/>
      <c r="W8" s="382"/>
      <c r="X8" s="382"/>
      <c r="Y8" s="382"/>
      <c r="Z8" s="382"/>
      <c r="AA8" s="382"/>
      <c r="AB8" s="382"/>
      <c r="AC8" s="382"/>
      <c r="AD8" s="382"/>
    </row>
    <row r="9" spans="1:31" ht="29">
      <c r="A9" s="119" t="s">
        <v>80</v>
      </c>
      <c r="B9" s="120"/>
      <c r="C9" s="120"/>
      <c r="D9" s="121" t="e">
        <f>INT(D8)</f>
        <v>#VALUE!</v>
      </c>
      <c r="G9" s="119" t="s">
        <v>88</v>
      </c>
      <c r="H9" s="120"/>
      <c r="I9" s="127">
        <f>Mthly_growth_rate</f>
        <v>1.0036748094004369</v>
      </c>
      <c r="J9" s="31"/>
      <c r="N9" s="30"/>
      <c r="O9" s="30"/>
      <c r="P9" s="30"/>
      <c r="S9" s="383" t="s">
        <v>399</v>
      </c>
      <c r="T9" s="384" cm="1">
        <f t="array" ref="T9">INDEX(charge_rates,T5)</f>
        <v>0.35</v>
      </c>
      <c r="U9" s="384" cm="1">
        <f t="array" ref="U9">INDEX(charge_rates,U5)</f>
        <v>0.35</v>
      </c>
      <c r="V9" s="384" cm="1">
        <f t="array" ref="V9">INDEX(charge_rates,V5)</f>
        <v>0.25</v>
      </c>
      <c r="W9" s="384" cm="1">
        <f t="array" ref="W9">INDEX(charge_rates,W5)</f>
        <v>0.25</v>
      </c>
      <c r="X9" s="384" cm="1">
        <f t="array" ref="X9">INDEX(charge_rates,X5)</f>
        <v>0.25</v>
      </c>
      <c r="Y9" s="384" cm="1">
        <f t="array" ref="Y9">INDEX(charge_rates,Y5)</f>
        <v>0.25</v>
      </c>
      <c r="Z9" s="384" cm="1">
        <f t="array" ref="Z9">INDEX(charge_rates,Z5)</f>
        <v>0.2</v>
      </c>
      <c r="AA9" s="384" cm="1">
        <f t="array" ref="AA9">INDEX(charge_rates,AA5)</f>
        <v>0.2</v>
      </c>
      <c r="AB9" s="384" cm="1">
        <f t="array" ref="AB9">INDEX(charge_rates,AB5)</f>
        <v>0.15</v>
      </c>
      <c r="AC9" s="384" cm="1">
        <f t="array" ref="AC9">INDEX(charge_rates,AC5)</f>
        <v>0.15</v>
      </c>
      <c r="AD9" s="384" cm="1">
        <f t="array" ref="AD9">INDEX(charge_rates,AD5)</f>
        <v>0.15</v>
      </c>
    </row>
    <row r="10" spans="1:31">
      <c r="A10" s="119" t="s">
        <v>79</v>
      </c>
      <c r="B10" s="120"/>
      <c r="C10" s="120"/>
      <c r="D10" s="121" t="e">
        <f>INT((D8-D9)*12)</f>
        <v>#VALUE!</v>
      </c>
      <c r="G10" s="119"/>
      <c r="H10" s="120"/>
      <c r="I10" s="128"/>
      <c r="J10" s="31"/>
      <c r="N10" s="30"/>
      <c r="O10" s="30"/>
      <c r="P10" s="30"/>
    </row>
    <row r="11" spans="1:31">
      <c r="A11" s="119" t="s">
        <v>81</v>
      </c>
      <c r="B11" s="120"/>
      <c r="C11" s="120"/>
      <c r="D11" s="121" t="e">
        <f>D9*12+D10</f>
        <v>#VALUE!</v>
      </c>
      <c r="E11" s="292" t="s">
        <v>548</v>
      </c>
      <c r="G11" s="119" t="s">
        <v>89</v>
      </c>
      <c r="H11" s="120"/>
      <c r="I11" s="128">
        <f>Market_discount_rate</f>
        <v>6.7500000000000004E-2</v>
      </c>
      <c r="J11" s="31"/>
      <c r="N11" s="30"/>
      <c r="O11" s="30"/>
      <c r="P11" s="30"/>
    </row>
    <row r="12" spans="1:31">
      <c r="A12" s="119" t="s">
        <v>61</v>
      </c>
      <c r="B12" s="120"/>
      <c r="C12" s="120"/>
      <c r="D12" s="122">
        <f ca="1">First_Wdwl_date</f>
        <v>46295</v>
      </c>
      <c r="E12" s="394">
        <f>first_projection_wdl_mth</f>
        <v>1</v>
      </c>
      <c r="G12" s="119" t="s">
        <v>42</v>
      </c>
      <c r="H12" s="120"/>
      <c r="I12" s="121">
        <f>1/(1+Market_discount_rate)</f>
        <v>0.93676814988290402</v>
      </c>
      <c r="J12" s="31"/>
      <c r="N12" s="30"/>
      <c r="O12" s="30"/>
      <c r="P12" s="30"/>
    </row>
    <row r="13" spans="1:31" ht="13.5">
      <c r="A13" s="123" t="s">
        <v>92</v>
      </c>
      <c r="B13" s="124"/>
      <c r="C13" s="124"/>
      <c r="D13" s="376" t="e">
        <f>INT(D8*Freq)/Freq</f>
        <v>#VALUE!</v>
      </c>
      <c r="G13" s="123" t="s">
        <v>233</v>
      </c>
      <c r="H13" s="124"/>
      <c r="I13" s="129">
        <f>Freq*((1+Market_discount_rate)^(1/Freq)-1)</f>
        <v>6.5497565483361164E-2</v>
      </c>
      <c r="J13" s="31"/>
      <c r="N13" s="30"/>
      <c r="O13" s="30"/>
      <c r="P13" s="30"/>
    </row>
    <row r="14" spans="1:31">
      <c r="I14" s="32"/>
      <c r="J14" s="31"/>
      <c r="N14" s="30"/>
      <c r="O14" s="30"/>
      <c r="P14" s="30"/>
    </row>
    <row r="15" spans="1:31">
      <c r="A15" s="520" t="s">
        <v>69</v>
      </c>
      <c r="B15" s="521"/>
      <c r="C15" s="521"/>
      <c r="D15" s="521"/>
      <c r="E15" s="521"/>
      <c r="F15" s="521"/>
      <c r="G15" s="521"/>
      <c r="H15" s="521"/>
      <c r="I15" s="521"/>
      <c r="J15" s="521"/>
      <c r="K15" s="521"/>
      <c r="L15" s="521"/>
      <c r="M15" s="521"/>
      <c r="N15" s="521"/>
      <c r="O15" s="521"/>
      <c r="P15" s="521"/>
      <c r="Q15" s="521"/>
      <c r="R15" s="521"/>
      <c r="S15" s="522"/>
    </row>
    <row r="16" spans="1:31" s="34" customFormat="1" ht="36">
      <c r="A16" s="69" t="s">
        <v>64</v>
      </c>
      <c r="B16" s="70" t="s">
        <v>65</v>
      </c>
      <c r="C16" s="70" t="s">
        <v>60</v>
      </c>
      <c r="D16" s="70" t="s">
        <v>67</v>
      </c>
      <c r="E16" s="70" t="s">
        <v>86</v>
      </c>
      <c r="F16" s="70" t="s">
        <v>546</v>
      </c>
      <c r="G16" s="70" t="s">
        <v>159</v>
      </c>
      <c r="H16" s="70" t="s">
        <v>66</v>
      </c>
      <c r="I16" s="70" t="s">
        <v>68</v>
      </c>
      <c r="J16" s="70" t="s">
        <v>85</v>
      </c>
      <c r="K16" s="70" t="s">
        <v>84</v>
      </c>
      <c r="L16" s="141" t="s">
        <v>70</v>
      </c>
      <c r="M16" s="70" t="s">
        <v>71</v>
      </c>
      <c r="N16" s="70" t="s">
        <v>231</v>
      </c>
      <c r="O16" s="142"/>
      <c r="P16" s="141"/>
      <c r="Q16" s="70" t="s">
        <v>72</v>
      </c>
      <c r="R16" s="70" t="s">
        <v>321</v>
      </c>
      <c r="S16" s="71" t="s">
        <v>77</v>
      </c>
      <c r="T16" s="527" t="s">
        <v>550</v>
      </c>
      <c r="U16" s="528"/>
      <c r="V16" s="528"/>
      <c r="W16" s="528"/>
      <c r="X16" s="528"/>
      <c r="Y16" s="528"/>
      <c r="Z16" s="528"/>
      <c r="AA16" s="528"/>
      <c r="AB16" s="528"/>
      <c r="AC16" s="528"/>
      <c r="AD16" s="529"/>
      <c r="AE16" s="395" t="s">
        <v>551</v>
      </c>
    </row>
    <row r="17" spans="1:31">
      <c r="A17" s="130">
        <v>1</v>
      </c>
      <c r="B17" s="131">
        <v>0</v>
      </c>
      <c r="C17" s="131">
        <v>1</v>
      </c>
      <c r="D17" s="132">
        <f ca="1">'MAIN PAGE'!D42</f>
        <v>46266</v>
      </c>
      <c r="E17" s="150">
        <f t="shared" ref="E17:E80" si="0">IF(A17&lt;&gt;"", IF(F17="N",0, ROUNDDOWN(IF(S17="Y", MAX(Q17, 0), MIN(BondAmountInvested*G17/Freq, Max_Wdwl_amt)), 2)),"")</f>
        <v>0</v>
      </c>
      <c r="F17" s="150" t="str">
        <f t="shared" ref="F17:F80" si="1">IF(A17&lt;&gt;"",  IF(A17&lt;first_projection_wdl_mth,"N",IF(A17=first_projection_wdl_mth,"Y",IF(INT((A17-first_projection_wdl_mth)/Mths_between_Wdwls)=(A17-first_projection_wdl_mth)/Mths_between_Wdwls,"Y","N"))),"")</f>
        <v>Y</v>
      </c>
      <c r="G17" s="136">
        <f t="shared" ref="G17:G80" si="2">IF(A17&lt;&gt;"", IncomeRetained, "")</f>
        <v>0</v>
      </c>
      <c r="H17" s="146">
        <f>IF(C17=1,Annual_tax_free_Wdwl,0)</f>
        <v>0</v>
      </c>
      <c r="I17" s="147">
        <f>IF(A17&lt;&gt;"", MIN(E17, H17, Q17), "")</f>
        <v>0</v>
      </c>
      <c r="J17" s="148">
        <f t="shared" ref="J17:J80" ca="1" si="3">IF(A17&lt;&gt;"", (MIN(E17, Q17)-I17)*(1-IF(D17&lt;chargeable_gain_taxrate_change_date,chargeable_gain_taxrate_pre_change,chargeable_gain_taxrate_post_change))+I17, "")</f>
        <v>0</v>
      </c>
      <c r="K17" s="147">
        <f ca="1">IF(A17="", "", $I$12^(A17/12)*J17)</f>
        <v>0</v>
      </c>
      <c r="L17" s="146">
        <f>IF(New_or_Existing=New_bond,BondAmountInvested,BondAmount)</f>
        <v>0</v>
      </c>
      <c r="M17" s="148">
        <f t="shared" ref="M17:M80" si="4">IF(A17="", "", L17*Mthly_growth_rate)</f>
        <v>0</v>
      </c>
      <c r="N17" s="148">
        <f>IF(A17="", "", AE17)</f>
        <v>0</v>
      </c>
      <c r="O17" s="148"/>
      <c r="P17" s="148"/>
      <c r="Q17" s="147">
        <f>IF(A17 = "", 0, MAX(M17 - (SUM(N17:P17)), 0))</f>
        <v>0</v>
      </c>
      <c r="R17" s="148">
        <f>IF(A17="", "", MAX(Q17-E17, 0))</f>
        <v>0</v>
      </c>
      <c r="S17" s="137" t="str">
        <f t="shared" ref="S17:S80" si="5">IF(A17="", "", IF(S16="Y", "Y", IF(Q17-IF(F17="Y", MIN(BondAmountInvested*G17/Freq,Max_Wdwl_amt), 0)&lt;=0, "Y", "N")))</f>
        <v>Y</v>
      </c>
      <c r="T17" s="275">
        <f t="shared" ref="T17:AD40" si="6">MAX(0,MIN(MAX(0,$M17),T$7)-T$6)</f>
        <v>0</v>
      </c>
      <c r="U17" s="275">
        <f t="shared" si="6"/>
        <v>0</v>
      </c>
      <c r="V17" s="275">
        <f t="shared" si="6"/>
        <v>0</v>
      </c>
      <c r="W17" s="275">
        <f t="shared" si="6"/>
        <v>0</v>
      </c>
      <c r="X17" s="275">
        <f t="shared" si="6"/>
        <v>0</v>
      </c>
      <c r="Y17" s="275">
        <f t="shared" si="6"/>
        <v>0</v>
      </c>
      <c r="Z17" s="275">
        <f t="shared" si="6"/>
        <v>0</v>
      </c>
      <c r="AA17" s="275">
        <f t="shared" si="6"/>
        <v>0</v>
      </c>
      <c r="AB17" s="275">
        <f t="shared" si="6"/>
        <v>0</v>
      </c>
      <c r="AC17" s="275">
        <f t="shared" si="6"/>
        <v>0</v>
      </c>
      <c r="AD17" s="275">
        <f t="shared" si="6"/>
        <v>0</v>
      </c>
      <c r="AE17" s="276">
        <f>SUMPRODUCT(T17:AD17,T$9:AD$9)/100/12</f>
        <v>0</v>
      </c>
    </row>
    <row r="18" spans="1:31">
      <c r="A18" s="133" t="e">
        <f>IF(A17&lt;$D$11, A17+1, "")</f>
        <v>#VALUE!</v>
      </c>
      <c r="B18" s="134" t="e">
        <f>IF(A18&lt;&gt;"", IF(C18=1, B17+1, B17), "")</f>
        <v>#VALUE!</v>
      </c>
      <c r="C18" s="134" t="e">
        <f>IF(A18&lt;&gt;"", IF(C17=12, 1, C17+1), "")</f>
        <v>#VALUE!</v>
      </c>
      <c r="D18" s="135" t="e">
        <f>IF(A18&lt;&gt;"", DATE(YEAR(D17), MONTH(D17)+1, DAY(D17)), "")</f>
        <v>#VALUE!</v>
      </c>
      <c r="E18" s="150" t="e">
        <f t="shared" si="0"/>
        <v>#VALUE!</v>
      </c>
      <c r="F18" s="150" t="e">
        <f t="shared" si="1"/>
        <v>#VALUE!</v>
      </c>
      <c r="G18" s="136" t="e">
        <f t="shared" si="2"/>
        <v>#VALUE!</v>
      </c>
      <c r="H18" s="148" t="e">
        <f t="shared" ref="H18:H81" si="7">IF(A18&lt;&gt;"", IF(B18&lt;Max_tax_free_term, IF(AND(C18=1, B18&lt;Max_tax_free_term), Annual_tax_free_Wdwl, 0), 0)+H17-I17, "")</f>
        <v>#VALUE!</v>
      </c>
      <c r="I18" s="148" t="e">
        <f>IF(A18&lt;&gt;"", MIN(E18, H18, Q18), "")</f>
        <v>#VALUE!</v>
      </c>
      <c r="J18" s="148" t="e">
        <f t="shared" si="3"/>
        <v>#VALUE!</v>
      </c>
      <c r="K18" s="148" t="e">
        <f>IF(A18="", "", $I$12^(A18/12)*J18)</f>
        <v>#VALUE!</v>
      </c>
      <c r="L18" s="148" t="e">
        <f>IF(A18="", "", R17)</f>
        <v>#VALUE!</v>
      </c>
      <c r="M18" s="148" t="e">
        <f t="shared" si="4"/>
        <v>#VALUE!</v>
      </c>
      <c r="N18" s="148" t="e">
        <f t="shared" ref="N18:N81" si="8">IF(A18="", "", AE18)</f>
        <v>#VALUE!</v>
      </c>
      <c r="O18" s="148"/>
      <c r="P18" s="148"/>
      <c r="Q18" s="148" t="e">
        <f>IF(A18 = "", 0, MAX(M18 - (SUM(N18:P18)), 0))</f>
        <v>#VALUE!</v>
      </c>
      <c r="R18" s="148" t="e">
        <f>IF(A18="", "", MAX(Q18-E18, 0))</f>
        <v>#VALUE!</v>
      </c>
      <c r="S18" s="137" t="e">
        <f t="shared" si="5"/>
        <v>#VALUE!</v>
      </c>
      <c r="T18" s="275" t="e">
        <f t="shared" si="6"/>
        <v>#VALUE!</v>
      </c>
      <c r="U18" s="275" t="e">
        <f t="shared" si="6"/>
        <v>#VALUE!</v>
      </c>
      <c r="V18" s="275" t="e">
        <f t="shared" si="6"/>
        <v>#VALUE!</v>
      </c>
      <c r="W18" s="275" t="e">
        <f t="shared" si="6"/>
        <v>#VALUE!</v>
      </c>
      <c r="X18" s="275" t="e">
        <f t="shared" si="6"/>
        <v>#VALUE!</v>
      </c>
      <c r="Y18" s="275" t="e">
        <f t="shared" si="6"/>
        <v>#VALUE!</v>
      </c>
      <c r="Z18" s="275" t="e">
        <f t="shared" si="6"/>
        <v>#VALUE!</v>
      </c>
      <c r="AA18" s="275" t="e">
        <f t="shared" si="6"/>
        <v>#VALUE!</v>
      </c>
      <c r="AB18" s="275" t="e">
        <f t="shared" si="6"/>
        <v>#VALUE!</v>
      </c>
      <c r="AC18" s="275" t="e">
        <f t="shared" si="6"/>
        <v>#VALUE!</v>
      </c>
      <c r="AD18" s="275" t="e">
        <f t="shared" si="6"/>
        <v>#VALUE!</v>
      </c>
      <c r="AE18" s="276" t="e">
        <f t="shared" ref="AE18:AE81" si="9">SUMPRODUCT(T18:AD18,T$9:AD$9)/100/12</f>
        <v>#VALUE!</v>
      </c>
    </row>
    <row r="19" spans="1:31">
      <c r="A19" s="133" t="e">
        <f t="shared" ref="A19:A82" si="10">IF(A18&lt;$D$11, A18+1, "")</f>
        <v>#VALUE!</v>
      </c>
      <c r="B19" s="134" t="e">
        <f t="shared" ref="B19:B82" si="11">IF(A19&lt;&gt;"", IF(C19=1, B18+1, B18), "")</f>
        <v>#VALUE!</v>
      </c>
      <c r="C19" s="134" t="e">
        <f t="shared" ref="C19:C82" si="12">IF(A19&lt;&gt;"", IF(C18=12, 1, C18+1), "")</f>
        <v>#VALUE!</v>
      </c>
      <c r="D19" s="135" t="e">
        <f t="shared" ref="D19:D82" si="13">IF(A19&lt;&gt;"", DATE(YEAR(D18), MONTH(D18)+1, DAY(D18)), "")</f>
        <v>#VALUE!</v>
      </c>
      <c r="E19" s="150" t="e">
        <f t="shared" si="0"/>
        <v>#VALUE!</v>
      </c>
      <c r="F19" s="150" t="e">
        <f t="shared" si="1"/>
        <v>#VALUE!</v>
      </c>
      <c r="G19" s="136" t="e">
        <f t="shared" si="2"/>
        <v>#VALUE!</v>
      </c>
      <c r="H19" s="148" t="e">
        <f t="shared" si="7"/>
        <v>#VALUE!</v>
      </c>
      <c r="I19" s="148" t="e">
        <f t="shared" ref="I19:I82" si="14">IF(A19&lt;&gt;"", MIN(E19, H19, Q19), "")</f>
        <v>#VALUE!</v>
      </c>
      <c r="J19" s="148" t="e">
        <f t="shared" si="3"/>
        <v>#VALUE!</v>
      </c>
      <c r="K19" s="148" t="e">
        <f t="shared" ref="K19:K82" si="15">IF(A19="", "", $I$12^(A19/12)*J19)</f>
        <v>#VALUE!</v>
      </c>
      <c r="L19" s="148" t="e">
        <f t="shared" ref="L19:L82" si="16">IF(A19="", "", R18)</f>
        <v>#VALUE!</v>
      </c>
      <c r="M19" s="148" t="e">
        <f t="shared" si="4"/>
        <v>#VALUE!</v>
      </c>
      <c r="N19" s="148" t="e">
        <f t="shared" si="8"/>
        <v>#VALUE!</v>
      </c>
      <c r="O19" s="148"/>
      <c r="P19" s="148"/>
      <c r="Q19" s="148" t="e">
        <f t="shared" ref="Q19:Q82" si="17">IF(A19 = "", 0, MAX(M19 - (SUM(N19:P19)), 0))</f>
        <v>#VALUE!</v>
      </c>
      <c r="R19" s="148" t="e">
        <f t="shared" ref="R19:R82" si="18">IF(A19="", "", MAX(Q19-E19, 0))</f>
        <v>#VALUE!</v>
      </c>
      <c r="S19" s="137" t="e">
        <f t="shared" si="5"/>
        <v>#VALUE!</v>
      </c>
      <c r="T19" s="275" t="e">
        <f t="shared" si="6"/>
        <v>#VALUE!</v>
      </c>
      <c r="U19" s="275" t="e">
        <f t="shared" si="6"/>
        <v>#VALUE!</v>
      </c>
      <c r="V19" s="275" t="e">
        <f t="shared" si="6"/>
        <v>#VALUE!</v>
      </c>
      <c r="W19" s="275" t="e">
        <f t="shared" si="6"/>
        <v>#VALUE!</v>
      </c>
      <c r="X19" s="275" t="e">
        <f t="shared" si="6"/>
        <v>#VALUE!</v>
      </c>
      <c r="Y19" s="275" t="e">
        <f t="shared" si="6"/>
        <v>#VALUE!</v>
      </c>
      <c r="Z19" s="275" t="e">
        <f t="shared" si="6"/>
        <v>#VALUE!</v>
      </c>
      <c r="AA19" s="275" t="e">
        <f t="shared" si="6"/>
        <v>#VALUE!</v>
      </c>
      <c r="AB19" s="275" t="e">
        <f t="shared" si="6"/>
        <v>#VALUE!</v>
      </c>
      <c r="AC19" s="275" t="e">
        <f t="shared" si="6"/>
        <v>#VALUE!</v>
      </c>
      <c r="AD19" s="275" t="e">
        <f t="shared" si="6"/>
        <v>#VALUE!</v>
      </c>
      <c r="AE19" s="276" t="e">
        <f t="shared" si="9"/>
        <v>#VALUE!</v>
      </c>
    </row>
    <row r="20" spans="1:31">
      <c r="A20" s="133" t="e">
        <f t="shared" si="10"/>
        <v>#VALUE!</v>
      </c>
      <c r="B20" s="134" t="e">
        <f t="shared" si="11"/>
        <v>#VALUE!</v>
      </c>
      <c r="C20" s="134" t="e">
        <f t="shared" si="12"/>
        <v>#VALUE!</v>
      </c>
      <c r="D20" s="135" t="e">
        <f t="shared" si="13"/>
        <v>#VALUE!</v>
      </c>
      <c r="E20" s="150" t="e">
        <f t="shared" si="0"/>
        <v>#VALUE!</v>
      </c>
      <c r="F20" s="150" t="e">
        <f t="shared" si="1"/>
        <v>#VALUE!</v>
      </c>
      <c r="G20" s="136" t="e">
        <f t="shared" si="2"/>
        <v>#VALUE!</v>
      </c>
      <c r="H20" s="148" t="e">
        <f t="shared" si="7"/>
        <v>#VALUE!</v>
      </c>
      <c r="I20" s="148" t="e">
        <f t="shared" si="14"/>
        <v>#VALUE!</v>
      </c>
      <c r="J20" s="148" t="e">
        <f t="shared" si="3"/>
        <v>#VALUE!</v>
      </c>
      <c r="K20" s="148" t="e">
        <f t="shared" si="15"/>
        <v>#VALUE!</v>
      </c>
      <c r="L20" s="148" t="e">
        <f t="shared" si="16"/>
        <v>#VALUE!</v>
      </c>
      <c r="M20" s="148" t="e">
        <f t="shared" si="4"/>
        <v>#VALUE!</v>
      </c>
      <c r="N20" s="148" t="e">
        <f t="shared" si="8"/>
        <v>#VALUE!</v>
      </c>
      <c r="O20" s="148"/>
      <c r="P20" s="148"/>
      <c r="Q20" s="148" t="e">
        <f t="shared" si="17"/>
        <v>#VALUE!</v>
      </c>
      <c r="R20" s="148" t="e">
        <f t="shared" si="18"/>
        <v>#VALUE!</v>
      </c>
      <c r="S20" s="137" t="e">
        <f t="shared" si="5"/>
        <v>#VALUE!</v>
      </c>
      <c r="T20" s="275" t="e">
        <f t="shared" si="6"/>
        <v>#VALUE!</v>
      </c>
      <c r="U20" s="275" t="e">
        <f t="shared" si="6"/>
        <v>#VALUE!</v>
      </c>
      <c r="V20" s="275" t="e">
        <f t="shared" si="6"/>
        <v>#VALUE!</v>
      </c>
      <c r="W20" s="275" t="e">
        <f t="shared" si="6"/>
        <v>#VALUE!</v>
      </c>
      <c r="X20" s="275" t="e">
        <f t="shared" si="6"/>
        <v>#VALUE!</v>
      </c>
      <c r="Y20" s="275" t="e">
        <f t="shared" si="6"/>
        <v>#VALUE!</v>
      </c>
      <c r="Z20" s="275" t="e">
        <f t="shared" si="6"/>
        <v>#VALUE!</v>
      </c>
      <c r="AA20" s="275" t="e">
        <f t="shared" si="6"/>
        <v>#VALUE!</v>
      </c>
      <c r="AB20" s="275" t="e">
        <f t="shared" si="6"/>
        <v>#VALUE!</v>
      </c>
      <c r="AC20" s="275" t="e">
        <f t="shared" si="6"/>
        <v>#VALUE!</v>
      </c>
      <c r="AD20" s="275" t="e">
        <f t="shared" si="6"/>
        <v>#VALUE!</v>
      </c>
      <c r="AE20" s="276" t="e">
        <f t="shared" si="9"/>
        <v>#VALUE!</v>
      </c>
    </row>
    <row r="21" spans="1:31">
      <c r="A21" s="133" t="e">
        <f t="shared" si="10"/>
        <v>#VALUE!</v>
      </c>
      <c r="B21" s="134" t="e">
        <f t="shared" si="11"/>
        <v>#VALUE!</v>
      </c>
      <c r="C21" s="134" t="e">
        <f t="shared" si="12"/>
        <v>#VALUE!</v>
      </c>
      <c r="D21" s="135" t="e">
        <f t="shared" si="13"/>
        <v>#VALUE!</v>
      </c>
      <c r="E21" s="150" t="e">
        <f t="shared" si="0"/>
        <v>#VALUE!</v>
      </c>
      <c r="F21" s="150" t="e">
        <f t="shared" si="1"/>
        <v>#VALUE!</v>
      </c>
      <c r="G21" s="136" t="e">
        <f t="shared" si="2"/>
        <v>#VALUE!</v>
      </c>
      <c r="H21" s="148" t="e">
        <f t="shared" si="7"/>
        <v>#VALUE!</v>
      </c>
      <c r="I21" s="148" t="e">
        <f t="shared" si="14"/>
        <v>#VALUE!</v>
      </c>
      <c r="J21" s="148" t="e">
        <f t="shared" si="3"/>
        <v>#VALUE!</v>
      </c>
      <c r="K21" s="148" t="e">
        <f t="shared" si="15"/>
        <v>#VALUE!</v>
      </c>
      <c r="L21" s="148" t="e">
        <f t="shared" si="16"/>
        <v>#VALUE!</v>
      </c>
      <c r="M21" s="148" t="e">
        <f t="shared" si="4"/>
        <v>#VALUE!</v>
      </c>
      <c r="N21" s="148" t="e">
        <f t="shared" si="8"/>
        <v>#VALUE!</v>
      </c>
      <c r="O21" s="148"/>
      <c r="P21" s="148"/>
      <c r="Q21" s="148" t="e">
        <f t="shared" si="17"/>
        <v>#VALUE!</v>
      </c>
      <c r="R21" s="148" t="e">
        <f t="shared" si="18"/>
        <v>#VALUE!</v>
      </c>
      <c r="S21" s="137" t="e">
        <f t="shared" si="5"/>
        <v>#VALUE!</v>
      </c>
      <c r="T21" s="275" t="e">
        <f t="shared" si="6"/>
        <v>#VALUE!</v>
      </c>
      <c r="U21" s="275" t="e">
        <f t="shared" si="6"/>
        <v>#VALUE!</v>
      </c>
      <c r="V21" s="275" t="e">
        <f t="shared" si="6"/>
        <v>#VALUE!</v>
      </c>
      <c r="W21" s="275" t="e">
        <f t="shared" si="6"/>
        <v>#VALUE!</v>
      </c>
      <c r="X21" s="275" t="e">
        <f t="shared" si="6"/>
        <v>#VALUE!</v>
      </c>
      <c r="Y21" s="275" t="e">
        <f t="shared" si="6"/>
        <v>#VALUE!</v>
      </c>
      <c r="Z21" s="275" t="e">
        <f t="shared" si="6"/>
        <v>#VALUE!</v>
      </c>
      <c r="AA21" s="275" t="e">
        <f t="shared" si="6"/>
        <v>#VALUE!</v>
      </c>
      <c r="AB21" s="275" t="e">
        <f t="shared" si="6"/>
        <v>#VALUE!</v>
      </c>
      <c r="AC21" s="275" t="e">
        <f t="shared" si="6"/>
        <v>#VALUE!</v>
      </c>
      <c r="AD21" s="275" t="e">
        <f t="shared" si="6"/>
        <v>#VALUE!</v>
      </c>
      <c r="AE21" s="276" t="e">
        <f t="shared" si="9"/>
        <v>#VALUE!</v>
      </c>
    </row>
    <row r="22" spans="1:31">
      <c r="A22" s="133" t="e">
        <f t="shared" si="10"/>
        <v>#VALUE!</v>
      </c>
      <c r="B22" s="134" t="e">
        <f t="shared" si="11"/>
        <v>#VALUE!</v>
      </c>
      <c r="C22" s="134" t="e">
        <f t="shared" si="12"/>
        <v>#VALUE!</v>
      </c>
      <c r="D22" s="135" t="e">
        <f t="shared" si="13"/>
        <v>#VALUE!</v>
      </c>
      <c r="E22" s="150" t="e">
        <f t="shared" si="0"/>
        <v>#VALUE!</v>
      </c>
      <c r="F22" s="150" t="e">
        <f t="shared" si="1"/>
        <v>#VALUE!</v>
      </c>
      <c r="G22" s="136" t="e">
        <f t="shared" si="2"/>
        <v>#VALUE!</v>
      </c>
      <c r="H22" s="148" t="e">
        <f t="shared" si="7"/>
        <v>#VALUE!</v>
      </c>
      <c r="I22" s="148" t="e">
        <f t="shared" si="14"/>
        <v>#VALUE!</v>
      </c>
      <c r="J22" s="148" t="e">
        <f t="shared" si="3"/>
        <v>#VALUE!</v>
      </c>
      <c r="K22" s="148" t="e">
        <f t="shared" si="15"/>
        <v>#VALUE!</v>
      </c>
      <c r="L22" s="148" t="e">
        <f t="shared" si="16"/>
        <v>#VALUE!</v>
      </c>
      <c r="M22" s="148" t="e">
        <f t="shared" si="4"/>
        <v>#VALUE!</v>
      </c>
      <c r="N22" s="148" t="e">
        <f t="shared" si="8"/>
        <v>#VALUE!</v>
      </c>
      <c r="O22" s="148"/>
      <c r="P22" s="148"/>
      <c r="Q22" s="148" t="e">
        <f t="shared" si="17"/>
        <v>#VALUE!</v>
      </c>
      <c r="R22" s="148" t="e">
        <f t="shared" si="18"/>
        <v>#VALUE!</v>
      </c>
      <c r="S22" s="137" t="e">
        <f t="shared" si="5"/>
        <v>#VALUE!</v>
      </c>
      <c r="T22" s="275" t="e">
        <f t="shared" si="6"/>
        <v>#VALUE!</v>
      </c>
      <c r="U22" s="275" t="e">
        <f t="shared" si="6"/>
        <v>#VALUE!</v>
      </c>
      <c r="V22" s="275" t="e">
        <f t="shared" si="6"/>
        <v>#VALUE!</v>
      </c>
      <c r="W22" s="275" t="e">
        <f t="shared" si="6"/>
        <v>#VALUE!</v>
      </c>
      <c r="X22" s="275" t="e">
        <f t="shared" si="6"/>
        <v>#VALUE!</v>
      </c>
      <c r="Y22" s="275" t="e">
        <f t="shared" si="6"/>
        <v>#VALUE!</v>
      </c>
      <c r="Z22" s="275" t="e">
        <f t="shared" si="6"/>
        <v>#VALUE!</v>
      </c>
      <c r="AA22" s="275" t="e">
        <f t="shared" si="6"/>
        <v>#VALUE!</v>
      </c>
      <c r="AB22" s="275" t="e">
        <f t="shared" si="6"/>
        <v>#VALUE!</v>
      </c>
      <c r="AC22" s="275" t="e">
        <f t="shared" si="6"/>
        <v>#VALUE!</v>
      </c>
      <c r="AD22" s="275" t="e">
        <f t="shared" si="6"/>
        <v>#VALUE!</v>
      </c>
      <c r="AE22" s="276" t="e">
        <f t="shared" si="9"/>
        <v>#VALUE!</v>
      </c>
    </row>
    <row r="23" spans="1:31">
      <c r="A23" s="133" t="e">
        <f t="shared" si="10"/>
        <v>#VALUE!</v>
      </c>
      <c r="B23" s="134" t="e">
        <f t="shared" si="11"/>
        <v>#VALUE!</v>
      </c>
      <c r="C23" s="134" t="e">
        <f t="shared" si="12"/>
        <v>#VALUE!</v>
      </c>
      <c r="D23" s="135" t="e">
        <f t="shared" si="13"/>
        <v>#VALUE!</v>
      </c>
      <c r="E23" s="150" t="e">
        <f t="shared" si="0"/>
        <v>#VALUE!</v>
      </c>
      <c r="F23" s="150" t="e">
        <f t="shared" si="1"/>
        <v>#VALUE!</v>
      </c>
      <c r="G23" s="136" t="e">
        <f t="shared" si="2"/>
        <v>#VALUE!</v>
      </c>
      <c r="H23" s="148" t="e">
        <f t="shared" si="7"/>
        <v>#VALUE!</v>
      </c>
      <c r="I23" s="148" t="e">
        <f t="shared" si="14"/>
        <v>#VALUE!</v>
      </c>
      <c r="J23" s="148" t="e">
        <f t="shared" si="3"/>
        <v>#VALUE!</v>
      </c>
      <c r="K23" s="148" t="e">
        <f t="shared" si="15"/>
        <v>#VALUE!</v>
      </c>
      <c r="L23" s="148" t="e">
        <f t="shared" si="16"/>
        <v>#VALUE!</v>
      </c>
      <c r="M23" s="148" t="e">
        <f t="shared" si="4"/>
        <v>#VALUE!</v>
      </c>
      <c r="N23" s="148" t="e">
        <f t="shared" si="8"/>
        <v>#VALUE!</v>
      </c>
      <c r="O23" s="148"/>
      <c r="P23" s="148"/>
      <c r="Q23" s="148" t="e">
        <f t="shared" si="17"/>
        <v>#VALUE!</v>
      </c>
      <c r="R23" s="148" t="e">
        <f t="shared" si="18"/>
        <v>#VALUE!</v>
      </c>
      <c r="S23" s="137" t="e">
        <f t="shared" si="5"/>
        <v>#VALUE!</v>
      </c>
      <c r="T23" s="275" t="e">
        <f t="shared" si="6"/>
        <v>#VALUE!</v>
      </c>
      <c r="U23" s="275" t="e">
        <f t="shared" si="6"/>
        <v>#VALUE!</v>
      </c>
      <c r="V23" s="275" t="e">
        <f t="shared" si="6"/>
        <v>#VALUE!</v>
      </c>
      <c r="W23" s="275" t="e">
        <f t="shared" si="6"/>
        <v>#VALUE!</v>
      </c>
      <c r="X23" s="275" t="e">
        <f t="shared" si="6"/>
        <v>#VALUE!</v>
      </c>
      <c r="Y23" s="275" t="e">
        <f t="shared" si="6"/>
        <v>#VALUE!</v>
      </c>
      <c r="Z23" s="275" t="e">
        <f t="shared" si="6"/>
        <v>#VALUE!</v>
      </c>
      <c r="AA23" s="275" t="e">
        <f t="shared" si="6"/>
        <v>#VALUE!</v>
      </c>
      <c r="AB23" s="275" t="e">
        <f t="shared" si="6"/>
        <v>#VALUE!</v>
      </c>
      <c r="AC23" s="275" t="e">
        <f t="shared" si="6"/>
        <v>#VALUE!</v>
      </c>
      <c r="AD23" s="275" t="e">
        <f t="shared" si="6"/>
        <v>#VALUE!</v>
      </c>
      <c r="AE23" s="276" t="e">
        <f t="shared" si="9"/>
        <v>#VALUE!</v>
      </c>
    </row>
    <row r="24" spans="1:31">
      <c r="A24" s="133" t="e">
        <f t="shared" si="10"/>
        <v>#VALUE!</v>
      </c>
      <c r="B24" s="134" t="e">
        <f t="shared" si="11"/>
        <v>#VALUE!</v>
      </c>
      <c r="C24" s="134" t="e">
        <f t="shared" si="12"/>
        <v>#VALUE!</v>
      </c>
      <c r="D24" s="135" t="e">
        <f t="shared" si="13"/>
        <v>#VALUE!</v>
      </c>
      <c r="E24" s="150" t="e">
        <f t="shared" si="0"/>
        <v>#VALUE!</v>
      </c>
      <c r="F24" s="150" t="e">
        <f t="shared" si="1"/>
        <v>#VALUE!</v>
      </c>
      <c r="G24" s="136" t="e">
        <f t="shared" si="2"/>
        <v>#VALUE!</v>
      </c>
      <c r="H24" s="148" t="e">
        <f t="shared" si="7"/>
        <v>#VALUE!</v>
      </c>
      <c r="I24" s="148" t="e">
        <f t="shared" si="14"/>
        <v>#VALUE!</v>
      </c>
      <c r="J24" s="148" t="e">
        <f t="shared" si="3"/>
        <v>#VALUE!</v>
      </c>
      <c r="K24" s="148" t="e">
        <f t="shared" si="15"/>
        <v>#VALUE!</v>
      </c>
      <c r="L24" s="148" t="e">
        <f t="shared" si="16"/>
        <v>#VALUE!</v>
      </c>
      <c r="M24" s="148" t="e">
        <f t="shared" si="4"/>
        <v>#VALUE!</v>
      </c>
      <c r="N24" s="148" t="e">
        <f t="shared" si="8"/>
        <v>#VALUE!</v>
      </c>
      <c r="O24" s="148"/>
      <c r="P24" s="148"/>
      <c r="Q24" s="148" t="e">
        <f t="shared" si="17"/>
        <v>#VALUE!</v>
      </c>
      <c r="R24" s="148" t="e">
        <f t="shared" si="18"/>
        <v>#VALUE!</v>
      </c>
      <c r="S24" s="137" t="e">
        <f t="shared" si="5"/>
        <v>#VALUE!</v>
      </c>
      <c r="T24" s="275" t="e">
        <f t="shared" si="6"/>
        <v>#VALUE!</v>
      </c>
      <c r="U24" s="275" t="e">
        <f t="shared" si="6"/>
        <v>#VALUE!</v>
      </c>
      <c r="V24" s="275" t="e">
        <f t="shared" si="6"/>
        <v>#VALUE!</v>
      </c>
      <c r="W24" s="275" t="e">
        <f t="shared" si="6"/>
        <v>#VALUE!</v>
      </c>
      <c r="X24" s="275" t="e">
        <f t="shared" si="6"/>
        <v>#VALUE!</v>
      </c>
      <c r="Y24" s="275" t="e">
        <f t="shared" si="6"/>
        <v>#VALUE!</v>
      </c>
      <c r="Z24" s="275" t="e">
        <f t="shared" si="6"/>
        <v>#VALUE!</v>
      </c>
      <c r="AA24" s="275" t="e">
        <f t="shared" si="6"/>
        <v>#VALUE!</v>
      </c>
      <c r="AB24" s="275" t="e">
        <f t="shared" si="6"/>
        <v>#VALUE!</v>
      </c>
      <c r="AC24" s="275" t="e">
        <f t="shared" si="6"/>
        <v>#VALUE!</v>
      </c>
      <c r="AD24" s="275" t="e">
        <f t="shared" si="6"/>
        <v>#VALUE!</v>
      </c>
      <c r="AE24" s="276" t="e">
        <f t="shared" si="9"/>
        <v>#VALUE!</v>
      </c>
    </row>
    <row r="25" spans="1:31">
      <c r="A25" s="133" t="e">
        <f t="shared" si="10"/>
        <v>#VALUE!</v>
      </c>
      <c r="B25" s="134" t="e">
        <f t="shared" si="11"/>
        <v>#VALUE!</v>
      </c>
      <c r="C25" s="134" t="e">
        <f t="shared" si="12"/>
        <v>#VALUE!</v>
      </c>
      <c r="D25" s="135" t="e">
        <f t="shared" si="13"/>
        <v>#VALUE!</v>
      </c>
      <c r="E25" s="150" t="e">
        <f t="shared" si="0"/>
        <v>#VALUE!</v>
      </c>
      <c r="F25" s="150" t="e">
        <f t="shared" si="1"/>
        <v>#VALUE!</v>
      </c>
      <c r="G25" s="136" t="e">
        <f t="shared" si="2"/>
        <v>#VALUE!</v>
      </c>
      <c r="H25" s="148" t="e">
        <f t="shared" si="7"/>
        <v>#VALUE!</v>
      </c>
      <c r="I25" s="148" t="e">
        <f t="shared" si="14"/>
        <v>#VALUE!</v>
      </c>
      <c r="J25" s="148" t="e">
        <f t="shared" si="3"/>
        <v>#VALUE!</v>
      </c>
      <c r="K25" s="148" t="e">
        <f t="shared" si="15"/>
        <v>#VALUE!</v>
      </c>
      <c r="L25" s="148" t="e">
        <f t="shared" si="16"/>
        <v>#VALUE!</v>
      </c>
      <c r="M25" s="148" t="e">
        <f t="shared" si="4"/>
        <v>#VALUE!</v>
      </c>
      <c r="N25" s="148" t="e">
        <f t="shared" si="8"/>
        <v>#VALUE!</v>
      </c>
      <c r="O25" s="148"/>
      <c r="P25" s="148"/>
      <c r="Q25" s="148" t="e">
        <f t="shared" si="17"/>
        <v>#VALUE!</v>
      </c>
      <c r="R25" s="148" t="e">
        <f t="shared" si="18"/>
        <v>#VALUE!</v>
      </c>
      <c r="S25" s="137" t="e">
        <f t="shared" si="5"/>
        <v>#VALUE!</v>
      </c>
      <c r="T25" s="275" t="e">
        <f t="shared" si="6"/>
        <v>#VALUE!</v>
      </c>
      <c r="U25" s="275" t="e">
        <f t="shared" si="6"/>
        <v>#VALUE!</v>
      </c>
      <c r="V25" s="275" t="e">
        <f t="shared" si="6"/>
        <v>#VALUE!</v>
      </c>
      <c r="W25" s="275" t="e">
        <f t="shared" si="6"/>
        <v>#VALUE!</v>
      </c>
      <c r="X25" s="275" t="e">
        <f t="shared" si="6"/>
        <v>#VALUE!</v>
      </c>
      <c r="Y25" s="275" t="e">
        <f t="shared" si="6"/>
        <v>#VALUE!</v>
      </c>
      <c r="Z25" s="275" t="e">
        <f t="shared" si="6"/>
        <v>#VALUE!</v>
      </c>
      <c r="AA25" s="275" t="e">
        <f t="shared" si="6"/>
        <v>#VALUE!</v>
      </c>
      <c r="AB25" s="275" t="e">
        <f t="shared" si="6"/>
        <v>#VALUE!</v>
      </c>
      <c r="AC25" s="275" t="e">
        <f t="shared" si="6"/>
        <v>#VALUE!</v>
      </c>
      <c r="AD25" s="275" t="e">
        <f t="shared" si="6"/>
        <v>#VALUE!</v>
      </c>
      <c r="AE25" s="276" t="e">
        <f t="shared" si="9"/>
        <v>#VALUE!</v>
      </c>
    </row>
    <row r="26" spans="1:31">
      <c r="A26" s="133" t="e">
        <f t="shared" si="10"/>
        <v>#VALUE!</v>
      </c>
      <c r="B26" s="134" t="e">
        <f t="shared" si="11"/>
        <v>#VALUE!</v>
      </c>
      <c r="C26" s="134" t="e">
        <f t="shared" si="12"/>
        <v>#VALUE!</v>
      </c>
      <c r="D26" s="135" t="e">
        <f t="shared" si="13"/>
        <v>#VALUE!</v>
      </c>
      <c r="E26" s="150" t="e">
        <f t="shared" si="0"/>
        <v>#VALUE!</v>
      </c>
      <c r="F26" s="150" t="e">
        <f t="shared" si="1"/>
        <v>#VALUE!</v>
      </c>
      <c r="G26" s="136" t="e">
        <f t="shared" si="2"/>
        <v>#VALUE!</v>
      </c>
      <c r="H26" s="148" t="e">
        <f t="shared" si="7"/>
        <v>#VALUE!</v>
      </c>
      <c r="I26" s="148" t="e">
        <f t="shared" si="14"/>
        <v>#VALUE!</v>
      </c>
      <c r="J26" s="148" t="e">
        <f t="shared" si="3"/>
        <v>#VALUE!</v>
      </c>
      <c r="K26" s="148" t="e">
        <f t="shared" si="15"/>
        <v>#VALUE!</v>
      </c>
      <c r="L26" s="148" t="e">
        <f t="shared" si="16"/>
        <v>#VALUE!</v>
      </c>
      <c r="M26" s="148" t="e">
        <f t="shared" si="4"/>
        <v>#VALUE!</v>
      </c>
      <c r="N26" s="148" t="e">
        <f t="shared" si="8"/>
        <v>#VALUE!</v>
      </c>
      <c r="O26" s="148"/>
      <c r="P26" s="148"/>
      <c r="Q26" s="148" t="e">
        <f t="shared" si="17"/>
        <v>#VALUE!</v>
      </c>
      <c r="R26" s="148" t="e">
        <f t="shared" si="18"/>
        <v>#VALUE!</v>
      </c>
      <c r="S26" s="137" t="e">
        <f t="shared" si="5"/>
        <v>#VALUE!</v>
      </c>
      <c r="T26" s="275" t="e">
        <f t="shared" si="6"/>
        <v>#VALUE!</v>
      </c>
      <c r="U26" s="275" t="e">
        <f t="shared" si="6"/>
        <v>#VALUE!</v>
      </c>
      <c r="V26" s="275" t="e">
        <f t="shared" si="6"/>
        <v>#VALUE!</v>
      </c>
      <c r="W26" s="275" t="e">
        <f t="shared" si="6"/>
        <v>#VALUE!</v>
      </c>
      <c r="X26" s="275" t="e">
        <f t="shared" si="6"/>
        <v>#VALUE!</v>
      </c>
      <c r="Y26" s="275" t="e">
        <f t="shared" si="6"/>
        <v>#VALUE!</v>
      </c>
      <c r="Z26" s="275" t="e">
        <f t="shared" si="6"/>
        <v>#VALUE!</v>
      </c>
      <c r="AA26" s="275" t="e">
        <f t="shared" si="6"/>
        <v>#VALUE!</v>
      </c>
      <c r="AB26" s="275" t="e">
        <f t="shared" si="6"/>
        <v>#VALUE!</v>
      </c>
      <c r="AC26" s="275" t="e">
        <f t="shared" si="6"/>
        <v>#VALUE!</v>
      </c>
      <c r="AD26" s="275" t="e">
        <f t="shared" si="6"/>
        <v>#VALUE!</v>
      </c>
      <c r="AE26" s="276" t="e">
        <f t="shared" si="9"/>
        <v>#VALUE!</v>
      </c>
    </row>
    <row r="27" spans="1:31">
      <c r="A27" s="133" t="e">
        <f t="shared" si="10"/>
        <v>#VALUE!</v>
      </c>
      <c r="B27" s="134" t="e">
        <f t="shared" si="11"/>
        <v>#VALUE!</v>
      </c>
      <c r="C27" s="134" t="e">
        <f t="shared" si="12"/>
        <v>#VALUE!</v>
      </c>
      <c r="D27" s="135" t="e">
        <f t="shared" si="13"/>
        <v>#VALUE!</v>
      </c>
      <c r="E27" s="150" t="e">
        <f t="shared" si="0"/>
        <v>#VALUE!</v>
      </c>
      <c r="F27" s="150" t="e">
        <f t="shared" si="1"/>
        <v>#VALUE!</v>
      </c>
      <c r="G27" s="136" t="e">
        <f t="shared" si="2"/>
        <v>#VALUE!</v>
      </c>
      <c r="H27" s="148" t="e">
        <f t="shared" si="7"/>
        <v>#VALUE!</v>
      </c>
      <c r="I27" s="148" t="e">
        <f t="shared" si="14"/>
        <v>#VALUE!</v>
      </c>
      <c r="J27" s="148" t="e">
        <f t="shared" si="3"/>
        <v>#VALUE!</v>
      </c>
      <c r="K27" s="148" t="e">
        <f t="shared" si="15"/>
        <v>#VALUE!</v>
      </c>
      <c r="L27" s="148" t="e">
        <f t="shared" si="16"/>
        <v>#VALUE!</v>
      </c>
      <c r="M27" s="148" t="e">
        <f t="shared" si="4"/>
        <v>#VALUE!</v>
      </c>
      <c r="N27" s="148" t="e">
        <f t="shared" si="8"/>
        <v>#VALUE!</v>
      </c>
      <c r="O27" s="148"/>
      <c r="P27" s="148"/>
      <c r="Q27" s="148" t="e">
        <f t="shared" si="17"/>
        <v>#VALUE!</v>
      </c>
      <c r="R27" s="148" t="e">
        <f t="shared" si="18"/>
        <v>#VALUE!</v>
      </c>
      <c r="S27" s="137" t="e">
        <f t="shared" si="5"/>
        <v>#VALUE!</v>
      </c>
      <c r="T27" s="275" t="e">
        <f t="shared" si="6"/>
        <v>#VALUE!</v>
      </c>
      <c r="U27" s="275" t="e">
        <f t="shared" si="6"/>
        <v>#VALUE!</v>
      </c>
      <c r="V27" s="275" t="e">
        <f t="shared" si="6"/>
        <v>#VALUE!</v>
      </c>
      <c r="W27" s="275" t="e">
        <f t="shared" si="6"/>
        <v>#VALUE!</v>
      </c>
      <c r="X27" s="275" t="e">
        <f t="shared" si="6"/>
        <v>#VALUE!</v>
      </c>
      <c r="Y27" s="275" t="e">
        <f t="shared" si="6"/>
        <v>#VALUE!</v>
      </c>
      <c r="Z27" s="275" t="e">
        <f t="shared" si="6"/>
        <v>#VALUE!</v>
      </c>
      <c r="AA27" s="275" t="e">
        <f t="shared" si="6"/>
        <v>#VALUE!</v>
      </c>
      <c r="AB27" s="275" t="e">
        <f t="shared" si="6"/>
        <v>#VALUE!</v>
      </c>
      <c r="AC27" s="275" t="e">
        <f t="shared" si="6"/>
        <v>#VALUE!</v>
      </c>
      <c r="AD27" s="275" t="e">
        <f t="shared" si="6"/>
        <v>#VALUE!</v>
      </c>
      <c r="AE27" s="276" t="e">
        <f t="shared" si="9"/>
        <v>#VALUE!</v>
      </c>
    </row>
    <row r="28" spans="1:31">
      <c r="A28" s="133" t="e">
        <f t="shared" si="10"/>
        <v>#VALUE!</v>
      </c>
      <c r="B28" s="134" t="e">
        <f t="shared" si="11"/>
        <v>#VALUE!</v>
      </c>
      <c r="C28" s="134" t="e">
        <f t="shared" si="12"/>
        <v>#VALUE!</v>
      </c>
      <c r="D28" s="135" t="e">
        <f t="shared" si="13"/>
        <v>#VALUE!</v>
      </c>
      <c r="E28" s="150" t="e">
        <f t="shared" si="0"/>
        <v>#VALUE!</v>
      </c>
      <c r="F28" s="150" t="e">
        <f t="shared" si="1"/>
        <v>#VALUE!</v>
      </c>
      <c r="G28" s="136" t="e">
        <f t="shared" si="2"/>
        <v>#VALUE!</v>
      </c>
      <c r="H28" s="148" t="e">
        <f t="shared" si="7"/>
        <v>#VALUE!</v>
      </c>
      <c r="I28" s="148" t="e">
        <f t="shared" si="14"/>
        <v>#VALUE!</v>
      </c>
      <c r="J28" s="148" t="e">
        <f t="shared" si="3"/>
        <v>#VALUE!</v>
      </c>
      <c r="K28" s="148" t="e">
        <f t="shared" si="15"/>
        <v>#VALUE!</v>
      </c>
      <c r="L28" s="148" t="e">
        <f t="shared" si="16"/>
        <v>#VALUE!</v>
      </c>
      <c r="M28" s="148" t="e">
        <f t="shared" si="4"/>
        <v>#VALUE!</v>
      </c>
      <c r="N28" s="148" t="e">
        <f t="shared" si="8"/>
        <v>#VALUE!</v>
      </c>
      <c r="O28" s="148"/>
      <c r="P28" s="148"/>
      <c r="Q28" s="148" t="e">
        <f t="shared" si="17"/>
        <v>#VALUE!</v>
      </c>
      <c r="R28" s="148" t="e">
        <f t="shared" si="18"/>
        <v>#VALUE!</v>
      </c>
      <c r="S28" s="137" t="e">
        <f t="shared" si="5"/>
        <v>#VALUE!</v>
      </c>
      <c r="T28" s="275" t="e">
        <f t="shared" si="6"/>
        <v>#VALUE!</v>
      </c>
      <c r="U28" s="275" t="e">
        <f t="shared" si="6"/>
        <v>#VALUE!</v>
      </c>
      <c r="V28" s="275" t="e">
        <f t="shared" si="6"/>
        <v>#VALUE!</v>
      </c>
      <c r="W28" s="275" t="e">
        <f t="shared" si="6"/>
        <v>#VALUE!</v>
      </c>
      <c r="X28" s="275" t="e">
        <f t="shared" si="6"/>
        <v>#VALUE!</v>
      </c>
      <c r="Y28" s="275" t="e">
        <f t="shared" si="6"/>
        <v>#VALUE!</v>
      </c>
      <c r="Z28" s="275" t="e">
        <f t="shared" si="6"/>
        <v>#VALUE!</v>
      </c>
      <c r="AA28" s="275" t="e">
        <f t="shared" si="6"/>
        <v>#VALUE!</v>
      </c>
      <c r="AB28" s="275" t="e">
        <f t="shared" si="6"/>
        <v>#VALUE!</v>
      </c>
      <c r="AC28" s="275" t="e">
        <f t="shared" si="6"/>
        <v>#VALUE!</v>
      </c>
      <c r="AD28" s="275" t="e">
        <f t="shared" si="6"/>
        <v>#VALUE!</v>
      </c>
      <c r="AE28" s="276" t="e">
        <f t="shared" si="9"/>
        <v>#VALUE!</v>
      </c>
    </row>
    <row r="29" spans="1:31">
      <c r="A29" s="133" t="e">
        <f t="shared" si="10"/>
        <v>#VALUE!</v>
      </c>
      <c r="B29" s="134" t="e">
        <f t="shared" si="11"/>
        <v>#VALUE!</v>
      </c>
      <c r="C29" s="134" t="e">
        <f t="shared" si="12"/>
        <v>#VALUE!</v>
      </c>
      <c r="D29" s="135" t="e">
        <f t="shared" si="13"/>
        <v>#VALUE!</v>
      </c>
      <c r="E29" s="150" t="e">
        <f t="shared" si="0"/>
        <v>#VALUE!</v>
      </c>
      <c r="F29" s="150" t="e">
        <f t="shared" si="1"/>
        <v>#VALUE!</v>
      </c>
      <c r="G29" s="136" t="e">
        <f t="shared" si="2"/>
        <v>#VALUE!</v>
      </c>
      <c r="H29" s="148" t="e">
        <f t="shared" si="7"/>
        <v>#VALUE!</v>
      </c>
      <c r="I29" s="148" t="e">
        <f t="shared" si="14"/>
        <v>#VALUE!</v>
      </c>
      <c r="J29" s="148" t="e">
        <f t="shared" si="3"/>
        <v>#VALUE!</v>
      </c>
      <c r="K29" s="148" t="e">
        <f t="shared" si="15"/>
        <v>#VALUE!</v>
      </c>
      <c r="L29" s="148" t="e">
        <f t="shared" si="16"/>
        <v>#VALUE!</v>
      </c>
      <c r="M29" s="148" t="e">
        <f t="shared" si="4"/>
        <v>#VALUE!</v>
      </c>
      <c r="N29" s="148" t="e">
        <f t="shared" si="8"/>
        <v>#VALUE!</v>
      </c>
      <c r="O29" s="148"/>
      <c r="P29" s="148"/>
      <c r="Q29" s="148" t="e">
        <f t="shared" si="17"/>
        <v>#VALUE!</v>
      </c>
      <c r="R29" s="148" t="e">
        <f t="shared" si="18"/>
        <v>#VALUE!</v>
      </c>
      <c r="S29" s="137" t="e">
        <f t="shared" si="5"/>
        <v>#VALUE!</v>
      </c>
      <c r="T29" s="275" t="e">
        <f t="shared" si="6"/>
        <v>#VALUE!</v>
      </c>
      <c r="U29" s="275" t="e">
        <f t="shared" si="6"/>
        <v>#VALUE!</v>
      </c>
      <c r="V29" s="275" t="e">
        <f t="shared" si="6"/>
        <v>#VALUE!</v>
      </c>
      <c r="W29" s="275" t="e">
        <f t="shared" si="6"/>
        <v>#VALUE!</v>
      </c>
      <c r="X29" s="275" t="e">
        <f t="shared" si="6"/>
        <v>#VALUE!</v>
      </c>
      <c r="Y29" s="275" t="e">
        <f t="shared" si="6"/>
        <v>#VALUE!</v>
      </c>
      <c r="Z29" s="275" t="e">
        <f t="shared" si="6"/>
        <v>#VALUE!</v>
      </c>
      <c r="AA29" s="275" t="e">
        <f t="shared" si="6"/>
        <v>#VALUE!</v>
      </c>
      <c r="AB29" s="275" t="e">
        <f t="shared" si="6"/>
        <v>#VALUE!</v>
      </c>
      <c r="AC29" s="275" t="e">
        <f t="shared" si="6"/>
        <v>#VALUE!</v>
      </c>
      <c r="AD29" s="275" t="e">
        <f t="shared" si="6"/>
        <v>#VALUE!</v>
      </c>
      <c r="AE29" s="276" t="e">
        <f t="shared" si="9"/>
        <v>#VALUE!</v>
      </c>
    </row>
    <row r="30" spans="1:31">
      <c r="A30" s="133" t="e">
        <f t="shared" si="10"/>
        <v>#VALUE!</v>
      </c>
      <c r="B30" s="134" t="e">
        <f t="shared" si="11"/>
        <v>#VALUE!</v>
      </c>
      <c r="C30" s="134" t="e">
        <f t="shared" si="12"/>
        <v>#VALUE!</v>
      </c>
      <c r="D30" s="135" t="e">
        <f t="shared" si="13"/>
        <v>#VALUE!</v>
      </c>
      <c r="E30" s="150" t="e">
        <f t="shared" si="0"/>
        <v>#VALUE!</v>
      </c>
      <c r="F30" s="150" t="e">
        <f t="shared" si="1"/>
        <v>#VALUE!</v>
      </c>
      <c r="G30" s="136" t="e">
        <f t="shared" si="2"/>
        <v>#VALUE!</v>
      </c>
      <c r="H30" s="148" t="e">
        <f t="shared" si="7"/>
        <v>#VALUE!</v>
      </c>
      <c r="I30" s="148" t="e">
        <f t="shared" si="14"/>
        <v>#VALUE!</v>
      </c>
      <c r="J30" s="148" t="e">
        <f t="shared" si="3"/>
        <v>#VALUE!</v>
      </c>
      <c r="K30" s="148" t="e">
        <f t="shared" si="15"/>
        <v>#VALUE!</v>
      </c>
      <c r="L30" s="148" t="e">
        <f t="shared" si="16"/>
        <v>#VALUE!</v>
      </c>
      <c r="M30" s="148" t="e">
        <f t="shared" si="4"/>
        <v>#VALUE!</v>
      </c>
      <c r="N30" s="148" t="e">
        <f t="shared" si="8"/>
        <v>#VALUE!</v>
      </c>
      <c r="O30" s="148"/>
      <c r="P30" s="148"/>
      <c r="Q30" s="148" t="e">
        <f t="shared" si="17"/>
        <v>#VALUE!</v>
      </c>
      <c r="R30" s="148" t="e">
        <f t="shared" si="18"/>
        <v>#VALUE!</v>
      </c>
      <c r="S30" s="137" t="e">
        <f t="shared" si="5"/>
        <v>#VALUE!</v>
      </c>
      <c r="T30" s="275" t="e">
        <f t="shared" si="6"/>
        <v>#VALUE!</v>
      </c>
      <c r="U30" s="275" t="e">
        <f t="shared" si="6"/>
        <v>#VALUE!</v>
      </c>
      <c r="V30" s="275" t="e">
        <f t="shared" si="6"/>
        <v>#VALUE!</v>
      </c>
      <c r="W30" s="275" t="e">
        <f t="shared" si="6"/>
        <v>#VALUE!</v>
      </c>
      <c r="X30" s="275" t="e">
        <f t="shared" si="6"/>
        <v>#VALUE!</v>
      </c>
      <c r="Y30" s="275" t="e">
        <f t="shared" si="6"/>
        <v>#VALUE!</v>
      </c>
      <c r="Z30" s="275" t="e">
        <f t="shared" si="6"/>
        <v>#VALUE!</v>
      </c>
      <c r="AA30" s="275" t="e">
        <f t="shared" si="6"/>
        <v>#VALUE!</v>
      </c>
      <c r="AB30" s="275" t="e">
        <f t="shared" si="6"/>
        <v>#VALUE!</v>
      </c>
      <c r="AC30" s="275" t="e">
        <f t="shared" si="6"/>
        <v>#VALUE!</v>
      </c>
      <c r="AD30" s="275" t="e">
        <f t="shared" si="6"/>
        <v>#VALUE!</v>
      </c>
      <c r="AE30" s="276" t="e">
        <f t="shared" si="9"/>
        <v>#VALUE!</v>
      </c>
    </row>
    <row r="31" spans="1:31">
      <c r="A31" s="133" t="e">
        <f t="shared" si="10"/>
        <v>#VALUE!</v>
      </c>
      <c r="B31" s="134" t="e">
        <f t="shared" si="11"/>
        <v>#VALUE!</v>
      </c>
      <c r="C31" s="134" t="e">
        <f t="shared" si="12"/>
        <v>#VALUE!</v>
      </c>
      <c r="D31" s="135" t="e">
        <f t="shared" si="13"/>
        <v>#VALUE!</v>
      </c>
      <c r="E31" s="150" t="e">
        <f t="shared" si="0"/>
        <v>#VALUE!</v>
      </c>
      <c r="F31" s="150" t="e">
        <f t="shared" si="1"/>
        <v>#VALUE!</v>
      </c>
      <c r="G31" s="136" t="e">
        <f t="shared" si="2"/>
        <v>#VALUE!</v>
      </c>
      <c r="H31" s="148" t="e">
        <f t="shared" si="7"/>
        <v>#VALUE!</v>
      </c>
      <c r="I31" s="148" t="e">
        <f t="shared" si="14"/>
        <v>#VALUE!</v>
      </c>
      <c r="J31" s="148" t="e">
        <f t="shared" si="3"/>
        <v>#VALUE!</v>
      </c>
      <c r="K31" s="148" t="e">
        <f t="shared" si="15"/>
        <v>#VALUE!</v>
      </c>
      <c r="L31" s="148" t="e">
        <f t="shared" si="16"/>
        <v>#VALUE!</v>
      </c>
      <c r="M31" s="148" t="e">
        <f t="shared" si="4"/>
        <v>#VALUE!</v>
      </c>
      <c r="N31" s="148" t="e">
        <f t="shared" si="8"/>
        <v>#VALUE!</v>
      </c>
      <c r="O31" s="148"/>
      <c r="P31" s="148"/>
      <c r="Q31" s="148" t="e">
        <f t="shared" si="17"/>
        <v>#VALUE!</v>
      </c>
      <c r="R31" s="148" t="e">
        <f t="shared" si="18"/>
        <v>#VALUE!</v>
      </c>
      <c r="S31" s="137" t="e">
        <f t="shared" si="5"/>
        <v>#VALUE!</v>
      </c>
      <c r="T31" s="275" t="e">
        <f t="shared" si="6"/>
        <v>#VALUE!</v>
      </c>
      <c r="U31" s="275" t="e">
        <f t="shared" si="6"/>
        <v>#VALUE!</v>
      </c>
      <c r="V31" s="275" t="e">
        <f t="shared" si="6"/>
        <v>#VALUE!</v>
      </c>
      <c r="W31" s="275" t="e">
        <f t="shared" si="6"/>
        <v>#VALUE!</v>
      </c>
      <c r="X31" s="275" t="e">
        <f t="shared" si="6"/>
        <v>#VALUE!</v>
      </c>
      <c r="Y31" s="275" t="e">
        <f t="shared" si="6"/>
        <v>#VALUE!</v>
      </c>
      <c r="Z31" s="275" t="e">
        <f t="shared" si="6"/>
        <v>#VALUE!</v>
      </c>
      <c r="AA31" s="275" t="e">
        <f t="shared" si="6"/>
        <v>#VALUE!</v>
      </c>
      <c r="AB31" s="275" t="e">
        <f t="shared" si="6"/>
        <v>#VALUE!</v>
      </c>
      <c r="AC31" s="275" t="e">
        <f t="shared" si="6"/>
        <v>#VALUE!</v>
      </c>
      <c r="AD31" s="275" t="e">
        <f t="shared" si="6"/>
        <v>#VALUE!</v>
      </c>
      <c r="AE31" s="276" t="e">
        <f t="shared" si="9"/>
        <v>#VALUE!</v>
      </c>
    </row>
    <row r="32" spans="1:31">
      <c r="A32" s="133" t="e">
        <f t="shared" si="10"/>
        <v>#VALUE!</v>
      </c>
      <c r="B32" s="134" t="e">
        <f t="shared" si="11"/>
        <v>#VALUE!</v>
      </c>
      <c r="C32" s="134" t="e">
        <f t="shared" si="12"/>
        <v>#VALUE!</v>
      </c>
      <c r="D32" s="135" t="e">
        <f t="shared" si="13"/>
        <v>#VALUE!</v>
      </c>
      <c r="E32" s="150" t="e">
        <f t="shared" si="0"/>
        <v>#VALUE!</v>
      </c>
      <c r="F32" s="150" t="e">
        <f t="shared" si="1"/>
        <v>#VALUE!</v>
      </c>
      <c r="G32" s="136" t="e">
        <f t="shared" si="2"/>
        <v>#VALUE!</v>
      </c>
      <c r="H32" s="148" t="e">
        <f t="shared" si="7"/>
        <v>#VALUE!</v>
      </c>
      <c r="I32" s="148" t="e">
        <f t="shared" si="14"/>
        <v>#VALUE!</v>
      </c>
      <c r="J32" s="148" t="e">
        <f t="shared" si="3"/>
        <v>#VALUE!</v>
      </c>
      <c r="K32" s="148" t="e">
        <f t="shared" si="15"/>
        <v>#VALUE!</v>
      </c>
      <c r="L32" s="148" t="e">
        <f t="shared" si="16"/>
        <v>#VALUE!</v>
      </c>
      <c r="M32" s="148" t="e">
        <f t="shared" si="4"/>
        <v>#VALUE!</v>
      </c>
      <c r="N32" s="148" t="e">
        <f t="shared" si="8"/>
        <v>#VALUE!</v>
      </c>
      <c r="O32" s="148"/>
      <c r="P32" s="148"/>
      <c r="Q32" s="148" t="e">
        <f t="shared" si="17"/>
        <v>#VALUE!</v>
      </c>
      <c r="R32" s="148" t="e">
        <f t="shared" si="18"/>
        <v>#VALUE!</v>
      </c>
      <c r="S32" s="137" t="e">
        <f t="shared" si="5"/>
        <v>#VALUE!</v>
      </c>
      <c r="T32" s="275" t="e">
        <f t="shared" si="6"/>
        <v>#VALUE!</v>
      </c>
      <c r="U32" s="275" t="e">
        <f t="shared" si="6"/>
        <v>#VALUE!</v>
      </c>
      <c r="V32" s="275" t="e">
        <f t="shared" si="6"/>
        <v>#VALUE!</v>
      </c>
      <c r="W32" s="275" t="e">
        <f t="shared" si="6"/>
        <v>#VALUE!</v>
      </c>
      <c r="X32" s="275" t="e">
        <f t="shared" si="6"/>
        <v>#VALUE!</v>
      </c>
      <c r="Y32" s="275" t="e">
        <f t="shared" si="6"/>
        <v>#VALUE!</v>
      </c>
      <c r="Z32" s="275" t="e">
        <f t="shared" si="6"/>
        <v>#VALUE!</v>
      </c>
      <c r="AA32" s="275" t="e">
        <f t="shared" si="6"/>
        <v>#VALUE!</v>
      </c>
      <c r="AB32" s="275" t="e">
        <f t="shared" si="6"/>
        <v>#VALUE!</v>
      </c>
      <c r="AC32" s="275" t="e">
        <f t="shared" si="6"/>
        <v>#VALUE!</v>
      </c>
      <c r="AD32" s="275" t="e">
        <f t="shared" si="6"/>
        <v>#VALUE!</v>
      </c>
      <c r="AE32" s="276" t="e">
        <f t="shared" si="9"/>
        <v>#VALUE!</v>
      </c>
    </row>
    <row r="33" spans="1:31">
      <c r="A33" s="133" t="e">
        <f t="shared" si="10"/>
        <v>#VALUE!</v>
      </c>
      <c r="B33" s="134" t="e">
        <f t="shared" si="11"/>
        <v>#VALUE!</v>
      </c>
      <c r="C33" s="134" t="e">
        <f t="shared" si="12"/>
        <v>#VALUE!</v>
      </c>
      <c r="D33" s="135" t="e">
        <f t="shared" si="13"/>
        <v>#VALUE!</v>
      </c>
      <c r="E33" s="150" t="e">
        <f t="shared" si="0"/>
        <v>#VALUE!</v>
      </c>
      <c r="F33" s="150" t="e">
        <f t="shared" si="1"/>
        <v>#VALUE!</v>
      </c>
      <c r="G33" s="136" t="e">
        <f t="shared" si="2"/>
        <v>#VALUE!</v>
      </c>
      <c r="H33" s="148" t="e">
        <f t="shared" si="7"/>
        <v>#VALUE!</v>
      </c>
      <c r="I33" s="148" t="e">
        <f t="shared" si="14"/>
        <v>#VALUE!</v>
      </c>
      <c r="J33" s="148" t="e">
        <f t="shared" si="3"/>
        <v>#VALUE!</v>
      </c>
      <c r="K33" s="148" t="e">
        <f t="shared" si="15"/>
        <v>#VALUE!</v>
      </c>
      <c r="L33" s="148" t="e">
        <f t="shared" si="16"/>
        <v>#VALUE!</v>
      </c>
      <c r="M33" s="148" t="e">
        <f t="shared" si="4"/>
        <v>#VALUE!</v>
      </c>
      <c r="N33" s="148" t="e">
        <f t="shared" si="8"/>
        <v>#VALUE!</v>
      </c>
      <c r="O33" s="148"/>
      <c r="P33" s="148"/>
      <c r="Q33" s="148" t="e">
        <f t="shared" si="17"/>
        <v>#VALUE!</v>
      </c>
      <c r="R33" s="148" t="e">
        <f t="shared" si="18"/>
        <v>#VALUE!</v>
      </c>
      <c r="S33" s="137" t="e">
        <f t="shared" si="5"/>
        <v>#VALUE!</v>
      </c>
      <c r="T33" s="275" t="e">
        <f t="shared" si="6"/>
        <v>#VALUE!</v>
      </c>
      <c r="U33" s="275" t="e">
        <f t="shared" si="6"/>
        <v>#VALUE!</v>
      </c>
      <c r="V33" s="275" t="e">
        <f t="shared" si="6"/>
        <v>#VALUE!</v>
      </c>
      <c r="W33" s="275" t="e">
        <f t="shared" si="6"/>
        <v>#VALUE!</v>
      </c>
      <c r="X33" s="275" t="e">
        <f t="shared" si="6"/>
        <v>#VALUE!</v>
      </c>
      <c r="Y33" s="275" t="e">
        <f t="shared" si="6"/>
        <v>#VALUE!</v>
      </c>
      <c r="Z33" s="275" t="e">
        <f t="shared" si="6"/>
        <v>#VALUE!</v>
      </c>
      <c r="AA33" s="275" t="e">
        <f t="shared" si="6"/>
        <v>#VALUE!</v>
      </c>
      <c r="AB33" s="275" t="e">
        <f t="shared" si="6"/>
        <v>#VALUE!</v>
      </c>
      <c r="AC33" s="275" t="e">
        <f t="shared" si="6"/>
        <v>#VALUE!</v>
      </c>
      <c r="AD33" s="275" t="e">
        <f t="shared" si="6"/>
        <v>#VALUE!</v>
      </c>
      <c r="AE33" s="276" t="e">
        <f t="shared" si="9"/>
        <v>#VALUE!</v>
      </c>
    </row>
    <row r="34" spans="1:31">
      <c r="A34" s="133" t="e">
        <f t="shared" si="10"/>
        <v>#VALUE!</v>
      </c>
      <c r="B34" s="134" t="e">
        <f t="shared" si="11"/>
        <v>#VALUE!</v>
      </c>
      <c r="C34" s="134" t="e">
        <f t="shared" si="12"/>
        <v>#VALUE!</v>
      </c>
      <c r="D34" s="135" t="e">
        <f t="shared" si="13"/>
        <v>#VALUE!</v>
      </c>
      <c r="E34" s="150" t="e">
        <f t="shared" si="0"/>
        <v>#VALUE!</v>
      </c>
      <c r="F34" s="150" t="e">
        <f t="shared" si="1"/>
        <v>#VALUE!</v>
      </c>
      <c r="G34" s="136" t="e">
        <f t="shared" si="2"/>
        <v>#VALUE!</v>
      </c>
      <c r="H34" s="148" t="e">
        <f t="shared" si="7"/>
        <v>#VALUE!</v>
      </c>
      <c r="I34" s="148" t="e">
        <f t="shared" si="14"/>
        <v>#VALUE!</v>
      </c>
      <c r="J34" s="148" t="e">
        <f t="shared" si="3"/>
        <v>#VALUE!</v>
      </c>
      <c r="K34" s="148" t="e">
        <f t="shared" si="15"/>
        <v>#VALUE!</v>
      </c>
      <c r="L34" s="148" t="e">
        <f t="shared" si="16"/>
        <v>#VALUE!</v>
      </c>
      <c r="M34" s="148" t="e">
        <f t="shared" si="4"/>
        <v>#VALUE!</v>
      </c>
      <c r="N34" s="148" t="e">
        <f t="shared" si="8"/>
        <v>#VALUE!</v>
      </c>
      <c r="O34" s="148"/>
      <c r="P34" s="148"/>
      <c r="Q34" s="148" t="e">
        <f t="shared" si="17"/>
        <v>#VALUE!</v>
      </c>
      <c r="R34" s="148" t="e">
        <f t="shared" si="18"/>
        <v>#VALUE!</v>
      </c>
      <c r="S34" s="137" t="e">
        <f t="shared" si="5"/>
        <v>#VALUE!</v>
      </c>
      <c r="T34" s="275" t="e">
        <f t="shared" si="6"/>
        <v>#VALUE!</v>
      </c>
      <c r="U34" s="275" t="e">
        <f t="shared" si="6"/>
        <v>#VALUE!</v>
      </c>
      <c r="V34" s="275" t="e">
        <f t="shared" si="6"/>
        <v>#VALUE!</v>
      </c>
      <c r="W34" s="275" t="e">
        <f t="shared" si="6"/>
        <v>#VALUE!</v>
      </c>
      <c r="X34" s="275" t="e">
        <f t="shared" si="6"/>
        <v>#VALUE!</v>
      </c>
      <c r="Y34" s="275" t="e">
        <f t="shared" si="6"/>
        <v>#VALUE!</v>
      </c>
      <c r="Z34" s="275" t="e">
        <f t="shared" si="6"/>
        <v>#VALUE!</v>
      </c>
      <c r="AA34" s="275" t="e">
        <f t="shared" si="6"/>
        <v>#VALUE!</v>
      </c>
      <c r="AB34" s="275" t="e">
        <f t="shared" si="6"/>
        <v>#VALUE!</v>
      </c>
      <c r="AC34" s="275" t="e">
        <f t="shared" si="6"/>
        <v>#VALUE!</v>
      </c>
      <c r="AD34" s="275" t="e">
        <f t="shared" si="6"/>
        <v>#VALUE!</v>
      </c>
      <c r="AE34" s="276" t="e">
        <f t="shared" si="9"/>
        <v>#VALUE!</v>
      </c>
    </row>
    <row r="35" spans="1:31">
      <c r="A35" s="133" t="e">
        <f t="shared" si="10"/>
        <v>#VALUE!</v>
      </c>
      <c r="B35" s="134" t="e">
        <f t="shared" si="11"/>
        <v>#VALUE!</v>
      </c>
      <c r="C35" s="134" t="e">
        <f t="shared" si="12"/>
        <v>#VALUE!</v>
      </c>
      <c r="D35" s="135" t="e">
        <f t="shared" si="13"/>
        <v>#VALUE!</v>
      </c>
      <c r="E35" s="150" t="e">
        <f t="shared" si="0"/>
        <v>#VALUE!</v>
      </c>
      <c r="F35" s="150" t="e">
        <f t="shared" si="1"/>
        <v>#VALUE!</v>
      </c>
      <c r="G35" s="136" t="e">
        <f t="shared" si="2"/>
        <v>#VALUE!</v>
      </c>
      <c r="H35" s="148" t="e">
        <f t="shared" si="7"/>
        <v>#VALUE!</v>
      </c>
      <c r="I35" s="148" t="e">
        <f t="shared" si="14"/>
        <v>#VALUE!</v>
      </c>
      <c r="J35" s="148" t="e">
        <f t="shared" si="3"/>
        <v>#VALUE!</v>
      </c>
      <c r="K35" s="148" t="e">
        <f t="shared" si="15"/>
        <v>#VALUE!</v>
      </c>
      <c r="L35" s="148" t="e">
        <f t="shared" si="16"/>
        <v>#VALUE!</v>
      </c>
      <c r="M35" s="148" t="e">
        <f t="shared" si="4"/>
        <v>#VALUE!</v>
      </c>
      <c r="N35" s="148" t="e">
        <f t="shared" si="8"/>
        <v>#VALUE!</v>
      </c>
      <c r="O35" s="148"/>
      <c r="P35" s="148"/>
      <c r="Q35" s="148" t="e">
        <f t="shared" si="17"/>
        <v>#VALUE!</v>
      </c>
      <c r="R35" s="148" t="e">
        <f t="shared" si="18"/>
        <v>#VALUE!</v>
      </c>
      <c r="S35" s="137" t="e">
        <f t="shared" si="5"/>
        <v>#VALUE!</v>
      </c>
      <c r="T35" s="275" t="e">
        <f t="shared" si="6"/>
        <v>#VALUE!</v>
      </c>
      <c r="U35" s="275" t="e">
        <f t="shared" si="6"/>
        <v>#VALUE!</v>
      </c>
      <c r="V35" s="275" t="e">
        <f t="shared" si="6"/>
        <v>#VALUE!</v>
      </c>
      <c r="W35" s="275" t="e">
        <f t="shared" si="6"/>
        <v>#VALUE!</v>
      </c>
      <c r="X35" s="275" t="e">
        <f t="shared" si="6"/>
        <v>#VALUE!</v>
      </c>
      <c r="Y35" s="275" t="e">
        <f t="shared" si="6"/>
        <v>#VALUE!</v>
      </c>
      <c r="Z35" s="275" t="e">
        <f t="shared" si="6"/>
        <v>#VALUE!</v>
      </c>
      <c r="AA35" s="275" t="e">
        <f t="shared" si="6"/>
        <v>#VALUE!</v>
      </c>
      <c r="AB35" s="275" t="e">
        <f t="shared" si="6"/>
        <v>#VALUE!</v>
      </c>
      <c r="AC35" s="275" t="e">
        <f t="shared" si="6"/>
        <v>#VALUE!</v>
      </c>
      <c r="AD35" s="275" t="e">
        <f t="shared" si="6"/>
        <v>#VALUE!</v>
      </c>
      <c r="AE35" s="276" t="e">
        <f t="shared" si="9"/>
        <v>#VALUE!</v>
      </c>
    </row>
    <row r="36" spans="1:31">
      <c r="A36" s="133" t="e">
        <f t="shared" si="10"/>
        <v>#VALUE!</v>
      </c>
      <c r="B36" s="134" t="e">
        <f t="shared" si="11"/>
        <v>#VALUE!</v>
      </c>
      <c r="C36" s="134" t="e">
        <f t="shared" si="12"/>
        <v>#VALUE!</v>
      </c>
      <c r="D36" s="135" t="e">
        <f t="shared" si="13"/>
        <v>#VALUE!</v>
      </c>
      <c r="E36" s="150" t="e">
        <f t="shared" si="0"/>
        <v>#VALUE!</v>
      </c>
      <c r="F36" s="150" t="e">
        <f t="shared" si="1"/>
        <v>#VALUE!</v>
      </c>
      <c r="G36" s="136" t="e">
        <f t="shared" si="2"/>
        <v>#VALUE!</v>
      </c>
      <c r="H36" s="148" t="e">
        <f t="shared" si="7"/>
        <v>#VALUE!</v>
      </c>
      <c r="I36" s="148" t="e">
        <f t="shared" si="14"/>
        <v>#VALUE!</v>
      </c>
      <c r="J36" s="148" t="e">
        <f t="shared" si="3"/>
        <v>#VALUE!</v>
      </c>
      <c r="K36" s="148" t="e">
        <f t="shared" si="15"/>
        <v>#VALUE!</v>
      </c>
      <c r="L36" s="148" t="e">
        <f t="shared" si="16"/>
        <v>#VALUE!</v>
      </c>
      <c r="M36" s="148" t="e">
        <f t="shared" si="4"/>
        <v>#VALUE!</v>
      </c>
      <c r="N36" s="148" t="e">
        <f t="shared" si="8"/>
        <v>#VALUE!</v>
      </c>
      <c r="O36" s="148"/>
      <c r="P36" s="148"/>
      <c r="Q36" s="148" t="e">
        <f t="shared" si="17"/>
        <v>#VALUE!</v>
      </c>
      <c r="R36" s="148" t="e">
        <f t="shared" si="18"/>
        <v>#VALUE!</v>
      </c>
      <c r="S36" s="137" t="e">
        <f t="shared" si="5"/>
        <v>#VALUE!</v>
      </c>
      <c r="T36" s="275" t="e">
        <f t="shared" si="6"/>
        <v>#VALUE!</v>
      </c>
      <c r="U36" s="275" t="e">
        <f t="shared" si="6"/>
        <v>#VALUE!</v>
      </c>
      <c r="V36" s="275" t="e">
        <f t="shared" si="6"/>
        <v>#VALUE!</v>
      </c>
      <c r="W36" s="275" t="e">
        <f t="shared" si="6"/>
        <v>#VALUE!</v>
      </c>
      <c r="X36" s="275" t="e">
        <f t="shared" si="6"/>
        <v>#VALUE!</v>
      </c>
      <c r="Y36" s="275" t="e">
        <f t="shared" si="6"/>
        <v>#VALUE!</v>
      </c>
      <c r="Z36" s="275" t="e">
        <f t="shared" si="6"/>
        <v>#VALUE!</v>
      </c>
      <c r="AA36" s="275" t="e">
        <f t="shared" si="6"/>
        <v>#VALUE!</v>
      </c>
      <c r="AB36" s="275" t="e">
        <f t="shared" si="6"/>
        <v>#VALUE!</v>
      </c>
      <c r="AC36" s="275" t="e">
        <f t="shared" si="6"/>
        <v>#VALUE!</v>
      </c>
      <c r="AD36" s="275" t="e">
        <f t="shared" si="6"/>
        <v>#VALUE!</v>
      </c>
      <c r="AE36" s="276" t="e">
        <f t="shared" si="9"/>
        <v>#VALUE!</v>
      </c>
    </row>
    <row r="37" spans="1:31">
      <c r="A37" s="133" t="e">
        <f t="shared" si="10"/>
        <v>#VALUE!</v>
      </c>
      <c r="B37" s="134" t="e">
        <f t="shared" si="11"/>
        <v>#VALUE!</v>
      </c>
      <c r="C37" s="134" t="e">
        <f t="shared" si="12"/>
        <v>#VALUE!</v>
      </c>
      <c r="D37" s="135" t="e">
        <f t="shared" si="13"/>
        <v>#VALUE!</v>
      </c>
      <c r="E37" s="150" t="e">
        <f t="shared" si="0"/>
        <v>#VALUE!</v>
      </c>
      <c r="F37" s="150" t="e">
        <f t="shared" si="1"/>
        <v>#VALUE!</v>
      </c>
      <c r="G37" s="136" t="e">
        <f t="shared" si="2"/>
        <v>#VALUE!</v>
      </c>
      <c r="H37" s="148" t="e">
        <f t="shared" si="7"/>
        <v>#VALUE!</v>
      </c>
      <c r="I37" s="148" t="e">
        <f t="shared" si="14"/>
        <v>#VALUE!</v>
      </c>
      <c r="J37" s="148" t="e">
        <f t="shared" si="3"/>
        <v>#VALUE!</v>
      </c>
      <c r="K37" s="148" t="e">
        <f t="shared" si="15"/>
        <v>#VALUE!</v>
      </c>
      <c r="L37" s="148" t="e">
        <f t="shared" si="16"/>
        <v>#VALUE!</v>
      </c>
      <c r="M37" s="148" t="e">
        <f t="shared" si="4"/>
        <v>#VALUE!</v>
      </c>
      <c r="N37" s="148" t="e">
        <f t="shared" si="8"/>
        <v>#VALUE!</v>
      </c>
      <c r="O37" s="148"/>
      <c r="P37" s="148"/>
      <c r="Q37" s="148" t="e">
        <f t="shared" si="17"/>
        <v>#VALUE!</v>
      </c>
      <c r="R37" s="148" t="e">
        <f t="shared" si="18"/>
        <v>#VALUE!</v>
      </c>
      <c r="S37" s="137" t="e">
        <f t="shared" si="5"/>
        <v>#VALUE!</v>
      </c>
      <c r="T37" s="275" t="e">
        <f t="shared" si="6"/>
        <v>#VALUE!</v>
      </c>
      <c r="U37" s="275" t="e">
        <f t="shared" si="6"/>
        <v>#VALUE!</v>
      </c>
      <c r="V37" s="275" t="e">
        <f t="shared" si="6"/>
        <v>#VALUE!</v>
      </c>
      <c r="W37" s="275" t="e">
        <f t="shared" si="6"/>
        <v>#VALUE!</v>
      </c>
      <c r="X37" s="275" t="e">
        <f t="shared" si="6"/>
        <v>#VALUE!</v>
      </c>
      <c r="Y37" s="275" t="e">
        <f t="shared" si="6"/>
        <v>#VALUE!</v>
      </c>
      <c r="Z37" s="275" t="e">
        <f t="shared" si="6"/>
        <v>#VALUE!</v>
      </c>
      <c r="AA37" s="275" t="e">
        <f t="shared" si="6"/>
        <v>#VALUE!</v>
      </c>
      <c r="AB37" s="275" t="e">
        <f t="shared" si="6"/>
        <v>#VALUE!</v>
      </c>
      <c r="AC37" s="275" t="e">
        <f t="shared" si="6"/>
        <v>#VALUE!</v>
      </c>
      <c r="AD37" s="275" t="e">
        <f t="shared" si="6"/>
        <v>#VALUE!</v>
      </c>
      <c r="AE37" s="276" t="e">
        <f t="shared" si="9"/>
        <v>#VALUE!</v>
      </c>
    </row>
    <row r="38" spans="1:31">
      <c r="A38" s="133" t="e">
        <f t="shared" si="10"/>
        <v>#VALUE!</v>
      </c>
      <c r="B38" s="134" t="e">
        <f t="shared" si="11"/>
        <v>#VALUE!</v>
      </c>
      <c r="C38" s="134" t="e">
        <f t="shared" si="12"/>
        <v>#VALUE!</v>
      </c>
      <c r="D38" s="135" t="e">
        <f t="shared" si="13"/>
        <v>#VALUE!</v>
      </c>
      <c r="E38" s="150" t="e">
        <f t="shared" si="0"/>
        <v>#VALUE!</v>
      </c>
      <c r="F38" s="150" t="e">
        <f t="shared" si="1"/>
        <v>#VALUE!</v>
      </c>
      <c r="G38" s="136" t="e">
        <f t="shared" si="2"/>
        <v>#VALUE!</v>
      </c>
      <c r="H38" s="148" t="e">
        <f t="shared" si="7"/>
        <v>#VALUE!</v>
      </c>
      <c r="I38" s="148" t="e">
        <f t="shared" si="14"/>
        <v>#VALUE!</v>
      </c>
      <c r="J38" s="148" t="e">
        <f t="shared" si="3"/>
        <v>#VALUE!</v>
      </c>
      <c r="K38" s="148" t="e">
        <f t="shared" si="15"/>
        <v>#VALUE!</v>
      </c>
      <c r="L38" s="148" t="e">
        <f t="shared" si="16"/>
        <v>#VALUE!</v>
      </c>
      <c r="M38" s="148" t="e">
        <f t="shared" si="4"/>
        <v>#VALUE!</v>
      </c>
      <c r="N38" s="148" t="e">
        <f t="shared" si="8"/>
        <v>#VALUE!</v>
      </c>
      <c r="O38" s="148"/>
      <c r="P38" s="148"/>
      <c r="Q38" s="148" t="e">
        <f t="shared" si="17"/>
        <v>#VALUE!</v>
      </c>
      <c r="R38" s="148" t="e">
        <f t="shared" si="18"/>
        <v>#VALUE!</v>
      </c>
      <c r="S38" s="137" t="e">
        <f t="shared" si="5"/>
        <v>#VALUE!</v>
      </c>
      <c r="T38" s="275" t="e">
        <f t="shared" si="6"/>
        <v>#VALUE!</v>
      </c>
      <c r="U38" s="275" t="e">
        <f t="shared" si="6"/>
        <v>#VALUE!</v>
      </c>
      <c r="V38" s="275" t="e">
        <f t="shared" si="6"/>
        <v>#VALUE!</v>
      </c>
      <c r="W38" s="275" t="e">
        <f t="shared" si="6"/>
        <v>#VALUE!</v>
      </c>
      <c r="X38" s="275" t="e">
        <f t="shared" si="6"/>
        <v>#VALUE!</v>
      </c>
      <c r="Y38" s="275" t="e">
        <f t="shared" si="6"/>
        <v>#VALUE!</v>
      </c>
      <c r="Z38" s="275" t="e">
        <f t="shared" si="6"/>
        <v>#VALUE!</v>
      </c>
      <c r="AA38" s="275" t="e">
        <f t="shared" si="6"/>
        <v>#VALUE!</v>
      </c>
      <c r="AB38" s="275" t="e">
        <f t="shared" si="6"/>
        <v>#VALUE!</v>
      </c>
      <c r="AC38" s="275" t="e">
        <f t="shared" si="6"/>
        <v>#VALUE!</v>
      </c>
      <c r="AD38" s="275" t="e">
        <f t="shared" si="6"/>
        <v>#VALUE!</v>
      </c>
      <c r="AE38" s="276" t="e">
        <f t="shared" si="9"/>
        <v>#VALUE!</v>
      </c>
    </row>
    <row r="39" spans="1:31">
      <c r="A39" s="133" t="e">
        <f t="shared" si="10"/>
        <v>#VALUE!</v>
      </c>
      <c r="B39" s="134" t="e">
        <f t="shared" si="11"/>
        <v>#VALUE!</v>
      </c>
      <c r="C39" s="134" t="e">
        <f t="shared" si="12"/>
        <v>#VALUE!</v>
      </c>
      <c r="D39" s="135" t="e">
        <f t="shared" si="13"/>
        <v>#VALUE!</v>
      </c>
      <c r="E39" s="150" t="e">
        <f t="shared" si="0"/>
        <v>#VALUE!</v>
      </c>
      <c r="F39" s="150" t="e">
        <f t="shared" si="1"/>
        <v>#VALUE!</v>
      </c>
      <c r="G39" s="136" t="e">
        <f t="shared" si="2"/>
        <v>#VALUE!</v>
      </c>
      <c r="H39" s="148" t="e">
        <f t="shared" si="7"/>
        <v>#VALUE!</v>
      </c>
      <c r="I39" s="148" t="e">
        <f t="shared" si="14"/>
        <v>#VALUE!</v>
      </c>
      <c r="J39" s="148" t="e">
        <f t="shared" si="3"/>
        <v>#VALUE!</v>
      </c>
      <c r="K39" s="148" t="e">
        <f t="shared" si="15"/>
        <v>#VALUE!</v>
      </c>
      <c r="L39" s="148" t="e">
        <f t="shared" si="16"/>
        <v>#VALUE!</v>
      </c>
      <c r="M39" s="148" t="e">
        <f t="shared" si="4"/>
        <v>#VALUE!</v>
      </c>
      <c r="N39" s="148" t="e">
        <f t="shared" si="8"/>
        <v>#VALUE!</v>
      </c>
      <c r="O39" s="148"/>
      <c r="P39" s="148"/>
      <c r="Q39" s="148" t="e">
        <f t="shared" si="17"/>
        <v>#VALUE!</v>
      </c>
      <c r="R39" s="148" t="e">
        <f t="shared" si="18"/>
        <v>#VALUE!</v>
      </c>
      <c r="S39" s="137" t="e">
        <f t="shared" si="5"/>
        <v>#VALUE!</v>
      </c>
      <c r="T39" s="275" t="e">
        <f t="shared" si="6"/>
        <v>#VALUE!</v>
      </c>
      <c r="U39" s="275" t="e">
        <f t="shared" si="6"/>
        <v>#VALUE!</v>
      </c>
      <c r="V39" s="275" t="e">
        <f t="shared" si="6"/>
        <v>#VALUE!</v>
      </c>
      <c r="W39" s="275" t="e">
        <f t="shared" si="6"/>
        <v>#VALUE!</v>
      </c>
      <c r="X39" s="275" t="e">
        <f t="shared" si="6"/>
        <v>#VALUE!</v>
      </c>
      <c r="Y39" s="275" t="e">
        <f t="shared" si="6"/>
        <v>#VALUE!</v>
      </c>
      <c r="Z39" s="275" t="e">
        <f t="shared" si="6"/>
        <v>#VALUE!</v>
      </c>
      <c r="AA39" s="275" t="e">
        <f t="shared" si="6"/>
        <v>#VALUE!</v>
      </c>
      <c r="AB39" s="275" t="e">
        <f t="shared" si="6"/>
        <v>#VALUE!</v>
      </c>
      <c r="AC39" s="275" t="e">
        <f t="shared" si="6"/>
        <v>#VALUE!</v>
      </c>
      <c r="AD39" s="275" t="e">
        <f t="shared" si="6"/>
        <v>#VALUE!</v>
      </c>
      <c r="AE39" s="276" t="e">
        <f t="shared" si="9"/>
        <v>#VALUE!</v>
      </c>
    </row>
    <row r="40" spans="1:31">
      <c r="A40" s="133" t="e">
        <f t="shared" si="10"/>
        <v>#VALUE!</v>
      </c>
      <c r="B40" s="134" t="e">
        <f t="shared" si="11"/>
        <v>#VALUE!</v>
      </c>
      <c r="C40" s="134" t="e">
        <f t="shared" si="12"/>
        <v>#VALUE!</v>
      </c>
      <c r="D40" s="135" t="e">
        <f t="shared" si="13"/>
        <v>#VALUE!</v>
      </c>
      <c r="E40" s="150" t="e">
        <f t="shared" si="0"/>
        <v>#VALUE!</v>
      </c>
      <c r="F40" s="150" t="e">
        <f t="shared" si="1"/>
        <v>#VALUE!</v>
      </c>
      <c r="G40" s="136" t="e">
        <f t="shared" si="2"/>
        <v>#VALUE!</v>
      </c>
      <c r="H40" s="148" t="e">
        <f t="shared" si="7"/>
        <v>#VALUE!</v>
      </c>
      <c r="I40" s="148" t="e">
        <f t="shared" si="14"/>
        <v>#VALUE!</v>
      </c>
      <c r="J40" s="148" t="e">
        <f t="shared" si="3"/>
        <v>#VALUE!</v>
      </c>
      <c r="K40" s="148" t="e">
        <f t="shared" si="15"/>
        <v>#VALUE!</v>
      </c>
      <c r="L40" s="148" t="e">
        <f t="shared" si="16"/>
        <v>#VALUE!</v>
      </c>
      <c r="M40" s="148" t="e">
        <f t="shared" si="4"/>
        <v>#VALUE!</v>
      </c>
      <c r="N40" s="148" t="e">
        <f t="shared" si="8"/>
        <v>#VALUE!</v>
      </c>
      <c r="O40" s="148"/>
      <c r="P40" s="148"/>
      <c r="Q40" s="148" t="e">
        <f t="shared" si="17"/>
        <v>#VALUE!</v>
      </c>
      <c r="R40" s="148" t="e">
        <f t="shared" si="18"/>
        <v>#VALUE!</v>
      </c>
      <c r="S40" s="137" t="e">
        <f t="shared" si="5"/>
        <v>#VALUE!</v>
      </c>
      <c r="T40" s="275" t="e">
        <f t="shared" si="6"/>
        <v>#VALUE!</v>
      </c>
      <c r="U40" s="275" t="e">
        <f t="shared" si="6"/>
        <v>#VALUE!</v>
      </c>
      <c r="V40" s="275" t="e">
        <f t="shared" ref="U40:AD65" si="19">MAX(0,MIN(MAX(0,$M40),V$7)-V$6)</f>
        <v>#VALUE!</v>
      </c>
      <c r="W40" s="275" t="e">
        <f t="shared" si="19"/>
        <v>#VALUE!</v>
      </c>
      <c r="X40" s="275" t="e">
        <f t="shared" si="19"/>
        <v>#VALUE!</v>
      </c>
      <c r="Y40" s="275" t="e">
        <f t="shared" si="19"/>
        <v>#VALUE!</v>
      </c>
      <c r="Z40" s="275" t="e">
        <f t="shared" si="19"/>
        <v>#VALUE!</v>
      </c>
      <c r="AA40" s="275" t="e">
        <f t="shared" si="19"/>
        <v>#VALUE!</v>
      </c>
      <c r="AB40" s="275" t="e">
        <f t="shared" si="19"/>
        <v>#VALUE!</v>
      </c>
      <c r="AC40" s="275" t="e">
        <f t="shared" si="19"/>
        <v>#VALUE!</v>
      </c>
      <c r="AD40" s="275" t="e">
        <f t="shared" si="19"/>
        <v>#VALUE!</v>
      </c>
      <c r="AE40" s="276" t="e">
        <f t="shared" si="9"/>
        <v>#VALUE!</v>
      </c>
    </row>
    <row r="41" spans="1:31">
      <c r="A41" s="133" t="e">
        <f t="shared" si="10"/>
        <v>#VALUE!</v>
      </c>
      <c r="B41" s="134" t="e">
        <f t="shared" si="11"/>
        <v>#VALUE!</v>
      </c>
      <c r="C41" s="134" t="e">
        <f t="shared" si="12"/>
        <v>#VALUE!</v>
      </c>
      <c r="D41" s="135" t="e">
        <f t="shared" si="13"/>
        <v>#VALUE!</v>
      </c>
      <c r="E41" s="150" t="e">
        <f t="shared" si="0"/>
        <v>#VALUE!</v>
      </c>
      <c r="F41" s="150" t="e">
        <f t="shared" si="1"/>
        <v>#VALUE!</v>
      </c>
      <c r="G41" s="136" t="e">
        <f t="shared" si="2"/>
        <v>#VALUE!</v>
      </c>
      <c r="H41" s="148" t="e">
        <f t="shared" si="7"/>
        <v>#VALUE!</v>
      </c>
      <c r="I41" s="148" t="e">
        <f t="shared" si="14"/>
        <v>#VALUE!</v>
      </c>
      <c r="J41" s="148" t="e">
        <f t="shared" si="3"/>
        <v>#VALUE!</v>
      </c>
      <c r="K41" s="148" t="e">
        <f t="shared" si="15"/>
        <v>#VALUE!</v>
      </c>
      <c r="L41" s="148" t="e">
        <f t="shared" si="16"/>
        <v>#VALUE!</v>
      </c>
      <c r="M41" s="148" t="e">
        <f t="shared" si="4"/>
        <v>#VALUE!</v>
      </c>
      <c r="N41" s="148" t="e">
        <f t="shared" si="8"/>
        <v>#VALUE!</v>
      </c>
      <c r="O41" s="148"/>
      <c r="P41" s="148"/>
      <c r="Q41" s="148" t="e">
        <f t="shared" si="17"/>
        <v>#VALUE!</v>
      </c>
      <c r="R41" s="148" t="e">
        <f t="shared" si="18"/>
        <v>#VALUE!</v>
      </c>
      <c r="S41" s="137" t="e">
        <f t="shared" si="5"/>
        <v>#VALUE!</v>
      </c>
      <c r="T41" s="275" t="e">
        <f t="shared" ref="T41:T104" si="20">MAX(0,MIN(MAX(0,$M41),T$7)-T$6)</f>
        <v>#VALUE!</v>
      </c>
      <c r="U41" s="275" t="e">
        <f t="shared" si="19"/>
        <v>#VALUE!</v>
      </c>
      <c r="V41" s="275" t="e">
        <f t="shared" si="19"/>
        <v>#VALUE!</v>
      </c>
      <c r="W41" s="275" t="e">
        <f t="shared" si="19"/>
        <v>#VALUE!</v>
      </c>
      <c r="X41" s="275" t="e">
        <f t="shared" si="19"/>
        <v>#VALUE!</v>
      </c>
      <c r="Y41" s="275" t="e">
        <f t="shared" si="19"/>
        <v>#VALUE!</v>
      </c>
      <c r="Z41" s="275" t="e">
        <f t="shared" si="19"/>
        <v>#VALUE!</v>
      </c>
      <c r="AA41" s="275" t="e">
        <f t="shared" si="19"/>
        <v>#VALUE!</v>
      </c>
      <c r="AB41" s="275" t="e">
        <f t="shared" si="19"/>
        <v>#VALUE!</v>
      </c>
      <c r="AC41" s="275" t="e">
        <f t="shared" si="19"/>
        <v>#VALUE!</v>
      </c>
      <c r="AD41" s="275" t="e">
        <f t="shared" si="19"/>
        <v>#VALUE!</v>
      </c>
      <c r="AE41" s="276" t="e">
        <f t="shared" si="9"/>
        <v>#VALUE!</v>
      </c>
    </row>
    <row r="42" spans="1:31">
      <c r="A42" s="133" t="e">
        <f t="shared" si="10"/>
        <v>#VALUE!</v>
      </c>
      <c r="B42" s="134" t="e">
        <f t="shared" si="11"/>
        <v>#VALUE!</v>
      </c>
      <c r="C42" s="134" t="e">
        <f t="shared" si="12"/>
        <v>#VALUE!</v>
      </c>
      <c r="D42" s="135" t="e">
        <f t="shared" si="13"/>
        <v>#VALUE!</v>
      </c>
      <c r="E42" s="150" t="e">
        <f t="shared" si="0"/>
        <v>#VALUE!</v>
      </c>
      <c r="F42" s="150" t="e">
        <f t="shared" si="1"/>
        <v>#VALUE!</v>
      </c>
      <c r="G42" s="136" t="e">
        <f t="shared" si="2"/>
        <v>#VALUE!</v>
      </c>
      <c r="H42" s="148" t="e">
        <f t="shared" si="7"/>
        <v>#VALUE!</v>
      </c>
      <c r="I42" s="148" t="e">
        <f t="shared" si="14"/>
        <v>#VALUE!</v>
      </c>
      <c r="J42" s="148" t="e">
        <f t="shared" si="3"/>
        <v>#VALUE!</v>
      </c>
      <c r="K42" s="148" t="e">
        <f t="shared" si="15"/>
        <v>#VALUE!</v>
      </c>
      <c r="L42" s="148" t="e">
        <f t="shared" si="16"/>
        <v>#VALUE!</v>
      </c>
      <c r="M42" s="148" t="e">
        <f t="shared" si="4"/>
        <v>#VALUE!</v>
      </c>
      <c r="N42" s="148" t="e">
        <f t="shared" si="8"/>
        <v>#VALUE!</v>
      </c>
      <c r="O42" s="148"/>
      <c r="P42" s="148"/>
      <c r="Q42" s="148" t="e">
        <f t="shared" si="17"/>
        <v>#VALUE!</v>
      </c>
      <c r="R42" s="148" t="e">
        <f t="shared" si="18"/>
        <v>#VALUE!</v>
      </c>
      <c r="S42" s="137" t="e">
        <f t="shared" si="5"/>
        <v>#VALUE!</v>
      </c>
      <c r="T42" s="275" t="e">
        <f t="shared" si="20"/>
        <v>#VALUE!</v>
      </c>
      <c r="U42" s="275" t="e">
        <f t="shared" si="19"/>
        <v>#VALUE!</v>
      </c>
      <c r="V42" s="275" t="e">
        <f t="shared" si="19"/>
        <v>#VALUE!</v>
      </c>
      <c r="W42" s="275" t="e">
        <f t="shared" si="19"/>
        <v>#VALUE!</v>
      </c>
      <c r="X42" s="275" t="e">
        <f t="shared" si="19"/>
        <v>#VALUE!</v>
      </c>
      <c r="Y42" s="275" t="e">
        <f t="shared" si="19"/>
        <v>#VALUE!</v>
      </c>
      <c r="Z42" s="275" t="e">
        <f t="shared" si="19"/>
        <v>#VALUE!</v>
      </c>
      <c r="AA42" s="275" t="e">
        <f t="shared" si="19"/>
        <v>#VALUE!</v>
      </c>
      <c r="AB42" s="275" t="e">
        <f t="shared" si="19"/>
        <v>#VALUE!</v>
      </c>
      <c r="AC42" s="275" t="e">
        <f t="shared" si="19"/>
        <v>#VALUE!</v>
      </c>
      <c r="AD42" s="275" t="e">
        <f t="shared" si="19"/>
        <v>#VALUE!</v>
      </c>
      <c r="AE42" s="276" t="e">
        <f t="shared" si="9"/>
        <v>#VALUE!</v>
      </c>
    </row>
    <row r="43" spans="1:31">
      <c r="A43" s="133" t="e">
        <f t="shared" si="10"/>
        <v>#VALUE!</v>
      </c>
      <c r="B43" s="134" t="e">
        <f t="shared" si="11"/>
        <v>#VALUE!</v>
      </c>
      <c r="C43" s="134" t="e">
        <f t="shared" si="12"/>
        <v>#VALUE!</v>
      </c>
      <c r="D43" s="135" t="e">
        <f t="shared" si="13"/>
        <v>#VALUE!</v>
      </c>
      <c r="E43" s="150" t="e">
        <f t="shared" si="0"/>
        <v>#VALUE!</v>
      </c>
      <c r="F43" s="150" t="e">
        <f t="shared" si="1"/>
        <v>#VALUE!</v>
      </c>
      <c r="G43" s="136" t="e">
        <f t="shared" si="2"/>
        <v>#VALUE!</v>
      </c>
      <c r="H43" s="148" t="e">
        <f t="shared" si="7"/>
        <v>#VALUE!</v>
      </c>
      <c r="I43" s="148" t="e">
        <f t="shared" si="14"/>
        <v>#VALUE!</v>
      </c>
      <c r="J43" s="148" t="e">
        <f t="shared" si="3"/>
        <v>#VALUE!</v>
      </c>
      <c r="K43" s="148" t="e">
        <f t="shared" si="15"/>
        <v>#VALUE!</v>
      </c>
      <c r="L43" s="148" t="e">
        <f t="shared" si="16"/>
        <v>#VALUE!</v>
      </c>
      <c r="M43" s="148" t="e">
        <f t="shared" si="4"/>
        <v>#VALUE!</v>
      </c>
      <c r="N43" s="148" t="e">
        <f t="shared" si="8"/>
        <v>#VALUE!</v>
      </c>
      <c r="O43" s="148"/>
      <c r="P43" s="148"/>
      <c r="Q43" s="148" t="e">
        <f t="shared" si="17"/>
        <v>#VALUE!</v>
      </c>
      <c r="R43" s="148" t="e">
        <f t="shared" si="18"/>
        <v>#VALUE!</v>
      </c>
      <c r="S43" s="137" t="e">
        <f t="shared" si="5"/>
        <v>#VALUE!</v>
      </c>
      <c r="T43" s="275" t="e">
        <f t="shared" si="20"/>
        <v>#VALUE!</v>
      </c>
      <c r="U43" s="275" t="e">
        <f t="shared" si="19"/>
        <v>#VALUE!</v>
      </c>
      <c r="V43" s="275" t="e">
        <f t="shared" si="19"/>
        <v>#VALUE!</v>
      </c>
      <c r="W43" s="275" t="e">
        <f t="shared" si="19"/>
        <v>#VALUE!</v>
      </c>
      <c r="X43" s="275" t="e">
        <f t="shared" si="19"/>
        <v>#VALUE!</v>
      </c>
      <c r="Y43" s="275" t="e">
        <f t="shared" si="19"/>
        <v>#VALUE!</v>
      </c>
      <c r="Z43" s="275" t="e">
        <f t="shared" si="19"/>
        <v>#VALUE!</v>
      </c>
      <c r="AA43" s="275" t="e">
        <f t="shared" si="19"/>
        <v>#VALUE!</v>
      </c>
      <c r="AB43" s="275" t="e">
        <f t="shared" si="19"/>
        <v>#VALUE!</v>
      </c>
      <c r="AC43" s="275" t="e">
        <f t="shared" si="19"/>
        <v>#VALUE!</v>
      </c>
      <c r="AD43" s="275" t="e">
        <f t="shared" si="19"/>
        <v>#VALUE!</v>
      </c>
      <c r="AE43" s="276" t="e">
        <f t="shared" si="9"/>
        <v>#VALUE!</v>
      </c>
    </row>
    <row r="44" spans="1:31">
      <c r="A44" s="133" t="e">
        <f t="shared" si="10"/>
        <v>#VALUE!</v>
      </c>
      <c r="B44" s="134" t="e">
        <f t="shared" si="11"/>
        <v>#VALUE!</v>
      </c>
      <c r="C44" s="134" t="e">
        <f t="shared" si="12"/>
        <v>#VALUE!</v>
      </c>
      <c r="D44" s="135" t="e">
        <f t="shared" si="13"/>
        <v>#VALUE!</v>
      </c>
      <c r="E44" s="150" t="e">
        <f t="shared" si="0"/>
        <v>#VALUE!</v>
      </c>
      <c r="F44" s="150" t="e">
        <f t="shared" si="1"/>
        <v>#VALUE!</v>
      </c>
      <c r="G44" s="136" t="e">
        <f t="shared" si="2"/>
        <v>#VALUE!</v>
      </c>
      <c r="H44" s="148" t="e">
        <f t="shared" si="7"/>
        <v>#VALUE!</v>
      </c>
      <c r="I44" s="148" t="e">
        <f t="shared" si="14"/>
        <v>#VALUE!</v>
      </c>
      <c r="J44" s="148" t="e">
        <f t="shared" si="3"/>
        <v>#VALUE!</v>
      </c>
      <c r="K44" s="148" t="e">
        <f t="shared" si="15"/>
        <v>#VALUE!</v>
      </c>
      <c r="L44" s="148" t="e">
        <f t="shared" si="16"/>
        <v>#VALUE!</v>
      </c>
      <c r="M44" s="148" t="e">
        <f t="shared" si="4"/>
        <v>#VALUE!</v>
      </c>
      <c r="N44" s="148" t="e">
        <f t="shared" si="8"/>
        <v>#VALUE!</v>
      </c>
      <c r="O44" s="148"/>
      <c r="P44" s="148"/>
      <c r="Q44" s="148" t="e">
        <f t="shared" si="17"/>
        <v>#VALUE!</v>
      </c>
      <c r="R44" s="148" t="e">
        <f t="shared" si="18"/>
        <v>#VALUE!</v>
      </c>
      <c r="S44" s="137" t="e">
        <f t="shared" si="5"/>
        <v>#VALUE!</v>
      </c>
      <c r="T44" s="275" t="e">
        <f t="shared" si="20"/>
        <v>#VALUE!</v>
      </c>
      <c r="U44" s="275" t="e">
        <f t="shared" si="19"/>
        <v>#VALUE!</v>
      </c>
      <c r="V44" s="275" t="e">
        <f t="shared" si="19"/>
        <v>#VALUE!</v>
      </c>
      <c r="W44" s="275" t="e">
        <f t="shared" si="19"/>
        <v>#VALUE!</v>
      </c>
      <c r="X44" s="275" t="e">
        <f t="shared" si="19"/>
        <v>#VALUE!</v>
      </c>
      <c r="Y44" s="275" t="e">
        <f t="shared" si="19"/>
        <v>#VALUE!</v>
      </c>
      <c r="Z44" s="275" t="e">
        <f t="shared" si="19"/>
        <v>#VALUE!</v>
      </c>
      <c r="AA44" s="275" t="e">
        <f t="shared" si="19"/>
        <v>#VALUE!</v>
      </c>
      <c r="AB44" s="275" t="e">
        <f t="shared" si="19"/>
        <v>#VALUE!</v>
      </c>
      <c r="AC44" s="275" t="e">
        <f t="shared" si="19"/>
        <v>#VALUE!</v>
      </c>
      <c r="AD44" s="275" t="e">
        <f t="shared" si="19"/>
        <v>#VALUE!</v>
      </c>
      <c r="AE44" s="276" t="e">
        <f t="shared" si="9"/>
        <v>#VALUE!</v>
      </c>
    </row>
    <row r="45" spans="1:31">
      <c r="A45" s="133" t="e">
        <f t="shared" si="10"/>
        <v>#VALUE!</v>
      </c>
      <c r="B45" s="134" t="e">
        <f t="shared" si="11"/>
        <v>#VALUE!</v>
      </c>
      <c r="C45" s="134" t="e">
        <f t="shared" si="12"/>
        <v>#VALUE!</v>
      </c>
      <c r="D45" s="135" t="e">
        <f t="shared" si="13"/>
        <v>#VALUE!</v>
      </c>
      <c r="E45" s="150" t="e">
        <f t="shared" si="0"/>
        <v>#VALUE!</v>
      </c>
      <c r="F45" s="150" t="e">
        <f t="shared" si="1"/>
        <v>#VALUE!</v>
      </c>
      <c r="G45" s="136" t="e">
        <f t="shared" si="2"/>
        <v>#VALUE!</v>
      </c>
      <c r="H45" s="148" t="e">
        <f t="shared" si="7"/>
        <v>#VALUE!</v>
      </c>
      <c r="I45" s="148" t="e">
        <f t="shared" si="14"/>
        <v>#VALUE!</v>
      </c>
      <c r="J45" s="148" t="e">
        <f t="shared" si="3"/>
        <v>#VALUE!</v>
      </c>
      <c r="K45" s="148" t="e">
        <f t="shared" si="15"/>
        <v>#VALUE!</v>
      </c>
      <c r="L45" s="148" t="e">
        <f t="shared" si="16"/>
        <v>#VALUE!</v>
      </c>
      <c r="M45" s="148" t="e">
        <f t="shared" si="4"/>
        <v>#VALUE!</v>
      </c>
      <c r="N45" s="148" t="e">
        <f t="shared" si="8"/>
        <v>#VALUE!</v>
      </c>
      <c r="O45" s="148"/>
      <c r="P45" s="148"/>
      <c r="Q45" s="148" t="e">
        <f t="shared" si="17"/>
        <v>#VALUE!</v>
      </c>
      <c r="R45" s="148" t="e">
        <f t="shared" si="18"/>
        <v>#VALUE!</v>
      </c>
      <c r="S45" s="137" t="e">
        <f t="shared" si="5"/>
        <v>#VALUE!</v>
      </c>
      <c r="T45" s="275" t="e">
        <f t="shared" si="20"/>
        <v>#VALUE!</v>
      </c>
      <c r="U45" s="275" t="e">
        <f t="shared" si="19"/>
        <v>#VALUE!</v>
      </c>
      <c r="V45" s="275" t="e">
        <f t="shared" si="19"/>
        <v>#VALUE!</v>
      </c>
      <c r="W45" s="275" t="e">
        <f t="shared" si="19"/>
        <v>#VALUE!</v>
      </c>
      <c r="X45" s="275" t="e">
        <f t="shared" si="19"/>
        <v>#VALUE!</v>
      </c>
      <c r="Y45" s="275" t="e">
        <f t="shared" si="19"/>
        <v>#VALUE!</v>
      </c>
      <c r="Z45" s="275" t="e">
        <f t="shared" si="19"/>
        <v>#VALUE!</v>
      </c>
      <c r="AA45" s="275" t="e">
        <f t="shared" si="19"/>
        <v>#VALUE!</v>
      </c>
      <c r="AB45" s="275" t="e">
        <f t="shared" si="19"/>
        <v>#VALUE!</v>
      </c>
      <c r="AC45" s="275" t="e">
        <f t="shared" si="19"/>
        <v>#VALUE!</v>
      </c>
      <c r="AD45" s="275" t="e">
        <f t="shared" si="19"/>
        <v>#VALUE!</v>
      </c>
      <c r="AE45" s="276" t="e">
        <f t="shared" si="9"/>
        <v>#VALUE!</v>
      </c>
    </row>
    <row r="46" spans="1:31">
      <c r="A46" s="133" t="e">
        <f t="shared" si="10"/>
        <v>#VALUE!</v>
      </c>
      <c r="B46" s="134" t="e">
        <f t="shared" si="11"/>
        <v>#VALUE!</v>
      </c>
      <c r="C46" s="134" t="e">
        <f t="shared" si="12"/>
        <v>#VALUE!</v>
      </c>
      <c r="D46" s="135" t="e">
        <f t="shared" si="13"/>
        <v>#VALUE!</v>
      </c>
      <c r="E46" s="150" t="e">
        <f t="shared" si="0"/>
        <v>#VALUE!</v>
      </c>
      <c r="F46" s="150" t="e">
        <f t="shared" si="1"/>
        <v>#VALUE!</v>
      </c>
      <c r="G46" s="136" t="e">
        <f t="shared" si="2"/>
        <v>#VALUE!</v>
      </c>
      <c r="H46" s="148" t="e">
        <f t="shared" si="7"/>
        <v>#VALUE!</v>
      </c>
      <c r="I46" s="148" t="e">
        <f t="shared" si="14"/>
        <v>#VALUE!</v>
      </c>
      <c r="J46" s="148" t="e">
        <f t="shared" si="3"/>
        <v>#VALUE!</v>
      </c>
      <c r="K46" s="148" t="e">
        <f t="shared" si="15"/>
        <v>#VALUE!</v>
      </c>
      <c r="L46" s="148" t="e">
        <f t="shared" si="16"/>
        <v>#VALUE!</v>
      </c>
      <c r="M46" s="148" t="e">
        <f t="shared" si="4"/>
        <v>#VALUE!</v>
      </c>
      <c r="N46" s="148" t="e">
        <f t="shared" si="8"/>
        <v>#VALUE!</v>
      </c>
      <c r="O46" s="148"/>
      <c r="P46" s="148"/>
      <c r="Q46" s="148" t="e">
        <f t="shared" si="17"/>
        <v>#VALUE!</v>
      </c>
      <c r="R46" s="148" t="e">
        <f t="shared" si="18"/>
        <v>#VALUE!</v>
      </c>
      <c r="S46" s="137" t="e">
        <f t="shared" si="5"/>
        <v>#VALUE!</v>
      </c>
      <c r="T46" s="275" t="e">
        <f t="shared" si="20"/>
        <v>#VALUE!</v>
      </c>
      <c r="U46" s="275" t="e">
        <f t="shared" si="19"/>
        <v>#VALUE!</v>
      </c>
      <c r="V46" s="275" t="e">
        <f t="shared" si="19"/>
        <v>#VALUE!</v>
      </c>
      <c r="W46" s="275" t="e">
        <f t="shared" si="19"/>
        <v>#VALUE!</v>
      </c>
      <c r="X46" s="275" t="e">
        <f t="shared" si="19"/>
        <v>#VALUE!</v>
      </c>
      <c r="Y46" s="275" t="e">
        <f t="shared" si="19"/>
        <v>#VALUE!</v>
      </c>
      <c r="Z46" s="275" t="e">
        <f t="shared" si="19"/>
        <v>#VALUE!</v>
      </c>
      <c r="AA46" s="275" t="e">
        <f t="shared" si="19"/>
        <v>#VALUE!</v>
      </c>
      <c r="AB46" s="275" t="e">
        <f t="shared" si="19"/>
        <v>#VALUE!</v>
      </c>
      <c r="AC46" s="275" t="e">
        <f t="shared" si="19"/>
        <v>#VALUE!</v>
      </c>
      <c r="AD46" s="275" t="e">
        <f t="shared" si="19"/>
        <v>#VALUE!</v>
      </c>
      <c r="AE46" s="276" t="e">
        <f t="shared" si="9"/>
        <v>#VALUE!</v>
      </c>
    </row>
    <row r="47" spans="1:31">
      <c r="A47" s="133" t="e">
        <f t="shared" si="10"/>
        <v>#VALUE!</v>
      </c>
      <c r="B47" s="134" t="e">
        <f t="shared" si="11"/>
        <v>#VALUE!</v>
      </c>
      <c r="C47" s="134" t="e">
        <f t="shared" si="12"/>
        <v>#VALUE!</v>
      </c>
      <c r="D47" s="135" t="e">
        <f t="shared" si="13"/>
        <v>#VALUE!</v>
      </c>
      <c r="E47" s="150" t="e">
        <f t="shared" si="0"/>
        <v>#VALUE!</v>
      </c>
      <c r="F47" s="150" t="e">
        <f t="shared" si="1"/>
        <v>#VALUE!</v>
      </c>
      <c r="G47" s="136" t="e">
        <f t="shared" si="2"/>
        <v>#VALUE!</v>
      </c>
      <c r="H47" s="148" t="e">
        <f t="shared" si="7"/>
        <v>#VALUE!</v>
      </c>
      <c r="I47" s="148" t="e">
        <f t="shared" si="14"/>
        <v>#VALUE!</v>
      </c>
      <c r="J47" s="148" t="e">
        <f t="shared" si="3"/>
        <v>#VALUE!</v>
      </c>
      <c r="K47" s="148" t="e">
        <f t="shared" si="15"/>
        <v>#VALUE!</v>
      </c>
      <c r="L47" s="148" t="e">
        <f t="shared" si="16"/>
        <v>#VALUE!</v>
      </c>
      <c r="M47" s="148" t="e">
        <f t="shared" si="4"/>
        <v>#VALUE!</v>
      </c>
      <c r="N47" s="148" t="e">
        <f t="shared" si="8"/>
        <v>#VALUE!</v>
      </c>
      <c r="O47" s="148"/>
      <c r="P47" s="148"/>
      <c r="Q47" s="148" t="e">
        <f t="shared" si="17"/>
        <v>#VALUE!</v>
      </c>
      <c r="R47" s="148" t="e">
        <f t="shared" si="18"/>
        <v>#VALUE!</v>
      </c>
      <c r="S47" s="137" t="e">
        <f t="shared" si="5"/>
        <v>#VALUE!</v>
      </c>
      <c r="T47" s="275" t="e">
        <f t="shared" si="20"/>
        <v>#VALUE!</v>
      </c>
      <c r="U47" s="275" t="e">
        <f t="shared" si="19"/>
        <v>#VALUE!</v>
      </c>
      <c r="V47" s="275" t="e">
        <f t="shared" si="19"/>
        <v>#VALUE!</v>
      </c>
      <c r="W47" s="275" t="e">
        <f t="shared" si="19"/>
        <v>#VALUE!</v>
      </c>
      <c r="X47" s="275" t="e">
        <f t="shared" si="19"/>
        <v>#VALUE!</v>
      </c>
      <c r="Y47" s="275" t="e">
        <f t="shared" si="19"/>
        <v>#VALUE!</v>
      </c>
      <c r="Z47" s="275" t="e">
        <f t="shared" si="19"/>
        <v>#VALUE!</v>
      </c>
      <c r="AA47" s="275" t="e">
        <f t="shared" si="19"/>
        <v>#VALUE!</v>
      </c>
      <c r="AB47" s="275" t="e">
        <f t="shared" si="19"/>
        <v>#VALUE!</v>
      </c>
      <c r="AC47" s="275" t="e">
        <f t="shared" si="19"/>
        <v>#VALUE!</v>
      </c>
      <c r="AD47" s="275" t="e">
        <f t="shared" si="19"/>
        <v>#VALUE!</v>
      </c>
      <c r="AE47" s="276" t="e">
        <f t="shared" si="9"/>
        <v>#VALUE!</v>
      </c>
    </row>
    <row r="48" spans="1:31">
      <c r="A48" s="133" t="e">
        <f t="shared" si="10"/>
        <v>#VALUE!</v>
      </c>
      <c r="B48" s="134" t="e">
        <f t="shared" si="11"/>
        <v>#VALUE!</v>
      </c>
      <c r="C48" s="134" t="e">
        <f t="shared" si="12"/>
        <v>#VALUE!</v>
      </c>
      <c r="D48" s="135" t="e">
        <f t="shared" si="13"/>
        <v>#VALUE!</v>
      </c>
      <c r="E48" s="150" t="e">
        <f t="shared" si="0"/>
        <v>#VALUE!</v>
      </c>
      <c r="F48" s="150" t="e">
        <f t="shared" si="1"/>
        <v>#VALUE!</v>
      </c>
      <c r="G48" s="136" t="e">
        <f t="shared" si="2"/>
        <v>#VALUE!</v>
      </c>
      <c r="H48" s="148" t="e">
        <f t="shared" si="7"/>
        <v>#VALUE!</v>
      </c>
      <c r="I48" s="148" t="e">
        <f t="shared" si="14"/>
        <v>#VALUE!</v>
      </c>
      <c r="J48" s="148" t="e">
        <f t="shared" si="3"/>
        <v>#VALUE!</v>
      </c>
      <c r="K48" s="148" t="e">
        <f t="shared" si="15"/>
        <v>#VALUE!</v>
      </c>
      <c r="L48" s="148" t="e">
        <f t="shared" si="16"/>
        <v>#VALUE!</v>
      </c>
      <c r="M48" s="148" t="e">
        <f t="shared" si="4"/>
        <v>#VALUE!</v>
      </c>
      <c r="N48" s="148" t="e">
        <f t="shared" si="8"/>
        <v>#VALUE!</v>
      </c>
      <c r="O48" s="148"/>
      <c r="P48" s="148"/>
      <c r="Q48" s="148" t="e">
        <f t="shared" si="17"/>
        <v>#VALUE!</v>
      </c>
      <c r="R48" s="148" t="e">
        <f t="shared" si="18"/>
        <v>#VALUE!</v>
      </c>
      <c r="S48" s="137" t="e">
        <f t="shared" si="5"/>
        <v>#VALUE!</v>
      </c>
      <c r="T48" s="275" t="e">
        <f t="shared" si="20"/>
        <v>#VALUE!</v>
      </c>
      <c r="U48" s="275" t="e">
        <f t="shared" si="19"/>
        <v>#VALUE!</v>
      </c>
      <c r="V48" s="275" t="e">
        <f t="shared" si="19"/>
        <v>#VALUE!</v>
      </c>
      <c r="W48" s="275" t="e">
        <f t="shared" si="19"/>
        <v>#VALUE!</v>
      </c>
      <c r="X48" s="275" t="e">
        <f t="shared" si="19"/>
        <v>#VALUE!</v>
      </c>
      <c r="Y48" s="275" t="e">
        <f t="shared" si="19"/>
        <v>#VALUE!</v>
      </c>
      <c r="Z48" s="275" t="e">
        <f t="shared" si="19"/>
        <v>#VALUE!</v>
      </c>
      <c r="AA48" s="275" t="e">
        <f t="shared" si="19"/>
        <v>#VALUE!</v>
      </c>
      <c r="AB48" s="275" t="e">
        <f t="shared" si="19"/>
        <v>#VALUE!</v>
      </c>
      <c r="AC48" s="275" t="e">
        <f t="shared" si="19"/>
        <v>#VALUE!</v>
      </c>
      <c r="AD48" s="275" t="e">
        <f t="shared" si="19"/>
        <v>#VALUE!</v>
      </c>
      <c r="AE48" s="276" t="e">
        <f t="shared" si="9"/>
        <v>#VALUE!</v>
      </c>
    </row>
    <row r="49" spans="1:31">
      <c r="A49" s="133" t="e">
        <f t="shared" si="10"/>
        <v>#VALUE!</v>
      </c>
      <c r="B49" s="134" t="e">
        <f t="shared" si="11"/>
        <v>#VALUE!</v>
      </c>
      <c r="C49" s="134" t="e">
        <f t="shared" si="12"/>
        <v>#VALUE!</v>
      </c>
      <c r="D49" s="135" t="e">
        <f t="shared" si="13"/>
        <v>#VALUE!</v>
      </c>
      <c r="E49" s="150" t="e">
        <f t="shared" si="0"/>
        <v>#VALUE!</v>
      </c>
      <c r="F49" s="150" t="e">
        <f t="shared" si="1"/>
        <v>#VALUE!</v>
      </c>
      <c r="G49" s="136" t="e">
        <f t="shared" si="2"/>
        <v>#VALUE!</v>
      </c>
      <c r="H49" s="148" t="e">
        <f t="shared" si="7"/>
        <v>#VALUE!</v>
      </c>
      <c r="I49" s="148" t="e">
        <f t="shared" si="14"/>
        <v>#VALUE!</v>
      </c>
      <c r="J49" s="148" t="e">
        <f t="shared" si="3"/>
        <v>#VALUE!</v>
      </c>
      <c r="K49" s="148" t="e">
        <f t="shared" si="15"/>
        <v>#VALUE!</v>
      </c>
      <c r="L49" s="148" t="e">
        <f t="shared" si="16"/>
        <v>#VALUE!</v>
      </c>
      <c r="M49" s="148" t="e">
        <f t="shared" si="4"/>
        <v>#VALUE!</v>
      </c>
      <c r="N49" s="148" t="e">
        <f t="shared" si="8"/>
        <v>#VALUE!</v>
      </c>
      <c r="O49" s="148"/>
      <c r="P49" s="148"/>
      <c r="Q49" s="148" t="e">
        <f t="shared" si="17"/>
        <v>#VALUE!</v>
      </c>
      <c r="R49" s="148" t="e">
        <f t="shared" si="18"/>
        <v>#VALUE!</v>
      </c>
      <c r="S49" s="137" t="e">
        <f t="shared" si="5"/>
        <v>#VALUE!</v>
      </c>
      <c r="T49" s="275" t="e">
        <f t="shared" si="20"/>
        <v>#VALUE!</v>
      </c>
      <c r="U49" s="275" t="e">
        <f t="shared" si="19"/>
        <v>#VALUE!</v>
      </c>
      <c r="V49" s="275" t="e">
        <f t="shared" si="19"/>
        <v>#VALUE!</v>
      </c>
      <c r="W49" s="275" t="e">
        <f t="shared" si="19"/>
        <v>#VALUE!</v>
      </c>
      <c r="X49" s="275" t="e">
        <f t="shared" si="19"/>
        <v>#VALUE!</v>
      </c>
      <c r="Y49" s="275" t="e">
        <f t="shared" si="19"/>
        <v>#VALUE!</v>
      </c>
      <c r="Z49" s="275" t="e">
        <f t="shared" si="19"/>
        <v>#VALUE!</v>
      </c>
      <c r="AA49" s="275" t="e">
        <f t="shared" si="19"/>
        <v>#VALUE!</v>
      </c>
      <c r="AB49" s="275" t="e">
        <f t="shared" si="19"/>
        <v>#VALUE!</v>
      </c>
      <c r="AC49" s="275" t="e">
        <f t="shared" si="19"/>
        <v>#VALUE!</v>
      </c>
      <c r="AD49" s="275" t="e">
        <f t="shared" si="19"/>
        <v>#VALUE!</v>
      </c>
      <c r="AE49" s="276" t="e">
        <f t="shared" si="9"/>
        <v>#VALUE!</v>
      </c>
    </row>
    <row r="50" spans="1:31">
      <c r="A50" s="133" t="e">
        <f t="shared" si="10"/>
        <v>#VALUE!</v>
      </c>
      <c r="B50" s="134" t="e">
        <f t="shared" si="11"/>
        <v>#VALUE!</v>
      </c>
      <c r="C50" s="134" t="e">
        <f t="shared" si="12"/>
        <v>#VALUE!</v>
      </c>
      <c r="D50" s="135" t="e">
        <f t="shared" si="13"/>
        <v>#VALUE!</v>
      </c>
      <c r="E50" s="150" t="e">
        <f t="shared" si="0"/>
        <v>#VALUE!</v>
      </c>
      <c r="F50" s="150" t="e">
        <f t="shared" si="1"/>
        <v>#VALUE!</v>
      </c>
      <c r="G50" s="136" t="e">
        <f t="shared" si="2"/>
        <v>#VALUE!</v>
      </c>
      <c r="H50" s="148" t="e">
        <f t="shared" si="7"/>
        <v>#VALUE!</v>
      </c>
      <c r="I50" s="148" t="e">
        <f t="shared" si="14"/>
        <v>#VALUE!</v>
      </c>
      <c r="J50" s="148" t="e">
        <f t="shared" si="3"/>
        <v>#VALUE!</v>
      </c>
      <c r="K50" s="148" t="e">
        <f t="shared" si="15"/>
        <v>#VALUE!</v>
      </c>
      <c r="L50" s="148" t="e">
        <f t="shared" si="16"/>
        <v>#VALUE!</v>
      </c>
      <c r="M50" s="148" t="e">
        <f t="shared" si="4"/>
        <v>#VALUE!</v>
      </c>
      <c r="N50" s="148" t="e">
        <f t="shared" si="8"/>
        <v>#VALUE!</v>
      </c>
      <c r="O50" s="148"/>
      <c r="P50" s="148"/>
      <c r="Q50" s="148" t="e">
        <f t="shared" si="17"/>
        <v>#VALUE!</v>
      </c>
      <c r="R50" s="148" t="e">
        <f t="shared" si="18"/>
        <v>#VALUE!</v>
      </c>
      <c r="S50" s="137" t="e">
        <f t="shared" si="5"/>
        <v>#VALUE!</v>
      </c>
      <c r="T50" s="275" t="e">
        <f t="shared" si="20"/>
        <v>#VALUE!</v>
      </c>
      <c r="U50" s="275" t="e">
        <f t="shared" si="19"/>
        <v>#VALUE!</v>
      </c>
      <c r="V50" s="275" t="e">
        <f t="shared" si="19"/>
        <v>#VALUE!</v>
      </c>
      <c r="W50" s="275" t="e">
        <f t="shared" si="19"/>
        <v>#VALUE!</v>
      </c>
      <c r="X50" s="275" t="e">
        <f t="shared" si="19"/>
        <v>#VALUE!</v>
      </c>
      <c r="Y50" s="275" t="e">
        <f t="shared" si="19"/>
        <v>#VALUE!</v>
      </c>
      <c r="Z50" s="275" t="e">
        <f t="shared" si="19"/>
        <v>#VALUE!</v>
      </c>
      <c r="AA50" s="275" t="e">
        <f t="shared" si="19"/>
        <v>#VALUE!</v>
      </c>
      <c r="AB50" s="275" t="e">
        <f t="shared" si="19"/>
        <v>#VALUE!</v>
      </c>
      <c r="AC50" s="275" t="e">
        <f t="shared" si="19"/>
        <v>#VALUE!</v>
      </c>
      <c r="AD50" s="275" t="e">
        <f t="shared" si="19"/>
        <v>#VALUE!</v>
      </c>
      <c r="AE50" s="276" t="e">
        <f t="shared" si="9"/>
        <v>#VALUE!</v>
      </c>
    </row>
    <row r="51" spans="1:31">
      <c r="A51" s="133" t="e">
        <f t="shared" si="10"/>
        <v>#VALUE!</v>
      </c>
      <c r="B51" s="134" t="e">
        <f t="shared" si="11"/>
        <v>#VALUE!</v>
      </c>
      <c r="C51" s="134" t="e">
        <f t="shared" si="12"/>
        <v>#VALUE!</v>
      </c>
      <c r="D51" s="135" t="e">
        <f t="shared" si="13"/>
        <v>#VALUE!</v>
      </c>
      <c r="E51" s="150" t="e">
        <f t="shared" si="0"/>
        <v>#VALUE!</v>
      </c>
      <c r="F51" s="150" t="e">
        <f t="shared" si="1"/>
        <v>#VALUE!</v>
      </c>
      <c r="G51" s="136" t="e">
        <f t="shared" si="2"/>
        <v>#VALUE!</v>
      </c>
      <c r="H51" s="148" t="e">
        <f t="shared" si="7"/>
        <v>#VALUE!</v>
      </c>
      <c r="I51" s="148" t="e">
        <f t="shared" si="14"/>
        <v>#VALUE!</v>
      </c>
      <c r="J51" s="148" t="e">
        <f t="shared" si="3"/>
        <v>#VALUE!</v>
      </c>
      <c r="K51" s="148" t="e">
        <f t="shared" si="15"/>
        <v>#VALUE!</v>
      </c>
      <c r="L51" s="148" t="e">
        <f t="shared" si="16"/>
        <v>#VALUE!</v>
      </c>
      <c r="M51" s="148" t="e">
        <f t="shared" si="4"/>
        <v>#VALUE!</v>
      </c>
      <c r="N51" s="148" t="e">
        <f t="shared" si="8"/>
        <v>#VALUE!</v>
      </c>
      <c r="O51" s="148"/>
      <c r="P51" s="148"/>
      <c r="Q51" s="148" t="e">
        <f t="shared" si="17"/>
        <v>#VALUE!</v>
      </c>
      <c r="R51" s="148" t="e">
        <f t="shared" si="18"/>
        <v>#VALUE!</v>
      </c>
      <c r="S51" s="137" t="e">
        <f t="shared" si="5"/>
        <v>#VALUE!</v>
      </c>
      <c r="T51" s="275" t="e">
        <f t="shared" si="20"/>
        <v>#VALUE!</v>
      </c>
      <c r="U51" s="275" t="e">
        <f t="shared" si="19"/>
        <v>#VALUE!</v>
      </c>
      <c r="V51" s="275" t="e">
        <f t="shared" si="19"/>
        <v>#VALUE!</v>
      </c>
      <c r="W51" s="275" t="e">
        <f t="shared" si="19"/>
        <v>#VALUE!</v>
      </c>
      <c r="X51" s="275" t="e">
        <f t="shared" si="19"/>
        <v>#VALUE!</v>
      </c>
      <c r="Y51" s="275" t="e">
        <f t="shared" si="19"/>
        <v>#VALUE!</v>
      </c>
      <c r="Z51" s="275" t="e">
        <f t="shared" si="19"/>
        <v>#VALUE!</v>
      </c>
      <c r="AA51" s="275" t="e">
        <f t="shared" si="19"/>
        <v>#VALUE!</v>
      </c>
      <c r="AB51" s="275" t="e">
        <f t="shared" si="19"/>
        <v>#VALUE!</v>
      </c>
      <c r="AC51" s="275" t="e">
        <f t="shared" si="19"/>
        <v>#VALUE!</v>
      </c>
      <c r="AD51" s="275" t="e">
        <f t="shared" si="19"/>
        <v>#VALUE!</v>
      </c>
      <c r="AE51" s="276" t="e">
        <f t="shared" si="9"/>
        <v>#VALUE!</v>
      </c>
    </row>
    <row r="52" spans="1:31">
      <c r="A52" s="133" t="e">
        <f t="shared" si="10"/>
        <v>#VALUE!</v>
      </c>
      <c r="B52" s="134" t="e">
        <f t="shared" si="11"/>
        <v>#VALUE!</v>
      </c>
      <c r="C52" s="134" t="e">
        <f t="shared" si="12"/>
        <v>#VALUE!</v>
      </c>
      <c r="D52" s="135" t="e">
        <f t="shared" si="13"/>
        <v>#VALUE!</v>
      </c>
      <c r="E52" s="150" t="e">
        <f t="shared" si="0"/>
        <v>#VALUE!</v>
      </c>
      <c r="F52" s="150" t="e">
        <f t="shared" si="1"/>
        <v>#VALUE!</v>
      </c>
      <c r="G52" s="136" t="e">
        <f t="shared" si="2"/>
        <v>#VALUE!</v>
      </c>
      <c r="H52" s="148" t="e">
        <f t="shared" si="7"/>
        <v>#VALUE!</v>
      </c>
      <c r="I52" s="148" t="e">
        <f t="shared" si="14"/>
        <v>#VALUE!</v>
      </c>
      <c r="J52" s="148" t="e">
        <f t="shared" si="3"/>
        <v>#VALUE!</v>
      </c>
      <c r="K52" s="148" t="e">
        <f t="shared" si="15"/>
        <v>#VALUE!</v>
      </c>
      <c r="L52" s="148" t="e">
        <f t="shared" si="16"/>
        <v>#VALUE!</v>
      </c>
      <c r="M52" s="148" t="e">
        <f t="shared" si="4"/>
        <v>#VALUE!</v>
      </c>
      <c r="N52" s="148" t="e">
        <f t="shared" si="8"/>
        <v>#VALUE!</v>
      </c>
      <c r="O52" s="148"/>
      <c r="P52" s="148"/>
      <c r="Q52" s="148" t="e">
        <f t="shared" si="17"/>
        <v>#VALUE!</v>
      </c>
      <c r="R52" s="148" t="e">
        <f t="shared" si="18"/>
        <v>#VALUE!</v>
      </c>
      <c r="S52" s="137" t="e">
        <f t="shared" si="5"/>
        <v>#VALUE!</v>
      </c>
      <c r="T52" s="275" t="e">
        <f t="shared" si="20"/>
        <v>#VALUE!</v>
      </c>
      <c r="U52" s="275" t="e">
        <f t="shared" si="19"/>
        <v>#VALUE!</v>
      </c>
      <c r="V52" s="275" t="e">
        <f t="shared" si="19"/>
        <v>#VALUE!</v>
      </c>
      <c r="W52" s="275" t="e">
        <f t="shared" si="19"/>
        <v>#VALUE!</v>
      </c>
      <c r="X52" s="275" t="e">
        <f t="shared" si="19"/>
        <v>#VALUE!</v>
      </c>
      <c r="Y52" s="275" t="e">
        <f t="shared" si="19"/>
        <v>#VALUE!</v>
      </c>
      <c r="Z52" s="275" t="e">
        <f t="shared" si="19"/>
        <v>#VALUE!</v>
      </c>
      <c r="AA52" s="275" t="e">
        <f t="shared" si="19"/>
        <v>#VALUE!</v>
      </c>
      <c r="AB52" s="275" t="e">
        <f t="shared" si="19"/>
        <v>#VALUE!</v>
      </c>
      <c r="AC52" s="275" t="e">
        <f t="shared" si="19"/>
        <v>#VALUE!</v>
      </c>
      <c r="AD52" s="275" t="e">
        <f t="shared" si="19"/>
        <v>#VALUE!</v>
      </c>
      <c r="AE52" s="276" t="e">
        <f t="shared" si="9"/>
        <v>#VALUE!</v>
      </c>
    </row>
    <row r="53" spans="1:31">
      <c r="A53" s="133" t="e">
        <f t="shared" si="10"/>
        <v>#VALUE!</v>
      </c>
      <c r="B53" s="134" t="e">
        <f t="shared" si="11"/>
        <v>#VALUE!</v>
      </c>
      <c r="C53" s="134" t="e">
        <f t="shared" si="12"/>
        <v>#VALUE!</v>
      </c>
      <c r="D53" s="135" t="e">
        <f t="shared" si="13"/>
        <v>#VALUE!</v>
      </c>
      <c r="E53" s="150" t="e">
        <f t="shared" si="0"/>
        <v>#VALUE!</v>
      </c>
      <c r="F53" s="150" t="e">
        <f t="shared" si="1"/>
        <v>#VALUE!</v>
      </c>
      <c r="G53" s="136" t="e">
        <f t="shared" si="2"/>
        <v>#VALUE!</v>
      </c>
      <c r="H53" s="148" t="e">
        <f t="shared" si="7"/>
        <v>#VALUE!</v>
      </c>
      <c r="I53" s="148" t="e">
        <f t="shared" si="14"/>
        <v>#VALUE!</v>
      </c>
      <c r="J53" s="148" t="e">
        <f t="shared" si="3"/>
        <v>#VALUE!</v>
      </c>
      <c r="K53" s="148" t="e">
        <f t="shared" si="15"/>
        <v>#VALUE!</v>
      </c>
      <c r="L53" s="148" t="e">
        <f t="shared" si="16"/>
        <v>#VALUE!</v>
      </c>
      <c r="M53" s="148" t="e">
        <f t="shared" si="4"/>
        <v>#VALUE!</v>
      </c>
      <c r="N53" s="148" t="e">
        <f t="shared" si="8"/>
        <v>#VALUE!</v>
      </c>
      <c r="O53" s="148"/>
      <c r="P53" s="148"/>
      <c r="Q53" s="148" t="e">
        <f t="shared" si="17"/>
        <v>#VALUE!</v>
      </c>
      <c r="R53" s="148" t="e">
        <f t="shared" si="18"/>
        <v>#VALUE!</v>
      </c>
      <c r="S53" s="137" t="e">
        <f t="shared" si="5"/>
        <v>#VALUE!</v>
      </c>
      <c r="T53" s="275" t="e">
        <f t="shared" si="20"/>
        <v>#VALUE!</v>
      </c>
      <c r="U53" s="275" t="e">
        <f t="shared" si="19"/>
        <v>#VALUE!</v>
      </c>
      <c r="V53" s="275" t="e">
        <f t="shared" si="19"/>
        <v>#VALUE!</v>
      </c>
      <c r="W53" s="275" t="e">
        <f t="shared" si="19"/>
        <v>#VALUE!</v>
      </c>
      <c r="X53" s="275" t="e">
        <f t="shared" si="19"/>
        <v>#VALUE!</v>
      </c>
      <c r="Y53" s="275" t="e">
        <f t="shared" si="19"/>
        <v>#VALUE!</v>
      </c>
      <c r="Z53" s="275" t="e">
        <f t="shared" si="19"/>
        <v>#VALUE!</v>
      </c>
      <c r="AA53" s="275" t="e">
        <f t="shared" si="19"/>
        <v>#VALUE!</v>
      </c>
      <c r="AB53" s="275" t="e">
        <f t="shared" si="19"/>
        <v>#VALUE!</v>
      </c>
      <c r="AC53" s="275" t="e">
        <f t="shared" si="19"/>
        <v>#VALUE!</v>
      </c>
      <c r="AD53" s="275" t="e">
        <f t="shared" si="19"/>
        <v>#VALUE!</v>
      </c>
      <c r="AE53" s="276" t="e">
        <f t="shared" si="9"/>
        <v>#VALUE!</v>
      </c>
    </row>
    <row r="54" spans="1:31">
      <c r="A54" s="133" t="e">
        <f t="shared" si="10"/>
        <v>#VALUE!</v>
      </c>
      <c r="B54" s="134" t="e">
        <f t="shared" si="11"/>
        <v>#VALUE!</v>
      </c>
      <c r="C54" s="134" t="e">
        <f t="shared" si="12"/>
        <v>#VALUE!</v>
      </c>
      <c r="D54" s="135" t="e">
        <f t="shared" si="13"/>
        <v>#VALUE!</v>
      </c>
      <c r="E54" s="150" t="e">
        <f t="shared" si="0"/>
        <v>#VALUE!</v>
      </c>
      <c r="F54" s="150" t="e">
        <f t="shared" si="1"/>
        <v>#VALUE!</v>
      </c>
      <c r="G54" s="136" t="e">
        <f t="shared" si="2"/>
        <v>#VALUE!</v>
      </c>
      <c r="H54" s="148" t="e">
        <f t="shared" si="7"/>
        <v>#VALUE!</v>
      </c>
      <c r="I54" s="148" t="e">
        <f t="shared" si="14"/>
        <v>#VALUE!</v>
      </c>
      <c r="J54" s="148" t="e">
        <f t="shared" si="3"/>
        <v>#VALUE!</v>
      </c>
      <c r="K54" s="148" t="e">
        <f t="shared" si="15"/>
        <v>#VALUE!</v>
      </c>
      <c r="L54" s="148" t="e">
        <f t="shared" si="16"/>
        <v>#VALUE!</v>
      </c>
      <c r="M54" s="148" t="e">
        <f t="shared" si="4"/>
        <v>#VALUE!</v>
      </c>
      <c r="N54" s="148" t="e">
        <f t="shared" si="8"/>
        <v>#VALUE!</v>
      </c>
      <c r="O54" s="148"/>
      <c r="P54" s="148"/>
      <c r="Q54" s="148" t="e">
        <f t="shared" si="17"/>
        <v>#VALUE!</v>
      </c>
      <c r="R54" s="148" t="e">
        <f t="shared" si="18"/>
        <v>#VALUE!</v>
      </c>
      <c r="S54" s="137" t="e">
        <f t="shared" si="5"/>
        <v>#VALUE!</v>
      </c>
      <c r="T54" s="275" t="e">
        <f t="shared" si="20"/>
        <v>#VALUE!</v>
      </c>
      <c r="U54" s="275" t="e">
        <f t="shared" si="19"/>
        <v>#VALUE!</v>
      </c>
      <c r="V54" s="275" t="e">
        <f t="shared" si="19"/>
        <v>#VALUE!</v>
      </c>
      <c r="W54" s="275" t="e">
        <f t="shared" si="19"/>
        <v>#VALUE!</v>
      </c>
      <c r="X54" s="275" t="e">
        <f t="shared" si="19"/>
        <v>#VALUE!</v>
      </c>
      <c r="Y54" s="275" t="e">
        <f t="shared" si="19"/>
        <v>#VALUE!</v>
      </c>
      <c r="Z54" s="275" t="e">
        <f t="shared" si="19"/>
        <v>#VALUE!</v>
      </c>
      <c r="AA54" s="275" t="e">
        <f t="shared" si="19"/>
        <v>#VALUE!</v>
      </c>
      <c r="AB54" s="275" t="e">
        <f t="shared" si="19"/>
        <v>#VALUE!</v>
      </c>
      <c r="AC54" s="275" t="e">
        <f t="shared" si="19"/>
        <v>#VALUE!</v>
      </c>
      <c r="AD54" s="275" t="e">
        <f t="shared" si="19"/>
        <v>#VALUE!</v>
      </c>
      <c r="AE54" s="276" t="e">
        <f t="shared" si="9"/>
        <v>#VALUE!</v>
      </c>
    </row>
    <row r="55" spans="1:31">
      <c r="A55" s="133" t="e">
        <f t="shared" si="10"/>
        <v>#VALUE!</v>
      </c>
      <c r="B55" s="134" t="e">
        <f t="shared" si="11"/>
        <v>#VALUE!</v>
      </c>
      <c r="C55" s="134" t="e">
        <f t="shared" si="12"/>
        <v>#VALUE!</v>
      </c>
      <c r="D55" s="135" t="e">
        <f t="shared" si="13"/>
        <v>#VALUE!</v>
      </c>
      <c r="E55" s="150" t="e">
        <f t="shared" si="0"/>
        <v>#VALUE!</v>
      </c>
      <c r="F55" s="150" t="e">
        <f t="shared" si="1"/>
        <v>#VALUE!</v>
      </c>
      <c r="G55" s="136" t="e">
        <f t="shared" si="2"/>
        <v>#VALUE!</v>
      </c>
      <c r="H55" s="148" t="e">
        <f t="shared" si="7"/>
        <v>#VALUE!</v>
      </c>
      <c r="I55" s="148" t="e">
        <f t="shared" si="14"/>
        <v>#VALUE!</v>
      </c>
      <c r="J55" s="148" t="e">
        <f t="shared" si="3"/>
        <v>#VALUE!</v>
      </c>
      <c r="K55" s="148" t="e">
        <f t="shared" si="15"/>
        <v>#VALUE!</v>
      </c>
      <c r="L55" s="148" t="e">
        <f t="shared" si="16"/>
        <v>#VALUE!</v>
      </c>
      <c r="M55" s="148" t="e">
        <f t="shared" si="4"/>
        <v>#VALUE!</v>
      </c>
      <c r="N55" s="148" t="e">
        <f t="shared" si="8"/>
        <v>#VALUE!</v>
      </c>
      <c r="O55" s="148"/>
      <c r="P55" s="148"/>
      <c r="Q55" s="148" t="e">
        <f t="shared" si="17"/>
        <v>#VALUE!</v>
      </c>
      <c r="R55" s="148" t="e">
        <f t="shared" si="18"/>
        <v>#VALUE!</v>
      </c>
      <c r="S55" s="137" t="e">
        <f t="shared" si="5"/>
        <v>#VALUE!</v>
      </c>
      <c r="T55" s="275" t="e">
        <f t="shared" si="20"/>
        <v>#VALUE!</v>
      </c>
      <c r="U55" s="275" t="e">
        <f t="shared" si="19"/>
        <v>#VALUE!</v>
      </c>
      <c r="V55" s="275" t="e">
        <f t="shared" si="19"/>
        <v>#VALUE!</v>
      </c>
      <c r="W55" s="275" t="e">
        <f t="shared" si="19"/>
        <v>#VALUE!</v>
      </c>
      <c r="X55" s="275" t="e">
        <f t="shared" si="19"/>
        <v>#VALUE!</v>
      </c>
      <c r="Y55" s="275" t="e">
        <f t="shared" si="19"/>
        <v>#VALUE!</v>
      </c>
      <c r="Z55" s="275" t="e">
        <f t="shared" si="19"/>
        <v>#VALUE!</v>
      </c>
      <c r="AA55" s="275" t="e">
        <f t="shared" si="19"/>
        <v>#VALUE!</v>
      </c>
      <c r="AB55" s="275" t="e">
        <f t="shared" si="19"/>
        <v>#VALUE!</v>
      </c>
      <c r="AC55" s="275" t="e">
        <f t="shared" si="19"/>
        <v>#VALUE!</v>
      </c>
      <c r="AD55" s="275" t="e">
        <f t="shared" si="19"/>
        <v>#VALUE!</v>
      </c>
      <c r="AE55" s="276" t="e">
        <f t="shared" si="9"/>
        <v>#VALUE!</v>
      </c>
    </row>
    <row r="56" spans="1:31">
      <c r="A56" s="133" t="e">
        <f t="shared" si="10"/>
        <v>#VALUE!</v>
      </c>
      <c r="B56" s="134" t="e">
        <f t="shared" si="11"/>
        <v>#VALUE!</v>
      </c>
      <c r="C56" s="134" t="e">
        <f t="shared" si="12"/>
        <v>#VALUE!</v>
      </c>
      <c r="D56" s="135" t="e">
        <f t="shared" si="13"/>
        <v>#VALUE!</v>
      </c>
      <c r="E56" s="150" t="e">
        <f t="shared" si="0"/>
        <v>#VALUE!</v>
      </c>
      <c r="F56" s="150" t="e">
        <f t="shared" si="1"/>
        <v>#VALUE!</v>
      </c>
      <c r="G56" s="136" t="e">
        <f t="shared" si="2"/>
        <v>#VALUE!</v>
      </c>
      <c r="H56" s="148" t="e">
        <f t="shared" si="7"/>
        <v>#VALUE!</v>
      </c>
      <c r="I56" s="148" t="e">
        <f t="shared" si="14"/>
        <v>#VALUE!</v>
      </c>
      <c r="J56" s="148" t="e">
        <f t="shared" si="3"/>
        <v>#VALUE!</v>
      </c>
      <c r="K56" s="148" t="e">
        <f t="shared" si="15"/>
        <v>#VALUE!</v>
      </c>
      <c r="L56" s="148" t="e">
        <f t="shared" si="16"/>
        <v>#VALUE!</v>
      </c>
      <c r="M56" s="148" t="e">
        <f t="shared" si="4"/>
        <v>#VALUE!</v>
      </c>
      <c r="N56" s="148" t="e">
        <f t="shared" si="8"/>
        <v>#VALUE!</v>
      </c>
      <c r="O56" s="148"/>
      <c r="P56" s="148"/>
      <c r="Q56" s="148" t="e">
        <f t="shared" si="17"/>
        <v>#VALUE!</v>
      </c>
      <c r="R56" s="148" t="e">
        <f t="shared" si="18"/>
        <v>#VALUE!</v>
      </c>
      <c r="S56" s="137" t="e">
        <f t="shared" si="5"/>
        <v>#VALUE!</v>
      </c>
      <c r="T56" s="275" t="e">
        <f t="shared" si="20"/>
        <v>#VALUE!</v>
      </c>
      <c r="U56" s="275" t="e">
        <f t="shared" si="19"/>
        <v>#VALUE!</v>
      </c>
      <c r="V56" s="275" t="e">
        <f t="shared" si="19"/>
        <v>#VALUE!</v>
      </c>
      <c r="W56" s="275" t="e">
        <f t="shared" si="19"/>
        <v>#VALUE!</v>
      </c>
      <c r="X56" s="275" t="e">
        <f t="shared" si="19"/>
        <v>#VALUE!</v>
      </c>
      <c r="Y56" s="275" t="e">
        <f t="shared" si="19"/>
        <v>#VALUE!</v>
      </c>
      <c r="Z56" s="275" t="e">
        <f t="shared" si="19"/>
        <v>#VALUE!</v>
      </c>
      <c r="AA56" s="275" t="e">
        <f t="shared" si="19"/>
        <v>#VALUE!</v>
      </c>
      <c r="AB56" s="275" t="e">
        <f t="shared" si="19"/>
        <v>#VALUE!</v>
      </c>
      <c r="AC56" s="275" t="e">
        <f t="shared" si="19"/>
        <v>#VALUE!</v>
      </c>
      <c r="AD56" s="275" t="e">
        <f t="shared" si="19"/>
        <v>#VALUE!</v>
      </c>
      <c r="AE56" s="276" t="e">
        <f t="shared" si="9"/>
        <v>#VALUE!</v>
      </c>
    </row>
    <row r="57" spans="1:31">
      <c r="A57" s="133" t="e">
        <f t="shared" si="10"/>
        <v>#VALUE!</v>
      </c>
      <c r="B57" s="134" t="e">
        <f t="shared" si="11"/>
        <v>#VALUE!</v>
      </c>
      <c r="C57" s="134" t="e">
        <f t="shared" si="12"/>
        <v>#VALUE!</v>
      </c>
      <c r="D57" s="135" t="e">
        <f t="shared" si="13"/>
        <v>#VALUE!</v>
      </c>
      <c r="E57" s="150" t="e">
        <f t="shared" si="0"/>
        <v>#VALUE!</v>
      </c>
      <c r="F57" s="150" t="e">
        <f t="shared" si="1"/>
        <v>#VALUE!</v>
      </c>
      <c r="G57" s="136" t="e">
        <f t="shared" si="2"/>
        <v>#VALUE!</v>
      </c>
      <c r="H57" s="148" t="e">
        <f t="shared" si="7"/>
        <v>#VALUE!</v>
      </c>
      <c r="I57" s="148" t="e">
        <f t="shared" si="14"/>
        <v>#VALUE!</v>
      </c>
      <c r="J57" s="148" t="e">
        <f t="shared" si="3"/>
        <v>#VALUE!</v>
      </c>
      <c r="K57" s="148" t="e">
        <f t="shared" si="15"/>
        <v>#VALUE!</v>
      </c>
      <c r="L57" s="148" t="e">
        <f t="shared" si="16"/>
        <v>#VALUE!</v>
      </c>
      <c r="M57" s="148" t="e">
        <f t="shared" si="4"/>
        <v>#VALUE!</v>
      </c>
      <c r="N57" s="148" t="e">
        <f t="shared" si="8"/>
        <v>#VALUE!</v>
      </c>
      <c r="O57" s="148"/>
      <c r="P57" s="148"/>
      <c r="Q57" s="148" t="e">
        <f t="shared" si="17"/>
        <v>#VALUE!</v>
      </c>
      <c r="R57" s="148" t="e">
        <f t="shared" si="18"/>
        <v>#VALUE!</v>
      </c>
      <c r="S57" s="137" t="e">
        <f t="shared" si="5"/>
        <v>#VALUE!</v>
      </c>
      <c r="T57" s="275" t="e">
        <f t="shared" si="20"/>
        <v>#VALUE!</v>
      </c>
      <c r="U57" s="275" t="e">
        <f t="shared" si="19"/>
        <v>#VALUE!</v>
      </c>
      <c r="V57" s="275" t="e">
        <f t="shared" si="19"/>
        <v>#VALUE!</v>
      </c>
      <c r="W57" s="275" t="e">
        <f t="shared" si="19"/>
        <v>#VALUE!</v>
      </c>
      <c r="X57" s="275" t="e">
        <f t="shared" si="19"/>
        <v>#VALUE!</v>
      </c>
      <c r="Y57" s="275" t="e">
        <f t="shared" si="19"/>
        <v>#VALUE!</v>
      </c>
      <c r="Z57" s="275" t="e">
        <f t="shared" si="19"/>
        <v>#VALUE!</v>
      </c>
      <c r="AA57" s="275" t="e">
        <f t="shared" si="19"/>
        <v>#VALUE!</v>
      </c>
      <c r="AB57" s="275" t="e">
        <f t="shared" si="19"/>
        <v>#VALUE!</v>
      </c>
      <c r="AC57" s="275" t="e">
        <f t="shared" si="19"/>
        <v>#VALUE!</v>
      </c>
      <c r="AD57" s="275" t="e">
        <f t="shared" si="19"/>
        <v>#VALUE!</v>
      </c>
      <c r="AE57" s="276" t="e">
        <f t="shared" si="9"/>
        <v>#VALUE!</v>
      </c>
    </row>
    <row r="58" spans="1:31">
      <c r="A58" s="133" t="e">
        <f t="shared" si="10"/>
        <v>#VALUE!</v>
      </c>
      <c r="B58" s="134" t="e">
        <f t="shared" si="11"/>
        <v>#VALUE!</v>
      </c>
      <c r="C58" s="134" t="e">
        <f t="shared" si="12"/>
        <v>#VALUE!</v>
      </c>
      <c r="D58" s="135" t="e">
        <f t="shared" si="13"/>
        <v>#VALUE!</v>
      </c>
      <c r="E58" s="150" t="e">
        <f t="shared" si="0"/>
        <v>#VALUE!</v>
      </c>
      <c r="F58" s="150" t="e">
        <f t="shared" si="1"/>
        <v>#VALUE!</v>
      </c>
      <c r="G58" s="136" t="e">
        <f t="shared" si="2"/>
        <v>#VALUE!</v>
      </c>
      <c r="H58" s="148" t="e">
        <f t="shared" si="7"/>
        <v>#VALUE!</v>
      </c>
      <c r="I58" s="148" t="e">
        <f t="shared" si="14"/>
        <v>#VALUE!</v>
      </c>
      <c r="J58" s="148" t="e">
        <f t="shared" si="3"/>
        <v>#VALUE!</v>
      </c>
      <c r="K58" s="148" t="e">
        <f t="shared" si="15"/>
        <v>#VALUE!</v>
      </c>
      <c r="L58" s="148" t="e">
        <f t="shared" si="16"/>
        <v>#VALUE!</v>
      </c>
      <c r="M58" s="148" t="e">
        <f t="shared" si="4"/>
        <v>#VALUE!</v>
      </c>
      <c r="N58" s="148" t="e">
        <f t="shared" si="8"/>
        <v>#VALUE!</v>
      </c>
      <c r="O58" s="148"/>
      <c r="P58" s="148"/>
      <c r="Q58" s="148" t="e">
        <f t="shared" si="17"/>
        <v>#VALUE!</v>
      </c>
      <c r="R58" s="148" t="e">
        <f t="shared" si="18"/>
        <v>#VALUE!</v>
      </c>
      <c r="S58" s="137" t="e">
        <f t="shared" si="5"/>
        <v>#VALUE!</v>
      </c>
      <c r="T58" s="275" t="e">
        <f t="shared" si="20"/>
        <v>#VALUE!</v>
      </c>
      <c r="U58" s="275" t="e">
        <f t="shared" si="19"/>
        <v>#VALUE!</v>
      </c>
      <c r="V58" s="275" t="e">
        <f t="shared" si="19"/>
        <v>#VALUE!</v>
      </c>
      <c r="W58" s="275" t="e">
        <f t="shared" si="19"/>
        <v>#VALUE!</v>
      </c>
      <c r="X58" s="275" t="e">
        <f t="shared" si="19"/>
        <v>#VALUE!</v>
      </c>
      <c r="Y58" s="275" t="e">
        <f t="shared" si="19"/>
        <v>#VALUE!</v>
      </c>
      <c r="Z58" s="275" t="e">
        <f t="shared" si="19"/>
        <v>#VALUE!</v>
      </c>
      <c r="AA58" s="275" t="e">
        <f t="shared" si="19"/>
        <v>#VALUE!</v>
      </c>
      <c r="AB58" s="275" t="e">
        <f t="shared" si="19"/>
        <v>#VALUE!</v>
      </c>
      <c r="AC58" s="275" t="e">
        <f t="shared" si="19"/>
        <v>#VALUE!</v>
      </c>
      <c r="AD58" s="275" t="e">
        <f t="shared" si="19"/>
        <v>#VALUE!</v>
      </c>
      <c r="AE58" s="276" t="e">
        <f t="shared" si="9"/>
        <v>#VALUE!</v>
      </c>
    </row>
    <row r="59" spans="1:31">
      <c r="A59" s="133" t="e">
        <f t="shared" si="10"/>
        <v>#VALUE!</v>
      </c>
      <c r="B59" s="134" t="e">
        <f t="shared" si="11"/>
        <v>#VALUE!</v>
      </c>
      <c r="C59" s="134" t="e">
        <f t="shared" si="12"/>
        <v>#VALUE!</v>
      </c>
      <c r="D59" s="135" t="e">
        <f t="shared" si="13"/>
        <v>#VALUE!</v>
      </c>
      <c r="E59" s="150" t="e">
        <f t="shared" si="0"/>
        <v>#VALUE!</v>
      </c>
      <c r="F59" s="150" t="e">
        <f t="shared" si="1"/>
        <v>#VALUE!</v>
      </c>
      <c r="G59" s="136" t="e">
        <f t="shared" si="2"/>
        <v>#VALUE!</v>
      </c>
      <c r="H59" s="148" t="e">
        <f t="shared" si="7"/>
        <v>#VALUE!</v>
      </c>
      <c r="I59" s="148" t="e">
        <f t="shared" si="14"/>
        <v>#VALUE!</v>
      </c>
      <c r="J59" s="148" t="e">
        <f t="shared" si="3"/>
        <v>#VALUE!</v>
      </c>
      <c r="K59" s="148" t="e">
        <f t="shared" si="15"/>
        <v>#VALUE!</v>
      </c>
      <c r="L59" s="148" t="e">
        <f t="shared" si="16"/>
        <v>#VALUE!</v>
      </c>
      <c r="M59" s="148" t="e">
        <f t="shared" si="4"/>
        <v>#VALUE!</v>
      </c>
      <c r="N59" s="148" t="e">
        <f t="shared" si="8"/>
        <v>#VALUE!</v>
      </c>
      <c r="O59" s="148"/>
      <c r="P59" s="148"/>
      <c r="Q59" s="148" t="e">
        <f t="shared" si="17"/>
        <v>#VALUE!</v>
      </c>
      <c r="R59" s="148" t="e">
        <f t="shared" si="18"/>
        <v>#VALUE!</v>
      </c>
      <c r="S59" s="137" t="e">
        <f t="shared" si="5"/>
        <v>#VALUE!</v>
      </c>
      <c r="T59" s="275" t="e">
        <f t="shared" si="20"/>
        <v>#VALUE!</v>
      </c>
      <c r="U59" s="275" t="e">
        <f t="shared" si="19"/>
        <v>#VALUE!</v>
      </c>
      <c r="V59" s="275" t="e">
        <f t="shared" si="19"/>
        <v>#VALUE!</v>
      </c>
      <c r="W59" s="275" t="e">
        <f t="shared" si="19"/>
        <v>#VALUE!</v>
      </c>
      <c r="X59" s="275" t="e">
        <f t="shared" si="19"/>
        <v>#VALUE!</v>
      </c>
      <c r="Y59" s="275" t="e">
        <f t="shared" si="19"/>
        <v>#VALUE!</v>
      </c>
      <c r="Z59" s="275" t="e">
        <f t="shared" si="19"/>
        <v>#VALUE!</v>
      </c>
      <c r="AA59" s="275" t="e">
        <f t="shared" si="19"/>
        <v>#VALUE!</v>
      </c>
      <c r="AB59" s="275" t="e">
        <f t="shared" si="19"/>
        <v>#VALUE!</v>
      </c>
      <c r="AC59" s="275" t="e">
        <f t="shared" si="19"/>
        <v>#VALUE!</v>
      </c>
      <c r="AD59" s="275" t="e">
        <f t="shared" si="19"/>
        <v>#VALUE!</v>
      </c>
      <c r="AE59" s="276" t="e">
        <f t="shared" si="9"/>
        <v>#VALUE!</v>
      </c>
    </row>
    <row r="60" spans="1:31">
      <c r="A60" s="133" t="e">
        <f t="shared" si="10"/>
        <v>#VALUE!</v>
      </c>
      <c r="B60" s="134" t="e">
        <f t="shared" si="11"/>
        <v>#VALUE!</v>
      </c>
      <c r="C60" s="134" t="e">
        <f t="shared" si="12"/>
        <v>#VALUE!</v>
      </c>
      <c r="D60" s="135" t="e">
        <f t="shared" si="13"/>
        <v>#VALUE!</v>
      </c>
      <c r="E60" s="150" t="e">
        <f t="shared" si="0"/>
        <v>#VALUE!</v>
      </c>
      <c r="F60" s="150" t="e">
        <f t="shared" si="1"/>
        <v>#VALUE!</v>
      </c>
      <c r="G60" s="136" t="e">
        <f t="shared" si="2"/>
        <v>#VALUE!</v>
      </c>
      <c r="H60" s="148" t="e">
        <f t="shared" si="7"/>
        <v>#VALUE!</v>
      </c>
      <c r="I60" s="148" t="e">
        <f t="shared" si="14"/>
        <v>#VALUE!</v>
      </c>
      <c r="J60" s="148" t="e">
        <f t="shared" si="3"/>
        <v>#VALUE!</v>
      </c>
      <c r="K60" s="148" t="e">
        <f t="shared" si="15"/>
        <v>#VALUE!</v>
      </c>
      <c r="L60" s="148" t="e">
        <f t="shared" si="16"/>
        <v>#VALUE!</v>
      </c>
      <c r="M60" s="148" t="e">
        <f t="shared" si="4"/>
        <v>#VALUE!</v>
      </c>
      <c r="N60" s="148" t="e">
        <f t="shared" si="8"/>
        <v>#VALUE!</v>
      </c>
      <c r="O60" s="148"/>
      <c r="P60" s="148"/>
      <c r="Q60" s="148" t="e">
        <f t="shared" si="17"/>
        <v>#VALUE!</v>
      </c>
      <c r="R60" s="148" t="e">
        <f t="shared" si="18"/>
        <v>#VALUE!</v>
      </c>
      <c r="S60" s="137" t="e">
        <f t="shared" si="5"/>
        <v>#VALUE!</v>
      </c>
      <c r="T60" s="275" t="e">
        <f t="shared" si="20"/>
        <v>#VALUE!</v>
      </c>
      <c r="U60" s="275" t="e">
        <f t="shared" si="19"/>
        <v>#VALUE!</v>
      </c>
      <c r="V60" s="275" t="e">
        <f t="shared" si="19"/>
        <v>#VALUE!</v>
      </c>
      <c r="W60" s="275" t="e">
        <f t="shared" si="19"/>
        <v>#VALUE!</v>
      </c>
      <c r="X60" s="275" t="e">
        <f t="shared" si="19"/>
        <v>#VALUE!</v>
      </c>
      <c r="Y60" s="275" t="e">
        <f t="shared" si="19"/>
        <v>#VALUE!</v>
      </c>
      <c r="Z60" s="275" t="e">
        <f t="shared" si="19"/>
        <v>#VALUE!</v>
      </c>
      <c r="AA60" s="275" t="e">
        <f t="shared" si="19"/>
        <v>#VALUE!</v>
      </c>
      <c r="AB60" s="275" t="e">
        <f t="shared" si="19"/>
        <v>#VALUE!</v>
      </c>
      <c r="AC60" s="275" t="e">
        <f t="shared" si="19"/>
        <v>#VALUE!</v>
      </c>
      <c r="AD60" s="275" t="e">
        <f t="shared" si="19"/>
        <v>#VALUE!</v>
      </c>
      <c r="AE60" s="276" t="e">
        <f t="shared" si="9"/>
        <v>#VALUE!</v>
      </c>
    </row>
    <row r="61" spans="1:31">
      <c r="A61" s="133" t="e">
        <f t="shared" si="10"/>
        <v>#VALUE!</v>
      </c>
      <c r="B61" s="134" t="e">
        <f t="shared" si="11"/>
        <v>#VALUE!</v>
      </c>
      <c r="C61" s="134" t="e">
        <f t="shared" si="12"/>
        <v>#VALUE!</v>
      </c>
      <c r="D61" s="135" t="e">
        <f t="shared" si="13"/>
        <v>#VALUE!</v>
      </c>
      <c r="E61" s="150" t="e">
        <f t="shared" si="0"/>
        <v>#VALUE!</v>
      </c>
      <c r="F61" s="150" t="e">
        <f t="shared" si="1"/>
        <v>#VALUE!</v>
      </c>
      <c r="G61" s="136" t="e">
        <f t="shared" si="2"/>
        <v>#VALUE!</v>
      </c>
      <c r="H61" s="148" t="e">
        <f t="shared" si="7"/>
        <v>#VALUE!</v>
      </c>
      <c r="I61" s="148" t="e">
        <f t="shared" si="14"/>
        <v>#VALUE!</v>
      </c>
      <c r="J61" s="148" t="e">
        <f t="shared" si="3"/>
        <v>#VALUE!</v>
      </c>
      <c r="K61" s="148" t="e">
        <f t="shared" si="15"/>
        <v>#VALUE!</v>
      </c>
      <c r="L61" s="148" t="e">
        <f t="shared" si="16"/>
        <v>#VALUE!</v>
      </c>
      <c r="M61" s="148" t="e">
        <f t="shared" si="4"/>
        <v>#VALUE!</v>
      </c>
      <c r="N61" s="148" t="e">
        <f t="shared" si="8"/>
        <v>#VALUE!</v>
      </c>
      <c r="O61" s="148"/>
      <c r="P61" s="148"/>
      <c r="Q61" s="148" t="e">
        <f t="shared" si="17"/>
        <v>#VALUE!</v>
      </c>
      <c r="R61" s="148" t="e">
        <f t="shared" si="18"/>
        <v>#VALUE!</v>
      </c>
      <c r="S61" s="137" t="e">
        <f t="shared" si="5"/>
        <v>#VALUE!</v>
      </c>
      <c r="T61" s="275" t="e">
        <f t="shared" si="20"/>
        <v>#VALUE!</v>
      </c>
      <c r="U61" s="275" t="e">
        <f t="shared" si="19"/>
        <v>#VALUE!</v>
      </c>
      <c r="V61" s="275" t="e">
        <f t="shared" si="19"/>
        <v>#VALUE!</v>
      </c>
      <c r="W61" s="275" t="e">
        <f t="shared" si="19"/>
        <v>#VALUE!</v>
      </c>
      <c r="X61" s="275" t="e">
        <f t="shared" si="19"/>
        <v>#VALUE!</v>
      </c>
      <c r="Y61" s="275" t="e">
        <f t="shared" si="19"/>
        <v>#VALUE!</v>
      </c>
      <c r="Z61" s="275" t="e">
        <f t="shared" si="19"/>
        <v>#VALUE!</v>
      </c>
      <c r="AA61" s="275" t="e">
        <f t="shared" si="19"/>
        <v>#VALUE!</v>
      </c>
      <c r="AB61" s="275" t="e">
        <f t="shared" si="19"/>
        <v>#VALUE!</v>
      </c>
      <c r="AC61" s="275" t="e">
        <f t="shared" si="19"/>
        <v>#VALUE!</v>
      </c>
      <c r="AD61" s="275" t="e">
        <f t="shared" si="19"/>
        <v>#VALUE!</v>
      </c>
      <c r="AE61" s="276" t="e">
        <f t="shared" si="9"/>
        <v>#VALUE!</v>
      </c>
    </row>
    <row r="62" spans="1:31">
      <c r="A62" s="133" t="e">
        <f t="shared" si="10"/>
        <v>#VALUE!</v>
      </c>
      <c r="B62" s="134" t="e">
        <f t="shared" si="11"/>
        <v>#VALUE!</v>
      </c>
      <c r="C62" s="134" t="e">
        <f t="shared" si="12"/>
        <v>#VALUE!</v>
      </c>
      <c r="D62" s="135" t="e">
        <f t="shared" si="13"/>
        <v>#VALUE!</v>
      </c>
      <c r="E62" s="150" t="e">
        <f t="shared" si="0"/>
        <v>#VALUE!</v>
      </c>
      <c r="F62" s="150" t="e">
        <f t="shared" si="1"/>
        <v>#VALUE!</v>
      </c>
      <c r="G62" s="136" t="e">
        <f t="shared" si="2"/>
        <v>#VALUE!</v>
      </c>
      <c r="H62" s="148" t="e">
        <f t="shared" si="7"/>
        <v>#VALUE!</v>
      </c>
      <c r="I62" s="148" t="e">
        <f t="shared" si="14"/>
        <v>#VALUE!</v>
      </c>
      <c r="J62" s="148" t="e">
        <f t="shared" si="3"/>
        <v>#VALUE!</v>
      </c>
      <c r="K62" s="148" t="e">
        <f t="shared" si="15"/>
        <v>#VALUE!</v>
      </c>
      <c r="L62" s="148" t="e">
        <f t="shared" si="16"/>
        <v>#VALUE!</v>
      </c>
      <c r="M62" s="148" t="e">
        <f t="shared" si="4"/>
        <v>#VALUE!</v>
      </c>
      <c r="N62" s="148" t="e">
        <f t="shared" si="8"/>
        <v>#VALUE!</v>
      </c>
      <c r="O62" s="148"/>
      <c r="P62" s="148"/>
      <c r="Q62" s="148" t="e">
        <f t="shared" si="17"/>
        <v>#VALUE!</v>
      </c>
      <c r="R62" s="148" t="e">
        <f t="shared" si="18"/>
        <v>#VALUE!</v>
      </c>
      <c r="S62" s="137" t="e">
        <f t="shared" si="5"/>
        <v>#VALUE!</v>
      </c>
      <c r="T62" s="275" t="e">
        <f t="shared" si="20"/>
        <v>#VALUE!</v>
      </c>
      <c r="U62" s="275" t="e">
        <f t="shared" si="19"/>
        <v>#VALUE!</v>
      </c>
      <c r="V62" s="275" t="e">
        <f t="shared" si="19"/>
        <v>#VALUE!</v>
      </c>
      <c r="W62" s="275" t="e">
        <f t="shared" si="19"/>
        <v>#VALUE!</v>
      </c>
      <c r="X62" s="275" t="e">
        <f t="shared" si="19"/>
        <v>#VALUE!</v>
      </c>
      <c r="Y62" s="275" t="e">
        <f t="shared" si="19"/>
        <v>#VALUE!</v>
      </c>
      <c r="Z62" s="275" t="e">
        <f t="shared" si="19"/>
        <v>#VALUE!</v>
      </c>
      <c r="AA62" s="275" t="e">
        <f t="shared" si="19"/>
        <v>#VALUE!</v>
      </c>
      <c r="AB62" s="275" t="e">
        <f t="shared" si="19"/>
        <v>#VALUE!</v>
      </c>
      <c r="AC62" s="275" t="e">
        <f t="shared" si="19"/>
        <v>#VALUE!</v>
      </c>
      <c r="AD62" s="275" t="e">
        <f t="shared" si="19"/>
        <v>#VALUE!</v>
      </c>
      <c r="AE62" s="276" t="e">
        <f t="shared" si="9"/>
        <v>#VALUE!</v>
      </c>
    </row>
    <row r="63" spans="1:31">
      <c r="A63" s="133" t="e">
        <f t="shared" si="10"/>
        <v>#VALUE!</v>
      </c>
      <c r="B63" s="134" t="e">
        <f t="shared" si="11"/>
        <v>#VALUE!</v>
      </c>
      <c r="C63" s="134" t="e">
        <f t="shared" si="12"/>
        <v>#VALUE!</v>
      </c>
      <c r="D63" s="135" t="e">
        <f t="shared" si="13"/>
        <v>#VALUE!</v>
      </c>
      <c r="E63" s="150" t="e">
        <f t="shared" si="0"/>
        <v>#VALUE!</v>
      </c>
      <c r="F63" s="150" t="e">
        <f t="shared" si="1"/>
        <v>#VALUE!</v>
      </c>
      <c r="G63" s="136" t="e">
        <f t="shared" si="2"/>
        <v>#VALUE!</v>
      </c>
      <c r="H63" s="148" t="e">
        <f t="shared" si="7"/>
        <v>#VALUE!</v>
      </c>
      <c r="I63" s="148" t="e">
        <f t="shared" si="14"/>
        <v>#VALUE!</v>
      </c>
      <c r="J63" s="148" t="e">
        <f t="shared" si="3"/>
        <v>#VALUE!</v>
      </c>
      <c r="K63" s="148" t="e">
        <f t="shared" si="15"/>
        <v>#VALUE!</v>
      </c>
      <c r="L63" s="148" t="e">
        <f t="shared" si="16"/>
        <v>#VALUE!</v>
      </c>
      <c r="M63" s="148" t="e">
        <f t="shared" si="4"/>
        <v>#VALUE!</v>
      </c>
      <c r="N63" s="148" t="e">
        <f t="shared" si="8"/>
        <v>#VALUE!</v>
      </c>
      <c r="O63" s="148"/>
      <c r="P63" s="148"/>
      <c r="Q63" s="148" t="e">
        <f t="shared" si="17"/>
        <v>#VALUE!</v>
      </c>
      <c r="R63" s="148" t="e">
        <f t="shared" si="18"/>
        <v>#VALUE!</v>
      </c>
      <c r="S63" s="137" t="e">
        <f t="shared" si="5"/>
        <v>#VALUE!</v>
      </c>
      <c r="T63" s="275" t="e">
        <f t="shared" si="20"/>
        <v>#VALUE!</v>
      </c>
      <c r="U63" s="275" t="e">
        <f t="shared" si="19"/>
        <v>#VALUE!</v>
      </c>
      <c r="V63" s="275" t="e">
        <f t="shared" si="19"/>
        <v>#VALUE!</v>
      </c>
      <c r="W63" s="275" t="e">
        <f t="shared" si="19"/>
        <v>#VALUE!</v>
      </c>
      <c r="X63" s="275" t="e">
        <f t="shared" si="19"/>
        <v>#VALUE!</v>
      </c>
      <c r="Y63" s="275" t="e">
        <f t="shared" si="19"/>
        <v>#VALUE!</v>
      </c>
      <c r="Z63" s="275" t="e">
        <f t="shared" si="19"/>
        <v>#VALUE!</v>
      </c>
      <c r="AA63" s="275" t="e">
        <f t="shared" si="19"/>
        <v>#VALUE!</v>
      </c>
      <c r="AB63" s="275" t="e">
        <f t="shared" si="19"/>
        <v>#VALUE!</v>
      </c>
      <c r="AC63" s="275" t="e">
        <f t="shared" si="19"/>
        <v>#VALUE!</v>
      </c>
      <c r="AD63" s="275" t="e">
        <f t="shared" si="19"/>
        <v>#VALUE!</v>
      </c>
      <c r="AE63" s="276" t="e">
        <f t="shared" si="9"/>
        <v>#VALUE!</v>
      </c>
    </row>
    <row r="64" spans="1:31">
      <c r="A64" s="133" t="e">
        <f t="shared" si="10"/>
        <v>#VALUE!</v>
      </c>
      <c r="B64" s="134" t="e">
        <f t="shared" si="11"/>
        <v>#VALUE!</v>
      </c>
      <c r="C64" s="134" t="e">
        <f t="shared" si="12"/>
        <v>#VALUE!</v>
      </c>
      <c r="D64" s="135" t="e">
        <f t="shared" si="13"/>
        <v>#VALUE!</v>
      </c>
      <c r="E64" s="150" t="e">
        <f t="shared" si="0"/>
        <v>#VALUE!</v>
      </c>
      <c r="F64" s="150" t="e">
        <f t="shared" si="1"/>
        <v>#VALUE!</v>
      </c>
      <c r="G64" s="136" t="e">
        <f t="shared" si="2"/>
        <v>#VALUE!</v>
      </c>
      <c r="H64" s="148" t="e">
        <f t="shared" si="7"/>
        <v>#VALUE!</v>
      </c>
      <c r="I64" s="148" t="e">
        <f t="shared" si="14"/>
        <v>#VALUE!</v>
      </c>
      <c r="J64" s="148" t="e">
        <f t="shared" si="3"/>
        <v>#VALUE!</v>
      </c>
      <c r="K64" s="148" t="e">
        <f t="shared" si="15"/>
        <v>#VALUE!</v>
      </c>
      <c r="L64" s="148" t="e">
        <f t="shared" si="16"/>
        <v>#VALUE!</v>
      </c>
      <c r="M64" s="148" t="e">
        <f t="shared" si="4"/>
        <v>#VALUE!</v>
      </c>
      <c r="N64" s="148" t="e">
        <f t="shared" si="8"/>
        <v>#VALUE!</v>
      </c>
      <c r="O64" s="148"/>
      <c r="P64" s="148"/>
      <c r="Q64" s="148" t="e">
        <f t="shared" si="17"/>
        <v>#VALUE!</v>
      </c>
      <c r="R64" s="148" t="e">
        <f t="shared" si="18"/>
        <v>#VALUE!</v>
      </c>
      <c r="S64" s="137" t="e">
        <f t="shared" si="5"/>
        <v>#VALUE!</v>
      </c>
      <c r="T64" s="275" t="e">
        <f t="shared" si="20"/>
        <v>#VALUE!</v>
      </c>
      <c r="U64" s="275" t="e">
        <f t="shared" si="19"/>
        <v>#VALUE!</v>
      </c>
      <c r="V64" s="275" t="e">
        <f t="shared" si="19"/>
        <v>#VALUE!</v>
      </c>
      <c r="W64" s="275" t="e">
        <f t="shared" si="19"/>
        <v>#VALUE!</v>
      </c>
      <c r="X64" s="275" t="e">
        <f t="shared" si="19"/>
        <v>#VALUE!</v>
      </c>
      <c r="Y64" s="275" t="e">
        <f t="shared" si="19"/>
        <v>#VALUE!</v>
      </c>
      <c r="Z64" s="275" t="e">
        <f t="shared" si="19"/>
        <v>#VALUE!</v>
      </c>
      <c r="AA64" s="275" t="e">
        <f t="shared" si="19"/>
        <v>#VALUE!</v>
      </c>
      <c r="AB64" s="275" t="e">
        <f t="shared" si="19"/>
        <v>#VALUE!</v>
      </c>
      <c r="AC64" s="275" t="e">
        <f t="shared" si="19"/>
        <v>#VALUE!</v>
      </c>
      <c r="AD64" s="275" t="e">
        <f t="shared" si="19"/>
        <v>#VALUE!</v>
      </c>
      <c r="AE64" s="276" t="e">
        <f t="shared" si="9"/>
        <v>#VALUE!</v>
      </c>
    </row>
    <row r="65" spans="1:31">
      <c r="A65" s="133" t="e">
        <f t="shared" si="10"/>
        <v>#VALUE!</v>
      </c>
      <c r="B65" s="134" t="e">
        <f t="shared" si="11"/>
        <v>#VALUE!</v>
      </c>
      <c r="C65" s="134" t="e">
        <f t="shared" si="12"/>
        <v>#VALUE!</v>
      </c>
      <c r="D65" s="135" t="e">
        <f t="shared" si="13"/>
        <v>#VALUE!</v>
      </c>
      <c r="E65" s="150" t="e">
        <f t="shared" si="0"/>
        <v>#VALUE!</v>
      </c>
      <c r="F65" s="150" t="e">
        <f t="shared" si="1"/>
        <v>#VALUE!</v>
      </c>
      <c r="G65" s="136" t="e">
        <f t="shared" si="2"/>
        <v>#VALUE!</v>
      </c>
      <c r="H65" s="148" t="e">
        <f t="shared" si="7"/>
        <v>#VALUE!</v>
      </c>
      <c r="I65" s="148" t="e">
        <f t="shared" si="14"/>
        <v>#VALUE!</v>
      </c>
      <c r="J65" s="148" t="e">
        <f t="shared" si="3"/>
        <v>#VALUE!</v>
      </c>
      <c r="K65" s="148" t="e">
        <f t="shared" si="15"/>
        <v>#VALUE!</v>
      </c>
      <c r="L65" s="148" t="e">
        <f t="shared" si="16"/>
        <v>#VALUE!</v>
      </c>
      <c r="M65" s="148" t="e">
        <f t="shared" si="4"/>
        <v>#VALUE!</v>
      </c>
      <c r="N65" s="148" t="e">
        <f t="shared" si="8"/>
        <v>#VALUE!</v>
      </c>
      <c r="O65" s="148"/>
      <c r="P65" s="148"/>
      <c r="Q65" s="148" t="e">
        <f t="shared" si="17"/>
        <v>#VALUE!</v>
      </c>
      <c r="R65" s="148" t="e">
        <f t="shared" si="18"/>
        <v>#VALUE!</v>
      </c>
      <c r="S65" s="137" t="e">
        <f t="shared" si="5"/>
        <v>#VALUE!</v>
      </c>
      <c r="T65" s="275" t="e">
        <f t="shared" si="20"/>
        <v>#VALUE!</v>
      </c>
      <c r="U65" s="275" t="e">
        <f t="shared" si="19"/>
        <v>#VALUE!</v>
      </c>
      <c r="V65" s="275" t="e">
        <f t="shared" si="19"/>
        <v>#VALUE!</v>
      </c>
      <c r="W65" s="275" t="e">
        <f t="shared" si="19"/>
        <v>#VALUE!</v>
      </c>
      <c r="X65" s="275" t="e">
        <f t="shared" si="19"/>
        <v>#VALUE!</v>
      </c>
      <c r="Y65" s="275" t="e">
        <f t="shared" si="19"/>
        <v>#VALUE!</v>
      </c>
      <c r="Z65" s="275" t="e">
        <f t="shared" si="19"/>
        <v>#VALUE!</v>
      </c>
      <c r="AA65" s="275" t="e">
        <f t="shared" ref="U65:AD91" si="21">MAX(0,MIN(MAX(0,$M65),AA$7)-AA$6)</f>
        <v>#VALUE!</v>
      </c>
      <c r="AB65" s="275" t="e">
        <f t="shared" si="21"/>
        <v>#VALUE!</v>
      </c>
      <c r="AC65" s="275" t="e">
        <f t="shared" si="21"/>
        <v>#VALUE!</v>
      </c>
      <c r="AD65" s="275" t="e">
        <f t="shared" si="21"/>
        <v>#VALUE!</v>
      </c>
      <c r="AE65" s="276" t="e">
        <f t="shared" si="9"/>
        <v>#VALUE!</v>
      </c>
    </row>
    <row r="66" spans="1:31">
      <c r="A66" s="133" t="e">
        <f t="shared" si="10"/>
        <v>#VALUE!</v>
      </c>
      <c r="B66" s="134" t="e">
        <f t="shared" si="11"/>
        <v>#VALUE!</v>
      </c>
      <c r="C66" s="134" t="e">
        <f t="shared" si="12"/>
        <v>#VALUE!</v>
      </c>
      <c r="D66" s="135" t="e">
        <f t="shared" si="13"/>
        <v>#VALUE!</v>
      </c>
      <c r="E66" s="150" t="e">
        <f t="shared" si="0"/>
        <v>#VALUE!</v>
      </c>
      <c r="F66" s="150" t="e">
        <f t="shared" si="1"/>
        <v>#VALUE!</v>
      </c>
      <c r="G66" s="136" t="e">
        <f t="shared" si="2"/>
        <v>#VALUE!</v>
      </c>
      <c r="H66" s="148" t="e">
        <f t="shared" si="7"/>
        <v>#VALUE!</v>
      </c>
      <c r="I66" s="148" t="e">
        <f t="shared" si="14"/>
        <v>#VALUE!</v>
      </c>
      <c r="J66" s="148" t="e">
        <f t="shared" si="3"/>
        <v>#VALUE!</v>
      </c>
      <c r="K66" s="148" t="e">
        <f t="shared" si="15"/>
        <v>#VALUE!</v>
      </c>
      <c r="L66" s="148" t="e">
        <f t="shared" si="16"/>
        <v>#VALUE!</v>
      </c>
      <c r="M66" s="148" t="e">
        <f t="shared" si="4"/>
        <v>#VALUE!</v>
      </c>
      <c r="N66" s="148" t="e">
        <f t="shared" si="8"/>
        <v>#VALUE!</v>
      </c>
      <c r="O66" s="148"/>
      <c r="P66" s="148"/>
      <c r="Q66" s="148" t="e">
        <f t="shared" si="17"/>
        <v>#VALUE!</v>
      </c>
      <c r="R66" s="148" t="e">
        <f t="shared" si="18"/>
        <v>#VALUE!</v>
      </c>
      <c r="S66" s="137" t="e">
        <f t="shared" si="5"/>
        <v>#VALUE!</v>
      </c>
      <c r="T66" s="275" t="e">
        <f t="shared" si="20"/>
        <v>#VALUE!</v>
      </c>
      <c r="U66" s="275" t="e">
        <f t="shared" si="21"/>
        <v>#VALUE!</v>
      </c>
      <c r="V66" s="275" t="e">
        <f t="shared" si="21"/>
        <v>#VALUE!</v>
      </c>
      <c r="W66" s="275" t="e">
        <f t="shared" si="21"/>
        <v>#VALUE!</v>
      </c>
      <c r="X66" s="275" t="e">
        <f t="shared" si="21"/>
        <v>#VALUE!</v>
      </c>
      <c r="Y66" s="275" t="e">
        <f t="shared" si="21"/>
        <v>#VALUE!</v>
      </c>
      <c r="Z66" s="275" t="e">
        <f t="shared" si="21"/>
        <v>#VALUE!</v>
      </c>
      <c r="AA66" s="275" t="e">
        <f t="shared" si="21"/>
        <v>#VALUE!</v>
      </c>
      <c r="AB66" s="275" t="e">
        <f t="shared" si="21"/>
        <v>#VALUE!</v>
      </c>
      <c r="AC66" s="275" t="e">
        <f t="shared" si="21"/>
        <v>#VALUE!</v>
      </c>
      <c r="AD66" s="275" t="e">
        <f t="shared" si="21"/>
        <v>#VALUE!</v>
      </c>
      <c r="AE66" s="276" t="e">
        <f t="shared" si="9"/>
        <v>#VALUE!</v>
      </c>
    </row>
    <row r="67" spans="1:31">
      <c r="A67" s="133" t="e">
        <f t="shared" si="10"/>
        <v>#VALUE!</v>
      </c>
      <c r="B67" s="134" t="e">
        <f t="shared" si="11"/>
        <v>#VALUE!</v>
      </c>
      <c r="C67" s="134" t="e">
        <f t="shared" si="12"/>
        <v>#VALUE!</v>
      </c>
      <c r="D67" s="135" t="e">
        <f t="shared" si="13"/>
        <v>#VALUE!</v>
      </c>
      <c r="E67" s="150" t="e">
        <f t="shared" si="0"/>
        <v>#VALUE!</v>
      </c>
      <c r="F67" s="150" t="e">
        <f t="shared" si="1"/>
        <v>#VALUE!</v>
      </c>
      <c r="G67" s="136" t="e">
        <f t="shared" si="2"/>
        <v>#VALUE!</v>
      </c>
      <c r="H67" s="148" t="e">
        <f t="shared" si="7"/>
        <v>#VALUE!</v>
      </c>
      <c r="I67" s="148" t="e">
        <f t="shared" si="14"/>
        <v>#VALUE!</v>
      </c>
      <c r="J67" s="148" t="e">
        <f t="shared" si="3"/>
        <v>#VALUE!</v>
      </c>
      <c r="K67" s="148" t="e">
        <f t="shared" si="15"/>
        <v>#VALUE!</v>
      </c>
      <c r="L67" s="148" t="e">
        <f t="shared" si="16"/>
        <v>#VALUE!</v>
      </c>
      <c r="M67" s="148" t="e">
        <f t="shared" si="4"/>
        <v>#VALUE!</v>
      </c>
      <c r="N67" s="148" t="e">
        <f t="shared" si="8"/>
        <v>#VALUE!</v>
      </c>
      <c r="O67" s="148"/>
      <c r="P67" s="148"/>
      <c r="Q67" s="148" t="e">
        <f t="shared" si="17"/>
        <v>#VALUE!</v>
      </c>
      <c r="R67" s="148" t="e">
        <f t="shared" si="18"/>
        <v>#VALUE!</v>
      </c>
      <c r="S67" s="137" t="e">
        <f t="shared" si="5"/>
        <v>#VALUE!</v>
      </c>
      <c r="T67" s="275" t="e">
        <f t="shared" si="20"/>
        <v>#VALUE!</v>
      </c>
      <c r="U67" s="275" t="e">
        <f t="shared" si="21"/>
        <v>#VALUE!</v>
      </c>
      <c r="V67" s="275" t="e">
        <f t="shared" si="21"/>
        <v>#VALUE!</v>
      </c>
      <c r="W67" s="275" t="e">
        <f t="shared" si="21"/>
        <v>#VALUE!</v>
      </c>
      <c r="X67" s="275" t="e">
        <f t="shared" si="21"/>
        <v>#VALUE!</v>
      </c>
      <c r="Y67" s="275" t="e">
        <f t="shared" si="21"/>
        <v>#VALUE!</v>
      </c>
      <c r="Z67" s="275" t="e">
        <f t="shared" si="21"/>
        <v>#VALUE!</v>
      </c>
      <c r="AA67" s="275" t="e">
        <f t="shared" si="21"/>
        <v>#VALUE!</v>
      </c>
      <c r="AB67" s="275" t="e">
        <f t="shared" si="21"/>
        <v>#VALUE!</v>
      </c>
      <c r="AC67" s="275" t="e">
        <f t="shared" si="21"/>
        <v>#VALUE!</v>
      </c>
      <c r="AD67" s="275" t="e">
        <f t="shared" si="21"/>
        <v>#VALUE!</v>
      </c>
      <c r="AE67" s="276" t="e">
        <f t="shared" si="9"/>
        <v>#VALUE!</v>
      </c>
    </row>
    <row r="68" spans="1:31">
      <c r="A68" s="133" t="e">
        <f t="shared" si="10"/>
        <v>#VALUE!</v>
      </c>
      <c r="B68" s="134" t="e">
        <f t="shared" si="11"/>
        <v>#VALUE!</v>
      </c>
      <c r="C68" s="134" t="e">
        <f t="shared" si="12"/>
        <v>#VALUE!</v>
      </c>
      <c r="D68" s="135" t="e">
        <f t="shared" si="13"/>
        <v>#VALUE!</v>
      </c>
      <c r="E68" s="150" t="e">
        <f t="shared" si="0"/>
        <v>#VALUE!</v>
      </c>
      <c r="F68" s="150" t="e">
        <f t="shared" si="1"/>
        <v>#VALUE!</v>
      </c>
      <c r="G68" s="136" t="e">
        <f t="shared" si="2"/>
        <v>#VALUE!</v>
      </c>
      <c r="H68" s="148" t="e">
        <f t="shared" si="7"/>
        <v>#VALUE!</v>
      </c>
      <c r="I68" s="148" t="e">
        <f t="shared" si="14"/>
        <v>#VALUE!</v>
      </c>
      <c r="J68" s="148" t="e">
        <f t="shared" si="3"/>
        <v>#VALUE!</v>
      </c>
      <c r="K68" s="148" t="e">
        <f t="shared" si="15"/>
        <v>#VALUE!</v>
      </c>
      <c r="L68" s="148" t="e">
        <f t="shared" si="16"/>
        <v>#VALUE!</v>
      </c>
      <c r="M68" s="148" t="e">
        <f t="shared" si="4"/>
        <v>#VALUE!</v>
      </c>
      <c r="N68" s="148" t="e">
        <f t="shared" si="8"/>
        <v>#VALUE!</v>
      </c>
      <c r="O68" s="148"/>
      <c r="P68" s="148"/>
      <c r="Q68" s="148" t="e">
        <f t="shared" si="17"/>
        <v>#VALUE!</v>
      </c>
      <c r="R68" s="148" t="e">
        <f t="shared" si="18"/>
        <v>#VALUE!</v>
      </c>
      <c r="S68" s="137" t="e">
        <f t="shared" si="5"/>
        <v>#VALUE!</v>
      </c>
      <c r="T68" s="275" t="e">
        <f t="shared" si="20"/>
        <v>#VALUE!</v>
      </c>
      <c r="U68" s="275" t="e">
        <f t="shared" si="21"/>
        <v>#VALUE!</v>
      </c>
      <c r="V68" s="275" t="e">
        <f t="shared" si="21"/>
        <v>#VALUE!</v>
      </c>
      <c r="W68" s="275" t="e">
        <f t="shared" si="21"/>
        <v>#VALUE!</v>
      </c>
      <c r="X68" s="275" t="e">
        <f t="shared" si="21"/>
        <v>#VALUE!</v>
      </c>
      <c r="Y68" s="275" t="e">
        <f t="shared" si="21"/>
        <v>#VALUE!</v>
      </c>
      <c r="Z68" s="275" t="e">
        <f t="shared" si="21"/>
        <v>#VALUE!</v>
      </c>
      <c r="AA68" s="275" t="e">
        <f t="shared" si="21"/>
        <v>#VALUE!</v>
      </c>
      <c r="AB68" s="275" t="e">
        <f t="shared" si="21"/>
        <v>#VALUE!</v>
      </c>
      <c r="AC68" s="275" t="e">
        <f t="shared" si="21"/>
        <v>#VALUE!</v>
      </c>
      <c r="AD68" s="275" t="e">
        <f t="shared" si="21"/>
        <v>#VALUE!</v>
      </c>
      <c r="AE68" s="276" t="e">
        <f t="shared" si="9"/>
        <v>#VALUE!</v>
      </c>
    </row>
    <row r="69" spans="1:31">
      <c r="A69" s="133" t="e">
        <f t="shared" si="10"/>
        <v>#VALUE!</v>
      </c>
      <c r="B69" s="134" t="e">
        <f t="shared" si="11"/>
        <v>#VALUE!</v>
      </c>
      <c r="C69" s="134" t="e">
        <f t="shared" si="12"/>
        <v>#VALUE!</v>
      </c>
      <c r="D69" s="135" t="e">
        <f t="shared" si="13"/>
        <v>#VALUE!</v>
      </c>
      <c r="E69" s="150" t="e">
        <f t="shared" si="0"/>
        <v>#VALUE!</v>
      </c>
      <c r="F69" s="150" t="e">
        <f t="shared" si="1"/>
        <v>#VALUE!</v>
      </c>
      <c r="G69" s="136" t="e">
        <f t="shared" si="2"/>
        <v>#VALUE!</v>
      </c>
      <c r="H69" s="148" t="e">
        <f t="shared" si="7"/>
        <v>#VALUE!</v>
      </c>
      <c r="I69" s="148" t="e">
        <f t="shared" si="14"/>
        <v>#VALUE!</v>
      </c>
      <c r="J69" s="148" t="e">
        <f t="shared" si="3"/>
        <v>#VALUE!</v>
      </c>
      <c r="K69" s="148" t="e">
        <f t="shared" si="15"/>
        <v>#VALUE!</v>
      </c>
      <c r="L69" s="148" t="e">
        <f t="shared" si="16"/>
        <v>#VALUE!</v>
      </c>
      <c r="M69" s="148" t="e">
        <f t="shared" si="4"/>
        <v>#VALUE!</v>
      </c>
      <c r="N69" s="148" t="e">
        <f t="shared" si="8"/>
        <v>#VALUE!</v>
      </c>
      <c r="O69" s="148"/>
      <c r="P69" s="148"/>
      <c r="Q69" s="148" t="e">
        <f t="shared" si="17"/>
        <v>#VALUE!</v>
      </c>
      <c r="R69" s="148" t="e">
        <f t="shared" si="18"/>
        <v>#VALUE!</v>
      </c>
      <c r="S69" s="137" t="e">
        <f t="shared" si="5"/>
        <v>#VALUE!</v>
      </c>
      <c r="T69" s="275" t="e">
        <f t="shared" si="20"/>
        <v>#VALUE!</v>
      </c>
      <c r="U69" s="275" t="e">
        <f t="shared" si="21"/>
        <v>#VALUE!</v>
      </c>
      <c r="V69" s="275" t="e">
        <f t="shared" si="21"/>
        <v>#VALUE!</v>
      </c>
      <c r="W69" s="275" t="e">
        <f t="shared" si="21"/>
        <v>#VALUE!</v>
      </c>
      <c r="X69" s="275" t="e">
        <f t="shared" si="21"/>
        <v>#VALUE!</v>
      </c>
      <c r="Y69" s="275" t="e">
        <f t="shared" si="21"/>
        <v>#VALUE!</v>
      </c>
      <c r="Z69" s="275" t="e">
        <f t="shared" si="21"/>
        <v>#VALUE!</v>
      </c>
      <c r="AA69" s="275" t="e">
        <f t="shared" si="21"/>
        <v>#VALUE!</v>
      </c>
      <c r="AB69" s="275" t="e">
        <f t="shared" si="21"/>
        <v>#VALUE!</v>
      </c>
      <c r="AC69" s="275" t="e">
        <f t="shared" si="21"/>
        <v>#VALUE!</v>
      </c>
      <c r="AD69" s="275" t="e">
        <f t="shared" si="21"/>
        <v>#VALUE!</v>
      </c>
      <c r="AE69" s="276" t="e">
        <f t="shared" si="9"/>
        <v>#VALUE!</v>
      </c>
    </row>
    <row r="70" spans="1:31">
      <c r="A70" s="133" t="e">
        <f t="shared" si="10"/>
        <v>#VALUE!</v>
      </c>
      <c r="B70" s="134" t="e">
        <f t="shared" si="11"/>
        <v>#VALUE!</v>
      </c>
      <c r="C70" s="134" t="e">
        <f t="shared" si="12"/>
        <v>#VALUE!</v>
      </c>
      <c r="D70" s="135" t="e">
        <f t="shared" si="13"/>
        <v>#VALUE!</v>
      </c>
      <c r="E70" s="150" t="e">
        <f t="shared" si="0"/>
        <v>#VALUE!</v>
      </c>
      <c r="F70" s="150" t="e">
        <f t="shared" si="1"/>
        <v>#VALUE!</v>
      </c>
      <c r="G70" s="136" t="e">
        <f t="shared" si="2"/>
        <v>#VALUE!</v>
      </c>
      <c r="H70" s="148" t="e">
        <f t="shared" si="7"/>
        <v>#VALUE!</v>
      </c>
      <c r="I70" s="148" t="e">
        <f t="shared" si="14"/>
        <v>#VALUE!</v>
      </c>
      <c r="J70" s="148" t="e">
        <f t="shared" si="3"/>
        <v>#VALUE!</v>
      </c>
      <c r="K70" s="148" t="e">
        <f t="shared" si="15"/>
        <v>#VALUE!</v>
      </c>
      <c r="L70" s="148" t="e">
        <f t="shared" si="16"/>
        <v>#VALUE!</v>
      </c>
      <c r="M70" s="148" t="e">
        <f t="shared" si="4"/>
        <v>#VALUE!</v>
      </c>
      <c r="N70" s="148" t="e">
        <f t="shared" si="8"/>
        <v>#VALUE!</v>
      </c>
      <c r="O70" s="148"/>
      <c r="P70" s="148"/>
      <c r="Q70" s="148" t="e">
        <f t="shared" si="17"/>
        <v>#VALUE!</v>
      </c>
      <c r="R70" s="148" t="e">
        <f t="shared" si="18"/>
        <v>#VALUE!</v>
      </c>
      <c r="S70" s="137" t="e">
        <f t="shared" si="5"/>
        <v>#VALUE!</v>
      </c>
      <c r="T70" s="275" t="e">
        <f t="shared" si="20"/>
        <v>#VALUE!</v>
      </c>
      <c r="U70" s="275" t="e">
        <f t="shared" si="21"/>
        <v>#VALUE!</v>
      </c>
      <c r="V70" s="275" t="e">
        <f t="shared" si="21"/>
        <v>#VALUE!</v>
      </c>
      <c r="W70" s="275" t="e">
        <f t="shared" si="21"/>
        <v>#VALUE!</v>
      </c>
      <c r="X70" s="275" t="e">
        <f t="shared" si="21"/>
        <v>#VALUE!</v>
      </c>
      <c r="Y70" s="275" t="e">
        <f t="shared" si="21"/>
        <v>#VALUE!</v>
      </c>
      <c r="Z70" s="275" t="e">
        <f t="shared" si="21"/>
        <v>#VALUE!</v>
      </c>
      <c r="AA70" s="275" t="e">
        <f t="shared" si="21"/>
        <v>#VALUE!</v>
      </c>
      <c r="AB70" s="275" t="e">
        <f t="shared" si="21"/>
        <v>#VALUE!</v>
      </c>
      <c r="AC70" s="275" t="e">
        <f t="shared" si="21"/>
        <v>#VALUE!</v>
      </c>
      <c r="AD70" s="275" t="e">
        <f t="shared" si="21"/>
        <v>#VALUE!</v>
      </c>
      <c r="AE70" s="276" t="e">
        <f t="shared" si="9"/>
        <v>#VALUE!</v>
      </c>
    </row>
    <row r="71" spans="1:31">
      <c r="A71" s="133" t="e">
        <f t="shared" si="10"/>
        <v>#VALUE!</v>
      </c>
      <c r="B71" s="134" t="e">
        <f t="shared" si="11"/>
        <v>#VALUE!</v>
      </c>
      <c r="C71" s="134" t="e">
        <f t="shared" si="12"/>
        <v>#VALUE!</v>
      </c>
      <c r="D71" s="135" t="e">
        <f t="shared" si="13"/>
        <v>#VALUE!</v>
      </c>
      <c r="E71" s="150" t="e">
        <f t="shared" si="0"/>
        <v>#VALUE!</v>
      </c>
      <c r="F71" s="150" t="e">
        <f t="shared" si="1"/>
        <v>#VALUE!</v>
      </c>
      <c r="G71" s="136" t="e">
        <f t="shared" si="2"/>
        <v>#VALUE!</v>
      </c>
      <c r="H71" s="148" t="e">
        <f t="shared" si="7"/>
        <v>#VALUE!</v>
      </c>
      <c r="I71" s="148" t="e">
        <f t="shared" si="14"/>
        <v>#VALUE!</v>
      </c>
      <c r="J71" s="148" t="e">
        <f t="shared" si="3"/>
        <v>#VALUE!</v>
      </c>
      <c r="K71" s="148" t="e">
        <f t="shared" si="15"/>
        <v>#VALUE!</v>
      </c>
      <c r="L71" s="148" t="e">
        <f t="shared" si="16"/>
        <v>#VALUE!</v>
      </c>
      <c r="M71" s="148" t="e">
        <f t="shared" si="4"/>
        <v>#VALUE!</v>
      </c>
      <c r="N71" s="148" t="e">
        <f t="shared" si="8"/>
        <v>#VALUE!</v>
      </c>
      <c r="O71" s="148"/>
      <c r="P71" s="148"/>
      <c r="Q71" s="148" t="e">
        <f t="shared" si="17"/>
        <v>#VALUE!</v>
      </c>
      <c r="R71" s="148" t="e">
        <f t="shared" si="18"/>
        <v>#VALUE!</v>
      </c>
      <c r="S71" s="137" t="e">
        <f t="shared" si="5"/>
        <v>#VALUE!</v>
      </c>
      <c r="T71" s="275" t="e">
        <f t="shared" si="20"/>
        <v>#VALUE!</v>
      </c>
      <c r="U71" s="275" t="e">
        <f t="shared" si="21"/>
        <v>#VALUE!</v>
      </c>
      <c r="V71" s="275" t="e">
        <f t="shared" si="21"/>
        <v>#VALUE!</v>
      </c>
      <c r="W71" s="275" t="e">
        <f t="shared" si="21"/>
        <v>#VALUE!</v>
      </c>
      <c r="X71" s="275" t="e">
        <f t="shared" si="21"/>
        <v>#VALUE!</v>
      </c>
      <c r="Y71" s="275" t="e">
        <f t="shared" si="21"/>
        <v>#VALUE!</v>
      </c>
      <c r="Z71" s="275" t="e">
        <f t="shared" si="21"/>
        <v>#VALUE!</v>
      </c>
      <c r="AA71" s="275" t="e">
        <f t="shared" si="21"/>
        <v>#VALUE!</v>
      </c>
      <c r="AB71" s="275" t="e">
        <f t="shared" si="21"/>
        <v>#VALUE!</v>
      </c>
      <c r="AC71" s="275" t="e">
        <f t="shared" si="21"/>
        <v>#VALUE!</v>
      </c>
      <c r="AD71" s="275" t="e">
        <f t="shared" si="21"/>
        <v>#VALUE!</v>
      </c>
      <c r="AE71" s="276" t="e">
        <f t="shared" si="9"/>
        <v>#VALUE!</v>
      </c>
    </row>
    <row r="72" spans="1:31">
      <c r="A72" s="133" t="e">
        <f t="shared" si="10"/>
        <v>#VALUE!</v>
      </c>
      <c r="B72" s="134" t="e">
        <f t="shared" si="11"/>
        <v>#VALUE!</v>
      </c>
      <c r="C72" s="134" t="e">
        <f t="shared" si="12"/>
        <v>#VALUE!</v>
      </c>
      <c r="D72" s="135" t="e">
        <f t="shared" si="13"/>
        <v>#VALUE!</v>
      </c>
      <c r="E72" s="150" t="e">
        <f t="shared" si="0"/>
        <v>#VALUE!</v>
      </c>
      <c r="F72" s="150" t="e">
        <f t="shared" si="1"/>
        <v>#VALUE!</v>
      </c>
      <c r="G72" s="136" t="e">
        <f t="shared" si="2"/>
        <v>#VALUE!</v>
      </c>
      <c r="H72" s="148" t="e">
        <f t="shared" si="7"/>
        <v>#VALUE!</v>
      </c>
      <c r="I72" s="148" t="e">
        <f t="shared" si="14"/>
        <v>#VALUE!</v>
      </c>
      <c r="J72" s="148" t="e">
        <f t="shared" si="3"/>
        <v>#VALUE!</v>
      </c>
      <c r="K72" s="148" t="e">
        <f t="shared" si="15"/>
        <v>#VALUE!</v>
      </c>
      <c r="L72" s="148" t="e">
        <f t="shared" si="16"/>
        <v>#VALUE!</v>
      </c>
      <c r="M72" s="148" t="e">
        <f t="shared" si="4"/>
        <v>#VALUE!</v>
      </c>
      <c r="N72" s="148" t="e">
        <f t="shared" si="8"/>
        <v>#VALUE!</v>
      </c>
      <c r="O72" s="148"/>
      <c r="P72" s="148"/>
      <c r="Q72" s="148" t="e">
        <f t="shared" si="17"/>
        <v>#VALUE!</v>
      </c>
      <c r="R72" s="148" t="e">
        <f t="shared" si="18"/>
        <v>#VALUE!</v>
      </c>
      <c r="S72" s="137" t="e">
        <f t="shared" si="5"/>
        <v>#VALUE!</v>
      </c>
      <c r="T72" s="275" t="e">
        <f t="shared" si="20"/>
        <v>#VALUE!</v>
      </c>
      <c r="U72" s="275" t="e">
        <f t="shared" si="21"/>
        <v>#VALUE!</v>
      </c>
      <c r="V72" s="275" t="e">
        <f t="shared" si="21"/>
        <v>#VALUE!</v>
      </c>
      <c r="W72" s="275" t="e">
        <f t="shared" si="21"/>
        <v>#VALUE!</v>
      </c>
      <c r="X72" s="275" t="e">
        <f t="shared" si="21"/>
        <v>#VALUE!</v>
      </c>
      <c r="Y72" s="275" t="e">
        <f t="shared" si="21"/>
        <v>#VALUE!</v>
      </c>
      <c r="Z72" s="275" t="e">
        <f t="shared" si="21"/>
        <v>#VALUE!</v>
      </c>
      <c r="AA72" s="275" t="e">
        <f t="shared" si="21"/>
        <v>#VALUE!</v>
      </c>
      <c r="AB72" s="275" t="e">
        <f t="shared" si="21"/>
        <v>#VALUE!</v>
      </c>
      <c r="AC72" s="275" t="e">
        <f t="shared" si="21"/>
        <v>#VALUE!</v>
      </c>
      <c r="AD72" s="275" t="e">
        <f t="shared" si="21"/>
        <v>#VALUE!</v>
      </c>
      <c r="AE72" s="276" t="e">
        <f t="shared" si="9"/>
        <v>#VALUE!</v>
      </c>
    </row>
    <row r="73" spans="1:31">
      <c r="A73" s="133" t="e">
        <f t="shared" si="10"/>
        <v>#VALUE!</v>
      </c>
      <c r="B73" s="134" t="e">
        <f t="shared" si="11"/>
        <v>#VALUE!</v>
      </c>
      <c r="C73" s="134" t="e">
        <f t="shared" si="12"/>
        <v>#VALUE!</v>
      </c>
      <c r="D73" s="135" t="e">
        <f t="shared" si="13"/>
        <v>#VALUE!</v>
      </c>
      <c r="E73" s="150" t="e">
        <f t="shared" si="0"/>
        <v>#VALUE!</v>
      </c>
      <c r="F73" s="150" t="e">
        <f t="shared" si="1"/>
        <v>#VALUE!</v>
      </c>
      <c r="G73" s="136" t="e">
        <f t="shared" si="2"/>
        <v>#VALUE!</v>
      </c>
      <c r="H73" s="148" t="e">
        <f t="shared" si="7"/>
        <v>#VALUE!</v>
      </c>
      <c r="I73" s="148" t="e">
        <f t="shared" si="14"/>
        <v>#VALUE!</v>
      </c>
      <c r="J73" s="148" t="e">
        <f t="shared" si="3"/>
        <v>#VALUE!</v>
      </c>
      <c r="K73" s="148" t="e">
        <f t="shared" si="15"/>
        <v>#VALUE!</v>
      </c>
      <c r="L73" s="148" t="e">
        <f t="shared" si="16"/>
        <v>#VALUE!</v>
      </c>
      <c r="M73" s="148" t="e">
        <f t="shared" si="4"/>
        <v>#VALUE!</v>
      </c>
      <c r="N73" s="148" t="e">
        <f t="shared" si="8"/>
        <v>#VALUE!</v>
      </c>
      <c r="O73" s="148"/>
      <c r="P73" s="148"/>
      <c r="Q73" s="148" t="e">
        <f t="shared" si="17"/>
        <v>#VALUE!</v>
      </c>
      <c r="R73" s="148" t="e">
        <f t="shared" si="18"/>
        <v>#VALUE!</v>
      </c>
      <c r="S73" s="137" t="e">
        <f t="shared" si="5"/>
        <v>#VALUE!</v>
      </c>
      <c r="T73" s="275" t="e">
        <f t="shared" si="20"/>
        <v>#VALUE!</v>
      </c>
      <c r="U73" s="275" t="e">
        <f t="shared" si="21"/>
        <v>#VALUE!</v>
      </c>
      <c r="V73" s="275" t="e">
        <f t="shared" si="21"/>
        <v>#VALUE!</v>
      </c>
      <c r="W73" s="275" t="e">
        <f t="shared" si="21"/>
        <v>#VALUE!</v>
      </c>
      <c r="X73" s="275" t="e">
        <f t="shared" si="21"/>
        <v>#VALUE!</v>
      </c>
      <c r="Y73" s="275" t="e">
        <f t="shared" si="21"/>
        <v>#VALUE!</v>
      </c>
      <c r="Z73" s="275" t="e">
        <f t="shared" si="21"/>
        <v>#VALUE!</v>
      </c>
      <c r="AA73" s="275" t="e">
        <f t="shared" si="21"/>
        <v>#VALUE!</v>
      </c>
      <c r="AB73" s="275" t="e">
        <f t="shared" si="21"/>
        <v>#VALUE!</v>
      </c>
      <c r="AC73" s="275" t="e">
        <f t="shared" si="21"/>
        <v>#VALUE!</v>
      </c>
      <c r="AD73" s="275" t="e">
        <f t="shared" si="21"/>
        <v>#VALUE!</v>
      </c>
      <c r="AE73" s="276" t="e">
        <f t="shared" si="9"/>
        <v>#VALUE!</v>
      </c>
    </row>
    <row r="74" spans="1:31">
      <c r="A74" s="133" t="e">
        <f t="shared" si="10"/>
        <v>#VALUE!</v>
      </c>
      <c r="B74" s="134" t="e">
        <f t="shared" si="11"/>
        <v>#VALUE!</v>
      </c>
      <c r="C74" s="134" t="e">
        <f t="shared" si="12"/>
        <v>#VALUE!</v>
      </c>
      <c r="D74" s="135" t="e">
        <f t="shared" si="13"/>
        <v>#VALUE!</v>
      </c>
      <c r="E74" s="150" t="e">
        <f t="shared" si="0"/>
        <v>#VALUE!</v>
      </c>
      <c r="F74" s="150" t="e">
        <f t="shared" si="1"/>
        <v>#VALUE!</v>
      </c>
      <c r="G74" s="136" t="e">
        <f t="shared" si="2"/>
        <v>#VALUE!</v>
      </c>
      <c r="H74" s="148" t="e">
        <f t="shared" si="7"/>
        <v>#VALUE!</v>
      </c>
      <c r="I74" s="148" t="e">
        <f t="shared" si="14"/>
        <v>#VALUE!</v>
      </c>
      <c r="J74" s="148" t="e">
        <f t="shared" si="3"/>
        <v>#VALUE!</v>
      </c>
      <c r="K74" s="148" t="e">
        <f t="shared" si="15"/>
        <v>#VALUE!</v>
      </c>
      <c r="L74" s="148" t="e">
        <f t="shared" si="16"/>
        <v>#VALUE!</v>
      </c>
      <c r="M74" s="148" t="e">
        <f t="shared" si="4"/>
        <v>#VALUE!</v>
      </c>
      <c r="N74" s="148" t="e">
        <f t="shared" si="8"/>
        <v>#VALUE!</v>
      </c>
      <c r="O74" s="148"/>
      <c r="P74" s="148"/>
      <c r="Q74" s="148" t="e">
        <f t="shared" si="17"/>
        <v>#VALUE!</v>
      </c>
      <c r="R74" s="148" t="e">
        <f t="shared" si="18"/>
        <v>#VALUE!</v>
      </c>
      <c r="S74" s="137" t="e">
        <f t="shared" si="5"/>
        <v>#VALUE!</v>
      </c>
      <c r="T74" s="275" t="e">
        <f t="shared" si="20"/>
        <v>#VALUE!</v>
      </c>
      <c r="U74" s="275" t="e">
        <f t="shared" si="21"/>
        <v>#VALUE!</v>
      </c>
      <c r="V74" s="275" t="e">
        <f t="shared" si="21"/>
        <v>#VALUE!</v>
      </c>
      <c r="W74" s="275" t="e">
        <f t="shared" si="21"/>
        <v>#VALUE!</v>
      </c>
      <c r="X74" s="275" t="e">
        <f t="shared" si="21"/>
        <v>#VALUE!</v>
      </c>
      <c r="Y74" s="275" t="e">
        <f t="shared" si="21"/>
        <v>#VALUE!</v>
      </c>
      <c r="Z74" s="275" t="e">
        <f t="shared" si="21"/>
        <v>#VALUE!</v>
      </c>
      <c r="AA74" s="275" t="e">
        <f t="shared" si="21"/>
        <v>#VALUE!</v>
      </c>
      <c r="AB74" s="275" t="e">
        <f t="shared" si="21"/>
        <v>#VALUE!</v>
      </c>
      <c r="AC74" s="275" t="e">
        <f t="shared" si="21"/>
        <v>#VALUE!</v>
      </c>
      <c r="AD74" s="275" t="e">
        <f t="shared" si="21"/>
        <v>#VALUE!</v>
      </c>
      <c r="AE74" s="276" t="e">
        <f t="shared" si="9"/>
        <v>#VALUE!</v>
      </c>
    </row>
    <row r="75" spans="1:31">
      <c r="A75" s="133" t="e">
        <f t="shared" si="10"/>
        <v>#VALUE!</v>
      </c>
      <c r="B75" s="134" t="e">
        <f t="shared" si="11"/>
        <v>#VALUE!</v>
      </c>
      <c r="C75" s="134" t="e">
        <f t="shared" si="12"/>
        <v>#VALUE!</v>
      </c>
      <c r="D75" s="135" t="e">
        <f t="shared" si="13"/>
        <v>#VALUE!</v>
      </c>
      <c r="E75" s="150" t="e">
        <f t="shared" si="0"/>
        <v>#VALUE!</v>
      </c>
      <c r="F75" s="150" t="e">
        <f t="shared" si="1"/>
        <v>#VALUE!</v>
      </c>
      <c r="G75" s="136" t="e">
        <f t="shared" si="2"/>
        <v>#VALUE!</v>
      </c>
      <c r="H75" s="148" t="e">
        <f t="shared" si="7"/>
        <v>#VALUE!</v>
      </c>
      <c r="I75" s="148" t="e">
        <f t="shared" si="14"/>
        <v>#VALUE!</v>
      </c>
      <c r="J75" s="148" t="e">
        <f t="shared" si="3"/>
        <v>#VALUE!</v>
      </c>
      <c r="K75" s="148" t="e">
        <f t="shared" si="15"/>
        <v>#VALUE!</v>
      </c>
      <c r="L75" s="148" t="e">
        <f t="shared" si="16"/>
        <v>#VALUE!</v>
      </c>
      <c r="M75" s="148" t="e">
        <f t="shared" si="4"/>
        <v>#VALUE!</v>
      </c>
      <c r="N75" s="148" t="e">
        <f t="shared" si="8"/>
        <v>#VALUE!</v>
      </c>
      <c r="O75" s="148"/>
      <c r="P75" s="148"/>
      <c r="Q75" s="148" t="e">
        <f t="shared" si="17"/>
        <v>#VALUE!</v>
      </c>
      <c r="R75" s="148" t="e">
        <f t="shared" si="18"/>
        <v>#VALUE!</v>
      </c>
      <c r="S75" s="137" t="e">
        <f t="shared" si="5"/>
        <v>#VALUE!</v>
      </c>
      <c r="T75" s="275" t="e">
        <f t="shared" si="20"/>
        <v>#VALUE!</v>
      </c>
      <c r="U75" s="275" t="e">
        <f t="shared" si="21"/>
        <v>#VALUE!</v>
      </c>
      <c r="V75" s="275" t="e">
        <f t="shared" si="21"/>
        <v>#VALUE!</v>
      </c>
      <c r="W75" s="275" t="e">
        <f t="shared" si="21"/>
        <v>#VALUE!</v>
      </c>
      <c r="X75" s="275" t="e">
        <f t="shared" si="21"/>
        <v>#VALUE!</v>
      </c>
      <c r="Y75" s="275" t="e">
        <f t="shared" si="21"/>
        <v>#VALUE!</v>
      </c>
      <c r="Z75" s="275" t="e">
        <f t="shared" si="21"/>
        <v>#VALUE!</v>
      </c>
      <c r="AA75" s="275" t="e">
        <f t="shared" si="21"/>
        <v>#VALUE!</v>
      </c>
      <c r="AB75" s="275" t="e">
        <f t="shared" si="21"/>
        <v>#VALUE!</v>
      </c>
      <c r="AC75" s="275" t="e">
        <f t="shared" si="21"/>
        <v>#VALUE!</v>
      </c>
      <c r="AD75" s="275" t="e">
        <f t="shared" si="21"/>
        <v>#VALUE!</v>
      </c>
      <c r="AE75" s="276" t="e">
        <f t="shared" si="9"/>
        <v>#VALUE!</v>
      </c>
    </row>
    <row r="76" spans="1:31">
      <c r="A76" s="133" t="e">
        <f t="shared" si="10"/>
        <v>#VALUE!</v>
      </c>
      <c r="B76" s="134" t="e">
        <f t="shared" si="11"/>
        <v>#VALUE!</v>
      </c>
      <c r="C76" s="134" t="e">
        <f t="shared" si="12"/>
        <v>#VALUE!</v>
      </c>
      <c r="D76" s="135" t="e">
        <f t="shared" si="13"/>
        <v>#VALUE!</v>
      </c>
      <c r="E76" s="150" t="e">
        <f t="shared" si="0"/>
        <v>#VALUE!</v>
      </c>
      <c r="F76" s="150" t="e">
        <f t="shared" si="1"/>
        <v>#VALUE!</v>
      </c>
      <c r="G76" s="136" t="e">
        <f t="shared" si="2"/>
        <v>#VALUE!</v>
      </c>
      <c r="H76" s="148" t="e">
        <f t="shared" si="7"/>
        <v>#VALUE!</v>
      </c>
      <c r="I76" s="148" t="e">
        <f t="shared" si="14"/>
        <v>#VALUE!</v>
      </c>
      <c r="J76" s="148" t="e">
        <f t="shared" si="3"/>
        <v>#VALUE!</v>
      </c>
      <c r="K76" s="148" t="e">
        <f t="shared" si="15"/>
        <v>#VALUE!</v>
      </c>
      <c r="L76" s="148" t="e">
        <f t="shared" si="16"/>
        <v>#VALUE!</v>
      </c>
      <c r="M76" s="148" t="e">
        <f t="shared" si="4"/>
        <v>#VALUE!</v>
      </c>
      <c r="N76" s="148" t="e">
        <f t="shared" si="8"/>
        <v>#VALUE!</v>
      </c>
      <c r="O76" s="148"/>
      <c r="P76" s="148"/>
      <c r="Q76" s="148" t="e">
        <f t="shared" si="17"/>
        <v>#VALUE!</v>
      </c>
      <c r="R76" s="148" t="e">
        <f t="shared" si="18"/>
        <v>#VALUE!</v>
      </c>
      <c r="S76" s="137" t="e">
        <f t="shared" si="5"/>
        <v>#VALUE!</v>
      </c>
      <c r="T76" s="275" t="e">
        <f t="shared" si="20"/>
        <v>#VALUE!</v>
      </c>
      <c r="U76" s="275" t="e">
        <f t="shared" si="21"/>
        <v>#VALUE!</v>
      </c>
      <c r="V76" s="275" t="e">
        <f t="shared" si="21"/>
        <v>#VALUE!</v>
      </c>
      <c r="W76" s="275" t="e">
        <f t="shared" si="21"/>
        <v>#VALUE!</v>
      </c>
      <c r="X76" s="275" t="e">
        <f t="shared" si="21"/>
        <v>#VALUE!</v>
      </c>
      <c r="Y76" s="275" t="e">
        <f t="shared" si="21"/>
        <v>#VALUE!</v>
      </c>
      <c r="Z76" s="275" t="e">
        <f t="shared" si="21"/>
        <v>#VALUE!</v>
      </c>
      <c r="AA76" s="275" t="e">
        <f t="shared" si="21"/>
        <v>#VALUE!</v>
      </c>
      <c r="AB76" s="275" t="e">
        <f t="shared" si="21"/>
        <v>#VALUE!</v>
      </c>
      <c r="AC76" s="275" t="e">
        <f t="shared" si="21"/>
        <v>#VALUE!</v>
      </c>
      <c r="AD76" s="275" t="e">
        <f t="shared" si="21"/>
        <v>#VALUE!</v>
      </c>
      <c r="AE76" s="276" t="e">
        <f t="shared" si="9"/>
        <v>#VALUE!</v>
      </c>
    </row>
    <row r="77" spans="1:31">
      <c r="A77" s="133" t="e">
        <f t="shared" si="10"/>
        <v>#VALUE!</v>
      </c>
      <c r="B77" s="134" t="e">
        <f t="shared" si="11"/>
        <v>#VALUE!</v>
      </c>
      <c r="C77" s="134" t="e">
        <f t="shared" si="12"/>
        <v>#VALUE!</v>
      </c>
      <c r="D77" s="135" t="e">
        <f t="shared" si="13"/>
        <v>#VALUE!</v>
      </c>
      <c r="E77" s="150" t="e">
        <f t="shared" si="0"/>
        <v>#VALUE!</v>
      </c>
      <c r="F77" s="150" t="e">
        <f t="shared" si="1"/>
        <v>#VALUE!</v>
      </c>
      <c r="G77" s="136" t="e">
        <f t="shared" si="2"/>
        <v>#VALUE!</v>
      </c>
      <c r="H77" s="148" t="e">
        <f t="shared" si="7"/>
        <v>#VALUE!</v>
      </c>
      <c r="I77" s="148" t="e">
        <f t="shared" si="14"/>
        <v>#VALUE!</v>
      </c>
      <c r="J77" s="148" t="e">
        <f t="shared" si="3"/>
        <v>#VALUE!</v>
      </c>
      <c r="K77" s="148" t="e">
        <f t="shared" si="15"/>
        <v>#VALUE!</v>
      </c>
      <c r="L77" s="148" t="e">
        <f t="shared" si="16"/>
        <v>#VALUE!</v>
      </c>
      <c r="M77" s="148" t="e">
        <f t="shared" si="4"/>
        <v>#VALUE!</v>
      </c>
      <c r="N77" s="148" t="e">
        <f t="shared" si="8"/>
        <v>#VALUE!</v>
      </c>
      <c r="O77" s="148"/>
      <c r="P77" s="148"/>
      <c r="Q77" s="148" t="e">
        <f t="shared" si="17"/>
        <v>#VALUE!</v>
      </c>
      <c r="R77" s="148" t="e">
        <f t="shared" si="18"/>
        <v>#VALUE!</v>
      </c>
      <c r="S77" s="137" t="e">
        <f t="shared" si="5"/>
        <v>#VALUE!</v>
      </c>
      <c r="T77" s="275" t="e">
        <f t="shared" si="20"/>
        <v>#VALUE!</v>
      </c>
      <c r="U77" s="275" t="e">
        <f t="shared" si="21"/>
        <v>#VALUE!</v>
      </c>
      <c r="V77" s="275" t="e">
        <f t="shared" si="21"/>
        <v>#VALUE!</v>
      </c>
      <c r="W77" s="275" t="e">
        <f t="shared" si="21"/>
        <v>#VALUE!</v>
      </c>
      <c r="X77" s="275" t="e">
        <f t="shared" si="21"/>
        <v>#VALUE!</v>
      </c>
      <c r="Y77" s="275" t="e">
        <f t="shared" si="21"/>
        <v>#VALUE!</v>
      </c>
      <c r="Z77" s="275" t="e">
        <f t="shared" si="21"/>
        <v>#VALUE!</v>
      </c>
      <c r="AA77" s="275" t="e">
        <f t="shared" si="21"/>
        <v>#VALUE!</v>
      </c>
      <c r="AB77" s="275" t="e">
        <f t="shared" si="21"/>
        <v>#VALUE!</v>
      </c>
      <c r="AC77" s="275" t="e">
        <f t="shared" si="21"/>
        <v>#VALUE!</v>
      </c>
      <c r="AD77" s="275" t="e">
        <f t="shared" si="21"/>
        <v>#VALUE!</v>
      </c>
      <c r="AE77" s="276" t="e">
        <f t="shared" si="9"/>
        <v>#VALUE!</v>
      </c>
    </row>
    <row r="78" spans="1:31">
      <c r="A78" s="133" t="e">
        <f t="shared" si="10"/>
        <v>#VALUE!</v>
      </c>
      <c r="B78" s="134" t="e">
        <f t="shared" si="11"/>
        <v>#VALUE!</v>
      </c>
      <c r="C78" s="134" t="e">
        <f t="shared" si="12"/>
        <v>#VALUE!</v>
      </c>
      <c r="D78" s="135" t="e">
        <f t="shared" si="13"/>
        <v>#VALUE!</v>
      </c>
      <c r="E78" s="150" t="e">
        <f t="shared" si="0"/>
        <v>#VALUE!</v>
      </c>
      <c r="F78" s="150" t="e">
        <f t="shared" si="1"/>
        <v>#VALUE!</v>
      </c>
      <c r="G78" s="136" t="e">
        <f t="shared" si="2"/>
        <v>#VALUE!</v>
      </c>
      <c r="H78" s="148" t="e">
        <f t="shared" si="7"/>
        <v>#VALUE!</v>
      </c>
      <c r="I78" s="148" t="e">
        <f t="shared" si="14"/>
        <v>#VALUE!</v>
      </c>
      <c r="J78" s="148" t="e">
        <f t="shared" si="3"/>
        <v>#VALUE!</v>
      </c>
      <c r="K78" s="148" t="e">
        <f t="shared" si="15"/>
        <v>#VALUE!</v>
      </c>
      <c r="L78" s="148" t="e">
        <f t="shared" si="16"/>
        <v>#VALUE!</v>
      </c>
      <c r="M78" s="148" t="e">
        <f t="shared" si="4"/>
        <v>#VALUE!</v>
      </c>
      <c r="N78" s="148" t="e">
        <f t="shared" si="8"/>
        <v>#VALUE!</v>
      </c>
      <c r="O78" s="148"/>
      <c r="P78" s="148"/>
      <c r="Q78" s="148" t="e">
        <f t="shared" si="17"/>
        <v>#VALUE!</v>
      </c>
      <c r="R78" s="148" t="e">
        <f t="shared" si="18"/>
        <v>#VALUE!</v>
      </c>
      <c r="S78" s="137" t="e">
        <f t="shared" si="5"/>
        <v>#VALUE!</v>
      </c>
      <c r="T78" s="275" t="e">
        <f t="shared" si="20"/>
        <v>#VALUE!</v>
      </c>
      <c r="U78" s="275" t="e">
        <f t="shared" si="21"/>
        <v>#VALUE!</v>
      </c>
      <c r="V78" s="275" t="e">
        <f t="shared" si="21"/>
        <v>#VALUE!</v>
      </c>
      <c r="W78" s="275" t="e">
        <f t="shared" si="21"/>
        <v>#VALUE!</v>
      </c>
      <c r="X78" s="275" t="e">
        <f t="shared" si="21"/>
        <v>#VALUE!</v>
      </c>
      <c r="Y78" s="275" t="e">
        <f t="shared" si="21"/>
        <v>#VALUE!</v>
      </c>
      <c r="Z78" s="275" t="e">
        <f t="shared" si="21"/>
        <v>#VALUE!</v>
      </c>
      <c r="AA78" s="275" t="e">
        <f t="shared" si="21"/>
        <v>#VALUE!</v>
      </c>
      <c r="AB78" s="275" t="e">
        <f t="shared" si="21"/>
        <v>#VALUE!</v>
      </c>
      <c r="AC78" s="275" t="e">
        <f t="shared" si="21"/>
        <v>#VALUE!</v>
      </c>
      <c r="AD78" s="275" t="e">
        <f t="shared" si="21"/>
        <v>#VALUE!</v>
      </c>
      <c r="AE78" s="276" t="e">
        <f t="shared" si="9"/>
        <v>#VALUE!</v>
      </c>
    </row>
    <row r="79" spans="1:31">
      <c r="A79" s="133" t="e">
        <f t="shared" si="10"/>
        <v>#VALUE!</v>
      </c>
      <c r="B79" s="134" t="e">
        <f t="shared" si="11"/>
        <v>#VALUE!</v>
      </c>
      <c r="C79" s="134" t="e">
        <f t="shared" si="12"/>
        <v>#VALUE!</v>
      </c>
      <c r="D79" s="135" t="e">
        <f t="shared" si="13"/>
        <v>#VALUE!</v>
      </c>
      <c r="E79" s="150" t="e">
        <f t="shared" si="0"/>
        <v>#VALUE!</v>
      </c>
      <c r="F79" s="150" t="e">
        <f t="shared" si="1"/>
        <v>#VALUE!</v>
      </c>
      <c r="G79" s="136" t="e">
        <f t="shared" si="2"/>
        <v>#VALUE!</v>
      </c>
      <c r="H79" s="148" t="e">
        <f t="shared" si="7"/>
        <v>#VALUE!</v>
      </c>
      <c r="I79" s="148" t="e">
        <f t="shared" si="14"/>
        <v>#VALUE!</v>
      </c>
      <c r="J79" s="148" t="e">
        <f t="shared" si="3"/>
        <v>#VALUE!</v>
      </c>
      <c r="K79" s="148" t="e">
        <f t="shared" si="15"/>
        <v>#VALUE!</v>
      </c>
      <c r="L79" s="148" t="e">
        <f t="shared" si="16"/>
        <v>#VALUE!</v>
      </c>
      <c r="M79" s="148" t="e">
        <f t="shared" si="4"/>
        <v>#VALUE!</v>
      </c>
      <c r="N79" s="148" t="e">
        <f t="shared" si="8"/>
        <v>#VALUE!</v>
      </c>
      <c r="O79" s="148"/>
      <c r="P79" s="148"/>
      <c r="Q79" s="148" t="e">
        <f t="shared" si="17"/>
        <v>#VALUE!</v>
      </c>
      <c r="R79" s="148" t="e">
        <f t="shared" si="18"/>
        <v>#VALUE!</v>
      </c>
      <c r="S79" s="137" t="e">
        <f t="shared" si="5"/>
        <v>#VALUE!</v>
      </c>
      <c r="T79" s="275" t="e">
        <f t="shared" si="20"/>
        <v>#VALUE!</v>
      </c>
      <c r="U79" s="275" t="e">
        <f t="shared" si="21"/>
        <v>#VALUE!</v>
      </c>
      <c r="V79" s="275" t="e">
        <f t="shared" si="21"/>
        <v>#VALUE!</v>
      </c>
      <c r="W79" s="275" t="e">
        <f t="shared" si="21"/>
        <v>#VALUE!</v>
      </c>
      <c r="X79" s="275" t="e">
        <f t="shared" si="21"/>
        <v>#VALUE!</v>
      </c>
      <c r="Y79" s="275" t="e">
        <f t="shared" si="21"/>
        <v>#VALUE!</v>
      </c>
      <c r="Z79" s="275" t="e">
        <f t="shared" si="21"/>
        <v>#VALUE!</v>
      </c>
      <c r="AA79" s="275" t="e">
        <f t="shared" si="21"/>
        <v>#VALUE!</v>
      </c>
      <c r="AB79" s="275" t="e">
        <f t="shared" si="21"/>
        <v>#VALUE!</v>
      </c>
      <c r="AC79" s="275" t="e">
        <f t="shared" si="21"/>
        <v>#VALUE!</v>
      </c>
      <c r="AD79" s="275" t="e">
        <f t="shared" si="21"/>
        <v>#VALUE!</v>
      </c>
      <c r="AE79" s="276" t="e">
        <f t="shared" si="9"/>
        <v>#VALUE!</v>
      </c>
    </row>
    <row r="80" spans="1:31">
      <c r="A80" s="133" t="e">
        <f t="shared" si="10"/>
        <v>#VALUE!</v>
      </c>
      <c r="B80" s="134" t="e">
        <f t="shared" si="11"/>
        <v>#VALUE!</v>
      </c>
      <c r="C80" s="134" t="e">
        <f t="shared" si="12"/>
        <v>#VALUE!</v>
      </c>
      <c r="D80" s="135" t="e">
        <f t="shared" si="13"/>
        <v>#VALUE!</v>
      </c>
      <c r="E80" s="150" t="e">
        <f t="shared" si="0"/>
        <v>#VALUE!</v>
      </c>
      <c r="F80" s="150" t="e">
        <f t="shared" si="1"/>
        <v>#VALUE!</v>
      </c>
      <c r="G80" s="136" t="e">
        <f t="shared" si="2"/>
        <v>#VALUE!</v>
      </c>
      <c r="H80" s="148" t="e">
        <f t="shared" si="7"/>
        <v>#VALUE!</v>
      </c>
      <c r="I80" s="148" t="e">
        <f t="shared" si="14"/>
        <v>#VALUE!</v>
      </c>
      <c r="J80" s="148" t="e">
        <f t="shared" si="3"/>
        <v>#VALUE!</v>
      </c>
      <c r="K80" s="148" t="e">
        <f t="shared" si="15"/>
        <v>#VALUE!</v>
      </c>
      <c r="L80" s="148" t="e">
        <f t="shared" si="16"/>
        <v>#VALUE!</v>
      </c>
      <c r="M80" s="148" t="e">
        <f t="shared" si="4"/>
        <v>#VALUE!</v>
      </c>
      <c r="N80" s="148" t="e">
        <f t="shared" si="8"/>
        <v>#VALUE!</v>
      </c>
      <c r="O80" s="148"/>
      <c r="P80" s="148"/>
      <c r="Q80" s="148" t="e">
        <f t="shared" si="17"/>
        <v>#VALUE!</v>
      </c>
      <c r="R80" s="148" t="e">
        <f t="shared" si="18"/>
        <v>#VALUE!</v>
      </c>
      <c r="S80" s="137" t="e">
        <f t="shared" si="5"/>
        <v>#VALUE!</v>
      </c>
      <c r="T80" s="275" t="e">
        <f t="shared" si="20"/>
        <v>#VALUE!</v>
      </c>
      <c r="U80" s="275" t="e">
        <f t="shared" si="21"/>
        <v>#VALUE!</v>
      </c>
      <c r="V80" s="275" t="e">
        <f t="shared" si="21"/>
        <v>#VALUE!</v>
      </c>
      <c r="W80" s="275" t="e">
        <f t="shared" si="21"/>
        <v>#VALUE!</v>
      </c>
      <c r="X80" s="275" t="e">
        <f t="shared" si="21"/>
        <v>#VALUE!</v>
      </c>
      <c r="Y80" s="275" t="e">
        <f t="shared" si="21"/>
        <v>#VALUE!</v>
      </c>
      <c r="Z80" s="275" t="e">
        <f t="shared" si="21"/>
        <v>#VALUE!</v>
      </c>
      <c r="AA80" s="275" t="e">
        <f t="shared" si="21"/>
        <v>#VALUE!</v>
      </c>
      <c r="AB80" s="275" t="e">
        <f t="shared" si="21"/>
        <v>#VALUE!</v>
      </c>
      <c r="AC80" s="275" t="e">
        <f t="shared" si="21"/>
        <v>#VALUE!</v>
      </c>
      <c r="AD80" s="275" t="e">
        <f t="shared" si="21"/>
        <v>#VALUE!</v>
      </c>
      <c r="AE80" s="276" t="e">
        <f t="shared" si="9"/>
        <v>#VALUE!</v>
      </c>
    </row>
    <row r="81" spans="1:31">
      <c r="A81" s="133" t="e">
        <f t="shared" si="10"/>
        <v>#VALUE!</v>
      </c>
      <c r="B81" s="134" t="e">
        <f t="shared" si="11"/>
        <v>#VALUE!</v>
      </c>
      <c r="C81" s="134" t="e">
        <f t="shared" si="12"/>
        <v>#VALUE!</v>
      </c>
      <c r="D81" s="135" t="e">
        <f t="shared" si="13"/>
        <v>#VALUE!</v>
      </c>
      <c r="E81" s="150" t="e">
        <f t="shared" ref="E81:E144" si="22">IF(A81&lt;&gt;"", IF(F81="N",0, ROUNDDOWN(IF(S81="Y", MAX(Q81, 0), MIN(BondAmountInvested*G81/Freq, Max_Wdwl_amt)), 2)),"")</f>
        <v>#VALUE!</v>
      </c>
      <c r="F81" s="150" t="e">
        <f t="shared" ref="F81:F144" si="23">IF(A81&lt;&gt;"",  IF(A81&lt;first_projection_wdl_mth,"N",IF(A81=first_projection_wdl_mth,"Y",IF(INT((A81-first_projection_wdl_mth)/Mths_between_Wdwls)=(A81-first_projection_wdl_mth)/Mths_between_Wdwls,"Y","N"))),"")</f>
        <v>#VALUE!</v>
      </c>
      <c r="G81" s="136" t="e">
        <f t="shared" ref="G81:G144" si="24">IF(A81&lt;&gt;"", IncomeRetained, "")</f>
        <v>#VALUE!</v>
      </c>
      <c r="H81" s="148" t="e">
        <f t="shared" si="7"/>
        <v>#VALUE!</v>
      </c>
      <c r="I81" s="148" t="e">
        <f t="shared" si="14"/>
        <v>#VALUE!</v>
      </c>
      <c r="J81" s="148" t="e">
        <f t="shared" ref="J81:J144" si="25">IF(A81&lt;&gt;"", (MIN(E81, Q81)-I81)*(1-IF(D81&lt;chargeable_gain_taxrate_change_date,chargeable_gain_taxrate_pre_change,chargeable_gain_taxrate_post_change))+I81, "")</f>
        <v>#VALUE!</v>
      </c>
      <c r="K81" s="148" t="e">
        <f t="shared" si="15"/>
        <v>#VALUE!</v>
      </c>
      <c r="L81" s="148" t="e">
        <f t="shared" si="16"/>
        <v>#VALUE!</v>
      </c>
      <c r="M81" s="148" t="e">
        <f t="shared" ref="M81:M144" si="26">IF(A81="", "", L81*Mthly_growth_rate)</f>
        <v>#VALUE!</v>
      </c>
      <c r="N81" s="148" t="e">
        <f t="shared" si="8"/>
        <v>#VALUE!</v>
      </c>
      <c r="O81" s="148"/>
      <c r="P81" s="148"/>
      <c r="Q81" s="148" t="e">
        <f t="shared" si="17"/>
        <v>#VALUE!</v>
      </c>
      <c r="R81" s="148" t="e">
        <f t="shared" si="18"/>
        <v>#VALUE!</v>
      </c>
      <c r="S81" s="137" t="e">
        <f t="shared" ref="S81:S144" si="27">IF(A81="", "", IF(S80="Y", "Y", IF(Q81-IF(F81="Y", MIN(BondAmountInvested*G81/Freq,Max_Wdwl_amt), 0)&lt;=0, "Y", "N")))</f>
        <v>#VALUE!</v>
      </c>
      <c r="T81" s="275" t="e">
        <f t="shared" si="20"/>
        <v>#VALUE!</v>
      </c>
      <c r="U81" s="275" t="e">
        <f t="shared" si="21"/>
        <v>#VALUE!</v>
      </c>
      <c r="V81" s="275" t="e">
        <f t="shared" si="21"/>
        <v>#VALUE!</v>
      </c>
      <c r="W81" s="275" t="e">
        <f t="shared" si="21"/>
        <v>#VALUE!</v>
      </c>
      <c r="X81" s="275" t="e">
        <f t="shared" si="21"/>
        <v>#VALUE!</v>
      </c>
      <c r="Y81" s="275" t="e">
        <f t="shared" si="21"/>
        <v>#VALUE!</v>
      </c>
      <c r="Z81" s="275" t="e">
        <f t="shared" si="21"/>
        <v>#VALUE!</v>
      </c>
      <c r="AA81" s="275" t="e">
        <f t="shared" si="21"/>
        <v>#VALUE!</v>
      </c>
      <c r="AB81" s="275" t="e">
        <f t="shared" si="21"/>
        <v>#VALUE!</v>
      </c>
      <c r="AC81" s="275" t="e">
        <f t="shared" si="21"/>
        <v>#VALUE!</v>
      </c>
      <c r="AD81" s="275" t="e">
        <f t="shared" si="21"/>
        <v>#VALUE!</v>
      </c>
      <c r="AE81" s="276" t="e">
        <f t="shared" si="9"/>
        <v>#VALUE!</v>
      </c>
    </row>
    <row r="82" spans="1:31">
      <c r="A82" s="133" t="e">
        <f t="shared" si="10"/>
        <v>#VALUE!</v>
      </c>
      <c r="B82" s="134" t="e">
        <f t="shared" si="11"/>
        <v>#VALUE!</v>
      </c>
      <c r="C82" s="134" t="e">
        <f t="shared" si="12"/>
        <v>#VALUE!</v>
      </c>
      <c r="D82" s="135" t="e">
        <f t="shared" si="13"/>
        <v>#VALUE!</v>
      </c>
      <c r="E82" s="150" t="e">
        <f t="shared" si="22"/>
        <v>#VALUE!</v>
      </c>
      <c r="F82" s="150" t="e">
        <f t="shared" si="23"/>
        <v>#VALUE!</v>
      </c>
      <c r="G82" s="136" t="e">
        <f t="shared" si="24"/>
        <v>#VALUE!</v>
      </c>
      <c r="H82" s="148" t="e">
        <f t="shared" ref="H82:H145" si="28">IF(A82&lt;&gt;"", IF(B82&lt;Max_tax_free_term, IF(AND(C82=1, B82&lt;Max_tax_free_term), Annual_tax_free_Wdwl, 0), 0)+H81-I81, "")</f>
        <v>#VALUE!</v>
      </c>
      <c r="I82" s="148" t="e">
        <f t="shared" si="14"/>
        <v>#VALUE!</v>
      </c>
      <c r="J82" s="148" t="e">
        <f t="shared" si="25"/>
        <v>#VALUE!</v>
      </c>
      <c r="K82" s="148" t="e">
        <f t="shared" si="15"/>
        <v>#VALUE!</v>
      </c>
      <c r="L82" s="148" t="e">
        <f t="shared" si="16"/>
        <v>#VALUE!</v>
      </c>
      <c r="M82" s="148" t="e">
        <f t="shared" si="26"/>
        <v>#VALUE!</v>
      </c>
      <c r="N82" s="148" t="e">
        <f t="shared" ref="N82:N145" si="29">IF(A82="", "", AE82)</f>
        <v>#VALUE!</v>
      </c>
      <c r="O82" s="148"/>
      <c r="P82" s="148"/>
      <c r="Q82" s="148" t="e">
        <f t="shared" si="17"/>
        <v>#VALUE!</v>
      </c>
      <c r="R82" s="148" t="e">
        <f t="shared" si="18"/>
        <v>#VALUE!</v>
      </c>
      <c r="S82" s="137" t="e">
        <f t="shared" si="27"/>
        <v>#VALUE!</v>
      </c>
      <c r="T82" s="275" t="e">
        <f t="shared" si="20"/>
        <v>#VALUE!</v>
      </c>
      <c r="U82" s="275" t="e">
        <f t="shared" si="21"/>
        <v>#VALUE!</v>
      </c>
      <c r="V82" s="275" t="e">
        <f t="shared" si="21"/>
        <v>#VALUE!</v>
      </c>
      <c r="W82" s="275" t="e">
        <f t="shared" si="21"/>
        <v>#VALUE!</v>
      </c>
      <c r="X82" s="275" t="e">
        <f t="shared" si="21"/>
        <v>#VALUE!</v>
      </c>
      <c r="Y82" s="275" t="e">
        <f t="shared" si="21"/>
        <v>#VALUE!</v>
      </c>
      <c r="Z82" s="275" t="e">
        <f t="shared" si="21"/>
        <v>#VALUE!</v>
      </c>
      <c r="AA82" s="275" t="e">
        <f t="shared" si="21"/>
        <v>#VALUE!</v>
      </c>
      <c r="AB82" s="275" t="e">
        <f t="shared" si="21"/>
        <v>#VALUE!</v>
      </c>
      <c r="AC82" s="275" t="e">
        <f t="shared" si="21"/>
        <v>#VALUE!</v>
      </c>
      <c r="AD82" s="275" t="e">
        <f t="shared" si="21"/>
        <v>#VALUE!</v>
      </c>
      <c r="AE82" s="276" t="e">
        <f t="shared" ref="AE82:AE145" si="30">SUMPRODUCT(T82:AD82,T$9:AD$9)/100/12</f>
        <v>#VALUE!</v>
      </c>
    </row>
    <row r="83" spans="1:31">
      <c r="A83" s="133" t="e">
        <f t="shared" ref="A83:A146" si="31">IF(A82&lt;$D$11, A82+1, "")</f>
        <v>#VALUE!</v>
      </c>
      <c r="B83" s="134" t="e">
        <f t="shared" ref="B83:B146" si="32">IF(A83&lt;&gt;"", IF(C83=1, B82+1, B82), "")</f>
        <v>#VALUE!</v>
      </c>
      <c r="C83" s="134" t="e">
        <f t="shared" ref="C83:C146" si="33">IF(A83&lt;&gt;"", IF(C82=12, 1, C82+1), "")</f>
        <v>#VALUE!</v>
      </c>
      <c r="D83" s="135" t="e">
        <f t="shared" ref="D83:D146" si="34">IF(A83&lt;&gt;"", DATE(YEAR(D82), MONTH(D82)+1, DAY(D82)), "")</f>
        <v>#VALUE!</v>
      </c>
      <c r="E83" s="150" t="e">
        <f t="shared" si="22"/>
        <v>#VALUE!</v>
      </c>
      <c r="F83" s="150" t="e">
        <f t="shared" si="23"/>
        <v>#VALUE!</v>
      </c>
      <c r="G83" s="136" t="e">
        <f t="shared" si="24"/>
        <v>#VALUE!</v>
      </c>
      <c r="H83" s="148" t="e">
        <f t="shared" si="28"/>
        <v>#VALUE!</v>
      </c>
      <c r="I83" s="148" t="e">
        <f t="shared" ref="I83:I146" si="35">IF(A83&lt;&gt;"", MIN(E83, H83, Q83), "")</f>
        <v>#VALUE!</v>
      </c>
      <c r="J83" s="148" t="e">
        <f t="shared" si="25"/>
        <v>#VALUE!</v>
      </c>
      <c r="K83" s="148" t="e">
        <f t="shared" ref="K83:K146" si="36">IF(A83="", "", $I$12^(A83/12)*J83)</f>
        <v>#VALUE!</v>
      </c>
      <c r="L83" s="148" t="e">
        <f t="shared" ref="L83:L146" si="37">IF(A83="", "", R82)</f>
        <v>#VALUE!</v>
      </c>
      <c r="M83" s="148" t="e">
        <f t="shared" si="26"/>
        <v>#VALUE!</v>
      </c>
      <c r="N83" s="148" t="e">
        <f t="shared" si="29"/>
        <v>#VALUE!</v>
      </c>
      <c r="O83" s="148"/>
      <c r="P83" s="148"/>
      <c r="Q83" s="148" t="e">
        <f t="shared" ref="Q83:Q146" si="38">IF(A83 = "", 0, MAX(M83 - (SUM(N83:P83)), 0))</f>
        <v>#VALUE!</v>
      </c>
      <c r="R83" s="148" t="e">
        <f t="shared" ref="R83:R146" si="39">IF(A83="", "", MAX(Q83-E83, 0))</f>
        <v>#VALUE!</v>
      </c>
      <c r="S83" s="137" t="e">
        <f t="shared" si="27"/>
        <v>#VALUE!</v>
      </c>
      <c r="T83" s="275" t="e">
        <f t="shared" si="20"/>
        <v>#VALUE!</v>
      </c>
      <c r="U83" s="275" t="e">
        <f t="shared" si="21"/>
        <v>#VALUE!</v>
      </c>
      <c r="V83" s="275" t="e">
        <f t="shared" si="21"/>
        <v>#VALUE!</v>
      </c>
      <c r="W83" s="275" t="e">
        <f t="shared" si="21"/>
        <v>#VALUE!</v>
      </c>
      <c r="X83" s="275" t="e">
        <f t="shared" si="21"/>
        <v>#VALUE!</v>
      </c>
      <c r="Y83" s="275" t="e">
        <f t="shared" si="21"/>
        <v>#VALUE!</v>
      </c>
      <c r="Z83" s="275" t="e">
        <f t="shared" si="21"/>
        <v>#VALUE!</v>
      </c>
      <c r="AA83" s="275" t="e">
        <f t="shared" si="21"/>
        <v>#VALUE!</v>
      </c>
      <c r="AB83" s="275" t="e">
        <f t="shared" si="21"/>
        <v>#VALUE!</v>
      </c>
      <c r="AC83" s="275" t="e">
        <f t="shared" si="21"/>
        <v>#VALUE!</v>
      </c>
      <c r="AD83" s="275" t="e">
        <f t="shared" si="21"/>
        <v>#VALUE!</v>
      </c>
      <c r="AE83" s="276" t="e">
        <f t="shared" si="30"/>
        <v>#VALUE!</v>
      </c>
    </row>
    <row r="84" spans="1:31">
      <c r="A84" s="133" t="e">
        <f t="shared" si="31"/>
        <v>#VALUE!</v>
      </c>
      <c r="B84" s="134" t="e">
        <f t="shared" si="32"/>
        <v>#VALUE!</v>
      </c>
      <c r="C84" s="134" t="e">
        <f t="shared" si="33"/>
        <v>#VALUE!</v>
      </c>
      <c r="D84" s="135" t="e">
        <f t="shared" si="34"/>
        <v>#VALUE!</v>
      </c>
      <c r="E84" s="150" t="e">
        <f t="shared" si="22"/>
        <v>#VALUE!</v>
      </c>
      <c r="F84" s="150" t="e">
        <f t="shared" si="23"/>
        <v>#VALUE!</v>
      </c>
      <c r="G84" s="136" t="e">
        <f t="shared" si="24"/>
        <v>#VALUE!</v>
      </c>
      <c r="H84" s="148" t="e">
        <f t="shared" si="28"/>
        <v>#VALUE!</v>
      </c>
      <c r="I84" s="148" t="e">
        <f t="shared" si="35"/>
        <v>#VALUE!</v>
      </c>
      <c r="J84" s="148" t="e">
        <f t="shared" si="25"/>
        <v>#VALUE!</v>
      </c>
      <c r="K84" s="148" t="e">
        <f t="shared" si="36"/>
        <v>#VALUE!</v>
      </c>
      <c r="L84" s="148" t="e">
        <f t="shared" si="37"/>
        <v>#VALUE!</v>
      </c>
      <c r="M84" s="148" t="e">
        <f t="shared" si="26"/>
        <v>#VALUE!</v>
      </c>
      <c r="N84" s="148" t="e">
        <f t="shared" si="29"/>
        <v>#VALUE!</v>
      </c>
      <c r="O84" s="148"/>
      <c r="P84" s="148"/>
      <c r="Q84" s="148" t="e">
        <f t="shared" si="38"/>
        <v>#VALUE!</v>
      </c>
      <c r="R84" s="148" t="e">
        <f t="shared" si="39"/>
        <v>#VALUE!</v>
      </c>
      <c r="S84" s="137" t="e">
        <f t="shared" si="27"/>
        <v>#VALUE!</v>
      </c>
      <c r="T84" s="275" t="e">
        <f t="shared" si="20"/>
        <v>#VALUE!</v>
      </c>
      <c r="U84" s="275" t="e">
        <f t="shared" si="21"/>
        <v>#VALUE!</v>
      </c>
      <c r="V84" s="275" t="e">
        <f t="shared" si="21"/>
        <v>#VALUE!</v>
      </c>
      <c r="W84" s="275" t="e">
        <f t="shared" si="21"/>
        <v>#VALUE!</v>
      </c>
      <c r="X84" s="275" t="e">
        <f t="shared" si="21"/>
        <v>#VALUE!</v>
      </c>
      <c r="Y84" s="275" t="e">
        <f t="shared" si="21"/>
        <v>#VALUE!</v>
      </c>
      <c r="Z84" s="275" t="e">
        <f t="shared" si="21"/>
        <v>#VALUE!</v>
      </c>
      <c r="AA84" s="275" t="e">
        <f t="shared" si="21"/>
        <v>#VALUE!</v>
      </c>
      <c r="AB84" s="275" t="e">
        <f t="shared" si="21"/>
        <v>#VALUE!</v>
      </c>
      <c r="AC84" s="275" t="e">
        <f t="shared" si="21"/>
        <v>#VALUE!</v>
      </c>
      <c r="AD84" s="275" t="e">
        <f t="shared" si="21"/>
        <v>#VALUE!</v>
      </c>
      <c r="AE84" s="276" t="e">
        <f t="shared" si="30"/>
        <v>#VALUE!</v>
      </c>
    </row>
    <row r="85" spans="1:31">
      <c r="A85" s="133" t="e">
        <f t="shared" si="31"/>
        <v>#VALUE!</v>
      </c>
      <c r="B85" s="134" t="e">
        <f t="shared" si="32"/>
        <v>#VALUE!</v>
      </c>
      <c r="C85" s="134" t="e">
        <f t="shared" si="33"/>
        <v>#VALUE!</v>
      </c>
      <c r="D85" s="135" t="e">
        <f t="shared" si="34"/>
        <v>#VALUE!</v>
      </c>
      <c r="E85" s="150" t="e">
        <f t="shared" si="22"/>
        <v>#VALUE!</v>
      </c>
      <c r="F85" s="150" t="e">
        <f t="shared" si="23"/>
        <v>#VALUE!</v>
      </c>
      <c r="G85" s="136" t="e">
        <f t="shared" si="24"/>
        <v>#VALUE!</v>
      </c>
      <c r="H85" s="148" t="e">
        <f t="shared" si="28"/>
        <v>#VALUE!</v>
      </c>
      <c r="I85" s="148" t="e">
        <f t="shared" si="35"/>
        <v>#VALUE!</v>
      </c>
      <c r="J85" s="148" t="e">
        <f t="shared" si="25"/>
        <v>#VALUE!</v>
      </c>
      <c r="K85" s="148" t="e">
        <f t="shared" si="36"/>
        <v>#VALUE!</v>
      </c>
      <c r="L85" s="148" t="e">
        <f t="shared" si="37"/>
        <v>#VALUE!</v>
      </c>
      <c r="M85" s="148" t="e">
        <f t="shared" si="26"/>
        <v>#VALUE!</v>
      </c>
      <c r="N85" s="148" t="e">
        <f t="shared" si="29"/>
        <v>#VALUE!</v>
      </c>
      <c r="O85" s="148"/>
      <c r="P85" s="148"/>
      <c r="Q85" s="148" t="e">
        <f t="shared" si="38"/>
        <v>#VALUE!</v>
      </c>
      <c r="R85" s="148" t="e">
        <f t="shared" si="39"/>
        <v>#VALUE!</v>
      </c>
      <c r="S85" s="137" t="e">
        <f t="shared" si="27"/>
        <v>#VALUE!</v>
      </c>
      <c r="T85" s="275" t="e">
        <f t="shared" si="20"/>
        <v>#VALUE!</v>
      </c>
      <c r="U85" s="275" t="e">
        <f t="shared" si="21"/>
        <v>#VALUE!</v>
      </c>
      <c r="V85" s="275" t="e">
        <f t="shared" si="21"/>
        <v>#VALUE!</v>
      </c>
      <c r="W85" s="275" t="e">
        <f t="shared" si="21"/>
        <v>#VALUE!</v>
      </c>
      <c r="X85" s="275" t="e">
        <f t="shared" si="21"/>
        <v>#VALUE!</v>
      </c>
      <c r="Y85" s="275" t="e">
        <f t="shared" si="21"/>
        <v>#VALUE!</v>
      </c>
      <c r="Z85" s="275" t="e">
        <f t="shared" si="21"/>
        <v>#VALUE!</v>
      </c>
      <c r="AA85" s="275" t="e">
        <f t="shared" si="21"/>
        <v>#VALUE!</v>
      </c>
      <c r="AB85" s="275" t="e">
        <f t="shared" si="21"/>
        <v>#VALUE!</v>
      </c>
      <c r="AC85" s="275" t="e">
        <f t="shared" si="21"/>
        <v>#VALUE!</v>
      </c>
      <c r="AD85" s="275" t="e">
        <f t="shared" si="21"/>
        <v>#VALUE!</v>
      </c>
      <c r="AE85" s="276" t="e">
        <f t="shared" si="30"/>
        <v>#VALUE!</v>
      </c>
    </row>
    <row r="86" spans="1:31">
      <c r="A86" s="133" t="e">
        <f t="shared" si="31"/>
        <v>#VALUE!</v>
      </c>
      <c r="B86" s="134" t="e">
        <f t="shared" si="32"/>
        <v>#VALUE!</v>
      </c>
      <c r="C86" s="134" t="e">
        <f t="shared" si="33"/>
        <v>#VALUE!</v>
      </c>
      <c r="D86" s="135" t="e">
        <f t="shared" si="34"/>
        <v>#VALUE!</v>
      </c>
      <c r="E86" s="150" t="e">
        <f t="shared" si="22"/>
        <v>#VALUE!</v>
      </c>
      <c r="F86" s="150" t="e">
        <f t="shared" si="23"/>
        <v>#VALUE!</v>
      </c>
      <c r="G86" s="136" t="e">
        <f t="shared" si="24"/>
        <v>#VALUE!</v>
      </c>
      <c r="H86" s="148" t="e">
        <f t="shared" si="28"/>
        <v>#VALUE!</v>
      </c>
      <c r="I86" s="148" t="e">
        <f t="shared" si="35"/>
        <v>#VALUE!</v>
      </c>
      <c r="J86" s="148" t="e">
        <f t="shared" si="25"/>
        <v>#VALUE!</v>
      </c>
      <c r="K86" s="148" t="e">
        <f t="shared" si="36"/>
        <v>#VALUE!</v>
      </c>
      <c r="L86" s="148" t="e">
        <f t="shared" si="37"/>
        <v>#VALUE!</v>
      </c>
      <c r="M86" s="148" t="e">
        <f t="shared" si="26"/>
        <v>#VALUE!</v>
      </c>
      <c r="N86" s="148" t="e">
        <f t="shared" si="29"/>
        <v>#VALUE!</v>
      </c>
      <c r="O86" s="148"/>
      <c r="P86" s="148"/>
      <c r="Q86" s="148" t="e">
        <f t="shared" si="38"/>
        <v>#VALUE!</v>
      </c>
      <c r="R86" s="148" t="e">
        <f t="shared" si="39"/>
        <v>#VALUE!</v>
      </c>
      <c r="S86" s="137" t="e">
        <f t="shared" si="27"/>
        <v>#VALUE!</v>
      </c>
      <c r="T86" s="275" t="e">
        <f t="shared" si="20"/>
        <v>#VALUE!</v>
      </c>
      <c r="U86" s="275" t="e">
        <f t="shared" si="21"/>
        <v>#VALUE!</v>
      </c>
      <c r="V86" s="275" t="e">
        <f t="shared" si="21"/>
        <v>#VALUE!</v>
      </c>
      <c r="W86" s="275" t="e">
        <f t="shared" si="21"/>
        <v>#VALUE!</v>
      </c>
      <c r="X86" s="275" t="e">
        <f t="shared" si="21"/>
        <v>#VALUE!</v>
      </c>
      <c r="Y86" s="275" t="e">
        <f t="shared" si="21"/>
        <v>#VALUE!</v>
      </c>
      <c r="Z86" s="275" t="e">
        <f t="shared" si="21"/>
        <v>#VALUE!</v>
      </c>
      <c r="AA86" s="275" t="e">
        <f t="shared" si="21"/>
        <v>#VALUE!</v>
      </c>
      <c r="AB86" s="275" t="e">
        <f t="shared" si="21"/>
        <v>#VALUE!</v>
      </c>
      <c r="AC86" s="275" t="e">
        <f t="shared" si="21"/>
        <v>#VALUE!</v>
      </c>
      <c r="AD86" s="275" t="e">
        <f t="shared" si="21"/>
        <v>#VALUE!</v>
      </c>
      <c r="AE86" s="276" t="e">
        <f t="shared" si="30"/>
        <v>#VALUE!</v>
      </c>
    </row>
    <row r="87" spans="1:31">
      <c r="A87" s="133" t="e">
        <f t="shared" si="31"/>
        <v>#VALUE!</v>
      </c>
      <c r="B87" s="134" t="e">
        <f t="shared" si="32"/>
        <v>#VALUE!</v>
      </c>
      <c r="C87" s="134" t="e">
        <f t="shared" si="33"/>
        <v>#VALUE!</v>
      </c>
      <c r="D87" s="135" t="e">
        <f t="shared" si="34"/>
        <v>#VALUE!</v>
      </c>
      <c r="E87" s="150" t="e">
        <f t="shared" si="22"/>
        <v>#VALUE!</v>
      </c>
      <c r="F87" s="150" t="e">
        <f t="shared" si="23"/>
        <v>#VALUE!</v>
      </c>
      <c r="G87" s="136" t="e">
        <f t="shared" si="24"/>
        <v>#VALUE!</v>
      </c>
      <c r="H87" s="148" t="e">
        <f t="shared" si="28"/>
        <v>#VALUE!</v>
      </c>
      <c r="I87" s="148" t="e">
        <f t="shared" si="35"/>
        <v>#VALUE!</v>
      </c>
      <c r="J87" s="148" t="e">
        <f t="shared" si="25"/>
        <v>#VALUE!</v>
      </c>
      <c r="K87" s="148" t="e">
        <f t="shared" si="36"/>
        <v>#VALUE!</v>
      </c>
      <c r="L87" s="148" t="e">
        <f t="shared" si="37"/>
        <v>#VALUE!</v>
      </c>
      <c r="M87" s="148" t="e">
        <f t="shared" si="26"/>
        <v>#VALUE!</v>
      </c>
      <c r="N87" s="148" t="e">
        <f t="shared" si="29"/>
        <v>#VALUE!</v>
      </c>
      <c r="O87" s="148"/>
      <c r="P87" s="148"/>
      <c r="Q87" s="148" t="e">
        <f t="shared" si="38"/>
        <v>#VALUE!</v>
      </c>
      <c r="R87" s="148" t="e">
        <f t="shared" si="39"/>
        <v>#VALUE!</v>
      </c>
      <c r="S87" s="137" t="e">
        <f t="shared" si="27"/>
        <v>#VALUE!</v>
      </c>
      <c r="T87" s="275" t="e">
        <f t="shared" si="20"/>
        <v>#VALUE!</v>
      </c>
      <c r="U87" s="275" t="e">
        <f t="shared" si="21"/>
        <v>#VALUE!</v>
      </c>
      <c r="V87" s="275" t="e">
        <f t="shared" si="21"/>
        <v>#VALUE!</v>
      </c>
      <c r="W87" s="275" t="e">
        <f t="shared" si="21"/>
        <v>#VALUE!</v>
      </c>
      <c r="X87" s="275" t="e">
        <f t="shared" si="21"/>
        <v>#VALUE!</v>
      </c>
      <c r="Y87" s="275" t="e">
        <f t="shared" si="21"/>
        <v>#VALUE!</v>
      </c>
      <c r="Z87" s="275" t="e">
        <f t="shared" si="21"/>
        <v>#VALUE!</v>
      </c>
      <c r="AA87" s="275" t="e">
        <f t="shared" si="21"/>
        <v>#VALUE!</v>
      </c>
      <c r="AB87" s="275" t="e">
        <f t="shared" si="21"/>
        <v>#VALUE!</v>
      </c>
      <c r="AC87" s="275" t="e">
        <f t="shared" si="21"/>
        <v>#VALUE!</v>
      </c>
      <c r="AD87" s="275" t="e">
        <f t="shared" si="21"/>
        <v>#VALUE!</v>
      </c>
      <c r="AE87" s="276" t="e">
        <f t="shared" si="30"/>
        <v>#VALUE!</v>
      </c>
    </row>
    <row r="88" spans="1:31">
      <c r="A88" s="133" t="e">
        <f t="shared" si="31"/>
        <v>#VALUE!</v>
      </c>
      <c r="B88" s="134" t="e">
        <f t="shared" si="32"/>
        <v>#VALUE!</v>
      </c>
      <c r="C88" s="134" t="e">
        <f t="shared" si="33"/>
        <v>#VALUE!</v>
      </c>
      <c r="D88" s="135" t="e">
        <f t="shared" si="34"/>
        <v>#VALUE!</v>
      </c>
      <c r="E88" s="150" t="e">
        <f t="shared" si="22"/>
        <v>#VALUE!</v>
      </c>
      <c r="F88" s="150" t="e">
        <f t="shared" si="23"/>
        <v>#VALUE!</v>
      </c>
      <c r="G88" s="136" t="e">
        <f t="shared" si="24"/>
        <v>#VALUE!</v>
      </c>
      <c r="H88" s="148" t="e">
        <f t="shared" si="28"/>
        <v>#VALUE!</v>
      </c>
      <c r="I88" s="148" t="e">
        <f t="shared" si="35"/>
        <v>#VALUE!</v>
      </c>
      <c r="J88" s="148" t="e">
        <f t="shared" si="25"/>
        <v>#VALUE!</v>
      </c>
      <c r="K88" s="148" t="e">
        <f t="shared" si="36"/>
        <v>#VALUE!</v>
      </c>
      <c r="L88" s="148" t="e">
        <f t="shared" si="37"/>
        <v>#VALUE!</v>
      </c>
      <c r="M88" s="148" t="e">
        <f t="shared" si="26"/>
        <v>#VALUE!</v>
      </c>
      <c r="N88" s="148" t="e">
        <f t="shared" si="29"/>
        <v>#VALUE!</v>
      </c>
      <c r="O88" s="148"/>
      <c r="P88" s="148"/>
      <c r="Q88" s="148" t="e">
        <f t="shared" si="38"/>
        <v>#VALUE!</v>
      </c>
      <c r="R88" s="148" t="e">
        <f t="shared" si="39"/>
        <v>#VALUE!</v>
      </c>
      <c r="S88" s="137" t="e">
        <f t="shared" si="27"/>
        <v>#VALUE!</v>
      </c>
      <c r="T88" s="275" t="e">
        <f t="shared" si="20"/>
        <v>#VALUE!</v>
      </c>
      <c r="U88" s="275" t="e">
        <f t="shared" si="21"/>
        <v>#VALUE!</v>
      </c>
      <c r="V88" s="275" t="e">
        <f t="shared" si="21"/>
        <v>#VALUE!</v>
      </c>
      <c r="W88" s="275" t="e">
        <f t="shared" si="21"/>
        <v>#VALUE!</v>
      </c>
      <c r="X88" s="275" t="e">
        <f t="shared" si="21"/>
        <v>#VALUE!</v>
      </c>
      <c r="Y88" s="275" t="e">
        <f t="shared" si="21"/>
        <v>#VALUE!</v>
      </c>
      <c r="Z88" s="275" t="e">
        <f t="shared" si="21"/>
        <v>#VALUE!</v>
      </c>
      <c r="AA88" s="275" t="e">
        <f t="shared" si="21"/>
        <v>#VALUE!</v>
      </c>
      <c r="AB88" s="275" t="e">
        <f t="shared" si="21"/>
        <v>#VALUE!</v>
      </c>
      <c r="AC88" s="275" t="e">
        <f t="shared" si="21"/>
        <v>#VALUE!</v>
      </c>
      <c r="AD88" s="275" t="e">
        <f t="shared" si="21"/>
        <v>#VALUE!</v>
      </c>
      <c r="AE88" s="276" t="e">
        <f t="shared" si="30"/>
        <v>#VALUE!</v>
      </c>
    </row>
    <row r="89" spans="1:31">
      <c r="A89" s="133" t="e">
        <f t="shared" si="31"/>
        <v>#VALUE!</v>
      </c>
      <c r="B89" s="134" t="e">
        <f t="shared" si="32"/>
        <v>#VALUE!</v>
      </c>
      <c r="C89" s="134" t="e">
        <f t="shared" si="33"/>
        <v>#VALUE!</v>
      </c>
      <c r="D89" s="135" t="e">
        <f t="shared" si="34"/>
        <v>#VALUE!</v>
      </c>
      <c r="E89" s="150" t="e">
        <f t="shared" si="22"/>
        <v>#VALUE!</v>
      </c>
      <c r="F89" s="150" t="e">
        <f t="shared" si="23"/>
        <v>#VALUE!</v>
      </c>
      <c r="G89" s="136" t="e">
        <f t="shared" si="24"/>
        <v>#VALUE!</v>
      </c>
      <c r="H89" s="148" t="e">
        <f t="shared" si="28"/>
        <v>#VALUE!</v>
      </c>
      <c r="I89" s="148" t="e">
        <f t="shared" si="35"/>
        <v>#VALUE!</v>
      </c>
      <c r="J89" s="148" t="e">
        <f t="shared" si="25"/>
        <v>#VALUE!</v>
      </c>
      <c r="K89" s="148" t="e">
        <f t="shared" si="36"/>
        <v>#VALUE!</v>
      </c>
      <c r="L89" s="148" t="e">
        <f t="shared" si="37"/>
        <v>#VALUE!</v>
      </c>
      <c r="M89" s="148" t="e">
        <f t="shared" si="26"/>
        <v>#VALUE!</v>
      </c>
      <c r="N89" s="148" t="e">
        <f t="shared" si="29"/>
        <v>#VALUE!</v>
      </c>
      <c r="O89" s="148"/>
      <c r="P89" s="148"/>
      <c r="Q89" s="148" t="e">
        <f t="shared" si="38"/>
        <v>#VALUE!</v>
      </c>
      <c r="R89" s="148" t="e">
        <f t="shared" si="39"/>
        <v>#VALUE!</v>
      </c>
      <c r="S89" s="137" t="e">
        <f t="shared" si="27"/>
        <v>#VALUE!</v>
      </c>
      <c r="T89" s="275" t="e">
        <f t="shared" si="20"/>
        <v>#VALUE!</v>
      </c>
      <c r="U89" s="275" t="e">
        <f t="shared" si="21"/>
        <v>#VALUE!</v>
      </c>
      <c r="V89" s="275" t="e">
        <f t="shared" si="21"/>
        <v>#VALUE!</v>
      </c>
      <c r="W89" s="275" t="e">
        <f t="shared" si="21"/>
        <v>#VALUE!</v>
      </c>
      <c r="X89" s="275" t="e">
        <f t="shared" si="21"/>
        <v>#VALUE!</v>
      </c>
      <c r="Y89" s="275" t="e">
        <f t="shared" si="21"/>
        <v>#VALUE!</v>
      </c>
      <c r="Z89" s="275" t="e">
        <f t="shared" si="21"/>
        <v>#VALUE!</v>
      </c>
      <c r="AA89" s="275" t="e">
        <f t="shared" si="21"/>
        <v>#VALUE!</v>
      </c>
      <c r="AB89" s="275" t="e">
        <f t="shared" si="21"/>
        <v>#VALUE!</v>
      </c>
      <c r="AC89" s="275" t="e">
        <f t="shared" si="21"/>
        <v>#VALUE!</v>
      </c>
      <c r="AD89" s="275" t="e">
        <f t="shared" si="21"/>
        <v>#VALUE!</v>
      </c>
      <c r="AE89" s="276" t="e">
        <f t="shared" si="30"/>
        <v>#VALUE!</v>
      </c>
    </row>
    <row r="90" spans="1:31">
      <c r="A90" s="133" t="e">
        <f t="shared" si="31"/>
        <v>#VALUE!</v>
      </c>
      <c r="B90" s="134" t="e">
        <f t="shared" si="32"/>
        <v>#VALUE!</v>
      </c>
      <c r="C90" s="134" t="e">
        <f t="shared" si="33"/>
        <v>#VALUE!</v>
      </c>
      <c r="D90" s="135" t="e">
        <f t="shared" si="34"/>
        <v>#VALUE!</v>
      </c>
      <c r="E90" s="150" t="e">
        <f t="shared" si="22"/>
        <v>#VALUE!</v>
      </c>
      <c r="F90" s="150" t="e">
        <f t="shared" si="23"/>
        <v>#VALUE!</v>
      </c>
      <c r="G90" s="136" t="e">
        <f t="shared" si="24"/>
        <v>#VALUE!</v>
      </c>
      <c r="H90" s="148" t="e">
        <f t="shared" si="28"/>
        <v>#VALUE!</v>
      </c>
      <c r="I90" s="148" t="e">
        <f t="shared" si="35"/>
        <v>#VALUE!</v>
      </c>
      <c r="J90" s="148" t="e">
        <f t="shared" si="25"/>
        <v>#VALUE!</v>
      </c>
      <c r="K90" s="148" t="e">
        <f t="shared" si="36"/>
        <v>#VALUE!</v>
      </c>
      <c r="L90" s="148" t="e">
        <f t="shared" si="37"/>
        <v>#VALUE!</v>
      </c>
      <c r="M90" s="148" t="e">
        <f t="shared" si="26"/>
        <v>#VALUE!</v>
      </c>
      <c r="N90" s="148" t="e">
        <f t="shared" si="29"/>
        <v>#VALUE!</v>
      </c>
      <c r="O90" s="148"/>
      <c r="P90" s="148"/>
      <c r="Q90" s="148" t="e">
        <f t="shared" si="38"/>
        <v>#VALUE!</v>
      </c>
      <c r="R90" s="148" t="e">
        <f t="shared" si="39"/>
        <v>#VALUE!</v>
      </c>
      <c r="S90" s="137" t="e">
        <f t="shared" si="27"/>
        <v>#VALUE!</v>
      </c>
      <c r="T90" s="275" t="e">
        <f t="shared" si="20"/>
        <v>#VALUE!</v>
      </c>
      <c r="U90" s="275" t="e">
        <f t="shared" si="21"/>
        <v>#VALUE!</v>
      </c>
      <c r="V90" s="275" t="e">
        <f t="shared" si="21"/>
        <v>#VALUE!</v>
      </c>
      <c r="W90" s="275" t="e">
        <f t="shared" si="21"/>
        <v>#VALUE!</v>
      </c>
      <c r="X90" s="275" t="e">
        <f t="shared" si="21"/>
        <v>#VALUE!</v>
      </c>
      <c r="Y90" s="275" t="e">
        <f t="shared" si="21"/>
        <v>#VALUE!</v>
      </c>
      <c r="Z90" s="275" t="e">
        <f t="shared" si="21"/>
        <v>#VALUE!</v>
      </c>
      <c r="AA90" s="275" t="e">
        <f t="shared" si="21"/>
        <v>#VALUE!</v>
      </c>
      <c r="AB90" s="275" t="e">
        <f t="shared" si="21"/>
        <v>#VALUE!</v>
      </c>
      <c r="AC90" s="275" t="e">
        <f t="shared" si="21"/>
        <v>#VALUE!</v>
      </c>
      <c r="AD90" s="275" t="e">
        <f t="shared" si="21"/>
        <v>#VALUE!</v>
      </c>
      <c r="AE90" s="276" t="e">
        <f t="shared" si="30"/>
        <v>#VALUE!</v>
      </c>
    </row>
    <row r="91" spans="1:31">
      <c r="A91" s="133" t="e">
        <f t="shared" si="31"/>
        <v>#VALUE!</v>
      </c>
      <c r="B91" s="134" t="e">
        <f t="shared" si="32"/>
        <v>#VALUE!</v>
      </c>
      <c r="C91" s="134" t="e">
        <f t="shared" si="33"/>
        <v>#VALUE!</v>
      </c>
      <c r="D91" s="135" t="e">
        <f t="shared" si="34"/>
        <v>#VALUE!</v>
      </c>
      <c r="E91" s="150" t="e">
        <f t="shared" si="22"/>
        <v>#VALUE!</v>
      </c>
      <c r="F91" s="150" t="e">
        <f t="shared" si="23"/>
        <v>#VALUE!</v>
      </c>
      <c r="G91" s="136" t="e">
        <f t="shared" si="24"/>
        <v>#VALUE!</v>
      </c>
      <c r="H91" s="148" t="e">
        <f t="shared" si="28"/>
        <v>#VALUE!</v>
      </c>
      <c r="I91" s="148" t="e">
        <f t="shared" si="35"/>
        <v>#VALUE!</v>
      </c>
      <c r="J91" s="148" t="e">
        <f t="shared" si="25"/>
        <v>#VALUE!</v>
      </c>
      <c r="K91" s="148" t="e">
        <f t="shared" si="36"/>
        <v>#VALUE!</v>
      </c>
      <c r="L91" s="148" t="e">
        <f t="shared" si="37"/>
        <v>#VALUE!</v>
      </c>
      <c r="M91" s="148" t="e">
        <f t="shared" si="26"/>
        <v>#VALUE!</v>
      </c>
      <c r="N91" s="148" t="e">
        <f t="shared" si="29"/>
        <v>#VALUE!</v>
      </c>
      <c r="O91" s="148"/>
      <c r="P91" s="148"/>
      <c r="Q91" s="148" t="e">
        <f t="shared" si="38"/>
        <v>#VALUE!</v>
      </c>
      <c r="R91" s="148" t="e">
        <f t="shared" si="39"/>
        <v>#VALUE!</v>
      </c>
      <c r="S91" s="137" t="e">
        <f t="shared" si="27"/>
        <v>#VALUE!</v>
      </c>
      <c r="T91" s="275" t="e">
        <f t="shared" si="20"/>
        <v>#VALUE!</v>
      </c>
      <c r="U91" s="275" t="e">
        <f t="shared" si="21"/>
        <v>#VALUE!</v>
      </c>
      <c r="V91" s="275" t="e">
        <f t="shared" ref="U91:AD116" si="40">MAX(0,MIN(MAX(0,$M91),V$7)-V$6)</f>
        <v>#VALUE!</v>
      </c>
      <c r="W91" s="275" t="e">
        <f t="shared" si="40"/>
        <v>#VALUE!</v>
      </c>
      <c r="X91" s="275" t="e">
        <f t="shared" si="40"/>
        <v>#VALUE!</v>
      </c>
      <c r="Y91" s="275" t="e">
        <f t="shared" si="40"/>
        <v>#VALUE!</v>
      </c>
      <c r="Z91" s="275" t="e">
        <f t="shared" si="40"/>
        <v>#VALUE!</v>
      </c>
      <c r="AA91" s="275" t="e">
        <f t="shared" si="40"/>
        <v>#VALUE!</v>
      </c>
      <c r="AB91" s="275" t="e">
        <f t="shared" si="40"/>
        <v>#VALUE!</v>
      </c>
      <c r="AC91" s="275" t="e">
        <f t="shared" si="40"/>
        <v>#VALUE!</v>
      </c>
      <c r="AD91" s="275" t="e">
        <f t="shared" si="40"/>
        <v>#VALUE!</v>
      </c>
      <c r="AE91" s="276" t="e">
        <f t="shared" si="30"/>
        <v>#VALUE!</v>
      </c>
    </row>
    <row r="92" spans="1:31">
      <c r="A92" s="133" t="e">
        <f t="shared" si="31"/>
        <v>#VALUE!</v>
      </c>
      <c r="B92" s="134" t="e">
        <f t="shared" si="32"/>
        <v>#VALUE!</v>
      </c>
      <c r="C92" s="134" t="e">
        <f t="shared" si="33"/>
        <v>#VALUE!</v>
      </c>
      <c r="D92" s="135" t="e">
        <f t="shared" si="34"/>
        <v>#VALUE!</v>
      </c>
      <c r="E92" s="150" t="e">
        <f t="shared" si="22"/>
        <v>#VALUE!</v>
      </c>
      <c r="F92" s="150" t="e">
        <f t="shared" si="23"/>
        <v>#VALUE!</v>
      </c>
      <c r="G92" s="136" t="e">
        <f t="shared" si="24"/>
        <v>#VALUE!</v>
      </c>
      <c r="H92" s="148" t="e">
        <f t="shared" si="28"/>
        <v>#VALUE!</v>
      </c>
      <c r="I92" s="148" t="e">
        <f t="shared" si="35"/>
        <v>#VALUE!</v>
      </c>
      <c r="J92" s="148" t="e">
        <f t="shared" si="25"/>
        <v>#VALUE!</v>
      </c>
      <c r="K92" s="148" t="e">
        <f t="shared" si="36"/>
        <v>#VALUE!</v>
      </c>
      <c r="L92" s="148" t="e">
        <f t="shared" si="37"/>
        <v>#VALUE!</v>
      </c>
      <c r="M92" s="148" t="e">
        <f t="shared" si="26"/>
        <v>#VALUE!</v>
      </c>
      <c r="N92" s="148" t="e">
        <f t="shared" si="29"/>
        <v>#VALUE!</v>
      </c>
      <c r="O92" s="148"/>
      <c r="P92" s="148"/>
      <c r="Q92" s="148" t="e">
        <f t="shared" si="38"/>
        <v>#VALUE!</v>
      </c>
      <c r="R92" s="148" t="e">
        <f t="shared" si="39"/>
        <v>#VALUE!</v>
      </c>
      <c r="S92" s="137" t="e">
        <f t="shared" si="27"/>
        <v>#VALUE!</v>
      </c>
      <c r="T92" s="275" t="e">
        <f t="shared" si="20"/>
        <v>#VALUE!</v>
      </c>
      <c r="U92" s="275" t="e">
        <f t="shared" si="40"/>
        <v>#VALUE!</v>
      </c>
      <c r="V92" s="275" t="e">
        <f t="shared" si="40"/>
        <v>#VALUE!</v>
      </c>
      <c r="W92" s="275" t="e">
        <f t="shared" si="40"/>
        <v>#VALUE!</v>
      </c>
      <c r="X92" s="275" t="e">
        <f t="shared" si="40"/>
        <v>#VALUE!</v>
      </c>
      <c r="Y92" s="275" t="e">
        <f t="shared" si="40"/>
        <v>#VALUE!</v>
      </c>
      <c r="Z92" s="275" t="e">
        <f t="shared" si="40"/>
        <v>#VALUE!</v>
      </c>
      <c r="AA92" s="275" t="e">
        <f t="shared" si="40"/>
        <v>#VALUE!</v>
      </c>
      <c r="AB92" s="275" t="e">
        <f t="shared" si="40"/>
        <v>#VALUE!</v>
      </c>
      <c r="AC92" s="275" t="e">
        <f t="shared" si="40"/>
        <v>#VALUE!</v>
      </c>
      <c r="AD92" s="275" t="e">
        <f t="shared" si="40"/>
        <v>#VALUE!</v>
      </c>
      <c r="AE92" s="276" t="e">
        <f t="shared" si="30"/>
        <v>#VALUE!</v>
      </c>
    </row>
    <row r="93" spans="1:31">
      <c r="A93" s="133" t="e">
        <f t="shared" si="31"/>
        <v>#VALUE!</v>
      </c>
      <c r="B93" s="134" t="e">
        <f t="shared" si="32"/>
        <v>#VALUE!</v>
      </c>
      <c r="C93" s="134" t="e">
        <f t="shared" si="33"/>
        <v>#VALUE!</v>
      </c>
      <c r="D93" s="135" t="e">
        <f t="shared" si="34"/>
        <v>#VALUE!</v>
      </c>
      <c r="E93" s="150" t="e">
        <f t="shared" si="22"/>
        <v>#VALUE!</v>
      </c>
      <c r="F93" s="150" t="e">
        <f t="shared" si="23"/>
        <v>#VALUE!</v>
      </c>
      <c r="G93" s="136" t="e">
        <f t="shared" si="24"/>
        <v>#VALUE!</v>
      </c>
      <c r="H93" s="148" t="e">
        <f t="shared" si="28"/>
        <v>#VALUE!</v>
      </c>
      <c r="I93" s="148" t="e">
        <f t="shared" si="35"/>
        <v>#VALUE!</v>
      </c>
      <c r="J93" s="148" t="e">
        <f t="shared" si="25"/>
        <v>#VALUE!</v>
      </c>
      <c r="K93" s="148" t="e">
        <f t="shared" si="36"/>
        <v>#VALUE!</v>
      </c>
      <c r="L93" s="148" t="e">
        <f t="shared" si="37"/>
        <v>#VALUE!</v>
      </c>
      <c r="M93" s="148" t="e">
        <f t="shared" si="26"/>
        <v>#VALUE!</v>
      </c>
      <c r="N93" s="148" t="e">
        <f t="shared" si="29"/>
        <v>#VALUE!</v>
      </c>
      <c r="O93" s="148"/>
      <c r="P93" s="148"/>
      <c r="Q93" s="148" t="e">
        <f t="shared" si="38"/>
        <v>#VALUE!</v>
      </c>
      <c r="R93" s="148" t="e">
        <f t="shared" si="39"/>
        <v>#VALUE!</v>
      </c>
      <c r="S93" s="137" t="e">
        <f t="shared" si="27"/>
        <v>#VALUE!</v>
      </c>
      <c r="T93" s="275" t="e">
        <f t="shared" si="20"/>
        <v>#VALUE!</v>
      </c>
      <c r="U93" s="275" t="e">
        <f t="shared" si="40"/>
        <v>#VALUE!</v>
      </c>
      <c r="V93" s="275" t="e">
        <f t="shared" si="40"/>
        <v>#VALUE!</v>
      </c>
      <c r="W93" s="275" t="e">
        <f t="shared" si="40"/>
        <v>#VALUE!</v>
      </c>
      <c r="X93" s="275" t="e">
        <f t="shared" si="40"/>
        <v>#VALUE!</v>
      </c>
      <c r="Y93" s="275" t="e">
        <f t="shared" si="40"/>
        <v>#VALUE!</v>
      </c>
      <c r="Z93" s="275" t="e">
        <f t="shared" si="40"/>
        <v>#VALUE!</v>
      </c>
      <c r="AA93" s="275" t="e">
        <f t="shared" si="40"/>
        <v>#VALUE!</v>
      </c>
      <c r="AB93" s="275" t="e">
        <f t="shared" si="40"/>
        <v>#VALUE!</v>
      </c>
      <c r="AC93" s="275" t="e">
        <f t="shared" si="40"/>
        <v>#VALUE!</v>
      </c>
      <c r="AD93" s="275" t="e">
        <f t="shared" si="40"/>
        <v>#VALUE!</v>
      </c>
      <c r="AE93" s="276" t="e">
        <f t="shared" si="30"/>
        <v>#VALUE!</v>
      </c>
    </row>
    <row r="94" spans="1:31">
      <c r="A94" s="133" t="e">
        <f t="shared" si="31"/>
        <v>#VALUE!</v>
      </c>
      <c r="B94" s="134" t="e">
        <f t="shared" si="32"/>
        <v>#VALUE!</v>
      </c>
      <c r="C94" s="134" t="e">
        <f t="shared" si="33"/>
        <v>#VALUE!</v>
      </c>
      <c r="D94" s="135" t="e">
        <f t="shared" si="34"/>
        <v>#VALUE!</v>
      </c>
      <c r="E94" s="150" t="e">
        <f t="shared" si="22"/>
        <v>#VALUE!</v>
      </c>
      <c r="F94" s="150" t="e">
        <f t="shared" si="23"/>
        <v>#VALUE!</v>
      </c>
      <c r="G94" s="136" t="e">
        <f t="shared" si="24"/>
        <v>#VALUE!</v>
      </c>
      <c r="H94" s="148" t="e">
        <f t="shared" si="28"/>
        <v>#VALUE!</v>
      </c>
      <c r="I94" s="148" t="e">
        <f t="shared" si="35"/>
        <v>#VALUE!</v>
      </c>
      <c r="J94" s="148" t="e">
        <f t="shared" si="25"/>
        <v>#VALUE!</v>
      </c>
      <c r="K94" s="148" t="e">
        <f t="shared" si="36"/>
        <v>#VALUE!</v>
      </c>
      <c r="L94" s="148" t="e">
        <f t="shared" si="37"/>
        <v>#VALUE!</v>
      </c>
      <c r="M94" s="148" t="e">
        <f t="shared" si="26"/>
        <v>#VALUE!</v>
      </c>
      <c r="N94" s="148" t="e">
        <f t="shared" si="29"/>
        <v>#VALUE!</v>
      </c>
      <c r="O94" s="148"/>
      <c r="P94" s="148"/>
      <c r="Q94" s="148" t="e">
        <f t="shared" si="38"/>
        <v>#VALUE!</v>
      </c>
      <c r="R94" s="148" t="e">
        <f t="shared" si="39"/>
        <v>#VALUE!</v>
      </c>
      <c r="S94" s="137" t="e">
        <f t="shared" si="27"/>
        <v>#VALUE!</v>
      </c>
      <c r="T94" s="275" t="e">
        <f t="shared" si="20"/>
        <v>#VALUE!</v>
      </c>
      <c r="U94" s="275" t="e">
        <f t="shared" si="40"/>
        <v>#VALUE!</v>
      </c>
      <c r="V94" s="275" t="e">
        <f t="shared" si="40"/>
        <v>#VALUE!</v>
      </c>
      <c r="W94" s="275" t="e">
        <f t="shared" si="40"/>
        <v>#VALUE!</v>
      </c>
      <c r="X94" s="275" t="e">
        <f t="shared" si="40"/>
        <v>#VALUE!</v>
      </c>
      <c r="Y94" s="275" t="e">
        <f t="shared" si="40"/>
        <v>#VALUE!</v>
      </c>
      <c r="Z94" s="275" t="e">
        <f t="shared" si="40"/>
        <v>#VALUE!</v>
      </c>
      <c r="AA94" s="275" t="e">
        <f t="shared" si="40"/>
        <v>#VALUE!</v>
      </c>
      <c r="AB94" s="275" t="e">
        <f t="shared" si="40"/>
        <v>#VALUE!</v>
      </c>
      <c r="AC94" s="275" t="e">
        <f t="shared" si="40"/>
        <v>#VALUE!</v>
      </c>
      <c r="AD94" s="275" t="e">
        <f t="shared" si="40"/>
        <v>#VALUE!</v>
      </c>
      <c r="AE94" s="276" t="e">
        <f t="shared" si="30"/>
        <v>#VALUE!</v>
      </c>
    </row>
    <row r="95" spans="1:31">
      <c r="A95" s="133" t="e">
        <f t="shared" si="31"/>
        <v>#VALUE!</v>
      </c>
      <c r="B95" s="134" t="e">
        <f t="shared" si="32"/>
        <v>#VALUE!</v>
      </c>
      <c r="C95" s="134" t="e">
        <f t="shared" si="33"/>
        <v>#VALUE!</v>
      </c>
      <c r="D95" s="135" t="e">
        <f t="shared" si="34"/>
        <v>#VALUE!</v>
      </c>
      <c r="E95" s="150" t="e">
        <f t="shared" si="22"/>
        <v>#VALUE!</v>
      </c>
      <c r="F95" s="150" t="e">
        <f t="shared" si="23"/>
        <v>#VALUE!</v>
      </c>
      <c r="G95" s="136" t="e">
        <f t="shared" si="24"/>
        <v>#VALUE!</v>
      </c>
      <c r="H95" s="148" t="e">
        <f t="shared" si="28"/>
        <v>#VALUE!</v>
      </c>
      <c r="I95" s="148" t="e">
        <f t="shared" si="35"/>
        <v>#VALUE!</v>
      </c>
      <c r="J95" s="148" t="e">
        <f t="shared" si="25"/>
        <v>#VALUE!</v>
      </c>
      <c r="K95" s="148" t="e">
        <f t="shared" si="36"/>
        <v>#VALUE!</v>
      </c>
      <c r="L95" s="148" t="e">
        <f t="shared" si="37"/>
        <v>#VALUE!</v>
      </c>
      <c r="M95" s="148" t="e">
        <f t="shared" si="26"/>
        <v>#VALUE!</v>
      </c>
      <c r="N95" s="148" t="e">
        <f t="shared" si="29"/>
        <v>#VALUE!</v>
      </c>
      <c r="O95" s="148"/>
      <c r="P95" s="148"/>
      <c r="Q95" s="148" t="e">
        <f t="shared" si="38"/>
        <v>#VALUE!</v>
      </c>
      <c r="R95" s="148" t="e">
        <f t="shared" si="39"/>
        <v>#VALUE!</v>
      </c>
      <c r="S95" s="137" t="e">
        <f t="shared" si="27"/>
        <v>#VALUE!</v>
      </c>
      <c r="T95" s="275" t="e">
        <f t="shared" si="20"/>
        <v>#VALUE!</v>
      </c>
      <c r="U95" s="275" t="e">
        <f t="shared" si="40"/>
        <v>#VALUE!</v>
      </c>
      <c r="V95" s="275" t="e">
        <f t="shared" si="40"/>
        <v>#VALUE!</v>
      </c>
      <c r="W95" s="275" t="e">
        <f t="shared" si="40"/>
        <v>#VALUE!</v>
      </c>
      <c r="X95" s="275" t="e">
        <f t="shared" si="40"/>
        <v>#VALUE!</v>
      </c>
      <c r="Y95" s="275" t="e">
        <f t="shared" si="40"/>
        <v>#VALUE!</v>
      </c>
      <c r="Z95" s="275" t="e">
        <f t="shared" si="40"/>
        <v>#VALUE!</v>
      </c>
      <c r="AA95" s="275" t="e">
        <f t="shared" si="40"/>
        <v>#VALUE!</v>
      </c>
      <c r="AB95" s="275" t="e">
        <f t="shared" si="40"/>
        <v>#VALUE!</v>
      </c>
      <c r="AC95" s="275" t="e">
        <f t="shared" si="40"/>
        <v>#VALUE!</v>
      </c>
      <c r="AD95" s="275" t="e">
        <f t="shared" si="40"/>
        <v>#VALUE!</v>
      </c>
      <c r="AE95" s="276" t="e">
        <f t="shared" si="30"/>
        <v>#VALUE!</v>
      </c>
    </row>
    <row r="96" spans="1:31">
      <c r="A96" s="133" t="e">
        <f t="shared" si="31"/>
        <v>#VALUE!</v>
      </c>
      <c r="B96" s="134" t="e">
        <f t="shared" si="32"/>
        <v>#VALUE!</v>
      </c>
      <c r="C96" s="134" t="e">
        <f t="shared" si="33"/>
        <v>#VALUE!</v>
      </c>
      <c r="D96" s="135" t="e">
        <f t="shared" si="34"/>
        <v>#VALUE!</v>
      </c>
      <c r="E96" s="150" t="e">
        <f t="shared" si="22"/>
        <v>#VALUE!</v>
      </c>
      <c r="F96" s="150" t="e">
        <f t="shared" si="23"/>
        <v>#VALUE!</v>
      </c>
      <c r="G96" s="136" t="e">
        <f t="shared" si="24"/>
        <v>#VALUE!</v>
      </c>
      <c r="H96" s="148" t="e">
        <f t="shared" si="28"/>
        <v>#VALUE!</v>
      </c>
      <c r="I96" s="148" t="e">
        <f t="shared" si="35"/>
        <v>#VALUE!</v>
      </c>
      <c r="J96" s="148" t="e">
        <f t="shared" si="25"/>
        <v>#VALUE!</v>
      </c>
      <c r="K96" s="148" t="e">
        <f t="shared" si="36"/>
        <v>#VALUE!</v>
      </c>
      <c r="L96" s="148" t="e">
        <f t="shared" si="37"/>
        <v>#VALUE!</v>
      </c>
      <c r="M96" s="148" t="e">
        <f t="shared" si="26"/>
        <v>#VALUE!</v>
      </c>
      <c r="N96" s="148" t="e">
        <f t="shared" si="29"/>
        <v>#VALUE!</v>
      </c>
      <c r="O96" s="148"/>
      <c r="P96" s="148"/>
      <c r="Q96" s="148" t="e">
        <f t="shared" si="38"/>
        <v>#VALUE!</v>
      </c>
      <c r="R96" s="148" t="e">
        <f t="shared" si="39"/>
        <v>#VALUE!</v>
      </c>
      <c r="S96" s="137" t="e">
        <f t="shared" si="27"/>
        <v>#VALUE!</v>
      </c>
      <c r="T96" s="275" t="e">
        <f t="shared" si="20"/>
        <v>#VALUE!</v>
      </c>
      <c r="U96" s="275" t="e">
        <f t="shared" si="40"/>
        <v>#VALUE!</v>
      </c>
      <c r="V96" s="275" t="e">
        <f t="shared" si="40"/>
        <v>#VALUE!</v>
      </c>
      <c r="W96" s="275" t="e">
        <f t="shared" si="40"/>
        <v>#VALUE!</v>
      </c>
      <c r="X96" s="275" t="e">
        <f t="shared" si="40"/>
        <v>#VALUE!</v>
      </c>
      <c r="Y96" s="275" t="e">
        <f t="shared" si="40"/>
        <v>#VALUE!</v>
      </c>
      <c r="Z96" s="275" t="e">
        <f t="shared" si="40"/>
        <v>#VALUE!</v>
      </c>
      <c r="AA96" s="275" t="e">
        <f t="shared" si="40"/>
        <v>#VALUE!</v>
      </c>
      <c r="AB96" s="275" t="e">
        <f t="shared" si="40"/>
        <v>#VALUE!</v>
      </c>
      <c r="AC96" s="275" t="e">
        <f t="shared" si="40"/>
        <v>#VALUE!</v>
      </c>
      <c r="AD96" s="275" t="e">
        <f t="shared" si="40"/>
        <v>#VALUE!</v>
      </c>
      <c r="AE96" s="276" t="e">
        <f t="shared" si="30"/>
        <v>#VALUE!</v>
      </c>
    </row>
    <row r="97" spans="1:31">
      <c r="A97" s="133" t="e">
        <f t="shared" si="31"/>
        <v>#VALUE!</v>
      </c>
      <c r="B97" s="134" t="e">
        <f t="shared" si="32"/>
        <v>#VALUE!</v>
      </c>
      <c r="C97" s="134" t="e">
        <f t="shared" si="33"/>
        <v>#VALUE!</v>
      </c>
      <c r="D97" s="135" t="e">
        <f t="shared" si="34"/>
        <v>#VALUE!</v>
      </c>
      <c r="E97" s="150" t="e">
        <f t="shared" si="22"/>
        <v>#VALUE!</v>
      </c>
      <c r="F97" s="150" t="e">
        <f t="shared" si="23"/>
        <v>#VALUE!</v>
      </c>
      <c r="G97" s="136" t="e">
        <f t="shared" si="24"/>
        <v>#VALUE!</v>
      </c>
      <c r="H97" s="148" t="e">
        <f t="shared" si="28"/>
        <v>#VALUE!</v>
      </c>
      <c r="I97" s="148" t="e">
        <f t="shared" si="35"/>
        <v>#VALUE!</v>
      </c>
      <c r="J97" s="148" t="e">
        <f t="shared" si="25"/>
        <v>#VALUE!</v>
      </c>
      <c r="K97" s="148" t="e">
        <f t="shared" si="36"/>
        <v>#VALUE!</v>
      </c>
      <c r="L97" s="148" t="e">
        <f t="shared" si="37"/>
        <v>#VALUE!</v>
      </c>
      <c r="M97" s="148" t="e">
        <f t="shared" si="26"/>
        <v>#VALUE!</v>
      </c>
      <c r="N97" s="148" t="e">
        <f t="shared" si="29"/>
        <v>#VALUE!</v>
      </c>
      <c r="O97" s="148"/>
      <c r="P97" s="148"/>
      <c r="Q97" s="148" t="e">
        <f t="shared" si="38"/>
        <v>#VALUE!</v>
      </c>
      <c r="R97" s="148" t="e">
        <f t="shared" si="39"/>
        <v>#VALUE!</v>
      </c>
      <c r="S97" s="137" t="e">
        <f t="shared" si="27"/>
        <v>#VALUE!</v>
      </c>
      <c r="T97" s="275" t="e">
        <f t="shared" si="20"/>
        <v>#VALUE!</v>
      </c>
      <c r="U97" s="275" t="e">
        <f t="shared" si="40"/>
        <v>#VALUE!</v>
      </c>
      <c r="V97" s="275" t="e">
        <f t="shared" si="40"/>
        <v>#VALUE!</v>
      </c>
      <c r="W97" s="275" t="e">
        <f t="shared" si="40"/>
        <v>#VALUE!</v>
      </c>
      <c r="X97" s="275" t="e">
        <f t="shared" si="40"/>
        <v>#VALUE!</v>
      </c>
      <c r="Y97" s="275" t="e">
        <f t="shared" si="40"/>
        <v>#VALUE!</v>
      </c>
      <c r="Z97" s="275" t="e">
        <f t="shared" si="40"/>
        <v>#VALUE!</v>
      </c>
      <c r="AA97" s="275" t="e">
        <f t="shared" si="40"/>
        <v>#VALUE!</v>
      </c>
      <c r="AB97" s="275" t="e">
        <f t="shared" si="40"/>
        <v>#VALUE!</v>
      </c>
      <c r="AC97" s="275" t="e">
        <f t="shared" si="40"/>
        <v>#VALUE!</v>
      </c>
      <c r="AD97" s="275" t="e">
        <f t="shared" si="40"/>
        <v>#VALUE!</v>
      </c>
      <c r="AE97" s="276" t="e">
        <f t="shared" si="30"/>
        <v>#VALUE!</v>
      </c>
    </row>
    <row r="98" spans="1:31">
      <c r="A98" s="133" t="e">
        <f t="shared" si="31"/>
        <v>#VALUE!</v>
      </c>
      <c r="B98" s="134" t="e">
        <f t="shared" si="32"/>
        <v>#VALUE!</v>
      </c>
      <c r="C98" s="134" t="e">
        <f t="shared" si="33"/>
        <v>#VALUE!</v>
      </c>
      <c r="D98" s="135" t="e">
        <f t="shared" si="34"/>
        <v>#VALUE!</v>
      </c>
      <c r="E98" s="150" t="e">
        <f t="shared" si="22"/>
        <v>#VALUE!</v>
      </c>
      <c r="F98" s="150" t="e">
        <f t="shared" si="23"/>
        <v>#VALUE!</v>
      </c>
      <c r="G98" s="136" t="e">
        <f t="shared" si="24"/>
        <v>#VALUE!</v>
      </c>
      <c r="H98" s="148" t="e">
        <f t="shared" si="28"/>
        <v>#VALUE!</v>
      </c>
      <c r="I98" s="148" t="e">
        <f t="shared" si="35"/>
        <v>#VALUE!</v>
      </c>
      <c r="J98" s="148" t="e">
        <f t="shared" si="25"/>
        <v>#VALUE!</v>
      </c>
      <c r="K98" s="148" t="e">
        <f t="shared" si="36"/>
        <v>#VALUE!</v>
      </c>
      <c r="L98" s="148" t="e">
        <f t="shared" si="37"/>
        <v>#VALUE!</v>
      </c>
      <c r="M98" s="148" t="e">
        <f t="shared" si="26"/>
        <v>#VALUE!</v>
      </c>
      <c r="N98" s="148" t="e">
        <f t="shared" si="29"/>
        <v>#VALUE!</v>
      </c>
      <c r="O98" s="148"/>
      <c r="P98" s="148"/>
      <c r="Q98" s="148" t="e">
        <f t="shared" si="38"/>
        <v>#VALUE!</v>
      </c>
      <c r="R98" s="148" t="e">
        <f t="shared" si="39"/>
        <v>#VALUE!</v>
      </c>
      <c r="S98" s="137" t="e">
        <f t="shared" si="27"/>
        <v>#VALUE!</v>
      </c>
      <c r="T98" s="275" t="e">
        <f t="shared" si="20"/>
        <v>#VALUE!</v>
      </c>
      <c r="U98" s="275" t="e">
        <f t="shared" si="40"/>
        <v>#VALUE!</v>
      </c>
      <c r="V98" s="275" t="e">
        <f t="shared" si="40"/>
        <v>#VALUE!</v>
      </c>
      <c r="W98" s="275" t="e">
        <f t="shared" si="40"/>
        <v>#VALUE!</v>
      </c>
      <c r="X98" s="275" t="e">
        <f t="shared" si="40"/>
        <v>#VALUE!</v>
      </c>
      <c r="Y98" s="275" t="e">
        <f t="shared" si="40"/>
        <v>#VALUE!</v>
      </c>
      <c r="Z98" s="275" t="e">
        <f t="shared" si="40"/>
        <v>#VALUE!</v>
      </c>
      <c r="AA98" s="275" t="e">
        <f t="shared" si="40"/>
        <v>#VALUE!</v>
      </c>
      <c r="AB98" s="275" t="e">
        <f t="shared" si="40"/>
        <v>#VALUE!</v>
      </c>
      <c r="AC98" s="275" t="e">
        <f t="shared" si="40"/>
        <v>#VALUE!</v>
      </c>
      <c r="AD98" s="275" t="e">
        <f t="shared" si="40"/>
        <v>#VALUE!</v>
      </c>
      <c r="AE98" s="276" t="e">
        <f t="shared" si="30"/>
        <v>#VALUE!</v>
      </c>
    </row>
    <row r="99" spans="1:31">
      <c r="A99" s="133" t="e">
        <f t="shared" si="31"/>
        <v>#VALUE!</v>
      </c>
      <c r="B99" s="134" t="e">
        <f t="shared" si="32"/>
        <v>#VALUE!</v>
      </c>
      <c r="C99" s="134" t="e">
        <f t="shared" si="33"/>
        <v>#VALUE!</v>
      </c>
      <c r="D99" s="135" t="e">
        <f t="shared" si="34"/>
        <v>#VALUE!</v>
      </c>
      <c r="E99" s="150" t="e">
        <f t="shared" si="22"/>
        <v>#VALUE!</v>
      </c>
      <c r="F99" s="150" t="e">
        <f t="shared" si="23"/>
        <v>#VALUE!</v>
      </c>
      <c r="G99" s="136" t="e">
        <f t="shared" si="24"/>
        <v>#VALUE!</v>
      </c>
      <c r="H99" s="148" t="e">
        <f t="shared" si="28"/>
        <v>#VALUE!</v>
      </c>
      <c r="I99" s="148" t="e">
        <f t="shared" si="35"/>
        <v>#VALUE!</v>
      </c>
      <c r="J99" s="148" t="e">
        <f t="shared" si="25"/>
        <v>#VALUE!</v>
      </c>
      <c r="K99" s="148" t="e">
        <f t="shared" si="36"/>
        <v>#VALUE!</v>
      </c>
      <c r="L99" s="148" t="e">
        <f t="shared" si="37"/>
        <v>#VALUE!</v>
      </c>
      <c r="M99" s="148" t="e">
        <f t="shared" si="26"/>
        <v>#VALUE!</v>
      </c>
      <c r="N99" s="148" t="e">
        <f t="shared" si="29"/>
        <v>#VALUE!</v>
      </c>
      <c r="O99" s="148"/>
      <c r="P99" s="148"/>
      <c r="Q99" s="148" t="e">
        <f t="shared" si="38"/>
        <v>#VALUE!</v>
      </c>
      <c r="R99" s="148" t="e">
        <f t="shared" si="39"/>
        <v>#VALUE!</v>
      </c>
      <c r="S99" s="137" t="e">
        <f t="shared" si="27"/>
        <v>#VALUE!</v>
      </c>
      <c r="T99" s="275" t="e">
        <f t="shared" si="20"/>
        <v>#VALUE!</v>
      </c>
      <c r="U99" s="275" t="e">
        <f t="shared" si="40"/>
        <v>#VALUE!</v>
      </c>
      <c r="V99" s="275" t="e">
        <f t="shared" si="40"/>
        <v>#VALUE!</v>
      </c>
      <c r="W99" s="275" t="e">
        <f t="shared" si="40"/>
        <v>#VALUE!</v>
      </c>
      <c r="X99" s="275" t="e">
        <f t="shared" si="40"/>
        <v>#VALUE!</v>
      </c>
      <c r="Y99" s="275" t="e">
        <f t="shared" si="40"/>
        <v>#VALUE!</v>
      </c>
      <c r="Z99" s="275" t="e">
        <f t="shared" si="40"/>
        <v>#VALUE!</v>
      </c>
      <c r="AA99" s="275" t="e">
        <f t="shared" si="40"/>
        <v>#VALUE!</v>
      </c>
      <c r="AB99" s="275" t="e">
        <f t="shared" si="40"/>
        <v>#VALUE!</v>
      </c>
      <c r="AC99" s="275" t="e">
        <f t="shared" si="40"/>
        <v>#VALUE!</v>
      </c>
      <c r="AD99" s="275" t="e">
        <f t="shared" si="40"/>
        <v>#VALUE!</v>
      </c>
      <c r="AE99" s="276" t="e">
        <f t="shared" si="30"/>
        <v>#VALUE!</v>
      </c>
    </row>
    <row r="100" spans="1:31">
      <c r="A100" s="133" t="e">
        <f t="shared" si="31"/>
        <v>#VALUE!</v>
      </c>
      <c r="B100" s="134" t="e">
        <f t="shared" si="32"/>
        <v>#VALUE!</v>
      </c>
      <c r="C100" s="134" t="e">
        <f t="shared" si="33"/>
        <v>#VALUE!</v>
      </c>
      <c r="D100" s="135" t="e">
        <f t="shared" si="34"/>
        <v>#VALUE!</v>
      </c>
      <c r="E100" s="150" t="e">
        <f t="shared" si="22"/>
        <v>#VALUE!</v>
      </c>
      <c r="F100" s="150" t="e">
        <f t="shared" si="23"/>
        <v>#VALUE!</v>
      </c>
      <c r="G100" s="136" t="e">
        <f t="shared" si="24"/>
        <v>#VALUE!</v>
      </c>
      <c r="H100" s="148" t="e">
        <f t="shared" si="28"/>
        <v>#VALUE!</v>
      </c>
      <c r="I100" s="148" t="e">
        <f t="shared" si="35"/>
        <v>#VALUE!</v>
      </c>
      <c r="J100" s="148" t="e">
        <f t="shared" si="25"/>
        <v>#VALUE!</v>
      </c>
      <c r="K100" s="148" t="e">
        <f t="shared" si="36"/>
        <v>#VALUE!</v>
      </c>
      <c r="L100" s="148" t="e">
        <f t="shared" si="37"/>
        <v>#VALUE!</v>
      </c>
      <c r="M100" s="148" t="e">
        <f t="shared" si="26"/>
        <v>#VALUE!</v>
      </c>
      <c r="N100" s="148" t="e">
        <f t="shared" si="29"/>
        <v>#VALUE!</v>
      </c>
      <c r="O100" s="148"/>
      <c r="P100" s="148"/>
      <c r="Q100" s="148" t="e">
        <f t="shared" si="38"/>
        <v>#VALUE!</v>
      </c>
      <c r="R100" s="148" t="e">
        <f t="shared" si="39"/>
        <v>#VALUE!</v>
      </c>
      <c r="S100" s="137" t="e">
        <f t="shared" si="27"/>
        <v>#VALUE!</v>
      </c>
      <c r="T100" s="275" t="e">
        <f t="shared" si="20"/>
        <v>#VALUE!</v>
      </c>
      <c r="U100" s="275" t="e">
        <f t="shared" si="40"/>
        <v>#VALUE!</v>
      </c>
      <c r="V100" s="275" t="e">
        <f t="shared" si="40"/>
        <v>#VALUE!</v>
      </c>
      <c r="W100" s="275" t="e">
        <f t="shared" si="40"/>
        <v>#VALUE!</v>
      </c>
      <c r="X100" s="275" t="e">
        <f t="shared" si="40"/>
        <v>#VALUE!</v>
      </c>
      <c r="Y100" s="275" t="e">
        <f t="shared" si="40"/>
        <v>#VALUE!</v>
      </c>
      <c r="Z100" s="275" t="e">
        <f t="shared" si="40"/>
        <v>#VALUE!</v>
      </c>
      <c r="AA100" s="275" t="e">
        <f t="shared" si="40"/>
        <v>#VALUE!</v>
      </c>
      <c r="AB100" s="275" t="e">
        <f t="shared" si="40"/>
        <v>#VALUE!</v>
      </c>
      <c r="AC100" s="275" t="e">
        <f t="shared" si="40"/>
        <v>#VALUE!</v>
      </c>
      <c r="AD100" s="275" t="e">
        <f t="shared" si="40"/>
        <v>#VALUE!</v>
      </c>
      <c r="AE100" s="276" t="e">
        <f t="shared" si="30"/>
        <v>#VALUE!</v>
      </c>
    </row>
    <row r="101" spans="1:31">
      <c r="A101" s="133" t="e">
        <f t="shared" si="31"/>
        <v>#VALUE!</v>
      </c>
      <c r="B101" s="134" t="e">
        <f t="shared" si="32"/>
        <v>#VALUE!</v>
      </c>
      <c r="C101" s="134" t="e">
        <f t="shared" si="33"/>
        <v>#VALUE!</v>
      </c>
      <c r="D101" s="135" t="e">
        <f t="shared" si="34"/>
        <v>#VALUE!</v>
      </c>
      <c r="E101" s="150" t="e">
        <f t="shared" si="22"/>
        <v>#VALUE!</v>
      </c>
      <c r="F101" s="150" t="e">
        <f t="shared" si="23"/>
        <v>#VALUE!</v>
      </c>
      <c r="G101" s="136" t="e">
        <f t="shared" si="24"/>
        <v>#VALUE!</v>
      </c>
      <c r="H101" s="148" t="e">
        <f t="shared" si="28"/>
        <v>#VALUE!</v>
      </c>
      <c r="I101" s="148" t="e">
        <f t="shared" si="35"/>
        <v>#VALUE!</v>
      </c>
      <c r="J101" s="148" t="e">
        <f t="shared" si="25"/>
        <v>#VALUE!</v>
      </c>
      <c r="K101" s="148" t="e">
        <f t="shared" si="36"/>
        <v>#VALUE!</v>
      </c>
      <c r="L101" s="148" t="e">
        <f t="shared" si="37"/>
        <v>#VALUE!</v>
      </c>
      <c r="M101" s="148" t="e">
        <f t="shared" si="26"/>
        <v>#VALUE!</v>
      </c>
      <c r="N101" s="148" t="e">
        <f t="shared" si="29"/>
        <v>#VALUE!</v>
      </c>
      <c r="O101" s="148"/>
      <c r="P101" s="148"/>
      <c r="Q101" s="148" t="e">
        <f t="shared" si="38"/>
        <v>#VALUE!</v>
      </c>
      <c r="R101" s="148" t="e">
        <f t="shared" si="39"/>
        <v>#VALUE!</v>
      </c>
      <c r="S101" s="137" t="e">
        <f t="shared" si="27"/>
        <v>#VALUE!</v>
      </c>
      <c r="T101" s="275" t="e">
        <f t="shared" si="20"/>
        <v>#VALUE!</v>
      </c>
      <c r="U101" s="275" t="e">
        <f t="shared" si="40"/>
        <v>#VALUE!</v>
      </c>
      <c r="V101" s="275" t="e">
        <f t="shared" si="40"/>
        <v>#VALUE!</v>
      </c>
      <c r="W101" s="275" t="e">
        <f t="shared" si="40"/>
        <v>#VALUE!</v>
      </c>
      <c r="X101" s="275" t="e">
        <f t="shared" si="40"/>
        <v>#VALUE!</v>
      </c>
      <c r="Y101" s="275" t="e">
        <f t="shared" si="40"/>
        <v>#VALUE!</v>
      </c>
      <c r="Z101" s="275" t="e">
        <f t="shared" si="40"/>
        <v>#VALUE!</v>
      </c>
      <c r="AA101" s="275" t="e">
        <f t="shared" si="40"/>
        <v>#VALUE!</v>
      </c>
      <c r="AB101" s="275" t="e">
        <f t="shared" si="40"/>
        <v>#VALUE!</v>
      </c>
      <c r="AC101" s="275" t="e">
        <f t="shared" si="40"/>
        <v>#VALUE!</v>
      </c>
      <c r="AD101" s="275" t="e">
        <f t="shared" si="40"/>
        <v>#VALUE!</v>
      </c>
      <c r="AE101" s="276" t="e">
        <f t="shared" si="30"/>
        <v>#VALUE!</v>
      </c>
    </row>
    <row r="102" spans="1:31">
      <c r="A102" s="133" t="e">
        <f t="shared" si="31"/>
        <v>#VALUE!</v>
      </c>
      <c r="B102" s="134" t="e">
        <f t="shared" si="32"/>
        <v>#VALUE!</v>
      </c>
      <c r="C102" s="134" t="e">
        <f t="shared" si="33"/>
        <v>#VALUE!</v>
      </c>
      <c r="D102" s="135" t="e">
        <f t="shared" si="34"/>
        <v>#VALUE!</v>
      </c>
      <c r="E102" s="150" t="e">
        <f t="shared" si="22"/>
        <v>#VALUE!</v>
      </c>
      <c r="F102" s="150" t="e">
        <f t="shared" si="23"/>
        <v>#VALUE!</v>
      </c>
      <c r="G102" s="136" t="e">
        <f t="shared" si="24"/>
        <v>#VALUE!</v>
      </c>
      <c r="H102" s="148" t="e">
        <f t="shared" si="28"/>
        <v>#VALUE!</v>
      </c>
      <c r="I102" s="148" t="e">
        <f t="shared" si="35"/>
        <v>#VALUE!</v>
      </c>
      <c r="J102" s="148" t="e">
        <f t="shared" si="25"/>
        <v>#VALUE!</v>
      </c>
      <c r="K102" s="148" t="e">
        <f t="shared" si="36"/>
        <v>#VALUE!</v>
      </c>
      <c r="L102" s="148" t="e">
        <f t="shared" si="37"/>
        <v>#VALUE!</v>
      </c>
      <c r="M102" s="148" t="e">
        <f t="shared" si="26"/>
        <v>#VALUE!</v>
      </c>
      <c r="N102" s="148" t="e">
        <f t="shared" si="29"/>
        <v>#VALUE!</v>
      </c>
      <c r="O102" s="148"/>
      <c r="P102" s="148"/>
      <c r="Q102" s="148" t="e">
        <f t="shared" si="38"/>
        <v>#VALUE!</v>
      </c>
      <c r="R102" s="148" t="e">
        <f t="shared" si="39"/>
        <v>#VALUE!</v>
      </c>
      <c r="S102" s="137" t="e">
        <f t="shared" si="27"/>
        <v>#VALUE!</v>
      </c>
      <c r="T102" s="275" t="e">
        <f t="shared" si="20"/>
        <v>#VALUE!</v>
      </c>
      <c r="U102" s="275" t="e">
        <f t="shared" si="40"/>
        <v>#VALUE!</v>
      </c>
      <c r="V102" s="275" t="e">
        <f t="shared" si="40"/>
        <v>#VALUE!</v>
      </c>
      <c r="W102" s="275" t="e">
        <f t="shared" si="40"/>
        <v>#VALUE!</v>
      </c>
      <c r="X102" s="275" t="e">
        <f t="shared" si="40"/>
        <v>#VALUE!</v>
      </c>
      <c r="Y102" s="275" t="e">
        <f t="shared" si="40"/>
        <v>#VALUE!</v>
      </c>
      <c r="Z102" s="275" t="e">
        <f t="shared" si="40"/>
        <v>#VALUE!</v>
      </c>
      <c r="AA102" s="275" t="e">
        <f t="shared" si="40"/>
        <v>#VALUE!</v>
      </c>
      <c r="AB102" s="275" t="e">
        <f t="shared" si="40"/>
        <v>#VALUE!</v>
      </c>
      <c r="AC102" s="275" t="e">
        <f t="shared" si="40"/>
        <v>#VALUE!</v>
      </c>
      <c r="AD102" s="275" t="e">
        <f t="shared" si="40"/>
        <v>#VALUE!</v>
      </c>
      <c r="AE102" s="276" t="e">
        <f t="shared" si="30"/>
        <v>#VALUE!</v>
      </c>
    </row>
    <row r="103" spans="1:31">
      <c r="A103" s="133" t="e">
        <f t="shared" si="31"/>
        <v>#VALUE!</v>
      </c>
      <c r="B103" s="134" t="e">
        <f t="shared" si="32"/>
        <v>#VALUE!</v>
      </c>
      <c r="C103" s="134" t="e">
        <f t="shared" si="33"/>
        <v>#VALUE!</v>
      </c>
      <c r="D103" s="135" t="e">
        <f t="shared" si="34"/>
        <v>#VALUE!</v>
      </c>
      <c r="E103" s="150" t="e">
        <f t="shared" si="22"/>
        <v>#VALUE!</v>
      </c>
      <c r="F103" s="150" t="e">
        <f t="shared" si="23"/>
        <v>#VALUE!</v>
      </c>
      <c r="G103" s="136" t="e">
        <f t="shared" si="24"/>
        <v>#VALUE!</v>
      </c>
      <c r="H103" s="148" t="e">
        <f t="shared" si="28"/>
        <v>#VALUE!</v>
      </c>
      <c r="I103" s="148" t="e">
        <f t="shared" si="35"/>
        <v>#VALUE!</v>
      </c>
      <c r="J103" s="148" t="e">
        <f t="shared" si="25"/>
        <v>#VALUE!</v>
      </c>
      <c r="K103" s="148" t="e">
        <f t="shared" si="36"/>
        <v>#VALUE!</v>
      </c>
      <c r="L103" s="148" t="e">
        <f t="shared" si="37"/>
        <v>#VALUE!</v>
      </c>
      <c r="M103" s="148" t="e">
        <f t="shared" si="26"/>
        <v>#VALUE!</v>
      </c>
      <c r="N103" s="148" t="e">
        <f t="shared" si="29"/>
        <v>#VALUE!</v>
      </c>
      <c r="O103" s="148"/>
      <c r="P103" s="148"/>
      <c r="Q103" s="148" t="e">
        <f t="shared" si="38"/>
        <v>#VALUE!</v>
      </c>
      <c r="R103" s="148" t="e">
        <f t="shared" si="39"/>
        <v>#VALUE!</v>
      </c>
      <c r="S103" s="137" t="e">
        <f t="shared" si="27"/>
        <v>#VALUE!</v>
      </c>
      <c r="T103" s="275" t="e">
        <f t="shared" si="20"/>
        <v>#VALUE!</v>
      </c>
      <c r="U103" s="275" t="e">
        <f t="shared" si="40"/>
        <v>#VALUE!</v>
      </c>
      <c r="V103" s="275" t="e">
        <f t="shared" si="40"/>
        <v>#VALUE!</v>
      </c>
      <c r="W103" s="275" t="e">
        <f t="shared" si="40"/>
        <v>#VALUE!</v>
      </c>
      <c r="X103" s="275" t="e">
        <f t="shared" si="40"/>
        <v>#VALUE!</v>
      </c>
      <c r="Y103" s="275" t="e">
        <f t="shared" si="40"/>
        <v>#VALUE!</v>
      </c>
      <c r="Z103" s="275" t="e">
        <f t="shared" si="40"/>
        <v>#VALUE!</v>
      </c>
      <c r="AA103" s="275" t="e">
        <f t="shared" si="40"/>
        <v>#VALUE!</v>
      </c>
      <c r="AB103" s="275" t="e">
        <f t="shared" si="40"/>
        <v>#VALUE!</v>
      </c>
      <c r="AC103" s="275" t="e">
        <f t="shared" si="40"/>
        <v>#VALUE!</v>
      </c>
      <c r="AD103" s="275" t="e">
        <f t="shared" si="40"/>
        <v>#VALUE!</v>
      </c>
      <c r="AE103" s="276" t="e">
        <f t="shared" si="30"/>
        <v>#VALUE!</v>
      </c>
    </row>
    <row r="104" spans="1:31">
      <c r="A104" s="133" t="e">
        <f t="shared" si="31"/>
        <v>#VALUE!</v>
      </c>
      <c r="B104" s="134" t="e">
        <f t="shared" si="32"/>
        <v>#VALUE!</v>
      </c>
      <c r="C104" s="134" t="e">
        <f t="shared" si="33"/>
        <v>#VALUE!</v>
      </c>
      <c r="D104" s="135" t="e">
        <f t="shared" si="34"/>
        <v>#VALUE!</v>
      </c>
      <c r="E104" s="150" t="e">
        <f t="shared" si="22"/>
        <v>#VALUE!</v>
      </c>
      <c r="F104" s="150" t="e">
        <f t="shared" si="23"/>
        <v>#VALUE!</v>
      </c>
      <c r="G104" s="136" t="e">
        <f t="shared" si="24"/>
        <v>#VALUE!</v>
      </c>
      <c r="H104" s="148" t="e">
        <f t="shared" si="28"/>
        <v>#VALUE!</v>
      </c>
      <c r="I104" s="148" t="e">
        <f t="shared" si="35"/>
        <v>#VALUE!</v>
      </c>
      <c r="J104" s="148" t="e">
        <f t="shared" si="25"/>
        <v>#VALUE!</v>
      </c>
      <c r="K104" s="148" t="e">
        <f t="shared" si="36"/>
        <v>#VALUE!</v>
      </c>
      <c r="L104" s="148" t="e">
        <f t="shared" si="37"/>
        <v>#VALUE!</v>
      </c>
      <c r="M104" s="148" t="e">
        <f t="shared" si="26"/>
        <v>#VALUE!</v>
      </c>
      <c r="N104" s="148" t="e">
        <f t="shared" si="29"/>
        <v>#VALUE!</v>
      </c>
      <c r="O104" s="148"/>
      <c r="P104" s="148"/>
      <c r="Q104" s="148" t="e">
        <f t="shared" si="38"/>
        <v>#VALUE!</v>
      </c>
      <c r="R104" s="148" t="e">
        <f t="shared" si="39"/>
        <v>#VALUE!</v>
      </c>
      <c r="S104" s="137" t="e">
        <f t="shared" si="27"/>
        <v>#VALUE!</v>
      </c>
      <c r="T104" s="275" t="e">
        <f t="shared" si="20"/>
        <v>#VALUE!</v>
      </c>
      <c r="U104" s="275" t="e">
        <f t="shared" si="40"/>
        <v>#VALUE!</v>
      </c>
      <c r="V104" s="275" t="e">
        <f t="shared" si="40"/>
        <v>#VALUE!</v>
      </c>
      <c r="W104" s="275" t="e">
        <f t="shared" si="40"/>
        <v>#VALUE!</v>
      </c>
      <c r="X104" s="275" t="e">
        <f t="shared" si="40"/>
        <v>#VALUE!</v>
      </c>
      <c r="Y104" s="275" t="e">
        <f t="shared" si="40"/>
        <v>#VALUE!</v>
      </c>
      <c r="Z104" s="275" t="e">
        <f t="shared" si="40"/>
        <v>#VALUE!</v>
      </c>
      <c r="AA104" s="275" t="e">
        <f t="shared" si="40"/>
        <v>#VALUE!</v>
      </c>
      <c r="AB104" s="275" t="e">
        <f t="shared" si="40"/>
        <v>#VALUE!</v>
      </c>
      <c r="AC104" s="275" t="e">
        <f t="shared" si="40"/>
        <v>#VALUE!</v>
      </c>
      <c r="AD104" s="275" t="e">
        <f t="shared" si="40"/>
        <v>#VALUE!</v>
      </c>
      <c r="AE104" s="276" t="e">
        <f t="shared" si="30"/>
        <v>#VALUE!</v>
      </c>
    </row>
    <row r="105" spans="1:31">
      <c r="A105" s="133" t="e">
        <f t="shared" si="31"/>
        <v>#VALUE!</v>
      </c>
      <c r="B105" s="134" t="e">
        <f t="shared" si="32"/>
        <v>#VALUE!</v>
      </c>
      <c r="C105" s="134" t="e">
        <f t="shared" si="33"/>
        <v>#VALUE!</v>
      </c>
      <c r="D105" s="135" t="e">
        <f t="shared" si="34"/>
        <v>#VALUE!</v>
      </c>
      <c r="E105" s="150" t="e">
        <f t="shared" si="22"/>
        <v>#VALUE!</v>
      </c>
      <c r="F105" s="150" t="e">
        <f t="shared" si="23"/>
        <v>#VALUE!</v>
      </c>
      <c r="G105" s="136" t="e">
        <f t="shared" si="24"/>
        <v>#VALUE!</v>
      </c>
      <c r="H105" s="148" t="e">
        <f t="shared" si="28"/>
        <v>#VALUE!</v>
      </c>
      <c r="I105" s="148" t="e">
        <f t="shared" si="35"/>
        <v>#VALUE!</v>
      </c>
      <c r="J105" s="148" t="e">
        <f t="shared" si="25"/>
        <v>#VALUE!</v>
      </c>
      <c r="K105" s="148" t="e">
        <f t="shared" si="36"/>
        <v>#VALUE!</v>
      </c>
      <c r="L105" s="148" t="e">
        <f t="shared" si="37"/>
        <v>#VALUE!</v>
      </c>
      <c r="M105" s="148" t="e">
        <f t="shared" si="26"/>
        <v>#VALUE!</v>
      </c>
      <c r="N105" s="148" t="e">
        <f t="shared" si="29"/>
        <v>#VALUE!</v>
      </c>
      <c r="O105" s="148"/>
      <c r="P105" s="148"/>
      <c r="Q105" s="148" t="e">
        <f t="shared" si="38"/>
        <v>#VALUE!</v>
      </c>
      <c r="R105" s="148" t="e">
        <f t="shared" si="39"/>
        <v>#VALUE!</v>
      </c>
      <c r="S105" s="137" t="e">
        <f t="shared" si="27"/>
        <v>#VALUE!</v>
      </c>
      <c r="T105" s="275" t="e">
        <f t="shared" ref="T105:T168" si="41">MAX(0,MIN(MAX(0,$M105),T$7)-T$6)</f>
        <v>#VALUE!</v>
      </c>
      <c r="U105" s="275" t="e">
        <f t="shared" si="40"/>
        <v>#VALUE!</v>
      </c>
      <c r="V105" s="275" t="e">
        <f t="shared" si="40"/>
        <v>#VALUE!</v>
      </c>
      <c r="W105" s="275" t="e">
        <f t="shared" si="40"/>
        <v>#VALUE!</v>
      </c>
      <c r="X105" s="275" t="e">
        <f t="shared" si="40"/>
        <v>#VALUE!</v>
      </c>
      <c r="Y105" s="275" t="e">
        <f t="shared" si="40"/>
        <v>#VALUE!</v>
      </c>
      <c r="Z105" s="275" t="e">
        <f t="shared" si="40"/>
        <v>#VALUE!</v>
      </c>
      <c r="AA105" s="275" t="e">
        <f t="shared" si="40"/>
        <v>#VALUE!</v>
      </c>
      <c r="AB105" s="275" t="e">
        <f t="shared" si="40"/>
        <v>#VALUE!</v>
      </c>
      <c r="AC105" s="275" t="e">
        <f t="shared" si="40"/>
        <v>#VALUE!</v>
      </c>
      <c r="AD105" s="275" t="e">
        <f t="shared" si="40"/>
        <v>#VALUE!</v>
      </c>
      <c r="AE105" s="276" t="e">
        <f t="shared" si="30"/>
        <v>#VALUE!</v>
      </c>
    </row>
    <row r="106" spans="1:31">
      <c r="A106" s="133" t="e">
        <f t="shared" si="31"/>
        <v>#VALUE!</v>
      </c>
      <c r="B106" s="134" t="e">
        <f t="shared" si="32"/>
        <v>#VALUE!</v>
      </c>
      <c r="C106" s="134" t="e">
        <f t="shared" si="33"/>
        <v>#VALUE!</v>
      </c>
      <c r="D106" s="135" t="e">
        <f t="shared" si="34"/>
        <v>#VALUE!</v>
      </c>
      <c r="E106" s="150" t="e">
        <f t="shared" si="22"/>
        <v>#VALUE!</v>
      </c>
      <c r="F106" s="150" t="e">
        <f t="shared" si="23"/>
        <v>#VALUE!</v>
      </c>
      <c r="G106" s="136" t="e">
        <f t="shared" si="24"/>
        <v>#VALUE!</v>
      </c>
      <c r="H106" s="148" t="e">
        <f t="shared" si="28"/>
        <v>#VALUE!</v>
      </c>
      <c r="I106" s="148" t="e">
        <f t="shared" si="35"/>
        <v>#VALUE!</v>
      </c>
      <c r="J106" s="148" t="e">
        <f t="shared" si="25"/>
        <v>#VALUE!</v>
      </c>
      <c r="K106" s="148" t="e">
        <f t="shared" si="36"/>
        <v>#VALUE!</v>
      </c>
      <c r="L106" s="148" t="e">
        <f t="shared" si="37"/>
        <v>#VALUE!</v>
      </c>
      <c r="M106" s="148" t="e">
        <f t="shared" si="26"/>
        <v>#VALUE!</v>
      </c>
      <c r="N106" s="148" t="e">
        <f t="shared" si="29"/>
        <v>#VALUE!</v>
      </c>
      <c r="O106" s="148"/>
      <c r="P106" s="148"/>
      <c r="Q106" s="148" t="e">
        <f t="shared" si="38"/>
        <v>#VALUE!</v>
      </c>
      <c r="R106" s="148" t="e">
        <f t="shared" si="39"/>
        <v>#VALUE!</v>
      </c>
      <c r="S106" s="137" t="e">
        <f t="shared" si="27"/>
        <v>#VALUE!</v>
      </c>
      <c r="T106" s="275" t="e">
        <f t="shared" si="41"/>
        <v>#VALUE!</v>
      </c>
      <c r="U106" s="275" t="e">
        <f t="shared" si="40"/>
        <v>#VALUE!</v>
      </c>
      <c r="V106" s="275" t="e">
        <f t="shared" si="40"/>
        <v>#VALUE!</v>
      </c>
      <c r="W106" s="275" t="e">
        <f t="shared" si="40"/>
        <v>#VALUE!</v>
      </c>
      <c r="X106" s="275" t="e">
        <f t="shared" si="40"/>
        <v>#VALUE!</v>
      </c>
      <c r="Y106" s="275" t="e">
        <f t="shared" si="40"/>
        <v>#VALUE!</v>
      </c>
      <c r="Z106" s="275" t="e">
        <f t="shared" si="40"/>
        <v>#VALUE!</v>
      </c>
      <c r="AA106" s="275" t="e">
        <f t="shared" si="40"/>
        <v>#VALUE!</v>
      </c>
      <c r="AB106" s="275" t="e">
        <f t="shared" si="40"/>
        <v>#VALUE!</v>
      </c>
      <c r="AC106" s="275" t="e">
        <f t="shared" si="40"/>
        <v>#VALUE!</v>
      </c>
      <c r="AD106" s="275" t="e">
        <f t="shared" si="40"/>
        <v>#VALUE!</v>
      </c>
      <c r="AE106" s="276" t="e">
        <f t="shared" si="30"/>
        <v>#VALUE!</v>
      </c>
    </row>
    <row r="107" spans="1:31">
      <c r="A107" s="133" t="e">
        <f t="shared" si="31"/>
        <v>#VALUE!</v>
      </c>
      <c r="B107" s="134" t="e">
        <f t="shared" si="32"/>
        <v>#VALUE!</v>
      </c>
      <c r="C107" s="134" t="e">
        <f t="shared" si="33"/>
        <v>#VALUE!</v>
      </c>
      <c r="D107" s="135" t="e">
        <f t="shared" si="34"/>
        <v>#VALUE!</v>
      </c>
      <c r="E107" s="150" t="e">
        <f t="shared" si="22"/>
        <v>#VALUE!</v>
      </c>
      <c r="F107" s="150" t="e">
        <f t="shared" si="23"/>
        <v>#VALUE!</v>
      </c>
      <c r="G107" s="136" t="e">
        <f t="shared" si="24"/>
        <v>#VALUE!</v>
      </c>
      <c r="H107" s="148" t="e">
        <f t="shared" si="28"/>
        <v>#VALUE!</v>
      </c>
      <c r="I107" s="148" t="e">
        <f t="shared" si="35"/>
        <v>#VALUE!</v>
      </c>
      <c r="J107" s="148" t="e">
        <f t="shared" si="25"/>
        <v>#VALUE!</v>
      </c>
      <c r="K107" s="148" t="e">
        <f t="shared" si="36"/>
        <v>#VALUE!</v>
      </c>
      <c r="L107" s="148" t="e">
        <f t="shared" si="37"/>
        <v>#VALUE!</v>
      </c>
      <c r="M107" s="148" t="e">
        <f t="shared" si="26"/>
        <v>#VALUE!</v>
      </c>
      <c r="N107" s="148" t="e">
        <f t="shared" si="29"/>
        <v>#VALUE!</v>
      </c>
      <c r="O107" s="148"/>
      <c r="P107" s="148"/>
      <c r="Q107" s="148" t="e">
        <f t="shared" si="38"/>
        <v>#VALUE!</v>
      </c>
      <c r="R107" s="148" t="e">
        <f t="shared" si="39"/>
        <v>#VALUE!</v>
      </c>
      <c r="S107" s="137" t="e">
        <f t="shared" si="27"/>
        <v>#VALUE!</v>
      </c>
      <c r="T107" s="275" t="e">
        <f t="shared" si="41"/>
        <v>#VALUE!</v>
      </c>
      <c r="U107" s="275" t="e">
        <f t="shared" si="40"/>
        <v>#VALUE!</v>
      </c>
      <c r="V107" s="275" t="e">
        <f t="shared" si="40"/>
        <v>#VALUE!</v>
      </c>
      <c r="W107" s="275" t="e">
        <f t="shared" si="40"/>
        <v>#VALUE!</v>
      </c>
      <c r="X107" s="275" t="e">
        <f t="shared" si="40"/>
        <v>#VALUE!</v>
      </c>
      <c r="Y107" s="275" t="e">
        <f t="shared" si="40"/>
        <v>#VALUE!</v>
      </c>
      <c r="Z107" s="275" t="e">
        <f t="shared" si="40"/>
        <v>#VALUE!</v>
      </c>
      <c r="AA107" s="275" t="e">
        <f t="shared" si="40"/>
        <v>#VALUE!</v>
      </c>
      <c r="AB107" s="275" t="e">
        <f t="shared" si="40"/>
        <v>#VALUE!</v>
      </c>
      <c r="AC107" s="275" t="e">
        <f t="shared" si="40"/>
        <v>#VALUE!</v>
      </c>
      <c r="AD107" s="275" t="e">
        <f t="shared" si="40"/>
        <v>#VALUE!</v>
      </c>
      <c r="AE107" s="276" t="e">
        <f t="shared" si="30"/>
        <v>#VALUE!</v>
      </c>
    </row>
    <row r="108" spans="1:31">
      <c r="A108" s="133" t="e">
        <f t="shared" si="31"/>
        <v>#VALUE!</v>
      </c>
      <c r="B108" s="134" t="e">
        <f t="shared" si="32"/>
        <v>#VALUE!</v>
      </c>
      <c r="C108" s="134" t="e">
        <f t="shared" si="33"/>
        <v>#VALUE!</v>
      </c>
      <c r="D108" s="135" t="e">
        <f t="shared" si="34"/>
        <v>#VALUE!</v>
      </c>
      <c r="E108" s="150" t="e">
        <f t="shared" si="22"/>
        <v>#VALUE!</v>
      </c>
      <c r="F108" s="150" t="e">
        <f t="shared" si="23"/>
        <v>#VALUE!</v>
      </c>
      <c r="G108" s="136" t="e">
        <f t="shared" si="24"/>
        <v>#VALUE!</v>
      </c>
      <c r="H108" s="148" t="e">
        <f t="shared" si="28"/>
        <v>#VALUE!</v>
      </c>
      <c r="I108" s="148" t="e">
        <f t="shared" si="35"/>
        <v>#VALUE!</v>
      </c>
      <c r="J108" s="148" t="e">
        <f t="shared" si="25"/>
        <v>#VALUE!</v>
      </c>
      <c r="K108" s="148" t="e">
        <f t="shared" si="36"/>
        <v>#VALUE!</v>
      </c>
      <c r="L108" s="148" t="e">
        <f t="shared" si="37"/>
        <v>#VALUE!</v>
      </c>
      <c r="M108" s="148" t="e">
        <f t="shared" si="26"/>
        <v>#VALUE!</v>
      </c>
      <c r="N108" s="148" t="e">
        <f t="shared" si="29"/>
        <v>#VALUE!</v>
      </c>
      <c r="O108" s="148"/>
      <c r="P108" s="148"/>
      <c r="Q108" s="148" t="e">
        <f t="shared" si="38"/>
        <v>#VALUE!</v>
      </c>
      <c r="R108" s="148" t="e">
        <f t="shared" si="39"/>
        <v>#VALUE!</v>
      </c>
      <c r="S108" s="137" t="e">
        <f t="shared" si="27"/>
        <v>#VALUE!</v>
      </c>
      <c r="T108" s="275" t="e">
        <f t="shared" si="41"/>
        <v>#VALUE!</v>
      </c>
      <c r="U108" s="275" t="e">
        <f t="shared" si="40"/>
        <v>#VALUE!</v>
      </c>
      <c r="V108" s="275" t="e">
        <f t="shared" si="40"/>
        <v>#VALUE!</v>
      </c>
      <c r="W108" s="275" t="e">
        <f t="shared" si="40"/>
        <v>#VALUE!</v>
      </c>
      <c r="X108" s="275" t="e">
        <f t="shared" si="40"/>
        <v>#VALUE!</v>
      </c>
      <c r="Y108" s="275" t="e">
        <f t="shared" si="40"/>
        <v>#VALUE!</v>
      </c>
      <c r="Z108" s="275" t="e">
        <f t="shared" si="40"/>
        <v>#VALUE!</v>
      </c>
      <c r="AA108" s="275" t="e">
        <f t="shared" si="40"/>
        <v>#VALUE!</v>
      </c>
      <c r="AB108" s="275" t="e">
        <f t="shared" si="40"/>
        <v>#VALUE!</v>
      </c>
      <c r="AC108" s="275" t="e">
        <f t="shared" si="40"/>
        <v>#VALUE!</v>
      </c>
      <c r="AD108" s="275" t="e">
        <f t="shared" si="40"/>
        <v>#VALUE!</v>
      </c>
      <c r="AE108" s="276" t="e">
        <f t="shared" si="30"/>
        <v>#VALUE!</v>
      </c>
    </row>
    <row r="109" spans="1:31">
      <c r="A109" s="133" t="e">
        <f t="shared" si="31"/>
        <v>#VALUE!</v>
      </c>
      <c r="B109" s="134" t="e">
        <f t="shared" si="32"/>
        <v>#VALUE!</v>
      </c>
      <c r="C109" s="134" t="e">
        <f t="shared" si="33"/>
        <v>#VALUE!</v>
      </c>
      <c r="D109" s="135" t="e">
        <f t="shared" si="34"/>
        <v>#VALUE!</v>
      </c>
      <c r="E109" s="150" t="e">
        <f t="shared" si="22"/>
        <v>#VALUE!</v>
      </c>
      <c r="F109" s="150" t="e">
        <f t="shared" si="23"/>
        <v>#VALUE!</v>
      </c>
      <c r="G109" s="136" t="e">
        <f t="shared" si="24"/>
        <v>#VALUE!</v>
      </c>
      <c r="H109" s="148" t="e">
        <f t="shared" si="28"/>
        <v>#VALUE!</v>
      </c>
      <c r="I109" s="148" t="e">
        <f t="shared" si="35"/>
        <v>#VALUE!</v>
      </c>
      <c r="J109" s="148" t="e">
        <f t="shared" si="25"/>
        <v>#VALUE!</v>
      </c>
      <c r="K109" s="148" t="e">
        <f t="shared" si="36"/>
        <v>#VALUE!</v>
      </c>
      <c r="L109" s="148" t="e">
        <f t="shared" si="37"/>
        <v>#VALUE!</v>
      </c>
      <c r="M109" s="148" t="e">
        <f t="shared" si="26"/>
        <v>#VALUE!</v>
      </c>
      <c r="N109" s="148" t="e">
        <f t="shared" si="29"/>
        <v>#VALUE!</v>
      </c>
      <c r="O109" s="148"/>
      <c r="P109" s="148"/>
      <c r="Q109" s="148" t="e">
        <f t="shared" si="38"/>
        <v>#VALUE!</v>
      </c>
      <c r="R109" s="148" t="e">
        <f t="shared" si="39"/>
        <v>#VALUE!</v>
      </c>
      <c r="S109" s="137" t="e">
        <f t="shared" si="27"/>
        <v>#VALUE!</v>
      </c>
      <c r="T109" s="275" t="e">
        <f t="shared" si="41"/>
        <v>#VALUE!</v>
      </c>
      <c r="U109" s="275" t="e">
        <f t="shared" si="40"/>
        <v>#VALUE!</v>
      </c>
      <c r="V109" s="275" t="e">
        <f t="shared" si="40"/>
        <v>#VALUE!</v>
      </c>
      <c r="W109" s="275" t="e">
        <f t="shared" si="40"/>
        <v>#VALUE!</v>
      </c>
      <c r="X109" s="275" t="e">
        <f t="shared" si="40"/>
        <v>#VALUE!</v>
      </c>
      <c r="Y109" s="275" t="e">
        <f t="shared" si="40"/>
        <v>#VALUE!</v>
      </c>
      <c r="Z109" s="275" t="e">
        <f t="shared" si="40"/>
        <v>#VALUE!</v>
      </c>
      <c r="AA109" s="275" t="e">
        <f t="shared" si="40"/>
        <v>#VALUE!</v>
      </c>
      <c r="AB109" s="275" t="e">
        <f t="shared" si="40"/>
        <v>#VALUE!</v>
      </c>
      <c r="AC109" s="275" t="e">
        <f t="shared" si="40"/>
        <v>#VALUE!</v>
      </c>
      <c r="AD109" s="275" t="e">
        <f t="shared" si="40"/>
        <v>#VALUE!</v>
      </c>
      <c r="AE109" s="276" t="e">
        <f t="shared" si="30"/>
        <v>#VALUE!</v>
      </c>
    </row>
    <row r="110" spans="1:31">
      <c r="A110" s="133" t="e">
        <f t="shared" si="31"/>
        <v>#VALUE!</v>
      </c>
      <c r="B110" s="134" t="e">
        <f t="shared" si="32"/>
        <v>#VALUE!</v>
      </c>
      <c r="C110" s="134" t="e">
        <f t="shared" si="33"/>
        <v>#VALUE!</v>
      </c>
      <c r="D110" s="135" t="e">
        <f t="shared" si="34"/>
        <v>#VALUE!</v>
      </c>
      <c r="E110" s="150" t="e">
        <f t="shared" si="22"/>
        <v>#VALUE!</v>
      </c>
      <c r="F110" s="150" t="e">
        <f t="shared" si="23"/>
        <v>#VALUE!</v>
      </c>
      <c r="G110" s="136" t="e">
        <f t="shared" si="24"/>
        <v>#VALUE!</v>
      </c>
      <c r="H110" s="148" t="e">
        <f t="shared" si="28"/>
        <v>#VALUE!</v>
      </c>
      <c r="I110" s="148" t="e">
        <f t="shared" si="35"/>
        <v>#VALUE!</v>
      </c>
      <c r="J110" s="148" t="e">
        <f t="shared" si="25"/>
        <v>#VALUE!</v>
      </c>
      <c r="K110" s="148" t="e">
        <f t="shared" si="36"/>
        <v>#VALUE!</v>
      </c>
      <c r="L110" s="148" t="e">
        <f t="shared" si="37"/>
        <v>#VALUE!</v>
      </c>
      <c r="M110" s="148" t="e">
        <f t="shared" si="26"/>
        <v>#VALUE!</v>
      </c>
      <c r="N110" s="148" t="e">
        <f t="shared" si="29"/>
        <v>#VALUE!</v>
      </c>
      <c r="O110" s="148"/>
      <c r="P110" s="148"/>
      <c r="Q110" s="148" t="e">
        <f t="shared" si="38"/>
        <v>#VALUE!</v>
      </c>
      <c r="R110" s="148" t="e">
        <f t="shared" si="39"/>
        <v>#VALUE!</v>
      </c>
      <c r="S110" s="137" t="e">
        <f t="shared" si="27"/>
        <v>#VALUE!</v>
      </c>
      <c r="T110" s="275" t="e">
        <f t="shared" si="41"/>
        <v>#VALUE!</v>
      </c>
      <c r="U110" s="275" t="e">
        <f t="shared" si="40"/>
        <v>#VALUE!</v>
      </c>
      <c r="V110" s="275" t="e">
        <f t="shared" si="40"/>
        <v>#VALUE!</v>
      </c>
      <c r="W110" s="275" t="e">
        <f t="shared" si="40"/>
        <v>#VALUE!</v>
      </c>
      <c r="X110" s="275" t="e">
        <f t="shared" si="40"/>
        <v>#VALUE!</v>
      </c>
      <c r="Y110" s="275" t="e">
        <f t="shared" si="40"/>
        <v>#VALUE!</v>
      </c>
      <c r="Z110" s="275" t="e">
        <f t="shared" si="40"/>
        <v>#VALUE!</v>
      </c>
      <c r="AA110" s="275" t="e">
        <f t="shared" si="40"/>
        <v>#VALUE!</v>
      </c>
      <c r="AB110" s="275" t="e">
        <f t="shared" si="40"/>
        <v>#VALUE!</v>
      </c>
      <c r="AC110" s="275" t="e">
        <f t="shared" si="40"/>
        <v>#VALUE!</v>
      </c>
      <c r="AD110" s="275" t="e">
        <f t="shared" si="40"/>
        <v>#VALUE!</v>
      </c>
      <c r="AE110" s="276" t="e">
        <f t="shared" si="30"/>
        <v>#VALUE!</v>
      </c>
    </row>
    <row r="111" spans="1:31">
      <c r="A111" s="133" t="e">
        <f t="shared" si="31"/>
        <v>#VALUE!</v>
      </c>
      <c r="B111" s="134" t="e">
        <f t="shared" si="32"/>
        <v>#VALUE!</v>
      </c>
      <c r="C111" s="134" t="e">
        <f t="shared" si="33"/>
        <v>#VALUE!</v>
      </c>
      <c r="D111" s="135" t="e">
        <f t="shared" si="34"/>
        <v>#VALUE!</v>
      </c>
      <c r="E111" s="150" t="e">
        <f t="shared" si="22"/>
        <v>#VALUE!</v>
      </c>
      <c r="F111" s="150" t="e">
        <f t="shared" si="23"/>
        <v>#VALUE!</v>
      </c>
      <c r="G111" s="136" t="e">
        <f t="shared" si="24"/>
        <v>#VALUE!</v>
      </c>
      <c r="H111" s="148" t="e">
        <f t="shared" si="28"/>
        <v>#VALUE!</v>
      </c>
      <c r="I111" s="148" t="e">
        <f t="shared" si="35"/>
        <v>#VALUE!</v>
      </c>
      <c r="J111" s="148" t="e">
        <f t="shared" si="25"/>
        <v>#VALUE!</v>
      </c>
      <c r="K111" s="148" t="e">
        <f t="shared" si="36"/>
        <v>#VALUE!</v>
      </c>
      <c r="L111" s="148" t="e">
        <f t="shared" si="37"/>
        <v>#VALUE!</v>
      </c>
      <c r="M111" s="148" t="e">
        <f t="shared" si="26"/>
        <v>#VALUE!</v>
      </c>
      <c r="N111" s="148" t="e">
        <f t="shared" si="29"/>
        <v>#VALUE!</v>
      </c>
      <c r="O111" s="148"/>
      <c r="P111" s="148"/>
      <c r="Q111" s="148" t="e">
        <f t="shared" si="38"/>
        <v>#VALUE!</v>
      </c>
      <c r="R111" s="148" t="e">
        <f t="shared" si="39"/>
        <v>#VALUE!</v>
      </c>
      <c r="S111" s="137" t="e">
        <f t="shared" si="27"/>
        <v>#VALUE!</v>
      </c>
      <c r="T111" s="275" t="e">
        <f t="shared" si="41"/>
        <v>#VALUE!</v>
      </c>
      <c r="U111" s="275" t="e">
        <f t="shared" si="40"/>
        <v>#VALUE!</v>
      </c>
      <c r="V111" s="275" t="e">
        <f t="shared" si="40"/>
        <v>#VALUE!</v>
      </c>
      <c r="W111" s="275" t="e">
        <f t="shared" si="40"/>
        <v>#VALUE!</v>
      </c>
      <c r="X111" s="275" t="e">
        <f t="shared" si="40"/>
        <v>#VALUE!</v>
      </c>
      <c r="Y111" s="275" t="e">
        <f t="shared" si="40"/>
        <v>#VALUE!</v>
      </c>
      <c r="Z111" s="275" t="e">
        <f t="shared" si="40"/>
        <v>#VALUE!</v>
      </c>
      <c r="AA111" s="275" t="e">
        <f t="shared" si="40"/>
        <v>#VALUE!</v>
      </c>
      <c r="AB111" s="275" t="e">
        <f t="shared" si="40"/>
        <v>#VALUE!</v>
      </c>
      <c r="AC111" s="275" t="e">
        <f t="shared" si="40"/>
        <v>#VALUE!</v>
      </c>
      <c r="AD111" s="275" t="e">
        <f t="shared" si="40"/>
        <v>#VALUE!</v>
      </c>
      <c r="AE111" s="276" t="e">
        <f t="shared" si="30"/>
        <v>#VALUE!</v>
      </c>
    </row>
    <row r="112" spans="1:31">
      <c r="A112" s="133" t="e">
        <f t="shared" si="31"/>
        <v>#VALUE!</v>
      </c>
      <c r="B112" s="134" t="e">
        <f t="shared" si="32"/>
        <v>#VALUE!</v>
      </c>
      <c r="C112" s="134" t="e">
        <f t="shared" si="33"/>
        <v>#VALUE!</v>
      </c>
      <c r="D112" s="135" t="e">
        <f t="shared" si="34"/>
        <v>#VALUE!</v>
      </c>
      <c r="E112" s="150" t="e">
        <f t="shared" si="22"/>
        <v>#VALUE!</v>
      </c>
      <c r="F112" s="150" t="e">
        <f t="shared" si="23"/>
        <v>#VALUE!</v>
      </c>
      <c r="G112" s="136" t="e">
        <f t="shared" si="24"/>
        <v>#VALUE!</v>
      </c>
      <c r="H112" s="148" t="e">
        <f t="shared" si="28"/>
        <v>#VALUE!</v>
      </c>
      <c r="I112" s="148" t="e">
        <f t="shared" si="35"/>
        <v>#VALUE!</v>
      </c>
      <c r="J112" s="148" t="e">
        <f t="shared" si="25"/>
        <v>#VALUE!</v>
      </c>
      <c r="K112" s="148" t="e">
        <f t="shared" si="36"/>
        <v>#VALUE!</v>
      </c>
      <c r="L112" s="148" t="e">
        <f t="shared" si="37"/>
        <v>#VALUE!</v>
      </c>
      <c r="M112" s="148" t="e">
        <f t="shared" si="26"/>
        <v>#VALUE!</v>
      </c>
      <c r="N112" s="148" t="e">
        <f t="shared" si="29"/>
        <v>#VALUE!</v>
      </c>
      <c r="O112" s="148"/>
      <c r="P112" s="148"/>
      <c r="Q112" s="148" t="e">
        <f t="shared" si="38"/>
        <v>#VALUE!</v>
      </c>
      <c r="R112" s="148" t="e">
        <f t="shared" si="39"/>
        <v>#VALUE!</v>
      </c>
      <c r="S112" s="137" t="e">
        <f t="shared" si="27"/>
        <v>#VALUE!</v>
      </c>
      <c r="T112" s="275" t="e">
        <f t="shared" si="41"/>
        <v>#VALUE!</v>
      </c>
      <c r="U112" s="275" t="e">
        <f t="shared" si="40"/>
        <v>#VALUE!</v>
      </c>
      <c r="V112" s="275" t="e">
        <f t="shared" si="40"/>
        <v>#VALUE!</v>
      </c>
      <c r="W112" s="275" t="e">
        <f t="shared" si="40"/>
        <v>#VALUE!</v>
      </c>
      <c r="X112" s="275" t="e">
        <f t="shared" si="40"/>
        <v>#VALUE!</v>
      </c>
      <c r="Y112" s="275" t="e">
        <f t="shared" si="40"/>
        <v>#VALUE!</v>
      </c>
      <c r="Z112" s="275" t="e">
        <f t="shared" si="40"/>
        <v>#VALUE!</v>
      </c>
      <c r="AA112" s="275" t="e">
        <f t="shared" si="40"/>
        <v>#VALUE!</v>
      </c>
      <c r="AB112" s="275" t="e">
        <f t="shared" si="40"/>
        <v>#VALUE!</v>
      </c>
      <c r="AC112" s="275" t="e">
        <f t="shared" si="40"/>
        <v>#VALUE!</v>
      </c>
      <c r="AD112" s="275" t="e">
        <f t="shared" si="40"/>
        <v>#VALUE!</v>
      </c>
      <c r="AE112" s="276" t="e">
        <f t="shared" si="30"/>
        <v>#VALUE!</v>
      </c>
    </row>
    <row r="113" spans="1:31">
      <c r="A113" s="133" t="e">
        <f t="shared" si="31"/>
        <v>#VALUE!</v>
      </c>
      <c r="B113" s="134" t="e">
        <f t="shared" si="32"/>
        <v>#VALUE!</v>
      </c>
      <c r="C113" s="134" t="e">
        <f t="shared" si="33"/>
        <v>#VALUE!</v>
      </c>
      <c r="D113" s="135" t="e">
        <f t="shared" si="34"/>
        <v>#VALUE!</v>
      </c>
      <c r="E113" s="150" t="e">
        <f t="shared" si="22"/>
        <v>#VALUE!</v>
      </c>
      <c r="F113" s="150" t="e">
        <f t="shared" si="23"/>
        <v>#VALUE!</v>
      </c>
      <c r="G113" s="136" t="e">
        <f t="shared" si="24"/>
        <v>#VALUE!</v>
      </c>
      <c r="H113" s="148" t="e">
        <f t="shared" si="28"/>
        <v>#VALUE!</v>
      </c>
      <c r="I113" s="148" t="e">
        <f t="shared" si="35"/>
        <v>#VALUE!</v>
      </c>
      <c r="J113" s="148" t="e">
        <f t="shared" si="25"/>
        <v>#VALUE!</v>
      </c>
      <c r="K113" s="148" t="e">
        <f t="shared" si="36"/>
        <v>#VALUE!</v>
      </c>
      <c r="L113" s="148" t="e">
        <f t="shared" si="37"/>
        <v>#VALUE!</v>
      </c>
      <c r="M113" s="148" t="e">
        <f t="shared" si="26"/>
        <v>#VALUE!</v>
      </c>
      <c r="N113" s="148" t="e">
        <f t="shared" si="29"/>
        <v>#VALUE!</v>
      </c>
      <c r="O113" s="148"/>
      <c r="P113" s="148"/>
      <c r="Q113" s="148" t="e">
        <f t="shared" si="38"/>
        <v>#VALUE!</v>
      </c>
      <c r="R113" s="148" t="e">
        <f t="shared" si="39"/>
        <v>#VALUE!</v>
      </c>
      <c r="S113" s="137" t="e">
        <f t="shared" si="27"/>
        <v>#VALUE!</v>
      </c>
      <c r="T113" s="275" t="e">
        <f t="shared" si="41"/>
        <v>#VALUE!</v>
      </c>
      <c r="U113" s="275" t="e">
        <f t="shared" si="40"/>
        <v>#VALUE!</v>
      </c>
      <c r="V113" s="275" t="e">
        <f t="shared" si="40"/>
        <v>#VALUE!</v>
      </c>
      <c r="W113" s="275" t="e">
        <f t="shared" si="40"/>
        <v>#VALUE!</v>
      </c>
      <c r="X113" s="275" t="e">
        <f t="shared" si="40"/>
        <v>#VALUE!</v>
      </c>
      <c r="Y113" s="275" t="e">
        <f t="shared" si="40"/>
        <v>#VALUE!</v>
      </c>
      <c r="Z113" s="275" t="e">
        <f t="shared" si="40"/>
        <v>#VALUE!</v>
      </c>
      <c r="AA113" s="275" t="e">
        <f t="shared" si="40"/>
        <v>#VALUE!</v>
      </c>
      <c r="AB113" s="275" t="e">
        <f t="shared" si="40"/>
        <v>#VALUE!</v>
      </c>
      <c r="AC113" s="275" t="e">
        <f t="shared" si="40"/>
        <v>#VALUE!</v>
      </c>
      <c r="AD113" s="275" t="e">
        <f t="shared" si="40"/>
        <v>#VALUE!</v>
      </c>
      <c r="AE113" s="276" t="e">
        <f t="shared" si="30"/>
        <v>#VALUE!</v>
      </c>
    </row>
    <row r="114" spans="1:31">
      <c r="A114" s="133" t="e">
        <f t="shared" si="31"/>
        <v>#VALUE!</v>
      </c>
      <c r="B114" s="134" t="e">
        <f t="shared" si="32"/>
        <v>#VALUE!</v>
      </c>
      <c r="C114" s="134" t="e">
        <f t="shared" si="33"/>
        <v>#VALUE!</v>
      </c>
      <c r="D114" s="135" t="e">
        <f t="shared" si="34"/>
        <v>#VALUE!</v>
      </c>
      <c r="E114" s="150" t="e">
        <f t="shared" si="22"/>
        <v>#VALUE!</v>
      </c>
      <c r="F114" s="150" t="e">
        <f t="shared" si="23"/>
        <v>#VALUE!</v>
      </c>
      <c r="G114" s="136" t="e">
        <f t="shared" si="24"/>
        <v>#VALUE!</v>
      </c>
      <c r="H114" s="148" t="e">
        <f t="shared" si="28"/>
        <v>#VALUE!</v>
      </c>
      <c r="I114" s="148" t="e">
        <f t="shared" si="35"/>
        <v>#VALUE!</v>
      </c>
      <c r="J114" s="148" t="e">
        <f t="shared" si="25"/>
        <v>#VALUE!</v>
      </c>
      <c r="K114" s="148" t="e">
        <f t="shared" si="36"/>
        <v>#VALUE!</v>
      </c>
      <c r="L114" s="148" t="e">
        <f t="shared" si="37"/>
        <v>#VALUE!</v>
      </c>
      <c r="M114" s="148" t="e">
        <f t="shared" si="26"/>
        <v>#VALUE!</v>
      </c>
      <c r="N114" s="148" t="e">
        <f t="shared" si="29"/>
        <v>#VALUE!</v>
      </c>
      <c r="O114" s="148"/>
      <c r="P114" s="148"/>
      <c r="Q114" s="148" t="e">
        <f t="shared" si="38"/>
        <v>#VALUE!</v>
      </c>
      <c r="R114" s="148" t="e">
        <f t="shared" si="39"/>
        <v>#VALUE!</v>
      </c>
      <c r="S114" s="137" t="e">
        <f t="shared" si="27"/>
        <v>#VALUE!</v>
      </c>
      <c r="T114" s="275" t="e">
        <f t="shared" si="41"/>
        <v>#VALUE!</v>
      </c>
      <c r="U114" s="275" t="e">
        <f t="shared" si="40"/>
        <v>#VALUE!</v>
      </c>
      <c r="V114" s="275" t="e">
        <f t="shared" si="40"/>
        <v>#VALUE!</v>
      </c>
      <c r="W114" s="275" t="e">
        <f t="shared" si="40"/>
        <v>#VALUE!</v>
      </c>
      <c r="X114" s="275" t="e">
        <f t="shared" si="40"/>
        <v>#VALUE!</v>
      </c>
      <c r="Y114" s="275" t="e">
        <f t="shared" si="40"/>
        <v>#VALUE!</v>
      </c>
      <c r="Z114" s="275" t="e">
        <f t="shared" si="40"/>
        <v>#VALUE!</v>
      </c>
      <c r="AA114" s="275" t="e">
        <f t="shared" si="40"/>
        <v>#VALUE!</v>
      </c>
      <c r="AB114" s="275" t="e">
        <f t="shared" si="40"/>
        <v>#VALUE!</v>
      </c>
      <c r="AC114" s="275" t="e">
        <f t="shared" si="40"/>
        <v>#VALUE!</v>
      </c>
      <c r="AD114" s="275" t="e">
        <f t="shared" si="40"/>
        <v>#VALUE!</v>
      </c>
      <c r="AE114" s="276" t="e">
        <f t="shared" si="30"/>
        <v>#VALUE!</v>
      </c>
    </row>
    <row r="115" spans="1:31">
      <c r="A115" s="133" t="e">
        <f t="shared" si="31"/>
        <v>#VALUE!</v>
      </c>
      <c r="B115" s="134" t="e">
        <f t="shared" si="32"/>
        <v>#VALUE!</v>
      </c>
      <c r="C115" s="134" t="e">
        <f t="shared" si="33"/>
        <v>#VALUE!</v>
      </c>
      <c r="D115" s="135" t="e">
        <f t="shared" si="34"/>
        <v>#VALUE!</v>
      </c>
      <c r="E115" s="150" t="e">
        <f t="shared" si="22"/>
        <v>#VALUE!</v>
      </c>
      <c r="F115" s="150" t="e">
        <f t="shared" si="23"/>
        <v>#VALUE!</v>
      </c>
      <c r="G115" s="136" t="e">
        <f t="shared" si="24"/>
        <v>#VALUE!</v>
      </c>
      <c r="H115" s="148" t="e">
        <f t="shared" si="28"/>
        <v>#VALUE!</v>
      </c>
      <c r="I115" s="148" t="e">
        <f t="shared" si="35"/>
        <v>#VALUE!</v>
      </c>
      <c r="J115" s="148" t="e">
        <f t="shared" si="25"/>
        <v>#VALUE!</v>
      </c>
      <c r="K115" s="148" t="e">
        <f t="shared" si="36"/>
        <v>#VALUE!</v>
      </c>
      <c r="L115" s="148" t="e">
        <f t="shared" si="37"/>
        <v>#VALUE!</v>
      </c>
      <c r="M115" s="148" t="e">
        <f t="shared" si="26"/>
        <v>#VALUE!</v>
      </c>
      <c r="N115" s="148" t="e">
        <f t="shared" si="29"/>
        <v>#VALUE!</v>
      </c>
      <c r="O115" s="148"/>
      <c r="P115" s="148"/>
      <c r="Q115" s="148" t="e">
        <f t="shared" si="38"/>
        <v>#VALUE!</v>
      </c>
      <c r="R115" s="148" t="e">
        <f t="shared" si="39"/>
        <v>#VALUE!</v>
      </c>
      <c r="S115" s="137" t="e">
        <f t="shared" si="27"/>
        <v>#VALUE!</v>
      </c>
      <c r="T115" s="275" t="e">
        <f t="shared" si="41"/>
        <v>#VALUE!</v>
      </c>
      <c r="U115" s="275" t="e">
        <f t="shared" si="40"/>
        <v>#VALUE!</v>
      </c>
      <c r="V115" s="275" t="e">
        <f t="shared" si="40"/>
        <v>#VALUE!</v>
      </c>
      <c r="W115" s="275" t="e">
        <f t="shared" si="40"/>
        <v>#VALUE!</v>
      </c>
      <c r="X115" s="275" t="e">
        <f t="shared" si="40"/>
        <v>#VALUE!</v>
      </c>
      <c r="Y115" s="275" t="e">
        <f t="shared" si="40"/>
        <v>#VALUE!</v>
      </c>
      <c r="Z115" s="275" t="e">
        <f t="shared" si="40"/>
        <v>#VALUE!</v>
      </c>
      <c r="AA115" s="275" t="e">
        <f t="shared" si="40"/>
        <v>#VALUE!</v>
      </c>
      <c r="AB115" s="275" t="e">
        <f t="shared" si="40"/>
        <v>#VALUE!</v>
      </c>
      <c r="AC115" s="275" t="e">
        <f t="shared" si="40"/>
        <v>#VALUE!</v>
      </c>
      <c r="AD115" s="275" t="e">
        <f t="shared" si="40"/>
        <v>#VALUE!</v>
      </c>
      <c r="AE115" s="276" t="e">
        <f t="shared" si="30"/>
        <v>#VALUE!</v>
      </c>
    </row>
    <row r="116" spans="1:31">
      <c r="A116" s="133" t="e">
        <f t="shared" si="31"/>
        <v>#VALUE!</v>
      </c>
      <c r="B116" s="134" t="e">
        <f t="shared" si="32"/>
        <v>#VALUE!</v>
      </c>
      <c r="C116" s="134" t="e">
        <f t="shared" si="33"/>
        <v>#VALUE!</v>
      </c>
      <c r="D116" s="135" t="e">
        <f t="shared" si="34"/>
        <v>#VALUE!</v>
      </c>
      <c r="E116" s="150" t="e">
        <f t="shared" si="22"/>
        <v>#VALUE!</v>
      </c>
      <c r="F116" s="150" t="e">
        <f t="shared" si="23"/>
        <v>#VALUE!</v>
      </c>
      <c r="G116" s="136" t="e">
        <f t="shared" si="24"/>
        <v>#VALUE!</v>
      </c>
      <c r="H116" s="148" t="e">
        <f t="shared" si="28"/>
        <v>#VALUE!</v>
      </c>
      <c r="I116" s="148" t="e">
        <f t="shared" si="35"/>
        <v>#VALUE!</v>
      </c>
      <c r="J116" s="148" t="e">
        <f t="shared" si="25"/>
        <v>#VALUE!</v>
      </c>
      <c r="K116" s="148" t="e">
        <f t="shared" si="36"/>
        <v>#VALUE!</v>
      </c>
      <c r="L116" s="148" t="e">
        <f t="shared" si="37"/>
        <v>#VALUE!</v>
      </c>
      <c r="M116" s="148" t="e">
        <f t="shared" si="26"/>
        <v>#VALUE!</v>
      </c>
      <c r="N116" s="148" t="e">
        <f t="shared" si="29"/>
        <v>#VALUE!</v>
      </c>
      <c r="O116" s="148"/>
      <c r="P116" s="148"/>
      <c r="Q116" s="148" t="e">
        <f t="shared" si="38"/>
        <v>#VALUE!</v>
      </c>
      <c r="R116" s="148" t="e">
        <f t="shared" si="39"/>
        <v>#VALUE!</v>
      </c>
      <c r="S116" s="137" t="e">
        <f t="shared" si="27"/>
        <v>#VALUE!</v>
      </c>
      <c r="T116" s="275" t="e">
        <f t="shared" si="41"/>
        <v>#VALUE!</v>
      </c>
      <c r="U116" s="275" t="e">
        <f t="shared" si="40"/>
        <v>#VALUE!</v>
      </c>
      <c r="V116" s="275" t="e">
        <f t="shared" si="40"/>
        <v>#VALUE!</v>
      </c>
      <c r="W116" s="275" t="e">
        <f t="shared" si="40"/>
        <v>#VALUE!</v>
      </c>
      <c r="X116" s="275" t="e">
        <f t="shared" si="40"/>
        <v>#VALUE!</v>
      </c>
      <c r="Y116" s="275" t="e">
        <f t="shared" si="40"/>
        <v>#VALUE!</v>
      </c>
      <c r="Z116" s="275" t="e">
        <f t="shared" si="40"/>
        <v>#VALUE!</v>
      </c>
      <c r="AA116" s="275" t="e">
        <f t="shared" ref="U116:AD142" si="42">MAX(0,MIN(MAX(0,$M116),AA$7)-AA$6)</f>
        <v>#VALUE!</v>
      </c>
      <c r="AB116" s="275" t="e">
        <f t="shared" si="42"/>
        <v>#VALUE!</v>
      </c>
      <c r="AC116" s="275" t="e">
        <f t="shared" si="42"/>
        <v>#VALUE!</v>
      </c>
      <c r="AD116" s="275" t="e">
        <f t="shared" si="42"/>
        <v>#VALUE!</v>
      </c>
      <c r="AE116" s="276" t="e">
        <f t="shared" si="30"/>
        <v>#VALUE!</v>
      </c>
    </row>
    <row r="117" spans="1:31">
      <c r="A117" s="133" t="e">
        <f t="shared" si="31"/>
        <v>#VALUE!</v>
      </c>
      <c r="B117" s="134" t="e">
        <f t="shared" si="32"/>
        <v>#VALUE!</v>
      </c>
      <c r="C117" s="134" t="e">
        <f t="shared" si="33"/>
        <v>#VALUE!</v>
      </c>
      <c r="D117" s="135" t="e">
        <f t="shared" si="34"/>
        <v>#VALUE!</v>
      </c>
      <c r="E117" s="150" t="e">
        <f t="shared" si="22"/>
        <v>#VALUE!</v>
      </c>
      <c r="F117" s="150" t="e">
        <f t="shared" si="23"/>
        <v>#VALUE!</v>
      </c>
      <c r="G117" s="136" t="e">
        <f t="shared" si="24"/>
        <v>#VALUE!</v>
      </c>
      <c r="H117" s="148" t="e">
        <f t="shared" si="28"/>
        <v>#VALUE!</v>
      </c>
      <c r="I117" s="148" t="e">
        <f t="shared" si="35"/>
        <v>#VALUE!</v>
      </c>
      <c r="J117" s="148" t="e">
        <f t="shared" si="25"/>
        <v>#VALUE!</v>
      </c>
      <c r="K117" s="148" t="e">
        <f t="shared" si="36"/>
        <v>#VALUE!</v>
      </c>
      <c r="L117" s="148" t="e">
        <f t="shared" si="37"/>
        <v>#VALUE!</v>
      </c>
      <c r="M117" s="148" t="e">
        <f t="shared" si="26"/>
        <v>#VALUE!</v>
      </c>
      <c r="N117" s="148" t="e">
        <f t="shared" si="29"/>
        <v>#VALUE!</v>
      </c>
      <c r="O117" s="148"/>
      <c r="P117" s="148"/>
      <c r="Q117" s="148" t="e">
        <f t="shared" si="38"/>
        <v>#VALUE!</v>
      </c>
      <c r="R117" s="148" t="e">
        <f t="shared" si="39"/>
        <v>#VALUE!</v>
      </c>
      <c r="S117" s="137" t="e">
        <f t="shared" si="27"/>
        <v>#VALUE!</v>
      </c>
      <c r="T117" s="275" t="e">
        <f t="shared" si="41"/>
        <v>#VALUE!</v>
      </c>
      <c r="U117" s="275" t="e">
        <f t="shared" si="42"/>
        <v>#VALUE!</v>
      </c>
      <c r="V117" s="275" t="e">
        <f t="shared" si="42"/>
        <v>#VALUE!</v>
      </c>
      <c r="W117" s="275" t="e">
        <f t="shared" si="42"/>
        <v>#VALUE!</v>
      </c>
      <c r="X117" s="275" t="e">
        <f t="shared" si="42"/>
        <v>#VALUE!</v>
      </c>
      <c r="Y117" s="275" t="e">
        <f t="shared" si="42"/>
        <v>#VALUE!</v>
      </c>
      <c r="Z117" s="275" t="e">
        <f t="shared" si="42"/>
        <v>#VALUE!</v>
      </c>
      <c r="AA117" s="275" t="e">
        <f t="shared" si="42"/>
        <v>#VALUE!</v>
      </c>
      <c r="AB117" s="275" t="e">
        <f t="shared" si="42"/>
        <v>#VALUE!</v>
      </c>
      <c r="AC117" s="275" t="e">
        <f t="shared" si="42"/>
        <v>#VALUE!</v>
      </c>
      <c r="AD117" s="275" t="e">
        <f t="shared" si="42"/>
        <v>#VALUE!</v>
      </c>
      <c r="AE117" s="276" t="e">
        <f t="shared" si="30"/>
        <v>#VALUE!</v>
      </c>
    </row>
    <row r="118" spans="1:31">
      <c r="A118" s="133" t="e">
        <f t="shared" si="31"/>
        <v>#VALUE!</v>
      </c>
      <c r="B118" s="134" t="e">
        <f t="shared" si="32"/>
        <v>#VALUE!</v>
      </c>
      <c r="C118" s="134" t="e">
        <f t="shared" si="33"/>
        <v>#VALUE!</v>
      </c>
      <c r="D118" s="135" t="e">
        <f t="shared" si="34"/>
        <v>#VALUE!</v>
      </c>
      <c r="E118" s="150" t="e">
        <f t="shared" si="22"/>
        <v>#VALUE!</v>
      </c>
      <c r="F118" s="150" t="e">
        <f t="shared" si="23"/>
        <v>#VALUE!</v>
      </c>
      <c r="G118" s="136" t="e">
        <f t="shared" si="24"/>
        <v>#VALUE!</v>
      </c>
      <c r="H118" s="148" t="e">
        <f t="shared" si="28"/>
        <v>#VALUE!</v>
      </c>
      <c r="I118" s="148" t="e">
        <f t="shared" si="35"/>
        <v>#VALUE!</v>
      </c>
      <c r="J118" s="148" t="e">
        <f t="shared" si="25"/>
        <v>#VALUE!</v>
      </c>
      <c r="K118" s="148" t="e">
        <f t="shared" si="36"/>
        <v>#VALUE!</v>
      </c>
      <c r="L118" s="148" t="e">
        <f t="shared" si="37"/>
        <v>#VALUE!</v>
      </c>
      <c r="M118" s="148" t="e">
        <f t="shared" si="26"/>
        <v>#VALUE!</v>
      </c>
      <c r="N118" s="148" t="e">
        <f t="shared" si="29"/>
        <v>#VALUE!</v>
      </c>
      <c r="O118" s="148"/>
      <c r="P118" s="148"/>
      <c r="Q118" s="148" t="e">
        <f t="shared" si="38"/>
        <v>#VALUE!</v>
      </c>
      <c r="R118" s="148" t="e">
        <f t="shared" si="39"/>
        <v>#VALUE!</v>
      </c>
      <c r="S118" s="137" t="e">
        <f t="shared" si="27"/>
        <v>#VALUE!</v>
      </c>
      <c r="T118" s="275" t="e">
        <f t="shared" si="41"/>
        <v>#VALUE!</v>
      </c>
      <c r="U118" s="275" t="e">
        <f t="shared" si="42"/>
        <v>#VALUE!</v>
      </c>
      <c r="V118" s="275" t="e">
        <f t="shared" si="42"/>
        <v>#VALUE!</v>
      </c>
      <c r="W118" s="275" t="e">
        <f t="shared" si="42"/>
        <v>#VALUE!</v>
      </c>
      <c r="X118" s="275" t="e">
        <f t="shared" si="42"/>
        <v>#VALUE!</v>
      </c>
      <c r="Y118" s="275" t="e">
        <f t="shared" si="42"/>
        <v>#VALUE!</v>
      </c>
      <c r="Z118" s="275" t="e">
        <f t="shared" si="42"/>
        <v>#VALUE!</v>
      </c>
      <c r="AA118" s="275" t="e">
        <f t="shared" si="42"/>
        <v>#VALUE!</v>
      </c>
      <c r="AB118" s="275" t="e">
        <f t="shared" si="42"/>
        <v>#VALUE!</v>
      </c>
      <c r="AC118" s="275" t="e">
        <f t="shared" si="42"/>
        <v>#VALUE!</v>
      </c>
      <c r="AD118" s="275" t="e">
        <f t="shared" si="42"/>
        <v>#VALUE!</v>
      </c>
      <c r="AE118" s="276" t="e">
        <f t="shared" si="30"/>
        <v>#VALUE!</v>
      </c>
    </row>
    <row r="119" spans="1:31">
      <c r="A119" s="133" t="e">
        <f t="shared" si="31"/>
        <v>#VALUE!</v>
      </c>
      <c r="B119" s="134" t="e">
        <f t="shared" si="32"/>
        <v>#VALUE!</v>
      </c>
      <c r="C119" s="134" t="e">
        <f t="shared" si="33"/>
        <v>#VALUE!</v>
      </c>
      <c r="D119" s="135" t="e">
        <f t="shared" si="34"/>
        <v>#VALUE!</v>
      </c>
      <c r="E119" s="150" t="e">
        <f t="shared" si="22"/>
        <v>#VALUE!</v>
      </c>
      <c r="F119" s="150" t="e">
        <f t="shared" si="23"/>
        <v>#VALUE!</v>
      </c>
      <c r="G119" s="136" t="e">
        <f t="shared" si="24"/>
        <v>#VALUE!</v>
      </c>
      <c r="H119" s="148" t="e">
        <f t="shared" si="28"/>
        <v>#VALUE!</v>
      </c>
      <c r="I119" s="148" t="e">
        <f t="shared" si="35"/>
        <v>#VALUE!</v>
      </c>
      <c r="J119" s="148" t="e">
        <f t="shared" si="25"/>
        <v>#VALUE!</v>
      </c>
      <c r="K119" s="148" t="e">
        <f t="shared" si="36"/>
        <v>#VALUE!</v>
      </c>
      <c r="L119" s="148" t="e">
        <f t="shared" si="37"/>
        <v>#VALUE!</v>
      </c>
      <c r="M119" s="148" t="e">
        <f t="shared" si="26"/>
        <v>#VALUE!</v>
      </c>
      <c r="N119" s="148" t="e">
        <f t="shared" si="29"/>
        <v>#VALUE!</v>
      </c>
      <c r="O119" s="148"/>
      <c r="P119" s="148"/>
      <c r="Q119" s="148" t="e">
        <f t="shared" si="38"/>
        <v>#VALUE!</v>
      </c>
      <c r="R119" s="148" t="e">
        <f t="shared" si="39"/>
        <v>#VALUE!</v>
      </c>
      <c r="S119" s="137" t="e">
        <f t="shared" si="27"/>
        <v>#VALUE!</v>
      </c>
      <c r="T119" s="275" t="e">
        <f t="shared" si="41"/>
        <v>#VALUE!</v>
      </c>
      <c r="U119" s="275" t="e">
        <f t="shared" si="42"/>
        <v>#VALUE!</v>
      </c>
      <c r="V119" s="275" t="e">
        <f t="shared" si="42"/>
        <v>#VALUE!</v>
      </c>
      <c r="W119" s="275" t="e">
        <f t="shared" si="42"/>
        <v>#VALUE!</v>
      </c>
      <c r="X119" s="275" t="e">
        <f t="shared" si="42"/>
        <v>#VALUE!</v>
      </c>
      <c r="Y119" s="275" t="e">
        <f t="shared" si="42"/>
        <v>#VALUE!</v>
      </c>
      <c r="Z119" s="275" t="e">
        <f t="shared" si="42"/>
        <v>#VALUE!</v>
      </c>
      <c r="AA119" s="275" t="e">
        <f t="shared" si="42"/>
        <v>#VALUE!</v>
      </c>
      <c r="AB119" s="275" t="e">
        <f t="shared" si="42"/>
        <v>#VALUE!</v>
      </c>
      <c r="AC119" s="275" t="e">
        <f t="shared" si="42"/>
        <v>#VALUE!</v>
      </c>
      <c r="AD119" s="275" t="e">
        <f t="shared" si="42"/>
        <v>#VALUE!</v>
      </c>
      <c r="AE119" s="276" t="e">
        <f t="shared" si="30"/>
        <v>#VALUE!</v>
      </c>
    </row>
    <row r="120" spans="1:31">
      <c r="A120" s="133" t="e">
        <f t="shared" si="31"/>
        <v>#VALUE!</v>
      </c>
      <c r="B120" s="134" t="e">
        <f t="shared" si="32"/>
        <v>#VALUE!</v>
      </c>
      <c r="C120" s="134" t="e">
        <f t="shared" si="33"/>
        <v>#VALUE!</v>
      </c>
      <c r="D120" s="135" t="e">
        <f t="shared" si="34"/>
        <v>#VALUE!</v>
      </c>
      <c r="E120" s="150" t="e">
        <f t="shared" si="22"/>
        <v>#VALUE!</v>
      </c>
      <c r="F120" s="150" t="e">
        <f t="shared" si="23"/>
        <v>#VALUE!</v>
      </c>
      <c r="G120" s="136" t="e">
        <f t="shared" si="24"/>
        <v>#VALUE!</v>
      </c>
      <c r="H120" s="148" t="e">
        <f t="shared" si="28"/>
        <v>#VALUE!</v>
      </c>
      <c r="I120" s="148" t="e">
        <f t="shared" si="35"/>
        <v>#VALUE!</v>
      </c>
      <c r="J120" s="148" t="e">
        <f t="shared" si="25"/>
        <v>#VALUE!</v>
      </c>
      <c r="K120" s="148" t="e">
        <f t="shared" si="36"/>
        <v>#VALUE!</v>
      </c>
      <c r="L120" s="148" t="e">
        <f t="shared" si="37"/>
        <v>#VALUE!</v>
      </c>
      <c r="M120" s="148" t="e">
        <f t="shared" si="26"/>
        <v>#VALUE!</v>
      </c>
      <c r="N120" s="148" t="e">
        <f t="shared" si="29"/>
        <v>#VALUE!</v>
      </c>
      <c r="O120" s="148"/>
      <c r="P120" s="148"/>
      <c r="Q120" s="148" t="e">
        <f t="shared" si="38"/>
        <v>#VALUE!</v>
      </c>
      <c r="R120" s="148" t="e">
        <f t="shared" si="39"/>
        <v>#VALUE!</v>
      </c>
      <c r="S120" s="137" t="e">
        <f t="shared" si="27"/>
        <v>#VALUE!</v>
      </c>
      <c r="T120" s="275" t="e">
        <f t="shared" si="41"/>
        <v>#VALUE!</v>
      </c>
      <c r="U120" s="275" t="e">
        <f t="shared" si="42"/>
        <v>#VALUE!</v>
      </c>
      <c r="V120" s="275" t="e">
        <f t="shared" si="42"/>
        <v>#VALUE!</v>
      </c>
      <c r="W120" s="275" t="e">
        <f t="shared" si="42"/>
        <v>#VALUE!</v>
      </c>
      <c r="X120" s="275" t="e">
        <f t="shared" si="42"/>
        <v>#VALUE!</v>
      </c>
      <c r="Y120" s="275" t="e">
        <f t="shared" si="42"/>
        <v>#VALUE!</v>
      </c>
      <c r="Z120" s="275" t="e">
        <f t="shared" si="42"/>
        <v>#VALUE!</v>
      </c>
      <c r="AA120" s="275" t="e">
        <f t="shared" si="42"/>
        <v>#VALUE!</v>
      </c>
      <c r="AB120" s="275" t="e">
        <f t="shared" si="42"/>
        <v>#VALUE!</v>
      </c>
      <c r="AC120" s="275" t="e">
        <f t="shared" si="42"/>
        <v>#VALUE!</v>
      </c>
      <c r="AD120" s="275" t="e">
        <f t="shared" si="42"/>
        <v>#VALUE!</v>
      </c>
      <c r="AE120" s="276" t="e">
        <f t="shared" si="30"/>
        <v>#VALUE!</v>
      </c>
    </row>
    <row r="121" spans="1:31">
      <c r="A121" s="133" t="e">
        <f t="shared" si="31"/>
        <v>#VALUE!</v>
      </c>
      <c r="B121" s="134" t="e">
        <f t="shared" si="32"/>
        <v>#VALUE!</v>
      </c>
      <c r="C121" s="134" t="e">
        <f t="shared" si="33"/>
        <v>#VALUE!</v>
      </c>
      <c r="D121" s="135" t="e">
        <f t="shared" si="34"/>
        <v>#VALUE!</v>
      </c>
      <c r="E121" s="150" t="e">
        <f t="shared" si="22"/>
        <v>#VALUE!</v>
      </c>
      <c r="F121" s="150" t="e">
        <f t="shared" si="23"/>
        <v>#VALUE!</v>
      </c>
      <c r="G121" s="136" t="e">
        <f t="shared" si="24"/>
        <v>#VALUE!</v>
      </c>
      <c r="H121" s="148" t="e">
        <f t="shared" si="28"/>
        <v>#VALUE!</v>
      </c>
      <c r="I121" s="148" t="e">
        <f t="shared" si="35"/>
        <v>#VALUE!</v>
      </c>
      <c r="J121" s="148" t="e">
        <f t="shared" si="25"/>
        <v>#VALUE!</v>
      </c>
      <c r="K121" s="148" t="e">
        <f t="shared" si="36"/>
        <v>#VALUE!</v>
      </c>
      <c r="L121" s="148" t="e">
        <f t="shared" si="37"/>
        <v>#VALUE!</v>
      </c>
      <c r="M121" s="148" t="e">
        <f t="shared" si="26"/>
        <v>#VALUE!</v>
      </c>
      <c r="N121" s="148" t="e">
        <f t="shared" si="29"/>
        <v>#VALUE!</v>
      </c>
      <c r="O121" s="148"/>
      <c r="P121" s="148"/>
      <c r="Q121" s="148" t="e">
        <f t="shared" si="38"/>
        <v>#VALUE!</v>
      </c>
      <c r="R121" s="148" t="e">
        <f t="shared" si="39"/>
        <v>#VALUE!</v>
      </c>
      <c r="S121" s="137" t="e">
        <f t="shared" si="27"/>
        <v>#VALUE!</v>
      </c>
      <c r="T121" s="275" t="e">
        <f t="shared" si="41"/>
        <v>#VALUE!</v>
      </c>
      <c r="U121" s="275" t="e">
        <f t="shared" si="42"/>
        <v>#VALUE!</v>
      </c>
      <c r="V121" s="275" t="e">
        <f t="shared" si="42"/>
        <v>#VALUE!</v>
      </c>
      <c r="W121" s="275" t="e">
        <f t="shared" si="42"/>
        <v>#VALUE!</v>
      </c>
      <c r="X121" s="275" t="e">
        <f t="shared" si="42"/>
        <v>#VALUE!</v>
      </c>
      <c r="Y121" s="275" t="e">
        <f t="shared" si="42"/>
        <v>#VALUE!</v>
      </c>
      <c r="Z121" s="275" t="e">
        <f t="shared" si="42"/>
        <v>#VALUE!</v>
      </c>
      <c r="AA121" s="275" t="e">
        <f t="shared" si="42"/>
        <v>#VALUE!</v>
      </c>
      <c r="AB121" s="275" t="e">
        <f t="shared" si="42"/>
        <v>#VALUE!</v>
      </c>
      <c r="AC121" s="275" t="e">
        <f t="shared" si="42"/>
        <v>#VALUE!</v>
      </c>
      <c r="AD121" s="275" t="e">
        <f t="shared" si="42"/>
        <v>#VALUE!</v>
      </c>
      <c r="AE121" s="276" t="e">
        <f t="shared" si="30"/>
        <v>#VALUE!</v>
      </c>
    </row>
    <row r="122" spans="1:31">
      <c r="A122" s="133" t="e">
        <f t="shared" si="31"/>
        <v>#VALUE!</v>
      </c>
      <c r="B122" s="134" t="e">
        <f t="shared" si="32"/>
        <v>#VALUE!</v>
      </c>
      <c r="C122" s="134" t="e">
        <f t="shared" si="33"/>
        <v>#VALUE!</v>
      </c>
      <c r="D122" s="135" t="e">
        <f t="shared" si="34"/>
        <v>#VALUE!</v>
      </c>
      <c r="E122" s="150" t="e">
        <f t="shared" si="22"/>
        <v>#VALUE!</v>
      </c>
      <c r="F122" s="150" t="e">
        <f t="shared" si="23"/>
        <v>#VALUE!</v>
      </c>
      <c r="G122" s="136" t="e">
        <f t="shared" si="24"/>
        <v>#VALUE!</v>
      </c>
      <c r="H122" s="148" t="e">
        <f t="shared" si="28"/>
        <v>#VALUE!</v>
      </c>
      <c r="I122" s="148" t="e">
        <f t="shared" si="35"/>
        <v>#VALUE!</v>
      </c>
      <c r="J122" s="148" t="e">
        <f t="shared" si="25"/>
        <v>#VALUE!</v>
      </c>
      <c r="K122" s="148" t="e">
        <f t="shared" si="36"/>
        <v>#VALUE!</v>
      </c>
      <c r="L122" s="148" t="e">
        <f t="shared" si="37"/>
        <v>#VALUE!</v>
      </c>
      <c r="M122" s="148" t="e">
        <f t="shared" si="26"/>
        <v>#VALUE!</v>
      </c>
      <c r="N122" s="148" t="e">
        <f t="shared" si="29"/>
        <v>#VALUE!</v>
      </c>
      <c r="O122" s="148"/>
      <c r="P122" s="148"/>
      <c r="Q122" s="148" t="e">
        <f t="shared" si="38"/>
        <v>#VALUE!</v>
      </c>
      <c r="R122" s="148" t="e">
        <f t="shared" si="39"/>
        <v>#VALUE!</v>
      </c>
      <c r="S122" s="137" t="e">
        <f t="shared" si="27"/>
        <v>#VALUE!</v>
      </c>
      <c r="T122" s="275" t="e">
        <f t="shared" si="41"/>
        <v>#VALUE!</v>
      </c>
      <c r="U122" s="275" t="e">
        <f t="shared" si="42"/>
        <v>#VALUE!</v>
      </c>
      <c r="V122" s="275" t="e">
        <f t="shared" si="42"/>
        <v>#VALUE!</v>
      </c>
      <c r="W122" s="275" t="e">
        <f t="shared" si="42"/>
        <v>#VALUE!</v>
      </c>
      <c r="X122" s="275" t="e">
        <f t="shared" si="42"/>
        <v>#VALUE!</v>
      </c>
      <c r="Y122" s="275" t="e">
        <f t="shared" si="42"/>
        <v>#VALUE!</v>
      </c>
      <c r="Z122" s="275" t="e">
        <f t="shared" si="42"/>
        <v>#VALUE!</v>
      </c>
      <c r="AA122" s="275" t="e">
        <f t="shared" si="42"/>
        <v>#VALUE!</v>
      </c>
      <c r="AB122" s="275" t="e">
        <f t="shared" si="42"/>
        <v>#VALUE!</v>
      </c>
      <c r="AC122" s="275" t="e">
        <f t="shared" si="42"/>
        <v>#VALUE!</v>
      </c>
      <c r="AD122" s="275" t="e">
        <f t="shared" si="42"/>
        <v>#VALUE!</v>
      </c>
      <c r="AE122" s="276" t="e">
        <f t="shared" si="30"/>
        <v>#VALUE!</v>
      </c>
    </row>
    <row r="123" spans="1:31">
      <c r="A123" s="133" t="e">
        <f t="shared" si="31"/>
        <v>#VALUE!</v>
      </c>
      <c r="B123" s="134" t="e">
        <f t="shared" si="32"/>
        <v>#VALUE!</v>
      </c>
      <c r="C123" s="134" t="e">
        <f t="shared" si="33"/>
        <v>#VALUE!</v>
      </c>
      <c r="D123" s="135" t="e">
        <f t="shared" si="34"/>
        <v>#VALUE!</v>
      </c>
      <c r="E123" s="150" t="e">
        <f t="shared" si="22"/>
        <v>#VALUE!</v>
      </c>
      <c r="F123" s="150" t="e">
        <f t="shared" si="23"/>
        <v>#VALUE!</v>
      </c>
      <c r="G123" s="136" t="e">
        <f t="shared" si="24"/>
        <v>#VALUE!</v>
      </c>
      <c r="H123" s="148" t="e">
        <f t="shared" si="28"/>
        <v>#VALUE!</v>
      </c>
      <c r="I123" s="148" t="e">
        <f t="shared" si="35"/>
        <v>#VALUE!</v>
      </c>
      <c r="J123" s="148" t="e">
        <f t="shared" si="25"/>
        <v>#VALUE!</v>
      </c>
      <c r="K123" s="148" t="e">
        <f t="shared" si="36"/>
        <v>#VALUE!</v>
      </c>
      <c r="L123" s="148" t="e">
        <f t="shared" si="37"/>
        <v>#VALUE!</v>
      </c>
      <c r="M123" s="148" t="e">
        <f t="shared" si="26"/>
        <v>#VALUE!</v>
      </c>
      <c r="N123" s="148" t="e">
        <f t="shared" si="29"/>
        <v>#VALUE!</v>
      </c>
      <c r="O123" s="148"/>
      <c r="P123" s="148"/>
      <c r="Q123" s="148" t="e">
        <f t="shared" si="38"/>
        <v>#VALUE!</v>
      </c>
      <c r="R123" s="148" t="e">
        <f t="shared" si="39"/>
        <v>#VALUE!</v>
      </c>
      <c r="S123" s="137" t="e">
        <f t="shared" si="27"/>
        <v>#VALUE!</v>
      </c>
      <c r="T123" s="275" t="e">
        <f t="shared" si="41"/>
        <v>#VALUE!</v>
      </c>
      <c r="U123" s="275" t="e">
        <f t="shared" si="42"/>
        <v>#VALUE!</v>
      </c>
      <c r="V123" s="275" t="e">
        <f t="shared" si="42"/>
        <v>#VALUE!</v>
      </c>
      <c r="W123" s="275" t="e">
        <f t="shared" si="42"/>
        <v>#VALUE!</v>
      </c>
      <c r="X123" s="275" t="e">
        <f t="shared" si="42"/>
        <v>#VALUE!</v>
      </c>
      <c r="Y123" s="275" t="e">
        <f t="shared" si="42"/>
        <v>#VALUE!</v>
      </c>
      <c r="Z123" s="275" t="e">
        <f t="shared" si="42"/>
        <v>#VALUE!</v>
      </c>
      <c r="AA123" s="275" t="e">
        <f t="shared" si="42"/>
        <v>#VALUE!</v>
      </c>
      <c r="AB123" s="275" t="e">
        <f t="shared" si="42"/>
        <v>#VALUE!</v>
      </c>
      <c r="AC123" s="275" t="e">
        <f t="shared" si="42"/>
        <v>#VALUE!</v>
      </c>
      <c r="AD123" s="275" t="e">
        <f t="shared" si="42"/>
        <v>#VALUE!</v>
      </c>
      <c r="AE123" s="276" t="e">
        <f t="shared" si="30"/>
        <v>#VALUE!</v>
      </c>
    </row>
    <row r="124" spans="1:31">
      <c r="A124" s="133" t="e">
        <f t="shared" si="31"/>
        <v>#VALUE!</v>
      </c>
      <c r="B124" s="134" t="e">
        <f t="shared" si="32"/>
        <v>#VALUE!</v>
      </c>
      <c r="C124" s="134" t="e">
        <f t="shared" si="33"/>
        <v>#VALUE!</v>
      </c>
      <c r="D124" s="135" t="e">
        <f t="shared" si="34"/>
        <v>#VALUE!</v>
      </c>
      <c r="E124" s="150" t="e">
        <f t="shared" si="22"/>
        <v>#VALUE!</v>
      </c>
      <c r="F124" s="150" t="e">
        <f t="shared" si="23"/>
        <v>#VALUE!</v>
      </c>
      <c r="G124" s="136" t="e">
        <f t="shared" si="24"/>
        <v>#VALUE!</v>
      </c>
      <c r="H124" s="148" t="e">
        <f t="shared" si="28"/>
        <v>#VALUE!</v>
      </c>
      <c r="I124" s="148" t="e">
        <f t="shared" si="35"/>
        <v>#VALUE!</v>
      </c>
      <c r="J124" s="148" t="e">
        <f t="shared" si="25"/>
        <v>#VALUE!</v>
      </c>
      <c r="K124" s="148" t="e">
        <f t="shared" si="36"/>
        <v>#VALUE!</v>
      </c>
      <c r="L124" s="148" t="e">
        <f t="shared" si="37"/>
        <v>#VALUE!</v>
      </c>
      <c r="M124" s="148" t="e">
        <f t="shared" si="26"/>
        <v>#VALUE!</v>
      </c>
      <c r="N124" s="148" t="e">
        <f t="shared" si="29"/>
        <v>#VALUE!</v>
      </c>
      <c r="O124" s="148"/>
      <c r="P124" s="148"/>
      <c r="Q124" s="148" t="e">
        <f t="shared" si="38"/>
        <v>#VALUE!</v>
      </c>
      <c r="R124" s="148" t="e">
        <f t="shared" si="39"/>
        <v>#VALUE!</v>
      </c>
      <c r="S124" s="137" t="e">
        <f t="shared" si="27"/>
        <v>#VALUE!</v>
      </c>
      <c r="T124" s="275" t="e">
        <f t="shared" si="41"/>
        <v>#VALUE!</v>
      </c>
      <c r="U124" s="275" t="e">
        <f t="shared" si="42"/>
        <v>#VALUE!</v>
      </c>
      <c r="V124" s="275" t="e">
        <f t="shared" si="42"/>
        <v>#VALUE!</v>
      </c>
      <c r="W124" s="275" t="e">
        <f t="shared" si="42"/>
        <v>#VALUE!</v>
      </c>
      <c r="X124" s="275" t="e">
        <f t="shared" si="42"/>
        <v>#VALUE!</v>
      </c>
      <c r="Y124" s="275" t="e">
        <f t="shared" si="42"/>
        <v>#VALUE!</v>
      </c>
      <c r="Z124" s="275" t="e">
        <f t="shared" si="42"/>
        <v>#VALUE!</v>
      </c>
      <c r="AA124" s="275" t="e">
        <f t="shared" si="42"/>
        <v>#VALUE!</v>
      </c>
      <c r="AB124" s="275" t="e">
        <f t="shared" si="42"/>
        <v>#VALUE!</v>
      </c>
      <c r="AC124" s="275" t="e">
        <f t="shared" si="42"/>
        <v>#VALUE!</v>
      </c>
      <c r="AD124" s="275" t="e">
        <f t="shared" si="42"/>
        <v>#VALUE!</v>
      </c>
      <c r="AE124" s="276" t="e">
        <f t="shared" si="30"/>
        <v>#VALUE!</v>
      </c>
    </row>
    <row r="125" spans="1:31">
      <c r="A125" s="133" t="e">
        <f t="shared" si="31"/>
        <v>#VALUE!</v>
      </c>
      <c r="B125" s="134" t="e">
        <f t="shared" si="32"/>
        <v>#VALUE!</v>
      </c>
      <c r="C125" s="134" t="e">
        <f t="shared" si="33"/>
        <v>#VALUE!</v>
      </c>
      <c r="D125" s="135" t="e">
        <f t="shared" si="34"/>
        <v>#VALUE!</v>
      </c>
      <c r="E125" s="150" t="e">
        <f t="shared" si="22"/>
        <v>#VALUE!</v>
      </c>
      <c r="F125" s="150" t="e">
        <f t="shared" si="23"/>
        <v>#VALUE!</v>
      </c>
      <c r="G125" s="136" t="e">
        <f t="shared" si="24"/>
        <v>#VALUE!</v>
      </c>
      <c r="H125" s="148" t="e">
        <f t="shared" si="28"/>
        <v>#VALUE!</v>
      </c>
      <c r="I125" s="148" t="e">
        <f t="shared" si="35"/>
        <v>#VALUE!</v>
      </c>
      <c r="J125" s="148" t="e">
        <f t="shared" si="25"/>
        <v>#VALUE!</v>
      </c>
      <c r="K125" s="148" t="e">
        <f t="shared" si="36"/>
        <v>#VALUE!</v>
      </c>
      <c r="L125" s="148" t="e">
        <f t="shared" si="37"/>
        <v>#VALUE!</v>
      </c>
      <c r="M125" s="148" t="e">
        <f t="shared" si="26"/>
        <v>#VALUE!</v>
      </c>
      <c r="N125" s="148" t="e">
        <f t="shared" si="29"/>
        <v>#VALUE!</v>
      </c>
      <c r="O125" s="148"/>
      <c r="P125" s="148"/>
      <c r="Q125" s="148" t="e">
        <f t="shared" si="38"/>
        <v>#VALUE!</v>
      </c>
      <c r="R125" s="148" t="e">
        <f t="shared" si="39"/>
        <v>#VALUE!</v>
      </c>
      <c r="S125" s="137" t="e">
        <f t="shared" si="27"/>
        <v>#VALUE!</v>
      </c>
      <c r="T125" s="275" t="e">
        <f t="shared" si="41"/>
        <v>#VALUE!</v>
      </c>
      <c r="U125" s="275" t="e">
        <f t="shared" si="42"/>
        <v>#VALUE!</v>
      </c>
      <c r="V125" s="275" t="e">
        <f t="shared" si="42"/>
        <v>#VALUE!</v>
      </c>
      <c r="W125" s="275" t="e">
        <f t="shared" si="42"/>
        <v>#VALUE!</v>
      </c>
      <c r="X125" s="275" t="e">
        <f t="shared" si="42"/>
        <v>#VALUE!</v>
      </c>
      <c r="Y125" s="275" t="e">
        <f t="shared" si="42"/>
        <v>#VALUE!</v>
      </c>
      <c r="Z125" s="275" t="e">
        <f t="shared" si="42"/>
        <v>#VALUE!</v>
      </c>
      <c r="AA125" s="275" t="e">
        <f t="shared" si="42"/>
        <v>#VALUE!</v>
      </c>
      <c r="AB125" s="275" t="e">
        <f t="shared" si="42"/>
        <v>#VALUE!</v>
      </c>
      <c r="AC125" s="275" t="e">
        <f t="shared" si="42"/>
        <v>#VALUE!</v>
      </c>
      <c r="AD125" s="275" t="e">
        <f t="shared" si="42"/>
        <v>#VALUE!</v>
      </c>
      <c r="AE125" s="276" t="e">
        <f t="shared" si="30"/>
        <v>#VALUE!</v>
      </c>
    </row>
    <row r="126" spans="1:31">
      <c r="A126" s="133" t="e">
        <f t="shared" si="31"/>
        <v>#VALUE!</v>
      </c>
      <c r="B126" s="134" t="e">
        <f t="shared" si="32"/>
        <v>#VALUE!</v>
      </c>
      <c r="C126" s="134" t="e">
        <f t="shared" si="33"/>
        <v>#VALUE!</v>
      </c>
      <c r="D126" s="135" t="e">
        <f t="shared" si="34"/>
        <v>#VALUE!</v>
      </c>
      <c r="E126" s="150" t="e">
        <f t="shared" si="22"/>
        <v>#VALUE!</v>
      </c>
      <c r="F126" s="150" t="e">
        <f t="shared" si="23"/>
        <v>#VALUE!</v>
      </c>
      <c r="G126" s="136" t="e">
        <f t="shared" si="24"/>
        <v>#VALUE!</v>
      </c>
      <c r="H126" s="148" t="e">
        <f t="shared" si="28"/>
        <v>#VALUE!</v>
      </c>
      <c r="I126" s="148" t="e">
        <f t="shared" si="35"/>
        <v>#VALUE!</v>
      </c>
      <c r="J126" s="148" t="e">
        <f t="shared" si="25"/>
        <v>#VALUE!</v>
      </c>
      <c r="K126" s="148" t="e">
        <f t="shared" si="36"/>
        <v>#VALUE!</v>
      </c>
      <c r="L126" s="148" t="e">
        <f t="shared" si="37"/>
        <v>#VALUE!</v>
      </c>
      <c r="M126" s="148" t="e">
        <f t="shared" si="26"/>
        <v>#VALUE!</v>
      </c>
      <c r="N126" s="148" t="e">
        <f t="shared" si="29"/>
        <v>#VALUE!</v>
      </c>
      <c r="O126" s="148"/>
      <c r="P126" s="148"/>
      <c r="Q126" s="148" t="e">
        <f t="shared" si="38"/>
        <v>#VALUE!</v>
      </c>
      <c r="R126" s="148" t="e">
        <f t="shared" si="39"/>
        <v>#VALUE!</v>
      </c>
      <c r="S126" s="137" t="e">
        <f t="shared" si="27"/>
        <v>#VALUE!</v>
      </c>
      <c r="T126" s="275" t="e">
        <f t="shared" si="41"/>
        <v>#VALUE!</v>
      </c>
      <c r="U126" s="275" t="e">
        <f t="shared" si="42"/>
        <v>#VALUE!</v>
      </c>
      <c r="V126" s="275" t="e">
        <f t="shared" si="42"/>
        <v>#VALUE!</v>
      </c>
      <c r="W126" s="275" t="e">
        <f t="shared" si="42"/>
        <v>#VALUE!</v>
      </c>
      <c r="X126" s="275" t="e">
        <f t="shared" si="42"/>
        <v>#VALUE!</v>
      </c>
      <c r="Y126" s="275" t="e">
        <f t="shared" si="42"/>
        <v>#VALUE!</v>
      </c>
      <c r="Z126" s="275" t="e">
        <f t="shared" si="42"/>
        <v>#VALUE!</v>
      </c>
      <c r="AA126" s="275" t="e">
        <f t="shared" si="42"/>
        <v>#VALUE!</v>
      </c>
      <c r="AB126" s="275" t="e">
        <f t="shared" si="42"/>
        <v>#VALUE!</v>
      </c>
      <c r="AC126" s="275" t="e">
        <f t="shared" si="42"/>
        <v>#VALUE!</v>
      </c>
      <c r="AD126" s="275" t="e">
        <f t="shared" si="42"/>
        <v>#VALUE!</v>
      </c>
      <c r="AE126" s="276" t="e">
        <f t="shared" si="30"/>
        <v>#VALUE!</v>
      </c>
    </row>
    <row r="127" spans="1:31">
      <c r="A127" s="133" t="e">
        <f t="shared" si="31"/>
        <v>#VALUE!</v>
      </c>
      <c r="B127" s="134" t="e">
        <f t="shared" si="32"/>
        <v>#VALUE!</v>
      </c>
      <c r="C127" s="134" t="e">
        <f t="shared" si="33"/>
        <v>#VALUE!</v>
      </c>
      <c r="D127" s="135" t="e">
        <f t="shared" si="34"/>
        <v>#VALUE!</v>
      </c>
      <c r="E127" s="150" t="e">
        <f t="shared" si="22"/>
        <v>#VALUE!</v>
      </c>
      <c r="F127" s="150" t="e">
        <f t="shared" si="23"/>
        <v>#VALUE!</v>
      </c>
      <c r="G127" s="136" t="e">
        <f t="shared" si="24"/>
        <v>#VALUE!</v>
      </c>
      <c r="H127" s="148" t="e">
        <f t="shared" si="28"/>
        <v>#VALUE!</v>
      </c>
      <c r="I127" s="148" t="e">
        <f t="shared" si="35"/>
        <v>#VALUE!</v>
      </c>
      <c r="J127" s="148" t="e">
        <f t="shared" si="25"/>
        <v>#VALUE!</v>
      </c>
      <c r="K127" s="148" t="e">
        <f t="shared" si="36"/>
        <v>#VALUE!</v>
      </c>
      <c r="L127" s="148" t="e">
        <f t="shared" si="37"/>
        <v>#VALUE!</v>
      </c>
      <c r="M127" s="148" t="e">
        <f t="shared" si="26"/>
        <v>#VALUE!</v>
      </c>
      <c r="N127" s="148" t="e">
        <f t="shared" si="29"/>
        <v>#VALUE!</v>
      </c>
      <c r="O127" s="148"/>
      <c r="P127" s="148"/>
      <c r="Q127" s="148" t="e">
        <f t="shared" si="38"/>
        <v>#VALUE!</v>
      </c>
      <c r="R127" s="148" t="e">
        <f t="shared" si="39"/>
        <v>#VALUE!</v>
      </c>
      <c r="S127" s="137" t="e">
        <f t="shared" si="27"/>
        <v>#VALUE!</v>
      </c>
      <c r="T127" s="275" t="e">
        <f t="shared" si="41"/>
        <v>#VALUE!</v>
      </c>
      <c r="U127" s="275" t="e">
        <f t="shared" si="42"/>
        <v>#VALUE!</v>
      </c>
      <c r="V127" s="275" t="e">
        <f t="shared" si="42"/>
        <v>#VALUE!</v>
      </c>
      <c r="W127" s="275" t="e">
        <f t="shared" si="42"/>
        <v>#VALUE!</v>
      </c>
      <c r="X127" s="275" t="e">
        <f t="shared" si="42"/>
        <v>#VALUE!</v>
      </c>
      <c r="Y127" s="275" t="e">
        <f t="shared" si="42"/>
        <v>#VALUE!</v>
      </c>
      <c r="Z127" s="275" t="e">
        <f t="shared" si="42"/>
        <v>#VALUE!</v>
      </c>
      <c r="AA127" s="275" t="e">
        <f t="shared" si="42"/>
        <v>#VALUE!</v>
      </c>
      <c r="AB127" s="275" t="e">
        <f t="shared" si="42"/>
        <v>#VALUE!</v>
      </c>
      <c r="AC127" s="275" t="e">
        <f t="shared" si="42"/>
        <v>#VALUE!</v>
      </c>
      <c r="AD127" s="275" t="e">
        <f t="shared" si="42"/>
        <v>#VALUE!</v>
      </c>
      <c r="AE127" s="276" t="e">
        <f t="shared" si="30"/>
        <v>#VALUE!</v>
      </c>
    </row>
    <row r="128" spans="1:31">
      <c r="A128" s="133" t="e">
        <f t="shared" si="31"/>
        <v>#VALUE!</v>
      </c>
      <c r="B128" s="134" t="e">
        <f t="shared" si="32"/>
        <v>#VALUE!</v>
      </c>
      <c r="C128" s="134" t="e">
        <f t="shared" si="33"/>
        <v>#VALUE!</v>
      </c>
      <c r="D128" s="135" t="e">
        <f t="shared" si="34"/>
        <v>#VALUE!</v>
      </c>
      <c r="E128" s="150" t="e">
        <f t="shared" si="22"/>
        <v>#VALUE!</v>
      </c>
      <c r="F128" s="150" t="e">
        <f t="shared" si="23"/>
        <v>#VALUE!</v>
      </c>
      <c r="G128" s="136" t="e">
        <f t="shared" si="24"/>
        <v>#VALUE!</v>
      </c>
      <c r="H128" s="148" t="e">
        <f t="shared" si="28"/>
        <v>#VALUE!</v>
      </c>
      <c r="I128" s="148" t="e">
        <f t="shared" si="35"/>
        <v>#VALUE!</v>
      </c>
      <c r="J128" s="148" t="e">
        <f t="shared" si="25"/>
        <v>#VALUE!</v>
      </c>
      <c r="K128" s="148" t="e">
        <f t="shared" si="36"/>
        <v>#VALUE!</v>
      </c>
      <c r="L128" s="148" t="e">
        <f t="shared" si="37"/>
        <v>#VALUE!</v>
      </c>
      <c r="M128" s="148" t="e">
        <f t="shared" si="26"/>
        <v>#VALUE!</v>
      </c>
      <c r="N128" s="148" t="e">
        <f t="shared" si="29"/>
        <v>#VALUE!</v>
      </c>
      <c r="O128" s="148"/>
      <c r="P128" s="148"/>
      <c r="Q128" s="148" t="e">
        <f t="shared" si="38"/>
        <v>#VALUE!</v>
      </c>
      <c r="R128" s="148" t="e">
        <f t="shared" si="39"/>
        <v>#VALUE!</v>
      </c>
      <c r="S128" s="137" t="e">
        <f t="shared" si="27"/>
        <v>#VALUE!</v>
      </c>
      <c r="T128" s="275" t="e">
        <f t="shared" si="41"/>
        <v>#VALUE!</v>
      </c>
      <c r="U128" s="275" t="e">
        <f t="shared" si="42"/>
        <v>#VALUE!</v>
      </c>
      <c r="V128" s="275" t="e">
        <f t="shared" si="42"/>
        <v>#VALUE!</v>
      </c>
      <c r="W128" s="275" t="e">
        <f t="shared" si="42"/>
        <v>#VALUE!</v>
      </c>
      <c r="X128" s="275" t="e">
        <f t="shared" si="42"/>
        <v>#VALUE!</v>
      </c>
      <c r="Y128" s="275" t="e">
        <f t="shared" si="42"/>
        <v>#VALUE!</v>
      </c>
      <c r="Z128" s="275" t="e">
        <f t="shared" si="42"/>
        <v>#VALUE!</v>
      </c>
      <c r="AA128" s="275" t="e">
        <f t="shared" si="42"/>
        <v>#VALUE!</v>
      </c>
      <c r="AB128" s="275" t="e">
        <f t="shared" si="42"/>
        <v>#VALUE!</v>
      </c>
      <c r="AC128" s="275" t="e">
        <f t="shared" si="42"/>
        <v>#VALUE!</v>
      </c>
      <c r="AD128" s="275" t="e">
        <f t="shared" si="42"/>
        <v>#VALUE!</v>
      </c>
      <c r="AE128" s="276" t="e">
        <f t="shared" si="30"/>
        <v>#VALUE!</v>
      </c>
    </row>
    <row r="129" spans="1:31">
      <c r="A129" s="133" t="e">
        <f t="shared" si="31"/>
        <v>#VALUE!</v>
      </c>
      <c r="B129" s="134" t="e">
        <f t="shared" si="32"/>
        <v>#VALUE!</v>
      </c>
      <c r="C129" s="134" t="e">
        <f t="shared" si="33"/>
        <v>#VALUE!</v>
      </c>
      <c r="D129" s="135" t="e">
        <f t="shared" si="34"/>
        <v>#VALUE!</v>
      </c>
      <c r="E129" s="150" t="e">
        <f t="shared" si="22"/>
        <v>#VALUE!</v>
      </c>
      <c r="F129" s="150" t="e">
        <f t="shared" si="23"/>
        <v>#VALUE!</v>
      </c>
      <c r="G129" s="136" t="e">
        <f t="shared" si="24"/>
        <v>#VALUE!</v>
      </c>
      <c r="H129" s="148" t="e">
        <f t="shared" si="28"/>
        <v>#VALUE!</v>
      </c>
      <c r="I129" s="148" t="e">
        <f t="shared" si="35"/>
        <v>#VALUE!</v>
      </c>
      <c r="J129" s="148" t="e">
        <f t="shared" si="25"/>
        <v>#VALUE!</v>
      </c>
      <c r="K129" s="148" t="e">
        <f t="shared" si="36"/>
        <v>#VALUE!</v>
      </c>
      <c r="L129" s="148" t="e">
        <f t="shared" si="37"/>
        <v>#VALUE!</v>
      </c>
      <c r="M129" s="148" t="e">
        <f t="shared" si="26"/>
        <v>#VALUE!</v>
      </c>
      <c r="N129" s="148" t="e">
        <f t="shared" si="29"/>
        <v>#VALUE!</v>
      </c>
      <c r="O129" s="148"/>
      <c r="P129" s="148"/>
      <c r="Q129" s="148" t="e">
        <f t="shared" si="38"/>
        <v>#VALUE!</v>
      </c>
      <c r="R129" s="148" t="e">
        <f t="shared" si="39"/>
        <v>#VALUE!</v>
      </c>
      <c r="S129" s="137" t="e">
        <f t="shared" si="27"/>
        <v>#VALUE!</v>
      </c>
      <c r="T129" s="275" t="e">
        <f t="shared" si="41"/>
        <v>#VALUE!</v>
      </c>
      <c r="U129" s="275" t="e">
        <f t="shared" si="42"/>
        <v>#VALUE!</v>
      </c>
      <c r="V129" s="275" t="e">
        <f t="shared" si="42"/>
        <v>#VALUE!</v>
      </c>
      <c r="W129" s="275" t="e">
        <f t="shared" si="42"/>
        <v>#VALUE!</v>
      </c>
      <c r="X129" s="275" t="e">
        <f t="shared" si="42"/>
        <v>#VALUE!</v>
      </c>
      <c r="Y129" s="275" t="e">
        <f t="shared" si="42"/>
        <v>#VALUE!</v>
      </c>
      <c r="Z129" s="275" t="e">
        <f t="shared" si="42"/>
        <v>#VALUE!</v>
      </c>
      <c r="AA129" s="275" t="e">
        <f t="shared" si="42"/>
        <v>#VALUE!</v>
      </c>
      <c r="AB129" s="275" t="e">
        <f t="shared" si="42"/>
        <v>#VALUE!</v>
      </c>
      <c r="AC129" s="275" t="e">
        <f t="shared" si="42"/>
        <v>#VALUE!</v>
      </c>
      <c r="AD129" s="275" t="e">
        <f t="shared" si="42"/>
        <v>#VALUE!</v>
      </c>
      <c r="AE129" s="276" t="e">
        <f t="shared" si="30"/>
        <v>#VALUE!</v>
      </c>
    </row>
    <row r="130" spans="1:31">
      <c r="A130" s="133" t="e">
        <f t="shared" si="31"/>
        <v>#VALUE!</v>
      </c>
      <c r="B130" s="134" t="e">
        <f t="shared" si="32"/>
        <v>#VALUE!</v>
      </c>
      <c r="C130" s="134" t="e">
        <f t="shared" si="33"/>
        <v>#VALUE!</v>
      </c>
      <c r="D130" s="135" t="e">
        <f t="shared" si="34"/>
        <v>#VALUE!</v>
      </c>
      <c r="E130" s="150" t="e">
        <f t="shared" si="22"/>
        <v>#VALUE!</v>
      </c>
      <c r="F130" s="150" t="e">
        <f t="shared" si="23"/>
        <v>#VALUE!</v>
      </c>
      <c r="G130" s="136" t="e">
        <f t="shared" si="24"/>
        <v>#VALUE!</v>
      </c>
      <c r="H130" s="148" t="e">
        <f t="shared" si="28"/>
        <v>#VALUE!</v>
      </c>
      <c r="I130" s="148" t="e">
        <f t="shared" si="35"/>
        <v>#VALUE!</v>
      </c>
      <c r="J130" s="148" t="e">
        <f t="shared" si="25"/>
        <v>#VALUE!</v>
      </c>
      <c r="K130" s="148" t="e">
        <f t="shared" si="36"/>
        <v>#VALUE!</v>
      </c>
      <c r="L130" s="148" t="e">
        <f t="shared" si="37"/>
        <v>#VALUE!</v>
      </c>
      <c r="M130" s="148" t="e">
        <f t="shared" si="26"/>
        <v>#VALUE!</v>
      </c>
      <c r="N130" s="148" t="e">
        <f t="shared" si="29"/>
        <v>#VALUE!</v>
      </c>
      <c r="O130" s="148"/>
      <c r="P130" s="148"/>
      <c r="Q130" s="148" t="e">
        <f t="shared" si="38"/>
        <v>#VALUE!</v>
      </c>
      <c r="R130" s="148" t="e">
        <f t="shared" si="39"/>
        <v>#VALUE!</v>
      </c>
      <c r="S130" s="137" t="e">
        <f t="shared" si="27"/>
        <v>#VALUE!</v>
      </c>
      <c r="T130" s="275" t="e">
        <f t="shared" si="41"/>
        <v>#VALUE!</v>
      </c>
      <c r="U130" s="275" t="e">
        <f t="shared" si="42"/>
        <v>#VALUE!</v>
      </c>
      <c r="V130" s="275" t="e">
        <f t="shared" si="42"/>
        <v>#VALUE!</v>
      </c>
      <c r="W130" s="275" t="e">
        <f t="shared" si="42"/>
        <v>#VALUE!</v>
      </c>
      <c r="X130" s="275" t="e">
        <f t="shared" si="42"/>
        <v>#VALUE!</v>
      </c>
      <c r="Y130" s="275" t="e">
        <f t="shared" si="42"/>
        <v>#VALUE!</v>
      </c>
      <c r="Z130" s="275" t="e">
        <f t="shared" si="42"/>
        <v>#VALUE!</v>
      </c>
      <c r="AA130" s="275" t="e">
        <f t="shared" si="42"/>
        <v>#VALUE!</v>
      </c>
      <c r="AB130" s="275" t="e">
        <f t="shared" si="42"/>
        <v>#VALUE!</v>
      </c>
      <c r="AC130" s="275" t="e">
        <f t="shared" si="42"/>
        <v>#VALUE!</v>
      </c>
      <c r="AD130" s="275" t="e">
        <f t="shared" si="42"/>
        <v>#VALUE!</v>
      </c>
      <c r="AE130" s="276" t="e">
        <f t="shared" si="30"/>
        <v>#VALUE!</v>
      </c>
    </row>
    <row r="131" spans="1:31">
      <c r="A131" s="133" t="e">
        <f t="shared" si="31"/>
        <v>#VALUE!</v>
      </c>
      <c r="B131" s="134" t="e">
        <f t="shared" si="32"/>
        <v>#VALUE!</v>
      </c>
      <c r="C131" s="134" t="e">
        <f t="shared" si="33"/>
        <v>#VALUE!</v>
      </c>
      <c r="D131" s="135" t="e">
        <f t="shared" si="34"/>
        <v>#VALUE!</v>
      </c>
      <c r="E131" s="150" t="e">
        <f t="shared" si="22"/>
        <v>#VALUE!</v>
      </c>
      <c r="F131" s="150" t="e">
        <f t="shared" si="23"/>
        <v>#VALUE!</v>
      </c>
      <c r="G131" s="136" t="e">
        <f t="shared" si="24"/>
        <v>#VALUE!</v>
      </c>
      <c r="H131" s="148" t="e">
        <f t="shared" si="28"/>
        <v>#VALUE!</v>
      </c>
      <c r="I131" s="148" t="e">
        <f t="shared" si="35"/>
        <v>#VALUE!</v>
      </c>
      <c r="J131" s="148" t="e">
        <f t="shared" si="25"/>
        <v>#VALUE!</v>
      </c>
      <c r="K131" s="148" t="e">
        <f t="shared" si="36"/>
        <v>#VALUE!</v>
      </c>
      <c r="L131" s="148" t="e">
        <f t="shared" si="37"/>
        <v>#VALUE!</v>
      </c>
      <c r="M131" s="148" t="e">
        <f t="shared" si="26"/>
        <v>#VALUE!</v>
      </c>
      <c r="N131" s="148" t="e">
        <f t="shared" si="29"/>
        <v>#VALUE!</v>
      </c>
      <c r="O131" s="148"/>
      <c r="P131" s="148"/>
      <c r="Q131" s="148" t="e">
        <f t="shared" si="38"/>
        <v>#VALUE!</v>
      </c>
      <c r="R131" s="148" t="e">
        <f t="shared" si="39"/>
        <v>#VALUE!</v>
      </c>
      <c r="S131" s="137" t="e">
        <f t="shared" si="27"/>
        <v>#VALUE!</v>
      </c>
      <c r="T131" s="275" t="e">
        <f t="shared" si="41"/>
        <v>#VALUE!</v>
      </c>
      <c r="U131" s="275" t="e">
        <f t="shared" si="42"/>
        <v>#VALUE!</v>
      </c>
      <c r="V131" s="275" t="e">
        <f t="shared" si="42"/>
        <v>#VALUE!</v>
      </c>
      <c r="W131" s="275" t="e">
        <f t="shared" si="42"/>
        <v>#VALUE!</v>
      </c>
      <c r="X131" s="275" t="e">
        <f t="shared" si="42"/>
        <v>#VALUE!</v>
      </c>
      <c r="Y131" s="275" t="e">
        <f t="shared" si="42"/>
        <v>#VALUE!</v>
      </c>
      <c r="Z131" s="275" t="e">
        <f t="shared" si="42"/>
        <v>#VALUE!</v>
      </c>
      <c r="AA131" s="275" t="e">
        <f t="shared" si="42"/>
        <v>#VALUE!</v>
      </c>
      <c r="AB131" s="275" t="e">
        <f t="shared" si="42"/>
        <v>#VALUE!</v>
      </c>
      <c r="AC131" s="275" t="e">
        <f t="shared" si="42"/>
        <v>#VALUE!</v>
      </c>
      <c r="AD131" s="275" t="e">
        <f t="shared" si="42"/>
        <v>#VALUE!</v>
      </c>
      <c r="AE131" s="276" t="e">
        <f t="shared" si="30"/>
        <v>#VALUE!</v>
      </c>
    </row>
    <row r="132" spans="1:31">
      <c r="A132" s="133" t="e">
        <f t="shared" si="31"/>
        <v>#VALUE!</v>
      </c>
      <c r="B132" s="134" t="e">
        <f t="shared" si="32"/>
        <v>#VALUE!</v>
      </c>
      <c r="C132" s="134" t="e">
        <f t="shared" si="33"/>
        <v>#VALUE!</v>
      </c>
      <c r="D132" s="135" t="e">
        <f t="shared" si="34"/>
        <v>#VALUE!</v>
      </c>
      <c r="E132" s="150" t="e">
        <f t="shared" si="22"/>
        <v>#VALUE!</v>
      </c>
      <c r="F132" s="150" t="e">
        <f t="shared" si="23"/>
        <v>#VALUE!</v>
      </c>
      <c r="G132" s="136" t="e">
        <f t="shared" si="24"/>
        <v>#VALUE!</v>
      </c>
      <c r="H132" s="148" t="e">
        <f t="shared" si="28"/>
        <v>#VALUE!</v>
      </c>
      <c r="I132" s="148" t="e">
        <f t="shared" si="35"/>
        <v>#VALUE!</v>
      </c>
      <c r="J132" s="148" t="e">
        <f t="shared" si="25"/>
        <v>#VALUE!</v>
      </c>
      <c r="K132" s="148" t="e">
        <f t="shared" si="36"/>
        <v>#VALUE!</v>
      </c>
      <c r="L132" s="148" t="e">
        <f t="shared" si="37"/>
        <v>#VALUE!</v>
      </c>
      <c r="M132" s="148" t="e">
        <f t="shared" si="26"/>
        <v>#VALUE!</v>
      </c>
      <c r="N132" s="148" t="e">
        <f t="shared" si="29"/>
        <v>#VALUE!</v>
      </c>
      <c r="O132" s="148"/>
      <c r="P132" s="148"/>
      <c r="Q132" s="148" t="e">
        <f t="shared" si="38"/>
        <v>#VALUE!</v>
      </c>
      <c r="R132" s="148" t="e">
        <f t="shared" si="39"/>
        <v>#VALUE!</v>
      </c>
      <c r="S132" s="137" t="e">
        <f t="shared" si="27"/>
        <v>#VALUE!</v>
      </c>
      <c r="T132" s="275" t="e">
        <f t="shared" si="41"/>
        <v>#VALUE!</v>
      </c>
      <c r="U132" s="275" t="e">
        <f t="shared" si="42"/>
        <v>#VALUE!</v>
      </c>
      <c r="V132" s="275" t="e">
        <f t="shared" si="42"/>
        <v>#VALUE!</v>
      </c>
      <c r="W132" s="275" t="e">
        <f t="shared" si="42"/>
        <v>#VALUE!</v>
      </c>
      <c r="X132" s="275" t="e">
        <f t="shared" si="42"/>
        <v>#VALUE!</v>
      </c>
      <c r="Y132" s="275" t="e">
        <f t="shared" si="42"/>
        <v>#VALUE!</v>
      </c>
      <c r="Z132" s="275" t="e">
        <f t="shared" si="42"/>
        <v>#VALUE!</v>
      </c>
      <c r="AA132" s="275" t="e">
        <f t="shared" si="42"/>
        <v>#VALUE!</v>
      </c>
      <c r="AB132" s="275" t="e">
        <f t="shared" si="42"/>
        <v>#VALUE!</v>
      </c>
      <c r="AC132" s="275" t="e">
        <f t="shared" si="42"/>
        <v>#VALUE!</v>
      </c>
      <c r="AD132" s="275" t="e">
        <f t="shared" si="42"/>
        <v>#VALUE!</v>
      </c>
      <c r="AE132" s="276" t="e">
        <f t="shared" si="30"/>
        <v>#VALUE!</v>
      </c>
    </row>
    <row r="133" spans="1:31">
      <c r="A133" s="133" t="e">
        <f t="shared" si="31"/>
        <v>#VALUE!</v>
      </c>
      <c r="B133" s="134" t="e">
        <f t="shared" si="32"/>
        <v>#VALUE!</v>
      </c>
      <c r="C133" s="134" t="e">
        <f t="shared" si="33"/>
        <v>#VALUE!</v>
      </c>
      <c r="D133" s="135" t="e">
        <f t="shared" si="34"/>
        <v>#VALUE!</v>
      </c>
      <c r="E133" s="150" t="e">
        <f t="shared" si="22"/>
        <v>#VALUE!</v>
      </c>
      <c r="F133" s="150" t="e">
        <f t="shared" si="23"/>
        <v>#VALUE!</v>
      </c>
      <c r="G133" s="136" t="e">
        <f t="shared" si="24"/>
        <v>#VALUE!</v>
      </c>
      <c r="H133" s="148" t="e">
        <f t="shared" si="28"/>
        <v>#VALUE!</v>
      </c>
      <c r="I133" s="148" t="e">
        <f t="shared" si="35"/>
        <v>#VALUE!</v>
      </c>
      <c r="J133" s="148" t="e">
        <f t="shared" si="25"/>
        <v>#VALUE!</v>
      </c>
      <c r="K133" s="148" t="e">
        <f t="shared" si="36"/>
        <v>#VALUE!</v>
      </c>
      <c r="L133" s="148" t="e">
        <f t="shared" si="37"/>
        <v>#VALUE!</v>
      </c>
      <c r="M133" s="148" t="e">
        <f t="shared" si="26"/>
        <v>#VALUE!</v>
      </c>
      <c r="N133" s="148" t="e">
        <f t="shared" si="29"/>
        <v>#VALUE!</v>
      </c>
      <c r="O133" s="148"/>
      <c r="P133" s="148"/>
      <c r="Q133" s="148" t="e">
        <f t="shared" si="38"/>
        <v>#VALUE!</v>
      </c>
      <c r="R133" s="148" t="e">
        <f t="shared" si="39"/>
        <v>#VALUE!</v>
      </c>
      <c r="S133" s="137" t="e">
        <f t="shared" si="27"/>
        <v>#VALUE!</v>
      </c>
      <c r="T133" s="275" t="e">
        <f t="shared" si="41"/>
        <v>#VALUE!</v>
      </c>
      <c r="U133" s="275" t="e">
        <f t="shared" si="42"/>
        <v>#VALUE!</v>
      </c>
      <c r="V133" s="275" t="e">
        <f t="shared" si="42"/>
        <v>#VALUE!</v>
      </c>
      <c r="W133" s="275" t="e">
        <f t="shared" si="42"/>
        <v>#VALUE!</v>
      </c>
      <c r="X133" s="275" t="e">
        <f t="shared" si="42"/>
        <v>#VALUE!</v>
      </c>
      <c r="Y133" s="275" t="e">
        <f t="shared" si="42"/>
        <v>#VALUE!</v>
      </c>
      <c r="Z133" s="275" t="e">
        <f t="shared" si="42"/>
        <v>#VALUE!</v>
      </c>
      <c r="AA133" s="275" t="e">
        <f t="shared" si="42"/>
        <v>#VALUE!</v>
      </c>
      <c r="AB133" s="275" t="e">
        <f t="shared" si="42"/>
        <v>#VALUE!</v>
      </c>
      <c r="AC133" s="275" t="e">
        <f t="shared" si="42"/>
        <v>#VALUE!</v>
      </c>
      <c r="AD133" s="275" t="e">
        <f t="shared" si="42"/>
        <v>#VALUE!</v>
      </c>
      <c r="AE133" s="276" t="e">
        <f t="shared" si="30"/>
        <v>#VALUE!</v>
      </c>
    </row>
    <row r="134" spans="1:31">
      <c r="A134" s="133" t="e">
        <f t="shared" si="31"/>
        <v>#VALUE!</v>
      </c>
      <c r="B134" s="134" t="e">
        <f t="shared" si="32"/>
        <v>#VALUE!</v>
      </c>
      <c r="C134" s="134" t="e">
        <f t="shared" si="33"/>
        <v>#VALUE!</v>
      </c>
      <c r="D134" s="135" t="e">
        <f t="shared" si="34"/>
        <v>#VALUE!</v>
      </c>
      <c r="E134" s="150" t="e">
        <f t="shared" si="22"/>
        <v>#VALUE!</v>
      </c>
      <c r="F134" s="150" t="e">
        <f t="shared" si="23"/>
        <v>#VALUE!</v>
      </c>
      <c r="G134" s="136" t="e">
        <f t="shared" si="24"/>
        <v>#VALUE!</v>
      </c>
      <c r="H134" s="148" t="e">
        <f t="shared" si="28"/>
        <v>#VALUE!</v>
      </c>
      <c r="I134" s="148" t="e">
        <f t="shared" si="35"/>
        <v>#VALUE!</v>
      </c>
      <c r="J134" s="148" t="e">
        <f t="shared" si="25"/>
        <v>#VALUE!</v>
      </c>
      <c r="K134" s="148" t="e">
        <f t="shared" si="36"/>
        <v>#VALUE!</v>
      </c>
      <c r="L134" s="148" t="e">
        <f t="shared" si="37"/>
        <v>#VALUE!</v>
      </c>
      <c r="M134" s="148" t="e">
        <f t="shared" si="26"/>
        <v>#VALUE!</v>
      </c>
      <c r="N134" s="148" t="e">
        <f t="shared" si="29"/>
        <v>#VALUE!</v>
      </c>
      <c r="O134" s="148"/>
      <c r="P134" s="148"/>
      <c r="Q134" s="148" t="e">
        <f t="shared" si="38"/>
        <v>#VALUE!</v>
      </c>
      <c r="R134" s="148" t="e">
        <f t="shared" si="39"/>
        <v>#VALUE!</v>
      </c>
      <c r="S134" s="137" t="e">
        <f t="shared" si="27"/>
        <v>#VALUE!</v>
      </c>
      <c r="T134" s="275" t="e">
        <f t="shared" si="41"/>
        <v>#VALUE!</v>
      </c>
      <c r="U134" s="275" t="e">
        <f t="shared" si="42"/>
        <v>#VALUE!</v>
      </c>
      <c r="V134" s="275" t="e">
        <f t="shared" si="42"/>
        <v>#VALUE!</v>
      </c>
      <c r="W134" s="275" t="e">
        <f t="shared" si="42"/>
        <v>#VALUE!</v>
      </c>
      <c r="X134" s="275" t="e">
        <f t="shared" si="42"/>
        <v>#VALUE!</v>
      </c>
      <c r="Y134" s="275" t="e">
        <f t="shared" si="42"/>
        <v>#VALUE!</v>
      </c>
      <c r="Z134" s="275" t="e">
        <f t="shared" si="42"/>
        <v>#VALUE!</v>
      </c>
      <c r="AA134" s="275" t="e">
        <f t="shared" si="42"/>
        <v>#VALUE!</v>
      </c>
      <c r="AB134" s="275" t="e">
        <f t="shared" si="42"/>
        <v>#VALUE!</v>
      </c>
      <c r="AC134" s="275" t="e">
        <f t="shared" si="42"/>
        <v>#VALUE!</v>
      </c>
      <c r="AD134" s="275" t="e">
        <f t="shared" si="42"/>
        <v>#VALUE!</v>
      </c>
      <c r="AE134" s="276" t="e">
        <f t="shared" si="30"/>
        <v>#VALUE!</v>
      </c>
    </row>
    <row r="135" spans="1:31">
      <c r="A135" s="133" t="e">
        <f t="shared" si="31"/>
        <v>#VALUE!</v>
      </c>
      <c r="B135" s="134" t="e">
        <f t="shared" si="32"/>
        <v>#VALUE!</v>
      </c>
      <c r="C135" s="134" t="e">
        <f t="shared" si="33"/>
        <v>#VALUE!</v>
      </c>
      <c r="D135" s="135" t="e">
        <f t="shared" si="34"/>
        <v>#VALUE!</v>
      </c>
      <c r="E135" s="150" t="e">
        <f t="shared" si="22"/>
        <v>#VALUE!</v>
      </c>
      <c r="F135" s="150" t="e">
        <f t="shared" si="23"/>
        <v>#VALUE!</v>
      </c>
      <c r="G135" s="136" t="e">
        <f t="shared" si="24"/>
        <v>#VALUE!</v>
      </c>
      <c r="H135" s="148" t="e">
        <f t="shared" si="28"/>
        <v>#VALUE!</v>
      </c>
      <c r="I135" s="148" t="e">
        <f t="shared" si="35"/>
        <v>#VALUE!</v>
      </c>
      <c r="J135" s="148" t="e">
        <f t="shared" si="25"/>
        <v>#VALUE!</v>
      </c>
      <c r="K135" s="148" t="e">
        <f t="shared" si="36"/>
        <v>#VALUE!</v>
      </c>
      <c r="L135" s="148" t="e">
        <f t="shared" si="37"/>
        <v>#VALUE!</v>
      </c>
      <c r="M135" s="148" t="e">
        <f t="shared" si="26"/>
        <v>#VALUE!</v>
      </c>
      <c r="N135" s="148" t="e">
        <f t="shared" si="29"/>
        <v>#VALUE!</v>
      </c>
      <c r="O135" s="148"/>
      <c r="P135" s="148"/>
      <c r="Q135" s="148" t="e">
        <f t="shared" si="38"/>
        <v>#VALUE!</v>
      </c>
      <c r="R135" s="148" t="e">
        <f t="shared" si="39"/>
        <v>#VALUE!</v>
      </c>
      <c r="S135" s="137" t="e">
        <f t="shared" si="27"/>
        <v>#VALUE!</v>
      </c>
      <c r="T135" s="275" t="e">
        <f t="shared" si="41"/>
        <v>#VALUE!</v>
      </c>
      <c r="U135" s="275" t="e">
        <f t="shared" si="42"/>
        <v>#VALUE!</v>
      </c>
      <c r="V135" s="275" t="e">
        <f t="shared" si="42"/>
        <v>#VALUE!</v>
      </c>
      <c r="W135" s="275" t="e">
        <f t="shared" si="42"/>
        <v>#VALUE!</v>
      </c>
      <c r="X135" s="275" t="e">
        <f t="shared" si="42"/>
        <v>#VALUE!</v>
      </c>
      <c r="Y135" s="275" t="e">
        <f t="shared" si="42"/>
        <v>#VALUE!</v>
      </c>
      <c r="Z135" s="275" t="e">
        <f t="shared" si="42"/>
        <v>#VALUE!</v>
      </c>
      <c r="AA135" s="275" t="e">
        <f t="shared" si="42"/>
        <v>#VALUE!</v>
      </c>
      <c r="AB135" s="275" t="e">
        <f t="shared" si="42"/>
        <v>#VALUE!</v>
      </c>
      <c r="AC135" s="275" t="e">
        <f t="shared" si="42"/>
        <v>#VALUE!</v>
      </c>
      <c r="AD135" s="275" t="e">
        <f t="shared" si="42"/>
        <v>#VALUE!</v>
      </c>
      <c r="AE135" s="276" t="e">
        <f t="shared" si="30"/>
        <v>#VALUE!</v>
      </c>
    </row>
    <row r="136" spans="1:31">
      <c r="A136" s="133" t="e">
        <f t="shared" si="31"/>
        <v>#VALUE!</v>
      </c>
      <c r="B136" s="134" t="e">
        <f t="shared" si="32"/>
        <v>#VALUE!</v>
      </c>
      <c r="C136" s="134" t="e">
        <f t="shared" si="33"/>
        <v>#VALUE!</v>
      </c>
      <c r="D136" s="135" t="e">
        <f t="shared" si="34"/>
        <v>#VALUE!</v>
      </c>
      <c r="E136" s="150" t="e">
        <f t="shared" si="22"/>
        <v>#VALUE!</v>
      </c>
      <c r="F136" s="150" t="e">
        <f t="shared" si="23"/>
        <v>#VALUE!</v>
      </c>
      <c r="G136" s="136" t="e">
        <f t="shared" si="24"/>
        <v>#VALUE!</v>
      </c>
      <c r="H136" s="148" t="e">
        <f t="shared" si="28"/>
        <v>#VALUE!</v>
      </c>
      <c r="I136" s="148" t="e">
        <f t="shared" si="35"/>
        <v>#VALUE!</v>
      </c>
      <c r="J136" s="148" t="e">
        <f t="shared" si="25"/>
        <v>#VALUE!</v>
      </c>
      <c r="K136" s="148" t="e">
        <f t="shared" si="36"/>
        <v>#VALUE!</v>
      </c>
      <c r="L136" s="148" t="e">
        <f t="shared" si="37"/>
        <v>#VALUE!</v>
      </c>
      <c r="M136" s="148" t="e">
        <f t="shared" si="26"/>
        <v>#VALUE!</v>
      </c>
      <c r="N136" s="148" t="e">
        <f t="shared" si="29"/>
        <v>#VALUE!</v>
      </c>
      <c r="O136" s="148"/>
      <c r="P136" s="148"/>
      <c r="Q136" s="148" t="e">
        <f t="shared" si="38"/>
        <v>#VALUE!</v>
      </c>
      <c r="R136" s="148" t="e">
        <f t="shared" si="39"/>
        <v>#VALUE!</v>
      </c>
      <c r="S136" s="137" t="e">
        <f t="shared" si="27"/>
        <v>#VALUE!</v>
      </c>
      <c r="T136" s="275" t="e">
        <f t="shared" si="41"/>
        <v>#VALUE!</v>
      </c>
      <c r="U136" s="275" t="e">
        <f t="shared" si="42"/>
        <v>#VALUE!</v>
      </c>
      <c r="V136" s="275" t="e">
        <f t="shared" si="42"/>
        <v>#VALUE!</v>
      </c>
      <c r="W136" s="275" t="e">
        <f t="shared" si="42"/>
        <v>#VALUE!</v>
      </c>
      <c r="X136" s="275" t="e">
        <f t="shared" si="42"/>
        <v>#VALUE!</v>
      </c>
      <c r="Y136" s="275" t="e">
        <f t="shared" si="42"/>
        <v>#VALUE!</v>
      </c>
      <c r="Z136" s="275" t="e">
        <f t="shared" si="42"/>
        <v>#VALUE!</v>
      </c>
      <c r="AA136" s="275" t="e">
        <f t="shared" si="42"/>
        <v>#VALUE!</v>
      </c>
      <c r="AB136" s="275" t="e">
        <f t="shared" si="42"/>
        <v>#VALUE!</v>
      </c>
      <c r="AC136" s="275" t="e">
        <f t="shared" si="42"/>
        <v>#VALUE!</v>
      </c>
      <c r="AD136" s="275" t="e">
        <f t="shared" si="42"/>
        <v>#VALUE!</v>
      </c>
      <c r="AE136" s="276" t="e">
        <f t="shared" si="30"/>
        <v>#VALUE!</v>
      </c>
    </row>
    <row r="137" spans="1:31">
      <c r="A137" s="133" t="e">
        <f t="shared" si="31"/>
        <v>#VALUE!</v>
      </c>
      <c r="B137" s="134" t="e">
        <f t="shared" si="32"/>
        <v>#VALUE!</v>
      </c>
      <c r="C137" s="134" t="e">
        <f t="shared" si="33"/>
        <v>#VALUE!</v>
      </c>
      <c r="D137" s="135" t="e">
        <f t="shared" si="34"/>
        <v>#VALUE!</v>
      </c>
      <c r="E137" s="150" t="e">
        <f t="shared" si="22"/>
        <v>#VALUE!</v>
      </c>
      <c r="F137" s="150" t="e">
        <f t="shared" si="23"/>
        <v>#VALUE!</v>
      </c>
      <c r="G137" s="136" t="e">
        <f t="shared" si="24"/>
        <v>#VALUE!</v>
      </c>
      <c r="H137" s="148" t="e">
        <f t="shared" si="28"/>
        <v>#VALUE!</v>
      </c>
      <c r="I137" s="148" t="e">
        <f t="shared" si="35"/>
        <v>#VALUE!</v>
      </c>
      <c r="J137" s="148" t="e">
        <f t="shared" si="25"/>
        <v>#VALUE!</v>
      </c>
      <c r="K137" s="148" t="e">
        <f t="shared" si="36"/>
        <v>#VALUE!</v>
      </c>
      <c r="L137" s="148" t="e">
        <f t="shared" si="37"/>
        <v>#VALUE!</v>
      </c>
      <c r="M137" s="148" t="e">
        <f t="shared" si="26"/>
        <v>#VALUE!</v>
      </c>
      <c r="N137" s="148" t="e">
        <f t="shared" si="29"/>
        <v>#VALUE!</v>
      </c>
      <c r="O137" s="148"/>
      <c r="P137" s="148"/>
      <c r="Q137" s="148" t="e">
        <f t="shared" si="38"/>
        <v>#VALUE!</v>
      </c>
      <c r="R137" s="148" t="e">
        <f t="shared" si="39"/>
        <v>#VALUE!</v>
      </c>
      <c r="S137" s="137" t="e">
        <f t="shared" si="27"/>
        <v>#VALUE!</v>
      </c>
      <c r="T137" s="275" t="e">
        <f t="shared" si="41"/>
        <v>#VALUE!</v>
      </c>
      <c r="U137" s="275" t="e">
        <f t="shared" si="42"/>
        <v>#VALUE!</v>
      </c>
      <c r="V137" s="275" t="e">
        <f t="shared" si="42"/>
        <v>#VALUE!</v>
      </c>
      <c r="W137" s="275" t="e">
        <f t="shared" si="42"/>
        <v>#VALUE!</v>
      </c>
      <c r="X137" s="275" t="e">
        <f t="shared" si="42"/>
        <v>#VALUE!</v>
      </c>
      <c r="Y137" s="275" t="e">
        <f t="shared" si="42"/>
        <v>#VALUE!</v>
      </c>
      <c r="Z137" s="275" t="e">
        <f t="shared" si="42"/>
        <v>#VALUE!</v>
      </c>
      <c r="AA137" s="275" t="e">
        <f t="shared" si="42"/>
        <v>#VALUE!</v>
      </c>
      <c r="AB137" s="275" t="e">
        <f t="shared" si="42"/>
        <v>#VALUE!</v>
      </c>
      <c r="AC137" s="275" t="e">
        <f t="shared" si="42"/>
        <v>#VALUE!</v>
      </c>
      <c r="AD137" s="275" t="e">
        <f t="shared" si="42"/>
        <v>#VALUE!</v>
      </c>
      <c r="AE137" s="276" t="e">
        <f t="shared" si="30"/>
        <v>#VALUE!</v>
      </c>
    </row>
    <row r="138" spans="1:31">
      <c r="A138" s="133" t="e">
        <f t="shared" si="31"/>
        <v>#VALUE!</v>
      </c>
      <c r="B138" s="134" t="e">
        <f t="shared" si="32"/>
        <v>#VALUE!</v>
      </c>
      <c r="C138" s="134" t="e">
        <f t="shared" si="33"/>
        <v>#VALUE!</v>
      </c>
      <c r="D138" s="135" t="e">
        <f t="shared" si="34"/>
        <v>#VALUE!</v>
      </c>
      <c r="E138" s="150" t="e">
        <f t="shared" si="22"/>
        <v>#VALUE!</v>
      </c>
      <c r="F138" s="150" t="e">
        <f t="shared" si="23"/>
        <v>#VALUE!</v>
      </c>
      <c r="G138" s="136" t="e">
        <f t="shared" si="24"/>
        <v>#VALUE!</v>
      </c>
      <c r="H138" s="148" t="e">
        <f t="shared" si="28"/>
        <v>#VALUE!</v>
      </c>
      <c r="I138" s="148" t="e">
        <f t="shared" si="35"/>
        <v>#VALUE!</v>
      </c>
      <c r="J138" s="148" t="e">
        <f t="shared" si="25"/>
        <v>#VALUE!</v>
      </c>
      <c r="K138" s="148" t="e">
        <f t="shared" si="36"/>
        <v>#VALUE!</v>
      </c>
      <c r="L138" s="148" t="e">
        <f t="shared" si="37"/>
        <v>#VALUE!</v>
      </c>
      <c r="M138" s="148" t="e">
        <f t="shared" si="26"/>
        <v>#VALUE!</v>
      </c>
      <c r="N138" s="148" t="e">
        <f t="shared" si="29"/>
        <v>#VALUE!</v>
      </c>
      <c r="O138" s="148"/>
      <c r="P138" s="148"/>
      <c r="Q138" s="148" t="e">
        <f t="shared" si="38"/>
        <v>#VALUE!</v>
      </c>
      <c r="R138" s="148" t="e">
        <f t="shared" si="39"/>
        <v>#VALUE!</v>
      </c>
      <c r="S138" s="137" t="e">
        <f t="shared" si="27"/>
        <v>#VALUE!</v>
      </c>
      <c r="T138" s="275" t="e">
        <f t="shared" si="41"/>
        <v>#VALUE!</v>
      </c>
      <c r="U138" s="275" t="e">
        <f t="shared" si="42"/>
        <v>#VALUE!</v>
      </c>
      <c r="V138" s="275" t="e">
        <f t="shared" si="42"/>
        <v>#VALUE!</v>
      </c>
      <c r="W138" s="275" t="e">
        <f t="shared" si="42"/>
        <v>#VALUE!</v>
      </c>
      <c r="X138" s="275" t="e">
        <f t="shared" si="42"/>
        <v>#VALUE!</v>
      </c>
      <c r="Y138" s="275" t="e">
        <f t="shared" si="42"/>
        <v>#VALUE!</v>
      </c>
      <c r="Z138" s="275" t="e">
        <f t="shared" si="42"/>
        <v>#VALUE!</v>
      </c>
      <c r="AA138" s="275" t="e">
        <f t="shared" si="42"/>
        <v>#VALUE!</v>
      </c>
      <c r="AB138" s="275" t="e">
        <f t="shared" si="42"/>
        <v>#VALUE!</v>
      </c>
      <c r="AC138" s="275" t="e">
        <f t="shared" si="42"/>
        <v>#VALUE!</v>
      </c>
      <c r="AD138" s="275" t="e">
        <f t="shared" si="42"/>
        <v>#VALUE!</v>
      </c>
      <c r="AE138" s="276" t="e">
        <f t="shared" si="30"/>
        <v>#VALUE!</v>
      </c>
    </row>
    <row r="139" spans="1:31">
      <c r="A139" s="133" t="e">
        <f t="shared" si="31"/>
        <v>#VALUE!</v>
      </c>
      <c r="B139" s="134" t="e">
        <f t="shared" si="32"/>
        <v>#VALUE!</v>
      </c>
      <c r="C139" s="134" t="e">
        <f t="shared" si="33"/>
        <v>#VALUE!</v>
      </c>
      <c r="D139" s="135" t="e">
        <f t="shared" si="34"/>
        <v>#VALUE!</v>
      </c>
      <c r="E139" s="150" t="e">
        <f t="shared" si="22"/>
        <v>#VALUE!</v>
      </c>
      <c r="F139" s="150" t="e">
        <f t="shared" si="23"/>
        <v>#VALUE!</v>
      </c>
      <c r="G139" s="136" t="e">
        <f t="shared" si="24"/>
        <v>#VALUE!</v>
      </c>
      <c r="H139" s="148" t="e">
        <f t="shared" si="28"/>
        <v>#VALUE!</v>
      </c>
      <c r="I139" s="148" t="e">
        <f t="shared" si="35"/>
        <v>#VALUE!</v>
      </c>
      <c r="J139" s="148" t="e">
        <f t="shared" si="25"/>
        <v>#VALUE!</v>
      </c>
      <c r="K139" s="148" t="e">
        <f t="shared" si="36"/>
        <v>#VALUE!</v>
      </c>
      <c r="L139" s="148" t="e">
        <f t="shared" si="37"/>
        <v>#VALUE!</v>
      </c>
      <c r="M139" s="148" t="e">
        <f t="shared" si="26"/>
        <v>#VALUE!</v>
      </c>
      <c r="N139" s="148" t="e">
        <f t="shared" si="29"/>
        <v>#VALUE!</v>
      </c>
      <c r="O139" s="148"/>
      <c r="P139" s="148"/>
      <c r="Q139" s="148" t="e">
        <f t="shared" si="38"/>
        <v>#VALUE!</v>
      </c>
      <c r="R139" s="148" t="e">
        <f t="shared" si="39"/>
        <v>#VALUE!</v>
      </c>
      <c r="S139" s="137" t="e">
        <f t="shared" si="27"/>
        <v>#VALUE!</v>
      </c>
      <c r="T139" s="275" t="e">
        <f t="shared" si="41"/>
        <v>#VALUE!</v>
      </c>
      <c r="U139" s="275" t="e">
        <f t="shared" si="42"/>
        <v>#VALUE!</v>
      </c>
      <c r="V139" s="275" t="e">
        <f t="shared" si="42"/>
        <v>#VALUE!</v>
      </c>
      <c r="W139" s="275" t="e">
        <f t="shared" si="42"/>
        <v>#VALUE!</v>
      </c>
      <c r="X139" s="275" t="e">
        <f t="shared" si="42"/>
        <v>#VALUE!</v>
      </c>
      <c r="Y139" s="275" t="e">
        <f t="shared" si="42"/>
        <v>#VALUE!</v>
      </c>
      <c r="Z139" s="275" t="e">
        <f t="shared" si="42"/>
        <v>#VALUE!</v>
      </c>
      <c r="AA139" s="275" t="e">
        <f t="shared" si="42"/>
        <v>#VALUE!</v>
      </c>
      <c r="AB139" s="275" t="e">
        <f t="shared" si="42"/>
        <v>#VALUE!</v>
      </c>
      <c r="AC139" s="275" t="e">
        <f t="shared" si="42"/>
        <v>#VALUE!</v>
      </c>
      <c r="AD139" s="275" t="e">
        <f t="shared" si="42"/>
        <v>#VALUE!</v>
      </c>
      <c r="AE139" s="276" t="e">
        <f t="shared" si="30"/>
        <v>#VALUE!</v>
      </c>
    </row>
    <row r="140" spans="1:31">
      <c r="A140" s="133" t="e">
        <f t="shared" si="31"/>
        <v>#VALUE!</v>
      </c>
      <c r="B140" s="134" t="e">
        <f t="shared" si="32"/>
        <v>#VALUE!</v>
      </c>
      <c r="C140" s="134" t="e">
        <f t="shared" si="33"/>
        <v>#VALUE!</v>
      </c>
      <c r="D140" s="135" t="e">
        <f t="shared" si="34"/>
        <v>#VALUE!</v>
      </c>
      <c r="E140" s="150" t="e">
        <f t="shared" si="22"/>
        <v>#VALUE!</v>
      </c>
      <c r="F140" s="150" t="e">
        <f t="shared" si="23"/>
        <v>#VALUE!</v>
      </c>
      <c r="G140" s="136" t="e">
        <f t="shared" si="24"/>
        <v>#VALUE!</v>
      </c>
      <c r="H140" s="148" t="e">
        <f t="shared" si="28"/>
        <v>#VALUE!</v>
      </c>
      <c r="I140" s="148" t="e">
        <f t="shared" si="35"/>
        <v>#VALUE!</v>
      </c>
      <c r="J140" s="148" t="e">
        <f t="shared" si="25"/>
        <v>#VALUE!</v>
      </c>
      <c r="K140" s="148" t="e">
        <f t="shared" si="36"/>
        <v>#VALUE!</v>
      </c>
      <c r="L140" s="148" t="e">
        <f t="shared" si="37"/>
        <v>#VALUE!</v>
      </c>
      <c r="M140" s="148" t="e">
        <f t="shared" si="26"/>
        <v>#VALUE!</v>
      </c>
      <c r="N140" s="148" t="e">
        <f t="shared" si="29"/>
        <v>#VALUE!</v>
      </c>
      <c r="O140" s="148"/>
      <c r="P140" s="148"/>
      <c r="Q140" s="148" t="e">
        <f t="shared" si="38"/>
        <v>#VALUE!</v>
      </c>
      <c r="R140" s="148" t="e">
        <f t="shared" si="39"/>
        <v>#VALUE!</v>
      </c>
      <c r="S140" s="137" t="e">
        <f t="shared" si="27"/>
        <v>#VALUE!</v>
      </c>
      <c r="T140" s="275" t="e">
        <f t="shared" si="41"/>
        <v>#VALUE!</v>
      </c>
      <c r="U140" s="275" t="e">
        <f t="shared" si="42"/>
        <v>#VALUE!</v>
      </c>
      <c r="V140" s="275" t="e">
        <f t="shared" si="42"/>
        <v>#VALUE!</v>
      </c>
      <c r="W140" s="275" t="e">
        <f t="shared" si="42"/>
        <v>#VALUE!</v>
      </c>
      <c r="X140" s="275" t="e">
        <f t="shared" si="42"/>
        <v>#VALUE!</v>
      </c>
      <c r="Y140" s="275" t="e">
        <f t="shared" si="42"/>
        <v>#VALUE!</v>
      </c>
      <c r="Z140" s="275" t="e">
        <f t="shared" si="42"/>
        <v>#VALUE!</v>
      </c>
      <c r="AA140" s="275" t="e">
        <f t="shared" si="42"/>
        <v>#VALUE!</v>
      </c>
      <c r="AB140" s="275" t="e">
        <f t="shared" si="42"/>
        <v>#VALUE!</v>
      </c>
      <c r="AC140" s="275" t="e">
        <f t="shared" si="42"/>
        <v>#VALUE!</v>
      </c>
      <c r="AD140" s="275" t="e">
        <f t="shared" si="42"/>
        <v>#VALUE!</v>
      </c>
      <c r="AE140" s="276" t="e">
        <f t="shared" si="30"/>
        <v>#VALUE!</v>
      </c>
    </row>
    <row r="141" spans="1:31">
      <c r="A141" s="133" t="e">
        <f t="shared" si="31"/>
        <v>#VALUE!</v>
      </c>
      <c r="B141" s="134" t="e">
        <f t="shared" si="32"/>
        <v>#VALUE!</v>
      </c>
      <c r="C141" s="134" t="e">
        <f t="shared" si="33"/>
        <v>#VALUE!</v>
      </c>
      <c r="D141" s="135" t="e">
        <f t="shared" si="34"/>
        <v>#VALUE!</v>
      </c>
      <c r="E141" s="150" t="e">
        <f t="shared" si="22"/>
        <v>#VALUE!</v>
      </c>
      <c r="F141" s="150" t="e">
        <f t="shared" si="23"/>
        <v>#VALUE!</v>
      </c>
      <c r="G141" s="136" t="e">
        <f t="shared" si="24"/>
        <v>#VALUE!</v>
      </c>
      <c r="H141" s="148" t="e">
        <f t="shared" si="28"/>
        <v>#VALUE!</v>
      </c>
      <c r="I141" s="148" t="e">
        <f t="shared" si="35"/>
        <v>#VALUE!</v>
      </c>
      <c r="J141" s="148" t="e">
        <f t="shared" si="25"/>
        <v>#VALUE!</v>
      </c>
      <c r="K141" s="148" t="e">
        <f t="shared" si="36"/>
        <v>#VALUE!</v>
      </c>
      <c r="L141" s="148" t="e">
        <f t="shared" si="37"/>
        <v>#VALUE!</v>
      </c>
      <c r="M141" s="148" t="e">
        <f t="shared" si="26"/>
        <v>#VALUE!</v>
      </c>
      <c r="N141" s="148" t="e">
        <f t="shared" si="29"/>
        <v>#VALUE!</v>
      </c>
      <c r="O141" s="148"/>
      <c r="P141" s="148"/>
      <c r="Q141" s="148" t="e">
        <f t="shared" si="38"/>
        <v>#VALUE!</v>
      </c>
      <c r="R141" s="148" t="e">
        <f t="shared" si="39"/>
        <v>#VALUE!</v>
      </c>
      <c r="S141" s="137" t="e">
        <f t="shared" si="27"/>
        <v>#VALUE!</v>
      </c>
      <c r="T141" s="275" t="e">
        <f t="shared" si="41"/>
        <v>#VALUE!</v>
      </c>
      <c r="U141" s="275" t="e">
        <f t="shared" si="42"/>
        <v>#VALUE!</v>
      </c>
      <c r="V141" s="275" t="e">
        <f t="shared" si="42"/>
        <v>#VALUE!</v>
      </c>
      <c r="W141" s="275" t="e">
        <f t="shared" si="42"/>
        <v>#VALUE!</v>
      </c>
      <c r="X141" s="275" t="e">
        <f t="shared" si="42"/>
        <v>#VALUE!</v>
      </c>
      <c r="Y141" s="275" t="e">
        <f t="shared" si="42"/>
        <v>#VALUE!</v>
      </c>
      <c r="Z141" s="275" t="e">
        <f t="shared" si="42"/>
        <v>#VALUE!</v>
      </c>
      <c r="AA141" s="275" t="e">
        <f t="shared" si="42"/>
        <v>#VALUE!</v>
      </c>
      <c r="AB141" s="275" t="e">
        <f t="shared" si="42"/>
        <v>#VALUE!</v>
      </c>
      <c r="AC141" s="275" t="e">
        <f t="shared" si="42"/>
        <v>#VALUE!</v>
      </c>
      <c r="AD141" s="275" t="e">
        <f t="shared" si="42"/>
        <v>#VALUE!</v>
      </c>
      <c r="AE141" s="276" t="e">
        <f t="shared" si="30"/>
        <v>#VALUE!</v>
      </c>
    </row>
    <row r="142" spans="1:31">
      <c r="A142" s="133" t="e">
        <f t="shared" si="31"/>
        <v>#VALUE!</v>
      </c>
      <c r="B142" s="134" t="e">
        <f t="shared" si="32"/>
        <v>#VALUE!</v>
      </c>
      <c r="C142" s="134" t="e">
        <f t="shared" si="33"/>
        <v>#VALUE!</v>
      </c>
      <c r="D142" s="135" t="e">
        <f t="shared" si="34"/>
        <v>#VALUE!</v>
      </c>
      <c r="E142" s="150" t="e">
        <f t="shared" si="22"/>
        <v>#VALUE!</v>
      </c>
      <c r="F142" s="150" t="e">
        <f t="shared" si="23"/>
        <v>#VALUE!</v>
      </c>
      <c r="G142" s="136" t="e">
        <f t="shared" si="24"/>
        <v>#VALUE!</v>
      </c>
      <c r="H142" s="148" t="e">
        <f t="shared" si="28"/>
        <v>#VALUE!</v>
      </c>
      <c r="I142" s="148" t="e">
        <f t="shared" si="35"/>
        <v>#VALUE!</v>
      </c>
      <c r="J142" s="148" t="e">
        <f t="shared" si="25"/>
        <v>#VALUE!</v>
      </c>
      <c r="K142" s="148" t="e">
        <f t="shared" si="36"/>
        <v>#VALUE!</v>
      </c>
      <c r="L142" s="148" t="e">
        <f t="shared" si="37"/>
        <v>#VALUE!</v>
      </c>
      <c r="M142" s="148" t="e">
        <f t="shared" si="26"/>
        <v>#VALUE!</v>
      </c>
      <c r="N142" s="148" t="e">
        <f t="shared" si="29"/>
        <v>#VALUE!</v>
      </c>
      <c r="O142" s="148"/>
      <c r="P142" s="148"/>
      <c r="Q142" s="148" t="e">
        <f t="shared" si="38"/>
        <v>#VALUE!</v>
      </c>
      <c r="R142" s="148" t="e">
        <f t="shared" si="39"/>
        <v>#VALUE!</v>
      </c>
      <c r="S142" s="137" t="e">
        <f t="shared" si="27"/>
        <v>#VALUE!</v>
      </c>
      <c r="T142" s="275" t="e">
        <f t="shared" si="41"/>
        <v>#VALUE!</v>
      </c>
      <c r="U142" s="275" t="e">
        <f t="shared" si="42"/>
        <v>#VALUE!</v>
      </c>
      <c r="V142" s="275" t="e">
        <f t="shared" ref="U142:AD167" si="43">MAX(0,MIN(MAX(0,$M142),V$7)-V$6)</f>
        <v>#VALUE!</v>
      </c>
      <c r="W142" s="275" t="e">
        <f t="shared" si="43"/>
        <v>#VALUE!</v>
      </c>
      <c r="X142" s="275" t="e">
        <f t="shared" si="43"/>
        <v>#VALUE!</v>
      </c>
      <c r="Y142" s="275" t="e">
        <f t="shared" si="43"/>
        <v>#VALUE!</v>
      </c>
      <c r="Z142" s="275" t="e">
        <f t="shared" si="43"/>
        <v>#VALUE!</v>
      </c>
      <c r="AA142" s="275" t="e">
        <f t="shared" si="43"/>
        <v>#VALUE!</v>
      </c>
      <c r="AB142" s="275" t="e">
        <f t="shared" si="43"/>
        <v>#VALUE!</v>
      </c>
      <c r="AC142" s="275" t="e">
        <f t="shared" si="43"/>
        <v>#VALUE!</v>
      </c>
      <c r="AD142" s="275" t="e">
        <f t="shared" si="43"/>
        <v>#VALUE!</v>
      </c>
      <c r="AE142" s="276" t="e">
        <f t="shared" si="30"/>
        <v>#VALUE!</v>
      </c>
    </row>
    <row r="143" spans="1:31">
      <c r="A143" s="133" t="e">
        <f t="shared" si="31"/>
        <v>#VALUE!</v>
      </c>
      <c r="B143" s="134" t="e">
        <f t="shared" si="32"/>
        <v>#VALUE!</v>
      </c>
      <c r="C143" s="134" t="e">
        <f t="shared" si="33"/>
        <v>#VALUE!</v>
      </c>
      <c r="D143" s="135" t="e">
        <f t="shared" si="34"/>
        <v>#VALUE!</v>
      </c>
      <c r="E143" s="150" t="e">
        <f t="shared" si="22"/>
        <v>#VALUE!</v>
      </c>
      <c r="F143" s="150" t="e">
        <f t="shared" si="23"/>
        <v>#VALUE!</v>
      </c>
      <c r="G143" s="136" t="e">
        <f t="shared" si="24"/>
        <v>#VALUE!</v>
      </c>
      <c r="H143" s="148" t="e">
        <f t="shared" si="28"/>
        <v>#VALUE!</v>
      </c>
      <c r="I143" s="148" t="e">
        <f t="shared" si="35"/>
        <v>#VALUE!</v>
      </c>
      <c r="J143" s="148" t="e">
        <f t="shared" si="25"/>
        <v>#VALUE!</v>
      </c>
      <c r="K143" s="148" t="e">
        <f t="shared" si="36"/>
        <v>#VALUE!</v>
      </c>
      <c r="L143" s="148" t="e">
        <f t="shared" si="37"/>
        <v>#VALUE!</v>
      </c>
      <c r="M143" s="148" t="e">
        <f t="shared" si="26"/>
        <v>#VALUE!</v>
      </c>
      <c r="N143" s="148" t="e">
        <f t="shared" si="29"/>
        <v>#VALUE!</v>
      </c>
      <c r="O143" s="148"/>
      <c r="P143" s="148"/>
      <c r="Q143" s="148" t="e">
        <f t="shared" si="38"/>
        <v>#VALUE!</v>
      </c>
      <c r="R143" s="148" t="e">
        <f t="shared" si="39"/>
        <v>#VALUE!</v>
      </c>
      <c r="S143" s="137" t="e">
        <f t="shared" si="27"/>
        <v>#VALUE!</v>
      </c>
      <c r="T143" s="275" t="e">
        <f t="shared" si="41"/>
        <v>#VALUE!</v>
      </c>
      <c r="U143" s="275" t="e">
        <f t="shared" si="43"/>
        <v>#VALUE!</v>
      </c>
      <c r="V143" s="275" t="e">
        <f t="shared" si="43"/>
        <v>#VALUE!</v>
      </c>
      <c r="W143" s="275" t="e">
        <f t="shared" si="43"/>
        <v>#VALUE!</v>
      </c>
      <c r="X143" s="275" t="e">
        <f t="shared" si="43"/>
        <v>#VALUE!</v>
      </c>
      <c r="Y143" s="275" t="e">
        <f t="shared" si="43"/>
        <v>#VALUE!</v>
      </c>
      <c r="Z143" s="275" t="e">
        <f t="shared" si="43"/>
        <v>#VALUE!</v>
      </c>
      <c r="AA143" s="275" t="e">
        <f t="shared" si="43"/>
        <v>#VALUE!</v>
      </c>
      <c r="AB143" s="275" t="e">
        <f t="shared" si="43"/>
        <v>#VALUE!</v>
      </c>
      <c r="AC143" s="275" t="e">
        <f t="shared" si="43"/>
        <v>#VALUE!</v>
      </c>
      <c r="AD143" s="275" t="e">
        <f t="shared" si="43"/>
        <v>#VALUE!</v>
      </c>
      <c r="AE143" s="276" t="e">
        <f t="shared" si="30"/>
        <v>#VALUE!</v>
      </c>
    </row>
    <row r="144" spans="1:31">
      <c r="A144" s="133" t="e">
        <f t="shared" si="31"/>
        <v>#VALUE!</v>
      </c>
      <c r="B144" s="134" t="e">
        <f t="shared" si="32"/>
        <v>#VALUE!</v>
      </c>
      <c r="C144" s="134" t="e">
        <f t="shared" si="33"/>
        <v>#VALUE!</v>
      </c>
      <c r="D144" s="135" t="e">
        <f t="shared" si="34"/>
        <v>#VALUE!</v>
      </c>
      <c r="E144" s="150" t="e">
        <f t="shared" si="22"/>
        <v>#VALUE!</v>
      </c>
      <c r="F144" s="150" t="e">
        <f t="shared" si="23"/>
        <v>#VALUE!</v>
      </c>
      <c r="G144" s="136" t="e">
        <f t="shared" si="24"/>
        <v>#VALUE!</v>
      </c>
      <c r="H144" s="148" t="e">
        <f t="shared" si="28"/>
        <v>#VALUE!</v>
      </c>
      <c r="I144" s="148" t="e">
        <f t="shared" si="35"/>
        <v>#VALUE!</v>
      </c>
      <c r="J144" s="148" t="e">
        <f t="shared" si="25"/>
        <v>#VALUE!</v>
      </c>
      <c r="K144" s="148" t="e">
        <f t="shared" si="36"/>
        <v>#VALUE!</v>
      </c>
      <c r="L144" s="148" t="e">
        <f t="shared" si="37"/>
        <v>#VALUE!</v>
      </c>
      <c r="M144" s="148" t="e">
        <f t="shared" si="26"/>
        <v>#VALUE!</v>
      </c>
      <c r="N144" s="148" t="e">
        <f t="shared" si="29"/>
        <v>#VALUE!</v>
      </c>
      <c r="O144" s="148"/>
      <c r="P144" s="148"/>
      <c r="Q144" s="148" t="e">
        <f t="shared" si="38"/>
        <v>#VALUE!</v>
      </c>
      <c r="R144" s="148" t="e">
        <f t="shared" si="39"/>
        <v>#VALUE!</v>
      </c>
      <c r="S144" s="137" t="e">
        <f t="shared" si="27"/>
        <v>#VALUE!</v>
      </c>
      <c r="T144" s="275" t="e">
        <f t="shared" si="41"/>
        <v>#VALUE!</v>
      </c>
      <c r="U144" s="275" t="e">
        <f t="shared" si="43"/>
        <v>#VALUE!</v>
      </c>
      <c r="V144" s="275" t="e">
        <f t="shared" si="43"/>
        <v>#VALUE!</v>
      </c>
      <c r="W144" s="275" t="e">
        <f t="shared" si="43"/>
        <v>#VALUE!</v>
      </c>
      <c r="X144" s="275" t="e">
        <f t="shared" si="43"/>
        <v>#VALUE!</v>
      </c>
      <c r="Y144" s="275" t="e">
        <f t="shared" si="43"/>
        <v>#VALUE!</v>
      </c>
      <c r="Z144" s="275" t="e">
        <f t="shared" si="43"/>
        <v>#VALUE!</v>
      </c>
      <c r="AA144" s="275" t="e">
        <f t="shared" si="43"/>
        <v>#VALUE!</v>
      </c>
      <c r="AB144" s="275" t="e">
        <f t="shared" si="43"/>
        <v>#VALUE!</v>
      </c>
      <c r="AC144" s="275" t="e">
        <f t="shared" si="43"/>
        <v>#VALUE!</v>
      </c>
      <c r="AD144" s="275" t="e">
        <f t="shared" si="43"/>
        <v>#VALUE!</v>
      </c>
      <c r="AE144" s="276" t="e">
        <f t="shared" si="30"/>
        <v>#VALUE!</v>
      </c>
    </row>
    <row r="145" spans="1:31">
      <c r="A145" s="133" t="e">
        <f t="shared" si="31"/>
        <v>#VALUE!</v>
      </c>
      <c r="B145" s="134" t="e">
        <f t="shared" si="32"/>
        <v>#VALUE!</v>
      </c>
      <c r="C145" s="134" t="e">
        <f t="shared" si="33"/>
        <v>#VALUE!</v>
      </c>
      <c r="D145" s="135" t="e">
        <f t="shared" si="34"/>
        <v>#VALUE!</v>
      </c>
      <c r="E145" s="150" t="e">
        <f t="shared" ref="E145:E208" si="44">IF(A145&lt;&gt;"", IF(F145="N",0, ROUNDDOWN(IF(S145="Y", MAX(Q145, 0), MIN(BondAmountInvested*G145/Freq, Max_Wdwl_amt)), 2)),"")</f>
        <v>#VALUE!</v>
      </c>
      <c r="F145" s="150" t="e">
        <f t="shared" ref="F145:F208" si="45">IF(A145&lt;&gt;"",  IF(A145&lt;first_projection_wdl_mth,"N",IF(A145=first_projection_wdl_mth,"Y",IF(INT((A145-first_projection_wdl_mth)/Mths_between_Wdwls)=(A145-first_projection_wdl_mth)/Mths_between_Wdwls,"Y","N"))),"")</f>
        <v>#VALUE!</v>
      </c>
      <c r="G145" s="136" t="e">
        <f t="shared" ref="G145:G208" si="46">IF(A145&lt;&gt;"", IncomeRetained, "")</f>
        <v>#VALUE!</v>
      </c>
      <c r="H145" s="148" t="e">
        <f t="shared" si="28"/>
        <v>#VALUE!</v>
      </c>
      <c r="I145" s="148" t="e">
        <f t="shared" si="35"/>
        <v>#VALUE!</v>
      </c>
      <c r="J145" s="148" t="e">
        <f t="shared" ref="J145:J208" si="47">IF(A145&lt;&gt;"", (MIN(E145, Q145)-I145)*(1-IF(D145&lt;chargeable_gain_taxrate_change_date,chargeable_gain_taxrate_pre_change,chargeable_gain_taxrate_post_change))+I145, "")</f>
        <v>#VALUE!</v>
      </c>
      <c r="K145" s="148" t="e">
        <f t="shared" si="36"/>
        <v>#VALUE!</v>
      </c>
      <c r="L145" s="148" t="e">
        <f t="shared" si="37"/>
        <v>#VALUE!</v>
      </c>
      <c r="M145" s="148" t="e">
        <f t="shared" ref="M145:M208" si="48">IF(A145="", "", L145*Mthly_growth_rate)</f>
        <v>#VALUE!</v>
      </c>
      <c r="N145" s="148" t="e">
        <f t="shared" si="29"/>
        <v>#VALUE!</v>
      </c>
      <c r="O145" s="148"/>
      <c r="P145" s="148"/>
      <c r="Q145" s="148" t="e">
        <f t="shared" si="38"/>
        <v>#VALUE!</v>
      </c>
      <c r="R145" s="148" t="e">
        <f t="shared" si="39"/>
        <v>#VALUE!</v>
      </c>
      <c r="S145" s="137" t="e">
        <f t="shared" ref="S145:S208" si="49">IF(A145="", "", IF(S144="Y", "Y", IF(Q145-IF(F145="Y", MIN(BondAmountInvested*G145/Freq,Max_Wdwl_amt), 0)&lt;=0, "Y", "N")))</f>
        <v>#VALUE!</v>
      </c>
      <c r="T145" s="275" t="e">
        <f t="shared" si="41"/>
        <v>#VALUE!</v>
      </c>
      <c r="U145" s="275" t="e">
        <f t="shared" si="43"/>
        <v>#VALUE!</v>
      </c>
      <c r="V145" s="275" t="e">
        <f t="shared" si="43"/>
        <v>#VALUE!</v>
      </c>
      <c r="W145" s="275" t="e">
        <f t="shared" si="43"/>
        <v>#VALUE!</v>
      </c>
      <c r="X145" s="275" t="e">
        <f t="shared" si="43"/>
        <v>#VALUE!</v>
      </c>
      <c r="Y145" s="275" t="e">
        <f t="shared" si="43"/>
        <v>#VALUE!</v>
      </c>
      <c r="Z145" s="275" t="e">
        <f t="shared" si="43"/>
        <v>#VALUE!</v>
      </c>
      <c r="AA145" s="275" t="e">
        <f t="shared" si="43"/>
        <v>#VALUE!</v>
      </c>
      <c r="AB145" s="275" t="e">
        <f t="shared" si="43"/>
        <v>#VALUE!</v>
      </c>
      <c r="AC145" s="275" t="e">
        <f t="shared" si="43"/>
        <v>#VALUE!</v>
      </c>
      <c r="AD145" s="275" t="e">
        <f t="shared" si="43"/>
        <v>#VALUE!</v>
      </c>
      <c r="AE145" s="276" t="e">
        <f t="shared" si="30"/>
        <v>#VALUE!</v>
      </c>
    </row>
    <row r="146" spans="1:31">
      <c r="A146" s="133" t="e">
        <f t="shared" si="31"/>
        <v>#VALUE!</v>
      </c>
      <c r="B146" s="134" t="e">
        <f t="shared" si="32"/>
        <v>#VALUE!</v>
      </c>
      <c r="C146" s="134" t="e">
        <f t="shared" si="33"/>
        <v>#VALUE!</v>
      </c>
      <c r="D146" s="135" t="e">
        <f t="shared" si="34"/>
        <v>#VALUE!</v>
      </c>
      <c r="E146" s="150" t="e">
        <f t="shared" si="44"/>
        <v>#VALUE!</v>
      </c>
      <c r="F146" s="150" t="e">
        <f t="shared" si="45"/>
        <v>#VALUE!</v>
      </c>
      <c r="G146" s="136" t="e">
        <f t="shared" si="46"/>
        <v>#VALUE!</v>
      </c>
      <c r="H146" s="148" t="e">
        <f t="shared" ref="H146:H209" si="50">IF(A146&lt;&gt;"", IF(B146&lt;Max_tax_free_term, IF(AND(C146=1, B146&lt;Max_tax_free_term), Annual_tax_free_Wdwl, 0), 0)+H145-I145, "")</f>
        <v>#VALUE!</v>
      </c>
      <c r="I146" s="148" t="e">
        <f t="shared" si="35"/>
        <v>#VALUE!</v>
      </c>
      <c r="J146" s="148" t="e">
        <f t="shared" si="47"/>
        <v>#VALUE!</v>
      </c>
      <c r="K146" s="148" t="e">
        <f t="shared" si="36"/>
        <v>#VALUE!</v>
      </c>
      <c r="L146" s="148" t="e">
        <f t="shared" si="37"/>
        <v>#VALUE!</v>
      </c>
      <c r="M146" s="148" t="e">
        <f t="shared" si="48"/>
        <v>#VALUE!</v>
      </c>
      <c r="N146" s="148" t="e">
        <f t="shared" ref="N146:N209" si="51">IF(A146="", "", AE146)</f>
        <v>#VALUE!</v>
      </c>
      <c r="O146" s="148"/>
      <c r="P146" s="148"/>
      <c r="Q146" s="148" t="e">
        <f t="shared" si="38"/>
        <v>#VALUE!</v>
      </c>
      <c r="R146" s="148" t="e">
        <f t="shared" si="39"/>
        <v>#VALUE!</v>
      </c>
      <c r="S146" s="137" t="e">
        <f t="shared" si="49"/>
        <v>#VALUE!</v>
      </c>
      <c r="T146" s="275" t="e">
        <f t="shared" si="41"/>
        <v>#VALUE!</v>
      </c>
      <c r="U146" s="275" t="e">
        <f t="shared" si="43"/>
        <v>#VALUE!</v>
      </c>
      <c r="V146" s="275" t="e">
        <f t="shared" si="43"/>
        <v>#VALUE!</v>
      </c>
      <c r="W146" s="275" t="e">
        <f t="shared" si="43"/>
        <v>#VALUE!</v>
      </c>
      <c r="X146" s="275" t="e">
        <f t="shared" si="43"/>
        <v>#VALUE!</v>
      </c>
      <c r="Y146" s="275" t="e">
        <f t="shared" si="43"/>
        <v>#VALUE!</v>
      </c>
      <c r="Z146" s="275" t="e">
        <f t="shared" si="43"/>
        <v>#VALUE!</v>
      </c>
      <c r="AA146" s="275" t="e">
        <f t="shared" si="43"/>
        <v>#VALUE!</v>
      </c>
      <c r="AB146" s="275" t="e">
        <f t="shared" si="43"/>
        <v>#VALUE!</v>
      </c>
      <c r="AC146" s="275" t="e">
        <f t="shared" si="43"/>
        <v>#VALUE!</v>
      </c>
      <c r="AD146" s="275" t="e">
        <f t="shared" si="43"/>
        <v>#VALUE!</v>
      </c>
      <c r="AE146" s="276" t="e">
        <f t="shared" ref="AE146:AE209" si="52">SUMPRODUCT(T146:AD146,T$9:AD$9)/100/12</f>
        <v>#VALUE!</v>
      </c>
    </row>
    <row r="147" spans="1:31">
      <c r="A147" s="133" t="e">
        <f t="shared" ref="A147:A210" si="53">IF(A146&lt;$D$11, A146+1, "")</f>
        <v>#VALUE!</v>
      </c>
      <c r="B147" s="134" t="e">
        <f t="shared" ref="B147:B210" si="54">IF(A147&lt;&gt;"", IF(C147=1, B146+1, B146), "")</f>
        <v>#VALUE!</v>
      </c>
      <c r="C147" s="134" t="e">
        <f t="shared" ref="C147:C210" si="55">IF(A147&lt;&gt;"", IF(C146=12, 1, C146+1), "")</f>
        <v>#VALUE!</v>
      </c>
      <c r="D147" s="135" t="e">
        <f t="shared" ref="D147:D210" si="56">IF(A147&lt;&gt;"", DATE(YEAR(D146), MONTH(D146)+1, DAY(D146)), "")</f>
        <v>#VALUE!</v>
      </c>
      <c r="E147" s="150" t="e">
        <f t="shared" si="44"/>
        <v>#VALUE!</v>
      </c>
      <c r="F147" s="150" t="e">
        <f t="shared" si="45"/>
        <v>#VALUE!</v>
      </c>
      <c r="G147" s="136" t="e">
        <f t="shared" si="46"/>
        <v>#VALUE!</v>
      </c>
      <c r="H147" s="148" t="e">
        <f t="shared" si="50"/>
        <v>#VALUE!</v>
      </c>
      <c r="I147" s="148" t="e">
        <f t="shared" ref="I147:I210" si="57">IF(A147&lt;&gt;"", MIN(E147, H147, Q147), "")</f>
        <v>#VALUE!</v>
      </c>
      <c r="J147" s="148" t="e">
        <f t="shared" si="47"/>
        <v>#VALUE!</v>
      </c>
      <c r="K147" s="148" t="e">
        <f t="shared" ref="K147:K210" si="58">IF(A147="", "", $I$12^(A147/12)*J147)</f>
        <v>#VALUE!</v>
      </c>
      <c r="L147" s="148" t="e">
        <f t="shared" ref="L147:L210" si="59">IF(A147="", "", R146)</f>
        <v>#VALUE!</v>
      </c>
      <c r="M147" s="148" t="e">
        <f t="shared" si="48"/>
        <v>#VALUE!</v>
      </c>
      <c r="N147" s="148" t="e">
        <f t="shared" si="51"/>
        <v>#VALUE!</v>
      </c>
      <c r="O147" s="148"/>
      <c r="P147" s="148"/>
      <c r="Q147" s="148" t="e">
        <f t="shared" ref="Q147:Q210" si="60">IF(A147 = "", 0, MAX(M147 - (SUM(N147:P147)), 0))</f>
        <v>#VALUE!</v>
      </c>
      <c r="R147" s="148" t="e">
        <f t="shared" ref="R147:R210" si="61">IF(A147="", "", MAX(Q147-E147, 0))</f>
        <v>#VALUE!</v>
      </c>
      <c r="S147" s="137" t="e">
        <f t="shared" si="49"/>
        <v>#VALUE!</v>
      </c>
      <c r="T147" s="275" t="e">
        <f t="shared" si="41"/>
        <v>#VALUE!</v>
      </c>
      <c r="U147" s="275" t="e">
        <f t="shared" si="43"/>
        <v>#VALUE!</v>
      </c>
      <c r="V147" s="275" t="e">
        <f t="shared" si="43"/>
        <v>#VALUE!</v>
      </c>
      <c r="W147" s="275" t="e">
        <f t="shared" si="43"/>
        <v>#VALUE!</v>
      </c>
      <c r="X147" s="275" t="e">
        <f t="shared" si="43"/>
        <v>#VALUE!</v>
      </c>
      <c r="Y147" s="275" t="e">
        <f t="shared" si="43"/>
        <v>#VALUE!</v>
      </c>
      <c r="Z147" s="275" t="e">
        <f t="shared" si="43"/>
        <v>#VALUE!</v>
      </c>
      <c r="AA147" s="275" t="e">
        <f t="shared" si="43"/>
        <v>#VALUE!</v>
      </c>
      <c r="AB147" s="275" t="e">
        <f t="shared" si="43"/>
        <v>#VALUE!</v>
      </c>
      <c r="AC147" s="275" t="e">
        <f t="shared" si="43"/>
        <v>#VALUE!</v>
      </c>
      <c r="AD147" s="275" t="e">
        <f t="shared" si="43"/>
        <v>#VALUE!</v>
      </c>
      <c r="AE147" s="276" t="e">
        <f t="shared" si="52"/>
        <v>#VALUE!</v>
      </c>
    </row>
    <row r="148" spans="1:31">
      <c r="A148" s="133" t="e">
        <f t="shared" si="53"/>
        <v>#VALUE!</v>
      </c>
      <c r="B148" s="134" t="e">
        <f t="shared" si="54"/>
        <v>#VALUE!</v>
      </c>
      <c r="C148" s="134" t="e">
        <f t="shared" si="55"/>
        <v>#VALUE!</v>
      </c>
      <c r="D148" s="135" t="e">
        <f t="shared" si="56"/>
        <v>#VALUE!</v>
      </c>
      <c r="E148" s="150" t="e">
        <f t="shared" si="44"/>
        <v>#VALUE!</v>
      </c>
      <c r="F148" s="150" t="e">
        <f t="shared" si="45"/>
        <v>#VALUE!</v>
      </c>
      <c r="G148" s="136" t="e">
        <f t="shared" si="46"/>
        <v>#VALUE!</v>
      </c>
      <c r="H148" s="148" t="e">
        <f t="shared" si="50"/>
        <v>#VALUE!</v>
      </c>
      <c r="I148" s="148" t="e">
        <f t="shared" si="57"/>
        <v>#VALUE!</v>
      </c>
      <c r="J148" s="148" t="e">
        <f t="shared" si="47"/>
        <v>#VALUE!</v>
      </c>
      <c r="K148" s="148" t="e">
        <f t="shared" si="58"/>
        <v>#VALUE!</v>
      </c>
      <c r="L148" s="148" t="e">
        <f t="shared" si="59"/>
        <v>#VALUE!</v>
      </c>
      <c r="M148" s="148" t="e">
        <f t="shared" si="48"/>
        <v>#VALUE!</v>
      </c>
      <c r="N148" s="148" t="e">
        <f t="shared" si="51"/>
        <v>#VALUE!</v>
      </c>
      <c r="O148" s="148"/>
      <c r="P148" s="148"/>
      <c r="Q148" s="148" t="e">
        <f t="shared" si="60"/>
        <v>#VALUE!</v>
      </c>
      <c r="R148" s="148" t="e">
        <f t="shared" si="61"/>
        <v>#VALUE!</v>
      </c>
      <c r="S148" s="137" t="e">
        <f t="shared" si="49"/>
        <v>#VALUE!</v>
      </c>
      <c r="T148" s="275" t="e">
        <f t="shared" si="41"/>
        <v>#VALUE!</v>
      </c>
      <c r="U148" s="275" t="e">
        <f t="shared" si="43"/>
        <v>#VALUE!</v>
      </c>
      <c r="V148" s="275" t="e">
        <f t="shared" si="43"/>
        <v>#VALUE!</v>
      </c>
      <c r="W148" s="275" t="e">
        <f t="shared" si="43"/>
        <v>#VALUE!</v>
      </c>
      <c r="X148" s="275" t="e">
        <f t="shared" si="43"/>
        <v>#VALUE!</v>
      </c>
      <c r="Y148" s="275" t="e">
        <f t="shared" si="43"/>
        <v>#VALUE!</v>
      </c>
      <c r="Z148" s="275" t="e">
        <f t="shared" si="43"/>
        <v>#VALUE!</v>
      </c>
      <c r="AA148" s="275" t="e">
        <f t="shared" si="43"/>
        <v>#VALUE!</v>
      </c>
      <c r="AB148" s="275" t="e">
        <f t="shared" si="43"/>
        <v>#VALUE!</v>
      </c>
      <c r="AC148" s="275" t="e">
        <f t="shared" si="43"/>
        <v>#VALUE!</v>
      </c>
      <c r="AD148" s="275" t="e">
        <f t="shared" si="43"/>
        <v>#VALUE!</v>
      </c>
      <c r="AE148" s="276" t="e">
        <f t="shared" si="52"/>
        <v>#VALUE!</v>
      </c>
    </row>
    <row r="149" spans="1:31">
      <c r="A149" s="133" t="e">
        <f t="shared" si="53"/>
        <v>#VALUE!</v>
      </c>
      <c r="B149" s="134" t="e">
        <f t="shared" si="54"/>
        <v>#VALUE!</v>
      </c>
      <c r="C149" s="134" t="e">
        <f t="shared" si="55"/>
        <v>#VALUE!</v>
      </c>
      <c r="D149" s="135" t="e">
        <f t="shared" si="56"/>
        <v>#VALUE!</v>
      </c>
      <c r="E149" s="150" t="e">
        <f t="shared" si="44"/>
        <v>#VALUE!</v>
      </c>
      <c r="F149" s="150" t="e">
        <f t="shared" si="45"/>
        <v>#VALUE!</v>
      </c>
      <c r="G149" s="136" t="e">
        <f t="shared" si="46"/>
        <v>#VALUE!</v>
      </c>
      <c r="H149" s="148" t="e">
        <f t="shared" si="50"/>
        <v>#VALUE!</v>
      </c>
      <c r="I149" s="148" t="e">
        <f t="shared" si="57"/>
        <v>#VALUE!</v>
      </c>
      <c r="J149" s="148" t="e">
        <f t="shared" si="47"/>
        <v>#VALUE!</v>
      </c>
      <c r="K149" s="148" t="e">
        <f t="shared" si="58"/>
        <v>#VALUE!</v>
      </c>
      <c r="L149" s="148" t="e">
        <f t="shared" si="59"/>
        <v>#VALUE!</v>
      </c>
      <c r="M149" s="148" t="e">
        <f t="shared" si="48"/>
        <v>#VALUE!</v>
      </c>
      <c r="N149" s="148" t="e">
        <f t="shared" si="51"/>
        <v>#VALUE!</v>
      </c>
      <c r="O149" s="148"/>
      <c r="P149" s="148"/>
      <c r="Q149" s="148" t="e">
        <f t="shared" si="60"/>
        <v>#VALUE!</v>
      </c>
      <c r="R149" s="148" t="e">
        <f t="shared" si="61"/>
        <v>#VALUE!</v>
      </c>
      <c r="S149" s="137" t="e">
        <f t="shared" si="49"/>
        <v>#VALUE!</v>
      </c>
      <c r="T149" s="275" t="e">
        <f t="shared" si="41"/>
        <v>#VALUE!</v>
      </c>
      <c r="U149" s="275" t="e">
        <f t="shared" si="43"/>
        <v>#VALUE!</v>
      </c>
      <c r="V149" s="275" t="e">
        <f t="shared" si="43"/>
        <v>#VALUE!</v>
      </c>
      <c r="W149" s="275" t="e">
        <f t="shared" si="43"/>
        <v>#VALUE!</v>
      </c>
      <c r="X149" s="275" t="e">
        <f t="shared" si="43"/>
        <v>#VALUE!</v>
      </c>
      <c r="Y149" s="275" t="e">
        <f t="shared" si="43"/>
        <v>#VALUE!</v>
      </c>
      <c r="Z149" s="275" t="e">
        <f t="shared" si="43"/>
        <v>#VALUE!</v>
      </c>
      <c r="AA149" s="275" t="e">
        <f t="shared" si="43"/>
        <v>#VALUE!</v>
      </c>
      <c r="AB149" s="275" t="e">
        <f t="shared" si="43"/>
        <v>#VALUE!</v>
      </c>
      <c r="AC149" s="275" t="e">
        <f t="shared" si="43"/>
        <v>#VALUE!</v>
      </c>
      <c r="AD149" s="275" t="e">
        <f t="shared" si="43"/>
        <v>#VALUE!</v>
      </c>
      <c r="AE149" s="276" t="e">
        <f t="shared" si="52"/>
        <v>#VALUE!</v>
      </c>
    </row>
    <row r="150" spans="1:31">
      <c r="A150" s="133" t="e">
        <f t="shared" si="53"/>
        <v>#VALUE!</v>
      </c>
      <c r="B150" s="134" t="e">
        <f t="shared" si="54"/>
        <v>#VALUE!</v>
      </c>
      <c r="C150" s="134" t="e">
        <f t="shared" si="55"/>
        <v>#VALUE!</v>
      </c>
      <c r="D150" s="135" t="e">
        <f t="shared" si="56"/>
        <v>#VALUE!</v>
      </c>
      <c r="E150" s="150" t="e">
        <f t="shared" si="44"/>
        <v>#VALUE!</v>
      </c>
      <c r="F150" s="150" t="e">
        <f t="shared" si="45"/>
        <v>#VALUE!</v>
      </c>
      <c r="G150" s="136" t="e">
        <f t="shared" si="46"/>
        <v>#VALUE!</v>
      </c>
      <c r="H150" s="148" t="e">
        <f t="shared" si="50"/>
        <v>#VALUE!</v>
      </c>
      <c r="I150" s="148" t="e">
        <f t="shared" si="57"/>
        <v>#VALUE!</v>
      </c>
      <c r="J150" s="148" t="e">
        <f t="shared" si="47"/>
        <v>#VALUE!</v>
      </c>
      <c r="K150" s="148" t="e">
        <f t="shared" si="58"/>
        <v>#VALUE!</v>
      </c>
      <c r="L150" s="148" t="e">
        <f t="shared" si="59"/>
        <v>#VALUE!</v>
      </c>
      <c r="M150" s="148" t="e">
        <f t="shared" si="48"/>
        <v>#VALUE!</v>
      </c>
      <c r="N150" s="148" t="e">
        <f t="shared" si="51"/>
        <v>#VALUE!</v>
      </c>
      <c r="O150" s="148"/>
      <c r="P150" s="148"/>
      <c r="Q150" s="148" t="e">
        <f t="shared" si="60"/>
        <v>#VALUE!</v>
      </c>
      <c r="R150" s="148" t="e">
        <f t="shared" si="61"/>
        <v>#VALUE!</v>
      </c>
      <c r="S150" s="137" t="e">
        <f t="shared" si="49"/>
        <v>#VALUE!</v>
      </c>
      <c r="T150" s="275" t="e">
        <f t="shared" si="41"/>
        <v>#VALUE!</v>
      </c>
      <c r="U150" s="275" t="e">
        <f t="shared" si="43"/>
        <v>#VALUE!</v>
      </c>
      <c r="V150" s="275" t="e">
        <f t="shared" si="43"/>
        <v>#VALUE!</v>
      </c>
      <c r="W150" s="275" t="e">
        <f t="shared" si="43"/>
        <v>#VALUE!</v>
      </c>
      <c r="X150" s="275" t="e">
        <f t="shared" si="43"/>
        <v>#VALUE!</v>
      </c>
      <c r="Y150" s="275" t="e">
        <f t="shared" si="43"/>
        <v>#VALUE!</v>
      </c>
      <c r="Z150" s="275" t="e">
        <f t="shared" si="43"/>
        <v>#VALUE!</v>
      </c>
      <c r="AA150" s="275" t="e">
        <f t="shared" si="43"/>
        <v>#VALUE!</v>
      </c>
      <c r="AB150" s="275" t="e">
        <f t="shared" si="43"/>
        <v>#VALUE!</v>
      </c>
      <c r="AC150" s="275" t="e">
        <f t="shared" si="43"/>
        <v>#VALUE!</v>
      </c>
      <c r="AD150" s="275" t="e">
        <f t="shared" si="43"/>
        <v>#VALUE!</v>
      </c>
      <c r="AE150" s="276" t="e">
        <f t="shared" si="52"/>
        <v>#VALUE!</v>
      </c>
    </row>
    <row r="151" spans="1:31">
      <c r="A151" s="133" t="e">
        <f t="shared" si="53"/>
        <v>#VALUE!</v>
      </c>
      <c r="B151" s="134" t="e">
        <f t="shared" si="54"/>
        <v>#VALUE!</v>
      </c>
      <c r="C151" s="134" t="e">
        <f t="shared" si="55"/>
        <v>#VALUE!</v>
      </c>
      <c r="D151" s="135" t="e">
        <f t="shared" si="56"/>
        <v>#VALUE!</v>
      </c>
      <c r="E151" s="150" t="e">
        <f t="shared" si="44"/>
        <v>#VALUE!</v>
      </c>
      <c r="F151" s="150" t="e">
        <f t="shared" si="45"/>
        <v>#VALUE!</v>
      </c>
      <c r="G151" s="136" t="e">
        <f t="shared" si="46"/>
        <v>#VALUE!</v>
      </c>
      <c r="H151" s="148" t="e">
        <f t="shared" si="50"/>
        <v>#VALUE!</v>
      </c>
      <c r="I151" s="148" t="e">
        <f t="shared" si="57"/>
        <v>#VALUE!</v>
      </c>
      <c r="J151" s="148" t="e">
        <f t="shared" si="47"/>
        <v>#VALUE!</v>
      </c>
      <c r="K151" s="148" t="e">
        <f t="shared" si="58"/>
        <v>#VALUE!</v>
      </c>
      <c r="L151" s="148" t="e">
        <f t="shared" si="59"/>
        <v>#VALUE!</v>
      </c>
      <c r="M151" s="148" t="e">
        <f t="shared" si="48"/>
        <v>#VALUE!</v>
      </c>
      <c r="N151" s="148" t="e">
        <f t="shared" si="51"/>
        <v>#VALUE!</v>
      </c>
      <c r="O151" s="148"/>
      <c r="P151" s="148"/>
      <c r="Q151" s="148" t="e">
        <f t="shared" si="60"/>
        <v>#VALUE!</v>
      </c>
      <c r="R151" s="148" t="e">
        <f t="shared" si="61"/>
        <v>#VALUE!</v>
      </c>
      <c r="S151" s="137" t="e">
        <f t="shared" si="49"/>
        <v>#VALUE!</v>
      </c>
      <c r="T151" s="275" t="e">
        <f t="shared" si="41"/>
        <v>#VALUE!</v>
      </c>
      <c r="U151" s="275" t="e">
        <f t="shared" si="43"/>
        <v>#VALUE!</v>
      </c>
      <c r="V151" s="275" t="e">
        <f t="shared" si="43"/>
        <v>#VALUE!</v>
      </c>
      <c r="W151" s="275" t="e">
        <f t="shared" si="43"/>
        <v>#VALUE!</v>
      </c>
      <c r="X151" s="275" t="e">
        <f t="shared" si="43"/>
        <v>#VALUE!</v>
      </c>
      <c r="Y151" s="275" t="e">
        <f t="shared" si="43"/>
        <v>#VALUE!</v>
      </c>
      <c r="Z151" s="275" t="e">
        <f t="shared" si="43"/>
        <v>#VALUE!</v>
      </c>
      <c r="AA151" s="275" t="e">
        <f t="shared" si="43"/>
        <v>#VALUE!</v>
      </c>
      <c r="AB151" s="275" t="e">
        <f t="shared" si="43"/>
        <v>#VALUE!</v>
      </c>
      <c r="AC151" s="275" t="e">
        <f t="shared" si="43"/>
        <v>#VALUE!</v>
      </c>
      <c r="AD151" s="275" t="e">
        <f t="shared" si="43"/>
        <v>#VALUE!</v>
      </c>
      <c r="AE151" s="276" t="e">
        <f t="shared" si="52"/>
        <v>#VALUE!</v>
      </c>
    </row>
    <row r="152" spans="1:31">
      <c r="A152" s="133" t="e">
        <f t="shared" si="53"/>
        <v>#VALUE!</v>
      </c>
      <c r="B152" s="134" t="e">
        <f t="shared" si="54"/>
        <v>#VALUE!</v>
      </c>
      <c r="C152" s="134" t="e">
        <f t="shared" si="55"/>
        <v>#VALUE!</v>
      </c>
      <c r="D152" s="135" t="e">
        <f t="shared" si="56"/>
        <v>#VALUE!</v>
      </c>
      <c r="E152" s="150" t="e">
        <f t="shared" si="44"/>
        <v>#VALUE!</v>
      </c>
      <c r="F152" s="150" t="e">
        <f t="shared" si="45"/>
        <v>#VALUE!</v>
      </c>
      <c r="G152" s="136" t="e">
        <f t="shared" si="46"/>
        <v>#VALUE!</v>
      </c>
      <c r="H152" s="148" t="e">
        <f t="shared" si="50"/>
        <v>#VALUE!</v>
      </c>
      <c r="I152" s="148" t="e">
        <f t="shared" si="57"/>
        <v>#VALUE!</v>
      </c>
      <c r="J152" s="148" t="e">
        <f t="shared" si="47"/>
        <v>#VALUE!</v>
      </c>
      <c r="K152" s="148" t="e">
        <f t="shared" si="58"/>
        <v>#VALUE!</v>
      </c>
      <c r="L152" s="148" t="e">
        <f t="shared" si="59"/>
        <v>#VALUE!</v>
      </c>
      <c r="M152" s="148" t="e">
        <f t="shared" si="48"/>
        <v>#VALUE!</v>
      </c>
      <c r="N152" s="148" t="e">
        <f t="shared" si="51"/>
        <v>#VALUE!</v>
      </c>
      <c r="O152" s="148"/>
      <c r="P152" s="148"/>
      <c r="Q152" s="148" t="e">
        <f t="shared" si="60"/>
        <v>#VALUE!</v>
      </c>
      <c r="R152" s="148" t="e">
        <f t="shared" si="61"/>
        <v>#VALUE!</v>
      </c>
      <c r="S152" s="137" t="e">
        <f t="shared" si="49"/>
        <v>#VALUE!</v>
      </c>
      <c r="T152" s="275" t="e">
        <f t="shared" si="41"/>
        <v>#VALUE!</v>
      </c>
      <c r="U152" s="275" t="e">
        <f t="shared" si="43"/>
        <v>#VALUE!</v>
      </c>
      <c r="V152" s="275" t="e">
        <f t="shared" si="43"/>
        <v>#VALUE!</v>
      </c>
      <c r="W152" s="275" t="e">
        <f t="shared" si="43"/>
        <v>#VALUE!</v>
      </c>
      <c r="X152" s="275" t="e">
        <f t="shared" si="43"/>
        <v>#VALUE!</v>
      </c>
      <c r="Y152" s="275" t="e">
        <f t="shared" si="43"/>
        <v>#VALUE!</v>
      </c>
      <c r="Z152" s="275" t="e">
        <f t="shared" si="43"/>
        <v>#VALUE!</v>
      </c>
      <c r="AA152" s="275" t="e">
        <f t="shared" si="43"/>
        <v>#VALUE!</v>
      </c>
      <c r="AB152" s="275" t="e">
        <f t="shared" si="43"/>
        <v>#VALUE!</v>
      </c>
      <c r="AC152" s="275" t="e">
        <f t="shared" si="43"/>
        <v>#VALUE!</v>
      </c>
      <c r="AD152" s="275" t="e">
        <f t="shared" si="43"/>
        <v>#VALUE!</v>
      </c>
      <c r="AE152" s="276" t="e">
        <f t="shared" si="52"/>
        <v>#VALUE!</v>
      </c>
    </row>
    <row r="153" spans="1:31">
      <c r="A153" s="133" t="e">
        <f t="shared" si="53"/>
        <v>#VALUE!</v>
      </c>
      <c r="B153" s="134" t="e">
        <f t="shared" si="54"/>
        <v>#VALUE!</v>
      </c>
      <c r="C153" s="134" t="e">
        <f t="shared" si="55"/>
        <v>#VALUE!</v>
      </c>
      <c r="D153" s="135" t="e">
        <f t="shared" si="56"/>
        <v>#VALUE!</v>
      </c>
      <c r="E153" s="150" t="e">
        <f t="shared" si="44"/>
        <v>#VALUE!</v>
      </c>
      <c r="F153" s="150" t="e">
        <f t="shared" si="45"/>
        <v>#VALUE!</v>
      </c>
      <c r="G153" s="136" t="e">
        <f t="shared" si="46"/>
        <v>#VALUE!</v>
      </c>
      <c r="H153" s="148" t="e">
        <f t="shared" si="50"/>
        <v>#VALUE!</v>
      </c>
      <c r="I153" s="148" t="e">
        <f t="shared" si="57"/>
        <v>#VALUE!</v>
      </c>
      <c r="J153" s="148" t="e">
        <f t="shared" si="47"/>
        <v>#VALUE!</v>
      </c>
      <c r="K153" s="148" t="e">
        <f t="shared" si="58"/>
        <v>#VALUE!</v>
      </c>
      <c r="L153" s="148" t="e">
        <f t="shared" si="59"/>
        <v>#VALUE!</v>
      </c>
      <c r="M153" s="148" t="e">
        <f t="shared" si="48"/>
        <v>#VALUE!</v>
      </c>
      <c r="N153" s="148" t="e">
        <f t="shared" si="51"/>
        <v>#VALUE!</v>
      </c>
      <c r="O153" s="148"/>
      <c r="P153" s="148"/>
      <c r="Q153" s="148" t="e">
        <f t="shared" si="60"/>
        <v>#VALUE!</v>
      </c>
      <c r="R153" s="148" t="e">
        <f t="shared" si="61"/>
        <v>#VALUE!</v>
      </c>
      <c r="S153" s="137" t="e">
        <f t="shared" si="49"/>
        <v>#VALUE!</v>
      </c>
      <c r="T153" s="275" t="e">
        <f t="shared" si="41"/>
        <v>#VALUE!</v>
      </c>
      <c r="U153" s="275" t="e">
        <f t="shared" si="43"/>
        <v>#VALUE!</v>
      </c>
      <c r="V153" s="275" t="e">
        <f t="shared" si="43"/>
        <v>#VALUE!</v>
      </c>
      <c r="W153" s="275" t="e">
        <f t="shared" si="43"/>
        <v>#VALUE!</v>
      </c>
      <c r="X153" s="275" t="e">
        <f t="shared" si="43"/>
        <v>#VALUE!</v>
      </c>
      <c r="Y153" s="275" t="e">
        <f t="shared" si="43"/>
        <v>#VALUE!</v>
      </c>
      <c r="Z153" s="275" t="e">
        <f t="shared" si="43"/>
        <v>#VALUE!</v>
      </c>
      <c r="AA153" s="275" t="e">
        <f t="shared" si="43"/>
        <v>#VALUE!</v>
      </c>
      <c r="AB153" s="275" t="e">
        <f t="shared" si="43"/>
        <v>#VALUE!</v>
      </c>
      <c r="AC153" s="275" t="e">
        <f t="shared" si="43"/>
        <v>#VALUE!</v>
      </c>
      <c r="AD153" s="275" t="e">
        <f t="shared" si="43"/>
        <v>#VALUE!</v>
      </c>
      <c r="AE153" s="276" t="e">
        <f t="shared" si="52"/>
        <v>#VALUE!</v>
      </c>
    </row>
    <row r="154" spans="1:31">
      <c r="A154" s="133" t="e">
        <f t="shared" si="53"/>
        <v>#VALUE!</v>
      </c>
      <c r="B154" s="134" t="e">
        <f t="shared" si="54"/>
        <v>#VALUE!</v>
      </c>
      <c r="C154" s="134" t="e">
        <f t="shared" si="55"/>
        <v>#VALUE!</v>
      </c>
      <c r="D154" s="135" t="e">
        <f t="shared" si="56"/>
        <v>#VALUE!</v>
      </c>
      <c r="E154" s="150" t="e">
        <f t="shared" si="44"/>
        <v>#VALUE!</v>
      </c>
      <c r="F154" s="150" t="e">
        <f t="shared" si="45"/>
        <v>#VALUE!</v>
      </c>
      <c r="G154" s="136" t="e">
        <f t="shared" si="46"/>
        <v>#VALUE!</v>
      </c>
      <c r="H154" s="148" t="e">
        <f t="shared" si="50"/>
        <v>#VALUE!</v>
      </c>
      <c r="I154" s="148" t="e">
        <f t="shared" si="57"/>
        <v>#VALUE!</v>
      </c>
      <c r="J154" s="148" t="e">
        <f t="shared" si="47"/>
        <v>#VALUE!</v>
      </c>
      <c r="K154" s="148" t="e">
        <f t="shared" si="58"/>
        <v>#VALUE!</v>
      </c>
      <c r="L154" s="148" t="e">
        <f t="shared" si="59"/>
        <v>#VALUE!</v>
      </c>
      <c r="M154" s="148" t="e">
        <f t="shared" si="48"/>
        <v>#VALUE!</v>
      </c>
      <c r="N154" s="148" t="e">
        <f t="shared" si="51"/>
        <v>#VALUE!</v>
      </c>
      <c r="O154" s="148"/>
      <c r="P154" s="148"/>
      <c r="Q154" s="148" t="e">
        <f t="shared" si="60"/>
        <v>#VALUE!</v>
      </c>
      <c r="R154" s="148" t="e">
        <f t="shared" si="61"/>
        <v>#VALUE!</v>
      </c>
      <c r="S154" s="137" t="e">
        <f t="shared" si="49"/>
        <v>#VALUE!</v>
      </c>
      <c r="T154" s="275" t="e">
        <f t="shared" si="41"/>
        <v>#VALUE!</v>
      </c>
      <c r="U154" s="275" t="e">
        <f t="shared" si="43"/>
        <v>#VALUE!</v>
      </c>
      <c r="V154" s="275" t="e">
        <f t="shared" si="43"/>
        <v>#VALUE!</v>
      </c>
      <c r="W154" s="275" t="e">
        <f t="shared" si="43"/>
        <v>#VALUE!</v>
      </c>
      <c r="X154" s="275" t="e">
        <f t="shared" si="43"/>
        <v>#VALUE!</v>
      </c>
      <c r="Y154" s="275" t="e">
        <f t="shared" si="43"/>
        <v>#VALUE!</v>
      </c>
      <c r="Z154" s="275" t="e">
        <f t="shared" si="43"/>
        <v>#VALUE!</v>
      </c>
      <c r="AA154" s="275" t="e">
        <f t="shared" si="43"/>
        <v>#VALUE!</v>
      </c>
      <c r="AB154" s="275" t="e">
        <f t="shared" si="43"/>
        <v>#VALUE!</v>
      </c>
      <c r="AC154" s="275" t="e">
        <f t="shared" si="43"/>
        <v>#VALUE!</v>
      </c>
      <c r="AD154" s="275" t="e">
        <f t="shared" si="43"/>
        <v>#VALUE!</v>
      </c>
      <c r="AE154" s="276" t="e">
        <f t="shared" si="52"/>
        <v>#VALUE!</v>
      </c>
    </row>
    <row r="155" spans="1:31">
      <c r="A155" s="133" t="e">
        <f t="shared" si="53"/>
        <v>#VALUE!</v>
      </c>
      <c r="B155" s="134" t="e">
        <f t="shared" si="54"/>
        <v>#VALUE!</v>
      </c>
      <c r="C155" s="134" t="e">
        <f t="shared" si="55"/>
        <v>#VALUE!</v>
      </c>
      <c r="D155" s="135" t="e">
        <f t="shared" si="56"/>
        <v>#VALUE!</v>
      </c>
      <c r="E155" s="150" t="e">
        <f t="shared" si="44"/>
        <v>#VALUE!</v>
      </c>
      <c r="F155" s="150" t="e">
        <f t="shared" si="45"/>
        <v>#VALUE!</v>
      </c>
      <c r="G155" s="136" t="e">
        <f t="shared" si="46"/>
        <v>#VALUE!</v>
      </c>
      <c r="H155" s="148" t="e">
        <f t="shared" si="50"/>
        <v>#VALUE!</v>
      </c>
      <c r="I155" s="148" t="e">
        <f t="shared" si="57"/>
        <v>#VALUE!</v>
      </c>
      <c r="J155" s="148" t="e">
        <f t="shared" si="47"/>
        <v>#VALUE!</v>
      </c>
      <c r="K155" s="148" t="e">
        <f t="shared" si="58"/>
        <v>#VALUE!</v>
      </c>
      <c r="L155" s="148" t="e">
        <f t="shared" si="59"/>
        <v>#VALUE!</v>
      </c>
      <c r="M155" s="148" t="e">
        <f t="shared" si="48"/>
        <v>#VALUE!</v>
      </c>
      <c r="N155" s="148" t="e">
        <f t="shared" si="51"/>
        <v>#VALUE!</v>
      </c>
      <c r="O155" s="148"/>
      <c r="P155" s="148"/>
      <c r="Q155" s="148" t="e">
        <f t="shared" si="60"/>
        <v>#VALUE!</v>
      </c>
      <c r="R155" s="148" t="e">
        <f t="shared" si="61"/>
        <v>#VALUE!</v>
      </c>
      <c r="S155" s="137" t="e">
        <f t="shared" si="49"/>
        <v>#VALUE!</v>
      </c>
      <c r="T155" s="275" t="e">
        <f t="shared" si="41"/>
        <v>#VALUE!</v>
      </c>
      <c r="U155" s="275" t="e">
        <f t="shared" si="43"/>
        <v>#VALUE!</v>
      </c>
      <c r="V155" s="275" t="e">
        <f t="shared" si="43"/>
        <v>#VALUE!</v>
      </c>
      <c r="W155" s="275" t="e">
        <f t="shared" si="43"/>
        <v>#VALUE!</v>
      </c>
      <c r="X155" s="275" t="e">
        <f t="shared" si="43"/>
        <v>#VALUE!</v>
      </c>
      <c r="Y155" s="275" t="e">
        <f t="shared" si="43"/>
        <v>#VALUE!</v>
      </c>
      <c r="Z155" s="275" t="e">
        <f t="shared" si="43"/>
        <v>#VALUE!</v>
      </c>
      <c r="AA155" s="275" t="e">
        <f t="shared" si="43"/>
        <v>#VALUE!</v>
      </c>
      <c r="AB155" s="275" t="e">
        <f t="shared" si="43"/>
        <v>#VALUE!</v>
      </c>
      <c r="AC155" s="275" t="e">
        <f t="shared" si="43"/>
        <v>#VALUE!</v>
      </c>
      <c r="AD155" s="275" t="e">
        <f t="shared" si="43"/>
        <v>#VALUE!</v>
      </c>
      <c r="AE155" s="276" t="e">
        <f t="shared" si="52"/>
        <v>#VALUE!</v>
      </c>
    </row>
    <row r="156" spans="1:31">
      <c r="A156" s="133" t="e">
        <f t="shared" si="53"/>
        <v>#VALUE!</v>
      </c>
      <c r="B156" s="134" t="e">
        <f t="shared" si="54"/>
        <v>#VALUE!</v>
      </c>
      <c r="C156" s="134" t="e">
        <f t="shared" si="55"/>
        <v>#VALUE!</v>
      </c>
      <c r="D156" s="135" t="e">
        <f t="shared" si="56"/>
        <v>#VALUE!</v>
      </c>
      <c r="E156" s="150" t="e">
        <f t="shared" si="44"/>
        <v>#VALUE!</v>
      </c>
      <c r="F156" s="150" t="e">
        <f t="shared" si="45"/>
        <v>#VALUE!</v>
      </c>
      <c r="G156" s="136" t="e">
        <f t="shared" si="46"/>
        <v>#VALUE!</v>
      </c>
      <c r="H156" s="148" t="e">
        <f t="shared" si="50"/>
        <v>#VALUE!</v>
      </c>
      <c r="I156" s="148" t="e">
        <f t="shared" si="57"/>
        <v>#VALUE!</v>
      </c>
      <c r="J156" s="148" t="e">
        <f t="shared" si="47"/>
        <v>#VALUE!</v>
      </c>
      <c r="K156" s="148" t="e">
        <f t="shared" si="58"/>
        <v>#VALUE!</v>
      </c>
      <c r="L156" s="148" t="e">
        <f t="shared" si="59"/>
        <v>#VALUE!</v>
      </c>
      <c r="M156" s="148" t="e">
        <f t="shared" si="48"/>
        <v>#VALUE!</v>
      </c>
      <c r="N156" s="148" t="e">
        <f t="shared" si="51"/>
        <v>#VALUE!</v>
      </c>
      <c r="O156" s="148"/>
      <c r="P156" s="148"/>
      <c r="Q156" s="148" t="e">
        <f t="shared" si="60"/>
        <v>#VALUE!</v>
      </c>
      <c r="R156" s="148" t="e">
        <f t="shared" si="61"/>
        <v>#VALUE!</v>
      </c>
      <c r="S156" s="137" t="e">
        <f t="shared" si="49"/>
        <v>#VALUE!</v>
      </c>
      <c r="T156" s="275" t="e">
        <f t="shared" si="41"/>
        <v>#VALUE!</v>
      </c>
      <c r="U156" s="275" t="e">
        <f t="shared" si="43"/>
        <v>#VALUE!</v>
      </c>
      <c r="V156" s="275" t="e">
        <f t="shared" si="43"/>
        <v>#VALUE!</v>
      </c>
      <c r="W156" s="275" t="e">
        <f t="shared" si="43"/>
        <v>#VALUE!</v>
      </c>
      <c r="X156" s="275" t="e">
        <f t="shared" si="43"/>
        <v>#VALUE!</v>
      </c>
      <c r="Y156" s="275" t="e">
        <f t="shared" si="43"/>
        <v>#VALUE!</v>
      </c>
      <c r="Z156" s="275" t="e">
        <f t="shared" si="43"/>
        <v>#VALUE!</v>
      </c>
      <c r="AA156" s="275" t="e">
        <f t="shared" si="43"/>
        <v>#VALUE!</v>
      </c>
      <c r="AB156" s="275" t="e">
        <f t="shared" si="43"/>
        <v>#VALUE!</v>
      </c>
      <c r="AC156" s="275" t="e">
        <f t="shared" si="43"/>
        <v>#VALUE!</v>
      </c>
      <c r="AD156" s="275" t="e">
        <f t="shared" si="43"/>
        <v>#VALUE!</v>
      </c>
      <c r="AE156" s="276" t="e">
        <f t="shared" si="52"/>
        <v>#VALUE!</v>
      </c>
    </row>
    <row r="157" spans="1:31">
      <c r="A157" s="133" t="e">
        <f t="shared" si="53"/>
        <v>#VALUE!</v>
      </c>
      <c r="B157" s="134" t="e">
        <f t="shared" si="54"/>
        <v>#VALUE!</v>
      </c>
      <c r="C157" s="134" t="e">
        <f t="shared" si="55"/>
        <v>#VALUE!</v>
      </c>
      <c r="D157" s="135" t="e">
        <f t="shared" si="56"/>
        <v>#VALUE!</v>
      </c>
      <c r="E157" s="150" t="e">
        <f t="shared" si="44"/>
        <v>#VALUE!</v>
      </c>
      <c r="F157" s="150" t="e">
        <f t="shared" si="45"/>
        <v>#VALUE!</v>
      </c>
      <c r="G157" s="136" t="e">
        <f t="shared" si="46"/>
        <v>#VALUE!</v>
      </c>
      <c r="H157" s="148" t="e">
        <f t="shared" si="50"/>
        <v>#VALUE!</v>
      </c>
      <c r="I157" s="148" t="e">
        <f t="shared" si="57"/>
        <v>#VALUE!</v>
      </c>
      <c r="J157" s="148" t="e">
        <f t="shared" si="47"/>
        <v>#VALUE!</v>
      </c>
      <c r="K157" s="148" t="e">
        <f t="shared" si="58"/>
        <v>#VALUE!</v>
      </c>
      <c r="L157" s="148" t="e">
        <f t="shared" si="59"/>
        <v>#VALUE!</v>
      </c>
      <c r="M157" s="148" t="e">
        <f t="shared" si="48"/>
        <v>#VALUE!</v>
      </c>
      <c r="N157" s="148" t="e">
        <f t="shared" si="51"/>
        <v>#VALUE!</v>
      </c>
      <c r="O157" s="148"/>
      <c r="P157" s="148"/>
      <c r="Q157" s="148" t="e">
        <f t="shared" si="60"/>
        <v>#VALUE!</v>
      </c>
      <c r="R157" s="148" t="e">
        <f t="shared" si="61"/>
        <v>#VALUE!</v>
      </c>
      <c r="S157" s="137" t="e">
        <f t="shared" si="49"/>
        <v>#VALUE!</v>
      </c>
      <c r="T157" s="275" t="e">
        <f t="shared" si="41"/>
        <v>#VALUE!</v>
      </c>
      <c r="U157" s="275" t="e">
        <f t="shared" si="43"/>
        <v>#VALUE!</v>
      </c>
      <c r="V157" s="275" t="e">
        <f t="shared" si="43"/>
        <v>#VALUE!</v>
      </c>
      <c r="W157" s="275" t="e">
        <f t="shared" si="43"/>
        <v>#VALUE!</v>
      </c>
      <c r="X157" s="275" t="e">
        <f t="shared" si="43"/>
        <v>#VALUE!</v>
      </c>
      <c r="Y157" s="275" t="e">
        <f t="shared" si="43"/>
        <v>#VALUE!</v>
      </c>
      <c r="Z157" s="275" t="e">
        <f t="shared" si="43"/>
        <v>#VALUE!</v>
      </c>
      <c r="AA157" s="275" t="e">
        <f t="shared" si="43"/>
        <v>#VALUE!</v>
      </c>
      <c r="AB157" s="275" t="e">
        <f t="shared" si="43"/>
        <v>#VALUE!</v>
      </c>
      <c r="AC157" s="275" t="e">
        <f t="shared" si="43"/>
        <v>#VALUE!</v>
      </c>
      <c r="AD157" s="275" t="e">
        <f t="shared" si="43"/>
        <v>#VALUE!</v>
      </c>
      <c r="AE157" s="276" t="e">
        <f t="shared" si="52"/>
        <v>#VALUE!</v>
      </c>
    </row>
    <row r="158" spans="1:31">
      <c r="A158" s="133" t="e">
        <f t="shared" si="53"/>
        <v>#VALUE!</v>
      </c>
      <c r="B158" s="134" t="e">
        <f t="shared" si="54"/>
        <v>#VALUE!</v>
      </c>
      <c r="C158" s="134" t="e">
        <f t="shared" si="55"/>
        <v>#VALUE!</v>
      </c>
      <c r="D158" s="135" t="e">
        <f t="shared" si="56"/>
        <v>#VALUE!</v>
      </c>
      <c r="E158" s="150" t="e">
        <f t="shared" si="44"/>
        <v>#VALUE!</v>
      </c>
      <c r="F158" s="150" t="e">
        <f t="shared" si="45"/>
        <v>#VALUE!</v>
      </c>
      <c r="G158" s="136" t="e">
        <f t="shared" si="46"/>
        <v>#VALUE!</v>
      </c>
      <c r="H158" s="148" t="e">
        <f t="shared" si="50"/>
        <v>#VALUE!</v>
      </c>
      <c r="I158" s="148" t="e">
        <f t="shared" si="57"/>
        <v>#VALUE!</v>
      </c>
      <c r="J158" s="148" t="e">
        <f t="shared" si="47"/>
        <v>#VALUE!</v>
      </c>
      <c r="K158" s="148" t="e">
        <f t="shared" si="58"/>
        <v>#VALUE!</v>
      </c>
      <c r="L158" s="148" t="e">
        <f t="shared" si="59"/>
        <v>#VALUE!</v>
      </c>
      <c r="M158" s="148" t="e">
        <f t="shared" si="48"/>
        <v>#VALUE!</v>
      </c>
      <c r="N158" s="148" t="e">
        <f t="shared" si="51"/>
        <v>#VALUE!</v>
      </c>
      <c r="O158" s="148"/>
      <c r="P158" s="148"/>
      <c r="Q158" s="148" t="e">
        <f t="shared" si="60"/>
        <v>#VALUE!</v>
      </c>
      <c r="R158" s="148" t="e">
        <f t="shared" si="61"/>
        <v>#VALUE!</v>
      </c>
      <c r="S158" s="137" t="e">
        <f t="shared" si="49"/>
        <v>#VALUE!</v>
      </c>
      <c r="T158" s="275" t="e">
        <f t="shared" si="41"/>
        <v>#VALUE!</v>
      </c>
      <c r="U158" s="275" t="e">
        <f t="shared" si="43"/>
        <v>#VALUE!</v>
      </c>
      <c r="V158" s="275" t="e">
        <f t="shared" si="43"/>
        <v>#VALUE!</v>
      </c>
      <c r="W158" s="275" t="e">
        <f t="shared" si="43"/>
        <v>#VALUE!</v>
      </c>
      <c r="X158" s="275" t="e">
        <f t="shared" si="43"/>
        <v>#VALUE!</v>
      </c>
      <c r="Y158" s="275" t="e">
        <f t="shared" si="43"/>
        <v>#VALUE!</v>
      </c>
      <c r="Z158" s="275" t="e">
        <f t="shared" si="43"/>
        <v>#VALUE!</v>
      </c>
      <c r="AA158" s="275" t="e">
        <f t="shared" si="43"/>
        <v>#VALUE!</v>
      </c>
      <c r="AB158" s="275" t="e">
        <f t="shared" si="43"/>
        <v>#VALUE!</v>
      </c>
      <c r="AC158" s="275" t="e">
        <f t="shared" si="43"/>
        <v>#VALUE!</v>
      </c>
      <c r="AD158" s="275" t="e">
        <f t="shared" si="43"/>
        <v>#VALUE!</v>
      </c>
      <c r="AE158" s="276" t="e">
        <f t="shared" si="52"/>
        <v>#VALUE!</v>
      </c>
    </row>
    <row r="159" spans="1:31">
      <c r="A159" s="133" t="e">
        <f t="shared" si="53"/>
        <v>#VALUE!</v>
      </c>
      <c r="B159" s="134" t="e">
        <f t="shared" si="54"/>
        <v>#VALUE!</v>
      </c>
      <c r="C159" s="134" t="e">
        <f t="shared" si="55"/>
        <v>#VALUE!</v>
      </c>
      <c r="D159" s="135" t="e">
        <f t="shared" si="56"/>
        <v>#VALUE!</v>
      </c>
      <c r="E159" s="150" t="e">
        <f t="shared" si="44"/>
        <v>#VALUE!</v>
      </c>
      <c r="F159" s="150" t="e">
        <f t="shared" si="45"/>
        <v>#VALUE!</v>
      </c>
      <c r="G159" s="136" t="e">
        <f t="shared" si="46"/>
        <v>#VALUE!</v>
      </c>
      <c r="H159" s="148" t="e">
        <f t="shared" si="50"/>
        <v>#VALUE!</v>
      </c>
      <c r="I159" s="148" t="e">
        <f t="shared" si="57"/>
        <v>#VALUE!</v>
      </c>
      <c r="J159" s="148" t="e">
        <f t="shared" si="47"/>
        <v>#VALUE!</v>
      </c>
      <c r="K159" s="148" t="e">
        <f t="shared" si="58"/>
        <v>#VALUE!</v>
      </c>
      <c r="L159" s="148" t="e">
        <f t="shared" si="59"/>
        <v>#VALUE!</v>
      </c>
      <c r="M159" s="148" t="e">
        <f t="shared" si="48"/>
        <v>#VALUE!</v>
      </c>
      <c r="N159" s="148" t="e">
        <f t="shared" si="51"/>
        <v>#VALUE!</v>
      </c>
      <c r="O159" s="148"/>
      <c r="P159" s="148"/>
      <c r="Q159" s="148" t="e">
        <f t="shared" si="60"/>
        <v>#VALUE!</v>
      </c>
      <c r="R159" s="148" t="e">
        <f t="shared" si="61"/>
        <v>#VALUE!</v>
      </c>
      <c r="S159" s="137" t="e">
        <f t="shared" si="49"/>
        <v>#VALUE!</v>
      </c>
      <c r="T159" s="275" t="e">
        <f t="shared" si="41"/>
        <v>#VALUE!</v>
      </c>
      <c r="U159" s="275" t="e">
        <f t="shared" si="43"/>
        <v>#VALUE!</v>
      </c>
      <c r="V159" s="275" t="e">
        <f t="shared" si="43"/>
        <v>#VALUE!</v>
      </c>
      <c r="W159" s="275" t="e">
        <f t="shared" si="43"/>
        <v>#VALUE!</v>
      </c>
      <c r="X159" s="275" t="e">
        <f t="shared" si="43"/>
        <v>#VALUE!</v>
      </c>
      <c r="Y159" s="275" t="e">
        <f t="shared" si="43"/>
        <v>#VALUE!</v>
      </c>
      <c r="Z159" s="275" t="e">
        <f t="shared" si="43"/>
        <v>#VALUE!</v>
      </c>
      <c r="AA159" s="275" t="e">
        <f t="shared" si="43"/>
        <v>#VALUE!</v>
      </c>
      <c r="AB159" s="275" t="e">
        <f t="shared" si="43"/>
        <v>#VALUE!</v>
      </c>
      <c r="AC159" s="275" t="e">
        <f t="shared" si="43"/>
        <v>#VALUE!</v>
      </c>
      <c r="AD159" s="275" t="e">
        <f t="shared" si="43"/>
        <v>#VALUE!</v>
      </c>
      <c r="AE159" s="276" t="e">
        <f t="shared" si="52"/>
        <v>#VALUE!</v>
      </c>
    </row>
    <row r="160" spans="1:31">
      <c r="A160" s="133" t="e">
        <f t="shared" si="53"/>
        <v>#VALUE!</v>
      </c>
      <c r="B160" s="134" t="e">
        <f t="shared" si="54"/>
        <v>#VALUE!</v>
      </c>
      <c r="C160" s="134" t="e">
        <f t="shared" si="55"/>
        <v>#VALUE!</v>
      </c>
      <c r="D160" s="135" t="e">
        <f t="shared" si="56"/>
        <v>#VALUE!</v>
      </c>
      <c r="E160" s="150" t="e">
        <f t="shared" si="44"/>
        <v>#VALUE!</v>
      </c>
      <c r="F160" s="150" t="e">
        <f t="shared" si="45"/>
        <v>#VALUE!</v>
      </c>
      <c r="G160" s="136" t="e">
        <f t="shared" si="46"/>
        <v>#VALUE!</v>
      </c>
      <c r="H160" s="148" t="e">
        <f t="shared" si="50"/>
        <v>#VALUE!</v>
      </c>
      <c r="I160" s="148" t="e">
        <f t="shared" si="57"/>
        <v>#VALUE!</v>
      </c>
      <c r="J160" s="148" t="e">
        <f t="shared" si="47"/>
        <v>#VALUE!</v>
      </c>
      <c r="K160" s="148" t="e">
        <f t="shared" si="58"/>
        <v>#VALUE!</v>
      </c>
      <c r="L160" s="148" t="e">
        <f t="shared" si="59"/>
        <v>#VALUE!</v>
      </c>
      <c r="M160" s="148" t="e">
        <f t="shared" si="48"/>
        <v>#VALUE!</v>
      </c>
      <c r="N160" s="148" t="e">
        <f t="shared" si="51"/>
        <v>#VALUE!</v>
      </c>
      <c r="O160" s="148"/>
      <c r="P160" s="148"/>
      <c r="Q160" s="148" t="e">
        <f t="shared" si="60"/>
        <v>#VALUE!</v>
      </c>
      <c r="R160" s="148" t="e">
        <f t="shared" si="61"/>
        <v>#VALUE!</v>
      </c>
      <c r="S160" s="137" t="e">
        <f t="shared" si="49"/>
        <v>#VALUE!</v>
      </c>
      <c r="T160" s="275" t="e">
        <f t="shared" si="41"/>
        <v>#VALUE!</v>
      </c>
      <c r="U160" s="275" t="e">
        <f t="shared" si="43"/>
        <v>#VALUE!</v>
      </c>
      <c r="V160" s="275" t="e">
        <f t="shared" si="43"/>
        <v>#VALUE!</v>
      </c>
      <c r="W160" s="275" t="e">
        <f t="shared" si="43"/>
        <v>#VALUE!</v>
      </c>
      <c r="X160" s="275" t="e">
        <f t="shared" si="43"/>
        <v>#VALUE!</v>
      </c>
      <c r="Y160" s="275" t="e">
        <f t="shared" si="43"/>
        <v>#VALUE!</v>
      </c>
      <c r="Z160" s="275" t="e">
        <f t="shared" si="43"/>
        <v>#VALUE!</v>
      </c>
      <c r="AA160" s="275" t="e">
        <f t="shared" si="43"/>
        <v>#VALUE!</v>
      </c>
      <c r="AB160" s="275" t="e">
        <f t="shared" si="43"/>
        <v>#VALUE!</v>
      </c>
      <c r="AC160" s="275" t="e">
        <f t="shared" si="43"/>
        <v>#VALUE!</v>
      </c>
      <c r="AD160" s="275" t="e">
        <f t="shared" si="43"/>
        <v>#VALUE!</v>
      </c>
      <c r="AE160" s="276" t="e">
        <f t="shared" si="52"/>
        <v>#VALUE!</v>
      </c>
    </row>
    <row r="161" spans="1:31">
      <c r="A161" s="133" t="e">
        <f t="shared" si="53"/>
        <v>#VALUE!</v>
      </c>
      <c r="B161" s="134" t="e">
        <f t="shared" si="54"/>
        <v>#VALUE!</v>
      </c>
      <c r="C161" s="134" t="e">
        <f t="shared" si="55"/>
        <v>#VALUE!</v>
      </c>
      <c r="D161" s="135" t="e">
        <f t="shared" si="56"/>
        <v>#VALUE!</v>
      </c>
      <c r="E161" s="150" t="e">
        <f t="shared" si="44"/>
        <v>#VALUE!</v>
      </c>
      <c r="F161" s="150" t="e">
        <f t="shared" si="45"/>
        <v>#VALUE!</v>
      </c>
      <c r="G161" s="136" t="e">
        <f t="shared" si="46"/>
        <v>#VALUE!</v>
      </c>
      <c r="H161" s="148" t="e">
        <f t="shared" si="50"/>
        <v>#VALUE!</v>
      </c>
      <c r="I161" s="148" t="e">
        <f t="shared" si="57"/>
        <v>#VALUE!</v>
      </c>
      <c r="J161" s="148" t="e">
        <f t="shared" si="47"/>
        <v>#VALUE!</v>
      </c>
      <c r="K161" s="148" t="e">
        <f t="shared" si="58"/>
        <v>#VALUE!</v>
      </c>
      <c r="L161" s="148" t="e">
        <f t="shared" si="59"/>
        <v>#VALUE!</v>
      </c>
      <c r="M161" s="148" t="e">
        <f t="shared" si="48"/>
        <v>#VALUE!</v>
      </c>
      <c r="N161" s="148" t="e">
        <f t="shared" si="51"/>
        <v>#VALUE!</v>
      </c>
      <c r="O161" s="148"/>
      <c r="P161" s="148"/>
      <c r="Q161" s="148" t="e">
        <f t="shared" si="60"/>
        <v>#VALUE!</v>
      </c>
      <c r="R161" s="148" t="e">
        <f t="shared" si="61"/>
        <v>#VALUE!</v>
      </c>
      <c r="S161" s="137" t="e">
        <f t="shared" si="49"/>
        <v>#VALUE!</v>
      </c>
      <c r="T161" s="275" t="e">
        <f t="shared" si="41"/>
        <v>#VALUE!</v>
      </c>
      <c r="U161" s="275" t="e">
        <f t="shared" si="43"/>
        <v>#VALUE!</v>
      </c>
      <c r="V161" s="275" t="e">
        <f t="shared" si="43"/>
        <v>#VALUE!</v>
      </c>
      <c r="W161" s="275" t="e">
        <f t="shared" si="43"/>
        <v>#VALUE!</v>
      </c>
      <c r="X161" s="275" t="e">
        <f t="shared" si="43"/>
        <v>#VALUE!</v>
      </c>
      <c r="Y161" s="275" t="e">
        <f t="shared" si="43"/>
        <v>#VALUE!</v>
      </c>
      <c r="Z161" s="275" t="e">
        <f t="shared" si="43"/>
        <v>#VALUE!</v>
      </c>
      <c r="AA161" s="275" t="e">
        <f t="shared" si="43"/>
        <v>#VALUE!</v>
      </c>
      <c r="AB161" s="275" t="e">
        <f t="shared" si="43"/>
        <v>#VALUE!</v>
      </c>
      <c r="AC161" s="275" t="e">
        <f t="shared" si="43"/>
        <v>#VALUE!</v>
      </c>
      <c r="AD161" s="275" t="e">
        <f t="shared" si="43"/>
        <v>#VALUE!</v>
      </c>
      <c r="AE161" s="276" t="e">
        <f t="shared" si="52"/>
        <v>#VALUE!</v>
      </c>
    </row>
    <row r="162" spans="1:31">
      <c r="A162" s="133" t="e">
        <f t="shared" si="53"/>
        <v>#VALUE!</v>
      </c>
      <c r="B162" s="134" t="e">
        <f t="shared" si="54"/>
        <v>#VALUE!</v>
      </c>
      <c r="C162" s="134" t="e">
        <f t="shared" si="55"/>
        <v>#VALUE!</v>
      </c>
      <c r="D162" s="135" t="e">
        <f t="shared" si="56"/>
        <v>#VALUE!</v>
      </c>
      <c r="E162" s="150" t="e">
        <f t="shared" si="44"/>
        <v>#VALUE!</v>
      </c>
      <c r="F162" s="150" t="e">
        <f t="shared" si="45"/>
        <v>#VALUE!</v>
      </c>
      <c r="G162" s="136" t="e">
        <f t="shared" si="46"/>
        <v>#VALUE!</v>
      </c>
      <c r="H162" s="148" t="e">
        <f t="shared" si="50"/>
        <v>#VALUE!</v>
      </c>
      <c r="I162" s="148" t="e">
        <f t="shared" si="57"/>
        <v>#VALUE!</v>
      </c>
      <c r="J162" s="148" t="e">
        <f t="shared" si="47"/>
        <v>#VALUE!</v>
      </c>
      <c r="K162" s="148" t="e">
        <f t="shared" si="58"/>
        <v>#VALUE!</v>
      </c>
      <c r="L162" s="148" t="e">
        <f t="shared" si="59"/>
        <v>#VALUE!</v>
      </c>
      <c r="M162" s="148" t="e">
        <f t="shared" si="48"/>
        <v>#VALUE!</v>
      </c>
      <c r="N162" s="148" t="e">
        <f t="shared" si="51"/>
        <v>#VALUE!</v>
      </c>
      <c r="O162" s="148"/>
      <c r="P162" s="148"/>
      <c r="Q162" s="148" t="e">
        <f t="shared" si="60"/>
        <v>#VALUE!</v>
      </c>
      <c r="R162" s="148" t="e">
        <f t="shared" si="61"/>
        <v>#VALUE!</v>
      </c>
      <c r="S162" s="137" t="e">
        <f t="shared" si="49"/>
        <v>#VALUE!</v>
      </c>
      <c r="T162" s="275" t="e">
        <f t="shared" si="41"/>
        <v>#VALUE!</v>
      </c>
      <c r="U162" s="275" t="e">
        <f t="shared" si="43"/>
        <v>#VALUE!</v>
      </c>
      <c r="V162" s="275" t="e">
        <f t="shared" si="43"/>
        <v>#VALUE!</v>
      </c>
      <c r="W162" s="275" t="e">
        <f t="shared" si="43"/>
        <v>#VALUE!</v>
      </c>
      <c r="X162" s="275" t="e">
        <f t="shared" si="43"/>
        <v>#VALUE!</v>
      </c>
      <c r="Y162" s="275" t="e">
        <f t="shared" si="43"/>
        <v>#VALUE!</v>
      </c>
      <c r="Z162" s="275" t="e">
        <f t="shared" si="43"/>
        <v>#VALUE!</v>
      </c>
      <c r="AA162" s="275" t="e">
        <f t="shared" si="43"/>
        <v>#VALUE!</v>
      </c>
      <c r="AB162" s="275" t="e">
        <f t="shared" si="43"/>
        <v>#VALUE!</v>
      </c>
      <c r="AC162" s="275" t="e">
        <f t="shared" si="43"/>
        <v>#VALUE!</v>
      </c>
      <c r="AD162" s="275" t="e">
        <f t="shared" si="43"/>
        <v>#VALUE!</v>
      </c>
      <c r="AE162" s="276" t="e">
        <f t="shared" si="52"/>
        <v>#VALUE!</v>
      </c>
    </row>
    <row r="163" spans="1:31">
      <c r="A163" s="133" t="e">
        <f t="shared" si="53"/>
        <v>#VALUE!</v>
      </c>
      <c r="B163" s="134" t="e">
        <f t="shared" si="54"/>
        <v>#VALUE!</v>
      </c>
      <c r="C163" s="134" t="e">
        <f t="shared" si="55"/>
        <v>#VALUE!</v>
      </c>
      <c r="D163" s="135" t="e">
        <f t="shared" si="56"/>
        <v>#VALUE!</v>
      </c>
      <c r="E163" s="150" t="e">
        <f t="shared" si="44"/>
        <v>#VALUE!</v>
      </c>
      <c r="F163" s="150" t="e">
        <f t="shared" si="45"/>
        <v>#VALUE!</v>
      </c>
      <c r="G163" s="136" t="e">
        <f t="shared" si="46"/>
        <v>#VALUE!</v>
      </c>
      <c r="H163" s="148" t="e">
        <f t="shared" si="50"/>
        <v>#VALUE!</v>
      </c>
      <c r="I163" s="148" t="e">
        <f t="shared" si="57"/>
        <v>#VALUE!</v>
      </c>
      <c r="J163" s="148" t="e">
        <f t="shared" si="47"/>
        <v>#VALUE!</v>
      </c>
      <c r="K163" s="148" t="e">
        <f t="shared" si="58"/>
        <v>#VALUE!</v>
      </c>
      <c r="L163" s="148" t="e">
        <f t="shared" si="59"/>
        <v>#VALUE!</v>
      </c>
      <c r="M163" s="148" t="e">
        <f t="shared" si="48"/>
        <v>#VALUE!</v>
      </c>
      <c r="N163" s="148" t="e">
        <f t="shared" si="51"/>
        <v>#VALUE!</v>
      </c>
      <c r="O163" s="148"/>
      <c r="P163" s="148"/>
      <c r="Q163" s="148" t="e">
        <f t="shared" si="60"/>
        <v>#VALUE!</v>
      </c>
      <c r="R163" s="148" t="e">
        <f t="shared" si="61"/>
        <v>#VALUE!</v>
      </c>
      <c r="S163" s="137" t="e">
        <f t="shared" si="49"/>
        <v>#VALUE!</v>
      </c>
      <c r="T163" s="275" t="e">
        <f t="shared" si="41"/>
        <v>#VALUE!</v>
      </c>
      <c r="U163" s="275" t="e">
        <f t="shared" si="43"/>
        <v>#VALUE!</v>
      </c>
      <c r="V163" s="275" t="e">
        <f t="shared" si="43"/>
        <v>#VALUE!</v>
      </c>
      <c r="W163" s="275" t="e">
        <f t="shared" si="43"/>
        <v>#VALUE!</v>
      </c>
      <c r="X163" s="275" t="e">
        <f t="shared" si="43"/>
        <v>#VALUE!</v>
      </c>
      <c r="Y163" s="275" t="e">
        <f t="shared" si="43"/>
        <v>#VALUE!</v>
      </c>
      <c r="Z163" s="275" t="e">
        <f t="shared" si="43"/>
        <v>#VALUE!</v>
      </c>
      <c r="AA163" s="275" t="e">
        <f t="shared" si="43"/>
        <v>#VALUE!</v>
      </c>
      <c r="AB163" s="275" t="e">
        <f t="shared" si="43"/>
        <v>#VALUE!</v>
      </c>
      <c r="AC163" s="275" t="e">
        <f t="shared" si="43"/>
        <v>#VALUE!</v>
      </c>
      <c r="AD163" s="275" t="e">
        <f t="shared" si="43"/>
        <v>#VALUE!</v>
      </c>
      <c r="AE163" s="276" t="e">
        <f t="shared" si="52"/>
        <v>#VALUE!</v>
      </c>
    </row>
    <row r="164" spans="1:31">
      <c r="A164" s="133" t="e">
        <f t="shared" si="53"/>
        <v>#VALUE!</v>
      </c>
      <c r="B164" s="134" t="e">
        <f t="shared" si="54"/>
        <v>#VALUE!</v>
      </c>
      <c r="C164" s="134" t="e">
        <f t="shared" si="55"/>
        <v>#VALUE!</v>
      </c>
      <c r="D164" s="135" t="e">
        <f t="shared" si="56"/>
        <v>#VALUE!</v>
      </c>
      <c r="E164" s="150" t="e">
        <f t="shared" si="44"/>
        <v>#VALUE!</v>
      </c>
      <c r="F164" s="150" t="e">
        <f t="shared" si="45"/>
        <v>#VALUE!</v>
      </c>
      <c r="G164" s="136" t="e">
        <f t="shared" si="46"/>
        <v>#VALUE!</v>
      </c>
      <c r="H164" s="148" t="e">
        <f t="shared" si="50"/>
        <v>#VALUE!</v>
      </c>
      <c r="I164" s="148" t="e">
        <f t="shared" si="57"/>
        <v>#VALUE!</v>
      </c>
      <c r="J164" s="148" t="e">
        <f t="shared" si="47"/>
        <v>#VALUE!</v>
      </c>
      <c r="K164" s="148" t="e">
        <f t="shared" si="58"/>
        <v>#VALUE!</v>
      </c>
      <c r="L164" s="148" t="e">
        <f t="shared" si="59"/>
        <v>#VALUE!</v>
      </c>
      <c r="M164" s="148" t="e">
        <f t="shared" si="48"/>
        <v>#VALUE!</v>
      </c>
      <c r="N164" s="148" t="e">
        <f t="shared" si="51"/>
        <v>#VALUE!</v>
      </c>
      <c r="O164" s="148"/>
      <c r="P164" s="148"/>
      <c r="Q164" s="148" t="e">
        <f t="shared" si="60"/>
        <v>#VALUE!</v>
      </c>
      <c r="R164" s="148" t="e">
        <f t="shared" si="61"/>
        <v>#VALUE!</v>
      </c>
      <c r="S164" s="137" t="e">
        <f t="shared" si="49"/>
        <v>#VALUE!</v>
      </c>
      <c r="T164" s="275" t="e">
        <f t="shared" si="41"/>
        <v>#VALUE!</v>
      </c>
      <c r="U164" s="275" t="e">
        <f t="shared" si="43"/>
        <v>#VALUE!</v>
      </c>
      <c r="V164" s="275" t="e">
        <f t="shared" si="43"/>
        <v>#VALUE!</v>
      </c>
      <c r="W164" s="275" t="e">
        <f t="shared" si="43"/>
        <v>#VALUE!</v>
      </c>
      <c r="X164" s="275" t="e">
        <f t="shared" si="43"/>
        <v>#VALUE!</v>
      </c>
      <c r="Y164" s="275" t="e">
        <f t="shared" si="43"/>
        <v>#VALUE!</v>
      </c>
      <c r="Z164" s="275" t="e">
        <f t="shared" si="43"/>
        <v>#VALUE!</v>
      </c>
      <c r="AA164" s="275" t="e">
        <f t="shared" si="43"/>
        <v>#VALUE!</v>
      </c>
      <c r="AB164" s="275" t="e">
        <f t="shared" si="43"/>
        <v>#VALUE!</v>
      </c>
      <c r="AC164" s="275" t="e">
        <f t="shared" si="43"/>
        <v>#VALUE!</v>
      </c>
      <c r="AD164" s="275" t="e">
        <f t="shared" si="43"/>
        <v>#VALUE!</v>
      </c>
      <c r="AE164" s="276" t="e">
        <f t="shared" si="52"/>
        <v>#VALUE!</v>
      </c>
    </row>
    <row r="165" spans="1:31">
      <c r="A165" s="133" t="e">
        <f t="shared" si="53"/>
        <v>#VALUE!</v>
      </c>
      <c r="B165" s="134" t="e">
        <f t="shared" si="54"/>
        <v>#VALUE!</v>
      </c>
      <c r="C165" s="134" t="e">
        <f t="shared" si="55"/>
        <v>#VALUE!</v>
      </c>
      <c r="D165" s="135" t="e">
        <f t="shared" si="56"/>
        <v>#VALUE!</v>
      </c>
      <c r="E165" s="150" t="e">
        <f t="shared" si="44"/>
        <v>#VALUE!</v>
      </c>
      <c r="F165" s="150" t="e">
        <f t="shared" si="45"/>
        <v>#VALUE!</v>
      </c>
      <c r="G165" s="136" t="e">
        <f t="shared" si="46"/>
        <v>#VALUE!</v>
      </c>
      <c r="H165" s="148" t="e">
        <f t="shared" si="50"/>
        <v>#VALUE!</v>
      </c>
      <c r="I165" s="148" t="e">
        <f t="shared" si="57"/>
        <v>#VALUE!</v>
      </c>
      <c r="J165" s="148" t="e">
        <f t="shared" si="47"/>
        <v>#VALUE!</v>
      </c>
      <c r="K165" s="148" t="e">
        <f t="shared" si="58"/>
        <v>#VALUE!</v>
      </c>
      <c r="L165" s="148" t="e">
        <f t="shared" si="59"/>
        <v>#VALUE!</v>
      </c>
      <c r="M165" s="148" t="e">
        <f t="shared" si="48"/>
        <v>#VALUE!</v>
      </c>
      <c r="N165" s="148" t="e">
        <f t="shared" si="51"/>
        <v>#VALUE!</v>
      </c>
      <c r="O165" s="148"/>
      <c r="P165" s="148"/>
      <c r="Q165" s="148" t="e">
        <f t="shared" si="60"/>
        <v>#VALUE!</v>
      </c>
      <c r="R165" s="148" t="e">
        <f t="shared" si="61"/>
        <v>#VALUE!</v>
      </c>
      <c r="S165" s="137" t="e">
        <f t="shared" si="49"/>
        <v>#VALUE!</v>
      </c>
      <c r="T165" s="275" t="e">
        <f t="shared" si="41"/>
        <v>#VALUE!</v>
      </c>
      <c r="U165" s="275" t="e">
        <f t="shared" si="43"/>
        <v>#VALUE!</v>
      </c>
      <c r="V165" s="275" t="e">
        <f t="shared" si="43"/>
        <v>#VALUE!</v>
      </c>
      <c r="W165" s="275" t="e">
        <f t="shared" si="43"/>
        <v>#VALUE!</v>
      </c>
      <c r="X165" s="275" t="e">
        <f t="shared" si="43"/>
        <v>#VALUE!</v>
      </c>
      <c r="Y165" s="275" t="e">
        <f t="shared" si="43"/>
        <v>#VALUE!</v>
      </c>
      <c r="Z165" s="275" t="e">
        <f t="shared" si="43"/>
        <v>#VALUE!</v>
      </c>
      <c r="AA165" s="275" t="e">
        <f t="shared" si="43"/>
        <v>#VALUE!</v>
      </c>
      <c r="AB165" s="275" t="e">
        <f t="shared" si="43"/>
        <v>#VALUE!</v>
      </c>
      <c r="AC165" s="275" t="e">
        <f t="shared" si="43"/>
        <v>#VALUE!</v>
      </c>
      <c r="AD165" s="275" t="e">
        <f t="shared" si="43"/>
        <v>#VALUE!</v>
      </c>
      <c r="AE165" s="276" t="e">
        <f t="shared" si="52"/>
        <v>#VALUE!</v>
      </c>
    </row>
    <row r="166" spans="1:31">
      <c r="A166" s="133" t="e">
        <f t="shared" si="53"/>
        <v>#VALUE!</v>
      </c>
      <c r="B166" s="134" t="e">
        <f t="shared" si="54"/>
        <v>#VALUE!</v>
      </c>
      <c r="C166" s="134" t="e">
        <f t="shared" si="55"/>
        <v>#VALUE!</v>
      </c>
      <c r="D166" s="135" t="e">
        <f t="shared" si="56"/>
        <v>#VALUE!</v>
      </c>
      <c r="E166" s="150" t="e">
        <f t="shared" si="44"/>
        <v>#VALUE!</v>
      </c>
      <c r="F166" s="150" t="e">
        <f t="shared" si="45"/>
        <v>#VALUE!</v>
      </c>
      <c r="G166" s="136" t="e">
        <f t="shared" si="46"/>
        <v>#VALUE!</v>
      </c>
      <c r="H166" s="148" t="e">
        <f t="shared" si="50"/>
        <v>#VALUE!</v>
      </c>
      <c r="I166" s="148" t="e">
        <f t="shared" si="57"/>
        <v>#VALUE!</v>
      </c>
      <c r="J166" s="148" t="e">
        <f t="shared" si="47"/>
        <v>#VALUE!</v>
      </c>
      <c r="K166" s="148" t="e">
        <f t="shared" si="58"/>
        <v>#VALUE!</v>
      </c>
      <c r="L166" s="148" t="e">
        <f t="shared" si="59"/>
        <v>#VALUE!</v>
      </c>
      <c r="M166" s="148" t="e">
        <f t="shared" si="48"/>
        <v>#VALUE!</v>
      </c>
      <c r="N166" s="148" t="e">
        <f t="shared" si="51"/>
        <v>#VALUE!</v>
      </c>
      <c r="O166" s="148"/>
      <c r="P166" s="148"/>
      <c r="Q166" s="148" t="e">
        <f t="shared" si="60"/>
        <v>#VALUE!</v>
      </c>
      <c r="R166" s="148" t="e">
        <f t="shared" si="61"/>
        <v>#VALUE!</v>
      </c>
      <c r="S166" s="137" t="e">
        <f t="shared" si="49"/>
        <v>#VALUE!</v>
      </c>
      <c r="T166" s="275" t="e">
        <f t="shared" si="41"/>
        <v>#VALUE!</v>
      </c>
      <c r="U166" s="275" t="e">
        <f t="shared" si="43"/>
        <v>#VALUE!</v>
      </c>
      <c r="V166" s="275" t="e">
        <f t="shared" si="43"/>
        <v>#VALUE!</v>
      </c>
      <c r="W166" s="275" t="e">
        <f t="shared" si="43"/>
        <v>#VALUE!</v>
      </c>
      <c r="X166" s="275" t="e">
        <f t="shared" si="43"/>
        <v>#VALUE!</v>
      </c>
      <c r="Y166" s="275" t="e">
        <f t="shared" si="43"/>
        <v>#VALUE!</v>
      </c>
      <c r="Z166" s="275" t="e">
        <f t="shared" si="43"/>
        <v>#VALUE!</v>
      </c>
      <c r="AA166" s="275" t="e">
        <f t="shared" si="43"/>
        <v>#VALUE!</v>
      </c>
      <c r="AB166" s="275" t="e">
        <f t="shared" si="43"/>
        <v>#VALUE!</v>
      </c>
      <c r="AC166" s="275" t="e">
        <f t="shared" si="43"/>
        <v>#VALUE!</v>
      </c>
      <c r="AD166" s="275" t="e">
        <f t="shared" si="43"/>
        <v>#VALUE!</v>
      </c>
      <c r="AE166" s="276" t="e">
        <f t="shared" si="52"/>
        <v>#VALUE!</v>
      </c>
    </row>
    <row r="167" spans="1:31">
      <c r="A167" s="133" t="e">
        <f t="shared" si="53"/>
        <v>#VALUE!</v>
      </c>
      <c r="B167" s="134" t="e">
        <f t="shared" si="54"/>
        <v>#VALUE!</v>
      </c>
      <c r="C167" s="134" t="e">
        <f t="shared" si="55"/>
        <v>#VALUE!</v>
      </c>
      <c r="D167" s="135" t="e">
        <f t="shared" si="56"/>
        <v>#VALUE!</v>
      </c>
      <c r="E167" s="150" t="e">
        <f t="shared" si="44"/>
        <v>#VALUE!</v>
      </c>
      <c r="F167" s="150" t="e">
        <f t="shared" si="45"/>
        <v>#VALUE!</v>
      </c>
      <c r="G167" s="136" t="e">
        <f t="shared" si="46"/>
        <v>#VALUE!</v>
      </c>
      <c r="H167" s="148" t="e">
        <f t="shared" si="50"/>
        <v>#VALUE!</v>
      </c>
      <c r="I167" s="148" t="e">
        <f t="shared" si="57"/>
        <v>#VALUE!</v>
      </c>
      <c r="J167" s="148" t="e">
        <f t="shared" si="47"/>
        <v>#VALUE!</v>
      </c>
      <c r="K167" s="148" t="e">
        <f t="shared" si="58"/>
        <v>#VALUE!</v>
      </c>
      <c r="L167" s="148" t="e">
        <f t="shared" si="59"/>
        <v>#VALUE!</v>
      </c>
      <c r="M167" s="148" t="e">
        <f t="shared" si="48"/>
        <v>#VALUE!</v>
      </c>
      <c r="N167" s="148" t="e">
        <f t="shared" si="51"/>
        <v>#VALUE!</v>
      </c>
      <c r="O167" s="148"/>
      <c r="P167" s="148"/>
      <c r="Q167" s="148" t="e">
        <f t="shared" si="60"/>
        <v>#VALUE!</v>
      </c>
      <c r="R167" s="148" t="e">
        <f t="shared" si="61"/>
        <v>#VALUE!</v>
      </c>
      <c r="S167" s="137" t="e">
        <f t="shared" si="49"/>
        <v>#VALUE!</v>
      </c>
      <c r="T167" s="275" t="e">
        <f t="shared" si="41"/>
        <v>#VALUE!</v>
      </c>
      <c r="U167" s="275" t="e">
        <f t="shared" si="43"/>
        <v>#VALUE!</v>
      </c>
      <c r="V167" s="275" t="e">
        <f t="shared" si="43"/>
        <v>#VALUE!</v>
      </c>
      <c r="W167" s="275" t="e">
        <f t="shared" si="43"/>
        <v>#VALUE!</v>
      </c>
      <c r="X167" s="275" t="e">
        <f t="shared" si="43"/>
        <v>#VALUE!</v>
      </c>
      <c r="Y167" s="275" t="e">
        <f t="shared" si="43"/>
        <v>#VALUE!</v>
      </c>
      <c r="Z167" s="275" t="e">
        <f t="shared" si="43"/>
        <v>#VALUE!</v>
      </c>
      <c r="AA167" s="275" t="e">
        <f t="shared" ref="U167:AD193" si="62">MAX(0,MIN(MAX(0,$M167),AA$7)-AA$6)</f>
        <v>#VALUE!</v>
      </c>
      <c r="AB167" s="275" t="e">
        <f t="shared" si="62"/>
        <v>#VALUE!</v>
      </c>
      <c r="AC167" s="275" t="e">
        <f t="shared" si="62"/>
        <v>#VALUE!</v>
      </c>
      <c r="AD167" s="275" t="e">
        <f t="shared" si="62"/>
        <v>#VALUE!</v>
      </c>
      <c r="AE167" s="276" t="e">
        <f t="shared" si="52"/>
        <v>#VALUE!</v>
      </c>
    </row>
    <row r="168" spans="1:31">
      <c r="A168" s="133" t="e">
        <f t="shared" si="53"/>
        <v>#VALUE!</v>
      </c>
      <c r="B168" s="134" t="e">
        <f t="shared" si="54"/>
        <v>#VALUE!</v>
      </c>
      <c r="C168" s="134" t="e">
        <f t="shared" si="55"/>
        <v>#VALUE!</v>
      </c>
      <c r="D168" s="135" t="e">
        <f t="shared" si="56"/>
        <v>#VALUE!</v>
      </c>
      <c r="E168" s="150" t="e">
        <f t="shared" si="44"/>
        <v>#VALUE!</v>
      </c>
      <c r="F168" s="150" t="e">
        <f t="shared" si="45"/>
        <v>#VALUE!</v>
      </c>
      <c r="G168" s="136" t="e">
        <f t="shared" si="46"/>
        <v>#VALUE!</v>
      </c>
      <c r="H168" s="148" t="e">
        <f t="shared" si="50"/>
        <v>#VALUE!</v>
      </c>
      <c r="I168" s="148" t="e">
        <f t="shared" si="57"/>
        <v>#VALUE!</v>
      </c>
      <c r="J168" s="148" t="e">
        <f t="shared" si="47"/>
        <v>#VALUE!</v>
      </c>
      <c r="K168" s="148" t="e">
        <f t="shared" si="58"/>
        <v>#VALUE!</v>
      </c>
      <c r="L168" s="148" t="e">
        <f t="shared" si="59"/>
        <v>#VALUE!</v>
      </c>
      <c r="M168" s="148" t="e">
        <f t="shared" si="48"/>
        <v>#VALUE!</v>
      </c>
      <c r="N168" s="148" t="e">
        <f t="shared" si="51"/>
        <v>#VALUE!</v>
      </c>
      <c r="O168" s="148"/>
      <c r="P168" s="148"/>
      <c r="Q168" s="148" t="e">
        <f t="shared" si="60"/>
        <v>#VALUE!</v>
      </c>
      <c r="R168" s="148" t="e">
        <f t="shared" si="61"/>
        <v>#VALUE!</v>
      </c>
      <c r="S168" s="137" t="e">
        <f t="shared" si="49"/>
        <v>#VALUE!</v>
      </c>
      <c r="T168" s="275" t="e">
        <f t="shared" si="41"/>
        <v>#VALUE!</v>
      </c>
      <c r="U168" s="275" t="e">
        <f t="shared" si="62"/>
        <v>#VALUE!</v>
      </c>
      <c r="V168" s="275" t="e">
        <f t="shared" si="62"/>
        <v>#VALUE!</v>
      </c>
      <c r="W168" s="275" t="e">
        <f t="shared" si="62"/>
        <v>#VALUE!</v>
      </c>
      <c r="X168" s="275" t="e">
        <f t="shared" si="62"/>
        <v>#VALUE!</v>
      </c>
      <c r="Y168" s="275" t="e">
        <f t="shared" si="62"/>
        <v>#VALUE!</v>
      </c>
      <c r="Z168" s="275" t="e">
        <f t="shared" si="62"/>
        <v>#VALUE!</v>
      </c>
      <c r="AA168" s="275" t="e">
        <f t="shared" si="62"/>
        <v>#VALUE!</v>
      </c>
      <c r="AB168" s="275" t="e">
        <f t="shared" si="62"/>
        <v>#VALUE!</v>
      </c>
      <c r="AC168" s="275" t="e">
        <f t="shared" si="62"/>
        <v>#VALUE!</v>
      </c>
      <c r="AD168" s="275" t="e">
        <f t="shared" si="62"/>
        <v>#VALUE!</v>
      </c>
      <c r="AE168" s="276" t="e">
        <f t="shared" si="52"/>
        <v>#VALUE!</v>
      </c>
    </row>
    <row r="169" spans="1:31">
      <c r="A169" s="133" t="e">
        <f t="shared" si="53"/>
        <v>#VALUE!</v>
      </c>
      <c r="B169" s="134" t="e">
        <f t="shared" si="54"/>
        <v>#VALUE!</v>
      </c>
      <c r="C169" s="134" t="e">
        <f t="shared" si="55"/>
        <v>#VALUE!</v>
      </c>
      <c r="D169" s="135" t="e">
        <f t="shared" si="56"/>
        <v>#VALUE!</v>
      </c>
      <c r="E169" s="150" t="e">
        <f t="shared" si="44"/>
        <v>#VALUE!</v>
      </c>
      <c r="F169" s="150" t="e">
        <f t="shared" si="45"/>
        <v>#VALUE!</v>
      </c>
      <c r="G169" s="136" t="e">
        <f t="shared" si="46"/>
        <v>#VALUE!</v>
      </c>
      <c r="H169" s="148" t="e">
        <f t="shared" si="50"/>
        <v>#VALUE!</v>
      </c>
      <c r="I169" s="148" t="e">
        <f t="shared" si="57"/>
        <v>#VALUE!</v>
      </c>
      <c r="J169" s="148" t="e">
        <f t="shared" si="47"/>
        <v>#VALUE!</v>
      </c>
      <c r="K169" s="148" t="e">
        <f t="shared" si="58"/>
        <v>#VALUE!</v>
      </c>
      <c r="L169" s="148" t="e">
        <f t="shared" si="59"/>
        <v>#VALUE!</v>
      </c>
      <c r="M169" s="148" t="e">
        <f t="shared" si="48"/>
        <v>#VALUE!</v>
      </c>
      <c r="N169" s="148" t="e">
        <f t="shared" si="51"/>
        <v>#VALUE!</v>
      </c>
      <c r="O169" s="148"/>
      <c r="P169" s="148"/>
      <c r="Q169" s="148" t="e">
        <f t="shared" si="60"/>
        <v>#VALUE!</v>
      </c>
      <c r="R169" s="148" t="e">
        <f t="shared" si="61"/>
        <v>#VALUE!</v>
      </c>
      <c r="S169" s="137" t="e">
        <f t="shared" si="49"/>
        <v>#VALUE!</v>
      </c>
      <c r="T169" s="275" t="e">
        <f t="shared" ref="T169:T196" si="63">MAX(0,MIN(MAX(0,$M169),T$7)-T$6)</f>
        <v>#VALUE!</v>
      </c>
      <c r="U169" s="275" t="e">
        <f t="shared" si="62"/>
        <v>#VALUE!</v>
      </c>
      <c r="V169" s="275" t="e">
        <f t="shared" si="62"/>
        <v>#VALUE!</v>
      </c>
      <c r="W169" s="275" t="e">
        <f t="shared" si="62"/>
        <v>#VALUE!</v>
      </c>
      <c r="X169" s="275" t="e">
        <f t="shared" si="62"/>
        <v>#VALUE!</v>
      </c>
      <c r="Y169" s="275" t="e">
        <f t="shared" si="62"/>
        <v>#VALUE!</v>
      </c>
      <c r="Z169" s="275" t="e">
        <f t="shared" si="62"/>
        <v>#VALUE!</v>
      </c>
      <c r="AA169" s="275" t="e">
        <f t="shared" si="62"/>
        <v>#VALUE!</v>
      </c>
      <c r="AB169" s="275" t="e">
        <f t="shared" si="62"/>
        <v>#VALUE!</v>
      </c>
      <c r="AC169" s="275" t="e">
        <f t="shared" si="62"/>
        <v>#VALUE!</v>
      </c>
      <c r="AD169" s="275" t="e">
        <f t="shared" si="62"/>
        <v>#VALUE!</v>
      </c>
      <c r="AE169" s="276" t="e">
        <f t="shared" si="52"/>
        <v>#VALUE!</v>
      </c>
    </row>
    <row r="170" spans="1:31">
      <c r="A170" s="133" t="e">
        <f t="shared" si="53"/>
        <v>#VALUE!</v>
      </c>
      <c r="B170" s="134" t="e">
        <f t="shared" si="54"/>
        <v>#VALUE!</v>
      </c>
      <c r="C170" s="134" t="e">
        <f t="shared" si="55"/>
        <v>#VALUE!</v>
      </c>
      <c r="D170" s="135" t="e">
        <f t="shared" si="56"/>
        <v>#VALUE!</v>
      </c>
      <c r="E170" s="150" t="e">
        <f t="shared" si="44"/>
        <v>#VALUE!</v>
      </c>
      <c r="F170" s="150" t="e">
        <f t="shared" si="45"/>
        <v>#VALUE!</v>
      </c>
      <c r="G170" s="136" t="e">
        <f t="shared" si="46"/>
        <v>#VALUE!</v>
      </c>
      <c r="H170" s="148" t="e">
        <f t="shared" si="50"/>
        <v>#VALUE!</v>
      </c>
      <c r="I170" s="148" t="e">
        <f t="shared" si="57"/>
        <v>#VALUE!</v>
      </c>
      <c r="J170" s="148" t="e">
        <f t="shared" si="47"/>
        <v>#VALUE!</v>
      </c>
      <c r="K170" s="148" t="e">
        <f t="shared" si="58"/>
        <v>#VALUE!</v>
      </c>
      <c r="L170" s="148" t="e">
        <f t="shared" si="59"/>
        <v>#VALUE!</v>
      </c>
      <c r="M170" s="148" t="e">
        <f t="shared" si="48"/>
        <v>#VALUE!</v>
      </c>
      <c r="N170" s="148" t="e">
        <f t="shared" si="51"/>
        <v>#VALUE!</v>
      </c>
      <c r="O170" s="148"/>
      <c r="P170" s="148"/>
      <c r="Q170" s="148" t="e">
        <f t="shared" si="60"/>
        <v>#VALUE!</v>
      </c>
      <c r="R170" s="148" t="e">
        <f t="shared" si="61"/>
        <v>#VALUE!</v>
      </c>
      <c r="S170" s="137" t="e">
        <f t="shared" si="49"/>
        <v>#VALUE!</v>
      </c>
      <c r="T170" s="275" t="e">
        <f t="shared" si="63"/>
        <v>#VALUE!</v>
      </c>
      <c r="U170" s="275" t="e">
        <f t="shared" si="62"/>
        <v>#VALUE!</v>
      </c>
      <c r="V170" s="275" t="e">
        <f t="shared" si="62"/>
        <v>#VALUE!</v>
      </c>
      <c r="W170" s="275" t="e">
        <f t="shared" si="62"/>
        <v>#VALUE!</v>
      </c>
      <c r="X170" s="275" t="e">
        <f t="shared" si="62"/>
        <v>#VALUE!</v>
      </c>
      <c r="Y170" s="275" t="e">
        <f t="shared" si="62"/>
        <v>#VALUE!</v>
      </c>
      <c r="Z170" s="275" t="e">
        <f t="shared" si="62"/>
        <v>#VALUE!</v>
      </c>
      <c r="AA170" s="275" t="e">
        <f t="shared" si="62"/>
        <v>#VALUE!</v>
      </c>
      <c r="AB170" s="275" t="e">
        <f t="shared" si="62"/>
        <v>#VALUE!</v>
      </c>
      <c r="AC170" s="275" t="e">
        <f t="shared" si="62"/>
        <v>#VALUE!</v>
      </c>
      <c r="AD170" s="275" t="e">
        <f t="shared" si="62"/>
        <v>#VALUE!</v>
      </c>
      <c r="AE170" s="276" t="e">
        <f t="shared" si="52"/>
        <v>#VALUE!</v>
      </c>
    </row>
    <row r="171" spans="1:31">
      <c r="A171" s="133" t="e">
        <f t="shared" si="53"/>
        <v>#VALUE!</v>
      </c>
      <c r="B171" s="134" t="e">
        <f t="shared" si="54"/>
        <v>#VALUE!</v>
      </c>
      <c r="C171" s="134" t="e">
        <f t="shared" si="55"/>
        <v>#VALUE!</v>
      </c>
      <c r="D171" s="135" t="e">
        <f t="shared" si="56"/>
        <v>#VALUE!</v>
      </c>
      <c r="E171" s="150" t="e">
        <f t="shared" si="44"/>
        <v>#VALUE!</v>
      </c>
      <c r="F171" s="150" t="e">
        <f t="shared" si="45"/>
        <v>#VALUE!</v>
      </c>
      <c r="G171" s="136" t="e">
        <f t="shared" si="46"/>
        <v>#VALUE!</v>
      </c>
      <c r="H171" s="148" t="e">
        <f t="shared" si="50"/>
        <v>#VALUE!</v>
      </c>
      <c r="I171" s="148" t="e">
        <f t="shared" si="57"/>
        <v>#VALUE!</v>
      </c>
      <c r="J171" s="148" t="e">
        <f t="shared" si="47"/>
        <v>#VALUE!</v>
      </c>
      <c r="K171" s="148" t="e">
        <f t="shared" si="58"/>
        <v>#VALUE!</v>
      </c>
      <c r="L171" s="148" t="e">
        <f t="shared" si="59"/>
        <v>#VALUE!</v>
      </c>
      <c r="M171" s="148" t="e">
        <f t="shared" si="48"/>
        <v>#VALUE!</v>
      </c>
      <c r="N171" s="148" t="e">
        <f t="shared" si="51"/>
        <v>#VALUE!</v>
      </c>
      <c r="O171" s="148"/>
      <c r="P171" s="148"/>
      <c r="Q171" s="148" t="e">
        <f t="shared" si="60"/>
        <v>#VALUE!</v>
      </c>
      <c r="R171" s="148" t="e">
        <f t="shared" si="61"/>
        <v>#VALUE!</v>
      </c>
      <c r="S171" s="137" t="e">
        <f t="shared" si="49"/>
        <v>#VALUE!</v>
      </c>
      <c r="T171" s="275" t="e">
        <f t="shared" si="63"/>
        <v>#VALUE!</v>
      </c>
      <c r="U171" s="275" t="e">
        <f t="shared" si="62"/>
        <v>#VALUE!</v>
      </c>
      <c r="V171" s="275" t="e">
        <f t="shared" si="62"/>
        <v>#VALUE!</v>
      </c>
      <c r="W171" s="275" t="e">
        <f t="shared" si="62"/>
        <v>#VALUE!</v>
      </c>
      <c r="X171" s="275" t="e">
        <f t="shared" si="62"/>
        <v>#VALUE!</v>
      </c>
      <c r="Y171" s="275" t="e">
        <f t="shared" si="62"/>
        <v>#VALUE!</v>
      </c>
      <c r="Z171" s="275" t="e">
        <f t="shared" si="62"/>
        <v>#VALUE!</v>
      </c>
      <c r="AA171" s="275" t="e">
        <f t="shared" si="62"/>
        <v>#VALUE!</v>
      </c>
      <c r="AB171" s="275" t="e">
        <f t="shared" si="62"/>
        <v>#VALUE!</v>
      </c>
      <c r="AC171" s="275" t="e">
        <f t="shared" si="62"/>
        <v>#VALUE!</v>
      </c>
      <c r="AD171" s="275" t="e">
        <f t="shared" si="62"/>
        <v>#VALUE!</v>
      </c>
      <c r="AE171" s="276" t="e">
        <f t="shared" si="52"/>
        <v>#VALUE!</v>
      </c>
    </row>
    <row r="172" spans="1:31">
      <c r="A172" s="133" t="e">
        <f t="shared" si="53"/>
        <v>#VALUE!</v>
      </c>
      <c r="B172" s="134" t="e">
        <f t="shared" si="54"/>
        <v>#VALUE!</v>
      </c>
      <c r="C172" s="134" t="e">
        <f t="shared" si="55"/>
        <v>#VALUE!</v>
      </c>
      <c r="D172" s="135" t="e">
        <f t="shared" si="56"/>
        <v>#VALUE!</v>
      </c>
      <c r="E172" s="150" t="e">
        <f t="shared" si="44"/>
        <v>#VALUE!</v>
      </c>
      <c r="F172" s="150" t="e">
        <f t="shared" si="45"/>
        <v>#VALUE!</v>
      </c>
      <c r="G172" s="136" t="e">
        <f t="shared" si="46"/>
        <v>#VALUE!</v>
      </c>
      <c r="H172" s="148" t="e">
        <f t="shared" si="50"/>
        <v>#VALUE!</v>
      </c>
      <c r="I172" s="148" t="e">
        <f t="shared" si="57"/>
        <v>#VALUE!</v>
      </c>
      <c r="J172" s="148" t="e">
        <f t="shared" si="47"/>
        <v>#VALUE!</v>
      </c>
      <c r="K172" s="148" t="e">
        <f t="shared" si="58"/>
        <v>#VALUE!</v>
      </c>
      <c r="L172" s="148" t="e">
        <f t="shared" si="59"/>
        <v>#VALUE!</v>
      </c>
      <c r="M172" s="148" t="e">
        <f t="shared" si="48"/>
        <v>#VALUE!</v>
      </c>
      <c r="N172" s="148" t="e">
        <f t="shared" si="51"/>
        <v>#VALUE!</v>
      </c>
      <c r="O172" s="148"/>
      <c r="P172" s="148"/>
      <c r="Q172" s="148" t="e">
        <f t="shared" si="60"/>
        <v>#VALUE!</v>
      </c>
      <c r="R172" s="148" t="e">
        <f t="shared" si="61"/>
        <v>#VALUE!</v>
      </c>
      <c r="S172" s="137" t="e">
        <f t="shared" si="49"/>
        <v>#VALUE!</v>
      </c>
      <c r="T172" s="275" t="e">
        <f t="shared" si="63"/>
        <v>#VALUE!</v>
      </c>
      <c r="U172" s="275" t="e">
        <f t="shared" si="62"/>
        <v>#VALUE!</v>
      </c>
      <c r="V172" s="275" t="e">
        <f t="shared" si="62"/>
        <v>#VALUE!</v>
      </c>
      <c r="W172" s="275" t="e">
        <f t="shared" si="62"/>
        <v>#VALUE!</v>
      </c>
      <c r="X172" s="275" t="e">
        <f t="shared" si="62"/>
        <v>#VALUE!</v>
      </c>
      <c r="Y172" s="275" t="e">
        <f t="shared" si="62"/>
        <v>#VALUE!</v>
      </c>
      <c r="Z172" s="275" t="e">
        <f t="shared" si="62"/>
        <v>#VALUE!</v>
      </c>
      <c r="AA172" s="275" t="e">
        <f t="shared" si="62"/>
        <v>#VALUE!</v>
      </c>
      <c r="AB172" s="275" t="e">
        <f t="shared" si="62"/>
        <v>#VALUE!</v>
      </c>
      <c r="AC172" s="275" t="e">
        <f t="shared" si="62"/>
        <v>#VALUE!</v>
      </c>
      <c r="AD172" s="275" t="e">
        <f t="shared" si="62"/>
        <v>#VALUE!</v>
      </c>
      <c r="AE172" s="276" t="e">
        <f t="shared" si="52"/>
        <v>#VALUE!</v>
      </c>
    </row>
    <row r="173" spans="1:31">
      <c r="A173" s="133" t="e">
        <f t="shared" si="53"/>
        <v>#VALUE!</v>
      </c>
      <c r="B173" s="134" t="e">
        <f t="shared" si="54"/>
        <v>#VALUE!</v>
      </c>
      <c r="C173" s="134" t="e">
        <f t="shared" si="55"/>
        <v>#VALUE!</v>
      </c>
      <c r="D173" s="135" t="e">
        <f t="shared" si="56"/>
        <v>#VALUE!</v>
      </c>
      <c r="E173" s="150" t="e">
        <f t="shared" si="44"/>
        <v>#VALUE!</v>
      </c>
      <c r="F173" s="150" t="e">
        <f t="shared" si="45"/>
        <v>#VALUE!</v>
      </c>
      <c r="G173" s="136" t="e">
        <f t="shared" si="46"/>
        <v>#VALUE!</v>
      </c>
      <c r="H173" s="148" t="e">
        <f t="shared" si="50"/>
        <v>#VALUE!</v>
      </c>
      <c r="I173" s="148" t="e">
        <f t="shared" si="57"/>
        <v>#VALUE!</v>
      </c>
      <c r="J173" s="148" t="e">
        <f t="shared" si="47"/>
        <v>#VALUE!</v>
      </c>
      <c r="K173" s="148" t="e">
        <f t="shared" si="58"/>
        <v>#VALUE!</v>
      </c>
      <c r="L173" s="148" t="e">
        <f t="shared" si="59"/>
        <v>#VALUE!</v>
      </c>
      <c r="M173" s="148" t="e">
        <f t="shared" si="48"/>
        <v>#VALUE!</v>
      </c>
      <c r="N173" s="148" t="e">
        <f t="shared" si="51"/>
        <v>#VALUE!</v>
      </c>
      <c r="O173" s="148"/>
      <c r="P173" s="148"/>
      <c r="Q173" s="148" t="e">
        <f t="shared" si="60"/>
        <v>#VALUE!</v>
      </c>
      <c r="R173" s="148" t="e">
        <f t="shared" si="61"/>
        <v>#VALUE!</v>
      </c>
      <c r="S173" s="137" t="e">
        <f t="shared" si="49"/>
        <v>#VALUE!</v>
      </c>
      <c r="T173" s="275" t="e">
        <f t="shared" si="63"/>
        <v>#VALUE!</v>
      </c>
      <c r="U173" s="275" t="e">
        <f t="shared" si="62"/>
        <v>#VALUE!</v>
      </c>
      <c r="V173" s="275" t="e">
        <f t="shared" si="62"/>
        <v>#VALUE!</v>
      </c>
      <c r="W173" s="275" t="e">
        <f t="shared" si="62"/>
        <v>#VALUE!</v>
      </c>
      <c r="X173" s="275" t="e">
        <f t="shared" si="62"/>
        <v>#VALUE!</v>
      </c>
      <c r="Y173" s="275" t="e">
        <f t="shared" si="62"/>
        <v>#VALUE!</v>
      </c>
      <c r="Z173" s="275" t="e">
        <f t="shared" si="62"/>
        <v>#VALUE!</v>
      </c>
      <c r="AA173" s="275" t="e">
        <f t="shared" si="62"/>
        <v>#VALUE!</v>
      </c>
      <c r="AB173" s="275" t="e">
        <f t="shared" si="62"/>
        <v>#VALUE!</v>
      </c>
      <c r="AC173" s="275" t="e">
        <f t="shared" si="62"/>
        <v>#VALUE!</v>
      </c>
      <c r="AD173" s="275" t="e">
        <f t="shared" si="62"/>
        <v>#VALUE!</v>
      </c>
      <c r="AE173" s="276" t="e">
        <f t="shared" si="52"/>
        <v>#VALUE!</v>
      </c>
    </row>
    <row r="174" spans="1:31">
      <c r="A174" s="133" t="e">
        <f t="shared" si="53"/>
        <v>#VALUE!</v>
      </c>
      <c r="B174" s="134" t="e">
        <f t="shared" si="54"/>
        <v>#VALUE!</v>
      </c>
      <c r="C174" s="134" t="e">
        <f t="shared" si="55"/>
        <v>#VALUE!</v>
      </c>
      <c r="D174" s="135" t="e">
        <f t="shared" si="56"/>
        <v>#VALUE!</v>
      </c>
      <c r="E174" s="150" t="e">
        <f t="shared" si="44"/>
        <v>#VALUE!</v>
      </c>
      <c r="F174" s="150" t="e">
        <f t="shared" si="45"/>
        <v>#VALUE!</v>
      </c>
      <c r="G174" s="136" t="e">
        <f t="shared" si="46"/>
        <v>#VALUE!</v>
      </c>
      <c r="H174" s="148" t="e">
        <f t="shared" si="50"/>
        <v>#VALUE!</v>
      </c>
      <c r="I174" s="148" t="e">
        <f t="shared" si="57"/>
        <v>#VALUE!</v>
      </c>
      <c r="J174" s="148" t="e">
        <f t="shared" si="47"/>
        <v>#VALUE!</v>
      </c>
      <c r="K174" s="148" t="e">
        <f t="shared" si="58"/>
        <v>#VALUE!</v>
      </c>
      <c r="L174" s="148" t="e">
        <f t="shared" si="59"/>
        <v>#VALUE!</v>
      </c>
      <c r="M174" s="148" t="e">
        <f t="shared" si="48"/>
        <v>#VALUE!</v>
      </c>
      <c r="N174" s="148" t="e">
        <f t="shared" si="51"/>
        <v>#VALUE!</v>
      </c>
      <c r="O174" s="148"/>
      <c r="P174" s="148"/>
      <c r="Q174" s="148" t="e">
        <f t="shared" si="60"/>
        <v>#VALUE!</v>
      </c>
      <c r="R174" s="148" t="e">
        <f t="shared" si="61"/>
        <v>#VALUE!</v>
      </c>
      <c r="S174" s="137" t="e">
        <f t="shared" si="49"/>
        <v>#VALUE!</v>
      </c>
      <c r="T174" s="275" t="e">
        <f t="shared" si="63"/>
        <v>#VALUE!</v>
      </c>
      <c r="U174" s="275" t="e">
        <f t="shared" si="62"/>
        <v>#VALUE!</v>
      </c>
      <c r="V174" s="275" t="e">
        <f t="shared" si="62"/>
        <v>#VALUE!</v>
      </c>
      <c r="W174" s="275" t="e">
        <f t="shared" si="62"/>
        <v>#VALUE!</v>
      </c>
      <c r="X174" s="275" t="e">
        <f t="shared" si="62"/>
        <v>#VALUE!</v>
      </c>
      <c r="Y174" s="275" t="e">
        <f t="shared" si="62"/>
        <v>#VALUE!</v>
      </c>
      <c r="Z174" s="275" t="e">
        <f t="shared" si="62"/>
        <v>#VALUE!</v>
      </c>
      <c r="AA174" s="275" t="e">
        <f t="shared" si="62"/>
        <v>#VALUE!</v>
      </c>
      <c r="AB174" s="275" t="e">
        <f t="shared" si="62"/>
        <v>#VALUE!</v>
      </c>
      <c r="AC174" s="275" t="e">
        <f t="shared" si="62"/>
        <v>#VALUE!</v>
      </c>
      <c r="AD174" s="275" t="e">
        <f t="shared" si="62"/>
        <v>#VALUE!</v>
      </c>
      <c r="AE174" s="276" t="e">
        <f t="shared" si="52"/>
        <v>#VALUE!</v>
      </c>
    </row>
    <row r="175" spans="1:31">
      <c r="A175" s="133" t="e">
        <f t="shared" si="53"/>
        <v>#VALUE!</v>
      </c>
      <c r="B175" s="134" t="e">
        <f t="shared" si="54"/>
        <v>#VALUE!</v>
      </c>
      <c r="C175" s="134" t="e">
        <f t="shared" si="55"/>
        <v>#VALUE!</v>
      </c>
      <c r="D175" s="135" t="e">
        <f t="shared" si="56"/>
        <v>#VALUE!</v>
      </c>
      <c r="E175" s="150" t="e">
        <f t="shared" si="44"/>
        <v>#VALUE!</v>
      </c>
      <c r="F175" s="150" t="e">
        <f t="shared" si="45"/>
        <v>#VALUE!</v>
      </c>
      <c r="G175" s="136" t="e">
        <f t="shared" si="46"/>
        <v>#VALUE!</v>
      </c>
      <c r="H175" s="148" t="e">
        <f t="shared" si="50"/>
        <v>#VALUE!</v>
      </c>
      <c r="I175" s="148" t="e">
        <f t="shared" si="57"/>
        <v>#VALUE!</v>
      </c>
      <c r="J175" s="148" t="e">
        <f t="shared" si="47"/>
        <v>#VALUE!</v>
      </c>
      <c r="K175" s="148" t="e">
        <f t="shared" si="58"/>
        <v>#VALUE!</v>
      </c>
      <c r="L175" s="148" t="e">
        <f t="shared" si="59"/>
        <v>#VALUE!</v>
      </c>
      <c r="M175" s="148" t="e">
        <f t="shared" si="48"/>
        <v>#VALUE!</v>
      </c>
      <c r="N175" s="148" t="e">
        <f t="shared" si="51"/>
        <v>#VALUE!</v>
      </c>
      <c r="O175" s="148"/>
      <c r="P175" s="148"/>
      <c r="Q175" s="148" t="e">
        <f t="shared" si="60"/>
        <v>#VALUE!</v>
      </c>
      <c r="R175" s="148" t="e">
        <f t="shared" si="61"/>
        <v>#VALUE!</v>
      </c>
      <c r="S175" s="137" t="e">
        <f t="shared" si="49"/>
        <v>#VALUE!</v>
      </c>
      <c r="T175" s="275" t="e">
        <f t="shared" si="63"/>
        <v>#VALUE!</v>
      </c>
      <c r="U175" s="275" t="e">
        <f t="shared" si="62"/>
        <v>#VALUE!</v>
      </c>
      <c r="V175" s="275" t="e">
        <f t="shared" si="62"/>
        <v>#VALUE!</v>
      </c>
      <c r="W175" s="275" t="e">
        <f t="shared" si="62"/>
        <v>#VALUE!</v>
      </c>
      <c r="X175" s="275" t="e">
        <f t="shared" si="62"/>
        <v>#VALUE!</v>
      </c>
      <c r="Y175" s="275" t="e">
        <f t="shared" si="62"/>
        <v>#VALUE!</v>
      </c>
      <c r="Z175" s="275" t="e">
        <f t="shared" si="62"/>
        <v>#VALUE!</v>
      </c>
      <c r="AA175" s="275" t="e">
        <f t="shared" si="62"/>
        <v>#VALUE!</v>
      </c>
      <c r="AB175" s="275" t="e">
        <f t="shared" si="62"/>
        <v>#VALUE!</v>
      </c>
      <c r="AC175" s="275" t="e">
        <f t="shared" si="62"/>
        <v>#VALUE!</v>
      </c>
      <c r="AD175" s="275" t="e">
        <f t="shared" si="62"/>
        <v>#VALUE!</v>
      </c>
      <c r="AE175" s="276" t="e">
        <f t="shared" si="52"/>
        <v>#VALUE!</v>
      </c>
    </row>
    <row r="176" spans="1:31">
      <c r="A176" s="133" t="e">
        <f t="shared" si="53"/>
        <v>#VALUE!</v>
      </c>
      <c r="B176" s="134" t="e">
        <f t="shared" si="54"/>
        <v>#VALUE!</v>
      </c>
      <c r="C176" s="134" t="e">
        <f t="shared" si="55"/>
        <v>#VALUE!</v>
      </c>
      <c r="D176" s="135" t="e">
        <f t="shared" si="56"/>
        <v>#VALUE!</v>
      </c>
      <c r="E176" s="150" t="e">
        <f t="shared" si="44"/>
        <v>#VALUE!</v>
      </c>
      <c r="F176" s="150" t="e">
        <f t="shared" si="45"/>
        <v>#VALUE!</v>
      </c>
      <c r="G176" s="136" t="e">
        <f t="shared" si="46"/>
        <v>#VALUE!</v>
      </c>
      <c r="H176" s="148" t="e">
        <f t="shared" si="50"/>
        <v>#VALUE!</v>
      </c>
      <c r="I176" s="148" t="e">
        <f t="shared" si="57"/>
        <v>#VALUE!</v>
      </c>
      <c r="J176" s="148" t="e">
        <f t="shared" si="47"/>
        <v>#VALUE!</v>
      </c>
      <c r="K176" s="148" t="e">
        <f t="shared" si="58"/>
        <v>#VALUE!</v>
      </c>
      <c r="L176" s="148" t="e">
        <f t="shared" si="59"/>
        <v>#VALUE!</v>
      </c>
      <c r="M176" s="148" t="e">
        <f t="shared" si="48"/>
        <v>#VALUE!</v>
      </c>
      <c r="N176" s="148" t="e">
        <f t="shared" si="51"/>
        <v>#VALUE!</v>
      </c>
      <c r="O176" s="148"/>
      <c r="P176" s="148"/>
      <c r="Q176" s="148" t="e">
        <f t="shared" si="60"/>
        <v>#VALUE!</v>
      </c>
      <c r="R176" s="148" t="e">
        <f t="shared" si="61"/>
        <v>#VALUE!</v>
      </c>
      <c r="S176" s="137" t="e">
        <f t="shared" si="49"/>
        <v>#VALUE!</v>
      </c>
      <c r="T176" s="275" t="e">
        <f t="shared" si="63"/>
        <v>#VALUE!</v>
      </c>
      <c r="U176" s="275" t="e">
        <f t="shared" si="62"/>
        <v>#VALUE!</v>
      </c>
      <c r="V176" s="275" t="e">
        <f t="shared" si="62"/>
        <v>#VALUE!</v>
      </c>
      <c r="W176" s="275" t="e">
        <f t="shared" si="62"/>
        <v>#VALUE!</v>
      </c>
      <c r="X176" s="275" t="e">
        <f t="shared" si="62"/>
        <v>#VALUE!</v>
      </c>
      <c r="Y176" s="275" t="e">
        <f t="shared" si="62"/>
        <v>#VALUE!</v>
      </c>
      <c r="Z176" s="275" t="e">
        <f t="shared" si="62"/>
        <v>#VALUE!</v>
      </c>
      <c r="AA176" s="275" t="e">
        <f t="shared" si="62"/>
        <v>#VALUE!</v>
      </c>
      <c r="AB176" s="275" t="e">
        <f t="shared" si="62"/>
        <v>#VALUE!</v>
      </c>
      <c r="AC176" s="275" t="e">
        <f t="shared" si="62"/>
        <v>#VALUE!</v>
      </c>
      <c r="AD176" s="275" t="e">
        <f t="shared" si="62"/>
        <v>#VALUE!</v>
      </c>
      <c r="AE176" s="276" t="e">
        <f t="shared" si="52"/>
        <v>#VALUE!</v>
      </c>
    </row>
    <row r="177" spans="1:31">
      <c r="A177" s="133" t="e">
        <f t="shared" si="53"/>
        <v>#VALUE!</v>
      </c>
      <c r="B177" s="134" t="e">
        <f t="shared" si="54"/>
        <v>#VALUE!</v>
      </c>
      <c r="C177" s="134" t="e">
        <f t="shared" si="55"/>
        <v>#VALUE!</v>
      </c>
      <c r="D177" s="135" t="e">
        <f t="shared" si="56"/>
        <v>#VALUE!</v>
      </c>
      <c r="E177" s="150" t="e">
        <f t="shared" si="44"/>
        <v>#VALUE!</v>
      </c>
      <c r="F177" s="150" t="e">
        <f t="shared" si="45"/>
        <v>#VALUE!</v>
      </c>
      <c r="G177" s="136" t="e">
        <f t="shared" si="46"/>
        <v>#VALUE!</v>
      </c>
      <c r="H177" s="148" t="e">
        <f t="shared" si="50"/>
        <v>#VALUE!</v>
      </c>
      <c r="I177" s="148" t="e">
        <f t="shared" si="57"/>
        <v>#VALUE!</v>
      </c>
      <c r="J177" s="148" t="e">
        <f t="shared" si="47"/>
        <v>#VALUE!</v>
      </c>
      <c r="K177" s="148" t="e">
        <f t="shared" si="58"/>
        <v>#VALUE!</v>
      </c>
      <c r="L177" s="148" t="e">
        <f t="shared" si="59"/>
        <v>#VALUE!</v>
      </c>
      <c r="M177" s="148" t="e">
        <f t="shared" si="48"/>
        <v>#VALUE!</v>
      </c>
      <c r="N177" s="148" t="e">
        <f t="shared" si="51"/>
        <v>#VALUE!</v>
      </c>
      <c r="O177" s="148"/>
      <c r="P177" s="148"/>
      <c r="Q177" s="148" t="e">
        <f t="shared" si="60"/>
        <v>#VALUE!</v>
      </c>
      <c r="R177" s="148" t="e">
        <f t="shared" si="61"/>
        <v>#VALUE!</v>
      </c>
      <c r="S177" s="137" t="e">
        <f t="shared" si="49"/>
        <v>#VALUE!</v>
      </c>
      <c r="T177" s="275" t="e">
        <f t="shared" si="63"/>
        <v>#VALUE!</v>
      </c>
      <c r="U177" s="275" t="e">
        <f t="shared" si="62"/>
        <v>#VALUE!</v>
      </c>
      <c r="V177" s="275" t="e">
        <f t="shared" si="62"/>
        <v>#VALUE!</v>
      </c>
      <c r="W177" s="275" t="e">
        <f t="shared" si="62"/>
        <v>#VALUE!</v>
      </c>
      <c r="X177" s="275" t="e">
        <f t="shared" si="62"/>
        <v>#VALUE!</v>
      </c>
      <c r="Y177" s="275" t="e">
        <f t="shared" si="62"/>
        <v>#VALUE!</v>
      </c>
      <c r="Z177" s="275" t="e">
        <f t="shared" si="62"/>
        <v>#VALUE!</v>
      </c>
      <c r="AA177" s="275" t="e">
        <f t="shared" si="62"/>
        <v>#VALUE!</v>
      </c>
      <c r="AB177" s="275" t="e">
        <f t="shared" si="62"/>
        <v>#VALUE!</v>
      </c>
      <c r="AC177" s="275" t="e">
        <f t="shared" si="62"/>
        <v>#VALUE!</v>
      </c>
      <c r="AD177" s="275" t="e">
        <f t="shared" si="62"/>
        <v>#VALUE!</v>
      </c>
      <c r="AE177" s="276" t="e">
        <f t="shared" si="52"/>
        <v>#VALUE!</v>
      </c>
    </row>
    <row r="178" spans="1:31">
      <c r="A178" s="133" t="e">
        <f t="shared" si="53"/>
        <v>#VALUE!</v>
      </c>
      <c r="B178" s="134" t="e">
        <f t="shared" si="54"/>
        <v>#VALUE!</v>
      </c>
      <c r="C178" s="134" t="e">
        <f t="shared" si="55"/>
        <v>#VALUE!</v>
      </c>
      <c r="D178" s="135" t="e">
        <f t="shared" si="56"/>
        <v>#VALUE!</v>
      </c>
      <c r="E178" s="150" t="e">
        <f t="shared" si="44"/>
        <v>#VALUE!</v>
      </c>
      <c r="F178" s="150" t="e">
        <f t="shared" si="45"/>
        <v>#VALUE!</v>
      </c>
      <c r="G178" s="136" t="e">
        <f t="shared" si="46"/>
        <v>#VALUE!</v>
      </c>
      <c r="H178" s="148" t="e">
        <f t="shared" si="50"/>
        <v>#VALUE!</v>
      </c>
      <c r="I178" s="148" t="e">
        <f t="shared" si="57"/>
        <v>#VALUE!</v>
      </c>
      <c r="J178" s="148" t="e">
        <f t="shared" si="47"/>
        <v>#VALUE!</v>
      </c>
      <c r="K178" s="148" t="e">
        <f t="shared" si="58"/>
        <v>#VALUE!</v>
      </c>
      <c r="L178" s="148" t="e">
        <f t="shared" si="59"/>
        <v>#VALUE!</v>
      </c>
      <c r="M178" s="148" t="e">
        <f t="shared" si="48"/>
        <v>#VALUE!</v>
      </c>
      <c r="N178" s="148" t="e">
        <f t="shared" si="51"/>
        <v>#VALUE!</v>
      </c>
      <c r="O178" s="148"/>
      <c r="P178" s="148"/>
      <c r="Q178" s="148" t="e">
        <f t="shared" si="60"/>
        <v>#VALUE!</v>
      </c>
      <c r="R178" s="148" t="e">
        <f t="shared" si="61"/>
        <v>#VALUE!</v>
      </c>
      <c r="S178" s="137" t="e">
        <f t="shared" si="49"/>
        <v>#VALUE!</v>
      </c>
      <c r="T178" s="275" t="e">
        <f t="shared" si="63"/>
        <v>#VALUE!</v>
      </c>
      <c r="U178" s="275" t="e">
        <f t="shared" si="62"/>
        <v>#VALUE!</v>
      </c>
      <c r="V178" s="275" t="e">
        <f t="shared" si="62"/>
        <v>#VALUE!</v>
      </c>
      <c r="W178" s="275" t="e">
        <f t="shared" si="62"/>
        <v>#VALUE!</v>
      </c>
      <c r="X178" s="275" t="e">
        <f t="shared" si="62"/>
        <v>#VALUE!</v>
      </c>
      <c r="Y178" s="275" t="e">
        <f t="shared" si="62"/>
        <v>#VALUE!</v>
      </c>
      <c r="Z178" s="275" t="e">
        <f t="shared" si="62"/>
        <v>#VALUE!</v>
      </c>
      <c r="AA178" s="275" t="e">
        <f t="shared" si="62"/>
        <v>#VALUE!</v>
      </c>
      <c r="AB178" s="275" t="e">
        <f t="shared" si="62"/>
        <v>#VALUE!</v>
      </c>
      <c r="AC178" s="275" t="e">
        <f t="shared" si="62"/>
        <v>#VALUE!</v>
      </c>
      <c r="AD178" s="275" t="e">
        <f t="shared" si="62"/>
        <v>#VALUE!</v>
      </c>
      <c r="AE178" s="276" t="e">
        <f t="shared" si="52"/>
        <v>#VALUE!</v>
      </c>
    </row>
    <row r="179" spans="1:31">
      <c r="A179" s="133" t="e">
        <f t="shared" si="53"/>
        <v>#VALUE!</v>
      </c>
      <c r="B179" s="134" t="e">
        <f t="shared" si="54"/>
        <v>#VALUE!</v>
      </c>
      <c r="C179" s="134" t="e">
        <f t="shared" si="55"/>
        <v>#VALUE!</v>
      </c>
      <c r="D179" s="135" t="e">
        <f t="shared" si="56"/>
        <v>#VALUE!</v>
      </c>
      <c r="E179" s="150" t="e">
        <f t="shared" si="44"/>
        <v>#VALUE!</v>
      </c>
      <c r="F179" s="150" t="e">
        <f t="shared" si="45"/>
        <v>#VALUE!</v>
      </c>
      <c r="G179" s="136" t="e">
        <f t="shared" si="46"/>
        <v>#VALUE!</v>
      </c>
      <c r="H179" s="148" t="e">
        <f t="shared" si="50"/>
        <v>#VALUE!</v>
      </c>
      <c r="I179" s="148" t="e">
        <f t="shared" si="57"/>
        <v>#VALUE!</v>
      </c>
      <c r="J179" s="148" t="e">
        <f t="shared" si="47"/>
        <v>#VALUE!</v>
      </c>
      <c r="K179" s="148" t="e">
        <f t="shared" si="58"/>
        <v>#VALUE!</v>
      </c>
      <c r="L179" s="148" t="e">
        <f t="shared" si="59"/>
        <v>#VALUE!</v>
      </c>
      <c r="M179" s="148" t="e">
        <f t="shared" si="48"/>
        <v>#VALUE!</v>
      </c>
      <c r="N179" s="148" t="e">
        <f t="shared" si="51"/>
        <v>#VALUE!</v>
      </c>
      <c r="O179" s="148"/>
      <c r="P179" s="148"/>
      <c r="Q179" s="148" t="e">
        <f t="shared" si="60"/>
        <v>#VALUE!</v>
      </c>
      <c r="R179" s="148" t="e">
        <f t="shared" si="61"/>
        <v>#VALUE!</v>
      </c>
      <c r="S179" s="137" t="e">
        <f t="shared" si="49"/>
        <v>#VALUE!</v>
      </c>
      <c r="T179" s="275" t="e">
        <f t="shared" si="63"/>
        <v>#VALUE!</v>
      </c>
      <c r="U179" s="275" t="e">
        <f t="shared" si="62"/>
        <v>#VALUE!</v>
      </c>
      <c r="V179" s="275" t="e">
        <f t="shared" si="62"/>
        <v>#VALUE!</v>
      </c>
      <c r="W179" s="275" t="e">
        <f t="shared" si="62"/>
        <v>#VALUE!</v>
      </c>
      <c r="X179" s="275" t="e">
        <f t="shared" si="62"/>
        <v>#VALUE!</v>
      </c>
      <c r="Y179" s="275" t="e">
        <f t="shared" si="62"/>
        <v>#VALUE!</v>
      </c>
      <c r="Z179" s="275" t="e">
        <f t="shared" si="62"/>
        <v>#VALUE!</v>
      </c>
      <c r="AA179" s="275" t="e">
        <f t="shared" si="62"/>
        <v>#VALUE!</v>
      </c>
      <c r="AB179" s="275" t="e">
        <f t="shared" si="62"/>
        <v>#VALUE!</v>
      </c>
      <c r="AC179" s="275" t="e">
        <f t="shared" si="62"/>
        <v>#VALUE!</v>
      </c>
      <c r="AD179" s="275" t="e">
        <f t="shared" si="62"/>
        <v>#VALUE!</v>
      </c>
      <c r="AE179" s="276" t="e">
        <f t="shared" si="52"/>
        <v>#VALUE!</v>
      </c>
    </row>
    <row r="180" spans="1:31">
      <c r="A180" s="133" t="e">
        <f t="shared" si="53"/>
        <v>#VALUE!</v>
      </c>
      <c r="B180" s="134" t="e">
        <f t="shared" si="54"/>
        <v>#VALUE!</v>
      </c>
      <c r="C180" s="134" t="e">
        <f t="shared" si="55"/>
        <v>#VALUE!</v>
      </c>
      <c r="D180" s="135" t="e">
        <f t="shared" si="56"/>
        <v>#VALUE!</v>
      </c>
      <c r="E180" s="150" t="e">
        <f t="shared" si="44"/>
        <v>#VALUE!</v>
      </c>
      <c r="F180" s="150" t="e">
        <f t="shared" si="45"/>
        <v>#VALUE!</v>
      </c>
      <c r="G180" s="136" t="e">
        <f t="shared" si="46"/>
        <v>#VALUE!</v>
      </c>
      <c r="H180" s="148" t="e">
        <f t="shared" si="50"/>
        <v>#VALUE!</v>
      </c>
      <c r="I180" s="148" t="e">
        <f t="shared" si="57"/>
        <v>#VALUE!</v>
      </c>
      <c r="J180" s="148" t="e">
        <f t="shared" si="47"/>
        <v>#VALUE!</v>
      </c>
      <c r="K180" s="148" t="e">
        <f t="shared" si="58"/>
        <v>#VALUE!</v>
      </c>
      <c r="L180" s="148" t="e">
        <f t="shared" si="59"/>
        <v>#VALUE!</v>
      </c>
      <c r="M180" s="148" t="e">
        <f t="shared" si="48"/>
        <v>#VALUE!</v>
      </c>
      <c r="N180" s="148" t="e">
        <f t="shared" si="51"/>
        <v>#VALUE!</v>
      </c>
      <c r="O180" s="148"/>
      <c r="P180" s="148"/>
      <c r="Q180" s="148" t="e">
        <f t="shared" si="60"/>
        <v>#VALUE!</v>
      </c>
      <c r="R180" s="148" t="e">
        <f t="shared" si="61"/>
        <v>#VALUE!</v>
      </c>
      <c r="S180" s="137" t="e">
        <f t="shared" si="49"/>
        <v>#VALUE!</v>
      </c>
      <c r="T180" s="275" t="e">
        <f t="shared" si="63"/>
        <v>#VALUE!</v>
      </c>
      <c r="U180" s="275" t="e">
        <f t="shared" si="62"/>
        <v>#VALUE!</v>
      </c>
      <c r="V180" s="275" t="e">
        <f t="shared" si="62"/>
        <v>#VALUE!</v>
      </c>
      <c r="W180" s="275" t="e">
        <f t="shared" si="62"/>
        <v>#VALUE!</v>
      </c>
      <c r="X180" s="275" t="e">
        <f t="shared" si="62"/>
        <v>#VALUE!</v>
      </c>
      <c r="Y180" s="275" t="e">
        <f t="shared" si="62"/>
        <v>#VALUE!</v>
      </c>
      <c r="Z180" s="275" t="e">
        <f t="shared" si="62"/>
        <v>#VALUE!</v>
      </c>
      <c r="AA180" s="275" t="e">
        <f t="shared" si="62"/>
        <v>#VALUE!</v>
      </c>
      <c r="AB180" s="275" t="e">
        <f t="shared" si="62"/>
        <v>#VALUE!</v>
      </c>
      <c r="AC180" s="275" t="e">
        <f t="shared" si="62"/>
        <v>#VALUE!</v>
      </c>
      <c r="AD180" s="275" t="e">
        <f t="shared" si="62"/>
        <v>#VALUE!</v>
      </c>
      <c r="AE180" s="276" t="e">
        <f t="shared" si="52"/>
        <v>#VALUE!</v>
      </c>
    </row>
    <row r="181" spans="1:31">
      <c r="A181" s="133" t="e">
        <f t="shared" si="53"/>
        <v>#VALUE!</v>
      </c>
      <c r="B181" s="134" t="e">
        <f t="shared" si="54"/>
        <v>#VALUE!</v>
      </c>
      <c r="C181" s="134" t="e">
        <f t="shared" si="55"/>
        <v>#VALUE!</v>
      </c>
      <c r="D181" s="135" t="e">
        <f t="shared" si="56"/>
        <v>#VALUE!</v>
      </c>
      <c r="E181" s="150" t="e">
        <f t="shared" si="44"/>
        <v>#VALUE!</v>
      </c>
      <c r="F181" s="150" t="e">
        <f t="shared" si="45"/>
        <v>#VALUE!</v>
      </c>
      <c r="G181" s="136" t="e">
        <f t="shared" si="46"/>
        <v>#VALUE!</v>
      </c>
      <c r="H181" s="148" t="e">
        <f t="shared" si="50"/>
        <v>#VALUE!</v>
      </c>
      <c r="I181" s="148" t="e">
        <f t="shared" si="57"/>
        <v>#VALUE!</v>
      </c>
      <c r="J181" s="148" t="e">
        <f t="shared" si="47"/>
        <v>#VALUE!</v>
      </c>
      <c r="K181" s="148" t="e">
        <f t="shared" si="58"/>
        <v>#VALUE!</v>
      </c>
      <c r="L181" s="148" t="e">
        <f t="shared" si="59"/>
        <v>#VALUE!</v>
      </c>
      <c r="M181" s="148" t="e">
        <f t="shared" si="48"/>
        <v>#VALUE!</v>
      </c>
      <c r="N181" s="148" t="e">
        <f t="shared" si="51"/>
        <v>#VALUE!</v>
      </c>
      <c r="O181" s="148"/>
      <c r="P181" s="148"/>
      <c r="Q181" s="148" t="e">
        <f t="shared" si="60"/>
        <v>#VALUE!</v>
      </c>
      <c r="R181" s="148" t="e">
        <f t="shared" si="61"/>
        <v>#VALUE!</v>
      </c>
      <c r="S181" s="137" t="e">
        <f t="shared" si="49"/>
        <v>#VALUE!</v>
      </c>
      <c r="T181" s="275" t="e">
        <f t="shared" si="63"/>
        <v>#VALUE!</v>
      </c>
      <c r="U181" s="275" t="e">
        <f t="shared" si="62"/>
        <v>#VALUE!</v>
      </c>
      <c r="V181" s="275" t="e">
        <f t="shared" si="62"/>
        <v>#VALUE!</v>
      </c>
      <c r="W181" s="275" t="e">
        <f t="shared" si="62"/>
        <v>#VALUE!</v>
      </c>
      <c r="X181" s="275" t="e">
        <f t="shared" si="62"/>
        <v>#VALUE!</v>
      </c>
      <c r="Y181" s="275" t="e">
        <f t="shared" si="62"/>
        <v>#VALUE!</v>
      </c>
      <c r="Z181" s="275" t="e">
        <f t="shared" si="62"/>
        <v>#VALUE!</v>
      </c>
      <c r="AA181" s="275" t="e">
        <f t="shared" si="62"/>
        <v>#VALUE!</v>
      </c>
      <c r="AB181" s="275" t="e">
        <f t="shared" si="62"/>
        <v>#VALUE!</v>
      </c>
      <c r="AC181" s="275" t="e">
        <f t="shared" si="62"/>
        <v>#VALUE!</v>
      </c>
      <c r="AD181" s="275" t="e">
        <f t="shared" si="62"/>
        <v>#VALUE!</v>
      </c>
      <c r="AE181" s="276" t="e">
        <f t="shared" si="52"/>
        <v>#VALUE!</v>
      </c>
    </row>
    <row r="182" spans="1:31">
      <c r="A182" s="133" t="e">
        <f t="shared" si="53"/>
        <v>#VALUE!</v>
      </c>
      <c r="B182" s="134" t="e">
        <f t="shared" si="54"/>
        <v>#VALUE!</v>
      </c>
      <c r="C182" s="134" t="e">
        <f t="shared" si="55"/>
        <v>#VALUE!</v>
      </c>
      <c r="D182" s="135" t="e">
        <f t="shared" si="56"/>
        <v>#VALUE!</v>
      </c>
      <c r="E182" s="150" t="e">
        <f t="shared" si="44"/>
        <v>#VALUE!</v>
      </c>
      <c r="F182" s="150" t="e">
        <f t="shared" si="45"/>
        <v>#VALUE!</v>
      </c>
      <c r="G182" s="136" t="e">
        <f t="shared" si="46"/>
        <v>#VALUE!</v>
      </c>
      <c r="H182" s="148" t="e">
        <f t="shared" si="50"/>
        <v>#VALUE!</v>
      </c>
      <c r="I182" s="148" t="e">
        <f t="shared" si="57"/>
        <v>#VALUE!</v>
      </c>
      <c r="J182" s="148" t="e">
        <f t="shared" si="47"/>
        <v>#VALUE!</v>
      </c>
      <c r="K182" s="148" t="e">
        <f t="shared" si="58"/>
        <v>#VALUE!</v>
      </c>
      <c r="L182" s="148" t="e">
        <f t="shared" si="59"/>
        <v>#VALUE!</v>
      </c>
      <c r="M182" s="148" t="e">
        <f t="shared" si="48"/>
        <v>#VALUE!</v>
      </c>
      <c r="N182" s="148" t="e">
        <f t="shared" si="51"/>
        <v>#VALUE!</v>
      </c>
      <c r="O182" s="148"/>
      <c r="P182" s="148"/>
      <c r="Q182" s="148" t="e">
        <f t="shared" si="60"/>
        <v>#VALUE!</v>
      </c>
      <c r="R182" s="148" t="e">
        <f t="shared" si="61"/>
        <v>#VALUE!</v>
      </c>
      <c r="S182" s="137" t="e">
        <f t="shared" si="49"/>
        <v>#VALUE!</v>
      </c>
      <c r="T182" s="275" t="e">
        <f t="shared" si="63"/>
        <v>#VALUE!</v>
      </c>
      <c r="U182" s="275" t="e">
        <f t="shared" si="62"/>
        <v>#VALUE!</v>
      </c>
      <c r="V182" s="275" t="e">
        <f t="shared" si="62"/>
        <v>#VALUE!</v>
      </c>
      <c r="W182" s="275" t="e">
        <f t="shared" si="62"/>
        <v>#VALUE!</v>
      </c>
      <c r="X182" s="275" t="e">
        <f t="shared" si="62"/>
        <v>#VALUE!</v>
      </c>
      <c r="Y182" s="275" t="e">
        <f t="shared" si="62"/>
        <v>#VALUE!</v>
      </c>
      <c r="Z182" s="275" t="e">
        <f t="shared" si="62"/>
        <v>#VALUE!</v>
      </c>
      <c r="AA182" s="275" t="e">
        <f t="shared" si="62"/>
        <v>#VALUE!</v>
      </c>
      <c r="AB182" s="275" t="e">
        <f t="shared" si="62"/>
        <v>#VALUE!</v>
      </c>
      <c r="AC182" s="275" t="e">
        <f t="shared" si="62"/>
        <v>#VALUE!</v>
      </c>
      <c r="AD182" s="275" t="e">
        <f t="shared" si="62"/>
        <v>#VALUE!</v>
      </c>
      <c r="AE182" s="276" t="e">
        <f t="shared" si="52"/>
        <v>#VALUE!</v>
      </c>
    </row>
    <row r="183" spans="1:31">
      <c r="A183" s="133" t="e">
        <f t="shared" si="53"/>
        <v>#VALUE!</v>
      </c>
      <c r="B183" s="134" t="e">
        <f t="shared" si="54"/>
        <v>#VALUE!</v>
      </c>
      <c r="C183" s="134" t="e">
        <f t="shared" si="55"/>
        <v>#VALUE!</v>
      </c>
      <c r="D183" s="135" t="e">
        <f t="shared" si="56"/>
        <v>#VALUE!</v>
      </c>
      <c r="E183" s="150" t="e">
        <f t="shared" si="44"/>
        <v>#VALUE!</v>
      </c>
      <c r="F183" s="150" t="e">
        <f t="shared" si="45"/>
        <v>#VALUE!</v>
      </c>
      <c r="G183" s="136" t="e">
        <f t="shared" si="46"/>
        <v>#VALUE!</v>
      </c>
      <c r="H183" s="148" t="e">
        <f t="shared" si="50"/>
        <v>#VALUE!</v>
      </c>
      <c r="I183" s="148" t="e">
        <f t="shared" si="57"/>
        <v>#VALUE!</v>
      </c>
      <c r="J183" s="148" t="e">
        <f t="shared" si="47"/>
        <v>#VALUE!</v>
      </c>
      <c r="K183" s="148" t="e">
        <f t="shared" si="58"/>
        <v>#VALUE!</v>
      </c>
      <c r="L183" s="148" t="e">
        <f t="shared" si="59"/>
        <v>#VALUE!</v>
      </c>
      <c r="M183" s="148" t="e">
        <f t="shared" si="48"/>
        <v>#VALUE!</v>
      </c>
      <c r="N183" s="148" t="e">
        <f t="shared" si="51"/>
        <v>#VALUE!</v>
      </c>
      <c r="O183" s="148"/>
      <c r="P183" s="148"/>
      <c r="Q183" s="148" t="e">
        <f t="shared" si="60"/>
        <v>#VALUE!</v>
      </c>
      <c r="R183" s="148" t="e">
        <f t="shared" si="61"/>
        <v>#VALUE!</v>
      </c>
      <c r="S183" s="137" t="e">
        <f t="shared" si="49"/>
        <v>#VALUE!</v>
      </c>
      <c r="T183" s="275" t="e">
        <f t="shared" si="63"/>
        <v>#VALUE!</v>
      </c>
      <c r="U183" s="275" t="e">
        <f t="shared" si="62"/>
        <v>#VALUE!</v>
      </c>
      <c r="V183" s="275" t="e">
        <f t="shared" si="62"/>
        <v>#VALUE!</v>
      </c>
      <c r="W183" s="275" t="e">
        <f t="shared" si="62"/>
        <v>#VALUE!</v>
      </c>
      <c r="X183" s="275" t="e">
        <f t="shared" si="62"/>
        <v>#VALUE!</v>
      </c>
      <c r="Y183" s="275" t="e">
        <f t="shared" si="62"/>
        <v>#VALUE!</v>
      </c>
      <c r="Z183" s="275" t="e">
        <f t="shared" si="62"/>
        <v>#VALUE!</v>
      </c>
      <c r="AA183" s="275" t="e">
        <f t="shared" si="62"/>
        <v>#VALUE!</v>
      </c>
      <c r="AB183" s="275" t="e">
        <f t="shared" si="62"/>
        <v>#VALUE!</v>
      </c>
      <c r="AC183" s="275" t="e">
        <f t="shared" si="62"/>
        <v>#VALUE!</v>
      </c>
      <c r="AD183" s="275" t="e">
        <f t="shared" si="62"/>
        <v>#VALUE!</v>
      </c>
      <c r="AE183" s="276" t="e">
        <f t="shared" si="52"/>
        <v>#VALUE!</v>
      </c>
    </row>
    <row r="184" spans="1:31">
      <c r="A184" s="133" t="e">
        <f t="shared" si="53"/>
        <v>#VALUE!</v>
      </c>
      <c r="B184" s="134" t="e">
        <f t="shared" si="54"/>
        <v>#VALUE!</v>
      </c>
      <c r="C184" s="134" t="e">
        <f t="shared" si="55"/>
        <v>#VALUE!</v>
      </c>
      <c r="D184" s="135" t="e">
        <f t="shared" si="56"/>
        <v>#VALUE!</v>
      </c>
      <c r="E184" s="150" t="e">
        <f t="shared" si="44"/>
        <v>#VALUE!</v>
      </c>
      <c r="F184" s="150" t="e">
        <f t="shared" si="45"/>
        <v>#VALUE!</v>
      </c>
      <c r="G184" s="136" t="e">
        <f t="shared" si="46"/>
        <v>#VALUE!</v>
      </c>
      <c r="H184" s="148" t="e">
        <f t="shared" si="50"/>
        <v>#VALUE!</v>
      </c>
      <c r="I184" s="148" t="e">
        <f t="shared" si="57"/>
        <v>#VALUE!</v>
      </c>
      <c r="J184" s="148" t="e">
        <f t="shared" si="47"/>
        <v>#VALUE!</v>
      </c>
      <c r="K184" s="148" t="e">
        <f t="shared" si="58"/>
        <v>#VALUE!</v>
      </c>
      <c r="L184" s="148" t="e">
        <f t="shared" si="59"/>
        <v>#VALUE!</v>
      </c>
      <c r="M184" s="148" t="e">
        <f t="shared" si="48"/>
        <v>#VALUE!</v>
      </c>
      <c r="N184" s="148" t="e">
        <f t="shared" si="51"/>
        <v>#VALUE!</v>
      </c>
      <c r="O184" s="148"/>
      <c r="P184" s="148"/>
      <c r="Q184" s="148" t="e">
        <f t="shared" si="60"/>
        <v>#VALUE!</v>
      </c>
      <c r="R184" s="148" t="e">
        <f t="shared" si="61"/>
        <v>#VALUE!</v>
      </c>
      <c r="S184" s="137" t="e">
        <f t="shared" si="49"/>
        <v>#VALUE!</v>
      </c>
      <c r="T184" s="275" t="e">
        <f t="shared" si="63"/>
        <v>#VALUE!</v>
      </c>
      <c r="U184" s="275" t="e">
        <f t="shared" si="62"/>
        <v>#VALUE!</v>
      </c>
      <c r="V184" s="275" t="e">
        <f t="shared" si="62"/>
        <v>#VALUE!</v>
      </c>
      <c r="W184" s="275" t="e">
        <f t="shared" si="62"/>
        <v>#VALUE!</v>
      </c>
      <c r="X184" s="275" t="e">
        <f t="shared" si="62"/>
        <v>#VALUE!</v>
      </c>
      <c r="Y184" s="275" t="e">
        <f t="shared" si="62"/>
        <v>#VALUE!</v>
      </c>
      <c r="Z184" s="275" t="e">
        <f t="shared" si="62"/>
        <v>#VALUE!</v>
      </c>
      <c r="AA184" s="275" t="e">
        <f t="shared" si="62"/>
        <v>#VALUE!</v>
      </c>
      <c r="AB184" s="275" t="e">
        <f t="shared" si="62"/>
        <v>#VALUE!</v>
      </c>
      <c r="AC184" s="275" t="e">
        <f t="shared" si="62"/>
        <v>#VALUE!</v>
      </c>
      <c r="AD184" s="275" t="e">
        <f t="shared" si="62"/>
        <v>#VALUE!</v>
      </c>
      <c r="AE184" s="276" t="e">
        <f t="shared" si="52"/>
        <v>#VALUE!</v>
      </c>
    </row>
    <row r="185" spans="1:31">
      <c r="A185" s="133" t="e">
        <f t="shared" si="53"/>
        <v>#VALUE!</v>
      </c>
      <c r="B185" s="134" t="e">
        <f t="shared" si="54"/>
        <v>#VALUE!</v>
      </c>
      <c r="C185" s="134" t="e">
        <f t="shared" si="55"/>
        <v>#VALUE!</v>
      </c>
      <c r="D185" s="135" t="e">
        <f t="shared" si="56"/>
        <v>#VALUE!</v>
      </c>
      <c r="E185" s="150" t="e">
        <f t="shared" si="44"/>
        <v>#VALUE!</v>
      </c>
      <c r="F185" s="150" t="e">
        <f t="shared" si="45"/>
        <v>#VALUE!</v>
      </c>
      <c r="G185" s="136" t="e">
        <f t="shared" si="46"/>
        <v>#VALUE!</v>
      </c>
      <c r="H185" s="148" t="e">
        <f t="shared" si="50"/>
        <v>#VALUE!</v>
      </c>
      <c r="I185" s="148" t="e">
        <f t="shared" si="57"/>
        <v>#VALUE!</v>
      </c>
      <c r="J185" s="148" t="e">
        <f t="shared" si="47"/>
        <v>#VALUE!</v>
      </c>
      <c r="K185" s="148" t="e">
        <f t="shared" si="58"/>
        <v>#VALUE!</v>
      </c>
      <c r="L185" s="148" t="e">
        <f t="shared" si="59"/>
        <v>#VALUE!</v>
      </c>
      <c r="M185" s="148" t="e">
        <f t="shared" si="48"/>
        <v>#VALUE!</v>
      </c>
      <c r="N185" s="148" t="e">
        <f t="shared" si="51"/>
        <v>#VALUE!</v>
      </c>
      <c r="O185" s="148"/>
      <c r="P185" s="148"/>
      <c r="Q185" s="148" t="e">
        <f t="shared" si="60"/>
        <v>#VALUE!</v>
      </c>
      <c r="R185" s="148" t="e">
        <f t="shared" si="61"/>
        <v>#VALUE!</v>
      </c>
      <c r="S185" s="137" t="e">
        <f t="shared" si="49"/>
        <v>#VALUE!</v>
      </c>
      <c r="T185" s="275" t="e">
        <f t="shared" si="63"/>
        <v>#VALUE!</v>
      </c>
      <c r="U185" s="275" t="e">
        <f t="shared" si="62"/>
        <v>#VALUE!</v>
      </c>
      <c r="V185" s="275" t="e">
        <f t="shared" si="62"/>
        <v>#VALUE!</v>
      </c>
      <c r="W185" s="275" t="e">
        <f t="shared" si="62"/>
        <v>#VALUE!</v>
      </c>
      <c r="X185" s="275" t="e">
        <f t="shared" si="62"/>
        <v>#VALUE!</v>
      </c>
      <c r="Y185" s="275" t="e">
        <f t="shared" si="62"/>
        <v>#VALUE!</v>
      </c>
      <c r="Z185" s="275" t="e">
        <f t="shared" si="62"/>
        <v>#VALUE!</v>
      </c>
      <c r="AA185" s="275" t="e">
        <f t="shared" si="62"/>
        <v>#VALUE!</v>
      </c>
      <c r="AB185" s="275" t="e">
        <f t="shared" si="62"/>
        <v>#VALUE!</v>
      </c>
      <c r="AC185" s="275" t="e">
        <f t="shared" si="62"/>
        <v>#VALUE!</v>
      </c>
      <c r="AD185" s="275" t="e">
        <f t="shared" si="62"/>
        <v>#VALUE!</v>
      </c>
      <c r="AE185" s="276" t="e">
        <f t="shared" si="52"/>
        <v>#VALUE!</v>
      </c>
    </row>
    <row r="186" spans="1:31">
      <c r="A186" s="133" t="e">
        <f t="shared" si="53"/>
        <v>#VALUE!</v>
      </c>
      <c r="B186" s="134" t="e">
        <f t="shared" si="54"/>
        <v>#VALUE!</v>
      </c>
      <c r="C186" s="134" t="e">
        <f t="shared" si="55"/>
        <v>#VALUE!</v>
      </c>
      <c r="D186" s="135" t="e">
        <f t="shared" si="56"/>
        <v>#VALUE!</v>
      </c>
      <c r="E186" s="150" t="e">
        <f t="shared" si="44"/>
        <v>#VALUE!</v>
      </c>
      <c r="F186" s="150" t="e">
        <f t="shared" si="45"/>
        <v>#VALUE!</v>
      </c>
      <c r="G186" s="136" t="e">
        <f t="shared" si="46"/>
        <v>#VALUE!</v>
      </c>
      <c r="H186" s="148" t="e">
        <f t="shared" si="50"/>
        <v>#VALUE!</v>
      </c>
      <c r="I186" s="148" t="e">
        <f t="shared" si="57"/>
        <v>#VALUE!</v>
      </c>
      <c r="J186" s="148" t="e">
        <f t="shared" si="47"/>
        <v>#VALUE!</v>
      </c>
      <c r="K186" s="148" t="e">
        <f t="shared" si="58"/>
        <v>#VALUE!</v>
      </c>
      <c r="L186" s="148" t="e">
        <f t="shared" si="59"/>
        <v>#VALUE!</v>
      </c>
      <c r="M186" s="148" t="e">
        <f t="shared" si="48"/>
        <v>#VALUE!</v>
      </c>
      <c r="N186" s="148" t="e">
        <f t="shared" si="51"/>
        <v>#VALUE!</v>
      </c>
      <c r="O186" s="148"/>
      <c r="P186" s="148"/>
      <c r="Q186" s="148" t="e">
        <f t="shared" si="60"/>
        <v>#VALUE!</v>
      </c>
      <c r="R186" s="148" t="e">
        <f t="shared" si="61"/>
        <v>#VALUE!</v>
      </c>
      <c r="S186" s="137" t="e">
        <f t="shared" si="49"/>
        <v>#VALUE!</v>
      </c>
      <c r="T186" s="275" t="e">
        <f t="shared" si="63"/>
        <v>#VALUE!</v>
      </c>
      <c r="U186" s="275" t="e">
        <f t="shared" si="62"/>
        <v>#VALUE!</v>
      </c>
      <c r="V186" s="275" t="e">
        <f t="shared" si="62"/>
        <v>#VALUE!</v>
      </c>
      <c r="W186" s="275" t="e">
        <f t="shared" si="62"/>
        <v>#VALUE!</v>
      </c>
      <c r="X186" s="275" t="e">
        <f t="shared" si="62"/>
        <v>#VALUE!</v>
      </c>
      <c r="Y186" s="275" t="e">
        <f t="shared" si="62"/>
        <v>#VALUE!</v>
      </c>
      <c r="Z186" s="275" t="e">
        <f t="shared" si="62"/>
        <v>#VALUE!</v>
      </c>
      <c r="AA186" s="275" t="e">
        <f t="shared" si="62"/>
        <v>#VALUE!</v>
      </c>
      <c r="AB186" s="275" t="e">
        <f t="shared" si="62"/>
        <v>#VALUE!</v>
      </c>
      <c r="AC186" s="275" t="e">
        <f t="shared" si="62"/>
        <v>#VALUE!</v>
      </c>
      <c r="AD186" s="275" t="e">
        <f t="shared" si="62"/>
        <v>#VALUE!</v>
      </c>
      <c r="AE186" s="276" t="e">
        <f t="shared" si="52"/>
        <v>#VALUE!</v>
      </c>
    </row>
    <row r="187" spans="1:31">
      <c r="A187" s="133" t="e">
        <f t="shared" si="53"/>
        <v>#VALUE!</v>
      </c>
      <c r="B187" s="134" t="e">
        <f t="shared" si="54"/>
        <v>#VALUE!</v>
      </c>
      <c r="C187" s="134" t="e">
        <f t="shared" si="55"/>
        <v>#VALUE!</v>
      </c>
      <c r="D187" s="135" t="e">
        <f t="shared" si="56"/>
        <v>#VALUE!</v>
      </c>
      <c r="E187" s="150" t="e">
        <f t="shared" si="44"/>
        <v>#VALUE!</v>
      </c>
      <c r="F187" s="150" t="e">
        <f t="shared" si="45"/>
        <v>#VALUE!</v>
      </c>
      <c r="G187" s="136" t="e">
        <f t="shared" si="46"/>
        <v>#VALUE!</v>
      </c>
      <c r="H187" s="148" t="e">
        <f t="shared" si="50"/>
        <v>#VALUE!</v>
      </c>
      <c r="I187" s="148" t="e">
        <f t="shared" si="57"/>
        <v>#VALUE!</v>
      </c>
      <c r="J187" s="148" t="e">
        <f t="shared" si="47"/>
        <v>#VALUE!</v>
      </c>
      <c r="K187" s="148" t="e">
        <f t="shared" si="58"/>
        <v>#VALUE!</v>
      </c>
      <c r="L187" s="148" t="e">
        <f t="shared" si="59"/>
        <v>#VALUE!</v>
      </c>
      <c r="M187" s="148" t="e">
        <f t="shared" si="48"/>
        <v>#VALUE!</v>
      </c>
      <c r="N187" s="148" t="e">
        <f t="shared" si="51"/>
        <v>#VALUE!</v>
      </c>
      <c r="O187" s="148"/>
      <c r="P187" s="148"/>
      <c r="Q187" s="148" t="e">
        <f t="shared" si="60"/>
        <v>#VALUE!</v>
      </c>
      <c r="R187" s="148" t="e">
        <f t="shared" si="61"/>
        <v>#VALUE!</v>
      </c>
      <c r="S187" s="137" t="e">
        <f t="shared" si="49"/>
        <v>#VALUE!</v>
      </c>
      <c r="T187" s="275" t="e">
        <f t="shared" si="63"/>
        <v>#VALUE!</v>
      </c>
      <c r="U187" s="275" t="e">
        <f t="shared" si="62"/>
        <v>#VALUE!</v>
      </c>
      <c r="V187" s="275" t="e">
        <f t="shared" si="62"/>
        <v>#VALUE!</v>
      </c>
      <c r="W187" s="275" t="e">
        <f t="shared" si="62"/>
        <v>#VALUE!</v>
      </c>
      <c r="X187" s="275" t="e">
        <f t="shared" si="62"/>
        <v>#VALUE!</v>
      </c>
      <c r="Y187" s="275" t="e">
        <f t="shared" si="62"/>
        <v>#VALUE!</v>
      </c>
      <c r="Z187" s="275" t="e">
        <f t="shared" si="62"/>
        <v>#VALUE!</v>
      </c>
      <c r="AA187" s="275" t="e">
        <f t="shared" si="62"/>
        <v>#VALUE!</v>
      </c>
      <c r="AB187" s="275" t="e">
        <f t="shared" si="62"/>
        <v>#VALUE!</v>
      </c>
      <c r="AC187" s="275" t="e">
        <f t="shared" si="62"/>
        <v>#VALUE!</v>
      </c>
      <c r="AD187" s="275" t="e">
        <f t="shared" si="62"/>
        <v>#VALUE!</v>
      </c>
      <c r="AE187" s="276" t="e">
        <f t="shared" si="52"/>
        <v>#VALUE!</v>
      </c>
    </row>
    <row r="188" spans="1:31">
      <c r="A188" s="133" t="e">
        <f t="shared" si="53"/>
        <v>#VALUE!</v>
      </c>
      <c r="B188" s="134" t="e">
        <f t="shared" si="54"/>
        <v>#VALUE!</v>
      </c>
      <c r="C188" s="134" t="e">
        <f t="shared" si="55"/>
        <v>#VALUE!</v>
      </c>
      <c r="D188" s="135" t="e">
        <f t="shared" si="56"/>
        <v>#VALUE!</v>
      </c>
      <c r="E188" s="150" t="e">
        <f t="shared" si="44"/>
        <v>#VALUE!</v>
      </c>
      <c r="F188" s="150" t="e">
        <f t="shared" si="45"/>
        <v>#VALUE!</v>
      </c>
      <c r="G188" s="136" t="e">
        <f t="shared" si="46"/>
        <v>#VALUE!</v>
      </c>
      <c r="H188" s="148" t="e">
        <f t="shared" si="50"/>
        <v>#VALUE!</v>
      </c>
      <c r="I188" s="148" t="e">
        <f t="shared" si="57"/>
        <v>#VALUE!</v>
      </c>
      <c r="J188" s="148" t="e">
        <f t="shared" si="47"/>
        <v>#VALUE!</v>
      </c>
      <c r="K188" s="148" t="e">
        <f t="shared" si="58"/>
        <v>#VALUE!</v>
      </c>
      <c r="L188" s="148" t="e">
        <f t="shared" si="59"/>
        <v>#VALUE!</v>
      </c>
      <c r="M188" s="148" t="e">
        <f t="shared" si="48"/>
        <v>#VALUE!</v>
      </c>
      <c r="N188" s="148" t="e">
        <f t="shared" si="51"/>
        <v>#VALUE!</v>
      </c>
      <c r="O188" s="148"/>
      <c r="P188" s="148"/>
      <c r="Q188" s="148" t="e">
        <f t="shared" si="60"/>
        <v>#VALUE!</v>
      </c>
      <c r="R188" s="148" t="e">
        <f t="shared" si="61"/>
        <v>#VALUE!</v>
      </c>
      <c r="S188" s="137" t="e">
        <f t="shared" si="49"/>
        <v>#VALUE!</v>
      </c>
      <c r="T188" s="275" t="e">
        <f t="shared" si="63"/>
        <v>#VALUE!</v>
      </c>
      <c r="U188" s="275" t="e">
        <f t="shared" si="62"/>
        <v>#VALUE!</v>
      </c>
      <c r="V188" s="275" t="e">
        <f t="shared" si="62"/>
        <v>#VALUE!</v>
      </c>
      <c r="W188" s="275" t="e">
        <f t="shared" si="62"/>
        <v>#VALUE!</v>
      </c>
      <c r="X188" s="275" t="e">
        <f t="shared" si="62"/>
        <v>#VALUE!</v>
      </c>
      <c r="Y188" s="275" t="e">
        <f t="shared" si="62"/>
        <v>#VALUE!</v>
      </c>
      <c r="Z188" s="275" t="e">
        <f t="shared" si="62"/>
        <v>#VALUE!</v>
      </c>
      <c r="AA188" s="275" t="e">
        <f t="shared" si="62"/>
        <v>#VALUE!</v>
      </c>
      <c r="AB188" s="275" t="e">
        <f t="shared" si="62"/>
        <v>#VALUE!</v>
      </c>
      <c r="AC188" s="275" t="e">
        <f t="shared" si="62"/>
        <v>#VALUE!</v>
      </c>
      <c r="AD188" s="275" t="e">
        <f t="shared" si="62"/>
        <v>#VALUE!</v>
      </c>
      <c r="AE188" s="276" t="e">
        <f t="shared" si="52"/>
        <v>#VALUE!</v>
      </c>
    </row>
    <row r="189" spans="1:31">
      <c r="A189" s="133" t="e">
        <f t="shared" si="53"/>
        <v>#VALUE!</v>
      </c>
      <c r="B189" s="134" t="e">
        <f t="shared" si="54"/>
        <v>#VALUE!</v>
      </c>
      <c r="C189" s="134" t="e">
        <f t="shared" si="55"/>
        <v>#VALUE!</v>
      </c>
      <c r="D189" s="135" t="e">
        <f t="shared" si="56"/>
        <v>#VALUE!</v>
      </c>
      <c r="E189" s="150" t="e">
        <f t="shared" si="44"/>
        <v>#VALUE!</v>
      </c>
      <c r="F189" s="150" t="e">
        <f t="shared" si="45"/>
        <v>#VALUE!</v>
      </c>
      <c r="G189" s="136" t="e">
        <f t="shared" si="46"/>
        <v>#VALUE!</v>
      </c>
      <c r="H189" s="148" t="e">
        <f t="shared" si="50"/>
        <v>#VALUE!</v>
      </c>
      <c r="I189" s="148" t="e">
        <f t="shared" si="57"/>
        <v>#VALUE!</v>
      </c>
      <c r="J189" s="148" t="e">
        <f t="shared" si="47"/>
        <v>#VALUE!</v>
      </c>
      <c r="K189" s="148" t="e">
        <f t="shared" si="58"/>
        <v>#VALUE!</v>
      </c>
      <c r="L189" s="148" t="e">
        <f t="shared" si="59"/>
        <v>#VALUE!</v>
      </c>
      <c r="M189" s="148" t="e">
        <f t="shared" si="48"/>
        <v>#VALUE!</v>
      </c>
      <c r="N189" s="148" t="e">
        <f t="shared" si="51"/>
        <v>#VALUE!</v>
      </c>
      <c r="O189" s="148"/>
      <c r="P189" s="148"/>
      <c r="Q189" s="148" t="e">
        <f t="shared" si="60"/>
        <v>#VALUE!</v>
      </c>
      <c r="R189" s="148" t="e">
        <f t="shared" si="61"/>
        <v>#VALUE!</v>
      </c>
      <c r="S189" s="137" t="e">
        <f t="shared" si="49"/>
        <v>#VALUE!</v>
      </c>
      <c r="T189" s="275" t="e">
        <f t="shared" si="63"/>
        <v>#VALUE!</v>
      </c>
      <c r="U189" s="275" t="e">
        <f t="shared" si="62"/>
        <v>#VALUE!</v>
      </c>
      <c r="V189" s="275" t="e">
        <f t="shared" si="62"/>
        <v>#VALUE!</v>
      </c>
      <c r="W189" s="275" t="e">
        <f t="shared" si="62"/>
        <v>#VALUE!</v>
      </c>
      <c r="X189" s="275" t="e">
        <f t="shared" si="62"/>
        <v>#VALUE!</v>
      </c>
      <c r="Y189" s="275" t="e">
        <f t="shared" si="62"/>
        <v>#VALUE!</v>
      </c>
      <c r="Z189" s="275" t="e">
        <f t="shared" si="62"/>
        <v>#VALUE!</v>
      </c>
      <c r="AA189" s="275" t="e">
        <f t="shared" si="62"/>
        <v>#VALUE!</v>
      </c>
      <c r="AB189" s="275" t="e">
        <f t="shared" si="62"/>
        <v>#VALUE!</v>
      </c>
      <c r="AC189" s="275" t="e">
        <f t="shared" si="62"/>
        <v>#VALUE!</v>
      </c>
      <c r="AD189" s="275" t="e">
        <f t="shared" si="62"/>
        <v>#VALUE!</v>
      </c>
      <c r="AE189" s="276" t="e">
        <f t="shared" si="52"/>
        <v>#VALUE!</v>
      </c>
    </row>
    <row r="190" spans="1:31">
      <c r="A190" s="133" t="e">
        <f t="shared" si="53"/>
        <v>#VALUE!</v>
      </c>
      <c r="B190" s="134" t="e">
        <f t="shared" si="54"/>
        <v>#VALUE!</v>
      </c>
      <c r="C190" s="134" t="e">
        <f t="shared" si="55"/>
        <v>#VALUE!</v>
      </c>
      <c r="D190" s="135" t="e">
        <f t="shared" si="56"/>
        <v>#VALUE!</v>
      </c>
      <c r="E190" s="150" t="e">
        <f t="shared" si="44"/>
        <v>#VALUE!</v>
      </c>
      <c r="F190" s="150" t="e">
        <f t="shared" si="45"/>
        <v>#VALUE!</v>
      </c>
      <c r="G190" s="136" t="e">
        <f t="shared" si="46"/>
        <v>#VALUE!</v>
      </c>
      <c r="H190" s="148" t="e">
        <f t="shared" si="50"/>
        <v>#VALUE!</v>
      </c>
      <c r="I190" s="148" t="e">
        <f t="shared" si="57"/>
        <v>#VALUE!</v>
      </c>
      <c r="J190" s="148" t="e">
        <f t="shared" si="47"/>
        <v>#VALUE!</v>
      </c>
      <c r="K190" s="148" t="e">
        <f t="shared" si="58"/>
        <v>#VALUE!</v>
      </c>
      <c r="L190" s="148" t="e">
        <f t="shared" si="59"/>
        <v>#VALUE!</v>
      </c>
      <c r="M190" s="148" t="e">
        <f t="shared" si="48"/>
        <v>#VALUE!</v>
      </c>
      <c r="N190" s="148" t="e">
        <f t="shared" si="51"/>
        <v>#VALUE!</v>
      </c>
      <c r="O190" s="148"/>
      <c r="P190" s="148"/>
      <c r="Q190" s="148" t="e">
        <f t="shared" si="60"/>
        <v>#VALUE!</v>
      </c>
      <c r="R190" s="148" t="e">
        <f t="shared" si="61"/>
        <v>#VALUE!</v>
      </c>
      <c r="S190" s="137" t="e">
        <f t="shared" si="49"/>
        <v>#VALUE!</v>
      </c>
      <c r="T190" s="275" t="e">
        <f t="shared" si="63"/>
        <v>#VALUE!</v>
      </c>
      <c r="U190" s="275" t="e">
        <f t="shared" si="62"/>
        <v>#VALUE!</v>
      </c>
      <c r="V190" s="275" t="e">
        <f t="shared" si="62"/>
        <v>#VALUE!</v>
      </c>
      <c r="W190" s="275" t="e">
        <f t="shared" si="62"/>
        <v>#VALUE!</v>
      </c>
      <c r="X190" s="275" t="e">
        <f t="shared" si="62"/>
        <v>#VALUE!</v>
      </c>
      <c r="Y190" s="275" t="e">
        <f t="shared" si="62"/>
        <v>#VALUE!</v>
      </c>
      <c r="Z190" s="275" t="e">
        <f t="shared" si="62"/>
        <v>#VALUE!</v>
      </c>
      <c r="AA190" s="275" t="e">
        <f t="shared" si="62"/>
        <v>#VALUE!</v>
      </c>
      <c r="AB190" s="275" t="e">
        <f t="shared" si="62"/>
        <v>#VALUE!</v>
      </c>
      <c r="AC190" s="275" t="e">
        <f t="shared" si="62"/>
        <v>#VALUE!</v>
      </c>
      <c r="AD190" s="275" t="e">
        <f t="shared" si="62"/>
        <v>#VALUE!</v>
      </c>
      <c r="AE190" s="276" t="e">
        <f t="shared" si="52"/>
        <v>#VALUE!</v>
      </c>
    </row>
    <row r="191" spans="1:31">
      <c r="A191" s="133" t="e">
        <f t="shared" si="53"/>
        <v>#VALUE!</v>
      </c>
      <c r="B191" s="134" t="e">
        <f t="shared" si="54"/>
        <v>#VALUE!</v>
      </c>
      <c r="C191" s="134" t="e">
        <f t="shared" si="55"/>
        <v>#VALUE!</v>
      </c>
      <c r="D191" s="135" t="e">
        <f t="shared" si="56"/>
        <v>#VALUE!</v>
      </c>
      <c r="E191" s="150" t="e">
        <f t="shared" si="44"/>
        <v>#VALUE!</v>
      </c>
      <c r="F191" s="150" t="e">
        <f t="shared" si="45"/>
        <v>#VALUE!</v>
      </c>
      <c r="G191" s="136" t="e">
        <f t="shared" si="46"/>
        <v>#VALUE!</v>
      </c>
      <c r="H191" s="148" t="e">
        <f t="shared" si="50"/>
        <v>#VALUE!</v>
      </c>
      <c r="I191" s="148" t="e">
        <f t="shared" si="57"/>
        <v>#VALUE!</v>
      </c>
      <c r="J191" s="148" t="e">
        <f t="shared" si="47"/>
        <v>#VALUE!</v>
      </c>
      <c r="K191" s="148" t="e">
        <f t="shared" si="58"/>
        <v>#VALUE!</v>
      </c>
      <c r="L191" s="148" t="e">
        <f t="shared" si="59"/>
        <v>#VALUE!</v>
      </c>
      <c r="M191" s="148" t="e">
        <f t="shared" si="48"/>
        <v>#VALUE!</v>
      </c>
      <c r="N191" s="148" t="e">
        <f t="shared" si="51"/>
        <v>#VALUE!</v>
      </c>
      <c r="O191" s="148"/>
      <c r="P191" s="148"/>
      <c r="Q191" s="148" t="e">
        <f t="shared" si="60"/>
        <v>#VALUE!</v>
      </c>
      <c r="R191" s="148" t="e">
        <f t="shared" si="61"/>
        <v>#VALUE!</v>
      </c>
      <c r="S191" s="137" t="e">
        <f t="shared" si="49"/>
        <v>#VALUE!</v>
      </c>
      <c r="T191" s="275" t="e">
        <f t="shared" si="63"/>
        <v>#VALUE!</v>
      </c>
      <c r="U191" s="275" t="e">
        <f t="shared" si="62"/>
        <v>#VALUE!</v>
      </c>
      <c r="V191" s="275" t="e">
        <f t="shared" si="62"/>
        <v>#VALUE!</v>
      </c>
      <c r="W191" s="275" t="e">
        <f t="shared" si="62"/>
        <v>#VALUE!</v>
      </c>
      <c r="X191" s="275" t="e">
        <f t="shared" si="62"/>
        <v>#VALUE!</v>
      </c>
      <c r="Y191" s="275" t="e">
        <f t="shared" si="62"/>
        <v>#VALUE!</v>
      </c>
      <c r="Z191" s="275" t="e">
        <f t="shared" si="62"/>
        <v>#VALUE!</v>
      </c>
      <c r="AA191" s="275" t="e">
        <f t="shared" si="62"/>
        <v>#VALUE!</v>
      </c>
      <c r="AB191" s="275" t="e">
        <f t="shared" si="62"/>
        <v>#VALUE!</v>
      </c>
      <c r="AC191" s="275" t="e">
        <f t="shared" si="62"/>
        <v>#VALUE!</v>
      </c>
      <c r="AD191" s="275" t="e">
        <f t="shared" si="62"/>
        <v>#VALUE!</v>
      </c>
      <c r="AE191" s="276" t="e">
        <f t="shared" si="52"/>
        <v>#VALUE!</v>
      </c>
    </row>
    <row r="192" spans="1:31">
      <c r="A192" s="133" t="e">
        <f t="shared" si="53"/>
        <v>#VALUE!</v>
      </c>
      <c r="B192" s="134" t="e">
        <f t="shared" si="54"/>
        <v>#VALUE!</v>
      </c>
      <c r="C192" s="134" t="e">
        <f t="shared" si="55"/>
        <v>#VALUE!</v>
      </c>
      <c r="D192" s="135" t="e">
        <f t="shared" si="56"/>
        <v>#VALUE!</v>
      </c>
      <c r="E192" s="150" t="e">
        <f t="shared" si="44"/>
        <v>#VALUE!</v>
      </c>
      <c r="F192" s="150" t="e">
        <f t="shared" si="45"/>
        <v>#VALUE!</v>
      </c>
      <c r="G192" s="136" t="e">
        <f t="shared" si="46"/>
        <v>#VALUE!</v>
      </c>
      <c r="H192" s="148" t="e">
        <f t="shared" si="50"/>
        <v>#VALUE!</v>
      </c>
      <c r="I192" s="148" t="e">
        <f t="shared" si="57"/>
        <v>#VALUE!</v>
      </c>
      <c r="J192" s="148" t="e">
        <f t="shared" si="47"/>
        <v>#VALUE!</v>
      </c>
      <c r="K192" s="148" t="e">
        <f t="shared" si="58"/>
        <v>#VALUE!</v>
      </c>
      <c r="L192" s="148" t="e">
        <f t="shared" si="59"/>
        <v>#VALUE!</v>
      </c>
      <c r="M192" s="148" t="e">
        <f t="shared" si="48"/>
        <v>#VALUE!</v>
      </c>
      <c r="N192" s="148" t="e">
        <f t="shared" si="51"/>
        <v>#VALUE!</v>
      </c>
      <c r="O192" s="148"/>
      <c r="P192" s="148"/>
      <c r="Q192" s="148" t="e">
        <f t="shared" si="60"/>
        <v>#VALUE!</v>
      </c>
      <c r="R192" s="148" t="e">
        <f t="shared" si="61"/>
        <v>#VALUE!</v>
      </c>
      <c r="S192" s="137" t="e">
        <f t="shared" si="49"/>
        <v>#VALUE!</v>
      </c>
      <c r="T192" s="275" t="e">
        <f t="shared" si="63"/>
        <v>#VALUE!</v>
      </c>
      <c r="U192" s="275" t="e">
        <f t="shared" si="62"/>
        <v>#VALUE!</v>
      </c>
      <c r="V192" s="275" t="e">
        <f t="shared" si="62"/>
        <v>#VALUE!</v>
      </c>
      <c r="W192" s="275" t="e">
        <f t="shared" si="62"/>
        <v>#VALUE!</v>
      </c>
      <c r="X192" s="275" t="e">
        <f t="shared" si="62"/>
        <v>#VALUE!</v>
      </c>
      <c r="Y192" s="275" t="e">
        <f t="shared" si="62"/>
        <v>#VALUE!</v>
      </c>
      <c r="Z192" s="275" t="e">
        <f t="shared" si="62"/>
        <v>#VALUE!</v>
      </c>
      <c r="AA192" s="275" t="e">
        <f t="shared" si="62"/>
        <v>#VALUE!</v>
      </c>
      <c r="AB192" s="275" t="e">
        <f t="shared" si="62"/>
        <v>#VALUE!</v>
      </c>
      <c r="AC192" s="275" t="e">
        <f t="shared" si="62"/>
        <v>#VALUE!</v>
      </c>
      <c r="AD192" s="275" t="e">
        <f t="shared" si="62"/>
        <v>#VALUE!</v>
      </c>
      <c r="AE192" s="276" t="e">
        <f t="shared" si="52"/>
        <v>#VALUE!</v>
      </c>
    </row>
    <row r="193" spans="1:31">
      <c r="A193" s="133" t="e">
        <f t="shared" si="53"/>
        <v>#VALUE!</v>
      </c>
      <c r="B193" s="134" t="e">
        <f t="shared" si="54"/>
        <v>#VALUE!</v>
      </c>
      <c r="C193" s="134" t="e">
        <f t="shared" si="55"/>
        <v>#VALUE!</v>
      </c>
      <c r="D193" s="135" t="e">
        <f t="shared" si="56"/>
        <v>#VALUE!</v>
      </c>
      <c r="E193" s="150" t="e">
        <f t="shared" si="44"/>
        <v>#VALUE!</v>
      </c>
      <c r="F193" s="150" t="e">
        <f t="shared" si="45"/>
        <v>#VALUE!</v>
      </c>
      <c r="G193" s="136" t="e">
        <f t="shared" si="46"/>
        <v>#VALUE!</v>
      </c>
      <c r="H193" s="148" t="e">
        <f t="shared" si="50"/>
        <v>#VALUE!</v>
      </c>
      <c r="I193" s="148" t="e">
        <f t="shared" si="57"/>
        <v>#VALUE!</v>
      </c>
      <c r="J193" s="148" t="e">
        <f t="shared" si="47"/>
        <v>#VALUE!</v>
      </c>
      <c r="K193" s="148" t="e">
        <f t="shared" si="58"/>
        <v>#VALUE!</v>
      </c>
      <c r="L193" s="148" t="e">
        <f t="shared" si="59"/>
        <v>#VALUE!</v>
      </c>
      <c r="M193" s="148" t="e">
        <f t="shared" si="48"/>
        <v>#VALUE!</v>
      </c>
      <c r="N193" s="148" t="e">
        <f t="shared" si="51"/>
        <v>#VALUE!</v>
      </c>
      <c r="O193" s="148"/>
      <c r="P193" s="148"/>
      <c r="Q193" s="148" t="e">
        <f t="shared" si="60"/>
        <v>#VALUE!</v>
      </c>
      <c r="R193" s="148" t="e">
        <f t="shared" si="61"/>
        <v>#VALUE!</v>
      </c>
      <c r="S193" s="137" t="e">
        <f t="shared" si="49"/>
        <v>#VALUE!</v>
      </c>
      <c r="T193" s="275" t="e">
        <f t="shared" si="63"/>
        <v>#VALUE!</v>
      </c>
      <c r="U193" s="275" t="e">
        <f t="shared" si="62"/>
        <v>#VALUE!</v>
      </c>
      <c r="V193" s="275" t="e">
        <f t="shared" ref="U193:AD208" si="64">MAX(0,MIN(MAX(0,$M193),V$7)-V$6)</f>
        <v>#VALUE!</v>
      </c>
      <c r="W193" s="275" t="e">
        <f t="shared" si="64"/>
        <v>#VALUE!</v>
      </c>
      <c r="X193" s="275" t="e">
        <f t="shared" si="64"/>
        <v>#VALUE!</v>
      </c>
      <c r="Y193" s="275" t="e">
        <f t="shared" si="64"/>
        <v>#VALUE!</v>
      </c>
      <c r="Z193" s="275" t="e">
        <f t="shared" si="64"/>
        <v>#VALUE!</v>
      </c>
      <c r="AA193" s="275" t="e">
        <f t="shared" si="64"/>
        <v>#VALUE!</v>
      </c>
      <c r="AB193" s="275" t="e">
        <f t="shared" si="64"/>
        <v>#VALUE!</v>
      </c>
      <c r="AC193" s="275" t="e">
        <f t="shared" si="64"/>
        <v>#VALUE!</v>
      </c>
      <c r="AD193" s="275" t="e">
        <f t="shared" si="64"/>
        <v>#VALUE!</v>
      </c>
      <c r="AE193" s="276" t="e">
        <f t="shared" si="52"/>
        <v>#VALUE!</v>
      </c>
    </row>
    <row r="194" spans="1:31">
      <c r="A194" s="133" t="e">
        <f t="shared" si="53"/>
        <v>#VALUE!</v>
      </c>
      <c r="B194" s="134" t="e">
        <f t="shared" si="54"/>
        <v>#VALUE!</v>
      </c>
      <c r="C194" s="134" t="e">
        <f t="shared" si="55"/>
        <v>#VALUE!</v>
      </c>
      <c r="D194" s="135" t="e">
        <f t="shared" si="56"/>
        <v>#VALUE!</v>
      </c>
      <c r="E194" s="150" t="e">
        <f t="shared" si="44"/>
        <v>#VALUE!</v>
      </c>
      <c r="F194" s="150" t="e">
        <f t="shared" si="45"/>
        <v>#VALUE!</v>
      </c>
      <c r="G194" s="136" t="e">
        <f t="shared" si="46"/>
        <v>#VALUE!</v>
      </c>
      <c r="H194" s="148" t="e">
        <f t="shared" si="50"/>
        <v>#VALUE!</v>
      </c>
      <c r="I194" s="148" t="e">
        <f t="shared" si="57"/>
        <v>#VALUE!</v>
      </c>
      <c r="J194" s="148" t="e">
        <f t="shared" si="47"/>
        <v>#VALUE!</v>
      </c>
      <c r="K194" s="148" t="e">
        <f t="shared" si="58"/>
        <v>#VALUE!</v>
      </c>
      <c r="L194" s="148" t="e">
        <f t="shared" si="59"/>
        <v>#VALUE!</v>
      </c>
      <c r="M194" s="148" t="e">
        <f t="shared" si="48"/>
        <v>#VALUE!</v>
      </c>
      <c r="N194" s="148" t="e">
        <f t="shared" si="51"/>
        <v>#VALUE!</v>
      </c>
      <c r="O194" s="148"/>
      <c r="P194" s="148"/>
      <c r="Q194" s="148" t="e">
        <f t="shared" si="60"/>
        <v>#VALUE!</v>
      </c>
      <c r="R194" s="148" t="e">
        <f t="shared" si="61"/>
        <v>#VALUE!</v>
      </c>
      <c r="S194" s="137" t="e">
        <f t="shared" si="49"/>
        <v>#VALUE!</v>
      </c>
      <c r="T194" s="275" t="e">
        <f t="shared" si="63"/>
        <v>#VALUE!</v>
      </c>
      <c r="U194" s="275" t="e">
        <f t="shared" si="64"/>
        <v>#VALUE!</v>
      </c>
      <c r="V194" s="275" t="e">
        <f t="shared" si="64"/>
        <v>#VALUE!</v>
      </c>
      <c r="W194" s="275" t="e">
        <f t="shared" si="64"/>
        <v>#VALUE!</v>
      </c>
      <c r="X194" s="275" t="e">
        <f t="shared" si="64"/>
        <v>#VALUE!</v>
      </c>
      <c r="Y194" s="275" t="e">
        <f t="shared" si="64"/>
        <v>#VALUE!</v>
      </c>
      <c r="Z194" s="275" t="e">
        <f t="shared" si="64"/>
        <v>#VALUE!</v>
      </c>
      <c r="AA194" s="275" t="e">
        <f t="shared" si="64"/>
        <v>#VALUE!</v>
      </c>
      <c r="AB194" s="275" t="e">
        <f t="shared" si="64"/>
        <v>#VALUE!</v>
      </c>
      <c r="AC194" s="275" t="e">
        <f t="shared" si="64"/>
        <v>#VALUE!</v>
      </c>
      <c r="AD194" s="275" t="e">
        <f t="shared" si="64"/>
        <v>#VALUE!</v>
      </c>
      <c r="AE194" s="276" t="e">
        <f t="shared" si="52"/>
        <v>#VALUE!</v>
      </c>
    </row>
    <row r="195" spans="1:31">
      <c r="A195" s="133" t="e">
        <f t="shared" si="53"/>
        <v>#VALUE!</v>
      </c>
      <c r="B195" s="134" t="e">
        <f t="shared" si="54"/>
        <v>#VALUE!</v>
      </c>
      <c r="C195" s="134" t="e">
        <f t="shared" si="55"/>
        <v>#VALUE!</v>
      </c>
      <c r="D195" s="135" t="e">
        <f t="shared" si="56"/>
        <v>#VALUE!</v>
      </c>
      <c r="E195" s="150" t="e">
        <f t="shared" si="44"/>
        <v>#VALUE!</v>
      </c>
      <c r="F195" s="150" t="e">
        <f t="shared" si="45"/>
        <v>#VALUE!</v>
      </c>
      <c r="G195" s="136" t="e">
        <f t="shared" si="46"/>
        <v>#VALUE!</v>
      </c>
      <c r="H195" s="148" t="e">
        <f t="shared" si="50"/>
        <v>#VALUE!</v>
      </c>
      <c r="I195" s="148" t="e">
        <f t="shared" si="57"/>
        <v>#VALUE!</v>
      </c>
      <c r="J195" s="148" t="e">
        <f t="shared" si="47"/>
        <v>#VALUE!</v>
      </c>
      <c r="K195" s="148" t="e">
        <f t="shared" si="58"/>
        <v>#VALUE!</v>
      </c>
      <c r="L195" s="148" t="e">
        <f t="shared" si="59"/>
        <v>#VALUE!</v>
      </c>
      <c r="M195" s="148" t="e">
        <f t="shared" si="48"/>
        <v>#VALUE!</v>
      </c>
      <c r="N195" s="148" t="e">
        <f t="shared" si="51"/>
        <v>#VALUE!</v>
      </c>
      <c r="O195" s="148"/>
      <c r="P195" s="148"/>
      <c r="Q195" s="148" t="e">
        <f t="shared" si="60"/>
        <v>#VALUE!</v>
      </c>
      <c r="R195" s="148" t="e">
        <f t="shared" si="61"/>
        <v>#VALUE!</v>
      </c>
      <c r="S195" s="137" t="e">
        <f t="shared" si="49"/>
        <v>#VALUE!</v>
      </c>
      <c r="T195" s="275" t="e">
        <f t="shared" si="63"/>
        <v>#VALUE!</v>
      </c>
      <c r="U195" s="275" t="e">
        <f t="shared" si="64"/>
        <v>#VALUE!</v>
      </c>
      <c r="V195" s="275" t="e">
        <f t="shared" si="64"/>
        <v>#VALUE!</v>
      </c>
      <c r="W195" s="275" t="e">
        <f t="shared" si="64"/>
        <v>#VALUE!</v>
      </c>
      <c r="X195" s="275" t="e">
        <f t="shared" si="64"/>
        <v>#VALUE!</v>
      </c>
      <c r="Y195" s="275" t="e">
        <f t="shared" si="64"/>
        <v>#VALUE!</v>
      </c>
      <c r="Z195" s="275" t="e">
        <f t="shared" si="64"/>
        <v>#VALUE!</v>
      </c>
      <c r="AA195" s="275" t="e">
        <f t="shared" si="64"/>
        <v>#VALUE!</v>
      </c>
      <c r="AB195" s="275" t="e">
        <f t="shared" si="64"/>
        <v>#VALUE!</v>
      </c>
      <c r="AC195" s="275" t="e">
        <f t="shared" si="64"/>
        <v>#VALUE!</v>
      </c>
      <c r="AD195" s="275" t="e">
        <f t="shared" si="64"/>
        <v>#VALUE!</v>
      </c>
      <c r="AE195" s="276" t="e">
        <f t="shared" si="52"/>
        <v>#VALUE!</v>
      </c>
    </row>
    <row r="196" spans="1:31">
      <c r="A196" s="133" t="e">
        <f t="shared" si="53"/>
        <v>#VALUE!</v>
      </c>
      <c r="B196" s="134" t="e">
        <f t="shared" si="54"/>
        <v>#VALUE!</v>
      </c>
      <c r="C196" s="134" t="e">
        <f t="shared" si="55"/>
        <v>#VALUE!</v>
      </c>
      <c r="D196" s="135" t="e">
        <f t="shared" si="56"/>
        <v>#VALUE!</v>
      </c>
      <c r="E196" s="150" t="e">
        <f t="shared" si="44"/>
        <v>#VALUE!</v>
      </c>
      <c r="F196" s="150" t="e">
        <f t="shared" si="45"/>
        <v>#VALUE!</v>
      </c>
      <c r="G196" s="136" t="e">
        <f t="shared" si="46"/>
        <v>#VALUE!</v>
      </c>
      <c r="H196" s="148" t="e">
        <f t="shared" si="50"/>
        <v>#VALUE!</v>
      </c>
      <c r="I196" s="148" t="e">
        <f t="shared" si="57"/>
        <v>#VALUE!</v>
      </c>
      <c r="J196" s="148" t="e">
        <f t="shared" si="47"/>
        <v>#VALUE!</v>
      </c>
      <c r="K196" s="148" t="e">
        <f t="shared" si="58"/>
        <v>#VALUE!</v>
      </c>
      <c r="L196" s="148" t="e">
        <f t="shared" si="59"/>
        <v>#VALUE!</v>
      </c>
      <c r="M196" s="148" t="e">
        <f t="shared" si="48"/>
        <v>#VALUE!</v>
      </c>
      <c r="N196" s="148" t="e">
        <f t="shared" si="51"/>
        <v>#VALUE!</v>
      </c>
      <c r="O196" s="148"/>
      <c r="P196" s="148"/>
      <c r="Q196" s="148" t="e">
        <f t="shared" si="60"/>
        <v>#VALUE!</v>
      </c>
      <c r="R196" s="148" t="e">
        <f t="shared" si="61"/>
        <v>#VALUE!</v>
      </c>
      <c r="S196" s="137" t="e">
        <f t="shared" si="49"/>
        <v>#VALUE!</v>
      </c>
      <c r="T196" s="275" t="e">
        <f t="shared" si="63"/>
        <v>#VALUE!</v>
      </c>
      <c r="U196" s="275" t="e">
        <f t="shared" si="64"/>
        <v>#VALUE!</v>
      </c>
      <c r="V196" s="275" t="e">
        <f t="shared" si="64"/>
        <v>#VALUE!</v>
      </c>
      <c r="W196" s="275" t="e">
        <f t="shared" si="64"/>
        <v>#VALUE!</v>
      </c>
      <c r="X196" s="275" t="e">
        <f t="shared" si="64"/>
        <v>#VALUE!</v>
      </c>
      <c r="Y196" s="275" t="e">
        <f t="shared" si="64"/>
        <v>#VALUE!</v>
      </c>
      <c r="Z196" s="275" t="e">
        <f t="shared" si="64"/>
        <v>#VALUE!</v>
      </c>
      <c r="AA196" s="275" t="e">
        <f t="shared" si="64"/>
        <v>#VALUE!</v>
      </c>
      <c r="AB196" s="275" t="e">
        <f t="shared" si="64"/>
        <v>#VALUE!</v>
      </c>
      <c r="AC196" s="275" t="e">
        <f t="shared" si="64"/>
        <v>#VALUE!</v>
      </c>
      <c r="AD196" s="275" t="e">
        <f t="shared" si="64"/>
        <v>#VALUE!</v>
      </c>
      <c r="AE196" s="276" t="e">
        <f t="shared" si="52"/>
        <v>#VALUE!</v>
      </c>
    </row>
    <row r="197" spans="1:31">
      <c r="A197" s="133" t="e">
        <f t="shared" si="53"/>
        <v>#VALUE!</v>
      </c>
      <c r="B197" s="134" t="e">
        <f t="shared" si="54"/>
        <v>#VALUE!</v>
      </c>
      <c r="C197" s="134" t="e">
        <f t="shared" si="55"/>
        <v>#VALUE!</v>
      </c>
      <c r="D197" s="135" t="e">
        <f t="shared" si="56"/>
        <v>#VALUE!</v>
      </c>
      <c r="E197" s="150" t="e">
        <f t="shared" si="44"/>
        <v>#VALUE!</v>
      </c>
      <c r="F197" s="150" t="e">
        <f t="shared" si="45"/>
        <v>#VALUE!</v>
      </c>
      <c r="G197" s="136" t="e">
        <f t="shared" si="46"/>
        <v>#VALUE!</v>
      </c>
      <c r="H197" s="148" t="e">
        <f t="shared" si="50"/>
        <v>#VALUE!</v>
      </c>
      <c r="I197" s="148" t="e">
        <f t="shared" si="57"/>
        <v>#VALUE!</v>
      </c>
      <c r="J197" s="148" t="e">
        <f t="shared" si="47"/>
        <v>#VALUE!</v>
      </c>
      <c r="K197" s="148" t="e">
        <f t="shared" si="58"/>
        <v>#VALUE!</v>
      </c>
      <c r="L197" s="148" t="e">
        <f t="shared" si="59"/>
        <v>#VALUE!</v>
      </c>
      <c r="M197" s="148" t="e">
        <f t="shared" si="48"/>
        <v>#VALUE!</v>
      </c>
      <c r="N197" s="148" t="e">
        <f t="shared" si="51"/>
        <v>#VALUE!</v>
      </c>
      <c r="O197" s="148"/>
      <c r="P197" s="148"/>
      <c r="Q197" s="148" t="e">
        <f t="shared" si="60"/>
        <v>#VALUE!</v>
      </c>
      <c r="R197" s="148" t="e">
        <f t="shared" si="61"/>
        <v>#VALUE!</v>
      </c>
      <c r="S197" s="137" t="e">
        <f t="shared" si="49"/>
        <v>#VALUE!</v>
      </c>
      <c r="T197" s="275" t="e">
        <f>MAX(0,MIN(MAX(0,$M197),T$7)-T$6)</f>
        <v>#VALUE!</v>
      </c>
      <c r="U197" s="275" t="e">
        <f t="shared" si="64"/>
        <v>#VALUE!</v>
      </c>
      <c r="V197" s="275" t="e">
        <f t="shared" si="64"/>
        <v>#VALUE!</v>
      </c>
      <c r="W197" s="275" t="e">
        <f t="shared" si="64"/>
        <v>#VALUE!</v>
      </c>
      <c r="X197" s="275" t="e">
        <f t="shared" si="64"/>
        <v>#VALUE!</v>
      </c>
      <c r="Y197" s="275" t="e">
        <f t="shared" si="64"/>
        <v>#VALUE!</v>
      </c>
      <c r="Z197" s="275" t="e">
        <f t="shared" si="64"/>
        <v>#VALUE!</v>
      </c>
      <c r="AA197" s="275" t="e">
        <f t="shared" si="64"/>
        <v>#VALUE!</v>
      </c>
      <c r="AB197" s="275" t="e">
        <f t="shared" si="64"/>
        <v>#VALUE!</v>
      </c>
      <c r="AC197" s="275" t="e">
        <f t="shared" si="64"/>
        <v>#VALUE!</v>
      </c>
      <c r="AD197" s="275" t="e">
        <f t="shared" si="64"/>
        <v>#VALUE!</v>
      </c>
      <c r="AE197" s="276" t="e">
        <f t="shared" si="52"/>
        <v>#VALUE!</v>
      </c>
    </row>
    <row r="198" spans="1:31">
      <c r="A198" s="133" t="e">
        <f t="shared" si="53"/>
        <v>#VALUE!</v>
      </c>
      <c r="B198" s="134" t="e">
        <f t="shared" si="54"/>
        <v>#VALUE!</v>
      </c>
      <c r="C198" s="134" t="e">
        <f t="shared" si="55"/>
        <v>#VALUE!</v>
      </c>
      <c r="D198" s="135" t="e">
        <f t="shared" si="56"/>
        <v>#VALUE!</v>
      </c>
      <c r="E198" s="150" t="e">
        <f t="shared" si="44"/>
        <v>#VALUE!</v>
      </c>
      <c r="F198" s="150" t="e">
        <f t="shared" si="45"/>
        <v>#VALUE!</v>
      </c>
      <c r="G198" s="136" t="e">
        <f t="shared" si="46"/>
        <v>#VALUE!</v>
      </c>
      <c r="H198" s="148" t="e">
        <f t="shared" si="50"/>
        <v>#VALUE!</v>
      </c>
      <c r="I198" s="148" t="e">
        <f t="shared" si="57"/>
        <v>#VALUE!</v>
      </c>
      <c r="J198" s="148" t="e">
        <f t="shared" si="47"/>
        <v>#VALUE!</v>
      </c>
      <c r="K198" s="148" t="e">
        <f t="shared" si="58"/>
        <v>#VALUE!</v>
      </c>
      <c r="L198" s="148" t="e">
        <f t="shared" si="59"/>
        <v>#VALUE!</v>
      </c>
      <c r="M198" s="148" t="e">
        <f t="shared" si="48"/>
        <v>#VALUE!</v>
      </c>
      <c r="N198" s="148" t="e">
        <f t="shared" si="51"/>
        <v>#VALUE!</v>
      </c>
      <c r="O198" s="148"/>
      <c r="P198" s="148"/>
      <c r="Q198" s="148" t="e">
        <f t="shared" si="60"/>
        <v>#VALUE!</v>
      </c>
      <c r="R198" s="148" t="e">
        <f t="shared" si="61"/>
        <v>#VALUE!</v>
      </c>
      <c r="S198" s="137" t="e">
        <f t="shared" si="49"/>
        <v>#VALUE!</v>
      </c>
      <c r="T198" s="275" t="e">
        <f>MAX(0,MIN(MAX(0,$M198),T$7)-T$6)</f>
        <v>#VALUE!</v>
      </c>
      <c r="U198" s="275" t="e">
        <f t="shared" si="64"/>
        <v>#VALUE!</v>
      </c>
      <c r="V198" s="275" t="e">
        <f t="shared" si="64"/>
        <v>#VALUE!</v>
      </c>
      <c r="W198" s="275" t="e">
        <f t="shared" si="64"/>
        <v>#VALUE!</v>
      </c>
      <c r="X198" s="275" t="e">
        <f t="shared" si="64"/>
        <v>#VALUE!</v>
      </c>
      <c r="Y198" s="275" t="e">
        <f t="shared" si="64"/>
        <v>#VALUE!</v>
      </c>
      <c r="Z198" s="275" t="e">
        <f t="shared" si="64"/>
        <v>#VALUE!</v>
      </c>
      <c r="AA198" s="275" t="e">
        <f t="shared" si="64"/>
        <v>#VALUE!</v>
      </c>
      <c r="AB198" s="275" t="e">
        <f t="shared" si="64"/>
        <v>#VALUE!</v>
      </c>
      <c r="AC198" s="275" t="e">
        <f t="shared" si="64"/>
        <v>#VALUE!</v>
      </c>
      <c r="AD198" s="275" t="e">
        <f t="shared" si="64"/>
        <v>#VALUE!</v>
      </c>
      <c r="AE198" s="276" t="e">
        <f t="shared" si="52"/>
        <v>#VALUE!</v>
      </c>
    </row>
    <row r="199" spans="1:31">
      <c r="A199" s="133" t="e">
        <f t="shared" si="53"/>
        <v>#VALUE!</v>
      </c>
      <c r="B199" s="134" t="e">
        <f t="shared" si="54"/>
        <v>#VALUE!</v>
      </c>
      <c r="C199" s="134" t="e">
        <f t="shared" si="55"/>
        <v>#VALUE!</v>
      </c>
      <c r="D199" s="135" t="e">
        <f t="shared" si="56"/>
        <v>#VALUE!</v>
      </c>
      <c r="E199" s="150" t="e">
        <f t="shared" si="44"/>
        <v>#VALUE!</v>
      </c>
      <c r="F199" s="150" t="e">
        <f t="shared" si="45"/>
        <v>#VALUE!</v>
      </c>
      <c r="G199" s="136" t="e">
        <f t="shared" si="46"/>
        <v>#VALUE!</v>
      </c>
      <c r="H199" s="148" t="e">
        <f t="shared" si="50"/>
        <v>#VALUE!</v>
      </c>
      <c r="I199" s="148" t="e">
        <f t="shared" si="57"/>
        <v>#VALUE!</v>
      </c>
      <c r="J199" s="148" t="e">
        <f t="shared" si="47"/>
        <v>#VALUE!</v>
      </c>
      <c r="K199" s="148" t="e">
        <f t="shared" si="58"/>
        <v>#VALUE!</v>
      </c>
      <c r="L199" s="148" t="e">
        <f t="shared" si="59"/>
        <v>#VALUE!</v>
      </c>
      <c r="M199" s="148" t="e">
        <f t="shared" si="48"/>
        <v>#VALUE!</v>
      </c>
      <c r="N199" s="148" t="e">
        <f t="shared" si="51"/>
        <v>#VALUE!</v>
      </c>
      <c r="O199" s="148"/>
      <c r="P199" s="148"/>
      <c r="Q199" s="148" t="e">
        <f t="shared" si="60"/>
        <v>#VALUE!</v>
      </c>
      <c r="R199" s="148" t="e">
        <f t="shared" si="61"/>
        <v>#VALUE!</v>
      </c>
      <c r="S199" s="137" t="e">
        <f t="shared" si="49"/>
        <v>#VALUE!</v>
      </c>
      <c r="T199" s="275" t="e">
        <f t="shared" ref="T199:AD231" si="65">MAX(0,MIN(MAX(0,$M199),T$7)-T$6)</f>
        <v>#VALUE!</v>
      </c>
      <c r="U199" s="275" t="e">
        <f t="shared" si="64"/>
        <v>#VALUE!</v>
      </c>
      <c r="V199" s="275" t="e">
        <f t="shared" si="64"/>
        <v>#VALUE!</v>
      </c>
      <c r="W199" s="275" t="e">
        <f t="shared" si="64"/>
        <v>#VALUE!</v>
      </c>
      <c r="X199" s="275" t="e">
        <f t="shared" si="64"/>
        <v>#VALUE!</v>
      </c>
      <c r="Y199" s="275" t="e">
        <f t="shared" si="64"/>
        <v>#VALUE!</v>
      </c>
      <c r="Z199" s="275" t="e">
        <f t="shared" si="64"/>
        <v>#VALUE!</v>
      </c>
      <c r="AA199" s="275" t="e">
        <f t="shared" si="64"/>
        <v>#VALUE!</v>
      </c>
      <c r="AB199" s="275" t="e">
        <f t="shared" si="64"/>
        <v>#VALUE!</v>
      </c>
      <c r="AC199" s="275" t="e">
        <f t="shared" si="64"/>
        <v>#VALUE!</v>
      </c>
      <c r="AD199" s="275" t="e">
        <f t="shared" si="64"/>
        <v>#VALUE!</v>
      </c>
      <c r="AE199" s="276" t="e">
        <f t="shared" si="52"/>
        <v>#VALUE!</v>
      </c>
    </row>
    <row r="200" spans="1:31">
      <c r="A200" s="133" t="e">
        <f t="shared" si="53"/>
        <v>#VALUE!</v>
      </c>
      <c r="B200" s="134" t="e">
        <f t="shared" si="54"/>
        <v>#VALUE!</v>
      </c>
      <c r="C200" s="134" t="e">
        <f t="shared" si="55"/>
        <v>#VALUE!</v>
      </c>
      <c r="D200" s="135" t="e">
        <f t="shared" si="56"/>
        <v>#VALUE!</v>
      </c>
      <c r="E200" s="150" t="e">
        <f t="shared" si="44"/>
        <v>#VALUE!</v>
      </c>
      <c r="F200" s="150" t="e">
        <f t="shared" si="45"/>
        <v>#VALUE!</v>
      </c>
      <c r="G200" s="136" t="e">
        <f t="shared" si="46"/>
        <v>#VALUE!</v>
      </c>
      <c r="H200" s="148" t="e">
        <f t="shared" si="50"/>
        <v>#VALUE!</v>
      </c>
      <c r="I200" s="148" t="e">
        <f t="shared" si="57"/>
        <v>#VALUE!</v>
      </c>
      <c r="J200" s="148" t="e">
        <f t="shared" si="47"/>
        <v>#VALUE!</v>
      </c>
      <c r="K200" s="148" t="e">
        <f t="shared" si="58"/>
        <v>#VALUE!</v>
      </c>
      <c r="L200" s="148" t="e">
        <f t="shared" si="59"/>
        <v>#VALUE!</v>
      </c>
      <c r="M200" s="148" t="e">
        <f t="shared" si="48"/>
        <v>#VALUE!</v>
      </c>
      <c r="N200" s="148" t="e">
        <f t="shared" si="51"/>
        <v>#VALUE!</v>
      </c>
      <c r="O200" s="148"/>
      <c r="P200" s="148"/>
      <c r="Q200" s="148" t="e">
        <f t="shared" si="60"/>
        <v>#VALUE!</v>
      </c>
      <c r="R200" s="148" t="e">
        <f t="shared" si="61"/>
        <v>#VALUE!</v>
      </c>
      <c r="S200" s="137" t="e">
        <f t="shared" si="49"/>
        <v>#VALUE!</v>
      </c>
      <c r="T200" s="275" t="e">
        <f t="shared" si="65"/>
        <v>#VALUE!</v>
      </c>
      <c r="U200" s="275" t="e">
        <f t="shared" si="64"/>
        <v>#VALUE!</v>
      </c>
      <c r="V200" s="275" t="e">
        <f t="shared" si="64"/>
        <v>#VALUE!</v>
      </c>
      <c r="W200" s="275" t="e">
        <f t="shared" si="64"/>
        <v>#VALUE!</v>
      </c>
      <c r="X200" s="275" t="e">
        <f t="shared" si="64"/>
        <v>#VALUE!</v>
      </c>
      <c r="Y200" s="275" t="e">
        <f t="shared" si="64"/>
        <v>#VALUE!</v>
      </c>
      <c r="Z200" s="275" t="e">
        <f t="shared" si="64"/>
        <v>#VALUE!</v>
      </c>
      <c r="AA200" s="275" t="e">
        <f t="shared" si="64"/>
        <v>#VALUE!</v>
      </c>
      <c r="AB200" s="275" t="e">
        <f t="shared" si="64"/>
        <v>#VALUE!</v>
      </c>
      <c r="AC200" s="275" t="e">
        <f t="shared" si="64"/>
        <v>#VALUE!</v>
      </c>
      <c r="AD200" s="275" t="e">
        <f t="shared" si="64"/>
        <v>#VALUE!</v>
      </c>
      <c r="AE200" s="276" t="e">
        <f t="shared" si="52"/>
        <v>#VALUE!</v>
      </c>
    </row>
    <row r="201" spans="1:31">
      <c r="A201" s="133" t="e">
        <f t="shared" si="53"/>
        <v>#VALUE!</v>
      </c>
      <c r="B201" s="134" t="e">
        <f t="shared" si="54"/>
        <v>#VALUE!</v>
      </c>
      <c r="C201" s="134" t="e">
        <f t="shared" si="55"/>
        <v>#VALUE!</v>
      </c>
      <c r="D201" s="135" t="e">
        <f t="shared" si="56"/>
        <v>#VALUE!</v>
      </c>
      <c r="E201" s="150" t="e">
        <f t="shared" si="44"/>
        <v>#VALUE!</v>
      </c>
      <c r="F201" s="150" t="e">
        <f t="shared" si="45"/>
        <v>#VALUE!</v>
      </c>
      <c r="G201" s="136" t="e">
        <f t="shared" si="46"/>
        <v>#VALUE!</v>
      </c>
      <c r="H201" s="148" t="e">
        <f t="shared" si="50"/>
        <v>#VALUE!</v>
      </c>
      <c r="I201" s="148" t="e">
        <f t="shared" si="57"/>
        <v>#VALUE!</v>
      </c>
      <c r="J201" s="148" t="e">
        <f t="shared" si="47"/>
        <v>#VALUE!</v>
      </c>
      <c r="K201" s="148" t="e">
        <f t="shared" si="58"/>
        <v>#VALUE!</v>
      </c>
      <c r="L201" s="148" t="e">
        <f t="shared" si="59"/>
        <v>#VALUE!</v>
      </c>
      <c r="M201" s="148" t="e">
        <f t="shared" si="48"/>
        <v>#VALUE!</v>
      </c>
      <c r="N201" s="148" t="e">
        <f t="shared" si="51"/>
        <v>#VALUE!</v>
      </c>
      <c r="O201" s="148"/>
      <c r="P201" s="148"/>
      <c r="Q201" s="148" t="e">
        <f t="shared" si="60"/>
        <v>#VALUE!</v>
      </c>
      <c r="R201" s="148" t="e">
        <f t="shared" si="61"/>
        <v>#VALUE!</v>
      </c>
      <c r="S201" s="137" t="e">
        <f t="shared" si="49"/>
        <v>#VALUE!</v>
      </c>
      <c r="T201" s="275" t="e">
        <f t="shared" si="65"/>
        <v>#VALUE!</v>
      </c>
      <c r="U201" s="275" t="e">
        <f t="shared" si="64"/>
        <v>#VALUE!</v>
      </c>
      <c r="V201" s="275" t="e">
        <f t="shared" si="64"/>
        <v>#VALUE!</v>
      </c>
      <c r="W201" s="275" t="e">
        <f t="shared" si="64"/>
        <v>#VALUE!</v>
      </c>
      <c r="X201" s="275" t="e">
        <f t="shared" si="64"/>
        <v>#VALUE!</v>
      </c>
      <c r="Y201" s="275" t="e">
        <f t="shared" si="64"/>
        <v>#VALUE!</v>
      </c>
      <c r="Z201" s="275" t="e">
        <f t="shared" si="64"/>
        <v>#VALUE!</v>
      </c>
      <c r="AA201" s="275" t="e">
        <f t="shared" si="64"/>
        <v>#VALUE!</v>
      </c>
      <c r="AB201" s="275" t="e">
        <f t="shared" si="64"/>
        <v>#VALUE!</v>
      </c>
      <c r="AC201" s="275" t="e">
        <f t="shared" si="64"/>
        <v>#VALUE!</v>
      </c>
      <c r="AD201" s="275" t="e">
        <f t="shared" si="64"/>
        <v>#VALUE!</v>
      </c>
      <c r="AE201" s="276" t="e">
        <f t="shared" si="52"/>
        <v>#VALUE!</v>
      </c>
    </row>
    <row r="202" spans="1:31">
      <c r="A202" s="133" t="e">
        <f t="shared" si="53"/>
        <v>#VALUE!</v>
      </c>
      <c r="B202" s="134" t="e">
        <f t="shared" si="54"/>
        <v>#VALUE!</v>
      </c>
      <c r="C202" s="134" t="e">
        <f t="shared" si="55"/>
        <v>#VALUE!</v>
      </c>
      <c r="D202" s="135" t="e">
        <f t="shared" si="56"/>
        <v>#VALUE!</v>
      </c>
      <c r="E202" s="150" t="e">
        <f t="shared" si="44"/>
        <v>#VALUE!</v>
      </c>
      <c r="F202" s="150" t="e">
        <f t="shared" si="45"/>
        <v>#VALUE!</v>
      </c>
      <c r="G202" s="136" t="e">
        <f t="shared" si="46"/>
        <v>#VALUE!</v>
      </c>
      <c r="H202" s="148" t="e">
        <f t="shared" si="50"/>
        <v>#VALUE!</v>
      </c>
      <c r="I202" s="148" t="e">
        <f t="shared" si="57"/>
        <v>#VALUE!</v>
      </c>
      <c r="J202" s="148" t="e">
        <f t="shared" si="47"/>
        <v>#VALUE!</v>
      </c>
      <c r="K202" s="148" t="e">
        <f t="shared" si="58"/>
        <v>#VALUE!</v>
      </c>
      <c r="L202" s="148" t="e">
        <f t="shared" si="59"/>
        <v>#VALUE!</v>
      </c>
      <c r="M202" s="148" t="e">
        <f t="shared" si="48"/>
        <v>#VALUE!</v>
      </c>
      <c r="N202" s="148" t="e">
        <f t="shared" si="51"/>
        <v>#VALUE!</v>
      </c>
      <c r="O202" s="148"/>
      <c r="P202" s="148"/>
      <c r="Q202" s="148" t="e">
        <f t="shared" si="60"/>
        <v>#VALUE!</v>
      </c>
      <c r="R202" s="148" t="e">
        <f t="shared" si="61"/>
        <v>#VALUE!</v>
      </c>
      <c r="S202" s="137" t="e">
        <f t="shared" si="49"/>
        <v>#VALUE!</v>
      </c>
      <c r="T202" s="275" t="e">
        <f t="shared" si="65"/>
        <v>#VALUE!</v>
      </c>
      <c r="U202" s="275" t="e">
        <f t="shared" si="64"/>
        <v>#VALUE!</v>
      </c>
      <c r="V202" s="275" t="e">
        <f t="shared" si="64"/>
        <v>#VALUE!</v>
      </c>
      <c r="W202" s="275" t="e">
        <f t="shared" si="64"/>
        <v>#VALUE!</v>
      </c>
      <c r="X202" s="275" t="e">
        <f t="shared" si="64"/>
        <v>#VALUE!</v>
      </c>
      <c r="Y202" s="275" t="e">
        <f t="shared" si="64"/>
        <v>#VALUE!</v>
      </c>
      <c r="Z202" s="275" t="e">
        <f t="shared" si="64"/>
        <v>#VALUE!</v>
      </c>
      <c r="AA202" s="275" t="e">
        <f t="shared" si="64"/>
        <v>#VALUE!</v>
      </c>
      <c r="AB202" s="275" t="e">
        <f t="shared" si="64"/>
        <v>#VALUE!</v>
      </c>
      <c r="AC202" s="275" t="e">
        <f t="shared" si="64"/>
        <v>#VALUE!</v>
      </c>
      <c r="AD202" s="275" t="e">
        <f t="shared" si="64"/>
        <v>#VALUE!</v>
      </c>
      <c r="AE202" s="276" t="e">
        <f t="shared" si="52"/>
        <v>#VALUE!</v>
      </c>
    </row>
    <row r="203" spans="1:31">
      <c r="A203" s="133" t="e">
        <f t="shared" si="53"/>
        <v>#VALUE!</v>
      </c>
      <c r="B203" s="134" t="e">
        <f t="shared" si="54"/>
        <v>#VALUE!</v>
      </c>
      <c r="C203" s="134" t="e">
        <f t="shared" si="55"/>
        <v>#VALUE!</v>
      </c>
      <c r="D203" s="135" t="e">
        <f t="shared" si="56"/>
        <v>#VALUE!</v>
      </c>
      <c r="E203" s="150" t="e">
        <f t="shared" si="44"/>
        <v>#VALUE!</v>
      </c>
      <c r="F203" s="150" t="e">
        <f t="shared" si="45"/>
        <v>#VALUE!</v>
      </c>
      <c r="G203" s="136" t="e">
        <f t="shared" si="46"/>
        <v>#VALUE!</v>
      </c>
      <c r="H203" s="148" t="e">
        <f t="shared" si="50"/>
        <v>#VALUE!</v>
      </c>
      <c r="I203" s="148" t="e">
        <f t="shared" si="57"/>
        <v>#VALUE!</v>
      </c>
      <c r="J203" s="148" t="e">
        <f t="shared" si="47"/>
        <v>#VALUE!</v>
      </c>
      <c r="K203" s="148" t="e">
        <f t="shared" si="58"/>
        <v>#VALUE!</v>
      </c>
      <c r="L203" s="148" t="e">
        <f t="shared" si="59"/>
        <v>#VALUE!</v>
      </c>
      <c r="M203" s="148" t="e">
        <f t="shared" si="48"/>
        <v>#VALUE!</v>
      </c>
      <c r="N203" s="148" t="e">
        <f t="shared" si="51"/>
        <v>#VALUE!</v>
      </c>
      <c r="O203" s="148"/>
      <c r="P203" s="148"/>
      <c r="Q203" s="148" t="e">
        <f t="shared" si="60"/>
        <v>#VALUE!</v>
      </c>
      <c r="R203" s="148" t="e">
        <f t="shared" si="61"/>
        <v>#VALUE!</v>
      </c>
      <c r="S203" s="137" t="e">
        <f t="shared" si="49"/>
        <v>#VALUE!</v>
      </c>
      <c r="T203" s="275" t="e">
        <f t="shared" si="65"/>
        <v>#VALUE!</v>
      </c>
      <c r="U203" s="275" t="e">
        <f t="shared" si="64"/>
        <v>#VALUE!</v>
      </c>
      <c r="V203" s="275" t="e">
        <f t="shared" si="64"/>
        <v>#VALUE!</v>
      </c>
      <c r="W203" s="275" t="e">
        <f t="shared" si="64"/>
        <v>#VALUE!</v>
      </c>
      <c r="X203" s="275" t="e">
        <f t="shared" si="64"/>
        <v>#VALUE!</v>
      </c>
      <c r="Y203" s="275" t="e">
        <f t="shared" si="64"/>
        <v>#VALUE!</v>
      </c>
      <c r="Z203" s="275" t="e">
        <f t="shared" si="64"/>
        <v>#VALUE!</v>
      </c>
      <c r="AA203" s="275" t="e">
        <f t="shared" si="64"/>
        <v>#VALUE!</v>
      </c>
      <c r="AB203" s="275" t="e">
        <f t="shared" si="64"/>
        <v>#VALUE!</v>
      </c>
      <c r="AC203" s="275" t="e">
        <f t="shared" si="64"/>
        <v>#VALUE!</v>
      </c>
      <c r="AD203" s="275" t="e">
        <f t="shared" si="64"/>
        <v>#VALUE!</v>
      </c>
      <c r="AE203" s="276" t="e">
        <f t="shared" si="52"/>
        <v>#VALUE!</v>
      </c>
    </row>
    <row r="204" spans="1:31">
      <c r="A204" s="133" t="e">
        <f t="shared" si="53"/>
        <v>#VALUE!</v>
      </c>
      <c r="B204" s="134" t="e">
        <f t="shared" si="54"/>
        <v>#VALUE!</v>
      </c>
      <c r="C204" s="134" t="e">
        <f t="shared" si="55"/>
        <v>#VALUE!</v>
      </c>
      <c r="D204" s="135" t="e">
        <f t="shared" si="56"/>
        <v>#VALUE!</v>
      </c>
      <c r="E204" s="150" t="e">
        <f t="shared" si="44"/>
        <v>#VALUE!</v>
      </c>
      <c r="F204" s="150" t="e">
        <f t="shared" si="45"/>
        <v>#VALUE!</v>
      </c>
      <c r="G204" s="136" t="e">
        <f t="shared" si="46"/>
        <v>#VALUE!</v>
      </c>
      <c r="H204" s="148" t="e">
        <f t="shared" si="50"/>
        <v>#VALUE!</v>
      </c>
      <c r="I204" s="148" t="e">
        <f t="shared" si="57"/>
        <v>#VALUE!</v>
      </c>
      <c r="J204" s="148" t="e">
        <f t="shared" si="47"/>
        <v>#VALUE!</v>
      </c>
      <c r="K204" s="148" t="e">
        <f t="shared" si="58"/>
        <v>#VALUE!</v>
      </c>
      <c r="L204" s="148" t="e">
        <f t="shared" si="59"/>
        <v>#VALUE!</v>
      </c>
      <c r="M204" s="148" t="e">
        <f t="shared" si="48"/>
        <v>#VALUE!</v>
      </c>
      <c r="N204" s="148" t="e">
        <f t="shared" si="51"/>
        <v>#VALUE!</v>
      </c>
      <c r="O204" s="148"/>
      <c r="P204" s="148"/>
      <c r="Q204" s="148" t="e">
        <f t="shared" si="60"/>
        <v>#VALUE!</v>
      </c>
      <c r="R204" s="148" t="e">
        <f t="shared" si="61"/>
        <v>#VALUE!</v>
      </c>
      <c r="S204" s="137" t="e">
        <f t="shared" si="49"/>
        <v>#VALUE!</v>
      </c>
      <c r="T204" s="275" t="e">
        <f t="shared" si="65"/>
        <v>#VALUE!</v>
      </c>
      <c r="U204" s="275" t="e">
        <f t="shared" si="64"/>
        <v>#VALUE!</v>
      </c>
      <c r="V204" s="275" t="e">
        <f t="shared" si="64"/>
        <v>#VALUE!</v>
      </c>
      <c r="W204" s="275" t="e">
        <f t="shared" si="64"/>
        <v>#VALUE!</v>
      </c>
      <c r="X204" s="275" t="e">
        <f t="shared" si="64"/>
        <v>#VALUE!</v>
      </c>
      <c r="Y204" s="275" t="e">
        <f t="shared" si="64"/>
        <v>#VALUE!</v>
      </c>
      <c r="Z204" s="275" t="e">
        <f t="shared" si="64"/>
        <v>#VALUE!</v>
      </c>
      <c r="AA204" s="275" t="e">
        <f t="shared" si="64"/>
        <v>#VALUE!</v>
      </c>
      <c r="AB204" s="275" t="e">
        <f t="shared" si="64"/>
        <v>#VALUE!</v>
      </c>
      <c r="AC204" s="275" t="e">
        <f t="shared" si="64"/>
        <v>#VALUE!</v>
      </c>
      <c r="AD204" s="275" t="e">
        <f t="shared" si="64"/>
        <v>#VALUE!</v>
      </c>
      <c r="AE204" s="276" t="e">
        <f t="shared" si="52"/>
        <v>#VALUE!</v>
      </c>
    </row>
    <row r="205" spans="1:31">
      <c r="A205" s="133" t="e">
        <f t="shared" si="53"/>
        <v>#VALUE!</v>
      </c>
      <c r="B205" s="134" t="e">
        <f t="shared" si="54"/>
        <v>#VALUE!</v>
      </c>
      <c r="C205" s="134" t="e">
        <f t="shared" si="55"/>
        <v>#VALUE!</v>
      </c>
      <c r="D205" s="135" t="e">
        <f t="shared" si="56"/>
        <v>#VALUE!</v>
      </c>
      <c r="E205" s="150" t="e">
        <f t="shared" si="44"/>
        <v>#VALUE!</v>
      </c>
      <c r="F205" s="150" t="e">
        <f t="shared" si="45"/>
        <v>#VALUE!</v>
      </c>
      <c r="G205" s="136" t="e">
        <f t="shared" si="46"/>
        <v>#VALUE!</v>
      </c>
      <c r="H205" s="148" t="e">
        <f t="shared" si="50"/>
        <v>#VALUE!</v>
      </c>
      <c r="I205" s="148" t="e">
        <f t="shared" si="57"/>
        <v>#VALUE!</v>
      </c>
      <c r="J205" s="148" t="e">
        <f t="shared" si="47"/>
        <v>#VALUE!</v>
      </c>
      <c r="K205" s="148" t="e">
        <f t="shared" si="58"/>
        <v>#VALUE!</v>
      </c>
      <c r="L205" s="148" t="e">
        <f t="shared" si="59"/>
        <v>#VALUE!</v>
      </c>
      <c r="M205" s="148" t="e">
        <f t="shared" si="48"/>
        <v>#VALUE!</v>
      </c>
      <c r="N205" s="148" t="e">
        <f t="shared" si="51"/>
        <v>#VALUE!</v>
      </c>
      <c r="O205" s="148"/>
      <c r="P205" s="148"/>
      <c r="Q205" s="148" t="e">
        <f t="shared" si="60"/>
        <v>#VALUE!</v>
      </c>
      <c r="R205" s="148" t="e">
        <f t="shared" si="61"/>
        <v>#VALUE!</v>
      </c>
      <c r="S205" s="137" t="e">
        <f t="shared" si="49"/>
        <v>#VALUE!</v>
      </c>
      <c r="T205" s="275" t="e">
        <f t="shared" si="65"/>
        <v>#VALUE!</v>
      </c>
      <c r="U205" s="275" t="e">
        <f t="shared" si="64"/>
        <v>#VALUE!</v>
      </c>
      <c r="V205" s="275" t="e">
        <f t="shared" si="64"/>
        <v>#VALUE!</v>
      </c>
      <c r="W205" s="275" t="e">
        <f t="shared" si="64"/>
        <v>#VALUE!</v>
      </c>
      <c r="X205" s="275" t="e">
        <f t="shared" si="64"/>
        <v>#VALUE!</v>
      </c>
      <c r="Y205" s="275" t="e">
        <f t="shared" si="64"/>
        <v>#VALUE!</v>
      </c>
      <c r="Z205" s="275" t="e">
        <f t="shared" si="64"/>
        <v>#VALUE!</v>
      </c>
      <c r="AA205" s="275" t="e">
        <f t="shared" si="64"/>
        <v>#VALUE!</v>
      </c>
      <c r="AB205" s="275" t="e">
        <f t="shared" si="64"/>
        <v>#VALUE!</v>
      </c>
      <c r="AC205" s="275" t="e">
        <f t="shared" si="64"/>
        <v>#VALUE!</v>
      </c>
      <c r="AD205" s="275" t="e">
        <f t="shared" si="64"/>
        <v>#VALUE!</v>
      </c>
      <c r="AE205" s="276" t="e">
        <f t="shared" si="52"/>
        <v>#VALUE!</v>
      </c>
    </row>
    <row r="206" spans="1:31">
      <c r="A206" s="133" t="e">
        <f t="shared" si="53"/>
        <v>#VALUE!</v>
      </c>
      <c r="B206" s="134" t="e">
        <f t="shared" si="54"/>
        <v>#VALUE!</v>
      </c>
      <c r="C206" s="134" t="e">
        <f t="shared" si="55"/>
        <v>#VALUE!</v>
      </c>
      <c r="D206" s="135" t="e">
        <f t="shared" si="56"/>
        <v>#VALUE!</v>
      </c>
      <c r="E206" s="150" t="e">
        <f t="shared" si="44"/>
        <v>#VALUE!</v>
      </c>
      <c r="F206" s="150" t="e">
        <f t="shared" si="45"/>
        <v>#VALUE!</v>
      </c>
      <c r="G206" s="136" t="e">
        <f t="shared" si="46"/>
        <v>#VALUE!</v>
      </c>
      <c r="H206" s="148" t="e">
        <f t="shared" si="50"/>
        <v>#VALUE!</v>
      </c>
      <c r="I206" s="148" t="e">
        <f t="shared" si="57"/>
        <v>#VALUE!</v>
      </c>
      <c r="J206" s="148" t="e">
        <f t="shared" si="47"/>
        <v>#VALUE!</v>
      </c>
      <c r="K206" s="148" t="e">
        <f t="shared" si="58"/>
        <v>#VALUE!</v>
      </c>
      <c r="L206" s="148" t="e">
        <f t="shared" si="59"/>
        <v>#VALUE!</v>
      </c>
      <c r="M206" s="148" t="e">
        <f t="shared" si="48"/>
        <v>#VALUE!</v>
      </c>
      <c r="N206" s="148" t="e">
        <f t="shared" si="51"/>
        <v>#VALUE!</v>
      </c>
      <c r="O206" s="148"/>
      <c r="P206" s="148"/>
      <c r="Q206" s="148" t="e">
        <f t="shared" si="60"/>
        <v>#VALUE!</v>
      </c>
      <c r="R206" s="148" t="e">
        <f t="shared" si="61"/>
        <v>#VALUE!</v>
      </c>
      <c r="S206" s="137" t="e">
        <f t="shared" si="49"/>
        <v>#VALUE!</v>
      </c>
      <c r="T206" s="275" t="e">
        <f t="shared" si="65"/>
        <v>#VALUE!</v>
      </c>
      <c r="U206" s="275" t="e">
        <f t="shared" si="64"/>
        <v>#VALUE!</v>
      </c>
      <c r="V206" s="275" t="e">
        <f t="shared" si="64"/>
        <v>#VALUE!</v>
      </c>
      <c r="W206" s="275" t="e">
        <f t="shared" si="64"/>
        <v>#VALUE!</v>
      </c>
      <c r="X206" s="275" t="e">
        <f t="shared" si="64"/>
        <v>#VALUE!</v>
      </c>
      <c r="Y206" s="275" t="e">
        <f t="shared" si="64"/>
        <v>#VALUE!</v>
      </c>
      <c r="Z206" s="275" t="e">
        <f t="shared" si="64"/>
        <v>#VALUE!</v>
      </c>
      <c r="AA206" s="275" t="e">
        <f t="shared" si="64"/>
        <v>#VALUE!</v>
      </c>
      <c r="AB206" s="275" t="e">
        <f t="shared" si="64"/>
        <v>#VALUE!</v>
      </c>
      <c r="AC206" s="275" t="e">
        <f t="shared" si="64"/>
        <v>#VALUE!</v>
      </c>
      <c r="AD206" s="275" t="e">
        <f t="shared" si="64"/>
        <v>#VALUE!</v>
      </c>
      <c r="AE206" s="276" t="e">
        <f t="shared" si="52"/>
        <v>#VALUE!</v>
      </c>
    </row>
    <row r="207" spans="1:31">
      <c r="A207" s="133" t="e">
        <f t="shared" si="53"/>
        <v>#VALUE!</v>
      </c>
      <c r="B207" s="134" t="e">
        <f t="shared" si="54"/>
        <v>#VALUE!</v>
      </c>
      <c r="C207" s="134" t="e">
        <f t="shared" si="55"/>
        <v>#VALUE!</v>
      </c>
      <c r="D207" s="135" t="e">
        <f t="shared" si="56"/>
        <v>#VALUE!</v>
      </c>
      <c r="E207" s="150" t="e">
        <f t="shared" si="44"/>
        <v>#VALUE!</v>
      </c>
      <c r="F207" s="150" t="e">
        <f t="shared" si="45"/>
        <v>#VALUE!</v>
      </c>
      <c r="G207" s="136" t="e">
        <f t="shared" si="46"/>
        <v>#VALUE!</v>
      </c>
      <c r="H207" s="148" t="e">
        <f t="shared" si="50"/>
        <v>#VALUE!</v>
      </c>
      <c r="I207" s="148" t="e">
        <f t="shared" si="57"/>
        <v>#VALUE!</v>
      </c>
      <c r="J207" s="148" t="e">
        <f t="shared" si="47"/>
        <v>#VALUE!</v>
      </c>
      <c r="K207" s="148" t="e">
        <f t="shared" si="58"/>
        <v>#VALUE!</v>
      </c>
      <c r="L207" s="148" t="e">
        <f t="shared" si="59"/>
        <v>#VALUE!</v>
      </c>
      <c r="M207" s="148" t="e">
        <f t="shared" si="48"/>
        <v>#VALUE!</v>
      </c>
      <c r="N207" s="148" t="e">
        <f t="shared" si="51"/>
        <v>#VALUE!</v>
      </c>
      <c r="O207" s="148"/>
      <c r="P207" s="148"/>
      <c r="Q207" s="148" t="e">
        <f t="shared" si="60"/>
        <v>#VALUE!</v>
      </c>
      <c r="R207" s="148" t="e">
        <f t="shared" si="61"/>
        <v>#VALUE!</v>
      </c>
      <c r="S207" s="137" t="e">
        <f t="shared" si="49"/>
        <v>#VALUE!</v>
      </c>
      <c r="T207" s="275" t="e">
        <f t="shared" si="65"/>
        <v>#VALUE!</v>
      </c>
      <c r="U207" s="275" t="e">
        <f t="shared" si="64"/>
        <v>#VALUE!</v>
      </c>
      <c r="V207" s="275" t="e">
        <f t="shared" si="64"/>
        <v>#VALUE!</v>
      </c>
      <c r="W207" s="275" t="e">
        <f t="shared" si="64"/>
        <v>#VALUE!</v>
      </c>
      <c r="X207" s="275" t="e">
        <f t="shared" si="64"/>
        <v>#VALUE!</v>
      </c>
      <c r="Y207" s="275" t="e">
        <f t="shared" si="64"/>
        <v>#VALUE!</v>
      </c>
      <c r="Z207" s="275" t="e">
        <f t="shared" si="64"/>
        <v>#VALUE!</v>
      </c>
      <c r="AA207" s="275" t="e">
        <f t="shared" si="64"/>
        <v>#VALUE!</v>
      </c>
      <c r="AB207" s="275" t="e">
        <f t="shared" si="64"/>
        <v>#VALUE!</v>
      </c>
      <c r="AC207" s="275" t="e">
        <f t="shared" si="64"/>
        <v>#VALUE!</v>
      </c>
      <c r="AD207" s="275" t="e">
        <f t="shared" si="64"/>
        <v>#VALUE!</v>
      </c>
      <c r="AE207" s="276" t="e">
        <f t="shared" si="52"/>
        <v>#VALUE!</v>
      </c>
    </row>
    <row r="208" spans="1:31">
      <c r="A208" s="133" t="e">
        <f t="shared" si="53"/>
        <v>#VALUE!</v>
      </c>
      <c r="B208" s="134" t="e">
        <f t="shared" si="54"/>
        <v>#VALUE!</v>
      </c>
      <c r="C208" s="134" t="e">
        <f t="shared" si="55"/>
        <v>#VALUE!</v>
      </c>
      <c r="D208" s="135" t="e">
        <f t="shared" si="56"/>
        <v>#VALUE!</v>
      </c>
      <c r="E208" s="150" t="e">
        <f t="shared" si="44"/>
        <v>#VALUE!</v>
      </c>
      <c r="F208" s="150" t="e">
        <f t="shared" si="45"/>
        <v>#VALUE!</v>
      </c>
      <c r="G208" s="136" t="e">
        <f t="shared" si="46"/>
        <v>#VALUE!</v>
      </c>
      <c r="H208" s="148" t="e">
        <f t="shared" si="50"/>
        <v>#VALUE!</v>
      </c>
      <c r="I208" s="148" t="e">
        <f t="shared" si="57"/>
        <v>#VALUE!</v>
      </c>
      <c r="J208" s="148" t="e">
        <f t="shared" si="47"/>
        <v>#VALUE!</v>
      </c>
      <c r="K208" s="148" t="e">
        <f t="shared" si="58"/>
        <v>#VALUE!</v>
      </c>
      <c r="L208" s="148" t="e">
        <f t="shared" si="59"/>
        <v>#VALUE!</v>
      </c>
      <c r="M208" s="148" t="e">
        <f t="shared" si="48"/>
        <v>#VALUE!</v>
      </c>
      <c r="N208" s="148" t="e">
        <f t="shared" si="51"/>
        <v>#VALUE!</v>
      </c>
      <c r="O208" s="148"/>
      <c r="P208" s="148"/>
      <c r="Q208" s="148" t="e">
        <f t="shared" si="60"/>
        <v>#VALUE!</v>
      </c>
      <c r="R208" s="148" t="e">
        <f t="shared" si="61"/>
        <v>#VALUE!</v>
      </c>
      <c r="S208" s="137" t="e">
        <f t="shared" si="49"/>
        <v>#VALUE!</v>
      </c>
      <c r="T208" s="275" t="e">
        <f t="shared" si="65"/>
        <v>#VALUE!</v>
      </c>
      <c r="U208" s="275" t="e">
        <f t="shared" si="64"/>
        <v>#VALUE!</v>
      </c>
      <c r="V208" s="275" t="e">
        <f t="shared" si="64"/>
        <v>#VALUE!</v>
      </c>
      <c r="W208" s="275" t="e">
        <f t="shared" si="64"/>
        <v>#VALUE!</v>
      </c>
      <c r="X208" s="275" t="e">
        <f t="shared" si="64"/>
        <v>#VALUE!</v>
      </c>
      <c r="Y208" s="275" t="e">
        <f t="shared" si="64"/>
        <v>#VALUE!</v>
      </c>
      <c r="Z208" s="275" t="e">
        <f t="shared" si="64"/>
        <v>#VALUE!</v>
      </c>
      <c r="AA208" s="275" t="e">
        <f t="shared" si="64"/>
        <v>#VALUE!</v>
      </c>
      <c r="AB208" s="275" t="e">
        <f t="shared" si="64"/>
        <v>#VALUE!</v>
      </c>
      <c r="AC208" s="275" t="e">
        <f t="shared" si="64"/>
        <v>#VALUE!</v>
      </c>
      <c r="AD208" s="275" t="e">
        <f t="shared" si="64"/>
        <v>#VALUE!</v>
      </c>
      <c r="AE208" s="276" t="e">
        <f t="shared" si="52"/>
        <v>#VALUE!</v>
      </c>
    </row>
    <row r="209" spans="1:31">
      <c r="A209" s="133" t="e">
        <f t="shared" si="53"/>
        <v>#VALUE!</v>
      </c>
      <c r="B209" s="134" t="e">
        <f t="shared" si="54"/>
        <v>#VALUE!</v>
      </c>
      <c r="C209" s="134" t="e">
        <f t="shared" si="55"/>
        <v>#VALUE!</v>
      </c>
      <c r="D209" s="135" t="e">
        <f t="shared" si="56"/>
        <v>#VALUE!</v>
      </c>
      <c r="E209" s="150" t="e">
        <f t="shared" ref="E209:E272" si="66">IF(A209&lt;&gt;"", IF(F209="N",0, ROUNDDOWN(IF(S209="Y", MAX(Q209, 0), MIN(BondAmountInvested*G209/Freq, Max_Wdwl_amt)), 2)),"")</f>
        <v>#VALUE!</v>
      </c>
      <c r="F209" s="150" t="e">
        <f t="shared" ref="F209:F272" si="67">IF(A209&lt;&gt;"",  IF(A209&lt;first_projection_wdl_mth,"N",IF(A209=first_projection_wdl_mth,"Y",IF(INT((A209-first_projection_wdl_mth)/Mths_between_Wdwls)=(A209-first_projection_wdl_mth)/Mths_between_Wdwls,"Y","N"))),"")</f>
        <v>#VALUE!</v>
      </c>
      <c r="G209" s="136" t="e">
        <f t="shared" ref="G209:G272" si="68">IF(A209&lt;&gt;"", IncomeRetained, "")</f>
        <v>#VALUE!</v>
      </c>
      <c r="H209" s="148" t="e">
        <f t="shared" si="50"/>
        <v>#VALUE!</v>
      </c>
      <c r="I209" s="148" t="e">
        <f t="shared" si="57"/>
        <v>#VALUE!</v>
      </c>
      <c r="J209" s="148" t="e">
        <f t="shared" ref="J209:J272" si="69">IF(A209&lt;&gt;"", (MIN(E209, Q209)-I209)*(1-IF(D209&lt;chargeable_gain_taxrate_change_date,chargeable_gain_taxrate_pre_change,chargeable_gain_taxrate_post_change))+I209, "")</f>
        <v>#VALUE!</v>
      </c>
      <c r="K209" s="148" t="e">
        <f t="shared" si="58"/>
        <v>#VALUE!</v>
      </c>
      <c r="L209" s="148" t="e">
        <f t="shared" si="59"/>
        <v>#VALUE!</v>
      </c>
      <c r="M209" s="148" t="e">
        <f t="shared" ref="M209:M272" si="70">IF(A209="", "", L209*Mthly_growth_rate)</f>
        <v>#VALUE!</v>
      </c>
      <c r="N209" s="148" t="e">
        <f t="shared" si="51"/>
        <v>#VALUE!</v>
      </c>
      <c r="O209" s="148"/>
      <c r="P209" s="148"/>
      <c r="Q209" s="148" t="e">
        <f t="shared" si="60"/>
        <v>#VALUE!</v>
      </c>
      <c r="R209" s="148" t="e">
        <f t="shared" si="61"/>
        <v>#VALUE!</v>
      </c>
      <c r="S209" s="137" t="e">
        <f t="shared" ref="S209:S272" si="71">IF(A209="", "", IF(S208="Y", "Y", IF(Q209-IF(F209="Y", MIN(BondAmountInvested*G209/Freq,Max_Wdwl_amt), 0)&lt;=0, "Y", "N")))</f>
        <v>#VALUE!</v>
      </c>
      <c r="T209" s="275" t="e">
        <f t="shared" si="65"/>
        <v>#VALUE!</v>
      </c>
      <c r="U209" s="275" t="e">
        <f t="shared" si="65"/>
        <v>#VALUE!</v>
      </c>
      <c r="V209" s="275" t="e">
        <f t="shared" si="65"/>
        <v>#VALUE!</v>
      </c>
      <c r="W209" s="275" t="e">
        <f t="shared" si="65"/>
        <v>#VALUE!</v>
      </c>
      <c r="X209" s="275" t="e">
        <f t="shared" si="65"/>
        <v>#VALUE!</v>
      </c>
      <c r="Y209" s="275" t="e">
        <f t="shared" si="65"/>
        <v>#VALUE!</v>
      </c>
      <c r="Z209" s="275" t="e">
        <f t="shared" si="65"/>
        <v>#VALUE!</v>
      </c>
      <c r="AA209" s="275" t="e">
        <f t="shared" si="65"/>
        <v>#VALUE!</v>
      </c>
      <c r="AB209" s="275" t="e">
        <f t="shared" si="65"/>
        <v>#VALUE!</v>
      </c>
      <c r="AC209" s="275" t="e">
        <f t="shared" si="65"/>
        <v>#VALUE!</v>
      </c>
      <c r="AD209" s="275" t="e">
        <f t="shared" si="65"/>
        <v>#VALUE!</v>
      </c>
      <c r="AE209" s="276" t="e">
        <f t="shared" si="52"/>
        <v>#VALUE!</v>
      </c>
    </row>
    <row r="210" spans="1:31">
      <c r="A210" s="133" t="e">
        <f t="shared" si="53"/>
        <v>#VALUE!</v>
      </c>
      <c r="B210" s="134" t="e">
        <f t="shared" si="54"/>
        <v>#VALUE!</v>
      </c>
      <c r="C210" s="134" t="e">
        <f t="shared" si="55"/>
        <v>#VALUE!</v>
      </c>
      <c r="D210" s="135" t="e">
        <f t="shared" si="56"/>
        <v>#VALUE!</v>
      </c>
      <c r="E210" s="150" t="e">
        <f t="shared" si="66"/>
        <v>#VALUE!</v>
      </c>
      <c r="F210" s="150" t="e">
        <f t="shared" si="67"/>
        <v>#VALUE!</v>
      </c>
      <c r="G210" s="136" t="e">
        <f t="shared" si="68"/>
        <v>#VALUE!</v>
      </c>
      <c r="H210" s="148" t="e">
        <f t="shared" ref="H210:H273" si="72">IF(A210&lt;&gt;"", IF(B210&lt;Max_tax_free_term, IF(AND(C210=1, B210&lt;Max_tax_free_term), Annual_tax_free_Wdwl, 0), 0)+H209-I209, "")</f>
        <v>#VALUE!</v>
      </c>
      <c r="I210" s="148" t="e">
        <f t="shared" si="57"/>
        <v>#VALUE!</v>
      </c>
      <c r="J210" s="148" t="e">
        <f t="shared" si="69"/>
        <v>#VALUE!</v>
      </c>
      <c r="K210" s="148" t="e">
        <f t="shared" si="58"/>
        <v>#VALUE!</v>
      </c>
      <c r="L210" s="148" t="e">
        <f t="shared" si="59"/>
        <v>#VALUE!</v>
      </c>
      <c r="M210" s="148" t="e">
        <f t="shared" si="70"/>
        <v>#VALUE!</v>
      </c>
      <c r="N210" s="148" t="e">
        <f t="shared" ref="N210:N273" si="73">IF(A210="", "", AE210)</f>
        <v>#VALUE!</v>
      </c>
      <c r="O210" s="148"/>
      <c r="P210" s="148"/>
      <c r="Q210" s="148" t="e">
        <f t="shared" si="60"/>
        <v>#VALUE!</v>
      </c>
      <c r="R210" s="148" t="e">
        <f t="shared" si="61"/>
        <v>#VALUE!</v>
      </c>
      <c r="S210" s="137" t="e">
        <f t="shared" si="71"/>
        <v>#VALUE!</v>
      </c>
      <c r="T210" s="275" t="e">
        <f t="shared" si="65"/>
        <v>#VALUE!</v>
      </c>
      <c r="U210" s="275" t="e">
        <f t="shared" si="65"/>
        <v>#VALUE!</v>
      </c>
      <c r="V210" s="275" t="e">
        <f t="shared" si="65"/>
        <v>#VALUE!</v>
      </c>
      <c r="W210" s="275" t="e">
        <f t="shared" si="65"/>
        <v>#VALUE!</v>
      </c>
      <c r="X210" s="275" t="e">
        <f t="shared" si="65"/>
        <v>#VALUE!</v>
      </c>
      <c r="Y210" s="275" t="e">
        <f t="shared" si="65"/>
        <v>#VALUE!</v>
      </c>
      <c r="Z210" s="275" t="e">
        <f t="shared" si="65"/>
        <v>#VALUE!</v>
      </c>
      <c r="AA210" s="275" t="e">
        <f t="shared" si="65"/>
        <v>#VALUE!</v>
      </c>
      <c r="AB210" s="275" t="e">
        <f t="shared" si="65"/>
        <v>#VALUE!</v>
      </c>
      <c r="AC210" s="275" t="e">
        <f t="shared" si="65"/>
        <v>#VALUE!</v>
      </c>
      <c r="AD210" s="275" t="e">
        <f t="shared" si="65"/>
        <v>#VALUE!</v>
      </c>
      <c r="AE210" s="276" t="e">
        <f t="shared" ref="AE210:AE273" si="74">SUMPRODUCT(T210:AD210,T$9:AD$9)/100/12</f>
        <v>#VALUE!</v>
      </c>
    </row>
    <row r="211" spans="1:31">
      <c r="A211" s="133" t="e">
        <f t="shared" ref="A211:A274" si="75">IF(A210&lt;$D$11, A210+1, "")</f>
        <v>#VALUE!</v>
      </c>
      <c r="B211" s="134" t="e">
        <f t="shared" ref="B211:B274" si="76">IF(A211&lt;&gt;"", IF(C211=1, B210+1, B210), "")</f>
        <v>#VALUE!</v>
      </c>
      <c r="C211" s="134" t="e">
        <f t="shared" ref="C211:C274" si="77">IF(A211&lt;&gt;"", IF(C210=12, 1, C210+1), "")</f>
        <v>#VALUE!</v>
      </c>
      <c r="D211" s="135" t="e">
        <f t="shared" ref="D211:D274" si="78">IF(A211&lt;&gt;"", DATE(YEAR(D210), MONTH(D210)+1, DAY(D210)), "")</f>
        <v>#VALUE!</v>
      </c>
      <c r="E211" s="150" t="e">
        <f t="shared" si="66"/>
        <v>#VALUE!</v>
      </c>
      <c r="F211" s="150" t="e">
        <f t="shared" si="67"/>
        <v>#VALUE!</v>
      </c>
      <c r="G211" s="136" t="e">
        <f t="shared" si="68"/>
        <v>#VALUE!</v>
      </c>
      <c r="H211" s="148" t="e">
        <f t="shared" si="72"/>
        <v>#VALUE!</v>
      </c>
      <c r="I211" s="148" t="e">
        <f t="shared" ref="I211:I274" si="79">IF(A211&lt;&gt;"", MIN(E211, H211, Q211), "")</f>
        <v>#VALUE!</v>
      </c>
      <c r="J211" s="148" t="e">
        <f t="shared" si="69"/>
        <v>#VALUE!</v>
      </c>
      <c r="K211" s="148" t="e">
        <f t="shared" ref="K211:K274" si="80">IF(A211="", "", $I$12^(A211/12)*J211)</f>
        <v>#VALUE!</v>
      </c>
      <c r="L211" s="148" t="e">
        <f t="shared" ref="L211:L274" si="81">IF(A211="", "", R210)</f>
        <v>#VALUE!</v>
      </c>
      <c r="M211" s="148" t="e">
        <f t="shared" si="70"/>
        <v>#VALUE!</v>
      </c>
      <c r="N211" s="148" t="e">
        <f t="shared" si="73"/>
        <v>#VALUE!</v>
      </c>
      <c r="O211" s="148"/>
      <c r="P211" s="148"/>
      <c r="Q211" s="148" t="e">
        <f t="shared" ref="Q211:Q274" si="82">IF(A211 = "", 0, MAX(M211 - (SUM(N211:P211)), 0))</f>
        <v>#VALUE!</v>
      </c>
      <c r="R211" s="148" t="e">
        <f t="shared" ref="R211:R274" si="83">IF(A211="", "", MAX(Q211-E211, 0))</f>
        <v>#VALUE!</v>
      </c>
      <c r="S211" s="137" t="e">
        <f t="shared" si="71"/>
        <v>#VALUE!</v>
      </c>
      <c r="T211" s="275" t="e">
        <f t="shared" si="65"/>
        <v>#VALUE!</v>
      </c>
      <c r="U211" s="275" t="e">
        <f t="shared" si="65"/>
        <v>#VALUE!</v>
      </c>
      <c r="V211" s="275" t="e">
        <f t="shared" si="65"/>
        <v>#VALUE!</v>
      </c>
      <c r="W211" s="275" t="e">
        <f t="shared" si="65"/>
        <v>#VALUE!</v>
      </c>
      <c r="X211" s="275" t="e">
        <f t="shared" si="65"/>
        <v>#VALUE!</v>
      </c>
      <c r="Y211" s="275" t="e">
        <f t="shared" si="65"/>
        <v>#VALUE!</v>
      </c>
      <c r="Z211" s="275" t="e">
        <f t="shared" si="65"/>
        <v>#VALUE!</v>
      </c>
      <c r="AA211" s="275" t="e">
        <f t="shared" si="65"/>
        <v>#VALUE!</v>
      </c>
      <c r="AB211" s="275" t="e">
        <f t="shared" si="65"/>
        <v>#VALUE!</v>
      </c>
      <c r="AC211" s="275" t="e">
        <f t="shared" si="65"/>
        <v>#VALUE!</v>
      </c>
      <c r="AD211" s="275" t="e">
        <f t="shared" si="65"/>
        <v>#VALUE!</v>
      </c>
      <c r="AE211" s="276" t="e">
        <f t="shared" si="74"/>
        <v>#VALUE!</v>
      </c>
    </row>
    <row r="212" spans="1:31">
      <c r="A212" s="133" t="e">
        <f t="shared" si="75"/>
        <v>#VALUE!</v>
      </c>
      <c r="B212" s="134" t="e">
        <f t="shared" si="76"/>
        <v>#VALUE!</v>
      </c>
      <c r="C212" s="134" t="e">
        <f t="shared" si="77"/>
        <v>#VALUE!</v>
      </c>
      <c r="D212" s="135" t="e">
        <f t="shared" si="78"/>
        <v>#VALUE!</v>
      </c>
      <c r="E212" s="150" t="e">
        <f t="shared" si="66"/>
        <v>#VALUE!</v>
      </c>
      <c r="F212" s="150" t="e">
        <f t="shared" si="67"/>
        <v>#VALUE!</v>
      </c>
      <c r="G212" s="136" t="e">
        <f t="shared" si="68"/>
        <v>#VALUE!</v>
      </c>
      <c r="H212" s="148" t="e">
        <f t="shared" si="72"/>
        <v>#VALUE!</v>
      </c>
      <c r="I212" s="148" t="e">
        <f t="shared" si="79"/>
        <v>#VALUE!</v>
      </c>
      <c r="J212" s="148" t="e">
        <f t="shared" si="69"/>
        <v>#VALUE!</v>
      </c>
      <c r="K212" s="148" t="e">
        <f t="shared" si="80"/>
        <v>#VALUE!</v>
      </c>
      <c r="L212" s="148" t="e">
        <f t="shared" si="81"/>
        <v>#VALUE!</v>
      </c>
      <c r="M212" s="148" t="e">
        <f t="shared" si="70"/>
        <v>#VALUE!</v>
      </c>
      <c r="N212" s="148" t="e">
        <f t="shared" si="73"/>
        <v>#VALUE!</v>
      </c>
      <c r="O212" s="148"/>
      <c r="P212" s="148"/>
      <c r="Q212" s="148" t="e">
        <f t="shared" si="82"/>
        <v>#VALUE!</v>
      </c>
      <c r="R212" s="148" t="e">
        <f t="shared" si="83"/>
        <v>#VALUE!</v>
      </c>
      <c r="S212" s="137" t="e">
        <f t="shared" si="71"/>
        <v>#VALUE!</v>
      </c>
      <c r="T212" s="275" t="e">
        <f t="shared" si="65"/>
        <v>#VALUE!</v>
      </c>
      <c r="U212" s="275" t="e">
        <f t="shared" si="65"/>
        <v>#VALUE!</v>
      </c>
      <c r="V212" s="275" t="e">
        <f t="shared" si="65"/>
        <v>#VALUE!</v>
      </c>
      <c r="W212" s="275" t="e">
        <f t="shared" si="65"/>
        <v>#VALUE!</v>
      </c>
      <c r="X212" s="275" t="e">
        <f t="shared" si="65"/>
        <v>#VALUE!</v>
      </c>
      <c r="Y212" s="275" t="e">
        <f t="shared" si="65"/>
        <v>#VALUE!</v>
      </c>
      <c r="Z212" s="275" t="e">
        <f t="shared" si="65"/>
        <v>#VALUE!</v>
      </c>
      <c r="AA212" s="275" t="e">
        <f t="shared" si="65"/>
        <v>#VALUE!</v>
      </c>
      <c r="AB212" s="275" t="e">
        <f t="shared" si="65"/>
        <v>#VALUE!</v>
      </c>
      <c r="AC212" s="275" t="e">
        <f t="shared" si="65"/>
        <v>#VALUE!</v>
      </c>
      <c r="AD212" s="275" t="e">
        <f t="shared" si="65"/>
        <v>#VALUE!</v>
      </c>
      <c r="AE212" s="276" t="e">
        <f t="shared" si="74"/>
        <v>#VALUE!</v>
      </c>
    </row>
    <row r="213" spans="1:31">
      <c r="A213" s="133" t="e">
        <f t="shared" si="75"/>
        <v>#VALUE!</v>
      </c>
      <c r="B213" s="134" t="e">
        <f t="shared" si="76"/>
        <v>#VALUE!</v>
      </c>
      <c r="C213" s="134" t="e">
        <f t="shared" si="77"/>
        <v>#VALUE!</v>
      </c>
      <c r="D213" s="135" t="e">
        <f t="shared" si="78"/>
        <v>#VALUE!</v>
      </c>
      <c r="E213" s="150" t="e">
        <f t="shared" si="66"/>
        <v>#VALUE!</v>
      </c>
      <c r="F213" s="150" t="e">
        <f t="shared" si="67"/>
        <v>#VALUE!</v>
      </c>
      <c r="G213" s="136" t="e">
        <f t="shared" si="68"/>
        <v>#VALUE!</v>
      </c>
      <c r="H213" s="148" t="e">
        <f t="shared" si="72"/>
        <v>#VALUE!</v>
      </c>
      <c r="I213" s="148" t="e">
        <f t="shared" si="79"/>
        <v>#VALUE!</v>
      </c>
      <c r="J213" s="148" t="e">
        <f t="shared" si="69"/>
        <v>#VALUE!</v>
      </c>
      <c r="K213" s="148" t="e">
        <f t="shared" si="80"/>
        <v>#VALUE!</v>
      </c>
      <c r="L213" s="148" t="e">
        <f t="shared" si="81"/>
        <v>#VALUE!</v>
      </c>
      <c r="M213" s="148" t="e">
        <f t="shared" si="70"/>
        <v>#VALUE!</v>
      </c>
      <c r="N213" s="148" t="e">
        <f t="shared" si="73"/>
        <v>#VALUE!</v>
      </c>
      <c r="O213" s="148"/>
      <c r="P213" s="148"/>
      <c r="Q213" s="148" t="e">
        <f t="shared" si="82"/>
        <v>#VALUE!</v>
      </c>
      <c r="R213" s="148" t="e">
        <f t="shared" si="83"/>
        <v>#VALUE!</v>
      </c>
      <c r="S213" s="137" t="e">
        <f t="shared" si="71"/>
        <v>#VALUE!</v>
      </c>
      <c r="T213" s="275" t="e">
        <f t="shared" si="65"/>
        <v>#VALUE!</v>
      </c>
      <c r="U213" s="275" t="e">
        <f t="shared" si="65"/>
        <v>#VALUE!</v>
      </c>
      <c r="V213" s="275" t="e">
        <f t="shared" si="65"/>
        <v>#VALUE!</v>
      </c>
      <c r="W213" s="275" t="e">
        <f t="shared" si="65"/>
        <v>#VALUE!</v>
      </c>
      <c r="X213" s="275" t="e">
        <f t="shared" si="65"/>
        <v>#VALUE!</v>
      </c>
      <c r="Y213" s="275" t="e">
        <f t="shared" si="65"/>
        <v>#VALUE!</v>
      </c>
      <c r="Z213" s="275" t="e">
        <f t="shared" si="65"/>
        <v>#VALUE!</v>
      </c>
      <c r="AA213" s="275" t="e">
        <f t="shared" si="65"/>
        <v>#VALUE!</v>
      </c>
      <c r="AB213" s="275" t="e">
        <f t="shared" si="65"/>
        <v>#VALUE!</v>
      </c>
      <c r="AC213" s="275" t="e">
        <f t="shared" si="65"/>
        <v>#VALUE!</v>
      </c>
      <c r="AD213" s="275" t="e">
        <f t="shared" si="65"/>
        <v>#VALUE!</v>
      </c>
      <c r="AE213" s="276" t="e">
        <f t="shared" si="74"/>
        <v>#VALUE!</v>
      </c>
    </row>
    <row r="214" spans="1:31">
      <c r="A214" s="133" t="e">
        <f t="shared" si="75"/>
        <v>#VALUE!</v>
      </c>
      <c r="B214" s="134" t="e">
        <f t="shared" si="76"/>
        <v>#VALUE!</v>
      </c>
      <c r="C214" s="134" t="e">
        <f t="shared" si="77"/>
        <v>#VALUE!</v>
      </c>
      <c r="D214" s="135" t="e">
        <f t="shared" si="78"/>
        <v>#VALUE!</v>
      </c>
      <c r="E214" s="150" t="e">
        <f t="shared" si="66"/>
        <v>#VALUE!</v>
      </c>
      <c r="F214" s="150" t="e">
        <f t="shared" si="67"/>
        <v>#VALUE!</v>
      </c>
      <c r="G214" s="136" t="e">
        <f t="shared" si="68"/>
        <v>#VALUE!</v>
      </c>
      <c r="H214" s="148" t="e">
        <f t="shared" si="72"/>
        <v>#VALUE!</v>
      </c>
      <c r="I214" s="148" t="e">
        <f t="shared" si="79"/>
        <v>#VALUE!</v>
      </c>
      <c r="J214" s="148" t="e">
        <f t="shared" si="69"/>
        <v>#VALUE!</v>
      </c>
      <c r="K214" s="148" t="e">
        <f t="shared" si="80"/>
        <v>#VALUE!</v>
      </c>
      <c r="L214" s="148" t="e">
        <f t="shared" si="81"/>
        <v>#VALUE!</v>
      </c>
      <c r="M214" s="148" t="e">
        <f t="shared" si="70"/>
        <v>#VALUE!</v>
      </c>
      <c r="N214" s="148" t="e">
        <f t="shared" si="73"/>
        <v>#VALUE!</v>
      </c>
      <c r="O214" s="148"/>
      <c r="P214" s="148"/>
      <c r="Q214" s="148" t="e">
        <f t="shared" si="82"/>
        <v>#VALUE!</v>
      </c>
      <c r="R214" s="148" t="e">
        <f t="shared" si="83"/>
        <v>#VALUE!</v>
      </c>
      <c r="S214" s="137" t="e">
        <f t="shared" si="71"/>
        <v>#VALUE!</v>
      </c>
      <c r="T214" s="275" t="e">
        <f t="shared" si="65"/>
        <v>#VALUE!</v>
      </c>
      <c r="U214" s="275" t="e">
        <f t="shared" si="65"/>
        <v>#VALUE!</v>
      </c>
      <c r="V214" s="275" t="e">
        <f t="shared" si="65"/>
        <v>#VALUE!</v>
      </c>
      <c r="W214" s="275" t="e">
        <f t="shared" si="65"/>
        <v>#VALUE!</v>
      </c>
      <c r="X214" s="275" t="e">
        <f t="shared" si="65"/>
        <v>#VALUE!</v>
      </c>
      <c r="Y214" s="275" t="e">
        <f t="shared" si="65"/>
        <v>#VALUE!</v>
      </c>
      <c r="Z214" s="275" t="e">
        <f t="shared" si="65"/>
        <v>#VALUE!</v>
      </c>
      <c r="AA214" s="275" t="e">
        <f t="shared" si="65"/>
        <v>#VALUE!</v>
      </c>
      <c r="AB214" s="275" t="e">
        <f t="shared" si="65"/>
        <v>#VALUE!</v>
      </c>
      <c r="AC214" s="275" t="e">
        <f t="shared" si="65"/>
        <v>#VALUE!</v>
      </c>
      <c r="AD214" s="275" t="e">
        <f t="shared" si="65"/>
        <v>#VALUE!</v>
      </c>
      <c r="AE214" s="276" t="e">
        <f t="shared" si="74"/>
        <v>#VALUE!</v>
      </c>
    </row>
    <row r="215" spans="1:31">
      <c r="A215" s="133" t="e">
        <f t="shared" si="75"/>
        <v>#VALUE!</v>
      </c>
      <c r="B215" s="134" t="e">
        <f t="shared" si="76"/>
        <v>#VALUE!</v>
      </c>
      <c r="C215" s="134" t="e">
        <f t="shared" si="77"/>
        <v>#VALUE!</v>
      </c>
      <c r="D215" s="135" t="e">
        <f t="shared" si="78"/>
        <v>#VALUE!</v>
      </c>
      <c r="E215" s="150" t="e">
        <f t="shared" si="66"/>
        <v>#VALUE!</v>
      </c>
      <c r="F215" s="150" t="e">
        <f t="shared" si="67"/>
        <v>#VALUE!</v>
      </c>
      <c r="G215" s="136" t="e">
        <f t="shared" si="68"/>
        <v>#VALUE!</v>
      </c>
      <c r="H215" s="148" t="e">
        <f t="shared" si="72"/>
        <v>#VALUE!</v>
      </c>
      <c r="I215" s="148" t="e">
        <f t="shared" si="79"/>
        <v>#VALUE!</v>
      </c>
      <c r="J215" s="148" t="e">
        <f t="shared" si="69"/>
        <v>#VALUE!</v>
      </c>
      <c r="K215" s="148" t="e">
        <f t="shared" si="80"/>
        <v>#VALUE!</v>
      </c>
      <c r="L215" s="148" t="e">
        <f t="shared" si="81"/>
        <v>#VALUE!</v>
      </c>
      <c r="M215" s="148" t="e">
        <f t="shared" si="70"/>
        <v>#VALUE!</v>
      </c>
      <c r="N215" s="148" t="e">
        <f t="shared" si="73"/>
        <v>#VALUE!</v>
      </c>
      <c r="O215" s="148"/>
      <c r="P215" s="148"/>
      <c r="Q215" s="148" t="e">
        <f t="shared" si="82"/>
        <v>#VALUE!</v>
      </c>
      <c r="R215" s="148" t="e">
        <f t="shared" si="83"/>
        <v>#VALUE!</v>
      </c>
      <c r="S215" s="137" t="e">
        <f t="shared" si="71"/>
        <v>#VALUE!</v>
      </c>
      <c r="T215" s="275" t="e">
        <f t="shared" si="65"/>
        <v>#VALUE!</v>
      </c>
      <c r="U215" s="275" t="e">
        <f t="shared" si="65"/>
        <v>#VALUE!</v>
      </c>
      <c r="V215" s="275" t="e">
        <f t="shared" si="65"/>
        <v>#VALUE!</v>
      </c>
      <c r="W215" s="275" t="e">
        <f t="shared" si="65"/>
        <v>#VALUE!</v>
      </c>
      <c r="X215" s="275" t="e">
        <f t="shared" si="65"/>
        <v>#VALUE!</v>
      </c>
      <c r="Y215" s="275" t="e">
        <f t="shared" si="65"/>
        <v>#VALUE!</v>
      </c>
      <c r="Z215" s="275" t="e">
        <f t="shared" si="65"/>
        <v>#VALUE!</v>
      </c>
      <c r="AA215" s="275" t="e">
        <f t="shared" si="65"/>
        <v>#VALUE!</v>
      </c>
      <c r="AB215" s="275" t="e">
        <f t="shared" si="65"/>
        <v>#VALUE!</v>
      </c>
      <c r="AC215" s="275" t="e">
        <f t="shared" si="65"/>
        <v>#VALUE!</v>
      </c>
      <c r="AD215" s="275" t="e">
        <f t="shared" si="65"/>
        <v>#VALUE!</v>
      </c>
      <c r="AE215" s="276" t="e">
        <f t="shared" si="74"/>
        <v>#VALUE!</v>
      </c>
    </row>
    <row r="216" spans="1:31">
      <c r="A216" s="133" t="e">
        <f t="shared" si="75"/>
        <v>#VALUE!</v>
      </c>
      <c r="B216" s="134" t="e">
        <f t="shared" si="76"/>
        <v>#VALUE!</v>
      </c>
      <c r="C216" s="134" t="e">
        <f t="shared" si="77"/>
        <v>#VALUE!</v>
      </c>
      <c r="D216" s="135" t="e">
        <f t="shared" si="78"/>
        <v>#VALUE!</v>
      </c>
      <c r="E216" s="150" t="e">
        <f t="shared" si="66"/>
        <v>#VALUE!</v>
      </c>
      <c r="F216" s="150" t="e">
        <f t="shared" si="67"/>
        <v>#VALUE!</v>
      </c>
      <c r="G216" s="136" t="e">
        <f t="shared" si="68"/>
        <v>#VALUE!</v>
      </c>
      <c r="H216" s="148" t="e">
        <f t="shared" si="72"/>
        <v>#VALUE!</v>
      </c>
      <c r="I216" s="148" t="e">
        <f t="shared" si="79"/>
        <v>#VALUE!</v>
      </c>
      <c r="J216" s="148" t="e">
        <f t="shared" si="69"/>
        <v>#VALUE!</v>
      </c>
      <c r="K216" s="148" t="e">
        <f t="shared" si="80"/>
        <v>#VALUE!</v>
      </c>
      <c r="L216" s="148" t="e">
        <f t="shared" si="81"/>
        <v>#VALUE!</v>
      </c>
      <c r="M216" s="148" t="e">
        <f t="shared" si="70"/>
        <v>#VALUE!</v>
      </c>
      <c r="N216" s="148" t="e">
        <f t="shared" si="73"/>
        <v>#VALUE!</v>
      </c>
      <c r="O216" s="148"/>
      <c r="P216" s="148"/>
      <c r="Q216" s="148" t="e">
        <f t="shared" si="82"/>
        <v>#VALUE!</v>
      </c>
      <c r="R216" s="148" t="e">
        <f t="shared" si="83"/>
        <v>#VALUE!</v>
      </c>
      <c r="S216" s="137" t="e">
        <f t="shared" si="71"/>
        <v>#VALUE!</v>
      </c>
      <c r="T216" s="275" t="e">
        <f t="shared" si="65"/>
        <v>#VALUE!</v>
      </c>
      <c r="U216" s="275" t="e">
        <f t="shared" si="65"/>
        <v>#VALUE!</v>
      </c>
      <c r="V216" s="275" t="e">
        <f t="shared" si="65"/>
        <v>#VALUE!</v>
      </c>
      <c r="W216" s="275" t="e">
        <f t="shared" si="65"/>
        <v>#VALUE!</v>
      </c>
      <c r="X216" s="275" t="e">
        <f t="shared" si="65"/>
        <v>#VALUE!</v>
      </c>
      <c r="Y216" s="275" t="e">
        <f t="shared" si="65"/>
        <v>#VALUE!</v>
      </c>
      <c r="Z216" s="275" t="e">
        <f t="shared" si="65"/>
        <v>#VALUE!</v>
      </c>
      <c r="AA216" s="275" t="e">
        <f t="shared" si="65"/>
        <v>#VALUE!</v>
      </c>
      <c r="AB216" s="275" t="e">
        <f t="shared" si="65"/>
        <v>#VALUE!</v>
      </c>
      <c r="AC216" s="275" t="e">
        <f t="shared" si="65"/>
        <v>#VALUE!</v>
      </c>
      <c r="AD216" s="275" t="e">
        <f t="shared" si="65"/>
        <v>#VALUE!</v>
      </c>
      <c r="AE216" s="276" t="e">
        <f t="shared" si="74"/>
        <v>#VALUE!</v>
      </c>
    </row>
    <row r="217" spans="1:31">
      <c r="A217" s="133" t="e">
        <f t="shared" si="75"/>
        <v>#VALUE!</v>
      </c>
      <c r="B217" s="134" t="e">
        <f t="shared" si="76"/>
        <v>#VALUE!</v>
      </c>
      <c r="C217" s="134" t="e">
        <f t="shared" si="77"/>
        <v>#VALUE!</v>
      </c>
      <c r="D217" s="135" t="e">
        <f t="shared" si="78"/>
        <v>#VALUE!</v>
      </c>
      <c r="E217" s="150" t="e">
        <f t="shared" si="66"/>
        <v>#VALUE!</v>
      </c>
      <c r="F217" s="150" t="e">
        <f t="shared" si="67"/>
        <v>#VALUE!</v>
      </c>
      <c r="G217" s="136" t="e">
        <f t="shared" si="68"/>
        <v>#VALUE!</v>
      </c>
      <c r="H217" s="148" t="e">
        <f t="shared" si="72"/>
        <v>#VALUE!</v>
      </c>
      <c r="I217" s="148" t="e">
        <f t="shared" si="79"/>
        <v>#VALUE!</v>
      </c>
      <c r="J217" s="148" t="e">
        <f t="shared" si="69"/>
        <v>#VALUE!</v>
      </c>
      <c r="K217" s="148" t="e">
        <f t="shared" si="80"/>
        <v>#VALUE!</v>
      </c>
      <c r="L217" s="148" t="e">
        <f t="shared" si="81"/>
        <v>#VALUE!</v>
      </c>
      <c r="M217" s="148" t="e">
        <f t="shared" si="70"/>
        <v>#VALUE!</v>
      </c>
      <c r="N217" s="148" t="e">
        <f t="shared" si="73"/>
        <v>#VALUE!</v>
      </c>
      <c r="O217" s="148"/>
      <c r="P217" s="148"/>
      <c r="Q217" s="148" t="e">
        <f t="shared" si="82"/>
        <v>#VALUE!</v>
      </c>
      <c r="R217" s="148" t="e">
        <f t="shared" si="83"/>
        <v>#VALUE!</v>
      </c>
      <c r="S217" s="137" t="e">
        <f t="shared" si="71"/>
        <v>#VALUE!</v>
      </c>
      <c r="T217" s="275" t="e">
        <f t="shared" si="65"/>
        <v>#VALUE!</v>
      </c>
      <c r="U217" s="275" t="e">
        <f t="shared" si="65"/>
        <v>#VALUE!</v>
      </c>
      <c r="V217" s="275" t="e">
        <f t="shared" si="65"/>
        <v>#VALUE!</v>
      </c>
      <c r="W217" s="275" t="e">
        <f t="shared" si="65"/>
        <v>#VALUE!</v>
      </c>
      <c r="X217" s="275" t="e">
        <f t="shared" si="65"/>
        <v>#VALUE!</v>
      </c>
      <c r="Y217" s="275" t="e">
        <f t="shared" si="65"/>
        <v>#VALUE!</v>
      </c>
      <c r="Z217" s="275" t="e">
        <f t="shared" si="65"/>
        <v>#VALUE!</v>
      </c>
      <c r="AA217" s="275" t="e">
        <f t="shared" si="65"/>
        <v>#VALUE!</v>
      </c>
      <c r="AB217" s="275" t="e">
        <f t="shared" si="65"/>
        <v>#VALUE!</v>
      </c>
      <c r="AC217" s="275" t="e">
        <f t="shared" si="65"/>
        <v>#VALUE!</v>
      </c>
      <c r="AD217" s="275" t="e">
        <f t="shared" si="65"/>
        <v>#VALUE!</v>
      </c>
      <c r="AE217" s="276" t="e">
        <f t="shared" si="74"/>
        <v>#VALUE!</v>
      </c>
    </row>
    <row r="218" spans="1:31">
      <c r="A218" s="133" t="e">
        <f t="shared" si="75"/>
        <v>#VALUE!</v>
      </c>
      <c r="B218" s="134" t="e">
        <f t="shared" si="76"/>
        <v>#VALUE!</v>
      </c>
      <c r="C218" s="134" t="e">
        <f t="shared" si="77"/>
        <v>#VALUE!</v>
      </c>
      <c r="D218" s="135" t="e">
        <f t="shared" si="78"/>
        <v>#VALUE!</v>
      </c>
      <c r="E218" s="150" t="e">
        <f t="shared" si="66"/>
        <v>#VALUE!</v>
      </c>
      <c r="F218" s="150" t="e">
        <f t="shared" si="67"/>
        <v>#VALUE!</v>
      </c>
      <c r="G218" s="136" t="e">
        <f t="shared" si="68"/>
        <v>#VALUE!</v>
      </c>
      <c r="H218" s="148" t="e">
        <f t="shared" si="72"/>
        <v>#VALUE!</v>
      </c>
      <c r="I218" s="148" t="e">
        <f t="shared" si="79"/>
        <v>#VALUE!</v>
      </c>
      <c r="J218" s="148" t="e">
        <f t="shared" si="69"/>
        <v>#VALUE!</v>
      </c>
      <c r="K218" s="148" t="e">
        <f t="shared" si="80"/>
        <v>#VALUE!</v>
      </c>
      <c r="L218" s="148" t="e">
        <f t="shared" si="81"/>
        <v>#VALUE!</v>
      </c>
      <c r="M218" s="148" t="e">
        <f t="shared" si="70"/>
        <v>#VALUE!</v>
      </c>
      <c r="N218" s="148" t="e">
        <f t="shared" si="73"/>
        <v>#VALUE!</v>
      </c>
      <c r="O218" s="148"/>
      <c r="P218" s="148"/>
      <c r="Q218" s="148" t="e">
        <f t="shared" si="82"/>
        <v>#VALUE!</v>
      </c>
      <c r="R218" s="148" t="e">
        <f t="shared" si="83"/>
        <v>#VALUE!</v>
      </c>
      <c r="S218" s="137" t="e">
        <f t="shared" si="71"/>
        <v>#VALUE!</v>
      </c>
      <c r="T218" s="275" t="e">
        <f t="shared" si="65"/>
        <v>#VALUE!</v>
      </c>
      <c r="U218" s="275" t="e">
        <f t="shared" si="65"/>
        <v>#VALUE!</v>
      </c>
      <c r="V218" s="275" t="e">
        <f t="shared" si="65"/>
        <v>#VALUE!</v>
      </c>
      <c r="W218" s="275" t="e">
        <f t="shared" si="65"/>
        <v>#VALUE!</v>
      </c>
      <c r="X218" s="275" t="e">
        <f t="shared" si="65"/>
        <v>#VALUE!</v>
      </c>
      <c r="Y218" s="275" t="e">
        <f t="shared" si="65"/>
        <v>#VALUE!</v>
      </c>
      <c r="Z218" s="275" t="e">
        <f t="shared" si="65"/>
        <v>#VALUE!</v>
      </c>
      <c r="AA218" s="275" t="e">
        <f t="shared" si="65"/>
        <v>#VALUE!</v>
      </c>
      <c r="AB218" s="275" t="e">
        <f t="shared" si="65"/>
        <v>#VALUE!</v>
      </c>
      <c r="AC218" s="275" t="e">
        <f t="shared" si="65"/>
        <v>#VALUE!</v>
      </c>
      <c r="AD218" s="275" t="e">
        <f t="shared" si="65"/>
        <v>#VALUE!</v>
      </c>
      <c r="AE218" s="276" t="e">
        <f t="shared" si="74"/>
        <v>#VALUE!</v>
      </c>
    </row>
    <row r="219" spans="1:31">
      <c r="A219" s="133" t="e">
        <f t="shared" si="75"/>
        <v>#VALUE!</v>
      </c>
      <c r="B219" s="134" t="e">
        <f t="shared" si="76"/>
        <v>#VALUE!</v>
      </c>
      <c r="C219" s="134" t="e">
        <f t="shared" si="77"/>
        <v>#VALUE!</v>
      </c>
      <c r="D219" s="135" t="e">
        <f t="shared" si="78"/>
        <v>#VALUE!</v>
      </c>
      <c r="E219" s="150" t="e">
        <f t="shared" si="66"/>
        <v>#VALUE!</v>
      </c>
      <c r="F219" s="150" t="e">
        <f t="shared" si="67"/>
        <v>#VALUE!</v>
      </c>
      <c r="G219" s="136" t="e">
        <f t="shared" si="68"/>
        <v>#VALUE!</v>
      </c>
      <c r="H219" s="148" t="e">
        <f t="shared" si="72"/>
        <v>#VALUE!</v>
      </c>
      <c r="I219" s="148" t="e">
        <f t="shared" si="79"/>
        <v>#VALUE!</v>
      </c>
      <c r="J219" s="148" t="e">
        <f t="shared" si="69"/>
        <v>#VALUE!</v>
      </c>
      <c r="K219" s="148" t="e">
        <f t="shared" si="80"/>
        <v>#VALUE!</v>
      </c>
      <c r="L219" s="148" t="e">
        <f t="shared" si="81"/>
        <v>#VALUE!</v>
      </c>
      <c r="M219" s="148" t="e">
        <f t="shared" si="70"/>
        <v>#VALUE!</v>
      </c>
      <c r="N219" s="148" t="e">
        <f t="shared" si="73"/>
        <v>#VALUE!</v>
      </c>
      <c r="O219" s="148"/>
      <c r="P219" s="148"/>
      <c r="Q219" s="148" t="e">
        <f t="shared" si="82"/>
        <v>#VALUE!</v>
      </c>
      <c r="R219" s="148" t="e">
        <f t="shared" si="83"/>
        <v>#VALUE!</v>
      </c>
      <c r="S219" s="137" t="e">
        <f t="shared" si="71"/>
        <v>#VALUE!</v>
      </c>
      <c r="T219" s="275" t="e">
        <f t="shared" si="65"/>
        <v>#VALUE!</v>
      </c>
      <c r="U219" s="275" t="e">
        <f t="shared" si="65"/>
        <v>#VALUE!</v>
      </c>
      <c r="V219" s="275" t="e">
        <f t="shared" si="65"/>
        <v>#VALUE!</v>
      </c>
      <c r="W219" s="275" t="e">
        <f t="shared" si="65"/>
        <v>#VALUE!</v>
      </c>
      <c r="X219" s="275" t="e">
        <f t="shared" si="65"/>
        <v>#VALUE!</v>
      </c>
      <c r="Y219" s="275" t="e">
        <f t="shared" si="65"/>
        <v>#VALUE!</v>
      </c>
      <c r="Z219" s="275" t="e">
        <f t="shared" si="65"/>
        <v>#VALUE!</v>
      </c>
      <c r="AA219" s="275" t="e">
        <f t="shared" si="65"/>
        <v>#VALUE!</v>
      </c>
      <c r="AB219" s="275" t="e">
        <f t="shared" si="65"/>
        <v>#VALUE!</v>
      </c>
      <c r="AC219" s="275" t="e">
        <f t="shared" si="65"/>
        <v>#VALUE!</v>
      </c>
      <c r="AD219" s="275" t="e">
        <f t="shared" si="65"/>
        <v>#VALUE!</v>
      </c>
      <c r="AE219" s="276" t="e">
        <f t="shared" si="74"/>
        <v>#VALUE!</v>
      </c>
    </row>
    <row r="220" spans="1:31">
      <c r="A220" s="133" t="e">
        <f t="shared" si="75"/>
        <v>#VALUE!</v>
      </c>
      <c r="B220" s="134" t="e">
        <f t="shared" si="76"/>
        <v>#VALUE!</v>
      </c>
      <c r="C220" s="134" t="e">
        <f t="shared" si="77"/>
        <v>#VALUE!</v>
      </c>
      <c r="D220" s="135" t="e">
        <f t="shared" si="78"/>
        <v>#VALUE!</v>
      </c>
      <c r="E220" s="150" t="e">
        <f t="shared" si="66"/>
        <v>#VALUE!</v>
      </c>
      <c r="F220" s="150" t="e">
        <f t="shared" si="67"/>
        <v>#VALUE!</v>
      </c>
      <c r="G220" s="136" t="e">
        <f t="shared" si="68"/>
        <v>#VALUE!</v>
      </c>
      <c r="H220" s="148" t="e">
        <f t="shared" si="72"/>
        <v>#VALUE!</v>
      </c>
      <c r="I220" s="148" t="e">
        <f t="shared" si="79"/>
        <v>#VALUE!</v>
      </c>
      <c r="J220" s="148" t="e">
        <f t="shared" si="69"/>
        <v>#VALUE!</v>
      </c>
      <c r="K220" s="148" t="e">
        <f t="shared" si="80"/>
        <v>#VALUE!</v>
      </c>
      <c r="L220" s="148" t="e">
        <f t="shared" si="81"/>
        <v>#VALUE!</v>
      </c>
      <c r="M220" s="148" t="e">
        <f t="shared" si="70"/>
        <v>#VALUE!</v>
      </c>
      <c r="N220" s="148" t="e">
        <f t="shared" si="73"/>
        <v>#VALUE!</v>
      </c>
      <c r="O220" s="148"/>
      <c r="P220" s="148"/>
      <c r="Q220" s="148" t="e">
        <f t="shared" si="82"/>
        <v>#VALUE!</v>
      </c>
      <c r="R220" s="148" t="e">
        <f t="shared" si="83"/>
        <v>#VALUE!</v>
      </c>
      <c r="S220" s="137" t="e">
        <f t="shared" si="71"/>
        <v>#VALUE!</v>
      </c>
      <c r="T220" s="275" t="e">
        <f t="shared" si="65"/>
        <v>#VALUE!</v>
      </c>
      <c r="U220" s="275" t="e">
        <f t="shared" si="65"/>
        <v>#VALUE!</v>
      </c>
      <c r="V220" s="275" t="e">
        <f t="shared" si="65"/>
        <v>#VALUE!</v>
      </c>
      <c r="W220" s="275" t="e">
        <f t="shared" si="65"/>
        <v>#VALUE!</v>
      </c>
      <c r="X220" s="275" t="e">
        <f t="shared" si="65"/>
        <v>#VALUE!</v>
      </c>
      <c r="Y220" s="275" t="e">
        <f t="shared" si="65"/>
        <v>#VALUE!</v>
      </c>
      <c r="Z220" s="275" t="e">
        <f t="shared" si="65"/>
        <v>#VALUE!</v>
      </c>
      <c r="AA220" s="275" t="e">
        <f t="shared" si="65"/>
        <v>#VALUE!</v>
      </c>
      <c r="AB220" s="275" t="e">
        <f t="shared" si="65"/>
        <v>#VALUE!</v>
      </c>
      <c r="AC220" s="275" t="e">
        <f t="shared" si="65"/>
        <v>#VALUE!</v>
      </c>
      <c r="AD220" s="275" t="e">
        <f t="shared" si="65"/>
        <v>#VALUE!</v>
      </c>
      <c r="AE220" s="276" t="e">
        <f t="shared" si="74"/>
        <v>#VALUE!</v>
      </c>
    </row>
    <row r="221" spans="1:31">
      <c r="A221" s="133" t="e">
        <f t="shared" si="75"/>
        <v>#VALUE!</v>
      </c>
      <c r="B221" s="134" t="e">
        <f t="shared" si="76"/>
        <v>#VALUE!</v>
      </c>
      <c r="C221" s="134" t="e">
        <f t="shared" si="77"/>
        <v>#VALUE!</v>
      </c>
      <c r="D221" s="135" t="e">
        <f t="shared" si="78"/>
        <v>#VALUE!</v>
      </c>
      <c r="E221" s="150" t="e">
        <f t="shared" si="66"/>
        <v>#VALUE!</v>
      </c>
      <c r="F221" s="150" t="e">
        <f t="shared" si="67"/>
        <v>#VALUE!</v>
      </c>
      <c r="G221" s="136" t="e">
        <f t="shared" si="68"/>
        <v>#VALUE!</v>
      </c>
      <c r="H221" s="148" t="e">
        <f t="shared" si="72"/>
        <v>#VALUE!</v>
      </c>
      <c r="I221" s="148" t="e">
        <f t="shared" si="79"/>
        <v>#VALUE!</v>
      </c>
      <c r="J221" s="148" t="e">
        <f t="shared" si="69"/>
        <v>#VALUE!</v>
      </c>
      <c r="K221" s="148" t="e">
        <f t="shared" si="80"/>
        <v>#VALUE!</v>
      </c>
      <c r="L221" s="148" t="e">
        <f t="shared" si="81"/>
        <v>#VALUE!</v>
      </c>
      <c r="M221" s="148" t="e">
        <f t="shared" si="70"/>
        <v>#VALUE!</v>
      </c>
      <c r="N221" s="148" t="e">
        <f t="shared" si="73"/>
        <v>#VALUE!</v>
      </c>
      <c r="O221" s="148"/>
      <c r="P221" s="148"/>
      <c r="Q221" s="148" t="e">
        <f t="shared" si="82"/>
        <v>#VALUE!</v>
      </c>
      <c r="R221" s="148" t="e">
        <f t="shared" si="83"/>
        <v>#VALUE!</v>
      </c>
      <c r="S221" s="137" t="e">
        <f t="shared" si="71"/>
        <v>#VALUE!</v>
      </c>
      <c r="T221" s="275" t="e">
        <f t="shared" si="65"/>
        <v>#VALUE!</v>
      </c>
      <c r="U221" s="275" t="e">
        <f t="shared" si="65"/>
        <v>#VALUE!</v>
      </c>
      <c r="V221" s="275" t="e">
        <f t="shared" si="65"/>
        <v>#VALUE!</v>
      </c>
      <c r="W221" s="275" t="e">
        <f t="shared" si="65"/>
        <v>#VALUE!</v>
      </c>
      <c r="X221" s="275" t="e">
        <f t="shared" si="65"/>
        <v>#VALUE!</v>
      </c>
      <c r="Y221" s="275" t="e">
        <f t="shared" si="65"/>
        <v>#VALUE!</v>
      </c>
      <c r="Z221" s="275" t="e">
        <f t="shared" si="65"/>
        <v>#VALUE!</v>
      </c>
      <c r="AA221" s="275" t="e">
        <f t="shared" si="65"/>
        <v>#VALUE!</v>
      </c>
      <c r="AB221" s="275" t="e">
        <f t="shared" si="65"/>
        <v>#VALUE!</v>
      </c>
      <c r="AC221" s="275" t="e">
        <f t="shared" si="65"/>
        <v>#VALUE!</v>
      </c>
      <c r="AD221" s="275" t="e">
        <f t="shared" si="65"/>
        <v>#VALUE!</v>
      </c>
      <c r="AE221" s="276" t="e">
        <f t="shared" si="74"/>
        <v>#VALUE!</v>
      </c>
    </row>
    <row r="222" spans="1:31">
      <c r="A222" s="133" t="e">
        <f t="shared" si="75"/>
        <v>#VALUE!</v>
      </c>
      <c r="B222" s="134" t="e">
        <f t="shared" si="76"/>
        <v>#VALUE!</v>
      </c>
      <c r="C222" s="134" t="e">
        <f t="shared" si="77"/>
        <v>#VALUE!</v>
      </c>
      <c r="D222" s="135" t="e">
        <f t="shared" si="78"/>
        <v>#VALUE!</v>
      </c>
      <c r="E222" s="150" t="e">
        <f t="shared" si="66"/>
        <v>#VALUE!</v>
      </c>
      <c r="F222" s="150" t="e">
        <f t="shared" si="67"/>
        <v>#VALUE!</v>
      </c>
      <c r="G222" s="136" t="e">
        <f t="shared" si="68"/>
        <v>#VALUE!</v>
      </c>
      <c r="H222" s="148" t="e">
        <f t="shared" si="72"/>
        <v>#VALUE!</v>
      </c>
      <c r="I222" s="148" t="e">
        <f t="shared" si="79"/>
        <v>#VALUE!</v>
      </c>
      <c r="J222" s="148" t="e">
        <f t="shared" si="69"/>
        <v>#VALUE!</v>
      </c>
      <c r="K222" s="148" t="e">
        <f t="shared" si="80"/>
        <v>#VALUE!</v>
      </c>
      <c r="L222" s="148" t="e">
        <f t="shared" si="81"/>
        <v>#VALUE!</v>
      </c>
      <c r="M222" s="148" t="e">
        <f t="shared" si="70"/>
        <v>#VALUE!</v>
      </c>
      <c r="N222" s="148" t="e">
        <f t="shared" si="73"/>
        <v>#VALUE!</v>
      </c>
      <c r="O222" s="148"/>
      <c r="P222" s="148"/>
      <c r="Q222" s="148" t="e">
        <f t="shared" si="82"/>
        <v>#VALUE!</v>
      </c>
      <c r="R222" s="148" t="e">
        <f t="shared" si="83"/>
        <v>#VALUE!</v>
      </c>
      <c r="S222" s="137" t="e">
        <f t="shared" si="71"/>
        <v>#VALUE!</v>
      </c>
      <c r="T222" s="275" t="e">
        <f t="shared" si="65"/>
        <v>#VALUE!</v>
      </c>
      <c r="U222" s="275" t="e">
        <f t="shared" si="65"/>
        <v>#VALUE!</v>
      </c>
      <c r="V222" s="275" t="e">
        <f t="shared" si="65"/>
        <v>#VALUE!</v>
      </c>
      <c r="W222" s="275" t="e">
        <f t="shared" si="65"/>
        <v>#VALUE!</v>
      </c>
      <c r="X222" s="275" t="e">
        <f t="shared" si="65"/>
        <v>#VALUE!</v>
      </c>
      <c r="Y222" s="275" t="e">
        <f t="shared" si="65"/>
        <v>#VALUE!</v>
      </c>
      <c r="Z222" s="275" t="e">
        <f t="shared" si="65"/>
        <v>#VALUE!</v>
      </c>
      <c r="AA222" s="275" t="e">
        <f t="shared" si="65"/>
        <v>#VALUE!</v>
      </c>
      <c r="AB222" s="275" t="e">
        <f t="shared" si="65"/>
        <v>#VALUE!</v>
      </c>
      <c r="AC222" s="275" t="e">
        <f t="shared" si="65"/>
        <v>#VALUE!</v>
      </c>
      <c r="AD222" s="275" t="e">
        <f t="shared" si="65"/>
        <v>#VALUE!</v>
      </c>
      <c r="AE222" s="276" t="e">
        <f t="shared" si="74"/>
        <v>#VALUE!</v>
      </c>
    </row>
    <row r="223" spans="1:31">
      <c r="A223" s="133" t="e">
        <f t="shared" si="75"/>
        <v>#VALUE!</v>
      </c>
      <c r="B223" s="134" t="e">
        <f t="shared" si="76"/>
        <v>#VALUE!</v>
      </c>
      <c r="C223" s="134" t="e">
        <f t="shared" si="77"/>
        <v>#VALUE!</v>
      </c>
      <c r="D223" s="135" t="e">
        <f t="shared" si="78"/>
        <v>#VALUE!</v>
      </c>
      <c r="E223" s="150" t="e">
        <f t="shared" si="66"/>
        <v>#VALUE!</v>
      </c>
      <c r="F223" s="150" t="e">
        <f t="shared" si="67"/>
        <v>#VALUE!</v>
      </c>
      <c r="G223" s="136" t="e">
        <f t="shared" si="68"/>
        <v>#VALUE!</v>
      </c>
      <c r="H223" s="148" t="e">
        <f t="shared" si="72"/>
        <v>#VALUE!</v>
      </c>
      <c r="I223" s="148" t="e">
        <f t="shared" si="79"/>
        <v>#VALUE!</v>
      </c>
      <c r="J223" s="148" t="e">
        <f t="shared" si="69"/>
        <v>#VALUE!</v>
      </c>
      <c r="K223" s="148" t="e">
        <f t="shared" si="80"/>
        <v>#VALUE!</v>
      </c>
      <c r="L223" s="148" t="e">
        <f t="shared" si="81"/>
        <v>#VALUE!</v>
      </c>
      <c r="M223" s="148" t="e">
        <f t="shared" si="70"/>
        <v>#VALUE!</v>
      </c>
      <c r="N223" s="148" t="e">
        <f t="shared" si="73"/>
        <v>#VALUE!</v>
      </c>
      <c r="O223" s="148"/>
      <c r="P223" s="148"/>
      <c r="Q223" s="148" t="e">
        <f t="shared" si="82"/>
        <v>#VALUE!</v>
      </c>
      <c r="R223" s="148" t="e">
        <f t="shared" si="83"/>
        <v>#VALUE!</v>
      </c>
      <c r="S223" s="137" t="e">
        <f t="shared" si="71"/>
        <v>#VALUE!</v>
      </c>
      <c r="T223" s="275" t="e">
        <f t="shared" si="65"/>
        <v>#VALUE!</v>
      </c>
      <c r="U223" s="275" t="e">
        <f t="shared" si="65"/>
        <v>#VALUE!</v>
      </c>
      <c r="V223" s="275" t="e">
        <f t="shared" si="65"/>
        <v>#VALUE!</v>
      </c>
      <c r="W223" s="275" t="e">
        <f t="shared" si="65"/>
        <v>#VALUE!</v>
      </c>
      <c r="X223" s="275" t="e">
        <f t="shared" si="65"/>
        <v>#VALUE!</v>
      </c>
      <c r="Y223" s="275" t="e">
        <f t="shared" si="65"/>
        <v>#VALUE!</v>
      </c>
      <c r="Z223" s="275" t="e">
        <f t="shared" si="65"/>
        <v>#VALUE!</v>
      </c>
      <c r="AA223" s="275" t="e">
        <f t="shared" si="65"/>
        <v>#VALUE!</v>
      </c>
      <c r="AB223" s="275" t="e">
        <f t="shared" si="65"/>
        <v>#VALUE!</v>
      </c>
      <c r="AC223" s="275" t="e">
        <f t="shared" si="65"/>
        <v>#VALUE!</v>
      </c>
      <c r="AD223" s="275" t="e">
        <f t="shared" si="65"/>
        <v>#VALUE!</v>
      </c>
      <c r="AE223" s="276" t="e">
        <f t="shared" si="74"/>
        <v>#VALUE!</v>
      </c>
    </row>
    <row r="224" spans="1:31">
      <c r="A224" s="133" t="e">
        <f t="shared" si="75"/>
        <v>#VALUE!</v>
      </c>
      <c r="B224" s="134" t="e">
        <f t="shared" si="76"/>
        <v>#VALUE!</v>
      </c>
      <c r="C224" s="134" t="e">
        <f t="shared" si="77"/>
        <v>#VALUE!</v>
      </c>
      <c r="D224" s="135" t="e">
        <f t="shared" si="78"/>
        <v>#VALUE!</v>
      </c>
      <c r="E224" s="150" t="e">
        <f t="shared" si="66"/>
        <v>#VALUE!</v>
      </c>
      <c r="F224" s="150" t="e">
        <f t="shared" si="67"/>
        <v>#VALUE!</v>
      </c>
      <c r="G224" s="136" t="e">
        <f t="shared" si="68"/>
        <v>#VALUE!</v>
      </c>
      <c r="H224" s="148" t="e">
        <f t="shared" si="72"/>
        <v>#VALUE!</v>
      </c>
      <c r="I224" s="148" t="e">
        <f t="shared" si="79"/>
        <v>#VALUE!</v>
      </c>
      <c r="J224" s="148" t="e">
        <f t="shared" si="69"/>
        <v>#VALUE!</v>
      </c>
      <c r="K224" s="148" t="e">
        <f t="shared" si="80"/>
        <v>#VALUE!</v>
      </c>
      <c r="L224" s="148" t="e">
        <f t="shared" si="81"/>
        <v>#VALUE!</v>
      </c>
      <c r="M224" s="148" t="e">
        <f t="shared" si="70"/>
        <v>#VALUE!</v>
      </c>
      <c r="N224" s="148" t="e">
        <f t="shared" si="73"/>
        <v>#VALUE!</v>
      </c>
      <c r="O224" s="148"/>
      <c r="P224" s="148"/>
      <c r="Q224" s="148" t="e">
        <f t="shared" si="82"/>
        <v>#VALUE!</v>
      </c>
      <c r="R224" s="148" t="e">
        <f t="shared" si="83"/>
        <v>#VALUE!</v>
      </c>
      <c r="S224" s="137" t="e">
        <f t="shared" si="71"/>
        <v>#VALUE!</v>
      </c>
      <c r="T224" s="275" t="e">
        <f t="shared" si="65"/>
        <v>#VALUE!</v>
      </c>
      <c r="U224" s="275" t="e">
        <f t="shared" si="65"/>
        <v>#VALUE!</v>
      </c>
      <c r="V224" s="275" t="e">
        <f t="shared" si="65"/>
        <v>#VALUE!</v>
      </c>
      <c r="W224" s="275" t="e">
        <f t="shared" si="65"/>
        <v>#VALUE!</v>
      </c>
      <c r="X224" s="275" t="e">
        <f t="shared" si="65"/>
        <v>#VALUE!</v>
      </c>
      <c r="Y224" s="275" t="e">
        <f t="shared" si="65"/>
        <v>#VALUE!</v>
      </c>
      <c r="Z224" s="275" t="e">
        <f t="shared" si="65"/>
        <v>#VALUE!</v>
      </c>
      <c r="AA224" s="275" t="e">
        <f t="shared" si="65"/>
        <v>#VALUE!</v>
      </c>
      <c r="AB224" s="275" t="e">
        <f t="shared" si="65"/>
        <v>#VALUE!</v>
      </c>
      <c r="AC224" s="275" t="e">
        <f t="shared" si="65"/>
        <v>#VALUE!</v>
      </c>
      <c r="AD224" s="275" t="e">
        <f t="shared" si="65"/>
        <v>#VALUE!</v>
      </c>
      <c r="AE224" s="276" t="e">
        <f t="shared" si="74"/>
        <v>#VALUE!</v>
      </c>
    </row>
    <row r="225" spans="1:31">
      <c r="A225" s="133" t="e">
        <f t="shared" si="75"/>
        <v>#VALUE!</v>
      </c>
      <c r="B225" s="134" t="e">
        <f t="shared" si="76"/>
        <v>#VALUE!</v>
      </c>
      <c r="C225" s="134" t="e">
        <f t="shared" si="77"/>
        <v>#VALUE!</v>
      </c>
      <c r="D225" s="135" t="e">
        <f t="shared" si="78"/>
        <v>#VALUE!</v>
      </c>
      <c r="E225" s="150" t="e">
        <f t="shared" si="66"/>
        <v>#VALUE!</v>
      </c>
      <c r="F225" s="150" t="e">
        <f t="shared" si="67"/>
        <v>#VALUE!</v>
      </c>
      <c r="G225" s="136" t="e">
        <f t="shared" si="68"/>
        <v>#VALUE!</v>
      </c>
      <c r="H225" s="148" t="e">
        <f t="shared" si="72"/>
        <v>#VALUE!</v>
      </c>
      <c r="I225" s="148" t="e">
        <f t="shared" si="79"/>
        <v>#VALUE!</v>
      </c>
      <c r="J225" s="148" t="e">
        <f t="shared" si="69"/>
        <v>#VALUE!</v>
      </c>
      <c r="K225" s="148" t="e">
        <f t="shared" si="80"/>
        <v>#VALUE!</v>
      </c>
      <c r="L225" s="148" t="e">
        <f t="shared" si="81"/>
        <v>#VALUE!</v>
      </c>
      <c r="M225" s="148" t="e">
        <f t="shared" si="70"/>
        <v>#VALUE!</v>
      </c>
      <c r="N225" s="148" t="e">
        <f t="shared" si="73"/>
        <v>#VALUE!</v>
      </c>
      <c r="O225" s="148"/>
      <c r="P225" s="148"/>
      <c r="Q225" s="148" t="e">
        <f t="shared" si="82"/>
        <v>#VALUE!</v>
      </c>
      <c r="R225" s="148" t="e">
        <f t="shared" si="83"/>
        <v>#VALUE!</v>
      </c>
      <c r="S225" s="137" t="e">
        <f t="shared" si="71"/>
        <v>#VALUE!</v>
      </c>
      <c r="T225" s="275" t="e">
        <f t="shared" si="65"/>
        <v>#VALUE!</v>
      </c>
      <c r="U225" s="275" t="e">
        <f t="shared" si="65"/>
        <v>#VALUE!</v>
      </c>
      <c r="V225" s="275" t="e">
        <f t="shared" si="65"/>
        <v>#VALUE!</v>
      </c>
      <c r="W225" s="275" t="e">
        <f t="shared" si="65"/>
        <v>#VALUE!</v>
      </c>
      <c r="X225" s="275" t="e">
        <f t="shared" si="65"/>
        <v>#VALUE!</v>
      </c>
      <c r="Y225" s="275" t="e">
        <f t="shared" si="65"/>
        <v>#VALUE!</v>
      </c>
      <c r="Z225" s="275" t="e">
        <f t="shared" si="65"/>
        <v>#VALUE!</v>
      </c>
      <c r="AA225" s="275" t="e">
        <f t="shared" si="65"/>
        <v>#VALUE!</v>
      </c>
      <c r="AB225" s="275" t="e">
        <f t="shared" si="65"/>
        <v>#VALUE!</v>
      </c>
      <c r="AC225" s="275" t="e">
        <f t="shared" si="65"/>
        <v>#VALUE!</v>
      </c>
      <c r="AD225" s="275" t="e">
        <f t="shared" si="65"/>
        <v>#VALUE!</v>
      </c>
      <c r="AE225" s="276" t="e">
        <f t="shared" si="74"/>
        <v>#VALUE!</v>
      </c>
    </row>
    <row r="226" spans="1:31">
      <c r="A226" s="133" t="e">
        <f t="shared" si="75"/>
        <v>#VALUE!</v>
      </c>
      <c r="B226" s="134" t="e">
        <f t="shared" si="76"/>
        <v>#VALUE!</v>
      </c>
      <c r="C226" s="134" t="e">
        <f t="shared" si="77"/>
        <v>#VALUE!</v>
      </c>
      <c r="D226" s="135" t="e">
        <f t="shared" si="78"/>
        <v>#VALUE!</v>
      </c>
      <c r="E226" s="150" t="e">
        <f t="shared" si="66"/>
        <v>#VALUE!</v>
      </c>
      <c r="F226" s="150" t="e">
        <f t="shared" si="67"/>
        <v>#VALUE!</v>
      </c>
      <c r="G226" s="136" t="e">
        <f t="shared" si="68"/>
        <v>#VALUE!</v>
      </c>
      <c r="H226" s="148" t="e">
        <f t="shared" si="72"/>
        <v>#VALUE!</v>
      </c>
      <c r="I226" s="148" t="e">
        <f t="shared" si="79"/>
        <v>#VALUE!</v>
      </c>
      <c r="J226" s="148" t="e">
        <f t="shared" si="69"/>
        <v>#VALUE!</v>
      </c>
      <c r="K226" s="148" t="e">
        <f t="shared" si="80"/>
        <v>#VALUE!</v>
      </c>
      <c r="L226" s="148" t="e">
        <f t="shared" si="81"/>
        <v>#VALUE!</v>
      </c>
      <c r="M226" s="148" t="e">
        <f t="shared" si="70"/>
        <v>#VALUE!</v>
      </c>
      <c r="N226" s="148" t="e">
        <f t="shared" si="73"/>
        <v>#VALUE!</v>
      </c>
      <c r="O226" s="148"/>
      <c r="P226" s="148"/>
      <c r="Q226" s="148" t="e">
        <f t="shared" si="82"/>
        <v>#VALUE!</v>
      </c>
      <c r="R226" s="148" t="e">
        <f t="shared" si="83"/>
        <v>#VALUE!</v>
      </c>
      <c r="S226" s="137" t="e">
        <f t="shared" si="71"/>
        <v>#VALUE!</v>
      </c>
      <c r="T226" s="275" t="e">
        <f t="shared" si="65"/>
        <v>#VALUE!</v>
      </c>
      <c r="U226" s="275" t="e">
        <f t="shared" si="65"/>
        <v>#VALUE!</v>
      </c>
      <c r="V226" s="275" t="e">
        <f t="shared" si="65"/>
        <v>#VALUE!</v>
      </c>
      <c r="W226" s="275" t="e">
        <f t="shared" si="65"/>
        <v>#VALUE!</v>
      </c>
      <c r="X226" s="275" t="e">
        <f t="shared" si="65"/>
        <v>#VALUE!</v>
      </c>
      <c r="Y226" s="275" t="e">
        <f t="shared" si="65"/>
        <v>#VALUE!</v>
      </c>
      <c r="Z226" s="275" t="e">
        <f t="shared" si="65"/>
        <v>#VALUE!</v>
      </c>
      <c r="AA226" s="275" t="e">
        <f t="shared" si="65"/>
        <v>#VALUE!</v>
      </c>
      <c r="AB226" s="275" t="e">
        <f t="shared" si="65"/>
        <v>#VALUE!</v>
      </c>
      <c r="AC226" s="275" t="e">
        <f t="shared" si="65"/>
        <v>#VALUE!</v>
      </c>
      <c r="AD226" s="275" t="e">
        <f t="shared" si="65"/>
        <v>#VALUE!</v>
      </c>
      <c r="AE226" s="276" t="e">
        <f t="shared" si="74"/>
        <v>#VALUE!</v>
      </c>
    </row>
    <row r="227" spans="1:31">
      <c r="A227" s="133" t="e">
        <f t="shared" si="75"/>
        <v>#VALUE!</v>
      </c>
      <c r="B227" s="134" t="e">
        <f t="shared" si="76"/>
        <v>#VALUE!</v>
      </c>
      <c r="C227" s="134" t="e">
        <f t="shared" si="77"/>
        <v>#VALUE!</v>
      </c>
      <c r="D227" s="135" t="e">
        <f t="shared" si="78"/>
        <v>#VALUE!</v>
      </c>
      <c r="E227" s="150" t="e">
        <f t="shared" si="66"/>
        <v>#VALUE!</v>
      </c>
      <c r="F227" s="150" t="e">
        <f t="shared" si="67"/>
        <v>#VALUE!</v>
      </c>
      <c r="G227" s="136" t="e">
        <f t="shared" si="68"/>
        <v>#VALUE!</v>
      </c>
      <c r="H227" s="148" t="e">
        <f t="shared" si="72"/>
        <v>#VALUE!</v>
      </c>
      <c r="I227" s="148" t="e">
        <f t="shared" si="79"/>
        <v>#VALUE!</v>
      </c>
      <c r="J227" s="148" t="e">
        <f t="shared" si="69"/>
        <v>#VALUE!</v>
      </c>
      <c r="K227" s="148" t="e">
        <f t="shared" si="80"/>
        <v>#VALUE!</v>
      </c>
      <c r="L227" s="148" t="e">
        <f t="shared" si="81"/>
        <v>#VALUE!</v>
      </c>
      <c r="M227" s="148" t="e">
        <f t="shared" si="70"/>
        <v>#VALUE!</v>
      </c>
      <c r="N227" s="148" t="e">
        <f t="shared" si="73"/>
        <v>#VALUE!</v>
      </c>
      <c r="O227" s="148"/>
      <c r="P227" s="148"/>
      <c r="Q227" s="148" t="e">
        <f t="shared" si="82"/>
        <v>#VALUE!</v>
      </c>
      <c r="R227" s="148" t="e">
        <f t="shared" si="83"/>
        <v>#VALUE!</v>
      </c>
      <c r="S227" s="137" t="e">
        <f t="shared" si="71"/>
        <v>#VALUE!</v>
      </c>
      <c r="T227" s="275" t="e">
        <f t="shared" si="65"/>
        <v>#VALUE!</v>
      </c>
      <c r="U227" s="275" t="e">
        <f t="shared" si="65"/>
        <v>#VALUE!</v>
      </c>
      <c r="V227" s="275" t="e">
        <f t="shared" si="65"/>
        <v>#VALUE!</v>
      </c>
      <c r="W227" s="275" t="e">
        <f t="shared" si="65"/>
        <v>#VALUE!</v>
      </c>
      <c r="X227" s="275" t="e">
        <f t="shared" si="65"/>
        <v>#VALUE!</v>
      </c>
      <c r="Y227" s="275" t="e">
        <f t="shared" si="65"/>
        <v>#VALUE!</v>
      </c>
      <c r="Z227" s="275" t="e">
        <f t="shared" si="65"/>
        <v>#VALUE!</v>
      </c>
      <c r="AA227" s="275" t="e">
        <f t="shared" si="65"/>
        <v>#VALUE!</v>
      </c>
      <c r="AB227" s="275" t="e">
        <f t="shared" si="65"/>
        <v>#VALUE!</v>
      </c>
      <c r="AC227" s="275" t="e">
        <f t="shared" si="65"/>
        <v>#VALUE!</v>
      </c>
      <c r="AD227" s="275" t="e">
        <f t="shared" si="65"/>
        <v>#VALUE!</v>
      </c>
      <c r="AE227" s="276" t="e">
        <f t="shared" si="74"/>
        <v>#VALUE!</v>
      </c>
    </row>
    <row r="228" spans="1:31">
      <c r="A228" s="133" t="e">
        <f t="shared" si="75"/>
        <v>#VALUE!</v>
      </c>
      <c r="B228" s="134" t="e">
        <f t="shared" si="76"/>
        <v>#VALUE!</v>
      </c>
      <c r="C228" s="134" t="e">
        <f t="shared" si="77"/>
        <v>#VALUE!</v>
      </c>
      <c r="D228" s="135" t="e">
        <f t="shared" si="78"/>
        <v>#VALUE!</v>
      </c>
      <c r="E228" s="150" t="e">
        <f t="shared" si="66"/>
        <v>#VALUE!</v>
      </c>
      <c r="F228" s="150" t="e">
        <f t="shared" si="67"/>
        <v>#VALUE!</v>
      </c>
      <c r="G228" s="136" t="e">
        <f t="shared" si="68"/>
        <v>#VALUE!</v>
      </c>
      <c r="H228" s="148" t="e">
        <f t="shared" si="72"/>
        <v>#VALUE!</v>
      </c>
      <c r="I228" s="148" t="e">
        <f t="shared" si="79"/>
        <v>#VALUE!</v>
      </c>
      <c r="J228" s="148" t="e">
        <f t="shared" si="69"/>
        <v>#VALUE!</v>
      </c>
      <c r="K228" s="148" t="e">
        <f t="shared" si="80"/>
        <v>#VALUE!</v>
      </c>
      <c r="L228" s="148" t="e">
        <f t="shared" si="81"/>
        <v>#VALUE!</v>
      </c>
      <c r="M228" s="148" t="e">
        <f t="shared" si="70"/>
        <v>#VALUE!</v>
      </c>
      <c r="N228" s="148" t="e">
        <f t="shared" si="73"/>
        <v>#VALUE!</v>
      </c>
      <c r="O228" s="148"/>
      <c r="P228" s="148"/>
      <c r="Q228" s="148" t="e">
        <f t="shared" si="82"/>
        <v>#VALUE!</v>
      </c>
      <c r="R228" s="148" t="e">
        <f t="shared" si="83"/>
        <v>#VALUE!</v>
      </c>
      <c r="S228" s="137" t="e">
        <f t="shared" si="71"/>
        <v>#VALUE!</v>
      </c>
      <c r="T228" s="275" t="e">
        <f t="shared" si="65"/>
        <v>#VALUE!</v>
      </c>
      <c r="U228" s="275" t="e">
        <f t="shared" si="65"/>
        <v>#VALUE!</v>
      </c>
      <c r="V228" s="275" t="e">
        <f t="shared" si="65"/>
        <v>#VALUE!</v>
      </c>
      <c r="W228" s="275" t="e">
        <f t="shared" si="65"/>
        <v>#VALUE!</v>
      </c>
      <c r="X228" s="275" t="e">
        <f t="shared" si="65"/>
        <v>#VALUE!</v>
      </c>
      <c r="Y228" s="275" t="e">
        <f t="shared" si="65"/>
        <v>#VALUE!</v>
      </c>
      <c r="Z228" s="275" t="e">
        <f t="shared" si="65"/>
        <v>#VALUE!</v>
      </c>
      <c r="AA228" s="275" t="e">
        <f t="shared" si="65"/>
        <v>#VALUE!</v>
      </c>
      <c r="AB228" s="275" t="e">
        <f t="shared" si="65"/>
        <v>#VALUE!</v>
      </c>
      <c r="AC228" s="275" t="e">
        <f t="shared" si="65"/>
        <v>#VALUE!</v>
      </c>
      <c r="AD228" s="275" t="e">
        <f t="shared" si="65"/>
        <v>#VALUE!</v>
      </c>
      <c r="AE228" s="276" t="e">
        <f t="shared" si="74"/>
        <v>#VALUE!</v>
      </c>
    </row>
    <row r="229" spans="1:31">
      <c r="A229" s="133" t="e">
        <f t="shared" si="75"/>
        <v>#VALUE!</v>
      </c>
      <c r="B229" s="134" t="e">
        <f t="shared" si="76"/>
        <v>#VALUE!</v>
      </c>
      <c r="C229" s="134" t="e">
        <f t="shared" si="77"/>
        <v>#VALUE!</v>
      </c>
      <c r="D229" s="135" t="e">
        <f t="shared" si="78"/>
        <v>#VALUE!</v>
      </c>
      <c r="E229" s="150" t="e">
        <f t="shared" si="66"/>
        <v>#VALUE!</v>
      </c>
      <c r="F229" s="150" t="e">
        <f t="shared" si="67"/>
        <v>#VALUE!</v>
      </c>
      <c r="G229" s="136" t="e">
        <f t="shared" si="68"/>
        <v>#VALUE!</v>
      </c>
      <c r="H229" s="148" t="e">
        <f t="shared" si="72"/>
        <v>#VALUE!</v>
      </c>
      <c r="I229" s="148" t="e">
        <f t="shared" si="79"/>
        <v>#VALUE!</v>
      </c>
      <c r="J229" s="148" t="e">
        <f t="shared" si="69"/>
        <v>#VALUE!</v>
      </c>
      <c r="K229" s="148" t="e">
        <f t="shared" si="80"/>
        <v>#VALUE!</v>
      </c>
      <c r="L229" s="148" t="e">
        <f t="shared" si="81"/>
        <v>#VALUE!</v>
      </c>
      <c r="M229" s="148" t="e">
        <f t="shared" si="70"/>
        <v>#VALUE!</v>
      </c>
      <c r="N229" s="148" t="e">
        <f t="shared" si="73"/>
        <v>#VALUE!</v>
      </c>
      <c r="O229" s="148"/>
      <c r="P229" s="148"/>
      <c r="Q229" s="148" t="e">
        <f t="shared" si="82"/>
        <v>#VALUE!</v>
      </c>
      <c r="R229" s="148" t="e">
        <f t="shared" si="83"/>
        <v>#VALUE!</v>
      </c>
      <c r="S229" s="137" t="e">
        <f t="shared" si="71"/>
        <v>#VALUE!</v>
      </c>
      <c r="T229" s="275" t="e">
        <f t="shared" si="65"/>
        <v>#VALUE!</v>
      </c>
      <c r="U229" s="275" t="e">
        <f t="shared" si="65"/>
        <v>#VALUE!</v>
      </c>
      <c r="V229" s="275" t="e">
        <f t="shared" si="65"/>
        <v>#VALUE!</v>
      </c>
      <c r="W229" s="275" t="e">
        <f t="shared" si="65"/>
        <v>#VALUE!</v>
      </c>
      <c r="X229" s="275" t="e">
        <f t="shared" si="65"/>
        <v>#VALUE!</v>
      </c>
      <c r="Y229" s="275" t="e">
        <f t="shared" si="65"/>
        <v>#VALUE!</v>
      </c>
      <c r="Z229" s="275" t="e">
        <f t="shared" si="65"/>
        <v>#VALUE!</v>
      </c>
      <c r="AA229" s="275" t="e">
        <f t="shared" si="65"/>
        <v>#VALUE!</v>
      </c>
      <c r="AB229" s="275" t="e">
        <f t="shared" si="65"/>
        <v>#VALUE!</v>
      </c>
      <c r="AC229" s="275" t="e">
        <f t="shared" si="65"/>
        <v>#VALUE!</v>
      </c>
      <c r="AD229" s="275" t="e">
        <f t="shared" si="65"/>
        <v>#VALUE!</v>
      </c>
      <c r="AE229" s="276" t="e">
        <f t="shared" si="74"/>
        <v>#VALUE!</v>
      </c>
    </row>
    <row r="230" spans="1:31">
      <c r="A230" s="133" t="e">
        <f t="shared" si="75"/>
        <v>#VALUE!</v>
      </c>
      <c r="B230" s="134" t="e">
        <f t="shared" si="76"/>
        <v>#VALUE!</v>
      </c>
      <c r="C230" s="134" t="e">
        <f t="shared" si="77"/>
        <v>#VALUE!</v>
      </c>
      <c r="D230" s="135" t="e">
        <f t="shared" si="78"/>
        <v>#VALUE!</v>
      </c>
      <c r="E230" s="150" t="e">
        <f t="shared" si="66"/>
        <v>#VALUE!</v>
      </c>
      <c r="F230" s="150" t="e">
        <f t="shared" si="67"/>
        <v>#VALUE!</v>
      </c>
      <c r="G230" s="136" t="e">
        <f t="shared" si="68"/>
        <v>#VALUE!</v>
      </c>
      <c r="H230" s="148" t="e">
        <f t="shared" si="72"/>
        <v>#VALUE!</v>
      </c>
      <c r="I230" s="148" t="e">
        <f t="shared" si="79"/>
        <v>#VALUE!</v>
      </c>
      <c r="J230" s="148" t="e">
        <f t="shared" si="69"/>
        <v>#VALUE!</v>
      </c>
      <c r="K230" s="148" t="e">
        <f t="shared" si="80"/>
        <v>#VALUE!</v>
      </c>
      <c r="L230" s="148" t="e">
        <f t="shared" si="81"/>
        <v>#VALUE!</v>
      </c>
      <c r="M230" s="148" t="e">
        <f t="shared" si="70"/>
        <v>#VALUE!</v>
      </c>
      <c r="N230" s="148" t="e">
        <f t="shared" si="73"/>
        <v>#VALUE!</v>
      </c>
      <c r="O230" s="148"/>
      <c r="P230" s="148"/>
      <c r="Q230" s="148" t="e">
        <f t="shared" si="82"/>
        <v>#VALUE!</v>
      </c>
      <c r="R230" s="148" t="e">
        <f t="shared" si="83"/>
        <v>#VALUE!</v>
      </c>
      <c r="S230" s="137" t="e">
        <f t="shared" si="71"/>
        <v>#VALUE!</v>
      </c>
      <c r="T230" s="275" t="e">
        <f t="shared" si="65"/>
        <v>#VALUE!</v>
      </c>
      <c r="U230" s="275" t="e">
        <f t="shared" si="65"/>
        <v>#VALUE!</v>
      </c>
      <c r="V230" s="275" t="e">
        <f t="shared" si="65"/>
        <v>#VALUE!</v>
      </c>
      <c r="W230" s="275" t="e">
        <f t="shared" si="65"/>
        <v>#VALUE!</v>
      </c>
      <c r="X230" s="275" t="e">
        <f t="shared" si="65"/>
        <v>#VALUE!</v>
      </c>
      <c r="Y230" s="275" t="e">
        <f t="shared" si="65"/>
        <v>#VALUE!</v>
      </c>
      <c r="Z230" s="275" t="e">
        <f t="shared" si="65"/>
        <v>#VALUE!</v>
      </c>
      <c r="AA230" s="275" t="e">
        <f t="shared" si="65"/>
        <v>#VALUE!</v>
      </c>
      <c r="AB230" s="275" t="e">
        <f t="shared" si="65"/>
        <v>#VALUE!</v>
      </c>
      <c r="AC230" s="275" t="e">
        <f t="shared" si="65"/>
        <v>#VALUE!</v>
      </c>
      <c r="AD230" s="275" t="e">
        <f t="shared" si="65"/>
        <v>#VALUE!</v>
      </c>
      <c r="AE230" s="276" t="e">
        <f t="shared" si="74"/>
        <v>#VALUE!</v>
      </c>
    </row>
    <row r="231" spans="1:31">
      <c r="A231" s="133" t="e">
        <f t="shared" si="75"/>
        <v>#VALUE!</v>
      </c>
      <c r="B231" s="134" t="e">
        <f t="shared" si="76"/>
        <v>#VALUE!</v>
      </c>
      <c r="C231" s="134" t="e">
        <f t="shared" si="77"/>
        <v>#VALUE!</v>
      </c>
      <c r="D231" s="135" t="e">
        <f t="shared" si="78"/>
        <v>#VALUE!</v>
      </c>
      <c r="E231" s="150" t="e">
        <f t="shared" si="66"/>
        <v>#VALUE!</v>
      </c>
      <c r="F231" s="150" t="e">
        <f t="shared" si="67"/>
        <v>#VALUE!</v>
      </c>
      <c r="G231" s="136" t="e">
        <f t="shared" si="68"/>
        <v>#VALUE!</v>
      </c>
      <c r="H231" s="148" t="e">
        <f t="shared" si="72"/>
        <v>#VALUE!</v>
      </c>
      <c r="I231" s="148" t="e">
        <f t="shared" si="79"/>
        <v>#VALUE!</v>
      </c>
      <c r="J231" s="148" t="e">
        <f t="shared" si="69"/>
        <v>#VALUE!</v>
      </c>
      <c r="K231" s="148" t="e">
        <f t="shared" si="80"/>
        <v>#VALUE!</v>
      </c>
      <c r="L231" s="148" t="e">
        <f t="shared" si="81"/>
        <v>#VALUE!</v>
      </c>
      <c r="M231" s="148" t="e">
        <f t="shared" si="70"/>
        <v>#VALUE!</v>
      </c>
      <c r="N231" s="148" t="e">
        <f t="shared" si="73"/>
        <v>#VALUE!</v>
      </c>
      <c r="O231" s="148"/>
      <c r="P231" s="148"/>
      <c r="Q231" s="148" t="e">
        <f t="shared" si="82"/>
        <v>#VALUE!</v>
      </c>
      <c r="R231" s="148" t="e">
        <f t="shared" si="83"/>
        <v>#VALUE!</v>
      </c>
      <c r="S231" s="137" t="e">
        <f t="shared" si="71"/>
        <v>#VALUE!</v>
      </c>
      <c r="T231" s="275" t="e">
        <f t="shared" si="65"/>
        <v>#VALUE!</v>
      </c>
      <c r="U231" s="275" t="e">
        <f t="shared" si="65"/>
        <v>#VALUE!</v>
      </c>
      <c r="V231" s="275" t="e">
        <f t="shared" si="65"/>
        <v>#VALUE!</v>
      </c>
      <c r="W231" s="275" t="e">
        <f t="shared" ref="T231:AD254" si="84">MAX(0,MIN(MAX(0,$M231),W$7)-W$6)</f>
        <v>#VALUE!</v>
      </c>
      <c r="X231" s="275" t="e">
        <f t="shared" si="84"/>
        <v>#VALUE!</v>
      </c>
      <c r="Y231" s="275" t="e">
        <f t="shared" si="84"/>
        <v>#VALUE!</v>
      </c>
      <c r="Z231" s="275" t="e">
        <f t="shared" si="84"/>
        <v>#VALUE!</v>
      </c>
      <c r="AA231" s="275" t="e">
        <f t="shared" si="84"/>
        <v>#VALUE!</v>
      </c>
      <c r="AB231" s="275" t="e">
        <f t="shared" si="84"/>
        <v>#VALUE!</v>
      </c>
      <c r="AC231" s="275" t="e">
        <f t="shared" si="84"/>
        <v>#VALUE!</v>
      </c>
      <c r="AD231" s="275" t="e">
        <f t="shared" si="84"/>
        <v>#VALUE!</v>
      </c>
      <c r="AE231" s="276" t="e">
        <f t="shared" si="74"/>
        <v>#VALUE!</v>
      </c>
    </row>
    <row r="232" spans="1:31">
      <c r="A232" s="133" t="e">
        <f t="shared" si="75"/>
        <v>#VALUE!</v>
      </c>
      <c r="B232" s="134" t="e">
        <f t="shared" si="76"/>
        <v>#VALUE!</v>
      </c>
      <c r="C232" s="134" t="e">
        <f t="shared" si="77"/>
        <v>#VALUE!</v>
      </c>
      <c r="D232" s="135" t="e">
        <f t="shared" si="78"/>
        <v>#VALUE!</v>
      </c>
      <c r="E232" s="150" t="e">
        <f t="shared" si="66"/>
        <v>#VALUE!</v>
      </c>
      <c r="F232" s="150" t="e">
        <f t="shared" si="67"/>
        <v>#VALUE!</v>
      </c>
      <c r="G232" s="136" t="e">
        <f t="shared" si="68"/>
        <v>#VALUE!</v>
      </c>
      <c r="H232" s="148" t="e">
        <f t="shared" si="72"/>
        <v>#VALUE!</v>
      </c>
      <c r="I232" s="148" t="e">
        <f t="shared" si="79"/>
        <v>#VALUE!</v>
      </c>
      <c r="J232" s="148" t="e">
        <f t="shared" si="69"/>
        <v>#VALUE!</v>
      </c>
      <c r="K232" s="148" t="e">
        <f t="shared" si="80"/>
        <v>#VALUE!</v>
      </c>
      <c r="L232" s="148" t="e">
        <f t="shared" si="81"/>
        <v>#VALUE!</v>
      </c>
      <c r="M232" s="148" t="e">
        <f t="shared" si="70"/>
        <v>#VALUE!</v>
      </c>
      <c r="N232" s="148" t="e">
        <f t="shared" si="73"/>
        <v>#VALUE!</v>
      </c>
      <c r="O232" s="148"/>
      <c r="P232" s="148"/>
      <c r="Q232" s="148" t="e">
        <f t="shared" si="82"/>
        <v>#VALUE!</v>
      </c>
      <c r="R232" s="148" t="e">
        <f t="shared" si="83"/>
        <v>#VALUE!</v>
      </c>
      <c r="S232" s="137" t="e">
        <f t="shared" si="71"/>
        <v>#VALUE!</v>
      </c>
      <c r="T232" s="275" t="e">
        <f t="shared" si="84"/>
        <v>#VALUE!</v>
      </c>
      <c r="U232" s="275" t="e">
        <f t="shared" si="84"/>
        <v>#VALUE!</v>
      </c>
      <c r="V232" s="275" t="e">
        <f t="shared" si="84"/>
        <v>#VALUE!</v>
      </c>
      <c r="W232" s="275" t="e">
        <f t="shared" si="84"/>
        <v>#VALUE!</v>
      </c>
      <c r="X232" s="275" t="e">
        <f t="shared" si="84"/>
        <v>#VALUE!</v>
      </c>
      <c r="Y232" s="275" t="e">
        <f t="shared" si="84"/>
        <v>#VALUE!</v>
      </c>
      <c r="Z232" s="275" t="e">
        <f t="shared" si="84"/>
        <v>#VALUE!</v>
      </c>
      <c r="AA232" s="275" t="e">
        <f t="shared" si="84"/>
        <v>#VALUE!</v>
      </c>
      <c r="AB232" s="275" t="e">
        <f t="shared" si="84"/>
        <v>#VALUE!</v>
      </c>
      <c r="AC232" s="275" t="e">
        <f t="shared" si="84"/>
        <v>#VALUE!</v>
      </c>
      <c r="AD232" s="275" t="e">
        <f t="shared" si="84"/>
        <v>#VALUE!</v>
      </c>
      <c r="AE232" s="276" t="e">
        <f t="shared" si="74"/>
        <v>#VALUE!</v>
      </c>
    </row>
    <row r="233" spans="1:31">
      <c r="A233" s="133" t="e">
        <f t="shared" si="75"/>
        <v>#VALUE!</v>
      </c>
      <c r="B233" s="134" t="e">
        <f t="shared" si="76"/>
        <v>#VALUE!</v>
      </c>
      <c r="C233" s="134" t="e">
        <f t="shared" si="77"/>
        <v>#VALUE!</v>
      </c>
      <c r="D233" s="135" t="e">
        <f t="shared" si="78"/>
        <v>#VALUE!</v>
      </c>
      <c r="E233" s="150" t="e">
        <f t="shared" si="66"/>
        <v>#VALUE!</v>
      </c>
      <c r="F233" s="150" t="e">
        <f t="shared" si="67"/>
        <v>#VALUE!</v>
      </c>
      <c r="G233" s="136" t="e">
        <f t="shared" si="68"/>
        <v>#VALUE!</v>
      </c>
      <c r="H233" s="148" t="e">
        <f t="shared" si="72"/>
        <v>#VALUE!</v>
      </c>
      <c r="I233" s="148" t="e">
        <f t="shared" si="79"/>
        <v>#VALUE!</v>
      </c>
      <c r="J233" s="148" t="e">
        <f t="shared" si="69"/>
        <v>#VALUE!</v>
      </c>
      <c r="K233" s="148" t="e">
        <f t="shared" si="80"/>
        <v>#VALUE!</v>
      </c>
      <c r="L233" s="148" t="e">
        <f t="shared" si="81"/>
        <v>#VALUE!</v>
      </c>
      <c r="M233" s="148" t="e">
        <f t="shared" si="70"/>
        <v>#VALUE!</v>
      </c>
      <c r="N233" s="148" t="e">
        <f t="shared" si="73"/>
        <v>#VALUE!</v>
      </c>
      <c r="O233" s="148"/>
      <c r="P233" s="148"/>
      <c r="Q233" s="148" t="e">
        <f t="shared" si="82"/>
        <v>#VALUE!</v>
      </c>
      <c r="R233" s="148" t="e">
        <f t="shared" si="83"/>
        <v>#VALUE!</v>
      </c>
      <c r="S233" s="137" t="e">
        <f t="shared" si="71"/>
        <v>#VALUE!</v>
      </c>
      <c r="T233" s="275" t="e">
        <f t="shared" si="84"/>
        <v>#VALUE!</v>
      </c>
      <c r="U233" s="275" t="e">
        <f t="shared" si="84"/>
        <v>#VALUE!</v>
      </c>
      <c r="V233" s="275" t="e">
        <f t="shared" si="84"/>
        <v>#VALUE!</v>
      </c>
      <c r="W233" s="275" t="e">
        <f t="shared" si="84"/>
        <v>#VALUE!</v>
      </c>
      <c r="X233" s="275" t="e">
        <f t="shared" si="84"/>
        <v>#VALUE!</v>
      </c>
      <c r="Y233" s="275" t="e">
        <f t="shared" si="84"/>
        <v>#VALUE!</v>
      </c>
      <c r="Z233" s="275" t="e">
        <f t="shared" si="84"/>
        <v>#VALUE!</v>
      </c>
      <c r="AA233" s="275" t="e">
        <f t="shared" si="84"/>
        <v>#VALUE!</v>
      </c>
      <c r="AB233" s="275" t="e">
        <f t="shared" si="84"/>
        <v>#VALUE!</v>
      </c>
      <c r="AC233" s="275" t="e">
        <f t="shared" si="84"/>
        <v>#VALUE!</v>
      </c>
      <c r="AD233" s="275" t="e">
        <f t="shared" si="84"/>
        <v>#VALUE!</v>
      </c>
      <c r="AE233" s="276" t="e">
        <f t="shared" si="74"/>
        <v>#VALUE!</v>
      </c>
    </row>
    <row r="234" spans="1:31">
      <c r="A234" s="133" t="e">
        <f t="shared" si="75"/>
        <v>#VALUE!</v>
      </c>
      <c r="B234" s="134" t="e">
        <f t="shared" si="76"/>
        <v>#VALUE!</v>
      </c>
      <c r="C234" s="134" t="e">
        <f t="shared" si="77"/>
        <v>#VALUE!</v>
      </c>
      <c r="D234" s="135" t="e">
        <f t="shared" si="78"/>
        <v>#VALUE!</v>
      </c>
      <c r="E234" s="150" t="e">
        <f t="shared" si="66"/>
        <v>#VALUE!</v>
      </c>
      <c r="F234" s="150" t="e">
        <f t="shared" si="67"/>
        <v>#VALUE!</v>
      </c>
      <c r="G234" s="136" t="e">
        <f t="shared" si="68"/>
        <v>#VALUE!</v>
      </c>
      <c r="H234" s="148" t="e">
        <f t="shared" si="72"/>
        <v>#VALUE!</v>
      </c>
      <c r="I234" s="148" t="e">
        <f t="shared" si="79"/>
        <v>#VALUE!</v>
      </c>
      <c r="J234" s="148" t="e">
        <f t="shared" si="69"/>
        <v>#VALUE!</v>
      </c>
      <c r="K234" s="148" t="e">
        <f t="shared" si="80"/>
        <v>#VALUE!</v>
      </c>
      <c r="L234" s="148" t="e">
        <f t="shared" si="81"/>
        <v>#VALUE!</v>
      </c>
      <c r="M234" s="148" t="e">
        <f t="shared" si="70"/>
        <v>#VALUE!</v>
      </c>
      <c r="N234" s="148" t="e">
        <f t="shared" si="73"/>
        <v>#VALUE!</v>
      </c>
      <c r="O234" s="148"/>
      <c r="P234" s="148"/>
      <c r="Q234" s="148" t="e">
        <f t="shared" si="82"/>
        <v>#VALUE!</v>
      </c>
      <c r="R234" s="148" t="e">
        <f t="shared" si="83"/>
        <v>#VALUE!</v>
      </c>
      <c r="S234" s="137" t="e">
        <f t="shared" si="71"/>
        <v>#VALUE!</v>
      </c>
      <c r="T234" s="275" t="e">
        <f t="shared" si="84"/>
        <v>#VALUE!</v>
      </c>
      <c r="U234" s="275" t="e">
        <f t="shared" si="84"/>
        <v>#VALUE!</v>
      </c>
      <c r="V234" s="275" t="e">
        <f t="shared" si="84"/>
        <v>#VALUE!</v>
      </c>
      <c r="W234" s="275" t="e">
        <f t="shared" si="84"/>
        <v>#VALUE!</v>
      </c>
      <c r="X234" s="275" t="e">
        <f t="shared" si="84"/>
        <v>#VALUE!</v>
      </c>
      <c r="Y234" s="275" t="e">
        <f t="shared" si="84"/>
        <v>#VALUE!</v>
      </c>
      <c r="Z234" s="275" t="e">
        <f t="shared" si="84"/>
        <v>#VALUE!</v>
      </c>
      <c r="AA234" s="275" t="e">
        <f t="shared" si="84"/>
        <v>#VALUE!</v>
      </c>
      <c r="AB234" s="275" t="e">
        <f t="shared" si="84"/>
        <v>#VALUE!</v>
      </c>
      <c r="AC234" s="275" t="e">
        <f t="shared" si="84"/>
        <v>#VALUE!</v>
      </c>
      <c r="AD234" s="275" t="e">
        <f t="shared" si="84"/>
        <v>#VALUE!</v>
      </c>
      <c r="AE234" s="276" t="e">
        <f t="shared" si="74"/>
        <v>#VALUE!</v>
      </c>
    </row>
    <row r="235" spans="1:31">
      <c r="A235" s="133" t="e">
        <f t="shared" si="75"/>
        <v>#VALUE!</v>
      </c>
      <c r="B235" s="134" t="e">
        <f t="shared" si="76"/>
        <v>#VALUE!</v>
      </c>
      <c r="C235" s="134" t="e">
        <f t="shared" si="77"/>
        <v>#VALUE!</v>
      </c>
      <c r="D235" s="135" t="e">
        <f t="shared" si="78"/>
        <v>#VALUE!</v>
      </c>
      <c r="E235" s="150" t="e">
        <f t="shared" si="66"/>
        <v>#VALUE!</v>
      </c>
      <c r="F235" s="150" t="e">
        <f t="shared" si="67"/>
        <v>#VALUE!</v>
      </c>
      <c r="G235" s="136" t="e">
        <f t="shared" si="68"/>
        <v>#VALUE!</v>
      </c>
      <c r="H235" s="148" t="e">
        <f t="shared" si="72"/>
        <v>#VALUE!</v>
      </c>
      <c r="I235" s="148" t="e">
        <f t="shared" si="79"/>
        <v>#VALUE!</v>
      </c>
      <c r="J235" s="148" t="e">
        <f t="shared" si="69"/>
        <v>#VALUE!</v>
      </c>
      <c r="K235" s="148" t="e">
        <f t="shared" si="80"/>
        <v>#VALUE!</v>
      </c>
      <c r="L235" s="148" t="e">
        <f t="shared" si="81"/>
        <v>#VALUE!</v>
      </c>
      <c r="M235" s="148" t="e">
        <f t="shared" si="70"/>
        <v>#VALUE!</v>
      </c>
      <c r="N235" s="148" t="e">
        <f t="shared" si="73"/>
        <v>#VALUE!</v>
      </c>
      <c r="O235" s="148"/>
      <c r="P235" s="148"/>
      <c r="Q235" s="148" t="e">
        <f t="shared" si="82"/>
        <v>#VALUE!</v>
      </c>
      <c r="R235" s="148" t="e">
        <f t="shared" si="83"/>
        <v>#VALUE!</v>
      </c>
      <c r="S235" s="137" t="e">
        <f t="shared" si="71"/>
        <v>#VALUE!</v>
      </c>
      <c r="T235" s="275" t="e">
        <f t="shared" si="84"/>
        <v>#VALUE!</v>
      </c>
      <c r="U235" s="275" t="e">
        <f t="shared" si="84"/>
        <v>#VALUE!</v>
      </c>
      <c r="V235" s="275" t="e">
        <f t="shared" si="84"/>
        <v>#VALUE!</v>
      </c>
      <c r="W235" s="275" t="e">
        <f t="shared" si="84"/>
        <v>#VALUE!</v>
      </c>
      <c r="X235" s="275" t="e">
        <f t="shared" si="84"/>
        <v>#VALUE!</v>
      </c>
      <c r="Y235" s="275" t="e">
        <f t="shared" si="84"/>
        <v>#VALUE!</v>
      </c>
      <c r="Z235" s="275" t="e">
        <f t="shared" si="84"/>
        <v>#VALUE!</v>
      </c>
      <c r="AA235" s="275" t="e">
        <f t="shared" si="84"/>
        <v>#VALUE!</v>
      </c>
      <c r="AB235" s="275" t="e">
        <f t="shared" si="84"/>
        <v>#VALUE!</v>
      </c>
      <c r="AC235" s="275" t="e">
        <f t="shared" si="84"/>
        <v>#VALUE!</v>
      </c>
      <c r="AD235" s="275" t="e">
        <f t="shared" si="84"/>
        <v>#VALUE!</v>
      </c>
      <c r="AE235" s="276" t="e">
        <f t="shared" si="74"/>
        <v>#VALUE!</v>
      </c>
    </row>
    <row r="236" spans="1:31">
      <c r="A236" s="133" t="e">
        <f t="shared" si="75"/>
        <v>#VALUE!</v>
      </c>
      <c r="B236" s="134" t="e">
        <f t="shared" si="76"/>
        <v>#VALUE!</v>
      </c>
      <c r="C236" s="134" t="e">
        <f t="shared" si="77"/>
        <v>#VALUE!</v>
      </c>
      <c r="D236" s="135" t="e">
        <f t="shared" si="78"/>
        <v>#VALUE!</v>
      </c>
      <c r="E236" s="150" t="e">
        <f t="shared" si="66"/>
        <v>#VALUE!</v>
      </c>
      <c r="F236" s="150" t="e">
        <f t="shared" si="67"/>
        <v>#VALUE!</v>
      </c>
      <c r="G236" s="136" t="e">
        <f t="shared" si="68"/>
        <v>#VALUE!</v>
      </c>
      <c r="H236" s="148" t="e">
        <f t="shared" si="72"/>
        <v>#VALUE!</v>
      </c>
      <c r="I236" s="148" t="e">
        <f t="shared" si="79"/>
        <v>#VALUE!</v>
      </c>
      <c r="J236" s="148" t="e">
        <f t="shared" si="69"/>
        <v>#VALUE!</v>
      </c>
      <c r="K236" s="148" t="e">
        <f t="shared" si="80"/>
        <v>#VALUE!</v>
      </c>
      <c r="L236" s="148" t="e">
        <f t="shared" si="81"/>
        <v>#VALUE!</v>
      </c>
      <c r="M236" s="148" t="e">
        <f t="shared" si="70"/>
        <v>#VALUE!</v>
      </c>
      <c r="N236" s="148" t="e">
        <f t="shared" si="73"/>
        <v>#VALUE!</v>
      </c>
      <c r="O236" s="148"/>
      <c r="P236" s="148"/>
      <c r="Q236" s="148" t="e">
        <f t="shared" si="82"/>
        <v>#VALUE!</v>
      </c>
      <c r="R236" s="148" t="e">
        <f t="shared" si="83"/>
        <v>#VALUE!</v>
      </c>
      <c r="S236" s="137" t="e">
        <f t="shared" si="71"/>
        <v>#VALUE!</v>
      </c>
      <c r="T236" s="275" t="e">
        <f t="shared" si="84"/>
        <v>#VALUE!</v>
      </c>
      <c r="U236" s="275" t="e">
        <f t="shared" si="84"/>
        <v>#VALUE!</v>
      </c>
      <c r="V236" s="275" t="e">
        <f t="shared" si="84"/>
        <v>#VALUE!</v>
      </c>
      <c r="W236" s="275" t="e">
        <f t="shared" si="84"/>
        <v>#VALUE!</v>
      </c>
      <c r="X236" s="275" t="e">
        <f t="shared" si="84"/>
        <v>#VALUE!</v>
      </c>
      <c r="Y236" s="275" t="e">
        <f t="shared" si="84"/>
        <v>#VALUE!</v>
      </c>
      <c r="Z236" s="275" t="e">
        <f t="shared" si="84"/>
        <v>#VALUE!</v>
      </c>
      <c r="AA236" s="275" t="e">
        <f t="shared" si="84"/>
        <v>#VALUE!</v>
      </c>
      <c r="AB236" s="275" t="e">
        <f t="shared" si="84"/>
        <v>#VALUE!</v>
      </c>
      <c r="AC236" s="275" t="e">
        <f t="shared" si="84"/>
        <v>#VALUE!</v>
      </c>
      <c r="AD236" s="275" t="e">
        <f t="shared" si="84"/>
        <v>#VALUE!</v>
      </c>
      <c r="AE236" s="276" t="e">
        <f t="shared" si="74"/>
        <v>#VALUE!</v>
      </c>
    </row>
    <row r="237" spans="1:31">
      <c r="A237" s="133" t="e">
        <f t="shared" si="75"/>
        <v>#VALUE!</v>
      </c>
      <c r="B237" s="134" t="e">
        <f t="shared" si="76"/>
        <v>#VALUE!</v>
      </c>
      <c r="C237" s="134" t="e">
        <f t="shared" si="77"/>
        <v>#VALUE!</v>
      </c>
      <c r="D237" s="135" t="e">
        <f t="shared" si="78"/>
        <v>#VALUE!</v>
      </c>
      <c r="E237" s="150" t="e">
        <f t="shared" si="66"/>
        <v>#VALUE!</v>
      </c>
      <c r="F237" s="150" t="e">
        <f t="shared" si="67"/>
        <v>#VALUE!</v>
      </c>
      <c r="G237" s="136" t="e">
        <f t="shared" si="68"/>
        <v>#VALUE!</v>
      </c>
      <c r="H237" s="148" t="e">
        <f t="shared" si="72"/>
        <v>#VALUE!</v>
      </c>
      <c r="I237" s="148" t="e">
        <f t="shared" si="79"/>
        <v>#VALUE!</v>
      </c>
      <c r="J237" s="148" t="e">
        <f t="shared" si="69"/>
        <v>#VALUE!</v>
      </c>
      <c r="K237" s="148" t="e">
        <f t="shared" si="80"/>
        <v>#VALUE!</v>
      </c>
      <c r="L237" s="148" t="e">
        <f t="shared" si="81"/>
        <v>#VALUE!</v>
      </c>
      <c r="M237" s="148" t="e">
        <f t="shared" si="70"/>
        <v>#VALUE!</v>
      </c>
      <c r="N237" s="148" t="e">
        <f t="shared" si="73"/>
        <v>#VALUE!</v>
      </c>
      <c r="O237" s="148"/>
      <c r="P237" s="148"/>
      <c r="Q237" s="148" t="e">
        <f t="shared" si="82"/>
        <v>#VALUE!</v>
      </c>
      <c r="R237" s="148" t="e">
        <f t="shared" si="83"/>
        <v>#VALUE!</v>
      </c>
      <c r="S237" s="137" t="e">
        <f t="shared" si="71"/>
        <v>#VALUE!</v>
      </c>
      <c r="T237" s="275" t="e">
        <f t="shared" si="84"/>
        <v>#VALUE!</v>
      </c>
      <c r="U237" s="275" t="e">
        <f t="shared" si="84"/>
        <v>#VALUE!</v>
      </c>
      <c r="V237" s="275" t="e">
        <f t="shared" si="84"/>
        <v>#VALUE!</v>
      </c>
      <c r="W237" s="275" t="e">
        <f t="shared" si="84"/>
        <v>#VALUE!</v>
      </c>
      <c r="X237" s="275" t="e">
        <f t="shared" si="84"/>
        <v>#VALUE!</v>
      </c>
      <c r="Y237" s="275" t="e">
        <f t="shared" si="84"/>
        <v>#VALUE!</v>
      </c>
      <c r="Z237" s="275" t="e">
        <f t="shared" si="84"/>
        <v>#VALUE!</v>
      </c>
      <c r="AA237" s="275" t="e">
        <f t="shared" si="84"/>
        <v>#VALUE!</v>
      </c>
      <c r="AB237" s="275" t="e">
        <f t="shared" si="84"/>
        <v>#VALUE!</v>
      </c>
      <c r="AC237" s="275" t="e">
        <f t="shared" si="84"/>
        <v>#VALUE!</v>
      </c>
      <c r="AD237" s="275" t="e">
        <f t="shared" si="84"/>
        <v>#VALUE!</v>
      </c>
      <c r="AE237" s="276" t="e">
        <f t="shared" si="74"/>
        <v>#VALUE!</v>
      </c>
    </row>
    <row r="238" spans="1:31">
      <c r="A238" s="133" t="e">
        <f t="shared" si="75"/>
        <v>#VALUE!</v>
      </c>
      <c r="B238" s="134" t="e">
        <f t="shared" si="76"/>
        <v>#VALUE!</v>
      </c>
      <c r="C238" s="134" t="e">
        <f t="shared" si="77"/>
        <v>#VALUE!</v>
      </c>
      <c r="D238" s="135" t="e">
        <f t="shared" si="78"/>
        <v>#VALUE!</v>
      </c>
      <c r="E238" s="150" t="e">
        <f t="shared" si="66"/>
        <v>#VALUE!</v>
      </c>
      <c r="F238" s="150" t="e">
        <f t="shared" si="67"/>
        <v>#VALUE!</v>
      </c>
      <c r="G238" s="136" t="e">
        <f t="shared" si="68"/>
        <v>#VALUE!</v>
      </c>
      <c r="H238" s="148" t="e">
        <f t="shared" si="72"/>
        <v>#VALUE!</v>
      </c>
      <c r="I238" s="148" t="e">
        <f t="shared" si="79"/>
        <v>#VALUE!</v>
      </c>
      <c r="J238" s="148" t="e">
        <f t="shared" si="69"/>
        <v>#VALUE!</v>
      </c>
      <c r="K238" s="148" t="e">
        <f t="shared" si="80"/>
        <v>#VALUE!</v>
      </c>
      <c r="L238" s="148" t="e">
        <f t="shared" si="81"/>
        <v>#VALUE!</v>
      </c>
      <c r="M238" s="148" t="e">
        <f t="shared" si="70"/>
        <v>#VALUE!</v>
      </c>
      <c r="N238" s="148" t="e">
        <f t="shared" si="73"/>
        <v>#VALUE!</v>
      </c>
      <c r="O238" s="148"/>
      <c r="P238" s="148"/>
      <c r="Q238" s="148" t="e">
        <f t="shared" si="82"/>
        <v>#VALUE!</v>
      </c>
      <c r="R238" s="148" t="e">
        <f t="shared" si="83"/>
        <v>#VALUE!</v>
      </c>
      <c r="S238" s="137" t="e">
        <f t="shared" si="71"/>
        <v>#VALUE!</v>
      </c>
      <c r="T238" s="275" t="e">
        <f t="shared" si="84"/>
        <v>#VALUE!</v>
      </c>
      <c r="U238" s="275" t="e">
        <f t="shared" si="84"/>
        <v>#VALUE!</v>
      </c>
      <c r="V238" s="275" t="e">
        <f t="shared" si="84"/>
        <v>#VALUE!</v>
      </c>
      <c r="W238" s="275" t="e">
        <f t="shared" si="84"/>
        <v>#VALUE!</v>
      </c>
      <c r="X238" s="275" t="e">
        <f t="shared" si="84"/>
        <v>#VALUE!</v>
      </c>
      <c r="Y238" s="275" t="e">
        <f t="shared" si="84"/>
        <v>#VALUE!</v>
      </c>
      <c r="Z238" s="275" t="e">
        <f t="shared" si="84"/>
        <v>#VALUE!</v>
      </c>
      <c r="AA238" s="275" t="e">
        <f t="shared" si="84"/>
        <v>#VALUE!</v>
      </c>
      <c r="AB238" s="275" t="e">
        <f t="shared" si="84"/>
        <v>#VALUE!</v>
      </c>
      <c r="AC238" s="275" t="e">
        <f t="shared" si="84"/>
        <v>#VALUE!</v>
      </c>
      <c r="AD238" s="275" t="e">
        <f t="shared" si="84"/>
        <v>#VALUE!</v>
      </c>
      <c r="AE238" s="276" t="e">
        <f t="shared" si="74"/>
        <v>#VALUE!</v>
      </c>
    </row>
    <row r="239" spans="1:31">
      <c r="A239" s="133" t="e">
        <f t="shared" si="75"/>
        <v>#VALUE!</v>
      </c>
      <c r="B239" s="134" t="e">
        <f t="shared" si="76"/>
        <v>#VALUE!</v>
      </c>
      <c r="C239" s="134" t="e">
        <f t="shared" si="77"/>
        <v>#VALUE!</v>
      </c>
      <c r="D239" s="135" t="e">
        <f t="shared" si="78"/>
        <v>#VALUE!</v>
      </c>
      <c r="E239" s="150" t="e">
        <f t="shared" si="66"/>
        <v>#VALUE!</v>
      </c>
      <c r="F239" s="150" t="e">
        <f t="shared" si="67"/>
        <v>#VALUE!</v>
      </c>
      <c r="G239" s="136" t="e">
        <f t="shared" si="68"/>
        <v>#VALUE!</v>
      </c>
      <c r="H239" s="148" t="e">
        <f t="shared" si="72"/>
        <v>#VALUE!</v>
      </c>
      <c r="I239" s="148" t="e">
        <f t="shared" si="79"/>
        <v>#VALUE!</v>
      </c>
      <c r="J239" s="148" t="e">
        <f t="shared" si="69"/>
        <v>#VALUE!</v>
      </c>
      <c r="K239" s="148" t="e">
        <f t="shared" si="80"/>
        <v>#VALUE!</v>
      </c>
      <c r="L239" s="148" t="e">
        <f t="shared" si="81"/>
        <v>#VALUE!</v>
      </c>
      <c r="M239" s="148" t="e">
        <f t="shared" si="70"/>
        <v>#VALUE!</v>
      </c>
      <c r="N239" s="148" t="e">
        <f t="shared" si="73"/>
        <v>#VALUE!</v>
      </c>
      <c r="O239" s="148"/>
      <c r="P239" s="148"/>
      <c r="Q239" s="148" t="e">
        <f t="shared" si="82"/>
        <v>#VALUE!</v>
      </c>
      <c r="R239" s="148" t="e">
        <f t="shared" si="83"/>
        <v>#VALUE!</v>
      </c>
      <c r="S239" s="137" t="e">
        <f t="shared" si="71"/>
        <v>#VALUE!</v>
      </c>
      <c r="T239" s="275" t="e">
        <f t="shared" si="84"/>
        <v>#VALUE!</v>
      </c>
      <c r="U239" s="275" t="e">
        <f t="shared" si="84"/>
        <v>#VALUE!</v>
      </c>
      <c r="V239" s="275" t="e">
        <f t="shared" si="84"/>
        <v>#VALUE!</v>
      </c>
      <c r="W239" s="275" t="e">
        <f t="shared" si="84"/>
        <v>#VALUE!</v>
      </c>
      <c r="X239" s="275" t="e">
        <f t="shared" si="84"/>
        <v>#VALUE!</v>
      </c>
      <c r="Y239" s="275" t="e">
        <f t="shared" si="84"/>
        <v>#VALUE!</v>
      </c>
      <c r="Z239" s="275" t="e">
        <f t="shared" si="84"/>
        <v>#VALUE!</v>
      </c>
      <c r="AA239" s="275" t="e">
        <f t="shared" si="84"/>
        <v>#VALUE!</v>
      </c>
      <c r="AB239" s="275" t="e">
        <f t="shared" si="84"/>
        <v>#VALUE!</v>
      </c>
      <c r="AC239" s="275" t="e">
        <f t="shared" si="84"/>
        <v>#VALUE!</v>
      </c>
      <c r="AD239" s="275" t="e">
        <f t="shared" si="84"/>
        <v>#VALUE!</v>
      </c>
      <c r="AE239" s="276" t="e">
        <f t="shared" si="74"/>
        <v>#VALUE!</v>
      </c>
    </row>
    <row r="240" spans="1:31">
      <c r="A240" s="133" t="e">
        <f t="shared" si="75"/>
        <v>#VALUE!</v>
      </c>
      <c r="B240" s="134" t="e">
        <f t="shared" si="76"/>
        <v>#VALUE!</v>
      </c>
      <c r="C240" s="134" t="e">
        <f t="shared" si="77"/>
        <v>#VALUE!</v>
      </c>
      <c r="D240" s="135" t="e">
        <f t="shared" si="78"/>
        <v>#VALUE!</v>
      </c>
      <c r="E240" s="150" t="e">
        <f t="shared" si="66"/>
        <v>#VALUE!</v>
      </c>
      <c r="F240" s="150" t="e">
        <f t="shared" si="67"/>
        <v>#VALUE!</v>
      </c>
      <c r="G240" s="136" t="e">
        <f t="shared" si="68"/>
        <v>#VALUE!</v>
      </c>
      <c r="H240" s="148" t="e">
        <f t="shared" si="72"/>
        <v>#VALUE!</v>
      </c>
      <c r="I240" s="148" t="e">
        <f t="shared" si="79"/>
        <v>#VALUE!</v>
      </c>
      <c r="J240" s="148" t="e">
        <f t="shared" si="69"/>
        <v>#VALUE!</v>
      </c>
      <c r="K240" s="148" t="e">
        <f t="shared" si="80"/>
        <v>#VALUE!</v>
      </c>
      <c r="L240" s="148" t="e">
        <f t="shared" si="81"/>
        <v>#VALUE!</v>
      </c>
      <c r="M240" s="148" t="e">
        <f t="shared" si="70"/>
        <v>#VALUE!</v>
      </c>
      <c r="N240" s="148" t="e">
        <f t="shared" si="73"/>
        <v>#VALUE!</v>
      </c>
      <c r="O240" s="148"/>
      <c r="P240" s="148"/>
      <c r="Q240" s="148" t="e">
        <f t="shared" si="82"/>
        <v>#VALUE!</v>
      </c>
      <c r="R240" s="148" t="e">
        <f t="shared" si="83"/>
        <v>#VALUE!</v>
      </c>
      <c r="S240" s="137" t="e">
        <f t="shared" si="71"/>
        <v>#VALUE!</v>
      </c>
      <c r="T240" s="275" t="e">
        <f t="shared" si="84"/>
        <v>#VALUE!</v>
      </c>
      <c r="U240" s="275" t="e">
        <f t="shared" si="84"/>
        <v>#VALUE!</v>
      </c>
      <c r="V240" s="275" t="e">
        <f t="shared" si="84"/>
        <v>#VALUE!</v>
      </c>
      <c r="W240" s="275" t="e">
        <f t="shared" si="84"/>
        <v>#VALUE!</v>
      </c>
      <c r="X240" s="275" t="e">
        <f t="shared" si="84"/>
        <v>#VALUE!</v>
      </c>
      <c r="Y240" s="275" t="e">
        <f t="shared" si="84"/>
        <v>#VALUE!</v>
      </c>
      <c r="Z240" s="275" t="e">
        <f t="shared" si="84"/>
        <v>#VALUE!</v>
      </c>
      <c r="AA240" s="275" t="e">
        <f t="shared" si="84"/>
        <v>#VALUE!</v>
      </c>
      <c r="AB240" s="275" t="e">
        <f t="shared" si="84"/>
        <v>#VALUE!</v>
      </c>
      <c r="AC240" s="275" t="e">
        <f t="shared" si="84"/>
        <v>#VALUE!</v>
      </c>
      <c r="AD240" s="275" t="e">
        <f t="shared" si="84"/>
        <v>#VALUE!</v>
      </c>
      <c r="AE240" s="276" t="e">
        <f t="shared" si="74"/>
        <v>#VALUE!</v>
      </c>
    </row>
    <row r="241" spans="1:31">
      <c r="A241" s="133" t="e">
        <f t="shared" si="75"/>
        <v>#VALUE!</v>
      </c>
      <c r="B241" s="134" t="e">
        <f t="shared" si="76"/>
        <v>#VALUE!</v>
      </c>
      <c r="C241" s="134" t="e">
        <f t="shared" si="77"/>
        <v>#VALUE!</v>
      </c>
      <c r="D241" s="135" t="e">
        <f t="shared" si="78"/>
        <v>#VALUE!</v>
      </c>
      <c r="E241" s="150" t="e">
        <f t="shared" si="66"/>
        <v>#VALUE!</v>
      </c>
      <c r="F241" s="150" t="e">
        <f t="shared" si="67"/>
        <v>#VALUE!</v>
      </c>
      <c r="G241" s="136" t="e">
        <f t="shared" si="68"/>
        <v>#VALUE!</v>
      </c>
      <c r="H241" s="148" t="e">
        <f t="shared" si="72"/>
        <v>#VALUE!</v>
      </c>
      <c r="I241" s="148" t="e">
        <f t="shared" si="79"/>
        <v>#VALUE!</v>
      </c>
      <c r="J241" s="148" t="e">
        <f t="shared" si="69"/>
        <v>#VALUE!</v>
      </c>
      <c r="K241" s="148" t="e">
        <f t="shared" si="80"/>
        <v>#VALUE!</v>
      </c>
      <c r="L241" s="148" t="e">
        <f t="shared" si="81"/>
        <v>#VALUE!</v>
      </c>
      <c r="M241" s="148" t="e">
        <f t="shared" si="70"/>
        <v>#VALUE!</v>
      </c>
      <c r="N241" s="148" t="e">
        <f t="shared" si="73"/>
        <v>#VALUE!</v>
      </c>
      <c r="O241" s="148"/>
      <c r="P241" s="148"/>
      <c r="Q241" s="148" t="e">
        <f t="shared" si="82"/>
        <v>#VALUE!</v>
      </c>
      <c r="R241" s="148" t="e">
        <f t="shared" si="83"/>
        <v>#VALUE!</v>
      </c>
      <c r="S241" s="137" t="e">
        <f t="shared" si="71"/>
        <v>#VALUE!</v>
      </c>
      <c r="T241" s="275" t="e">
        <f t="shared" si="84"/>
        <v>#VALUE!</v>
      </c>
      <c r="U241" s="275" t="e">
        <f t="shared" si="84"/>
        <v>#VALUE!</v>
      </c>
      <c r="V241" s="275" t="e">
        <f t="shared" si="84"/>
        <v>#VALUE!</v>
      </c>
      <c r="W241" s="275" t="e">
        <f t="shared" si="84"/>
        <v>#VALUE!</v>
      </c>
      <c r="X241" s="275" t="e">
        <f t="shared" si="84"/>
        <v>#VALUE!</v>
      </c>
      <c r="Y241" s="275" t="e">
        <f t="shared" si="84"/>
        <v>#VALUE!</v>
      </c>
      <c r="Z241" s="275" t="e">
        <f t="shared" si="84"/>
        <v>#VALUE!</v>
      </c>
      <c r="AA241" s="275" t="e">
        <f t="shared" si="84"/>
        <v>#VALUE!</v>
      </c>
      <c r="AB241" s="275" t="e">
        <f t="shared" si="84"/>
        <v>#VALUE!</v>
      </c>
      <c r="AC241" s="275" t="e">
        <f t="shared" si="84"/>
        <v>#VALUE!</v>
      </c>
      <c r="AD241" s="275" t="e">
        <f t="shared" si="84"/>
        <v>#VALUE!</v>
      </c>
      <c r="AE241" s="276" t="e">
        <f t="shared" si="74"/>
        <v>#VALUE!</v>
      </c>
    </row>
    <row r="242" spans="1:31">
      <c r="A242" s="133" t="e">
        <f t="shared" si="75"/>
        <v>#VALUE!</v>
      </c>
      <c r="B242" s="134" t="e">
        <f t="shared" si="76"/>
        <v>#VALUE!</v>
      </c>
      <c r="C242" s="134" t="e">
        <f t="shared" si="77"/>
        <v>#VALUE!</v>
      </c>
      <c r="D242" s="135" t="e">
        <f t="shared" si="78"/>
        <v>#VALUE!</v>
      </c>
      <c r="E242" s="150" t="e">
        <f t="shared" si="66"/>
        <v>#VALUE!</v>
      </c>
      <c r="F242" s="150" t="e">
        <f t="shared" si="67"/>
        <v>#VALUE!</v>
      </c>
      <c r="G242" s="136" t="e">
        <f t="shared" si="68"/>
        <v>#VALUE!</v>
      </c>
      <c r="H242" s="148" t="e">
        <f t="shared" si="72"/>
        <v>#VALUE!</v>
      </c>
      <c r="I242" s="148" t="e">
        <f t="shared" si="79"/>
        <v>#VALUE!</v>
      </c>
      <c r="J242" s="148" t="e">
        <f t="shared" si="69"/>
        <v>#VALUE!</v>
      </c>
      <c r="K242" s="148" t="e">
        <f t="shared" si="80"/>
        <v>#VALUE!</v>
      </c>
      <c r="L242" s="148" t="e">
        <f t="shared" si="81"/>
        <v>#VALUE!</v>
      </c>
      <c r="M242" s="148" t="e">
        <f t="shared" si="70"/>
        <v>#VALUE!</v>
      </c>
      <c r="N242" s="148" t="e">
        <f t="shared" si="73"/>
        <v>#VALUE!</v>
      </c>
      <c r="O242" s="148"/>
      <c r="P242" s="148"/>
      <c r="Q242" s="148" t="e">
        <f t="shared" si="82"/>
        <v>#VALUE!</v>
      </c>
      <c r="R242" s="148" t="e">
        <f t="shared" si="83"/>
        <v>#VALUE!</v>
      </c>
      <c r="S242" s="137" t="e">
        <f t="shared" si="71"/>
        <v>#VALUE!</v>
      </c>
      <c r="T242" s="275" t="e">
        <f t="shared" si="84"/>
        <v>#VALUE!</v>
      </c>
      <c r="U242" s="275" t="e">
        <f t="shared" si="84"/>
        <v>#VALUE!</v>
      </c>
      <c r="V242" s="275" t="e">
        <f t="shared" si="84"/>
        <v>#VALUE!</v>
      </c>
      <c r="W242" s="275" t="e">
        <f t="shared" si="84"/>
        <v>#VALUE!</v>
      </c>
      <c r="X242" s="275" t="e">
        <f t="shared" si="84"/>
        <v>#VALUE!</v>
      </c>
      <c r="Y242" s="275" t="e">
        <f t="shared" si="84"/>
        <v>#VALUE!</v>
      </c>
      <c r="Z242" s="275" t="e">
        <f t="shared" si="84"/>
        <v>#VALUE!</v>
      </c>
      <c r="AA242" s="275" t="e">
        <f t="shared" si="84"/>
        <v>#VALUE!</v>
      </c>
      <c r="AB242" s="275" t="e">
        <f t="shared" si="84"/>
        <v>#VALUE!</v>
      </c>
      <c r="AC242" s="275" t="e">
        <f t="shared" si="84"/>
        <v>#VALUE!</v>
      </c>
      <c r="AD242" s="275" t="e">
        <f t="shared" si="84"/>
        <v>#VALUE!</v>
      </c>
      <c r="AE242" s="276" t="e">
        <f t="shared" si="74"/>
        <v>#VALUE!</v>
      </c>
    </row>
    <row r="243" spans="1:31">
      <c r="A243" s="133" t="e">
        <f t="shared" si="75"/>
        <v>#VALUE!</v>
      </c>
      <c r="B243" s="134" t="e">
        <f t="shared" si="76"/>
        <v>#VALUE!</v>
      </c>
      <c r="C243" s="134" t="e">
        <f t="shared" si="77"/>
        <v>#VALUE!</v>
      </c>
      <c r="D243" s="135" t="e">
        <f t="shared" si="78"/>
        <v>#VALUE!</v>
      </c>
      <c r="E243" s="150" t="e">
        <f t="shared" si="66"/>
        <v>#VALUE!</v>
      </c>
      <c r="F243" s="150" t="e">
        <f t="shared" si="67"/>
        <v>#VALUE!</v>
      </c>
      <c r="G243" s="136" t="e">
        <f t="shared" si="68"/>
        <v>#VALUE!</v>
      </c>
      <c r="H243" s="148" t="e">
        <f t="shared" si="72"/>
        <v>#VALUE!</v>
      </c>
      <c r="I243" s="148" t="e">
        <f t="shared" si="79"/>
        <v>#VALUE!</v>
      </c>
      <c r="J243" s="148" t="e">
        <f t="shared" si="69"/>
        <v>#VALUE!</v>
      </c>
      <c r="K243" s="148" t="e">
        <f t="shared" si="80"/>
        <v>#VALUE!</v>
      </c>
      <c r="L243" s="148" t="e">
        <f t="shared" si="81"/>
        <v>#VALUE!</v>
      </c>
      <c r="M243" s="148" t="e">
        <f t="shared" si="70"/>
        <v>#VALUE!</v>
      </c>
      <c r="N243" s="148" t="e">
        <f t="shared" si="73"/>
        <v>#VALUE!</v>
      </c>
      <c r="O243" s="148"/>
      <c r="P243" s="148"/>
      <c r="Q243" s="148" t="e">
        <f t="shared" si="82"/>
        <v>#VALUE!</v>
      </c>
      <c r="R243" s="148" t="e">
        <f t="shared" si="83"/>
        <v>#VALUE!</v>
      </c>
      <c r="S243" s="137" t="e">
        <f t="shared" si="71"/>
        <v>#VALUE!</v>
      </c>
      <c r="T243" s="275" t="e">
        <f t="shared" si="84"/>
        <v>#VALUE!</v>
      </c>
      <c r="U243" s="275" t="e">
        <f t="shared" si="84"/>
        <v>#VALUE!</v>
      </c>
      <c r="V243" s="275" t="e">
        <f t="shared" si="84"/>
        <v>#VALUE!</v>
      </c>
      <c r="W243" s="275" t="e">
        <f t="shared" si="84"/>
        <v>#VALUE!</v>
      </c>
      <c r="X243" s="275" t="e">
        <f t="shared" si="84"/>
        <v>#VALUE!</v>
      </c>
      <c r="Y243" s="275" t="e">
        <f t="shared" si="84"/>
        <v>#VALUE!</v>
      </c>
      <c r="Z243" s="275" t="e">
        <f t="shared" si="84"/>
        <v>#VALUE!</v>
      </c>
      <c r="AA243" s="275" t="e">
        <f t="shared" si="84"/>
        <v>#VALUE!</v>
      </c>
      <c r="AB243" s="275" t="e">
        <f t="shared" si="84"/>
        <v>#VALUE!</v>
      </c>
      <c r="AC243" s="275" t="e">
        <f t="shared" si="84"/>
        <v>#VALUE!</v>
      </c>
      <c r="AD243" s="275" t="e">
        <f t="shared" si="84"/>
        <v>#VALUE!</v>
      </c>
      <c r="AE243" s="276" t="e">
        <f t="shared" si="74"/>
        <v>#VALUE!</v>
      </c>
    </row>
    <row r="244" spans="1:31">
      <c r="A244" s="133" t="e">
        <f t="shared" si="75"/>
        <v>#VALUE!</v>
      </c>
      <c r="B244" s="134" t="e">
        <f t="shared" si="76"/>
        <v>#VALUE!</v>
      </c>
      <c r="C244" s="134" t="e">
        <f t="shared" si="77"/>
        <v>#VALUE!</v>
      </c>
      <c r="D244" s="135" t="e">
        <f t="shared" si="78"/>
        <v>#VALUE!</v>
      </c>
      <c r="E244" s="150" t="e">
        <f t="shared" si="66"/>
        <v>#VALUE!</v>
      </c>
      <c r="F244" s="150" t="e">
        <f t="shared" si="67"/>
        <v>#VALUE!</v>
      </c>
      <c r="G244" s="136" t="e">
        <f t="shared" si="68"/>
        <v>#VALUE!</v>
      </c>
      <c r="H244" s="148" t="e">
        <f t="shared" si="72"/>
        <v>#VALUE!</v>
      </c>
      <c r="I244" s="148" t="e">
        <f t="shared" si="79"/>
        <v>#VALUE!</v>
      </c>
      <c r="J244" s="148" t="e">
        <f t="shared" si="69"/>
        <v>#VALUE!</v>
      </c>
      <c r="K244" s="148" t="e">
        <f t="shared" si="80"/>
        <v>#VALUE!</v>
      </c>
      <c r="L244" s="148" t="e">
        <f t="shared" si="81"/>
        <v>#VALUE!</v>
      </c>
      <c r="M244" s="148" t="e">
        <f t="shared" si="70"/>
        <v>#VALUE!</v>
      </c>
      <c r="N244" s="148" t="e">
        <f t="shared" si="73"/>
        <v>#VALUE!</v>
      </c>
      <c r="O244" s="148"/>
      <c r="P244" s="148"/>
      <c r="Q244" s="148" t="e">
        <f t="shared" si="82"/>
        <v>#VALUE!</v>
      </c>
      <c r="R244" s="148" t="e">
        <f t="shared" si="83"/>
        <v>#VALUE!</v>
      </c>
      <c r="S244" s="137" t="e">
        <f t="shared" si="71"/>
        <v>#VALUE!</v>
      </c>
      <c r="T244" s="275" t="e">
        <f t="shared" si="84"/>
        <v>#VALUE!</v>
      </c>
      <c r="U244" s="275" t="e">
        <f t="shared" si="84"/>
        <v>#VALUE!</v>
      </c>
      <c r="V244" s="275" t="e">
        <f t="shared" si="84"/>
        <v>#VALUE!</v>
      </c>
      <c r="W244" s="275" t="e">
        <f t="shared" si="84"/>
        <v>#VALUE!</v>
      </c>
      <c r="X244" s="275" t="e">
        <f t="shared" si="84"/>
        <v>#VALUE!</v>
      </c>
      <c r="Y244" s="275" t="e">
        <f t="shared" si="84"/>
        <v>#VALUE!</v>
      </c>
      <c r="Z244" s="275" t="e">
        <f t="shared" si="84"/>
        <v>#VALUE!</v>
      </c>
      <c r="AA244" s="275" t="e">
        <f t="shared" si="84"/>
        <v>#VALUE!</v>
      </c>
      <c r="AB244" s="275" t="e">
        <f t="shared" si="84"/>
        <v>#VALUE!</v>
      </c>
      <c r="AC244" s="275" t="e">
        <f t="shared" si="84"/>
        <v>#VALUE!</v>
      </c>
      <c r="AD244" s="275" t="e">
        <f t="shared" si="84"/>
        <v>#VALUE!</v>
      </c>
      <c r="AE244" s="276" t="e">
        <f t="shared" si="74"/>
        <v>#VALUE!</v>
      </c>
    </row>
    <row r="245" spans="1:31">
      <c r="A245" s="133" t="e">
        <f t="shared" si="75"/>
        <v>#VALUE!</v>
      </c>
      <c r="B245" s="134" t="e">
        <f t="shared" si="76"/>
        <v>#VALUE!</v>
      </c>
      <c r="C245" s="134" t="e">
        <f t="shared" si="77"/>
        <v>#VALUE!</v>
      </c>
      <c r="D245" s="135" t="e">
        <f t="shared" si="78"/>
        <v>#VALUE!</v>
      </c>
      <c r="E245" s="150" t="e">
        <f t="shared" si="66"/>
        <v>#VALUE!</v>
      </c>
      <c r="F245" s="150" t="e">
        <f t="shared" si="67"/>
        <v>#VALUE!</v>
      </c>
      <c r="G245" s="136" t="e">
        <f t="shared" si="68"/>
        <v>#VALUE!</v>
      </c>
      <c r="H245" s="148" t="e">
        <f t="shared" si="72"/>
        <v>#VALUE!</v>
      </c>
      <c r="I245" s="148" t="e">
        <f t="shared" si="79"/>
        <v>#VALUE!</v>
      </c>
      <c r="J245" s="148" t="e">
        <f t="shared" si="69"/>
        <v>#VALUE!</v>
      </c>
      <c r="K245" s="148" t="e">
        <f t="shared" si="80"/>
        <v>#VALUE!</v>
      </c>
      <c r="L245" s="148" t="e">
        <f t="shared" si="81"/>
        <v>#VALUE!</v>
      </c>
      <c r="M245" s="148" t="e">
        <f t="shared" si="70"/>
        <v>#VALUE!</v>
      </c>
      <c r="N245" s="148" t="e">
        <f t="shared" si="73"/>
        <v>#VALUE!</v>
      </c>
      <c r="O245" s="148"/>
      <c r="P245" s="148"/>
      <c r="Q245" s="148" t="e">
        <f t="shared" si="82"/>
        <v>#VALUE!</v>
      </c>
      <c r="R245" s="148" t="e">
        <f t="shared" si="83"/>
        <v>#VALUE!</v>
      </c>
      <c r="S245" s="137" t="e">
        <f t="shared" si="71"/>
        <v>#VALUE!</v>
      </c>
      <c r="T245" s="275" t="e">
        <f t="shared" si="84"/>
        <v>#VALUE!</v>
      </c>
      <c r="U245" s="275" t="e">
        <f t="shared" si="84"/>
        <v>#VALUE!</v>
      </c>
      <c r="V245" s="275" t="e">
        <f t="shared" si="84"/>
        <v>#VALUE!</v>
      </c>
      <c r="W245" s="275" t="e">
        <f t="shared" si="84"/>
        <v>#VALUE!</v>
      </c>
      <c r="X245" s="275" t="e">
        <f t="shared" si="84"/>
        <v>#VALUE!</v>
      </c>
      <c r="Y245" s="275" t="e">
        <f t="shared" si="84"/>
        <v>#VALUE!</v>
      </c>
      <c r="Z245" s="275" t="e">
        <f t="shared" si="84"/>
        <v>#VALUE!</v>
      </c>
      <c r="AA245" s="275" t="e">
        <f t="shared" si="84"/>
        <v>#VALUE!</v>
      </c>
      <c r="AB245" s="275" t="e">
        <f t="shared" si="84"/>
        <v>#VALUE!</v>
      </c>
      <c r="AC245" s="275" t="e">
        <f t="shared" si="84"/>
        <v>#VALUE!</v>
      </c>
      <c r="AD245" s="275" t="e">
        <f t="shared" si="84"/>
        <v>#VALUE!</v>
      </c>
      <c r="AE245" s="276" t="e">
        <f t="shared" si="74"/>
        <v>#VALUE!</v>
      </c>
    </row>
    <row r="246" spans="1:31">
      <c r="A246" s="133" t="e">
        <f t="shared" si="75"/>
        <v>#VALUE!</v>
      </c>
      <c r="B246" s="134" t="e">
        <f t="shared" si="76"/>
        <v>#VALUE!</v>
      </c>
      <c r="C246" s="134" t="e">
        <f t="shared" si="77"/>
        <v>#VALUE!</v>
      </c>
      <c r="D246" s="135" t="e">
        <f t="shared" si="78"/>
        <v>#VALUE!</v>
      </c>
      <c r="E246" s="150" t="e">
        <f t="shared" si="66"/>
        <v>#VALUE!</v>
      </c>
      <c r="F246" s="150" t="e">
        <f t="shared" si="67"/>
        <v>#VALUE!</v>
      </c>
      <c r="G246" s="136" t="e">
        <f t="shared" si="68"/>
        <v>#VALUE!</v>
      </c>
      <c r="H246" s="148" t="e">
        <f t="shared" si="72"/>
        <v>#VALUE!</v>
      </c>
      <c r="I246" s="148" t="e">
        <f t="shared" si="79"/>
        <v>#VALUE!</v>
      </c>
      <c r="J246" s="148" t="e">
        <f t="shared" si="69"/>
        <v>#VALUE!</v>
      </c>
      <c r="K246" s="148" t="e">
        <f t="shared" si="80"/>
        <v>#VALUE!</v>
      </c>
      <c r="L246" s="148" t="e">
        <f t="shared" si="81"/>
        <v>#VALUE!</v>
      </c>
      <c r="M246" s="148" t="e">
        <f t="shared" si="70"/>
        <v>#VALUE!</v>
      </c>
      <c r="N246" s="148" t="e">
        <f t="shared" si="73"/>
        <v>#VALUE!</v>
      </c>
      <c r="O246" s="148"/>
      <c r="P246" s="148"/>
      <c r="Q246" s="148" t="e">
        <f t="shared" si="82"/>
        <v>#VALUE!</v>
      </c>
      <c r="R246" s="148" t="e">
        <f t="shared" si="83"/>
        <v>#VALUE!</v>
      </c>
      <c r="S246" s="137" t="e">
        <f t="shared" si="71"/>
        <v>#VALUE!</v>
      </c>
      <c r="T246" s="275" t="e">
        <f t="shared" si="84"/>
        <v>#VALUE!</v>
      </c>
      <c r="U246" s="275" t="e">
        <f t="shared" si="84"/>
        <v>#VALUE!</v>
      </c>
      <c r="V246" s="275" t="e">
        <f t="shared" si="84"/>
        <v>#VALUE!</v>
      </c>
      <c r="W246" s="275" t="e">
        <f t="shared" si="84"/>
        <v>#VALUE!</v>
      </c>
      <c r="X246" s="275" t="e">
        <f t="shared" si="84"/>
        <v>#VALUE!</v>
      </c>
      <c r="Y246" s="275" t="e">
        <f t="shared" si="84"/>
        <v>#VALUE!</v>
      </c>
      <c r="Z246" s="275" t="e">
        <f t="shared" si="84"/>
        <v>#VALUE!</v>
      </c>
      <c r="AA246" s="275" t="e">
        <f t="shared" si="84"/>
        <v>#VALUE!</v>
      </c>
      <c r="AB246" s="275" t="e">
        <f t="shared" si="84"/>
        <v>#VALUE!</v>
      </c>
      <c r="AC246" s="275" t="e">
        <f t="shared" si="84"/>
        <v>#VALUE!</v>
      </c>
      <c r="AD246" s="275" t="e">
        <f t="shared" si="84"/>
        <v>#VALUE!</v>
      </c>
      <c r="AE246" s="276" t="e">
        <f t="shared" si="74"/>
        <v>#VALUE!</v>
      </c>
    </row>
    <row r="247" spans="1:31">
      <c r="A247" s="133" t="e">
        <f t="shared" si="75"/>
        <v>#VALUE!</v>
      </c>
      <c r="B247" s="134" t="e">
        <f t="shared" si="76"/>
        <v>#VALUE!</v>
      </c>
      <c r="C247" s="134" t="e">
        <f t="shared" si="77"/>
        <v>#VALUE!</v>
      </c>
      <c r="D247" s="135" t="e">
        <f t="shared" si="78"/>
        <v>#VALUE!</v>
      </c>
      <c r="E247" s="150" t="e">
        <f t="shared" si="66"/>
        <v>#VALUE!</v>
      </c>
      <c r="F247" s="150" t="e">
        <f t="shared" si="67"/>
        <v>#VALUE!</v>
      </c>
      <c r="G247" s="136" t="e">
        <f t="shared" si="68"/>
        <v>#VALUE!</v>
      </c>
      <c r="H247" s="148" t="e">
        <f t="shared" si="72"/>
        <v>#VALUE!</v>
      </c>
      <c r="I247" s="148" t="e">
        <f t="shared" si="79"/>
        <v>#VALUE!</v>
      </c>
      <c r="J247" s="148" t="e">
        <f t="shared" si="69"/>
        <v>#VALUE!</v>
      </c>
      <c r="K247" s="148" t="e">
        <f t="shared" si="80"/>
        <v>#VALUE!</v>
      </c>
      <c r="L247" s="148" t="e">
        <f t="shared" si="81"/>
        <v>#VALUE!</v>
      </c>
      <c r="M247" s="148" t="e">
        <f t="shared" si="70"/>
        <v>#VALUE!</v>
      </c>
      <c r="N247" s="148" t="e">
        <f t="shared" si="73"/>
        <v>#VALUE!</v>
      </c>
      <c r="O247" s="148"/>
      <c r="P247" s="148"/>
      <c r="Q247" s="148" t="e">
        <f t="shared" si="82"/>
        <v>#VALUE!</v>
      </c>
      <c r="R247" s="148" t="e">
        <f t="shared" si="83"/>
        <v>#VALUE!</v>
      </c>
      <c r="S247" s="137" t="e">
        <f t="shared" si="71"/>
        <v>#VALUE!</v>
      </c>
      <c r="T247" s="275" t="e">
        <f t="shared" si="84"/>
        <v>#VALUE!</v>
      </c>
      <c r="U247" s="275" t="e">
        <f t="shared" si="84"/>
        <v>#VALUE!</v>
      </c>
      <c r="V247" s="275" t="e">
        <f t="shared" si="84"/>
        <v>#VALUE!</v>
      </c>
      <c r="W247" s="275" t="e">
        <f t="shared" si="84"/>
        <v>#VALUE!</v>
      </c>
      <c r="X247" s="275" t="e">
        <f t="shared" si="84"/>
        <v>#VALUE!</v>
      </c>
      <c r="Y247" s="275" t="e">
        <f t="shared" si="84"/>
        <v>#VALUE!</v>
      </c>
      <c r="Z247" s="275" t="e">
        <f t="shared" si="84"/>
        <v>#VALUE!</v>
      </c>
      <c r="AA247" s="275" t="e">
        <f t="shared" si="84"/>
        <v>#VALUE!</v>
      </c>
      <c r="AB247" s="275" t="e">
        <f t="shared" si="84"/>
        <v>#VALUE!</v>
      </c>
      <c r="AC247" s="275" t="e">
        <f t="shared" si="84"/>
        <v>#VALUE!</v>
      </c>
      <c r="AD247" s="275" t="e">
        <f t="shared" si="84"/>
        <v>#VALUE!</v>
      </c>
      <c r="AE247" s="276" t="e">
        <f t="shared" si="74"/>
        <v>#VALUE!</v>
      </c>
    </row>
    <row r="248" spans="1:31">
      <c r="A248" s="133" t="e">
        <f t="shared" si="75"/>
        <v>#VALUE!</v>
      </c>
      <c r="B248" s="134" t="e">
        <f t="shared" si="76"/>
        <v>#VALUE!</v>
      </c>
      <c r="C248" s="134" t="e">
        <f t="shared" si="77"/>
        <v>#VALUE!</v>
      </c>
      <c r="D248" s="135" t="e">
        <f t="shared" si="78"/>
        <v>#VALUE!</v>
      </c>
      <c r="E248" s="150" t="e">
        <f t="shared" si="66"/>
        <v>#VALUE!</v>
      </c>
      <c r="F248" s="150" t="e">
        <f t="shared" si="67"/>
        <v>#VALUE!</v>
      </c>
      <c r="G248" s="136" t="e">
        <f t="shared" si="68"/>
        <v>#VALUE!</v>
      </c>
      <c r="H248" s="148" t="e">
        <f t="shared" si="72"/>
        <v>#VALUE!</v>
      </c>
      <c r="I248" s="148" t="e">
        <f t="shared" si="79"/>
        <v>#VALUE!</v>
      </c>
      <c r="J248" s="148" t="e">
        <f t="shared" si="69"/>
        <v>#VALUE!</v>
      </c>
      <c r="K248" s="148" t="e">
        <f t="shared" si="80"/>
        <v>#VALUE!</v>
      </c>
      <c r="L248" s="148" t="e">
        <f t="shared" si="81"/>
        <v>#VALUE!</v>
      </c>
      <c r="M248" s="148" t="e">
        <f t="shared" si="70"/>
        <v>#VALUE!</v>
      </c>
      <c r="N248" s="148" t="e">
        <f t="shared" si="73"/>
        <v>#VALUE!</v>
      </c>
      <c r="O248" s="148"/>
      <c r="P248" s="148"/>
      <c r="Q248" s="148" t="e">
        <f t="shared" si="82"/>
        <v>#VALUE!</v>
      </c>
      <c r="R248" s="148" t="e">
        <f t="shared" si="83"/>
        <v>#VALUE!</v>
      </c>
      <c r="S248" s="137" t="e">
        <f t="shared" si="71"/>
        <v>#VALUE!</v>
      </c>
      <c r="T248" s="275" t="e">
        <f t="shared" si="84"/>
        <v>#VALUE!</v>
      </c>
      <c r="U248" s="275" t="e">
        <f t="shared" si="84"/>
        <v>#VALUE!</v>
      </c>
      <c r="V248" s="275" t="e">
        <f t="shared" si="84"/>
        <v>#VALUE!</v>
      </c>
      <c r="W248" s="275" t="e">
        <f t="shared" si="84"/>
        <v>#VALUE!</v>
      </c>
      <c r="X248" s="275" t="e">
        <f t="shared" si="84"/>
        <v>#VALUE!</v>
      </c>
      <c r="Y248" s="275" t="e">
        <f t="shared" si="84"/>
        <v>#VALUE!</v>
      </c>
      <c r="Z248" s="275" t="e">
        <f t="shared" si="84"/>
        <v>#VALUE!</v>
      </c>
      <c r="AA248" s="275" t="e">
        <f t="shared" si="84"/>
        <v>#VALUE!</v>
      </c>
      <c r="AB248" s="275" t="e">
        <f t="shared" si="84"/>
        <v>#VALUE!</v>
      </c>
      <c r="AC248" s="275" t="e">
        <f t="shared" si="84"/>
        <v>#VALUE!</v>
      </c>
      <c r="AD248" s="275" t="e">
        <f t="shared" si="84"/>
        <v>#VALUE!</v>
      </c>
      <c r="AE248" s="276" t="e">
        <f t="shared" si="74"/>
        <v>#VALUE!</v>
      </c>
    </row>
    <row r="249" spans="1:31">
      <c r="A249" s="133" t="e">
        <f t="shared" si="75"/>
        <v>#VALUE!</v>
      </c>
      <c r="B249" s="134" t="e">
        <f t="shared" si="76"/>
        <v>#VALUE!</v>
      </c>
      <c r="C249" s="134" t="e">
        <f t="shared" si="77"/>
        <v>#VALUE!</v>
      </c>
      <c r="D249" s="135" t="e">
        <f t="shared" si="78"/>
        <v>#VALUE!</v>
      </c>
      <c r="E249" s="150" t="e">
        <f t="shared" si="66"/>
        <v>#VALUE!</v>
      </c>
      <c r="F249" s="150" t="e">
        <f t="shared" si="67"/>
        <v>#VALUE!</v>
      </c>
      <c r="G249" s="136" t="e">
        <f t="shared" si="68"/>
        <v>#VALUE!</v>
      </c>
      <c r="H249" s="148" t="e">
        <f t="shared" si="72"/>
        <v>#VALUE!</v>
      </c>
      <c r="I249" s="148" t="e">
        <f t="shared" si="79"/>
        <v>#VALUE!</v>
      </c>
      <c r="J249" s="148" t="e">
        <f t="shared" si="69"/>
        <v>#VALUE!</v>
      </c>
      <c r="K249" s="148" t="e">
        <f t="shared" si="80"/>
        <v>#VALUE!</v>
      </c>
      <c r="L249" s="148" t="e">
        <f t="shared" si="81"/>
        <v>#VALUE!</v>
      </c>
      <c r="M249" s="148" t="e">
        <f t="shared" si="70"/>
        <v>#VALUE!</v>
      </c>
      <c r="N249" s="148" t="e">
        <f t="shared" si="73"/>
        <v>#VALUE!</v>
      </c>
      <c r="O249" s="148"/>
      <c r="P249" s="148"/>
      <c r="Q249" s="148" t="e">
        <f t="shared" si="82"/>
        <v>#VALUE!</v>
      </c>
      <c r="R249" s="148" t="e">
        <f t="shared" si="83"/>
        <v>#VALUE!</v>
      </c>
      <c r="S249" s="137" t="e">
        <f t="shared" si="71"/>
        <v>#VALUE!</v>
      </c>
      <c r="T249" s="275" t="e">
        <f t="shared" si="84"/>
        <v>#VALUE!</v>
      </c>
      <c r="U249" s="275" t="e">
        <f t="shared" si="84"/>
        <v>#VALUE!</v>
      </c>
      <c r="V249" s="275" t="e">
        <f t="shared" si="84"/>
        <v>#VALUE!</v>
      </c>
      <c r="W249" s="275" t="e">
        <f t="shared" si="84"/>
        <v>#VALUE!</v>
      </c>
      <c r="X249" s="275" t="e">
        <f t="shared" si="84"/>
        <v>#VALUE!</v>
      </c>
      <c r="Y249" s="275" t="e">
        <f t="shared" si="84"/>
        <v>#VALUE!</v>
      </c>
      <c r="Z249" s="275" t="e">
        <f t="shared" si="84"/>
        <v>#VALUE!</v>
      </c>
      <c r="AA249" s="275" t="e">
        <f t="shared" si="84"/>
        <v>#VALUE!</v>
      </c>
      <c r="AB249" s="275" t="e">
        <f t="shared" si="84"/>
        <v>#VALUE!</v>
      </c>
      <c r="AC249" s="275" t="e">
        <f t="shared" si="84"/>
        <v>#VALUE!</v>
      </c>
      <c r="AD249" s="275" t="e">
        <f t="shared" si="84"/>
        <v>#VALUE!</v>
      </c>
      <c r="AE249" s="276" t="e">
        <f t="shared" si="74"/>
        <v>#VALUE!</v>
      </c>
    </row>
    <row r="250" spans="1:31">
      <c r="A250" s="133" t="e">
        <f t="shared" si="75"/>
        <v>#VALUE!</v>
      </c>
      <c r="B250" s="134" t="e">
        <f t="shared" si="76"/>
        <v>#VALUE!</v>
      </c>
      <c r="C250" s="134" t="e">
        <f t="shared" si="77"/>
        <v>#VALUE!</v>
      </c>
      <c r="D250" s="135" t="e">
        <f t="shared" si="78"/>
        <v>#VALUE!</v>
      </c>
      <c r="E250" s="150" t="e">
        <f t="shared" si="66"/>
        <v>#VALUE!</v>
      </c>
      <c r="F250" s="150" t="e">
        <f t="shared" si="67"/>
        <v>#VALUE!</v>
      </c>
      <c r="G250" s="136" t="e">
        <f t="shared" si="68"/>
        <v>#VALUE!</v>
      </c>
      <c r="H250" s="148" t="e">
        <f t="shared" si="72"/>
        <v>#VALUE!</v>
      </c>
      <c r="I250" s="148" t="e">
        <f t="shared" si="79"/>
        <v>#VALUE!</v>
      </c>
      <c r="J250" s="148" t="e">
        <f t="shared" si="69"/>
        <v>#VALUE!</v>
      </c>
      <c r="K250" s="148" t="e">
        <f t="shared" si="80"/>
        <v>#VALUE!</v>
      </c>
      <c r="L250" s="148" t="e">
        <f t="shared" si="81"/>
        <v>#VALUE!</v>
      </c>
      <c r="M250" s="148" t="e">
        <f t="shared" si="70"/>
        <v>#VALUE!</v>
      </c>
      <c r="N250" s="148" t="e">
        <f t="shared" si="73"/>
        <v>#VALUE!</v>
      </c>
      <c r="O250" s="148"/>
      <c r="P250" s="148"/>
      <c r="Q250" s="148" t="e">
        <f t="shared" si="82"/>
        <v>#VALUE!</v>
      </c>
      <c r="R250" s="148" t="e">
        <f t="shared" si="83"/>
        <v>#VALUE!</v>
      </c>
      <c r="S250" s="137" t="e">
        <f t="shared" si="71"/>
        <v>#VALUE!</v>
      </c>
      <c r="T250" s="275" t="e">
        <f t="shared" si="84"/>
        <v>#VALUE!</v>
      </c>
      <c r="U250" s="275" t="e">
        <f t="shared" si="84"/>
        <v>#VALUE!</v>
      </c>
      <c r="V250" s="275" t="e">
        <f t="shared" si="84"/>
        <v>#VALUE!</v>
      </c>
      <c r="W250" s="275" t="e">
        <f t="shared" si="84"/>
        <v>#VALUE!</v>
      </c>
      <c r="X250" s="275" t="e">
        <f t="shared" si="84"/>
        <v>#VALUE!</v>
      </c>
      <c r="Y250" s="275" t="e">
        <f t="shared" si="84"/>
        <v>#VALUE!</v>
      </c>
      <c r="Z250" s="275" t="e">
        <f t="shared" si="84"/>
        <v>#VALUE!</v>
      </c>
      <c r="AA250" s="275" t="e">
        <f t="shared" si="84"/>
        <v>#VALUE!</v>
      </c>
      <c r="AB250" s="275" t="e">
        <f t="shared" si="84"/>
        <v>#VALUE!</v>
      </c>
      <c r="AC250" s="275" t="e">
        <f t="shared" si="84"/>
        <v>#VALUE!</v>
      </c>
      <c r="AD250" s="275" t="e">
        <f t="shared" si="84"/>
        <v>#VALUE!</v>
      </c>
      <c r="AE250" s="276" t="e">
        <f t="shared" si="74"/>
        <v>#VALUE!</v>
      </c>
    </row>
    <row r="251" spans="1:31">
      <c r="A251" s="133" t="e">
        <f t="shared" si="75"/>
        <v>#VALUE!</v>
      </c>
      <c r="B251" s="134" t="e">
        <f t="shared" si="76"/>
        <v>#VALUE!</v>
      </c>
      <c r="C251" s="134" t="e">
        <f t="shared" si="77"/>
        <v>#VALUE!</v>
      </c>
      <c r="D251" s="135" t="e">
        <f t="shared" si="78"/>
        <v>#VALUE!</v>
      </c>
      <c r="E251" s="150" t="e">
        <f t="shared" si="66"/>
        <v>#VALUE!</v>
      </c>
      <c r="F251" s="150" t="e">
        <f t="shared" si="67"/>
        <v>#VALUE!</v>
      </c>
      <c r="G251" s="136" t="e">
        <f t="shared" si="68"/>
        <v>#VALUE!</v>
      </c>
      <c r="H251" s="148" t="e">
        <f t="shared" si="72"/>
        <v>#VALUE!</v>
      </c>
      <c r="I251" s="148" t="e">
        <f t="shared" si="79"/>
        <v>#VALUE!</v>
      </c>
      <c r="J251" s="148" t="e">
        <f t="shared" si="69"/>
        <v>#VALUE!</v>
      </c>
      <c r="K251" s="148" t="e">
        <f t="shared" si="80"/>
        <v>#VALUE!</v>
      </c>
      <c r="L251" s="148" t="e">
        <f t="shared" si="81"/>
        <v>#VALUE!</v>
      </c>
      <c r="M251" s="148" t="e">
        <f t="shared" si="70"/>
        <v>#VALUE!</v>
      </c>
      <c r="N251" s="148" t="e">
        <f t="shared" si="73"/>
        <v>#VALUE!</v>
      </c>
      <c r="O251" s="148"/>
      <c r="P251" s="148"/>
      <c r="Q251" s="148" t="e">
        <f t="shared" si="82"/>
        <v>#VALUE!</v>
      </c>
      <c r="R251" s="148" t="e">
        <f t="shared" si="83"/>
        <v>#VALUE!</v>
      </c>
      <c r="S251" s="137" t="e">
        <f t="shared" si="71"/>
        <v>#VALUE!</v>
      </c>
      <c r="T251" s="275" t="e">
        <f t="shared" si="84"/>
        <v>#VALUE!</v>
      </c>
      <c r="U251" s="275" t="e">
        <f t="shared" si="84"/>
        <v>#VALUE!</v>
      </c>
      <c r="V251" s="275" t="e">
        <f t="shared" si="84"/>
        <v>#VALUE!</v>
      </c>
      <c r="W251" s="275" t="e">
        <f t="shared" si="84"/>
        <v>#VALUE!</v>
      </c>
      <c r="X251" s="275" t="e">
        <f t="shared" si="84"/>
        <v>#VALUE!</v>
      </c>
      <c r="Y251" s="275" t="e">
        <f t="shared" si="84"/>
        <v>#VALUE!</v>
      </c>
      <c r="Z251" s="275" t="e">
        <f t="shared" si="84"/>
        <v>#VALUE!</v>
      </c>
      <c r="AA251" s="275" t="e">
        <f t="shared" si="84"/>
        <v>#VALUE!</v>
      </c>
      <c r="AB251" s="275" t="e">
        <f t="shared" si="84"/>
        <v>#VALUE!</v>
      </c>
      <c r="AC251" s="275" t="e">
        <f t="shared" si="84"/>
        <v>#VALUE!</v>
      </c>
      <c r="AD251" s="275" t="e">
        <f t="shared" si="84"/>
        <v>#VALUE!</v>
      </c>
      <c r="AE251" s="276" t="e">
        <f t="shared" si="74"/>
        <v>#VALUE!</v>
      </c>
    </row>
    <row r="252" spans="1:31">
      <c r="A252" s="133" t="e">
        <f t="shared" si="75"/>
        <v>#VALUE!</v>
      </c>
      <c r="B252" s="134" t="e">
        <f t="shared" si="76"/>
        <v>#VALUE!</v>
      </c>
      <c r="C252" s="134" t="e">
        <f t="shared" si="77"/>
        <v>#VALUE!</v>
      </c>
      <c r="D252" s="135" t="e">
        <f t="shared" si="78"/>
        <v>#VALUE!</v>
      </c>
      <c r="E252" s="150" t="e">
        <f t="shared" si="66"/>
        <v>#VALUE!</v>
      </c>
      <c r="F252" s="150" t="e">
        <f t="shared" si="67"/>
        <v>#VALUE!</v>
      </c>
      <c r="G252" s="136" t="e">
        <f t="shared" si="68"/>
        <v>#VALUE!</v>
      </c>
      <c r="H252" s="148" t="e">
        <f t="shared" si="72"/>
        <v>#VALUE!</v>
      </c>
      <c r="I252" s="148" t="e">
        <f t="shared" si="79"/>
        <v>#VALUE!</v>
      </c>
      <c r="J252" s="148" t="e">
        <f t="shared" si="69"/>
        <v>#VALUE!</v>
      </c>
      <c r="K252" s="148" t="e">
        <f t="shared" si="80"/>
        <v>#VALUE!</v>
      </c>
      <c r="L252" s="148" t="e">
        <f t="shared" si="81"/>
        <v>#VALUE!</v>
      </c>
      <c r="M252" s="148" t="e">
        <f t="shared" si="70"/>
        <v>#VALUE!</v>
      </c>
      <c r="N252" s="148" t="e">
        <f t="shared" si="73"/>
        <v>#VALUE!</v>
      </c>
      <c r="O252" s="148"/>
      <c r="P252" s="148"/>
      <c r="Q252" s="148" t="e">
        <f t="shared" si="82"/>
        <v>#VALUE!</v>
      </c>
      <c r="R252" s="148" t="e">
        <f t="shared" si="83"/>
        <v>#VALUE!</v>
      </c>
      <c r="S252" s="137" t="e">
        <f t="shared" si="71"/>
        <v>#VALUE!</v>
      </c>
      <c r="T252" s="275" t="e">
        <f t="shared" si="84"/>
        <v>#VALUE!</v>
      </c>
      <c r="U252" s="275" t="e">
        <f t="shared" si="84"/>
        <v>#VALUE!</v>
      </c>
      <c r="V252" s="275" t="e">
        <f t="shared" si="84"/>
        <v>#VALUE!</v>
      </c>
      <c r="W252" s="275" t="e">
        <f t="shared" si="84"/>
        <v>#VALUE!</v>
      </c>
      <c r="X252" s="275" t="e">
        <f t="shared" si="84"/>
        <v>#VALUE!</v>
      </c>
      <c r="Y252" s="275" t="e">
        <f t="shared" si="84"/>
        <v>#VALUE!</v>
      </c>
      <c r="Z252" s="275" t="e">
        <f t="shared" si="84"/>
        <v>#VALUE!</v>
      </c>
      <c r="AA252" s="275" t="e">
        <f t="shared" si="84"/>
        <v>#VALUE!</v>
      </c>
      <c r="AB252" s="275" t="e">
        <f t="shared" si="84"/>
        <v>#VALUE!</v>
      </c>
      <c r="AC252" s="275" t="e">
        <f t="shared" si="84"/>
        <v>#VALUE!</v>
      </c>
      <c r="AD252" s="275" t="e">
        <f t="shared" si="84"/>
        <v>#VALUE!</v>
      </c>
      <c r="AE252" s="276" t="e">
        <f t="shared" si="74"/>
        <v>#VALUE!</v>
      </c>
    </row>
    <row r="253" spans="1:31">
      <c r="A253" s="133" t="e">
        <f t="shared" si="75"/>
        <v>#VALUE!</v>
      </c>
      <c r="B253" s="134" t="e">
        <f t="shared" si="76"/>
        <v>#VALUE!</v>
      </c>
      <c r="C253" s="134" t="e">
        <f t="shared" si="77"/>
        <v>#VALUE!</v>
      </c>
      <c r="D253" s="135" t="e">
        <f t="shared" si="78"/>
        <v>#VALUE!</v>
      </c>
      <c r="E253" s="150" t="e">
        <f t="shared" si="66"/>
        <v>#VALUE!</v>
      </c>
      <c r="F253" s="150" t="e">
        <f t="shared" si="67"/>
        <v>#VALUE!</v>
      </c>
      <c r="G253" s="136" t="e">
        <f t="shared" si="68"/>
        <v>#VALUE!</v>
      </c>
      <c r="H253" s="148" t="e">
        <f t="shared" si="72"/>
        <v>#VALUE!</v>
      </c>
      <c r="I253" s="148" t="e">
        <f t="shared" si="79"/>
        <v>#VALUE!</v>
      </c>
      <c r="J253" s="148" t="e">
        <f t="shared" si="69"/>
        <v>#VALUE!</v>
      </c>
      <c r="K253" s="148" t="e">
        <f t="shared" si="80"/>
        <v>#VALUE!</v>
      </c>
      <c r="L253" s="148" t="e">
        <f t="shared" si="81"/>
        <v>#VALUE!</v>
      </c>
      <c r="M253" s="148" t="e">
        <f t="shared" si="70"/>
        <v>#VALUE!</v>
      </c>
      <c r="N253" s="148" t="e">
        <f t="shared" si="73"/>
        <v>#VALUE!</v>
      </c>
      <c r="O253" s="148"/>
      <c r="P253" s="148"/>
      <c r="Q253" s="148" t="e">
        <f t="shared" si="82"/>
        <v>#VALUE!</v>
      </c>
      <c r="R253" s="148" t="e">
        <f t="shared" si="83"/>
        <v>#VALUE!</v>
      </c>
      <c r="S253" s="137" t="e">
        <f t="shared" si="71"/>
        <v>#VALUE!</v>
      </c>
      <c r="T253" s="275" t="e">
        <f t="shared" si="84"/>
        <v>#VALUE!</v>
      </c>
      <c r="U253" s="275" t="e">
        <f t="shared" si="84"/>
        <v>#VALUE!</v>
      </c>
      <c r="V253" s="275" t="e">
        <f t="shared" si="84"/>
        <v>#VALUE!</v>
      </c>
      <c r="W253" s="275" t="e">
        <f t="shared" si="84"/>
        <v>#VALUE!</v>
      </c>
      <c r="X253" s="275" t="e">
        <f t="shared" si="84"/>
        <v>#VALUE!</v>
      </c>
      <c r="Y253" s="275" t="e">
        <f t="shared" si="84"/>
        <v>#VALUE!</v>
      </c>
      <c r="Z253" s="275" t="e">
        <f t="shared" si="84"/>
        <v>#VALUE!</v>
      </c>
      <c r="AA253" s="275" t="e">
        <f t="shared" si="84"/>
        <v>#VALUE!</v>
      </c>
      <c r="AB253" s="275" t="e">
        <f t="shared" si="84"/>
        <v>#VALUE!</v>
      </c>
      <c r="AC253" s="275" t="e">
        <f t="shared" si="84"/>
        <v>#VALUE!</v>
      </c>
      <c r="AD253" s="275" t="e">
        <f t="shared" si="84"/>
        <v>#VALUE!</v>
      </c>
      <c r="AE253" s="276" t="e">
        <f t="shared" si="74"/>
        <v>#VALUE!</v>
      </c>
    </row>
    <row r="254" spans="1:31">
      <c r="A254" s="133" t="e">
        <f t="shared" si="75"/>
        <v>#VALUE!</v>
      </c>
      <c r="B254" s="134" t="e">
        <f t="shared" si="76"/>
        <v>#VALUE!</v>
      </c>
      <c r="C254" s="134" t="e">
        <f t="shared" si="77"/>
        <v>#VALUE!</v>
      </c>
      <c r="D254" s="135" t="e">
        <f t="shared" si="78"/>
        <v>#VALUE!</v>
      </c>
      <c r="E254" s="150" t="e">
        <f t="shared" si="66"/>
        <v>#VALUE!</v>
      </c>
      <c r="F254" s="150" t="e">
        <f t="shared" si="67"/>
        <v>#VALUE!</v>
      </c>
      <c r="G254" s="136" t="e">
        <f t="shared" si="68"/>
        <v>#VALUE!</v>
      </c>
      <c r="H254" s="148" t="e">
        <f t="shared" si="72"/>
        <v>#VALUE!</v>
      </c>
      <c r="I254" s="148" t="e">
        <f t="shared" si="79"/>
        <v>#VALUE!</v>
      </c>
      <c r="J254" s="148" t="e">
        <f t="shared" si="69"/>
        <v>#VALUE!</v>
      </c>
      <c r="K254" s="148" t="e">
        <f t="shared" si="80"/>
        <v>#VALUE!</v>
      </c>
      <c r="L254" s="148" t="e">
        <f t="shared" si="81"/>
        <v>#VALUE!</v>
      </c>
      <c r="M254" s="148" t="e">
        <f t="shared" si="70"/>
        <v>#VALUE!</v>
      </c>
      <c r="N254" s="148" t="e">
        <f t="shared" si="73"/>
        <v>#VALUE!</v>
      </c>
      <c r="O254" s="148"/>
      <c r="P254" s="148"/>
      <c r="Q254" s="148" t="e">
        <f t="shared" si="82"/>
        <v>#VALUE!</v>
      </c>
      <c r="R254" s="148" t="e">
        <f t="shared" si="83"/>
        <v>#VALUE!</v>
      </c>
      <c r="S254" s="137" t="e">
        <f t="shared" si="71"/>
        <v>#VALUE!</v>
      </c>
      <c r="T254" s="275" t="e">
        <f t="shared" si="84"/>
        <v>#VALUE!</v>
      </c>
      <c r="U254" s="275" t="e">
        <f t="shared" si="84"/>
        <v>#VALUE!</v>
      </c>
      <c r="V254" s="275" t="e">
        <f t="shared" si="84"/>
        <v>#VALUE!</v>
      </c>
      <c r="W254" s="275" t="e">
        <f t="shared" si="84"/>
        <v>#VALUE!</v>
      </c>
      <c r="X254" s="275" t="e">
        <f t="shared" si="84"/>
        <v>#VALUE!</v>
      </c>
      <c r="Y254" s="275" t="e">
        <f t="shared" ref="U254:AD279" si="85">MAX(0,MIN(MAX(0,$M254),Y$7)-Y$6)</f>
        <v>#VALUE!</v>
      </c>
      <c r="Z254" s="275" t="e">
        <f t="shared" si="85"/>
        <v>#VALUE!</v>
      </c>
      <c r="AA254" s="275" t="e">
        <f t="shared" si="85"/>
        <v>#VALUE!</v>
      </c>
      <c r="AB254" s="275" t="e">
        <f t="shared" si="85"/>
        <v>#VALUE!</v>
      </c>
      <c r="AC254" s="275" t="e">
        <f t="shared" si="85"/>
        <v>#VALUE!</v>
      </c>
      <c r="AD254" s="275" t="e">
        <f t="shared" si="85"/>
        <v>#VALUE!</v>
      </c>
      <c r="AE254" s="276" t="e">
        <f t="shared" si="74"/>
        <v>#VALUE!</v>
      </c>
    </row>
    <row r="255" spans="1:31">
      <c r="A255" s="133" t="e">
        <f t="shared" si="75"/>
        <v>#VALUE!</v>
      </c>
      <c r="B255" s="134" t="e">
        <f t="shared" si="76"/>
        <v>#VALUE!</v>
      </c>
      <c r="C255" s="134" t="e">
        <f t="shared" si="77"/>
        <v>#VALUE!</v>
      </c>
      <c r="D255" s="135" t="e">
        <f t="shared" si="78"/>
        <v>#VALUE!</v>
      </c>
      <c r="E255" s="150" t="e">
        <f t="shared" si="66"/>
        <v>#VALUE!</v>
      </c>
      <c r="F255" s="150" t="e">
        <f t="shared" si="67"/>
        <v>#VALUE!</v>
      </c>
      <c r="G255" s="136" t="e">
        <f t="shared" si="68"/>
        <v>#VALUE!</v>
      </c>
      <c r="H255" s="148" t="e">
        <f t="shared" si="72"/>
        <v>#VALUE!</v>
      </c>
      <c r="I255" s="148" t="e">
        <f t="shared" si="79"/>
        <v>#VALUE!</v>
      </c>
      <c r="J255" s="148" t="e">
        <f t="shared" si="69"/>
        <v>#VALUE!</v>
      </c>
      <c r="K255" s="148" t="e">
        <f t="shared" si="80"/>
        <v>#VALUE!</v>
      </c>
      <c r="L255" s="148" t="e">
        <f t="shared" si="81"/>
        <v>#VALUE!</v>
      </c>
      <c r="M255" s="148" t="e">
        <f t="shared" si="70"/>
        <v>#VALUE!</v>
      </c>
      <c r="N255" s="148" t="e">
        <f t="shared" si="73"/>
        <v>#VALUE!</v>
      </c>
      <c r="O255" s="148"/>
      <c r="P255" s="148"/>
      <c r="Q255" s="148" t="e">
        <f t="shared" si="82"/>
        <v>#VALUE!</v>
      </c>
      <c r="R255" s="148" t="e">
        <f t="shared" si="83"/>
        <v>#VALUE!</v>
      </c>
      <c r="S255" s="137" t="e">
        <f t="shared" si="71"/>
        <v>#VALUE!</v>
      </c>
      <c r="T255" s="275" t="e">
        <f t="shared" ref="T255:AD300" si="86">MAX(0,MIN(MAX(0,$M255),T$7)-T$6)</f>
        <v>#VALUE!</v>
      </c>
      <c r="U255" s="275" t="e">
        <f t="shared" si="85"/>
        <v>#VALUE!</v>
      </c>
      <c r="V255" s="275" t="e">
        <f t="shared" si="85"/>
        <v>#VALUE!</v>
      </c>
      <c r="W255" s="275" t="e">
        <f t="shared" si="85"/>
        <v>#VALUE!</v>
      </c>
      <c r="X255" s="275" t="e">
        <f t="shared" si="85"/>
        <v>#VALUE!</v>
      </c>
      <c r="Y255" s="275" t="e">
        <f t="shared" si="85"/>
        <v>#VALUE!</v>
      </c>
      <c r="Z255" s="275" t="e">
        <f t="shared" si="85"/>
        <v>#VALUE!</v>
      </c>
      <c r="AA255" s="275" t="e">
        <f t="shared" si="85"/>
        <v>#VALUE!</v>
      </c>
      <c r="AB255" s="275" t="e">
        <f t="shared" si="85"/>
        <v>#VALUE!</v>
      </c>
      <c r="AC255" s="275" t="e">
        <f t="shared" si="85"/>
        <v>#VALUE!</v>
      </c>
      <c r="AD255" s="275" t="e">
        <f t="shared" si="85"/>
        <v>#VALUE!</v>
      </c>
      <c r="AE255" s="276" t="e">
        <f t="shared" si="74"/>
        <v>#VALUE!</v>
      </c>
    </row>
    <row r="256" spans="1:31">
      <c r="A256" s="133" t="e">
        <f t="shared" si="75"/>
        <v>#VALUE!</v>
      </c>
      <c r="B256" s="134" t="e">
        <f t="shared" si="76"/>
        <v>#VALUE!</v>
      </c>
      <c r="C256" s="134" t="e">
        <f t="shared" si="77"/>
        <v>#VALUE!</v>
      </c>
      <c r="D256" s="135" t="e">
        <f t="shared" si="78"/>
        <v>#VALUE!</v>
      </c>
      <c r="E256" s="150" t="e">
        <f t="shared" si="66"/>
        <v>#VALUE!</v>
      </c>
      <c r="F256" s="150" t="e">
        <f t="shared" si="67"/>
        <v>#VALUE!</v>
      </c>
      <c r="G256" s="136" t="e">
        <f t="shared" si="68"/>
        <v>#VALUE!</v>
      </c>
      <c r="H256" s="148" t="e">
        <f t="shared" si="72"/>
        <v>#VALUE!</v>
      </c>
      <c r="I256" s="148" t="e">
        <f t="shared" si="79"/>
        <v>#VALUE!</v>
      </c>
      <c r="J256" s="148" t="e">
        <f t="shared" si="69"/>
        <v>#VALUE!</v>
      </c>
      <c r="K256" s="148" t="e">
        <f t="shared" si="80"/>
        <v>#VALUE!</v>
      </c>
      <c r="L256" s="148" t="e">
        <f t="shared" si="81"/>
        <v>#VALUE!</v>
      </c>
      <c r="M256" s="148" t="e">
        <f t="shared" si="70"/>
        <v>#VALUE!</v>
      </c>
      <c r="N256" s="148" t="e">
        <f t="shared" si="73"/>
        <v>#VALUE!</v>
      </c>
      <c r="O256" s="148"/>
      <c r="P256" s="148"/>
      <c r="Q256" s="148" t="e">
        <f t="shared" si="82"/>
        <v>#VALUE!</v>
      </c>
      <c r="R256" s="148" t="e">
        <f t="shared" si="83"/>
        <v>#VALUE!</v>
      </c>
      <c r="S256" s="137" t="e">
        <f t="shared" si="71"/>
        <v>#VALUE!</v>
      </c>
      <c r="T256" s="275" t="e">
        <f t="shared" si="86"/>
        <v>#VALUE!</v>
      </c>
      <c r="U256" s="275" t="e">
        <f t="shared" si="85"/>
        <v>#VALUE!</v>
      </c>
      <c r="V256" s="275" t="e">
        <f t="shared" si="85"/>
        <v>#VALUE!</v>
      </c>
      <c r="W256" s="275" t="e">
        <f t="shared" si="85"/>
        <v>#VALUE!</v>
      </c>
      <c r="X256" s="275" t="e">
        <f t="shared" si="85"/>
        <v>#VALUE!</v>
      </c>
      <c r="Y256" s="275" t="e">
        <f t="shared" si="85"/>
        <v>#VALUE!</v>
      </c>
      <c r="Z256" s="275" t="e">
        <f t="shared" si="85"/>
        <v>#VALUE!</v>
      </c>
      <c r="AA256" s="275" t="e">
        <f t="shared" si="85"/>
        <v>#VALUE!</v>
      </c>
      <c r="AB256" s="275" t="e">
        <f t="shared" si="85"/>
        <v>#VALUE!</v>
      </c>
      <c r="AC256" s="275" t="e">
        <f t="shared" si="85"/>
        <v>#VALUE!</v>
      </c>
      <c r="AD256" s="275" t="e">
        <f t="shared" si="85"/>
        <v>#VALUE!</v>
      </c>
      <c r="AE256" s="276" t="e">
        <f t="shared" si="74"/>
        <v>#VALUE!</v>
      </c>
    </row>
    <row r="257" spans="1:31">
      <c r="A257" s="133" t="e">
        <f t="shared" si="75"/>
        <v>#VALUE!</v>
      </c>
      <c r="B257" s="134" t="e">
        <f t="shared" si="76"/>
        <v>#VALUE!</v>
      </c>
      <c r="C257" s="134" t="e">
        <f t="shared" si="77"/>
        <v>#VALUE!</v>
      </c>
      <c r="D257" s="135" t="e">
        <f t="shared" si="78"/>
        <v>#VALUE!</v>
      </c>
      <c r="E257" s="150" t="e">
        <f t="shared" si="66"/>
        <v>#VALUE!</v>
      </c>
      <c r="F257" s="150" t="e">
        <f t="shared" si="67"/>
        <v>#VALUE!</v>
      </c>
      <c r="G257" s="136" t="e">
        <f t="shared" si="68"/>
        <v>#VALUE!</v>
      </c>
      <c r="H257" s="148" t="e">
        <f t="shared" si="72"/>
        <v>#VALUE!</v>
      </c>
      <c r="I257" s="148" t="e">
        <f t="shared" si="79"/>
        <v>#VALUE!</v>
      </c>
      <c r="J257" s="148" t="e">
        <f t="shared" si="69"/>
        <v>#VALUE!</v>
      </c>
      <c r="K257" s="148" t="e">
        <f t="shared" si="80"/>
        <v>#VALUE!</v>
      </c>
      <c r="L257" s="148" t="e">
        <f t="shared" si="81"/>
        <v>#VALUE!</v>
      </c>
      <c r="M257" s="148" t="e">
        <f t="shared" si="70"/>
        <v>#VALUE!</v>
      </c>
      <c r="N257" s="148" t="e">
        <f t="shared" si="73"/>
        <v>#VALUE!</v>
      </c>
      <c r="O257" s="148"/>
      <c r="P257" s="148"/>
      <c r="Q257" s="148" t="e">
        <f t="shared" si="82"/>
        <v>#VALUE!</v>
      </c>
      <c r="R257" s="148" t="e">
        <f t="shared" si="83"/>
        <v>#VALUE!</v>
      </c>
      <c r="S257" s="137" t="e">
        <f t="shared" si="71"/>
        <v>#VALUE!</v>
      </c>
      <c r="T257" s="275" t="e">
        <f t="shared" si="86"/>
        <v>#VALUE!</v>
      </c>
      <c r="U257" s="275" t="e">
        <f t="shared" si="85"/>
        <v>#VALUE!</v>
      </c>
      <c r="V257" s="275" t="e">
        <f t="shared" si="85"/>
        <v>#VALUE!</v>
      </c>
      <c r="W257" s="275" t="e">
        <f t="shared" si="85"/>
        <v>#VALUE!</v>
      </c>
      <c r="X257" s="275" t="e">
        <f t="shared" si="85"/>
        <v>#VALUE!</v>
      </c>
      <c r="Y257" s="275" t="e">
        <f t="shared" si="85"/>
        <v>#VALUE!</v>
      </c>
      <c r="Z257" s="275" t="e">
        <f t="shared" si="85"/>
        <v>#VALUE!</v>
      </c>
      <c r="AA257" s="275" t="e">
        <f t="shared" si="85"/>
        <v>#VALUE!</v>
      </c>
      <c r="AB257" s="275" t="e">
        <f t="shared" si="85"/>
        <v>#VALUE!</v>
      </c>
      <c r="AC257" s="275" t="e">
        <f t="shared" si="85"/>
        <v>#VALUE!</v>
      </c>
      <c r="AD257" s="275" t="e">
        <f t="shared" si="85"/>
        <v>#VALUE!</v>
      </c>
      <c r="AE257" s="276" t="e">
        <f t="shared" si="74"/>
        <v>#VALUE!</v>
      </c>
    </row>
    <row r="258" spans="1:31">
      <c r="A258" s="133" t="e">
        <f t="shared" si="75"/>
        <v>#VALUE!</v>
      </c>
      <c r="B258" s="134" t="e">
        <f t="shared" si="76"/>
        <v>#VALUE!</v>
      </c>
      <c r="C258" s="134" t="e">
        <f t="shared" si="77"/>
        <v>#VALUE!</v>
      </c>
      <c r="D258" s="135" t="e">
        <f t="shared" si="78"/>
        <v>#VALUE!</v>
      </c>
      <c r="E258" s="150" t="e">
        <f t="shared" si="66"/>
        <v>#VALUE!</v>
      </c>
      <c r="F258" s="150" t="e">
        <f t="shared" si="67"/>
        <v>#VALUE!</v>
      </c>
      <c r="G258" s="136" t="e">
        <f t="shared" si="68"/>
        <v>#VALUE!</v>
      </c>
      <c r="H258" s="148" t="e">
        <f t="shared" si="72"/>
        <v>#VALUE!</v>
      </c>
      <c r="I258" s="148" t="e">
        <f t="shared" si="79"/>
        <v>#VALUE!</v>
      </c>
      <c r="J258" s="148" t="e">
        <f t="shared" si="69"/>
        <v>#VALUE!</v>
      </c>
      <c r="K258" s="148" t="e">
        <f t="shared" si="80"/>
        <v>#VALUE!</v>
      </c>
      <c r="L258" s="148" t="e">
        <f t="shared" si="81"/>
        <v>#VALUE!</v>
      </c>
      <c r="M258" s="148" t="e">
        <f t="shared" si="70"/>
        <v>#VALUE!</v>
      </c>
      <c r="N258" s="148" t="e">
        <f t="shared" si="73"/>
        <v>#VALUE!</v>
      </c>
      <c r="O258" s="148"/>
      <c r="P258" s="148"/>
      <c r="Q258" s="148" t="e">
        <f t="shared" si="82"/>
        <v>#VALUE!</v>
      </c>
      <c r="R258" s="148" t="e">
        <f t="shared" si="83"/>
        <v>#VALUE!</v>
      </c>
      <c r="S258" s="137" t="e">
        <f t="shared" si="71"/>
        <v>#VALUE!</v>
      </c>
      <c r="T258" s="275" t="e">
        <f t="shared" si="86"/>
        <v>#VALUE!</v>
      </c>
      <c r="U258" s="275" t="e">
        <f t="shared" si="85"/>
        <v>#VALUE!</v>
      </c>
      <c r="V258" s="275" t="e">
        <f t="shared" si="85"/>
        <v>#VALUE!</v>
      </c>
      <c r="W258" s="275" t="e">
        <f t="shared" si="85"/>
        <v>#VALUE!</v>
      </c>
      <c r="X258" s="275" t="e">
        <f t="shared" si="85"/>
        <v>#VALUE!</v>
      </c>
      <c r="Y258" s="275" t="e">
        <f t="shared" si="85"/>
        <v>#VALUE!</v>
      </c>
      <c r="Z258" s="275" t="e">
        <f t="shared" si="85"/>
        <v>#VALUE!</v>
      </c>
      <c r="AA258" s="275" t="e">
        <f t="shared" si="85"/>
        <v>#VALUE!</v>
      </c>
      <c r="AB258" s="275" t="e">
        <f t="shared" si="85"/>
        <v>#VALUE!</v>
      </c>
      <c r="AC258" s="275" t="e">
        <f t="shared" si="85"/>
        <v>#VALUE!</v>
      </c>
      <c r="AD258" s="275" t="e">
        <f t="shared" si="85"/>
        <v>#VALUE!</v>
      </c>
      <c r="AE258" s="276" t="e">
        <f t="shared" si="74"/>
        <v>#VALUE!</v>
      </c>
    </row>
    <row r="259" spans="1:31">
      <c r="A259" s="133" t="e">
        <f t="shared" si="75"/>
        <v>#VALUE!</v>
      </c>
      <c r="B259" s="134" t="e">
        <f t="shared" si="76"/>
        <v>#VALUE!</v>
      </c>
      <c r="C259" s="134" t="e">
        <f t="shared" si="77"/>
        <v>#VALUE!</v>
      </c>
      <c r="D259" s="135" t="e">
        <f t="shared" si="78"/>
        <v>#VALUE!</v>
      </c>
      <c r="E259" s="150" t="e">
        <f t="shared" si="66"/>
        <v>#VALUE!</v>
      </c>
      <c r="F259" s="150" t="e">
        <f t="shared" si="67"/>
        <v>#VALUE!</v>
      </c>
      <c r="G259" s="136" t="e">
        <f t="shared" si="68"/>
        <v>#VALUE!</v>
      </c>
      <c r="H259" s="148" t="e">
        <f t="shared" si="72"/>
        <v>#VALUE!</v>
      </c>
      <c r="I259" s="148" t="e">
        <f t="shared" si="79"/>
        <v>#VALUE!</v>
      </c>
      <c r="J259" s="148" t="e">
        <f t="shared" si="69"/>
        <v>#VALUE!</v>
      </c>
      <c r="K259" s="148" t="e">
        <f t="shared" si="80"/>
        <v>#VALUE!</v>
      </c>
      <c r="L259" s="148" t="e">
        <f t="shared" si="81"/>
        <v>#VALUE!</v>
      </c>
      <c r="M259" s="148" t="e">
        <f t="shared" si="70"/>
        <v>#VALUE!</v>
      </c>
      <c r="N259" s="148" t="e">
        <f t="shared" si="73"/>
        <v>#VALUE!</v>
      </c>
      <c r="O259" s="148"/>
      <c r="P259" s="148"/>
      <c r="Q259" s="148" t="e">
        <f t="shared" si="82"/>
        <v>#VALUE!</v>
      </c>
      <c r="R259" s="148" t="e">
        <f t="shared" si="83"/>
        <v>#VALUE!</v>
      </c>
      <c r="S259" s="137" t="e">
        <f t="shared" si="71"/>
        <v>#VALUE!</v>
      </c>
      <c r="T259" s="275" t="e">
        <f t="shared" si="86"/>
        <v>#VALUE!</v>
      </c>
      <c r="U259" s="275" t="e">
        <f t="shared" si="85"/>
        <v>#VALUE!</v>
      </c>
      <c r="V259" s="275" t="e">
        <f t="shared" si="85"/>
        <v>#VALUE!</v>
      </c>
      <c r="W259" s="275" t="e">
        <f t="shared" si="85"/>
        <v>#VALUE!</v>
      </c>
      <c r="X259" s="275" t="e">
        <f t="shared" si="85"/>
        <v>#VALUE!</v>
      </c>
      <c r="Y259" s="275" t="e">
        <f t="shared" si="85"/>
        <v>#VALUE!</v>
      </c>
      <c r="Z259" s="275" t="e">
        <f t="shared" si="85"/>
        <v>#VALUE!</v>
      </c>
      <c r="AA259" s="275" t="e">
        <f t="shared" si="85"/>
        <v>#VALUE!</v>
      </c>
      <c r="AB259" s="275" t="e">
        <f t="shared" si="85"/>
        <v>#VALUE!</v>
      </c>
      <c r="AC259" s="275" t="e">
        <f t="shared" si="85"/>
        <v>#VALUE!</v>
      </c>
      <c r="AD259" s="275" t="e">
        <f t="shared" si="85"/>
        <v>#VALUE!</v>
      </c>
      <c r="AE259" s="276" t="e">
        <f t="shared" si="74"/>
        <v>#VALUE!</v>
      </c>
    </row>
    <row r="260" spans="1:31">
      <c r="A260" s="133" t="e">
        <f t="shared" si="75"/>
        <v>#VALUE!</v>
      </c>
      <c r="B260" s="134" t="e">
        <f t="shared" si="76"/>
        <v>#VALUE!</v>
      </c>
      <c r="C260" s="134" t="e">
        <f t="shared" si="77"/>
        <v>#VALUE!</v>
      </c>
      <c r="D260" s="135" t="e">
        <f t="shared" si="78"/>
        <v>#VALUE!</v>
      </c>
      <c r="E260" s="150" t="e">
        <f t="shared" si="66"/>
        <v>#VALUE!</v>
      </c>
      <c r="F260" s="150" t="e">
        <f t="shared" si="67"/>
        <v>#VALUE!</v>
      </c>
      <c r="G260" s="136" t="e">
        <f t="shared" si="68"/>
        <v>#VALUE!</v>
      </c>
      <c r="H260" s="148" t="e">
        <f t="shared" si="72"/>
        <v>#VALUE!</v>
      </c>
      <c r="I260" s="148" t="e">
        <f t="shared" si="79"/>
        <v>#VALUE!</v>
      </c>
      <c r="J260" s="148" t="e">
        <f t="shared" si="69"/>
        <v>#VALUE!</v>
      </c>
      <c r="K260" s="148" t="e">
        <f t="shared" si="80"/>
        <v>#VALUE!</v>
      </c>
      <c r="L260" s="148" t="e">
        <f t="shared" si="81"/>
        <v>#VALUE!</v>
      </c>
      <c r="M260" s="148" t="e">
        <f t="shared" si="70"/>
        <v>#VALUE!</v>
      </c>
      <c r="N260" s="148" t="e">
        <f t="shared" si="73"/>
        <v>#VALUE!</v>
      </c>
      <c r="O260" s="148"/>
      <c r="P260" s="148"/>
      <c r="Q260" s="148" t="e">
        <f t="shared" si="82"/>
        <v>#VALUE!</v>
      </c>
      <c r="R260" s="148" t="e">
        <f t="shared" si="83"/>
        <v>#VALUE!</v>
      </c>
      <c r="S260" s="137" t="e">
        <f t="shared" si="71"/>
        <v>#VALUE!</v>
      </c>
      <c r="T260" s="275" t="e">
        <f t="shared" si="86"/>
        <v>#VALUE!</v>
      </c>
      <c r="U260" s="275" t="e">
        <f t="shared" si="85"/>
        <v>#VALUE!</v>
      </c>
      <c r="V260" s="275" t="e">
        <f t="shared" si="85"/>
        <v>#VALUE!</v>
      </c>
      <c r="W260" s="275" t="e">
        <f t="shared" si="85"/>
        <v>#VALUE!</v>
      </c>
      <c r="X260" s="275" t="e">
        <f t="shared" si="85"/>
        <v>#VALUE!</v>
      </c>
      <c r="Y260" s="275" t="e">
        <f t="shared" si="85"/>
        <v>#VALUE!</v>
      </c>
      <c r="Z260" s="275" t="e">
        <f t="shared" si="85"/>
        <v>#VALUE!</v>
      </c>
      <c r="AA260" s="275" t="e">
        <f t="shared" si="85"/>
        <v>#VALUE!</v>
      </c>
      <c r="AB260" s="275" t="e">
        <f t="shared" si="85"/>
        <v>#VALUE!</v>
      </c>
      <c r="AC260" s="275" t="e">
        <f t="shared" si="85"/>
        <v>#VALUE!</v>
      </c>
      <c r="AD260" s="275" t="e">
        <f t="shared" si="85"/>
        <v>#VALUE!</v>
      </c>
      <c r="AE260" s="276" t="e">
        <f t="shared" si="74"/>
        <v>#VALUE!</v>
      </c>
    </row>
    <row r="261" spans="1:31">
      <c r="A261" s="133" t="e">
        <f t="shared" si="75"/>
        <v>#VALUE!</v>
      </c>
      <c r="B261" s="134" t="e">
        <f t="shared" si="76"/>
        <v>#VALUE!</v>
      </c>
      <c r="C261" s="134" t="e">
        <f t="shared" si="77"/>
        <v>#VALUE!</v>
      </c>
      <c r="D261" s="135" t="e">
        <f t="shared" si="78"/>
        <v>#VALUE!</v>
      </c>
      <c r="E261" s="150" t="e">
        <f t="shared" si="66"/>
        <v>#VALUE!</v>
      </c>
      <c r="F261" s="150" t="e">
        <f t="shared" si="67"/>
        <v>#VALUE!</v>
      </c>
      <c r="G261" s="136" t="e">
        <f t="shared" si="68"/>
        <v>#VALUE!</v>
      </c>
      <c r="H261" s="148" t="e">
        <f t="shared" si="72"/>
        <v>#VALUE!</v>
      </c>
      <c r="I261" s="148" t="e">
        <f t="shared" si="79"/>
        <v>#VALUE!</v>
      </c>
      <c r="J261" s="148" t="e">
        <f t="shared" si="69"/>
        <v>#VALUE!</v>
      </c>
      <c r="K261" s="148" t="e">
        <f t="shared" si="80"/>
        <v>#VALUE!</v>
      </c>
      <c r="L261" s="148" t="e">
        <f t="shared" si="81"/>
        <v>#VALUE!</v>
      </c>
      <c r="M261" s="148" t="e">
        <f t="shared" si="70"/>
        <v>#VALUE!</v>
      </c>
      <c r="N261" s="148" t="e">
        <f t="shared" si="73"/>
        <v>#VALUE!</v>
      </c>
      <c r="O261" s="148"/>
      <c r="P261" s="148"/>
      <c r="Q261" s="148" t="e">
        <f t="shared" si="82"/>
        <v>#VALUE!</v>
      </c>
      <c r="R261" s="148" t="e">
        <f t="shared" si="83"/>
        <v>#VALUE!</v>
      </c>
      <c r="S261" s="137" t="e">
        <f t="shared" si="71"/>
        <v>#VALUE!</v>
      </c>
      <c r="T261" s="275" t="e">
        <f t="shared" si="86"/>
        <v>#VALUE!</v>
      </c>
      <c r="U261" s="275" t="e">
        <f t="shared" si="85"/>
        <v>#VALUE!</v>
      </c>
      <c r="V261" s="275" t="e">
        <f t="shared" si="85"/>
        <v>#VALUE!</v>
      </c>
      <c r="W261" s="275" t="e">
        <f t="shared" si="85"/>
        <v>#VALUE!</v>
      </c>
      <c r="X261" s="275" t="e">
        <f t="shared" si="85"/>
        <v>#VALUE!</v>
      </c>
      <c r="Y261" s="275" t="e">
        <f t="shared" si="85"/>
        <v>#VALUE!</v>
      </c>
      <c r="Z261" s="275" t="e">
        <f t="shared" si="85"/>
        <v>#VALUE!</v>
      </c>
      <c r="AA261" s="275" t="e">
        <f t="shared" si="85"/>
        <v>#VALUE!</v>
      </c>
      <c r="AB261" s="275" t="e">
        <f t="shared" si="85"/>
        <v>#VALUE!</v>
      </c>
      <c r="AC261" s="275" t="e">
        <f t="shared" si="85"/>
        <v>#VALUE!</v>
      </c>
      <c r="AD261" s="275" t="e">
        <f t="shared" si="85"/>
        <v>#VALUE!</v>
      </c>
      <c r="AE261" s="276" t="e">
        <f t="shared" si="74"/>
        <v>#VALUE!</v>
      </c>
    </row>
    <row r="262" spans="1:31">
      <c r="A262" s="133" t="e">
        <f t="shared" si="75"/>
        <v>#VALUE!</v>
      </c>
      <c r="B262" s="134" t="e">
        <f t="shared" si="76"/>
        <v>#VALUE!</v>
      </c>
      <c r="C262" s="134" t="e">
        <f t="shared" si="77"/>
        <v>#VALUE!</v>
      </c>
      <c r="D262" s="135" t="e">
        <f t="shared" si="78"/>
        <v>#VALUE!</v>
      </c>
      <c r="E262" s="150" t="e">
        <f t="shared" si="66"/>
        <v>#VALUE!</v>
      </c>
      <c r="F262" s="150" t="e">
        <f t="shared" si="67"/>
        <v>#VALUE!</v>
      </c>
      <c r="G262" s="136" t="e">
        <f t="shared" si="68"/>
        <v>#VALUE!</v>
      </c>
      <c r="H262" s="148" t="e">
        <f t="shared" si="72"/>
        <v>#VALUE!</v>
      </c>
      <c r="I262" s="148" t="e">
        <f t="shared" si="79"/>
        <v>#VALUE!</v>
      </c>
      <c r="J262" s="148" t="e">
        <f t="shared" si="69"/>
        <v>#VALUE!</v>
      </c>
      <c r="K262" s="148" t="e">
        <f t="shared" si="80"/>
        <v>#VALUE!</v>
      </c>
      <c r="L262" s="148" t="e">
        <f t="shared" si="81"/>
        <v>#VALUE!</v>
      </c>
      <c r="M262" s="148" t="e">
        <f t="shared" si="70"/>
        <v>#VALUE!</v>
      </c>
      <c r="N262" s="148" t="e">
        <f t="shared" si="73"/>
        <v>#VALUE!</v>
      </c>
      <c r="O262" s="148"/>
      <c r="P262" s="148"/>
      <c r="Q262" s="148" t="e">
        <f t="shared" si="82"/>
        <v>#VALUE!</v>
      </c>
      <c r="R262" s="148" t="e">
        <f t="shared" si="83"/>
        <v>#VALUE!</v>
      </c>
      <c r="S262" s="137" t="e">
        <f t="shared" si="71"/>
        <v>#VALUE!</v>
      </c>
      <c r="T262" s="275" t="e">
        <f t="shared" si="86"/>
        <v>#VALUE!</v>
      </c>
      <c r="U262" s="275" t="e">
        <f t="shared" si="85"/>
        <v>#VALUE!</v>
      </c>
      <c r="V262" s="275" t="e">
        <f t="shared" si="85"/>
        <v>#VALUE!</v>
      </c>
      <c r="W262" s="275" t="e">
        <f t="shared" si="85"/>
        <v>#VALUE!</v>
      </c>
      <c r="X262" s="275" t="e">
        <f t="shared" si="85"/>
        <v>#VALUE!</v>
      </c>
      <c r="Y262" s="275" t="e">
        <f t="shared" si="85"/>
        <v>#VALUE!</v>
      </c>
      <c r="Z262" s="275" t="e">
        <f t="shared" si="85"/>
        <v>#VALUE!</v>
      </c>
      <c r="AA262" s="275" t="e">
        <f t="shared" si="85"/>
        <v>#VALUE!</v>
      </c>
      <c r="AB262" s="275" t="e">
        <f t="shared" si="85"/>
        <v>#VALUE!</v>
      </c>
      <c r="AC262" s="275" t="e">
        <f t="shared" si="85"/>
        <v>#VALUE!</v>
      </c>
      <c r="AD262" s="275" t="e">
        <f t="shared" si="85"/>
        <v>#VALUE!</v>
      </c>
      <c r="AE262" s="276" t="e">
        <f t="shared" si="74"/>
        <v>#VALUE!</v>
      </c>
    </row>
    <row r="263" spans="1:31">
      <c r="A263" s="133" t="e">
        <f t="shared" si="75"/>
        <v>#VALUE!</v>
      </c>
      <c r="B263" s="134" t="e">
        <f t="shared" si="76"/>
        <v>#VALUE!</v>
      </c>
      <c r="C263" s="134" t="e">
        <f t="shared" si="77"/>
        <v>#VALUE!</v>
      </c>
      <c r="D263" s="135" t="e">
        <f t="shared" si="78"/>
        <v>#VALUE!</v>
      </c>
      <c r="E263" s="150" t="e">
        <f t="shared" si="66"/>
        <v>#VALUE!</v>
      </c>
      <c r="F263" s="150" t="e">
        <f t="shared" si="67"/>
        <v>#VALUE!</v>
      </c>
      <c r="G263" s="136" t="e">
        <f t="shared" si="68"/>
        <v>#VALUE!</v>
      </c>
      <c r="H263" s="148" t="e">
        <f t="shared" si="72"/>
        <v>#VALUE!</v>
      </c>
      <c r="I263" s="148" t="e">
        <f t="shared" si="79"/>
        <v>#VALUE!</v>
      </c>
      <c r="J263" s="148" t="e">
        <f t="shared" si="69"/>
        <v>#VALUE!</v>
      </c>
      <c r="K263" s="148" t="e">
        <f t="shared" si="80"/>
        <v>#VALUE!</v>
      </c>
      <c r="L263" s="148" t="e">
        <f t="shared" si="81"/>
        <v>#VALUE!</v>
      </c>
      <c r="M263" s="148" t="e">
        <f t="shared" si="70"/>
        <v>#VALUE!</v>
      </c>
      <c r="N263" s="148" t="e">
        <f t="shared" si="73"/>
        <v>#VALUE!</v>
      </c>
      <c r="O263" s="148"/>
      <c r="P263" s="148"/>
      <c r="Q263" s="148" t="e">
        <f t="shared" si="82"/>
        <v>#VALUE!</v>
      </c>
      <c r="R263" s="148" t="e">
        <f t="shared" si="83"/>
        <v>#VALUE!</v>
      </c>
      <c r="S263" s="137" t="e">
        <f t="shared" si="71"/>
        <v>#VALUE!</v>
      </c>
      <c r="T263" s="275" t="e">
        <f t="shared" si="86"/>
        <v>#VALUE!</v>
      </c>
      <c r="U263" s="275" t="e">
        <f t="shared" si="85"/>
        <v>#VALUE!</v>
      </c>
      <c r="V263" s="275" t="e">
        <f t="shared" si="85"/>
        <v>#VALUE!</v>
      </c>
      <c r="W263" s="275" t="e">
        <f t="shared" si="85"/>
        <v>#VALUE!</v>
      </c>
      <c r="X263" s="275" t="e">
        <f t="shared" si="85"/>
        <v>#VALUE!</v>
      </c>
      <c r="Y263" s="275" t="e">
        <f t="shared" si="85"/>
        <v>#VALUE!</v>
      </c>
      <c r="Z263" s="275" t="e">
        <f t="shared" si="85"/>
        <v>#VALUE!</v>
      </c>
      <c r="AA263" s="275" t="e">
        <f t="shared" si="85"/>
        <v>#VALUE!</v>
      </c>
      <c r="AB263" s="275" t="e">
        <f t="shared" si="85"/>
        <v>#VALUE!</v>
      </c>
      <c r="AC263" s="275" t="e">
        <f t="shared" si="85"/>
        <v>#VALUE!</v>
      </c>
      <c r="AD263" s="275" t="e">
        <f t="shared" si="85"/>
        <v>#VALUE!</v>
      </c>
      <c r="AE263" s="276" t="e">
        <f t="shared" si="74"/>
        <v>#VALUE!</v>
      </c>
    </row>
    <row r="264" spans="1:31">
      <c r="A264" s="133" t="e">
        <f t="shared" si="75"/>
        <v>#VALUE!</v>
      </c>
      <c r="B264" s="134" t="e">
        <f t="shared" si="76"/>
        <v>#VALUE!</v>
      </c>
      <c r="C264" s="134" t="e">
        <f t="shared" si="77"/>
        <v>#VALUE!</v>
      </c>
      <c r="D264" s="135" t="e">
        <f t="shared" si="78"/>
        <v>#VALUE!</v>
      </c>
      <c r="E264" s="150" t="e">
        <f t="shared" si="66"/>
        <v>#VALUE!</v>
      </c>
      <c r="F264" s="150" t="e">
        <f t="shared" si="67"/>
        <v>#VALUE!</v>
      </c>
      <c r="G264" s="136" t="e">
        <f t="shared" si="68"/>
        <v>#VALUE!</v>
      </c>
      <c r="H264" s="148" t="e">
        <f t="shared" si="72"/>
        <v>#VALUE!</v>
      </c>
      <c r="I264" s="148" t="e">
        <f t="shared" si="79"/>
        <v>#VALUE!</v>
      </c>
      <c r="J264" s="148" t="e">
        <f t="shared" si="69"/>
        <v>#VALUE!</v>
      </c>
      <c r="K264" s="148" t="e">
        <f t="shared" si="80"/>
        <v>#VALUE!</v>
      </c>
      <c r="L264" s="148" t="e">
        <f t="shared" si="81"/>
        <v>#VALUE!</v>
      </c>
      <c r="M264" s="148" t="e">
        <f t="shared" si="70"/>
        <v>#VALUE!</v>
      </c>
      <c r="N264" s="148" t="e">
        <f t="shared" si="73"/>
        <v>#VALUE!</v>
      </c>
      <c r="O264" s="148"/>
      <c r="P264" s="148"/>
      <c r="Q264" s="148" t="e">
        <f t="shared" si="82"/>
        <v>#VALUE!</v>
      </c>
      <c r="R264" s="148" t="e">
        <f t="shared" si="83"/>
        <v>#VALUE!</v>
      </c>
      <c r="S264" s="137" t="e">
        <f t="shared" si="71"/>
        <v>#VALUE!</v>
      </c>
      <c r="T264" s="275" t="e">
        <f t="shared" si="86"/>
        <v>#VALUE!</v>
      </c>
      <c r="U264" s="275" t="e">
        <f t="shared" si="85"/>
        <v>#VALUE!</v>
      </c>
      <c r="V264" s="275" t="e">
        <f t="shared" si="85"/>
        <v>#VALUE!</v>
      </c>
      <c r="W264" s="275" t="e">
        <f t="shared" si="85"/>
        <v>#VALUE!</v>
      </c>
      <c r="X264" s="275" t="e">
        <f t="shared" si="85"/>
        <v>#VALUE!</v>
      </c>
      <c r="Y264" s="275" t="e">
        <f t="shared" si="85"/>
        <v>#VALUE!</v>
      </c>
      <c r="Z264" s="275" t="e">
        <f t="shared" si="85"/>
        <v>#VALUE!</v>
      </c>
      <c r="AA264" s="275" t="e">
        <f t="shared" si="85"/>
        <v>#VALUE!</v>
      </c>
      <c r="AB264" s="275" t="e">
        <f t="shared" si="85"/>
        <v>#VALUE!</v>
      </c>
      <c r="AC264" s="275" t="e">
        <f t="shared" si="85"/>
        <v>#VALUE!</v>
      </c>
      <c r="AD264" s="275" t="e">
        <f t="shared" si="85"/>
        <v>#VALUE!</v>
      </c>
      <c r="AE264" s="276" t="e">
        <f t="shared" si="74"/>
        <v>#VALUE!</v>
      </c>
    </row>
    <row r="265" spans="1:31">
      <c r="A265" s="133" t="e">
        <f t="shared" si="75"/>
        <v>#VALUE!</v>
      </c>
      <c r="B265" s="134" t="e">
        <f t="shared" si="76"/>
        <v>#VALUE!</v>
      </c>
      <c r="C265" s="134" t="e">
        <f t="shared" si="77"/>
        <v>#VALUE!</v>
      </c>
      <c r="D265" s="135" t="e">
        <f t="shared" si="78"/>
        <v>#VALUE!</v>
      </c>
      <c r="E265" s="150" t="e">
        <f t="shared" si="66"/>
        <v>#VALUE!</v>
      </c>
      <c r="F265" s="150" t="e">
        <f t="shared" si="67"/>
        <v>#VALUE!</v>
      </c>
      <c r="G265" s="136" t="e">
        <f t="shared" si="68"/>
        <v>#VALUE!</v>
      </c>
      <c r="H265" s="148" t="e">
        <f t="shared" si="72"/>
        <v>#VALUE!</v>
      </c>
      <c r="I265" s="148" t="e">
        <f t="shared" si="79"/>
        <v>#VALUE!</v>
      </c>
      <c r="J265" s="148" t="e">
        <f t="shared" si="69"/>
        <v>#VALUE!</v>
      </c>
      <c r="K265" s="148" t="e">
        <f t="shared" si="80"/>
        <v>#VALUE!</v>
      </c>
      <c r="L265" s="148" t="e">
        <f t="shared" si="81"/>
        <v>#VALUE!</v>
      </c>
      <c r="M265" s="148" t="e">
        <f t="shared" si="70"/>
        <v>#VALUE!</v>
      </c>
      <c r="N265" s="148" t="e">
        <f t="shared" si="73"/>
        <v>#VALUE!</v>
      </c>
      <c r="O265" s="148"/>
      <c r="P265" s="148"/>
      <c r="Q265" s="148" t="e">
        <f t="shared" si="82"/>
        <v>#VALUE!</v>
      </c>
      <c r="R265" s="148" t="e">
        <f t="shared" si="83"/>
        <v>#VALUE!</v>
      </c>
      <c r="S265" s="137" t="e">
        <f t="shared" si="71"/>
        <v>#VALUE!</v>
      </c>
      <c r="T265" s="275" t="e">
        <f t="shared" si="86"/>
        <v>#VALUE!</v>
      </c>
      <c r="U265" s="275" t="e">
        <f t="shared" si="85"/>
        <v>#VALUE!</v>
      </c>
      <c r="V265" s="275" t="e">
        <f t="shared" si="85"/>
        <v>#VALUE!</v>
      </c>
      <c r="W265" s="275" t="e">
        <f t="shared" si="85"/>
        <v>#VALUE!</v>
      </c>
      <c r="X265" s="275" t="e">
        <f t="shared" si="85"/>
        <v>#VALUE!</v>
      </c>
      <c r="Y265" s="275" t="e">
        <f t="shared" si="85"/>
        <v>#VALUE!</v>
      </c>
      <c r="Z265" s="275" t="e">
        <f t="shared" si="85"/>
        <v>#VALUE!</v>
      </c>
      <c r="AA265" s="275" t="e">
        <f t="shared" si="85"/>
        <v>#VALUE!</v>
      </c>
      <c r="AB265" s="275" t="e">
        <f t="shared" si="85"/>
        <v>#VALUE!</v>
      </c>
      <c r="AC265" s="275" t="e">
        <f t="shared" si="85"/>
        <v>#VALUE!</v>
      </c>
      <c r="AD265" s="275" t="e">
        <f t="shared" si="85"/>
        <v>#VALUE!</v>
      </c>
      <c r="AE265" s="276" t="e">
        <f t="shared" si="74"/>
        <v>#VALUE!</v>
      </c>
    </row>
    <row r="266" spans="1:31">
      <c r="A266" s="133" t="e">
        <f t="shared" si="75"/>
        <v>#VALUE!</v>
      </c>
      <c r="B266" s="134" t="e">
        <f t="shared" si="76"/>
        <v>#VALUE!</v>
      </c>
      <c r="C266" s="134" t="e">
        <f t="shared" si="77"/>
        <v>#VALUE!</v>
      </c>
      <c r="D266" s="135" t="e">
        <f t="shared" si="78"/>
        <v>#VALUE!</v>
      </c>
      <c r="E266" s="150" t="e">
        <f t="shared" si="66"/>
        <v>#VALUE!</v>
      </c>
      <c r="F266" s="150" t="e">
        <f t="shared" si="67"/>
        <v>#VALUE!</v>
      </c>
      <c r="G266" s="136" t="e">
        <f t="shared" si="68"/>
        <v>#VALUE!</v>
      </c>
      <c r="H266" s="148" t="e">
        <f t="shared" si="72"/>
        <v>#VALUE!</v>
      </c>
      <c r="I266" s="148" t="e">
        <f t="shared" si="79"/>
        <v>#VALUE!</v>
      </c>
      <c r="J266" s="148" t="e">
        <f t="shared" si="69"/>
        <v>#VALUE!</v>
      </c>
      <c r="K266" s="148" t="e">
        <f t="shared" si="80"/>
        <v>#VALUE!</v>
      </c>
      <c r="L266" s="148" t="e">
        <f t="shared" si="81"/>
        <v>#VALUE!</v>
      </c>
      <c r="M266" s="148" t="e">
        <f t="shared" si="70"/>
        <v>#VALUE!</v>
      </c>
      <c r="N266" s="148" t="e">
        <f t="shared" si="73"/>
        <v>#VALUE!</v>
      </c>
      <c r="O266" s="148"/>
      <c r="P266" s="148"/>
      <c r="Q266" s="148" t="e">
        <f t="shared" si="82"/>
        <v>#VALUE!</v>
      </c>
      <c r="R266" s="148" t="e">
        <f t="shared" si="83"/>
        <v>#VALUE!</v>
      </c>
      <c r="S266" s="137" t="e">
        <f t="shared" si="71"/>
        <v>#VALUE!</v>
      </c>
      <c r="T266" s="275" t="e">
        <f t="shared" si="86"/>
        <v>#VALUE!</v>
      </c>
      <c r="U266" s="275" t="e">
        <f t="shared" si="85"/>
        <v>#VALUE!</v>
      </c>
      <c r="V266" s="275" t="e">
        <f t="shared" si="85"/>
        <v>#VALUE!</v>
      </c>
      <c r="W266" s="275" t="e">
        <f t="shared" si="85"/>
        <v>#VALUE!</v>
      </c>
      <c r="X266" s="275" t="e">
        <f t="shared" si="85"/>
        <v>#VALUE!</v>
      </c>
      <c r="Y266" s="275" t="e">
        <f t="shared" si="85"/>
        <v>#VALUE!</v>
      </c>
      <c r="Z266" s="275" t="e">
        <f t="shared" si="85"/>
        <v>#VALUE!</v>
      </c>
      <c r="AA266" s="275" t="e">
        <f t="shared" si="85"/>
        <v>#VALUE!</v>
      </c>
      <c r="AB266" s="275" t="e">
        <f t="shared" si="85"/>
        <v>#VALUE!</v>
      </c>
      <c r="AC266" s="275" t="e">
        <f t="shared" si="85"/>
        <v>#VALUE!</v>
      </c>
      <c r="AD266" s="275" t="e">
        <f t="shared" si="85"/>
        <v>#VALUE!</v>
      </c>
      <c r="AE266" s="276" t="e">
        <f t="shared" si="74"/>
        <v>#VALUE!</v>
      </c>
    </row>
    <row r="267" spans="1:31">
      <c r="A267" s="133" t="e">
        <f t="shared" si="75"/>
        <v>#VALUE!</v>
      </c>
      <c r="B267" s="134" t="e">
        <f t="shared" si="76"/>
        <v>#VALUE!</v>
      </c>
      <c r="C267" s="134" t="e">
        <f t="shared" si="77"/>
        <v>#VALUE!</v>
      </c>
      <c r="D267" s="135" t="e">
        <f t="shared" si="78"/>
        <v>#VALUE!</v>
      </c>
      <c r="E267" s="150" t="e">
        <f t="shared" si="66"/>
        <v>#VALUE!</v>
      </c>
      <c r="F267" s="150" t="e">
        <f t="shared" si="67"/>
        <v>#VALUE!</v>
      </c>
      <c r="G267" s="136" t="e">
        <f t="shared" si="68"/>
        <v>#VALUE!</v>
      </c>
      <c r="H267" s="148" t="e">
        <f t="shared" si="72"/>
        <v>#VALUE!</v>
      </c>
      <c r="I267" s="148" t="e">
        <f t="shared" si="79"/>
        <v>#VALUE!</v>
      </c>
      <c r="J267" s="148" t="e">
        <f t="shared" si="69"/>
        <v>#VALUE!</v>
      </c>
      <c r="K267" s="148" t="e">
        <f t="shared" si="80"/>
        <v>#VALUE!</v>
      </c>
      <c r="L267" s="148" t="e">
        <f t="shared" si="81"/>
        <v>#VALUE!</v>
      </c>
      <c r="M267" s="148" t="e">
        <f t="shared" si="70"/>
        <v>#VALUE!</v>
      </c>
      <c r="N267" s="148" t="e">
        <f t="shared" si="73"/>
        <v>#VALUE!</v>
      </c>
      <c r="O267" s="148"/>
      <c r="P267" s="148"/>
      <c r="Q267" s="148" t="e">
        <f t="shared" si="82"/>
        <v>#VALUE!</v>
      </c>
      <c r="R267" s="148" t="e">
        <f t="shared" si="83"/>
        <v>#VALUE!</v>
      </c>
      <c r="S267" s="137" t="e">
        <f t="shared" si="71"/>
        <v>#VALUE!</v>
      </c>
      <c r="T267" s="275" t="e">
        <f t="shared" si="86"/>
        <v>#VALUE!</v>
      </c>
      <c r="U267" s="275" t="e">
        <f t="shared" si="85"/>
        <v>#VALUE!</v>
      </c>
      <c r="V267" s="275" t="e">
        <f t="shared" si="85"/>
        <v>#VALUE!</v>
      </c>
      <c r="W267" s="275" t="e">
        <f t="shared" si="85"/>
        <v>#VALUE!</v>
      </c>
      <c r="X267" s="275" t="e">
        <f t="shared" si="85"/>
        <v>#VALUE!</v>
      </c>
      <c r="Y267" s="275" t="e">
        <f t="shared" si="85"/>
        <v>#VALUE!</v>
      </c>
      <c r="Z267" s="275" t="e">
        <f t="shared" si="85"/>
        <v>#VALUE!</v>
      </c>
      <c r="AA267" s="275" t="e">
        <f t="shared" si="85"/>
        <v>#VALUE!</v>
      </c>
      <c r="AB267" s="275" t="e">
        <f t="shared" si="85"/>
        <v>#VALUE!</v>
      </c>
      <c r="AC267" s="275" t="e">
        <f t="shared" si="85"/>
        <v>#VALUE!</v>
      </c>
      <c r="AD267" s="275" t="e">
        <f t="shared" si="85"/>
        <v>#VALUE!</v>
      </c>
      <c r="AE267" s="276" t="e">
        <f t="shared" si="74"/>
        <v>#VALUE!</v>
      </c>
    </row>
    <row r="268" spans="1:31">
      <c r="A268" s="133" t="e">
        <f t="shared" si="75"/>
        <v>#VALUE!</v>
      </c>
      <c r="B268" s="134" t="e">
        <f t="shared" si="76"/>
        <v>#VALUE!</v>
      </c>
      <c r="C268" s="134" t="e">
        <f t="shared" si="77"/>
        <v>#VALUE!</v>
      </c>
      <c r="D268" s="135" t="e">
        <f t="shared" si="78"/>
        <v>#VALUE!</v>
      </c>
      <c r="E268" s="150" t="e">
        <f t="shared" si="66"/>
        <v>#VALUE!</v>
      </c>
      <c r="F268" s="150" t="e">
        <f t="shared" si="67"/>
        <v>#VALUE!</v>
      </c>
      <c r="G268" s="136" t="e">
        <f t="shared" si="68"/>
        <v>#VALUE!</v>
      </c>
      <c r="H268" s="148" t="e">
        <f t="shared" si="72"/>
        <v>#VALUE!</v>
      </c>
      <c r="I268" s="148" t="e">
        <f t="shared" si="79"/>
        <v>#VALUE!</v>
      </c>
      <c r="J268" s="148" t="e">
        <f t="shared" si="69"/>
        <v>#VALUE!</v>
      </c>
      <c r="K268" s="148" t="e">
        <f t="shared" si="80"/>
        <v>#VALUE!</v>
      </c>
      <c r="L268" s="148" t="e">
        <f t="shared" si="81"/>
        <v>#VALUE!</v>
      </c>
      <c r="M268" s="148" t="e">
        <f t="shared" si="70"/>
        <v>#VALUE!</v>
      </c>
      <c r="N268" s="148" t="e">
        <f t="shared" si="73"/>
        <v>#VALUE!</v>
      </c>
      <c r="O268" s="148"/>
      <c r="P268" s="148"/>
      <c r="Q268" s="148" t="e">
        <f t="shared" si="82"/>
        <v>#VALUE!</v>
      </c>
      <c r="R268" s="148" t="e">
        <f t="shared" si="83"/>
        <v>#VALUE!</v>
      </c>
      <c r="S268" s="137" t="e">
        <f t="shared" si="71"/>
        <v>#VALUE!</v>
      </c>
      <c r="T268" s="275" t="e">
        <f t="shared" si="86"/>
        <v>#VALUE!</v>
      </c>
      <c r="U268" s="275" t="e">
        <f t="shared" si="85"/>
        <v>#VALUE!</v>
      </c>
      <c r="V268" s="275" t="e">
        <f t="shared" si="85"/>
        <v>#VALUE!</v>
      </c>
      <c r="W268" s="275" t="e">
        <f t="shared" si="85"/>
        <v>#VALUE!</v>
      </c>
      <c r="X268" s="275" t="e">
        <f t="shared" si="85"/>
        <v>#VALUE!</v>
      </c>
      <c r="Y268" s="275" t="e">
        <f t="shared" si="85"/>
        <v>#VALUE!</v>
      </c>
      <c r="Z268" s="275" t="e">
        <f t="shared" si="85"/>
        <v>#VALUE!</v>
      </c>
      <c r="AA268" s="275" t="e">
        <f t="shared" si="85"/>
        <v>#VALUE!</v>
      </c>
      <c r="AB268" s="275" t="e">
        <f t="shared" si="85"/>
        <v>#VALUE!</v>
      </c>
      <c r="AC268" s="275" t="e">
        <f t="shared" si="85"/>
        <v>#VALUE!</v>
      </c>
      <c r="AD268" s="275" t="e">
        <f t="shared" si="85"/>
        <v>#VALUE!</v>
      </c>
      <c r="AE268" s="276" t="e">
        <f t="shared" si="74"/>
        <v>#VALUE!</v>
      </c>
    </row>
    <row r="269" spans="1:31">
      <c r="A269" s="133" t="e">
        <f t="shared" si="75"/>
        <v>#VALUE!</v>
      </c>
      <c r="B269" s="134" t="e">
        <f t="shared" si="76"/>
        <v>#VALUE!</v>
      </c>
      <c r="C269" s="134" t="e">
        <f t="shared" si="77"/>
        <v>#VALUE!</v>
      </c>
      <c r="D269" s="135" t="e">
        <f t="shared" si="78"/>
        <v>#VALUE!</v>
      </c>
      <c r="E269" s="150" t="e">
        <f t="shared" si="66"/>
        <v>#VALUE!</v>
      </c>
      <c r="F269" s="150" t="e">
        <f t="shared" si="67"/>
        <v>#VALUE!</v>
      </c>
      <c r="G269" s="136" t="e">
        <f t="shared" si="68"/>
        <v>#VALUE!</v>
      </c>
      <c r="H269" s="148" t="e">
        <f t="shared" si="72"/>
        <v>#VALUE!</v>
      </c>
      <c r="I269" s="148" t="e">
        <f t="shared" si="79"/>
        <v>#VALUE!</v>
      </c>
      <c r="J269" s="148" t="e">
        <f t="shared" si="69"/>
        <v>#VALUE!</v>
      </c>
      <c r="K269" s="148" t="e">
        <f t="shared" si="80"/>
        <v>#VALUE!</v>
      </c>
      <c r="L269" s="148" t="e">
        <f t="shared" si="81"/>
        <v>#VALUE!</v>
      </c>
      <c r="M269" s="148" t="e">
        <f t="shared" si="70"/>
        <v>#VALUE!</v>
      </c>
      <c r="N269" s="148" t="e">
        <f t="shared" si="73"/>
        <v>#VALUE!</v>
      </c>
      <c r="O269" s="148"/>
      <c r="P269" s="148"/>
      <c r="Q269" s="148" t="e">
        <f t="shared" si="82"/>
        <v>#VALUE!</v>
      </c>
      <c r="R269" s="148" t="e">
        <f t="shared" si="83"/>
        <v>#VALUE!</v>
      </c>
      <c r="S269" s="137" t="e">
        <f t="shared" si="71"/>
        <v>#VALUE!</v>
      </c>
      <c r="T269" s="275" t="e">
        <f t="shared" si="86"/>
        <v>#VALUE!</v>
      </c>
      <c r="U269" s="275" t="e">
        <f t="shared" si="85"/>
        <v>#VALUE!</v>
      </c>
      <c r="V269" s="275" t="e">
        <f t="shared" si="85"/>
        <v>#VALUE!</v>
      </c>
      <c r="W269" s="275" t="e">
        <f t="shared" si="85"/>
        <v>#VALUE!</v>
      </c>
      <c r="X269" s="275" t="e">
        <f t="shared" si="85"/>
        <v>#VALUE!</v>
      </c>
      <c r="Y269" s="275" t="e">
        <f t="shared" si="85"/>
        <v>#VALUE!</v>
      </c>
      <c r="Z269" s="275" t="e">
        <f t="shared" si="85"/>
        <v>#VALUE!</v>
      </c>
      <c r="AA269" s="275" t="e">
        <f t="shared" si="85"/>
        <v>#VALUE!</v>
      </c>
      <c r="AB269" s="275" t="e">
        <f t="shared" si="85"/>
        <v>#VALUE!</v>
      </c>
      <c r="AC269" s="275" t="e">
        <f t="shared" si="85"/>
        <v>#VALUE!</v>
      </c>
      <c r="AD269" s="275" t="e">
        <f t="shared" si="85"/>
        <v>#VALUE!</v>
      </c>
      <c r="AE269" s="276" t="e">
        <f t="shared" si="74"/>
        <v>#VALUE!</v>
      </c>
    </row>
    <row r="270" spans="1:31">
      <c r="A270" s="133" t="e">
        <f t="shared" si="75"/>
        <v>#VALUE!</v>
      </c>
      <c r="B270" s="134" t="e">
        <f t="shared" si="76"/>
        <v>#VALUE!</v>
      </c>
      <c r="C270" s="134" t="e">
        <f t="shared" si="77"/>
        <v>#VALUE!</v>
      </c>
      <c r="D270" s="135" t="e">
        <f t="shared" si="78"/>
        <v>#VALUE!</v>
      </c>
      <c r="E270" s="150" t="e">
        <f t="shared" si="66"/>
        <v>#VALUE!</v>
      </c>
      <c r="F270" s="150" t="e">
        <f t="shared" si="67"/>
        <v>#VALUE!</v>
      </c>
      <c r="G270" s="136" t="e">
        <f t="shared" si="68"/>
        <v>#VALUE!</v>
      </c>
      <c r="H270" s="148" t="e">
        <f t="shared" si="72"/>
        <v>#VALUE!</v>
      </c>
      <c r="I270" s="148" t="e">
        <f t="shared" si="79"/>
        <v>#VALUE!</v>
      </c>
      <c r="J270" s="148" t="e">
        <f t="shared" si="69"/>
        <v>#VALUE!</v>
      </c>
      <c r="K270" s="148" t="e">
        <f t="shared" si="80"/>
        <v>#VALUE!</v>
      </c>
      <c r="L270" s="148" t="e">
        <f t="shared" si="81"/>
        <v>#VALUE!</v>
      </c>
      <c r="M270" s="148" t="e">
        <f t="shared" si="70"/>
        <v>#VALUE!</v>
      </c>
      <c r="N270" s="148" t="e">
        <f t="shared" si="73"/>
        <v>#VALUE!</v>
      </c>
      <c r="O270" s="148"/>
      <c r="P270" s="148"/>
      <c r="Q270" s="148" t="e">
        <f t="shared" si="82"/>
        <v>#VALUE!</v>
      </c>
      <c r="R270" s="148" t="e">
        <f t="shared" si="83"/>
        <v>#VALUE!</v>
      </c>
      <c r="S270" s="137" t="e">
        <f t="shared" si="71"/>
        <v>#VALUE!</v>
      </c>
      <c r="T270" s="275" t="e">
        <f t="shared" si="86"/>
        <v>#VALUE!</v>
      </c>
      <c r="U270" s="275" t="e">
        <f t="shared" si="85"/>
        <v>#VALUE!</v>
      </c>
      <c r="V270" s="275" t="e">
        <f t="shared" si="85"/>
        <v>#VALUE!</v>
      </c>
      <c r="W270" s="275" t="e">
        <f t="shared" si="85"/>
        <v>#VALUE!</v>
      </c>
      <c r="X270" s="275" t="e">
        <f t="shared" si="85"/>
        <v>#VALUE!</v>
      </c>
      <c r="Y270" s="275" t="e">
        <f t="shared" si="85"/>
        <v>#VALUE!</v>
      </c>
      <c r="Z270" s="275" t="e">
        <f t="shared" si="85"/>
        <v>#VALUE!</v>
      </c>
      <c r="AA270" s="275" t="e">
        <f t="shared" si="85"/>
        <v>#VALUE!</v>
      </c>
      <c r="AB270" s="275" t="e">
        <f t="shared" si="85"/>
        <v>#VALUE!</v>
      </c>
      <c r="AC270" s="275" t="e">
        <f t="shared" si="85"/>
        <v>#VALUE!</v>
      </c>
      <c r="AD270" s="275" t="e">
        <f t="shared" si="85"/>
        <v>#VALUE!</v>
      </c>
      <c r="AE270" s="276" t="e">
        <f t="shared" si="74"/>
        <v>#VALUE!</v>
      </c>
    </row>
    <row r="271" spans="1:31">
      <c r="A271" s="133" t="e">
        <f t="shared" si="75"/>
        <v>#VALUE!</v>
      </c>
      <c r="B271" s="134" t="e">
        <f t="shared" si="76"/>
        <v>#VALUE!</v>
      </c>
      <c r="C271" s="134" t="e">
        <f t="shared" si="77"/>
        <v>#VALUE!</v>
      </c>
      <c r="D271" s="135" t="e">
        <f t="shared" si="78"/>
        <v>#VALUE!</v>
      </c>
      <c r="E271" s="150" t="e">
        <f t="shared" si="66"/>
        <v>#VALUE!</v>
      </c>
      <c r="F271" s="150" t="e">
        <f t="shared" si="67"/>
        <v>#VALUE!</v>
      </c>
      <c r="G271" s="136" t="e">
        <f t="shared" si="68"/>
        <v>#VALUE!</v>
      </c>
      <c r="H271" s="148" t="e">
        <f t="shared" si="72"/>
        <v>#VALUE!</v>
      </c>
      <c r="I271" s="148" t="e">
        <f t="shared" si="79"/>
        <v>#VALUE!</v>
      </c>
      <c r="J271" s="148" t="e">
        <f t="shared" si="69"/>
        <v>#VALUE!</v>
      </c>
      <c r="K271" s="148" t="e">
        <f t="shared" si="80"/>
        <v>#VALUE!</v>
      </c>
      <c r="L271" s="148" t="e">
        <f t="shared" si="81"/>
        <v>#VALUE!</v>
      </c>
      <c r="M271" s="148" t="e">
        <f t="shared" si="70"/>
        <v>#VALUE!</v>
      </c>
      <c r="N271" s="148" t="e">
        <f t="shared" si="73"/>
        <v>#VALUE!</v>
      </c>
      <c r="O271" s="148"/>
      <c r="P271" s="148"/>
      <c r="Q271" s="148" t="e">
        <f t="shared" si="82"/>
        <v>#VALUE!</v>
      </c>
      <c r="R271" s="148" t="e">
        <f t="shared" si="83"/>
        <v>#VALUE!</v>
      </c>
      <c r="S271" s="137" t="e">
        <f t="shared" si="71"/>
        <v>#VALUE!</v>
      </c>
      <c r="T271" s="275" t="e">
        <f t="shared" si="86"/>
        <v>#VALUE!</v>
      </c>
      <c r="U271" s="275" t="e">
        <f t="shared" si="85"/>
        <v>#VALUE!</v>
      </c>
      <c r="V271" s="275" t="e">
        <f t="shared" si="85"/>
        <v>#VALUE!</v>
      </c>
      <c r="W271" s="275" t="e">
        <f t="shared" si="85"/>
        <v>#VALUE!</v>
      </c>
      <c r="X271" s="275" t="e">
        <f t="shared" si="85"/>
        <v>#VALUE!</v>
      </c>
      <c r="Y271" s="275" t="e">
        <f t="shared" si="85"/>
        <v>#VALUE!</v>
      </c>
      <c r="Z271" s="275" t="e">
        <f t="shared" si="85"/>
        <v>#VALUE!</v>
      </c>
      <c r="AA271" s="275" t="e">
        <f t="shared" si="85"/>
        <v>#VALUE!</v>
      </c>
      <c r="AB271" s="275" t="e">
        <f t="shared" si="85"/>
        <v>#VALUE!</v>
      </c>
      <c r="AC271" s="275" t="e">
        <f t="shared" si="85"/>
        <v>#VALUE!</v>
      </c>
      <c r="AD271" s="275" t="e">
        <f t="shared" si="85"/>
        <v>#VALUE!</v>
      </c>
      <c r="AE271" s="276" t="e">
        <f t="shared" si="74"/>
        <v>#VALUE!</v>
      </c>
    </row>
    <row r="272" spans="1:31">
      <c r="A272" s="133" t="e">
        <f t="shared" si="75"/>
        <v>#VALUE!</v>
      </c>
      <c r="B272" s="134" t="e">
        <f t="shared" si="76"/>
        <v>#VALUE!</v>
      </c>
      <c r="C272" s="134" t="e">
        <f t="shared" si="77"/>
        <v>#VALUE!</v>
      </c>
      <c r="D272" s="135" t="e">
        <f t="shared" si="78"/>
        <v>#VALUE!</v>
      </c>
      <c r="E272" s="150" t="e">
        <f t="shared" si="66"/>
        <v>#VALUE!</v>
      </c>
      <c r="F272" s="150" t="e">
        <f t="shared" si="67"/>
        <v>#VALUE!</v>
      </c>
      <c r="G272" s="136" t="e">
        <f t="shared" si="68"/>
        <v>#VALUE!</v>
      </c>
      <c r="H272" s="148" t="e">
        <f t="shared" si="72"/>
        <v>#VALUE!</v>
      </c>
      <c r="I272" s="148" t="e">
        <f t="shared" si="79"/>
        <v>#VALUE!</v>
      </c>
      <c r="J272" s="148" t="e">
        <f t="shared" si="69"/>
        <v>#VALUE!</v>
      </c>
      <c r="K272" s="148" t="e">
        <f t="shared" si="80"/>
        <v>#VALUE!</v>
      </c>
      <c r="L272" s="148" t="e">
        <f t="shared" si="81"/>
        <v>#VALUE!</v>
      </c>
      <c r="M272" s="148" t="e">
        <f t="shared" si="70"/>
        <v>#VALUE!</v>
      </c>
      <c r="N272" s="148" t="e">
        <f t="shared" si="73"/>
        <v>#VALUE!</v>
      </c>
      <c r="O272" s="148"/>
      <c r="P272" s="148"/>
      <c r="Q272" s="148" t="e">
        <f t="shared" si="82"/>
        <v>#VALUE!</v>
      </c>
      <c r="R272" s="148" t="e">
        <f t="shared" si="83"/>
        <v>#VALUE!</v>
      </c>
      <c r="S272" s="137" t="e">
        <f t="shared" si="71"/>
        <v>#VALUE!</v>
      </c>
      <c r="T272" s="275" t="e">
        <f t="shared" si="86"/>
        <v>#VALUE!</v>
      </c>
      <c r="U272" s="275" t="e">
        <f t="shared" si="85"/>
        <v>#VALUE!</v>
      </c>
      <c r="V272" s="275" t="e">
        <f t="shared" si="85"/>
        <v>#VALUE!</v>
      </c>
      <c r="W272" s="275" t="e">
        <f t="shared" si="85"/>
        <v>#VALUE!</v>
      </c>
      <c r="X272" s="275" t="e">
        <f t="shared" si="85"/>
        <v>#VALUE!</v>
      </c>
      <c r="Y272" s="275" t="e">
        <f t="shared" si="85"/>
        <v>#VALUE!</v>
      </c>
      <c r="Z272" s="275" t="e">
        <f t="shared" si="85"/>
        <v>#VALUE!</v>
      </c>
      <c r="AA272" s="275" t="e">
        <f t="shared" si="85"/>
        <v>#VALUE!</v>
      </c>
      <c r="AB272" s="275" t="e">
        <f t="shared" si="85"/>
        <v>#VALUE!</v>
      </c>
      <c r="AC272" s="275" t="e">
        <f t="shared" si="85"/>
        <v>#VALUE!</v>
      </c>
      <c r="AD272" s="275" t="e">
        <f t="shared" si="85"/>
        <v>#VALUE!</v>
      </c>
      <c r="AE272" s="276" t="e">
        <f t="shared" si="74"/>
        <v>#VALUE!</v>
      </c>
    </row>
    <row r="273" spans="1:31">
      <c r="A273" s="133" t="e">
        <f t="shared" si="75"/>
        <v>#VALUE!</v>
      </c>
      <c r="B273" s="134" t="e">
        <f t="shared" si="76"/>
        <v>#VALUE!</v>
      </c>
      <c r="C273" s="134" t="e">
        <f t="shared" si="77"/>
        <v>#VALUE!</v>
      </c>
      <c r="D273" s="135" t="e">
        <f t="shared" si="78"/>
        <v>#VALUE!</v>
      </c>
      <c r="E273" s="150" t="e">
        <f t="shared" ref="E273:E336" si="87">IF(A273&lt;&gt;"", IF(F273="N",0, ROUNDDOWN(IF(S273="Y", MAX(Q273, 0), MIN(BondAmountInvested*G273/Freq, Max_Wdwl_amt)), 2)),"")</f>
        <v>#VALUE!</v>
      </c>
      <c r="F273" s="150" t="e">
        <f t="shared" ref="F273:F336" si="88">IF(A273&lt;&gt;"",  IF(A273&lt;first_projection_wdl_mth,"N",IF(A273=first_projection_wdl_mth,"Y",IF(INT((A273-first_projection_wdl_mth)/Mths_between_Wdwls)=(A273-first_projection_wdl_mth)/Mths_between_Wdwls,"Y","N"))),"")</f>
        <v>#VALUE!</v>
      </c>
      <c r="G273" s="136" t="e">
        <f t="shared" ref="G273:G336" si="89">IF(A273&lt;&gt;"", IncomeRetained, "")</f>
        <v>#VALUE!</v>
      </c>
      <c r="H273" s="148" t="e">
        <f t="shared" si="72"/>
        <v>#VALUE!</v>
      </c>
      <c r="I273" s="148" t="e">
        <f t="shared" si="79"/>
        <v>#VALUE!</v>
      </c>
      <c r="J273" s="148" t="e">
        <f t="shared" ref="J273:J336" si="90">IF(A273&lt;&gt;"", (MIN(E273, Q273)-I273)*(1-IF(D273&lt;chargeable_gain_taxrate_change_date,chargeable_gain_taxrate_pre_change,chargeable_gain_taxrate_post_change))+I273, "")</f>
        <v>#VALUE!</v>
      </c>
      <c r="K273" s="148" t="e">
        <f t="shared" si="80"/>
        <v>#VALUE!</v>
      </c>
      <c r="L273" s="148" t="e">
        <f t="shared" si="81"/>
        <v>#VALUE!</v>
      </c>
      <c r="M273" s="148" t="e">
        <f t="shared" ref="M273:M336" si="91">IF(A273="", "", L273*Mthly_growth_rate)</f>
        <v>#VALUE!</v>
      </c>
      <c r="N273" s="148" t="e">
        <f t="shared" si="73"/>
        <v>#VALUE!</v>
      </c>
      <c r="O273" s="148"/>
      <c r="P273" s="148"/>
      <c r="Q273" s="148" t="e">
        <f t="shared" si="82"/>
        <v>#VALUE!</v>
      </c>
      <c r="R273" s="148" t="e">
        <f t="shared" si="83"/>
        <v>#VALUE!</v>
      </c>
      <c r="S273" s="137" t="e">
        <f t="shared" ref="S273:S336" si="92">IF(A273="", "", IF(S272="Y", "Y", IF(Q273-IF(F273="Y", MIN(BondAmountInvested*G273/Freq,Max_Wdwl_amt), 0)&lt;=0, "Y", "N")))</f>
        <v>#VALUE!</v>
      </c>
      <c r="T273" s="275" t="e">
        <f t="shared" si="86"/>
        <v>#VALUE!</v>
      </c>
      <c r="U273" s="275" t="e">
        <f t="shared" si="85"/>
        <v>#VALUE!</v>
      </c>
      <c r="V273" s="275" t="e">
        <f t="shared" si="85"/>
        <v>#VALUE!</v>
      </c>
      <c r="W273" s="275" t="e">
        <f t="shared" si="85"/>
        <v>#VALUE!</v>
      </c>
      <c r="X273" s="275" t="e">
        <f t="shared" si="85"/>
        <v>#VALUE!</v>
      </c>
      <c r="Y273" s="275" t="e">
        <f t="shared" si="85"/>
        <v>#VALUE!</v>
      </c>
      <c r="Z273" s="275" t="e">
        <f t="shared" si="85"/>
        <v>#VALUE!</v>
      </c>
      <c r="AA273" s="275" t="e">
        <f t="shared" si="85"/>
        <v>#VALUE!</v>
      </c>
      <c r="AB273" s="275" t="e">
        <f t="shared" si="85"/>
        <v>#VALUE!</v>
      </c>
      <c r="AC273" s="275" t="e">
        <f t="shared" si="85"/>
        <v>#VALUE!</v>
      </c>
      <c r="AD273" s="275" t="e">
        <f t="shared" si="85"/>
        <v>#VALUE!</v>
      </c>
      <c r="AE273" s="276" t="e">
        <f t="shared" si="74"/>
        <v>#VALUE!</v>
      </c>
    </row>
    <row r="274" spans="1:31">
      <c r="A274" s="133" t="e">
        <f t="shared" si="75"/>
        <v>#VALUE!</v>
      </c>
      <c r="B274" s="134" t="e">
        <f t="shared" si="76"/>
        <v>#VALUE!</v>
      </c>
      <c r="C274" s="134" t="e">
        <f t="shared" si="77"/>
        <v>#VALUE!</v>
      </c>
      <c r="D274" s="135" t="e">
        <f t="shared" si="78"/>
        <v>#VALUE!</v>
      </c>
      <c r="E274" s="150" t="e">
        <f t="shared" si="87"/>
        <v>#VALUE!</v>
      </c>
      <c r="F274" s="150" t="e">
        <f t="shared" si="88"/>
        <v>#VALUE!</v>
      </c>
      <c r="G274" s="136" t="e">
        <f t="shared" si="89"/>
        <v>#VALUE!</v>
      </c>
      <c r="H274" s="148" t="e">
        <f t="shared" ref="H274:H337" si="93">IF(A274&lt;&gt;"", IF(B274&lt;Max_tax_free_term, IF(AND(C274=1, B274&lt;Max_tax_free_term), Annual_tax_free_Wdwl, 0), 0)+H273-I273, "")</f>
        <v>#VALUE!</v>
      </c>
      <c r="I274" s="148" t="e">
        <f t="shared" si="79"/>
        <v>#VALUE!</v>
      </c>
      <c r="J274" s="148" t="e">
        <f t="shared" si="90"/>
        <v>#VALUE!</v>
      </c>
      <c r="K274" s="148" t="e">
        <f t="shared" si="80"/>
        <v>#VALUE!</v>
      </c>
      <c r="L274" s="148" t="e">
        <f t="shared" si="81"/>
        <v>#VALUE!</v>
      </c>
      <c r="M274" s="148" t="e">
        <f t="shared" si="91"/>
        <v>#VALUE!</v>
      </c>
      <c r="N274" s="148" t="e">
        <f t="shared" ref="N274:N337" si="94">IF(A274="", "", AE274)</f>
        <v>#VALUE!</v>
      </c>
      <c r="O274" s="148"/>
      <c r="P274" s="148"/>
      <c r="Q274" s="148" t="e">
        <f t="shared" si="82"/>
        <v>#VALUE!</v>
      </c>
      <c r="R274" s="148" t="e">
        <f t="shared" si="83"/>
        <v>#VALUE!</v>
      </c>
      <c r="S274" s="137" t="e">
        <f t="shared" si="92"/>
        <v>#VALUE!</v>
      </c>
      <c r="T274" s="275" t="e">
        <f t="shared" si="86"/>
        <v>#VALUE!</v>
      </c>
      <c r="U274" s="275" t="e">
        <f t="shared" si="85"/>
        <v>#VALUE!</v>
      </c>
      <c r="V274" s="275" t="e">
        <f t="shared" si="85"/>
        <v>#VALUE!</v>
      </c>
      <c r="W274" s="275" t="e">
        <f t="shared" si="85"/>
        <v>#VALUE!</v>
      </c>
      <c r="X274" s="275" t="e">
        <f t="shared" si="85"/>
        <v>#VALUE!</v>
      </c>
      <c r="Y274" s="275" t="e">
        <f t="shared" si="85"/>
        <v>#VALUE!</v>
      </c>
      <c r="Z274" s="275" t="e">
        <f t="shared" si="85"/>
        <v>#VALUE!</v>
      </c>
      <c r="AA274" s="275" t="e">
        <f t="shared" si="85"/>
        <v>#VALUE!</v>
      </c>
      <c r="AB274" s="275" t="e">
        <f t="shared" si="85"/>
        <v>#VALUE!</v>
      </c>
      <c r="AC274" s="275" t="e">
        <f t="shared" si="85"/>
        <v>#VALUE!</v>
      </c>
      <c r="AD274" s="275" t="e">
        <f t="shared" si="85"/>
        <v>#VALUE!</v>
      </c>
      <c r="AE274" s="276" t="e">
        <f t="shared" ref="AE274:AE337" si="95">SUMPRODUCT(T274:AD274,T$9:AD$9)/100/12</f>
        <v>#VALUE!</v>
      </c>
    </row>
    <row r="275" spans="1:31">
      <c r="A275" s="133" t="e">
        <f t="shared" ref="A275:A338" si="96">IF(A274&lt;$D$11, A274+1, "")</f>
        <v>#VALUE!</v>
      </c>
      <c r="B275" s="134" t="e">
        <f t="shared" ref="B275:B338" si="97">IF(A275&lt;&gt;"", IF(C275=1, B274+1, B274), "")</f>
        <v>#VALUE!</v>
      </c>
      <c r="C275" s="134" t="e">
        <f t="shared" ref="C275:C338" si="98">IF(A275&lt;&gt;"", IF(C274=12, 1, C274+1), "")</f>
        <v>#VALUE!</v>
      </c>
      <c r="D275" s="135" t="e">
        <f t="shared" ref="D275:D338" si="99">IF(A275&lt;&gt;"", DATE(YEAR(D274), MONTH(D274)+1, DAY(D274)), "")</f>
        <v>#VALUE!</v>
      </c>
      <c r="E275" s="150" t="e">
        <f t="shared" si="87"/>
        <v>#VALUE!</v>
      </c>
      <c r="F275" s="150" t="e">
        <f t="shared" si="88"/>
        <v>#VALUE!</v>
      </c>
      <c r="G275" s="136" t="e">
        <f t="shared" si="89"/>
        <v>#VALUE!</v>
      </c>
      <c r="H275" s="148" t="e">
        <f t="shared" si="93"/>
        <v>#VALUE!</v>
      </c>
      <c r="I275" s="148" t="e">
        <f t="shared" ref="I275:I338" si="100">IF(A275&lt;&gt;"", MIN(E275, H275, Q275), "")</f>
        <v>#VALUE!</v>
      </c>
      <c r="J275" s="148" t="e">
        <f t="shared" si="90"/>
        <v>#VALUE!</v>
      </c>
      <c r="K275" s="148" t="e">
        <f t="shared" ref="K275:K338" si="101">IF(A275="", "", $I$12^(A275/12)*J275)</f>
        <v>#VALUE!</v>
      </c>
      <c r="L275" s="148" t="e">
        <f t="shared" ref="L275:L338" si="102">IF(A275="", "", R274)</f>
        <v>#VALUE!</v>
      </c>
      <c r="M275" s="148" t="e">
        <f t="shared" si="91"/>
        <v>#VALUE!</v>
      </c>
      <c r="N275" s="148" t="e">
        <f t="shared" si="94"/>
        <v>#VALUE!</v>
      </c>
      <c r="O275" s="148"/>
      <c r="P275" s="148"/>
      <c r="Q275" s="148" t="e">
        <f t="shared" ref="Q275:Q338" si="103">IF(A275 = "", 0, MAX(M275 - (SUM(N275:P275)), 0))</f>
        <v>#VALUE!</v>
      </c>
      <c r="R275" s="148" t="e">
        <f t="shared" ref="R275:R338" si="104">IF(A275="", "", MAX(Q275-E275, 0))</f>
        <v>#VALUE!</v>
      </c>
      <c r="S275" s="137" t="e">
        <f t="shared" si="92"/>
        <v>#VALUE!</v>
      </c>
      <c r="T275" s="275" t="e">
        <f t="shared" si="86"/>
        <v>#VALUE!</v>
      </c>
      <c r="U275" s="275" t="e">
        <f t="shared" si="85"/>
        <v>#VALUE!</v>
      </c>
      <c r="V275" s="275" t="e">
        <f t="shared" si="85"/>
        <v>#VALUE!</v>
      </c>
      <c r="W275" s="275" t="e">
        <f t="shared" si="85"/>
        <v>#VALUE!</v>
      </c>
      <c r="X275" s="275" t="e">
        <f t="shared" si="85"/>
        <v>#VALUE!</v>
      </c>
      <c r="Y275" s="275" t="e">
        <f t="shared" si="85"/>
        <v>#VALUE!</v>
      </c>
      <c r="Z275" s="275" t="e">
        <f t="shared" si="85"/>
        <v>#VALUE!</v>
      </c>
      <c r="AA275" s="275" t="e">
        <f t="shared" si="85"/>
        <v>#VALUE!</v>
      </c>
      <c r="AB275" s="275" t="e">
        <f t="shared" si="85"/>
        <v>#VALUE!</v>
      </c>
      <c r="AC275" s="275" t="e">
        <f t="shared" si="85"/>
        <v>#VALUE!</v>
      </c>
      <c r="AD275" s="275" t="e">
        <f t="shared" si="85"/>
        <v>#VALUE!</v>
      </c>
      <c r="AE275" s="276" t="e">
        <f t="shared" si="95"/>
        <v>#VALUE!</v>
      </c>
    </row>
    <row r="276" spans="1:31">
      <c r="A276" s="133" t="e">
        <f t="shared" si="96"/>
        <v>#VALUE!</v>
      </c>
      <c r="B276" s="134" t="e">
        <f t="shared" si="97"/>
        <v>#VALUE!</v>
      </c>
      <c r="C276" s="134" t="e">
        <f t="shared" si="98"/>
        <v>#VALUE!</v>
      </c>
      <c r="D276" s="135" t="e">
        <f t="shared" si="99"/>
        <v>#VALUE!</v>
      </c>
      <c r="E276" s="150" t="e">
        <f t="shared" si="87"/>
        <v>#VALUE!</v>
      </c>
      <c r="F276" s="150" t="e">
        <f t="shared" si="88"/>
        <v>#VALUE!</v>
      </c>
      <c r="G276" s="136" t="e">
        <f t="shared" si="89"/>
        <v>#VALUE!</v>
      </c>
      <c r="H276" s="148" t="e">
        <f t="shared" si="93"/>
        <v>#VALUE!</v>
      </c>
      <c r="I276" s="148" t="e">
        <f t="shared" si="100"/>
        <v>#VALUE!</v>
      </c>
      <c r="J276" s="148" t="e">
        <f t="shared" si="90"/>
        <v>#VALUE!</v>
      </c>
      <c r="K276" s="148" t="e">
        <f t="shared" si="101"/>
        <v>#VALUE!</v>
      </c>
      <c r="L276" s="148" t="e">
        <f t="shared" si="102"/>
        <v>#VALUE!</v>
      </c>
      <c r="M276" s="148" t="e">
        <f t="shared" si="91"/>
        <v>#VALUE!</v>
      </c>
      <c r="N276" s="148" t="e">
        <f t="shared" si="94"/>
        <v>#VALUE!</v>
      </c>
      <c r="O276" s="148"/>
      <c r="P276" s="148"/>
      <c r="Q276" s="148" t="e">
        <f t="shared" si="103"/>
        <v>#VALUE!</v>
      </c>
      <c r="R276" s="148" t="e">
        <f t="shared" si="104"/>
        <v>#VALUE!</v>
      </c>
      <c r="S276" s="137" t="e">
        <f t="shared" si="92"/>
        <v>#VALUE!</v>
      </c>
      <c r="T276" s="275" t="e">
        <f t="shared" si="86"/>
        <v>#VALUE!</v>
      </c>
      <c r="U276" s="275" t="e">
        <f t="shared" si="85"/>
        <v>#VALUE!</v>
      </c>
      <c r="V276" s="275" t="e">
        <f t="shared" si="85"/>
        <v>#VALUE!</v>
      </c>
      <c r="W276" s="275" t="e">
        <f t="shared" si="85"/>
        <v>#VALUE!</v>
      </c>
      <c r="X276" s="275" t="e">
        <f t="shared" si="85"/>
        <v>#VALUE!</v>
      </c>
      <c r="Y276" s="275" t="e">
        <f t="shared" si="85"/>
        <v>#VALUE!</v>
      </c>
      <c r="Z276" s="275" t="e">
        <f t="shared" si="85"/>
        <v>#VALUE!</v>
      </c>
      <c r="AA276" s="275" t="e">
        <f t="shared" si="85"/>
        <v>#VALUE!</v>
      </c>
      <c r="AB276" s="275" t="e">
        <f t="shared" si="85"/>
        <v>#VALUE!</v>
      </c>
      <c r="AC276" s="275" t="e">
        <f t="shared" si="85"/>
        <v>#VALUE!</v>
      </c>
      <c r="AD276" s="275" t="e">
        <f t="shared" si="85"/>
        <v>#VALUE!</v>
      </c>
      <c r="AE276" s="276" t="e">
        <f t="shared" si="95"/>
        <v>#VALUE!</v>
      </c>
    </row>
    <row r="277" spans="1:31">
      <c r="A277" s="133" t="e">
        <f t="shared" si="96"/>
        <v>#VALUE!</v>
      </c>
      <c r="B277" s="134" t="e">
        <f t="shared" si="97"/>
        <v>#VALUE!</v>
      </c>
      <c r="C277" s="134" t="e">
        <f t="shared" si="98"/>
        <v>#VALUE!</v>
      </c>
      <c r="D277" s="135" t="e">
        <f t="shared" si="99"/>
        <v>#VALUE!</v>
      </c>
      <c r="E277" s="150" t="e">
        <f t="shared" si="87"/>
        <v>#VALUE!</v>
      </c>
      <c r="F277" s="150" t="e">
        <f t="shared" si="88"/>
        <v>#VALUE!</v>
      </c>
      <c r="G277" s="136" t="e">
        <f t="shared" si="89"/>
        <v>#VALUE!</v>
      </c>
      <c r="H277" s="148" t="e">
        <f t="shared" si="93"/>
        <v>#VALUE!</v>
      </c>
      <c r="I277" s="148" t="e">
        <f t="shared" si="100"/>
        <v>#VALUE!</v>
      </c>
      <c r="J277" s="148" t="e">
        <f t="shared" si="90"/>
        <v>#VALUE!</v>
      </c>
      <c r="K277" s="148" t="e">
        <f t="shared" si="101"/>
        <v>#VALUE!</v>
      </c>
      <c r="L277" s="148" t="e">
        <f t="shared" si="102"/>
        <v>#VALUE!</v>
      </c>
      <c r="M277" s="148" t="e">
        <f t="shared" si="91"/>
        <v>#VALUE!</v>
      </c>
      <c r="N277" s="148" t="e">
        <f t="shared" si="94"/>
        <v>#VALUE!</v>
      </c>
      <c r="O277" s="148"/>
      <c r="P277" s="148"/>
      <c r="Q277" s="148" t="e">
        <f t="shared" si="103"/>
        <v>#VALUE!</v>
      </c>
      <c r="R277" s="148" t="e">
        <f t="shared" si="104"/>
        <v>#VALUE!</v>
      </c>
      <c r="S277" s="137" t="e">
        <f t="shared" si="92"/>
        <v>#VALUE!</v>
      </c>
      <c r="T277" s="275" t="e">
        <f t="shared" si="86"/>
        <v>#VALUE!</v>
      </c>
      <c r="U277" s="275" t="e">
        <f t="shared" si="85"/>
        <v>#VALUE!</v>
      </c>
      <c r="V277" s="275" t="e">
        <f t="shared" si="85"/>
        <v>#VALUE!</v>
      </c>
      <c r="W277" s="275" t="e">
        <f t="shared" si="85"/>
        <v>#VALUE!</v>
      </c>
      <c r="X277" s="275" t="e">
        <f t="shared" si="85"/>
        <v>#VALUE!</v>
      </c>
      <c r="Y277" s="275" t="e">
        <f t="shared" si="85"/>
        <v>#VALUE!</v>
      </c>
      <c r="Z277" s="275" t="e">
        <f t="shared" si="85"/>
        <v>#VALUE!</v>
      </c>
      <c r="AA277" s="275" t="e">
        <f t="shared" si="85"/>
        <v>#VALUE!</v>
      </c>
      <c r="AB277" s="275" t="e">
        <f t="shared" si="85"/>
        <v>#VALUE!</v>
      </c>
      <c r="AC277" s="275" t="e">
        <f t="shared" si="85"/>
        <v>#VALUE!</v>
      </c>
      <c r="AD277" s="275" t="e">
        <f t="shared" si="85"/>
        <v>#VALUE!</v>
      </c>
      <c r="AE277" s="276" t="e">
        <f t="shared" si="95"/>
        <v>#VALUE!</v>
      </c>
    </row>
    <row r="278" spans="1:31">
      <c r="A278" s="133" t="e">
        <f t="shared" si="96"/>
        <v>#VALUE!</v>
      </c>
      <c r="B278" s="134" t="e">
        <f t="shared" si="97"/>
        <v>#VALUE!</v>
      </c>
      <c r="C278" s="134" t="e">
        <f t="shared" si="98"/>
        <v>#VALUE!</v>
      </c>
      <c r="D278" s="135" t="e">
        <f t="shared" si="99"/>
        <v>#VALUE!</v>
      </c>
      <c r="E278" s="150" t="e">
        <f t="shared" si="87"/>
        <v>#VALUE!</v>
      </c>
      <c r="F278" s="150" t="e">
        <f t="shared" si="88"/>
        <v>#VALUE!</v>
      </c>
      <c r="G278" s="136" t="e">
        <f t="shared" si="89"/>
        <v>#VALUE!</v>
      </c>
      <c r="H278" s="148" t="e">
        <f t="shared" si="93"/>
        <v>#VALUE!</v>
      </c>
      <c r="I278" s="148" t="e">
        <f t="shared" si="100"/>
        <v>#VALUE!</v>
      </c>
      <c r="J278" s="148" t="e">
        <f t="shared" si="90"/>
        <v>#VALUE!</v>
      </c>
      <c r="K278" s="148" t="e">
        <f t="shared" si="101"/>
        <v>#VALUE!</v>
      </c>
      <c r="L278" s="148" t="e">
        <f t="shared" si="102"/>
        <v>#VALUE!</v>
      </c>
      <c r="M278" s="148" t="e">
        <f t="shared" si="91"/>
        <v>#VALUE!</v>
      </c>
      <c r="N278" s="148" t="e">
        <f t="shared" si="94"/>
        <v>#VALUE!</v>
      </c>
      <c r="O278" s="148"/>
      <c r="P278" s="148"/>
      <c r="Q278" s="148" t="e">
        <f t="shared" si="103"/>
        <v>#VALUE!</v>
      </c>
      <c r="R278" s="148" t="e">
        <f t="shared" si="104"/>
        <v>#VALUE!</v>
      </c>
      <c r="S278" s="137" t="e">
        <f t="shared" si="92"/>
        <v>#VALUE!</v>
      </c>
      <c r="T278" s="275" t="e">
        <f t="shared" si="86"/>
        <v>#VALUE!</v>
      </c>
      <c r="U278" s="275" t="e">
        <f t="shared" si="85"/>
        <v>#VALUE!</v>
      </c>
      <c r="V278" s="275" t="e">
        <f t="shared" si="85"/>
        <v>#VALUE!</v>
      </c>
      <c r="W278" s="275" t="e">
        <f t="shared" si="85"/>
        <v>#VALUE!</v>
      </c>
      <c r="X278" s="275" t="e">
        <f t="shared" si="85"/>
        <v>#VALUE!</v>
      </c>
      <c r="Y278" s="275" t="e">
        <f t="shared" si="85"/>
        <v>#VALUE!</v>
      </c>
      <c r="Z278" s="275" t="e">
        <f t="shared" si="85"/>
        <v>#VALUE!</v>
      </c>
      <c r="AA278" s="275" t="e">
        <f t="shared" si="85"/>
        <v>#VALUE!</v>
      </c>
      <c r="AB278" s="275" t="e">
        <f t="shared" si="85"/>
        <v>#VALUE!</v>
      </c>
      <c r="AC278" s="275" t="e">
        <f t="shared" si="85"/>
        <v>#VALUE!</v>
      </c>
      <c r="AD278" s="275" t="e">
        <f t="shared" si="85"/>
        <v>#VALUE!</v>
      </c>
      <c r="AE278" s="276" t="e">
        <f t="shared" si="95"/>
        <v>#VALUE!</v>
      </c>
    </row>
    <row r="279" spans="1:31">
      <c r="A279" s="133" t="e">
        <f t="shared" si="96"/>
        <v>#VALUE!</v>
      </c>
      <c r="B279" s="134" t="e">
        <f t="shared" si="97"/>
        <v>#VALUE!</v>
      </c>
      <c r="C279" s="134" t="e">
        <f t="shared" si="98"/>
        <v>#VALUE!</v>
      </c>
      <c r="D279" s="135" t="e">
        <f t="shared" si="99"/>
        <v>#VALUE!</v>
      </c>
      <c r="E279" s="150" t="e">
        <f t="shared" si="87"/>
        <v>#VALUE!</v>
      </c>
      <c r="F279" s="150" t="e">
        <f t="shared" si="88"/>
        <v>#VALUE!</v>
      </c>
      <c r="G279" s="136" t="e">
        <f t="shared" si="89"/>
        <v>#VALUE!</v>
      </c>
      <c r="H279" s="148" t="e">
        <f t="shared" si="93"/>
        <v>#VALUE!</v>
      </c>
      <c r="I279" s="148" t="e">
        <f t="shared" si="100"/>
        <v>#VALUE!</v>
      </c>
      <c r="J279" s="148" t="e">
        <f t="shared" si="90"/>
        <v>#VALUE!</v>
      </c>
      <c r="K279" s="148" t="e">
        <f t="shared" si="101"/>
        <v>#VALUE!</v>
      </c>
      <c r="L279" s="148" t="e">
        <f t="shared" si="102"/>
        <v>#VALUE!</v>
      </c>
      <c r="M279" s="148" t="e">
        <f t="shared" si="91"/>
        <v>#VALUE!</v>
      </c>
      <c r="N279" s="148" t="e">
        <f t="shared" si="94"/>
        <v>#VALUE!</v>
      </c>
      <c r="O279" s="148"/>
      <c r="P279" s="148"/>
      <c r="Q279" s="148" t="e">
        <f t="shared" si="103"/>
        <v>#VALUE!</v>
      </c>
      <c r="R279" s="148" t="e">
        <f t="shared" si="104"/>
        <v>#VALUE!</v>
      </c>
      <c r="S279" s="137" t="e">
        <f t="shared" si="92"/>
        <v>#VALUE!</v>
      </c>
      <c r="T279" s="275" t="e">
        <f t="shared" si="86"/>
        <v>#VALUE!</v>
      </c>
      <c r="U279" s="275" t="e">
        <f t="shared" si="85"/>
        <v>#VALUE!</v>
      </c>
      <c r="V279" s="275" t="e">
        <f t="shared" si="85"/>
        <v>#VALUE!</v>
      </c>
      <c r="W279" s="275" t="e">
        <f t="shared" si="85"/>
        <v>#VALUE!</v>
      </c>
      <c r="X279" s="275" t="e">
        <f t="shared" si="85"/>
        <v>#VALUE!</v>
      </c>
      <c r="Y279" s="275" t="e">
        <f t="shared" si="85"/>
        <v>#VALUE!</v>
      </c>
      <c r="Z279" s="275" t="e">
        <f t="shared" si="85"/>
        <v>#VALUE!</v>
      </c>
      <c r="AA279" s="275" t="e">
        <f t="shared" si="85"/>
        <v>#VALUE!</v>
      </c>
      <c r="AB279" s="275" t="e">
        <f t="shared" si="85"/>
        <v>#VALUE!</v>
      </c>
      <c r="AC279" s="275" t="e">
        <f t="shared" si="85"/>
        <v>#VALUE!</v>
      </c>
      <c r="AD279" s="275" t="e">
        <f t="shared" ref="AD279" si="105">MAX(0,MIN(MAX(0,$M279),AD$7)-AD$6)</f>
        <v>#VALUE!</v>
      </c>
      <c r="AE279" s="276" t="e">
        <f t="shared" si="95"/>
        <v>#VALUE!</v>
      </c>
    </row>
    <row r="280" spans="1:31">
      <c r="A280" s="133" t="e">
        <f t="shared" si="96"/>
        <v>#VALUE!</v>
      </c>
      <c r="B280" s="134" t="e">
        <f t="shared" si="97"/>
        <v>#VALUE!</v>
      </c>
      <c r="C280" s="134" t="e">
        <f t="shared" si="98"/>
        <v>#VALUE!</v>
      </c>
      <c r="D280" s="135" t="e">
        <f t="shared" si="99"/>
        <v>#VALUE!</v>
      </c>
      <c r="E280" s="150" t="e">
        <f t="shared" si="87"/>
        <v>#VALUE!</v>
      </c>
      <c r="F280" s="150" t="e">
        <f t="shared" si="88"/>
        <v>#VALUE!</v>
      </c>
      <c r="G280" s="136" t="e">
        <f t="shared" si="89"/>
        <v>#VALUE!</v>
      </c>
      <c r="H280" s="148" t="e">
        <f t="shared" si="93"/>
        <v>#VALUE!</v>
      </c>
      <c r="I280" s="148" t="e">
        <f t="shared" si="100"/>
        <v>#VALUE!</v>
      </c>
      <c r="J280" s="148" t="e">
        <f t="shared" si="90"/>
        <v>#VALUE!</v>
      </c>
      <c r="K280" s="148" t="e">
        <f t="shared" si="101"/>
        <v>#VALUE!</v>
      </c>
      <c r="L280" s="148" t="e">
        <f t="shared" si="102"/>
        <v>#VALUE!</v>
      </c>
      <c r="M280" s="148" t="e">
        <f t="shared" si="91"/>
        <v>#VALUE!</v>
      </c>
      <c r="N280" s="148" t="e">
        <f t="shared" si="94"/>
        <v>#VALUE!</v>
      </c>
      <c r="O280" s="148"/>
      <c r="P280" s="148"/>
      <c r="Q280" s="148" t="e">
        <f t="shared" si="103"/>
        <v>#VALUE!</v>
      </c>
      <c r="R280" s="148" t="e">
        <f t="shared" si="104"/>
        <v>#VALUE!</v>
      </c>
      <c r="S280" s="137" t="e">
        <f t="shared" si="92"/>
        <v>#VALUE!</v>
      </c>
      <c r="T280" s="275" t="e">
        <f t="shared" si="86"/>
        <v>#VALUE!</v>
      </c>
      <c r="U280" s="275" t="e">
        <f t="shared" si="86"/>
        <v>#VALUE!</v>
      </c>
      <c r="V280" s="275" t="e">
        <f t="shared" si="86"/>
        <v>#VALUE!</v>
      </c>
      <c r="W280" s="275" t="e">
        <f t="shared" si="86"/>
        <v>#VALUE!</v>
      </c>
      <c r="X280" s="275" t="e">
        <f t="shared" si="86"/>
        <v>#VALUE!</v>
      </c>
      <c r="Y280" s="275" t="e">
        <f t="shared" si="86"/>
        <v>#VALUE!</v>
      </c>
      <c r="Z280" s="275" t="e">
        <f t="shared" si="86"/>
        <v>#VALUE!</v>
      </c>
      <c r="AA280" s="275" t="e">
        <f t="shared" si="86"/>
        <v>#VALUE!</v>
      </c>
      <c r="AB280" s="275" t="e">
        <f t="shared" si="86"/>
        <v>#VALUE!</v>
      </c>
      <c r="AC280" s="275" t="e">
        <f t="shared" si="86"/>
        <v>#VALUE!</v>
      </c>
      <c r="AD280" s="275" t="e">
        <f t="shared" si="86"/>
        <v>#VALUE!</v>
      </c>
      <c r="AE280" s="276" t="e">
        <f t="shared" si="95"/>
        <v>#VALUE!</v>
      </c>
    </row>
    <row r="281" spans="1:31">
      <c r="A281" s="133" t="e">
        <f t="shared" si="96"/>
        <v>#VALUE!</v>
      </c>
      <c r="B281" s="134" t="e">
        <f t="shared" si="97"/>
        <v>#VALUE!</v>
      </c>
      <c r="C281" s="134" t="e">
        <f t="shared" si="98"/>
        <v>#VALUE!</v>
      </c>
      <c r="D281" s="135" t="e">
        <f t="shared" si="99"/>
        <v>#VALUE!</v>
      </c>
      <c r="E281" s="150" t="e">
        <f t="shared" si="87"/>
        <v>#VALUE!</v>
      </c>
      <c r="F281" s="150" t="e">
        <f t="shared" si="88"/>
        <v>#VALUE!</v>
      </c>
      <c r="G281" s="136" t="e">
        <f t="shared" si="89"/>
        <v>#VALUE!</v>
      </c>
      <c r="H281" s="148" t="e">
        <f t="shared" si="93"/>
        <v>#VALUE!</v>
      </c>
      <c r="I281" s="148" t="e">
        <f t="shared" si="100"/>
        <v>#VALUE!</v>
      </c>
      <c r="J281" s="148" t="e">
        <f t="shared" si="90"/>
        <v>#VALUE!</v>
      </c>
      <c r="K281" s="148" t="e">
        <f t="shared" si="101"/>
        <v>#VALUE!</v>
      </c>
      <c r="L281" s="148" t="e">
        <f t="shared" si="102"/>
        <v>#VALUE!</v>
      </c>
      <c r="M281" s="148" t="e">
        <f t="shared" si="91"/>
        <v>#VALUE!</v>
      </c>
      <c r="N281" s="148" t="e">
        <f t="shared" si="94"/>
        <v>#VALUE!</v>
      </c>
      <c r="O281" s="148"/>
      <c r="P281" s="148"/>
      <c r="Q281" s="148" t="e">
        <f t="shared" si="103"/>
        <v>#VALUE!</v>
      </c>
      <c r="R281" s="148" t="e">
        <f t="shared" si="104"/>
        <v>#VALUE!</v>
      </c>
      <c r="S281" s="137" t="e">
        <f t="shared" si="92"/>
        <v>#VALUE!</v>
      </c>
      <c r="T281" s="275" t="e">
        <f t="shared" si="86"/>
        <v>#VALUE!</v>
      </c>
      <c r="U281" s="275" t="e">
        <f t="shared" si="86"/>
        <v>#VALUE!</v>
      </c>
      <c r="V281" s="275" t="e">
        <f t="shared" si="86"/>
        <v>#VALUE!</v>
      </c>
      <c r="W281" s="275" t="e">
        <f t="shared" si="86"/>
        <v>#VALUE!</v>
      </c>
      <c r="X281" s="275" t="e">
        <f t="shared" si="86"/>
        <v>#VALUE!</v>
      </c>
      <c r="Y281" s="275" t="e">
        <f t="shared" si="86"/>
        <v>#VALUE!</v>
      </c>
      <c r="Z281" s="275" t="e">
        <f t="shared" si="86"/>
        <v>#VALUE!</v>
      </c>
      <c r="AA281" s="275" t="e">
        <f t="shared" si="86"/>
        <v>#VALUE!</v>
      </c>
      <c r="AB281" s="275" t="e">
        <f t="shared" si="86"/>
        <v>#VALUE!</v>
      </c>
      <c r="AC281" s="275" t="e">
        <f t="shared" si="86"/>
        <v>#VALUE!</v>
      </c>
      <c r="AD281" s="275" t="e">
        <f t="shared" si="86"/>
        <v>#VALUE!</v>
      </c>
      <c r="AE281" s="276" t="e">
        <f t="shared" si="95"/>
        <v>#VALUE!</v>
      </c>
    </row>
    <row r="282" spans="1:31">
      <c r="A282" s="133" t="e">
        <f t="shared" si="96"/>
        <v>#VALUE!</v>
      </c>
      <c r="B282" s="134" t="e">
        <f t="shared" si="97"/>
        <v>#VALUE!</v>
      </c>
      <c r="C282" s="134" t="e">
        <f t="shared" si="98"/>
        <v>#VALUE!</v>
      </c>
      <c r="D282" s="135" t="e">
        <f t="shared" si="99"/>
        <v>#VALUE!</v>
      </c>
      <c r="E282" s="150" t="e">
        <f t="shared" si="87"/>
        <v>#VALUE!</v>
      </c>
      <c r="F282" s="150" t="e">
        <f t="shared" si="88"/>
        <v>#VALUE!</v>
      </c>
      <c r="G282" s="136" t="e">
        <f t="shared" si="89"/>
        <v>#VALUE!</v>
      </c>
      <c r="H282" s="148" t="e">
        <f t="shared" si="93"/>
        <v>#VALUE!</v>
      </c>
      <c r="I282" s="148" t="e">
        <f t="shared" si="100"/>
        <v>#VALUE!</v>
      </c>
      <c r="J282" s="148" t="e">
        <f t="shared" si="90"/>
        <v>#VALUE!</v>
      </c>
      <c r="K282" s="148" t="e">
        <f t="shared" si="101"/>
        <v>#VALUE!</v>
      </c>
      <c r="L282" s="148" t="e">
        <f t="shared" si="102"/>
        <v>#VALUE!</v>
      </c>
      <c r="M282" s="148" t="e">
        <f t="shared" si="91"/>
        <v>#VALUE!</v>
      </c>
      <c r="N282" s="148" t="e">
        <f t="shared" si="94"/>
        <v>#VALUE!</v>
      </c>
      <c r="O282" s="148"/>
      <c r="P282" s="148"/>
      <c r="Q282" s="148" t="e">
        <f t="shared" si="103"/>
        <v>#VALUE!</v>
      </c>
      <c r="R282" s="148" t="e">
        <f t="shared" si="104"/>
        <v>#VALUE!</v>
      </c>
      <c r="S282" s="137" t="e">
        <f t="shared" si="92"/>
        <v>#VALUE!</v>
      </c>
      <c r="T282" s="275" t="e">
        <f t="shared" si="86"/>
        <v>#VALUE!</v>
      </c>
      <c r="U282" s="275" t="e">
        <f t="shared" si="86"/>
        <v>#VALUE!</v>
      </c>
      <c r="V282" s="275" t="e">
        <f t="shared" si="86"/>
        <v>#VALUE!</v>
      </c>
      <c r="W282" s="275" t="e">
        <f t="shared" si="86"/>
        <v>#VALUE!</v>
      </c>
      <c r="X282" s="275" t="e">
        <f t="shared" si="86"/>
        <v>#VALUE!</v>
      </c>
      <c r="Y282" s="275" t="e">
        <f t="shared" si="86"/>
        <v>#VALUE!</v>
      </c>
      <c r="Z282" s="275" t="e">
        <f t="shared" si="86"/>
        <v>#VALUE!</v>
      </c>
      <c r="AA282" s="275" t="e">
        <f t="shared" si="86"/>
        <v>#VALUE!</v>
      </c>
      <c r="AB282" s="275" t="e">
        <f t="shared" si="86"/>
        <v>#VALUE!</v>
      </c>
      <c r="AC282" s="275" t="e">
        <f t="shared" si="86"/>
        <v>#VALUE!</v>
      </c>
      <c r="AD282" s="275" t="e">
        <f t="shared" si="86"/>
        <v>#VALUE!</v>
      </c>
      <c r="AE282" s="276" t="e">
        <f t="shared" si="95"/>
        <v>#VALUE!</v>
      </c>
    </row>
    <row r="283" spans="1:31">
      <c r="A283" s="133" t="e">
        <f t="shared" si="96"/>
        <v>#VALUE!</v>
      </c>
      <c r="B283" s="134" t="e">
        <f t="shared" si="97"/>
        <v>#VALUE!</v>
      </c>
      <c r="C283" s="134" t="e">
        <f t="shared" si="98"/>
        <v>#VALUE!</v>
      </c>
      <c r="D283" s="135" t="e">
        <f t="shared" si="99"/>
        <v>#VALUE!</v>
      </c>
      <c r="E283" s="150" t="e">
        <f t="shared" si="87"/>
        <v>#VALUE!</v>
      </c>
      <c r="F283" s="150" t="e">
        <f t="shared" si="88"/>
        <v>#VALUE!</v>
      </c>
      <c r="G283" s="136" t="e">
        <f t="shared" si="89"/>
        <v>#VALUE!</v>
      </c>
      <c r="H283" s="148" t="e">
        <f t="shared" si="93"/>
        <v>#VALUE!</v>
      </c>
      <c r="I283" s="148" t="e">
        <f t="shared" si="100"/>
        <v>#VALUE!</v>
      </c>
      <c r="J283" s="148" t="e">
        <f t="shared" si="90"/>
        <v>#VALUE!</v>
      </c>
      <c r="K283" s="148" t="e">
        <f t="shared" si="101"/>
        <v>#VALUE!</v>
      </c>
      <c r="L283" s="148" t="e">
        <f t="shared" si="102"/>
        <v>#VALUE!</v>
      </c>
      <c r="M283" s="148" t="e">
        <f t="shared" si="91"/>
        <v>#VALUE!</v>
      </c>
      <c r="N283" s="148" t="e">
        <f t="shared" si="94"/>
        <v>#VALUE!</v>
      </c>
      <c r="O283" s="148"/>
      <c r="P283" s="148"/>
      <c r="Q283" s="148" t="e">
        <f t="shared" si="103"/>
        <v>#VALUE!</v>
      </c>
      <c r="R283" s="148" t="e">
        <f t="shared" si="104"/>
        <v>#VALUE!</v>
      </c>
      <c r="S283" s="137" t="e">
        <f t="shared" si="92"/>
        <v>#VALUE!</v>
      </c>
      <c r="T283" s="275" t="e">
        <f t="shared" si="86"/>
        <v>#VALUE!</v>
      </c>
      <c r="U283" s="275" t="e">
        <f t="shared" si="86"/>
        <v>#VALUE!</v>
      </c>
      <c r="V283" s="275" t="e">
        <f t="shared" si="86"/>
        <v>#VALUE!</v>
      </c>
      <c r="W283" s="275" t="e">
        <f t="shared" si="86"/>
        <v>#VALUE!</v>
      </c>
      <c r="X283" s="275" t="e">
        <f t="shared" si="86"/>
        <v>#VALUE!</v>
      </c>
      <c r="Y283" s="275" t="e">
        <f t="shared" si="86"/>
        <v>#VALUE!</v>
      </c>
      <c r="Z283" s="275" t="e">
        <f t="shared" si="86"/>
        <v>#VALUE!</v>
      </c>
      <c r="AA283" s="275" t="e">
        <f t="shared" si="86"/>
        <v>#VALUE!</v>
      </c>
      <c r="AB283" s="275" t="e">
        <f t="shared" si="86"/>
        <v>#VALUE!</v>
      </c>
      <c r="AC283" s="275" t="e">
        <f t="shared" si="86"/>
        <v>#VALUE!</v>
      </c>
      <c r="AD283" s="275" t="e">
        <f t="shared" si="86"/>
        <v>#VALUE!</v>
      </c>
      <c r="AE283" s="276" t="e">
        <f t="shared" si="95"/>
        <v>#VALUE!</v>
      </c>
    </row>
    <row r="284" spans="1:31">
      <c r="A284" s="133" t="e">
        <f t="shared" si="96"/>
        <v>#VALUE!</v>
      </c>
      <c r="B284" s="134" t="e">
        <f t="shared" si="97"/>
        <v>#VALUE!</v>
      </c>
      <c r="C284" s="134" t="e">
        <f t="shared" si="98"/>
        <v>#VALUE!</v>
      </c>
      <c r="D284" s="135" t="e">
        <f t="shared" si="99"/>
        <v>#VALUE!</v>
      </c>
      <c r="E284" s="150" t="e">
        <f t="shared" si="87"/>
        <v>#VALUE!</v>
      </c>
      <c r="F284" s="150" t="e">
        <f t="shared" si="88"/>
        <v>#VALUE!</v>
      </c>
      <c r="G284" s="136" t="e">
        <f t="shared" si="89"/>
        <v>#VALUE!</v>
      </c>
      <c r="H284" s="148" t="e">
        <f t="shared" si="93"/>
        <v>#VALUE!</v>
      </c>
      <c r="I284" s="148" t="e">
        <f t="shared" si="100"/>
        <v>#VALUE!</v>
      </c>
      <c r="J284" s="148" t="e">
        <f t="shared" si="90"/>
        <v>#VALUE!</v>
      </c>
      <c r="K284" s="148" t="e">
        <f t="shared" si="101"/>
        <v>#VALUE!</v>
      </c>
      <c r="L284" s="148" t="e">
        <f t="shared" si="102"/>
        <v>#VALUE!</v>
      </c>
      <c r="M284" s="148" t="e">
        <f t="shared" si="91"/>
        <v>#VALUE!</v>
      </c>
      <c r="N284" s="148" t="e">
        <f t="shared" si="94"/>
        <v>#VALUE!</v>
      </c>
      <c r="O284" s="148"/>
      <c r="P284" s="148"/>
      <c r="Q284" s="148" t="e">
        <f t="shared" si="103"/>
        <v>#VALUE!</v>
      </c>
      <c r="R284" s="148" t="e">
        <f t="shared" si="104"/>
        <v>#VALUE!</v>
      </c>
      <c r="S284" s="137" t="e">
        <f t="shared" si="92"/>
        <v>#VALUE!</v>
      </c>
      <c r="T284" s="275" t="e">
        <f t="shared" si="86"/>
        <v>#VALUE!</v>
      </c>
      <c r="U284" s="275" t="e">
        <f t="shared" si="86"/>
        <v>#VALUE!</v>
      </c>
      <c r="V284" s="275" t="e">
        <f t="shared" si="86"/>
        <v>#VALUE!</v>
      </c>
      <c r="W284" s="275" t="e">
        <f t="shared" si="86"/>
        <v>#VALUE!</v>
      </c>
      <c r="X284" s="275" t="e">
        <f t="shared" si="86"/>
        <v>#VALUE!</v>
      </c>
      <c r="Y284" s="275" t="e">
        <f t="shared" si="86"/>
        <v>#VALUE!</v>
      </c>
      <c r="Z284" s="275" t="e">
        <f t="shared" si="86"/>
        <v>#VALUE!</v>
      </c>
      <c r="AA284" s="275" t="e">
        <f t="shared" si="86"/>
        <v>#VALUE!</v>
      </c>
      <c r="AB284" s="275" t="e">
        <f t="shared" si="86"/>
        <v>#VALUE!</v>
      </c>
      <c r="AC284" s="275" t="e">
        <f t="shared" si="86"/>
        <v>#VALUE!</v>
      </c>
      <c r="AD284" s="275" t="e">
        <f t="shared" si="86"/>
        <v>#VALUE!</v>
      </c>
      <c r="AE284" s="276" t="e">
        <f t="shared" si="95"/>
        <v>#VALUE!</v>
      </c>
    </row>
    <row r="285" spans="1:31">
      <c r="A285" s="133" t="e">
        <f t="shared" si="96"/>
        <v>#VALUE!</v>
      </c>
      <c r="B285" s="134" t="e">
        <f t="shared" si="97"/>
        <v>#VALUE!</v>
      </c>
      <c r="C285" s="134" t="e">
        <f t="shared" si="98"/>
        <v>#VALUE!</v>
      </c>
      <c r="D285" s="135" t="e">
        <f t="shared" si="99"/>
        <v>#VALUE!</v>
      </c>
      <c r="E285" s="150" t="e">
        <f t="shared" si="87"/>
        <v>#VALUE!</v>
      </c>
      <c r="F285" s="150" t="e">
        <f t="shared" si="88"/>
        <v>#VALUE!</v>
      </c>
      <c r="G285" s="136" t="e">
        <f t="shared" si="89"/>
        <v>#VALUE!</v>
      </c>
      <c r="H285" s="148" t="e">
        <f t="shared" si="93"/>
        <v>#VALUE!</v>
      </c>
      <c r="I285" s="148" t="e">
        <f t="shared" si="100"/>
        <v>#VALUE!</v>
      </c>
      <c r="J285" s="148" t="e">
        <f t="shared" si="90"/>
        <v>#VALUE!</v>
      </c>
      <c r="K285" s="148" t="e">
        <f t="shared" si="101"/>
        <v>#VALUE!</v>
      </c>
      <c r="L285" s="148" t="e">
        <f t="shared" si="102"/>
        <v>#VALUE!</v>
      </c>
      <c r="M285" s="148" t="e">
        <f t="shared" si="91"/>
        <v>#VALUE!</v>
      </c>
      <c r="N285" s="148" t="e">
        <f t="shared" si="94"/>
        <v>#VALUE!</v>
      </c>
      <c r="O285" s="148"/>
      <c r="P285" s="148"/>
      <c r="Q285" s="148" t="e">
        <f t="shared" si="103"/>
        <v>#VALUE!</v>
      </c>
      <c r="R285" s="148" t="e">
        <f t="shared" si="104"/>
        <v>#VALUE!</v>
      </c>
      <c r="S285" s="137" t="e">
        <f t="shared" si="92"/>
        <v>#VALUE!</v>
      </c>
      <c r="T285" s="275" t="e">
        <f t="shared" si="86"/>
        <v>#VALUE!</v>
      </c>
      <c r="U285" s="275" t="e">
        <f t="shared" si="86"/>
        <v>#VALUE!</v>
      </c>
      <c r="V285" s="275" t="e">
        <f t="shared" si="86"/>
        <v>#VALUE!</v>
      </c>
      <c r="W285" s="275" t="e">
        <f t="shared" si="86"/>
        <v>#VALUE!</v>
      </c>
      <c r="X285" s="275" t="e">
        <f t="shared" si="86"/>
        <v>#VALUE!</v>
      </c>
      <c r="Y285" s="275" t="e">
        <f t="shared" si="86"/>
        <v>#VALUE!</v>
      </c>
      <c r="Z285" s="275" t="e">
        <f t="shared" si="86"/>
        <v>#VALUE!</v>
      </c>
      <c r="AA285" s="275" t="e">
        <f t="shared" si="86"/>
        <v>#VALUE!</v>
      </c>
      <c r="AB285" s="275" t="e">
        <f t="shared" si="86"/>
        <v>#VALUE!</v>
      </c>
      <c r="AC285" s="275" t="e">
        <f t="shared" si="86"/>
        <v>#VALUE!</v>
      </c>
      <c r="AD285" s="275" t="e">
        <f t="shared" si="86"/>
        <v>#VALUE!</v>
      </c>
      <c r="AE285" s="276" t="e">
        <f t="shared" si="95"/>
        <v>#VALUE!</v>
      </c>
    </row>
    <row r="286" spans="1:31">
      <c r="A286" s="133" t="e">
        <f t="shared" si="96"/>
        <v>#VALUE!</v>
      </c>
      <c r="B286" s="134" t="e">
        <f t="shared" si="97"/>
        <v>#VALUE!</v>
      </c>
      <c r="C286" s="134" t="e">
        <f t="shared" si="98"/>
        <v>#VALUE!</v>
      </c>
      <c r="D286" s="135" t="e">
        <f t="shared" si="99"/>
        <v>#VALUE!</v>
      </c>
      <c r="E286" s="150" t="e">
        <f t="shared" si="87"/>
        <v>#VALUE!</v>
      </c>
      <c r="F286" s="150" t="e">
        <f t="shared" si="88"/>
        <v>#VALUE!</v>
      </c>
      <c r="G286" s="136" t="e">
        <f t="shared" si="89"/>
        <v>#VALUE!</v>
      </c>
      <c r="H286" s="148" t="e">
        <f t="shared" si="93"/>
        <v>#VALUE!</v>
      </c>
      <c r="I286" s="148" t="e">
        <f t="shared" si="100"/>
        <v>#VALUE!</v>
      </c>
      <c r="J286" s="148" t="e">
        <f t="shared" si="90"/>
        <v>#VALUE!</v>
      </c>
      <c r="K286" s="148" t="e">
        <f t="shared" si="101"/>
        <v>#VALUE!</v>
      </c>
      <c r="L286" s="148" t="e">
        <f t="shared" si="102"/>
        <v>#VALUE!</v>
      </c>
      <c r="M286" s="148" t="e">
        <f t="shared" si="91"/>
        <v>#VALUE!</v>
      </c>
      <c r="N286" s="148" t="e">
        <f t="shared" si="94"/>
        <v>#VALUE!</v>
      </c>
      <c r="O286" s="148"/>
      <c r="P286" s="148"/>
      <c r="Q286" s="148" t="e">
        <f t="shared" si="103"/>
        <v>#VALUE!</v>
      </c>
      <c r="R286" s="148" t="e">
        <f t="shared" si="104"/>
        <v>#VALUE!</v>
      </c>
      <c r="S286" s="137" t="e">
        <f t="shared" si="92"/>
        <v>#VALUE!</v>
      </c>
      <c r="T286" s="275" t="e">
        <f t="shared" si="86"/>
        <v>#VALUE!</v>
      </c>
      <c r="U286" s="275" t="e">
        <f t="shared" si="86"/>
        <v>#VALUE!</v>
      </c>
      <c r="V286" s="275" t="e">
        <f t="shared" si="86"/>
        <v>#VALUE!</v>
      </c>
      <c r="W286" s="275" t="e">
        <f t="shared" si="86"/>
        <v>#VALUE!</v>
      </c>
      <c r="X286" s="275" t="e">
        <f t="shared" si="86"/>
        <v>#VALUE!</v>
      </c>
      <c r="Y286" s="275" t="e">
        <f t="shared" si="86"/>
        <v>#VALUE!</v>
      </c>
      <c r="Z286" s="275" t="e">
        <f t="shared" si="86"/>
        <v>#VALUE!</v>
      </c>
      <c r="AA286" s="275" t="e">
        <f t="shared" si="86"/>
        <v>#VALUE!</v>
      </c>
      <c r="AB286" s="275" t="e">
        <f t="shared" si="86"/>
        <v>#VALUE!</v>
      </c>
      <c r="AC286" s="275" t="e">
        <f t="shared" si="86"/>
        <v>#VALUE!</v>
      </c>
      <c r="AD286" s="275" t="e">
        <f t="shared" si="86"/>
        <v>#VALUE!</v>
      </c>
      <c r="AE286" s="276" t="e">
        <f t="shared" si="95"/>
        <v>#VALUE!</v>
      </c>
    </row>
    <row r="287" spans="1:31">
      <c r="A287" s="133" t="e">
        <f t="shared" si="96"/>
        <v>#VALUE!</v>
      </c>
      <c r="B287" s="134" t="e">
        <f t="shared" si="97"/>
        <v>#VALUE!</v>
      </c>
      <c r="C287" s="134" t="e">
        <f t="shared" si="98"/>
        <v>#VALUE!</v>
      </c>
      <c r="D287" s="135" t="e">
        <f t="shared" si="99"/>
        <v>#VALUE!</v>
      </c>
      <c r="E287" s="150" t="e">
        <f t="shared" si="87"/>
        <v>#VALUE!</v>
      </c>
      <c r="F287" s="150" t="e">
        <f t="shared" si="88"/>
        <v>#VALUE!</v>
      </c>
      <c r="G287" s="136" t="e">
        <f t="shared" si="89"/>
        <v>#VALUE!</v>
      </c>
      <c r="H287" s="148" t="e">
        <f t="shared" si="93"/>
        <v>#VALUE!</v>
      </c>
      <c r="I287" s="148" t="e">
        <f t="shared" si="100"/>
        <v>#VALUE!</v>
      </c>
      <c r="J287" s="148" t="e">
        <f t="shared" si="90"/>
        <v>#VALUE!</v>
      </c>
      <c r="K287" s="148" t="e">
        <f t="shared" si="101"/>
        <v>#VALUE!</v>
      </c>
      <c r="L287" s="148" t="e">
        <f t="shared" si="102"/>
        <v>#VALUE!</v>
      </c>
      <c r="M287" s="148" t="e">
        <f t="shared" si="91"/>
        <v>#VALUE!</v>
      </c>
      <c r="N287" s="148" t="e">
        <f t="shared" si="94"/>
        <v>#VALUE!</v>
      </c>
      <c r="O287" s="148"/>
      <c r="P287" s="148"/>
      <c r="Q287" s="148" t="e">
        <f t="shared" si="103"/>
        <v>#VALUE!</v>
      </c>
      <c r="R287" s="148" t="e">
        <f t="shared" si="104"/>
        <v>#VALUE!</v>
      </c>
      <c r="S287" s="137" t="e">
        <f t="shared" si="92"/>
        <v>#VALUE!</v>
      </c>
      <c r="T287" s="275" t="e">
        <f t="shared" si="86"/>
        <v>#VALUE!</v>
      </c>
      <c r="U287" s="275" t="e">
        <f t="shared" si="86"/>
        <v>#VALUE!</v>
      </c>
      <c r="V287" s="275" t="e">
        <f t="shared" si="86"/>
        <v>#VALUE!</v>
      </c>
      <c r="W287" s="275" t="e">
        <f t="shared" si="86"/>
        <v>#VALUE!</v>
      </c>
      <c r="X287" s="275" t="e">
        <f t="shared" si="86"/>
        <v>#VALUE!</v>
      </c>
      <c r="Y287" s="275" t="e">
        <f t="shared" si="86"/>
        <v>#VALUE!</v>
      </c>
      <c r="Z287" s="275" t="e">
        <f t="shared" si="86"/>
        <v>#VALUE!</v>
      </c>
      <c r="AA287" s="275" t="e">
        <f t="shared" si="86"/>
        <v>#VALUE!</v>
      </c>
      <c r="AB287" s="275" t="e">
        <f t="shared" si="86"/>
        <v>#VALUE!</v>
      </c>
      <c r="AC287" s="275" t="e">
        <f t="shared" si="86"/>
        <v>#VALUE!</v>
      </c>
      <c r="AD287" s="275" t="e">
        <f t="shared" si="86"/>
        <v>#VALUE!</v>
      </c>
      <c r="AE287" s="276" t="e">
        <f t="shared" si="95"/>
        <v>#VALUE!</v>
      </c>
    </row>
    <row r="288" spans="1:31">
      <c r="A288" s="133" t="e">
        <f t="shared" si="96"/>
        <v>#VALUE!</v>
      </c>
      <c r="B288" s="134" t="e">
        <f t="shared" si="97"/>
        <v>#VALUE!</v>
      </c>
      <c r="C288" s="134" t="e">
        <f t="shared" si="98"/>
        <v>#VALUE!</v>
      </c>
      <c r="D288" s="135" t="e">
        <f t="shared" si="99"/>
        <v>#VALUE!</v>
      </c>
      <c r="E288" s="150" t="e">
        <f t="shared" si="87"/>
        <v>#VALUE!</v>
      </c>
      <c r="F288" s="150" t="e">
        <f t="shared" si="88"/>
        <v>#VALUE!</v>
      </c>
      <c r="G288" s="136" t="e">
        <f t="shared" si="89"/>
        <v>#VALUE!</v>
      </c>
      <c r="H288" s="148" t="e">
        <f t="shared" si="93"/>
        <v>#VALUE!</v>
      </c>
      <c r="I288" s="148" t="e">
        <f t="shared" si="100"/>
        <v>#VALUE!</v>
      </c>
      <c r="J288" s="148" t="e">
        <f t="shared" si="90"/>
        <v>#VALUE!</v>
      </c>
      <c r="K288" s="148" t="e">
        <f t="shared" si="101"/>
        <v>#VALUE!</v>
      </c>
      <c r="L288" s="148" t="e">
        <f t="shared" si="102"/>
        <v>#VALUE!</v>
      </c>
      <c r="M288" s="148" t="e">
        <f t="shared" si="91"/>
        <v>#VALUE!</v>
      </c>
      <c r="N288" s="148" t="e">
        <f t="shared" si="94"/>
        <v>#VALUE!</v>
      </c>
      <c r="O288" s="148"/>
      <c r="P288" s="148"/>
      <c r="Q288" s="148" t="e">
        <f t="shared" si="103"/>
        <v>#VALUE!</v>
      </c>
      <c r="R288" s="148" t="e">
        <f t="shared" si="104"/>
        <v>#VALUE!</v>
      </c>
      <c r="S288" s="137" t="e">
        <f t="shared" si="92"/>
        <v>#VALUE!</v>
      </c>
      <c r="T288" s="275" t="e">
        <f t="shared" si="86"/>
        <v>#VALUE!</v>
      </c>
      <c r="U288" s="275" t="e">
        <f t="shared" si="86"/>
        <v>#VALUE!</v>
      </c>
      <c r="V288" s="275" t="e">
        <f t="shared" si="86"/>
        <v>#VALUE!</v>
      </c>
      <c r="W288" s="275" t="e">
        <f t="shared" si="86"/>
        <v>#VALUE!</v>
      </c>
      <c r="X288" s="275" t="e">
        <f t="shared" si="86"/>
        <v>#VALUE!</v>
      </c>
      <c r="Y288" s="275" t="e">
        <f t="shared" si="86"/>
        <v>#VALUE!</v>
      </c>
      <c r="Z288" s="275" t="e">
        <f t="shared" si="86"/>
        <v>#VALUE!</v>
      </c>
      <c r="AA288" s="275" t="e">
        <f t="shared" si="86"/>
        <v>#VALUE!</v>
      </c>
      <c r="AB288" s="275" t="e">
        <f t="shared" si="86"/>
        <v>#VALUE!</v>
      </c>
      <c r="AC288" s="275" t="e">
        <f t="shared" si="86"/>
        <v>#VALUE!</v>
      </c>
      <c r="AD288" s="275" t="e">
        <f t="shared" si="86"/>
        <v>#VALUE!</v>
      </c>
      <c r="AE288" s="276" t="e">
        <f t="shared" si="95"/>
        <v>#VALUE!</v>
      </c>
    </row>
    <row r="289" spans="1:31">
      <c r="A289" s="133" t="e">
        <f t="shared" si="96"/>
        <v>#VALUE!</v>
      </c>
      <c r="B289" s="134" t="e">
        <f t="shared" si="97"/>
        <v>#VALUE!</v>
      </c>
      <c r="C289" s="134" t="e">
        <f t="shared" si="98"/>
        <v>#VALUE!</v>
      </c>
      <c r="D289" s="135" t="e">
        <f t="shared" si="99"/>
        <v>#VALUE!</v>
      </c>
      <c r="E289" s="150" t="e">
        <f t="shared" si="87"/>
        <v>#VALUE!</v>
      </c>
      <c r="F289" s="150" t="e">
        <f t="shared" si="88"/>
        <v>#VALUE!</v>
      </c>
      <c r="G289" s="136" t="e">
        <f t="shared" si="89"/>
        <v>#VALUE!</v>
      </c>
      <c r="H289" s="148" t="e">
        <f t="shared" si="93"/>
        <v>#VALUE!</v>
      </c>
      <c r="I289" s="148" t="e">
        <f t="shared" si="100"/>
        <v>#VALUE!</v>
      </c>
      <c r="J289" s="148" t="e">
        <f t="shared" si="90"/>
        <v>#VALUE!</v>
      </c>
      <c r="K289" s="148" t="e">
        <f t="shared" si="101"/>
        <v>#VALUE!</v>
      </c>
      <c r="L289" s="148" t="e">
        <f t="shared" si="102"/>
        <v>#VALUE!</v>
      </c>
      <c r="M289" s="148" t="e">
        <f t="shared" si="91"/>
        <v>#VALUE!</v>
      </c>
      <c r="N289" s="148" t="e">
        <f t="shared" si="94"/>
        <v>#VALUE!</v>
      </c>
      <c r="O289" s="148"/>
      <c r="P289" s="148"/>
      <c r="Q289" s="148" t="e">
        <f t="shared" si="103"/>
        <v>#VALUE!</v>
      </c>
      <c r="R289" s="148" t="e">
        <f t="shared" si="104"/>
        <v>#VALUE!</v>
      </c>
      <c r="S289" s="137" t="e">
        <f t="shared" si="92"/>
        <v>#VALUE!</v>
      </c>
      <c r="T289" s="275" t="e">
        <f t="shared" si="86"/>
        <v>#VALUE!</v>
      </c>
      <c r="U289" s="275" t="e">
        <f t="shared" si="86"/>
        <v>#VALUE!</v>
      </c>
      <c r="V289" s="275" t="e">
        <f t="shared" si="86"/>
        <v>#VALUE!</v>
      </c>
      <c r="W289" s="275" t="e">
        <f t="shared" si="86"/>
        <v>#VALUE!</v>
      </c>
      <c r="X289" s="275" t="e">
        <f t="shared" si="86"/>
        <v>#VALUE!</v>
      </c>
      <c r="Y289" s="275" t="e">
        <f t="shared" si="86"/>
        <v>#VALUE!</v>
      </c>
      <c r="Z289" s="275" t="e">
        <f t="shared" si="86"/>
        <v>#VALUE!</v>
      </c>
      <c r="AA289" s="275" t="e">
        <f t="shared" si="86"/>
        <v>#VALUE!</v>
      </c>
      <c r="AB289" s="275" t="e">
        <f t="shared" si="86"/>
        <v>#VALUE!</v>
      </c>
      <c r="AC289" s="275" t="e">
        <f t="shared" si="86"/>
        <v>#VALUE!</v>
      </c>
      <c r="AD289" s="275" t="e">
        <f t="shared" si="86"/>
        <v>#VALUE!</v>
      </c>
      <c r="AE289" s="276" t="e">
        <f t="shared" si="95"/>
        <v>#VALUE!</v>
      </c>
    </row>
    <row r="290" spans="1:31">
      <c r="A290" s="133" t="e">
        <f t="shared" si="96"/>
        <v>#VALUE!</v>
      </c>
      <c r="B290" s="134" t="e">
        <f t="shared" si="97"/>
        <v>#VALUE!</v>
      </c>
      <c r="C290" s="134" t="e">
        <f t="shared" si="98"/>
        <v>#VALUE!</v>
      </c>
      <c r="D290" s="135" t="e">
        <f t="shared" si="99"/>
        <v>#VALUE!</v>
      </c>
      <c r="E290" s="150" t="e">
        <f t="shared" si="87"/>
        <v>#VALUE!</v>
      </c>
      <c r="F290" s="150" t="e">
        <f t="shared" si="88"/>
        <v>#VALUE!</v>
      </c>
      <c r="G290" s="136" t="e">
        <f t="shared" si="89"/>
        <v>#VALUE!</v>
      </c>
      <c r="H290" s="148" t="e">
        <f t="shared" si="93"/>
        <v>#VALUE!</v>
      </c>
      <c r="I290" s="148" t="e">
        <f t="shared" si="100"/>
        <v>#VALUE!</v>
      </c>
      <c r="J290" s="148" t="e">
        <f t="shared" si="90"/>
        <v>#VALUE!</v>
      </c>
      <c r="K290" s="148" t="e">
        <f t="shared" si="101"/>
        <v>#VALUE!</v>
      </c>
      <c r="L290" s="148" t="e">
        <f t="shared" si="102"/>
        <v>#VALUE!</v>
      </c>
      <c r="M290" s="148" t="e">
        <f t="shared" si="91"/>
        <v>#VALUE!</v>
      </c>
      <c r="N290" s="148" t="e">
        <f t="shared" si="94"/>
        <v>#VALUE!</v>
      </c>
      <c r="O290" s="148"/>
      <c r="P290" s="148"/>
      <c r="Q290" s="148" t="e">
        <f t="shared" si="103"/>
        <v>#VALUE!</v>
      </c>
      <c r="R290" s="148" t="e">
        <f t="shared" si="104"/>
        <v>#VALUE!</v>
      </c>
      <c r="S290" s="137" t="e">
        <f t="shared" si="92"/>
        <v>#VALUE!</v>
      </c>
      <c r="T290" s="275" t="e">
        <f t="shared" si="86"/>
        <v>#VALUE!</v>
      </c>
      <c r="U290" s="275" t="e">
        <f t="shared" si="86"/>
        <v>#VALUE!</v>
      </c>
      <c r="V290" s="275" t="e">
        <f t="shared" si="86"/>
        <v>#VALUE!</v>
      </c>
      <c r="W290" s="275" t="e">
        <f t="shared" si="86"/>
        <v>#VALUE!</v>
      </c>
      <c r="X290" s="275" t="e">
        <f t="shared" si="86"/>
        <v>#VALUE!</v>
      </c>
      <c r="Y290" s="275" t="e">
        <f t="shared" si="86"/>
        <v>#VALUE!</v>
      </c>
      <c r="Z290" s="275" t="e">
        <f t="shared" si="86"/>
        <v>#VALUE!</v>
      </c>
      <c r="AA290" s="275" t="e">
        <f t="shared" si="86"/>
        <v>#VALUE!</v>
      </c>
      <c r="AB290" s="275" t="e">
        <f t="shared" si="86"/>
        <v>#VALUE!</v>
      </c>
      <c r="AC290" s="275" t="e">
        <f t="shared" si="86"/>
        <v>#VALUE!</v>
      </c>
      <c r="AD290" s="275" t="e">
        <f t="shared" si="86"/>
        <v>#VALUE!</v>
      </c>
      <c r="AE290" s="276" t="e">
        <f t="shared" si="95"/>
        <v>#VALUE!</v>
      </c>
    </row>
    <row r="291" spans="1:31">
      <c r="A291" s="133" t="e">
        <f t="shared" si="96"/>
        <v>#VALUE!</v>
      </c>
      <c r="B291" s="134" t="e">
        <f t="shared" si="97"/>
        <v>#VALUE!</v>
      </c>
      <c r="C291" s="134" t="e">
        <f t="shared" si="98"/>
        <v>#VALUE!</v>
      </c>
      <c r="D291" s="135" t="e">
        <f t="shared" si="99"/>
        <v>#VALUE!</v>
      </c>
      <c r="E291" s="150" t="e">
        <f t="shared" si="87"/>
        <v>#VALUE!</v>
      </c>
      <c r="F291" s="150" t="e">
        <f t="shared" si="88"/>
        <v>#VALUE!</v>
      </c>
      <c r="G291" s="136" t="e">
        <f t="shared" si="89"/>
        <v>#VALUE!</v>
      </c>
      <c r="H291" s="148" t="e">
        <f t="shared" si="93"/>
        <v>#VALUE!</v>
      </c>
      <c r="I291" s="148" t="e">
        <f t="shared" si="100"/>
        <v>#VALUE!</v>
      </c>
      <c r="J291" s="148" t="e">
        <f t="shared" si="90"/>
        <v>#VALUE!</v>
      </c>
      <c r="K291" s="148" t="e">
        <f t="shared" si="101"/>
        <v>#VALUE!</v>
      </c>
      <c r="L291" s="148" t="e">
        <f t="shared" si="102"/>
        <v>#VALUE!</v>
      </c>
      <c r="M291" s="148" t="e">
        <f t="shared" si="91"/>
        <v>#VALUE!</v>
      </c>
      <c r="N291" s="148" t="e">
        <f t="shared" si="94"/>
        <v>#VALUE!</v>
      </c>
      <c r="O291" s="148"/>
      <c r="P291" s="148"/>
      <c r="Q291" s="148" t="e">
        <f t="shared" si="103"/>
        <v>#VALUE!</v>
      </c>
      <c r="R291" s="148" t="e">
        <f t="shared" si="104"/>
        <v>#VALUE!</v>
      </c>
      <c r="S291" s="137" t="e">
        <f t="shared" si="92"/>
        <v>#VALUE!</v>
      </c>
      <c r="T291" s="275" t="e">
        <f t="shared" si="86"/>
        <v>#VALUE!</v>
      </c>
      <c r="U291" s="275" t="e">
        <f t="shared" si="86"/>
        <v>#VALUE!</v>
      </c>
      <c r="V291" s="275" t="e">
        <f t="shared" si="86"/>
        <v>#VALUE!</v>
      </c>
      <c r="W291" s="275" t="e">
        <f t="shared" si="86"/>
        <v>#VALUE!</v>
      </c>
      <c r="X291" s="275" t="e">
        <f t="shared" si="86"/>
        <v>#VALUE!</v>
      </c>
      <c r="Y291" s="275" t="e">
        <f t="shared" si="86"/>
        <v>#VALUE!</v>
      </c>
      <c r="Z291" s="275" t="e">
        <f t="shared" si="86"/>
        <v>#VALUE!</v>
      </c>
      <c r="AA291" s="275" t="e">
        <f t="shared" si="86"/>
        <v>#VALUE!</v>
      </c>
      <c r="AB291" s="275" t="e">
        <f t="shared" si="86"/>
        <v>#VALUE!</v>
      </c>
      <c r="AC291" s="275" t="e">
        <f t="shared" si="86"/>
        <v>#VALUE!</v>
      </c>
      <c r="AD291" s="275" t="e">
        <f t="shared" si="86"/>
        <v>#VALUE!</v>
      </c>
      <c r="AE291" s="276" t="e">
        <f t="shared" si="95"/>
        <v>#VALUE!</v>
      </c>
    </row>
    <row r="292" spans="1:31">
      <c r="A292" s="133" t="e">
        <f t="shared" si="96"/>
        <v>#VALUE!</v>
      </c>
      <c r="B292" s="134" t="e">
        <f t="shared" si="97"/>
        <v>#VALUE!</v>
      </c>
      <c r="C292" s="134" t="e">
        <f t="shared" si="98"/>
        <v>#VALUE!</v>
      </c>
      <c r="D292" s="135" t="e">
        <f t="shared" si="99"/>
        <v>#VALUE!</v>
      </c>
      <c r="E292" s="150" t="e">
        <f t="shared" si="87"/>
        <v>#VALUE!</v>
      </c>
      <c r="F292" s="150" t="e">
        <f t="shared" si="88"/>
        <v>#VALUE!</v>
      </c>
      <c r="G292" s="136" t="e">
        <f t="shared" si="89"/>
        <v>#VALUE!</v>
      </c>
      <c r="H292" s="148" t="e">
        <f t="shared" si="93"/>
        <v>#VALUE!</v>
      </c>
      <c r="I292" s="148" t="e">
        <f t="shared" si="100"/>
        <v>#VALUE!</v>
      </c>
      <c r="J292" s="148" t="e">
        <f t="shared" si="90"/>
        <v>#VALUE!</v>
      </c>
      <c r="K292" s="148" t="e">
        <f t="shared" si="101"/>
        <v>#VALUE!</v>
      </c>
      <c r="L292" s="148" t="e">
        <f t="shared" si="102"/>
        <v>#VALUE!</v>
      </c>
      <c r="M292" s="148" t="e">
        <f t="shared" si="91"/>
        <v>#VALUE!</v>
      </c>
      <c r="N292" s="148" t="e">
        <f t="shared" si="94"/>
        <v>#VALUE!</v>
      </c>
      <c r="O292" s="148"/>
      <c r="P292" s="148"/>
      <c r="Q292" s="148" t="e">
        <f t="shared" si="103"/>
        <v>#VALUE!</v>
      </c>
      <c r="R292" s="148" t="e">
        <f t="shared" si="104"/>
        <v>#VALUE!</v>
      </c>
      <c r="S292" s="137" t="e">
        <f t="shared" si="92"/>
        <v>#VALUE!</v>
      </c>
      <c r="T292" s="275" t="e">
        <f t="shared" si="86"/>
        <v>#VALUE!</v>
      </c>
      <c r="U292" s="275" t="e">
        <f t="shared" si="86"/>
        <v>#VALUE!</v>
      </c>
      <c r="V292" s="275" t="e">
        <f t="shared" si="86"/>
        <v>#VALUE!</v>
      </c>
      <c r="W292" s="275" t="e">
        <f t="shared" si="86"/>
        <v>#VALUE!</v>
      </c>
      <c r="X292" s="275" t="e">
        <f t="shared" si="86"/>
        <v>#VALUE!</v>
      </c>
      <c r="Y292" s="275" t="e">
        <f t="shared" si="86"/>
        <v>#VALUE!</v>
      </c>
      <c r="Z292" s="275" t="e">
        <f t="shared" si="86"/>
        <v>#VALUE!</v>
      </c>
      <c r="AA292" s="275" t="e">
        <f t="shared" si="86"/>
        <v>#VALUE!</v>
      </c>
      <c r="AB292" s="275" t="e">
        <f t="shared" si="86"/>
        <v>#VALUE!</v>
      </c>
      <c r="AC292" s="275" t="e">
        <f t="shared" si="86"/>
        <v>#VALUE!</v>
      </c>
      <c r="AD292" s="275" t="e">
        <f t="shared" si="86"/>
        <v>#VALUE!</v>
      </c>
      <c r="AE292" s="276" t="e">
        <f t="shared" si="95"/>
        <v>#VALUE!</v>
      </c>
    </row>
    <row r="293" spans="1:31">
      <c r="A293" s="133" t="e">
        <f t="shared" si="96"/>
        <v>#VALUE!</v>
      </c>
      <c r="B293" s="134" t="e">
        <f t="shared" si="97"/>
        <v>#VALUE!</v>
      </c>
      <c r="C293" s="134" t="e">
        <f t="shared" si="98"/>
        <v>#VALUE!</v>
      </c>
      <c r="D293" s="135" t="e">
        <f t="shared" si="99"/>
        <v>#VALUE!</v>
      </c>
      <c r="E293" s="150" t="e">
        <f t="shared" si="87"/>
        <v>#VALUE!</v>
      </c>
      <c r="F293" s="150" t="e">
        <f t="shared" si="88"/>
        <v>#VALUE!</v>
      </c>
      <c r="G293" s="136" t="e">
        <f t="shared" si="89"/>
        <v>#VALUE!</v>
      </c>
      <c r="H293" s="148" t="e">
        <f t="shared" si="93"/>
        <v>#VALUE!</v>
      </c>
      <c r="I293" s="148" t="e">
        <f t="shared" si="100"/>
        <v>#VALUE!</v>
      </c>
      <c r="J293" s="148" t="e">
        <f t="shared" si="90"/>
        <v>#VALUE!</v>
      </c>
      <c r="K293" s="148" t="e">
        <f t="shared" si="101"/>
        <v>#VALUE!</v>
      </c>
      <c r="L293" s="148" t="e">
        <f t="shared" si="102"/>
        <v>#VALUE!</v>
      </c>
      <c r="M293" s="148" t="e">
        <f t="shared" si="91"/>
        <v>#VALUE!</v>
      </c>
      <c r="N293" s="148" t="e">
        <f t="shared" si="94"/>
        <v>#VALUE!</v>
      </c>
      <c r="O293" s="148"/>
      <c r="P293" s="148"/>
      <c r="Q293" s="148" t="e">
        <f t="shared" si="103"/>
        <v>#VALUE!</v>
      </c>
      <c r="R293" s="148" t="e">
        <f t="shared" si="104"/>
        <v>#VALUE!</v>
      </c>
      <c r="S293" s="137" t="e">
        <f t="shared" si="92"/>
        <v>#VALUE!</v>
      </c>
      <c r="T293" s="275" t="e">
        <f t="shared" si="86"/>
        <v>#VALUE!</v>
      </c>
      <c r="U293" s="275" t="e">
        <f t="shared" si="86"/>
        <v>#VALUE!</v>
      </c>
      <c r="V293" s="275" t="e">
        <f t="shared" si="86"/>
        <v>#VALUE!</v>
      </c>
      <c r="W293" s="275" t="e">
        <f t="shared" si="86"/>
        <v>#VALUE!</v>
      </c>
      <c r="X293" s="275" t="e">
        <f t="shared" si="86"/>
        <v>#VALUE!</v>
      </c>
      <c r="Y293" s="275" t="e">
        <f t="shared" si="86"/>
        <v>#VALUE!</v>
      </c>
      <c r="Z293" s="275" t="e">
        <f t="shared" si="86"/>
        <v>#VALUE!</v>
      </c>
      <c r="AA293" s="275" t="e">
        <f t="shared" si="86"/>
        <v>#VALUE!</v>
      </c>
      <c r="AB293" s="275" t="e">
        <f t="shared" si="86"/>
        <v>#VALUE!</v>
      </c>
      <c r="AC293" s="275" t="e">
        <f t="shared" si="86"/>
        <v>#VALUE!</v>
      </c>
      <c r="AD293" s="275" t="e">
        <f t="shared" si="86"/>
        <v>#VALUE!</v>
      </c>
      <c r="AE293" s="276" t="e">
        <f t="shared" si="95"/>
        <v>#VALUE!</v>
      </c>
    </row>
    <row r="294" spans="1:31">
      <c r="A294" s="133" t="e">
        <f t="shared" si="96"/>
        <v>#VALUE!</v>
      </c>
      <c r="B294" s="134" t="e">
        <f t="shared" si="97"/>
        <v>#VALUE!</v>
      </c>
      <c r="C294" s="134" t="e">
        <f t="shared" si="98"/>
        <v>#VALUE!</v>
      </c>
      <c r="D294" s="135" t="e">
        <f t="shared" si="99"/>
        <v>#VALUE!</v>
      </c>
      <c r="E294" s="150" t="e">
        <f t="shared" si="87"/>
        <v>#VALUE!</v>
      </c>
      <c r="F294" s="150" t="e">
        <f t="shared" si="88"/>
        <v>#VALUE!</v>
      </c>
      <c r="G294" s="136" t="e">
        <f t="shared" si="89"/>
        <v>#VALUE!</v>
      </c>
      <c r="H294" s="148" t="e">
        <f t="shared" si="93"/>
        <v>#VALUE!</v>
      </c>
      <c r="I294" s="148" t="e">
        <f t="shared" si="100"/>
        <v>#VALUE!</v>
      </c>
      <c r="J294" s="148" t="e">
        <f t="shared" si="90"/>
        <v>#VALUE!</v>
      </c>
      <c r="K294" s="148" t="e">
        <f t="shared" si="101"/>
        <v>#VALUE!</v>
      </c>
      <c r="L294" s="148" t="e">
        <f t="shared" si="102"/>
        <v>#VALUE!</v>
      </c>
      <c r="M294" s="148" t="e">
        <f t="shared" si="91"/>
        <v>#VALUE!</v>
      </c>
      <c r="N294" s="148" t="e">
        <f t="shared" si="94"/>
        <v>#VALUE!</v>
      </c>
      <c r="O294" s="148"/>
      <c r="P294" s="148"/>
      <c r="Q294" s="148" t="e">
        <f t="shared" si="103"/>
        <v>#VALUE!</v>
      </c>
      <c r="R294" s="148" t="e">
        <f t="shared" si="104"/>
        <v>#VALUE!</v>
      </c>
      <c r="S294" s="137" t="e">
        <f t="shared" si="92"/>
        <v>#VALUE!</v>
      </c>
      <c r="T294" s="275" t="e">
        <f t="shared" si="86"/>
        <v>#VALUE!</v>
      </c>
      <c r="U294" s="275" t="e">
        <f t="shared" si="86"/>
        <v>#VALUE!</v>
      </c>
      <c r="V294" s="275" t="e">
        <f t="shared" si="86"/>
        <v>#VALUE!</v>
      </c>
      <c r="W294" s="275" t="e">
        <f t="shared" si="86"/>
        <v>#VALUE!</v>
      </c>
      <c r="X294" s="275" t="e">
        <f t="shared" si="86"/>
        <v>#VALUE!</v>
      </c>
      <c r="Y294" s="275" t="e">
        <f t="shared" si="86"/>
        <v>#VALUE!</v>
      </c>
      <c r="Z294" s="275" t="e">
        <f t="shared" si="86"/>
        <v>#VALUE!</v>
      </c>
      <c r="AA294" s="275" t="e">
        <f t="shared" si="86"/>
        <v>#VALUE!</v>
      </c>
      <c r="AB294" s="275" t="e">
        <f t="shared" si="86"/>
        <v>#VALUE!</v>
      </c>
      <c r="AC294" s="275" t="e">
        <f t="shared" si="86"/>
        <v>#VALUE!</v>
      </c>
      <c r="AD294" s="275" t="e">
        <f t="shared" si="86"/>
        <v>#VALUE!</v>
      </c>
      <c r="AE294" s="276" t="e">
        <f t="shared" si="95"/>
        <v>#VALUE!</v>
      </c>
    </row>
    <row r="295" spans="1:31">
      <c r="A295" s="133" t="e">
        <f t="shared" si="96"/>
        <v>#VALUE!</v>
      </c>
      <c r="B295" s="134" t="e">
        <f t="shared" si="97"/>
        <v>#VALUE!</v>
      </c>
      <c r="C295" s="134" t="e">
        <f t="shared" si="98"/>
        <v>#VALUE!</v>
      </c>
      <c r="D295" s="135" t="e">
        <f t="shared" si="99"/>
        <v>#VALUE!</v>
      </c>
      <c r="E295" s="150" t="e">
        <f t="shared" si="87"/>
        <v>#VALUE!</v>
      </c>
      <c r="F295" s="150" t="e">
        <f t="shared" si="88"/>
        <v>#VALUE!</v>
      </c>
      <c r="G295" s="136" t="e">
        <f t="shared" si="89"/>
        <v>#VALUE!</v>
      </c>
      <c r="H295" s="148" t="e">
        <f t="shared" si="93"/>
        <v>#VALUE!</v>
      </c>
      <c r="I295" s="148" t="e">
        <f t="shared" si="100"/>
        <v>#VALUE!</v>
      </c>
      <c r="J295" s="148" t="e">
        <f t="shared" si="90"/>
        <v>#VALUE!</v>
      </c>
      <c r="K295" s="148" t="e">
        <f t="shared" si="101"/>
        <v>#VALUE!</v>
      </c>
      <c r="L295" s="148" t="e">
        <f t="shared" si="102"/>
        <v>#VALUE!</v>
      </c>
      <c r="M295" s="148" t="e">
        <f t="shared" si="91"/>
        <v>#VALUE!</v>
      </c>
      <c r="N295" s="148" t="e">
        <f t="shared" si="94"/>
        <v>#VALUE!</v>
      </c>
      <c r="O295" s="148"/>
      <c r="P295" s="148"/>
      <c r="Q295" s="148" t="e">
        <f t="shared" si="103"/>
        <v>#VALUE!</v>
      </c>
      <c r="R295" s="148" t="e">
        <f t="shared" si="104"/>
        <v>#VALUE!</v>
      </c>
      <c r="S295" s="137" t="e">
        <f t="shared" si="92"/>
        <v>#VALUE!</v>
      </c>
      <c r="T295" s="275" t="e">
        <f t="shared" si="86"/>
        <v>#VALUE!</v>
      </c>
      <c r="U295" s="275" t="e">
        <f t="shared" si="86"/>
        <v>#VALUE!</v>
      </c>
      <c r="V295" s="275" t="e">
        <f t="shared" si="86"/>
        <v>#VALUE!</v>
      </c>
      <c r="W295" s="275" t="e">
        <f t="shared" si="86"/>
        <v>#VALUE!</v>
      </c>
      <c r="X295" s="275" t="e">
        <f t="shared" si="86"/>
        <v>#VALUE!</v>
      </c>
      <c r="Y295" s="275" t="e">
        <f t="shared" si="86"/>
        <v>#VALUE!</v>
      </c>
      <c r="Z295" s="275" t="e">
        <f t="shared" si="86"/>
        <v>#VALUE!</v>
      </c>
      <c r="AA295" s="275" t="e">
        <f t="shared" si="86"/>
        <v>#VALUE!</v>
      </c>
      <c r="AB295" s="275" t="e">
        <f t="shared" si="86"/>
        <v>#VALUE!</v>
      </c>
      <c r="AC295" s="275" t="e">
        <f t="shared" si="86"/>
        <v>#VALUE!</v>
      </c>
      <c r="AD295" s="275" t="e">
        <f t="shared" si="86"/>
        <v>#VALUE!</v>
      </c>
      <c r="AE295" s="276" t="e">
        <f t="shared" si="95"/>
        <v>#VALUE!</v>
      </c>
    </row>
    <row r="296" spans="1:31">
      <c r="A296" s="133" t="e">
        <f t="shared" si="96"/>
        <v>#VALUE!</v>
      </c>
      <c r="B296" s="134" t="e">
        <f t="shared" si="97"/>
        <v>#VALUE!</v>
      </c>
      <c r="C296" s="134" t="e">
        <f t="shared" si="98"/>
        <v>#VALUE!</v>
      </c>
      <c r="D296" s="135" t="e">
        <f t="shared" si="99"/>
        <v>#VALUE!</v>
      </c>
      <c r="E296" s="150" t="e">
        <f t="shared" si="87"/>
        <v>#VALUE!</v>
      </c>
      <c r="F296" s="150" t="e">
        <f t="shared" si="88"/>
        <v>#VALUE!</v>
      </c>
      <c r="G296" s="136" t="e">
        <f t="shared" si="89"/>
        <v>#VALUE!</v>
      </c>
      <c r="H296" s="148" t="e">
        <f t="shared" si="93"/>
        <v>#VALUE!</v>
      </c>
      <c r="I296" s="148" t="e">
        <f t="shared" si="100"/>
        <v>#VALUE!</v>
      </c>
      <c r="J296" s="148" t="e">
        <f t="shared" si="90"/>
        <v>#VALUE!</v>
      </c>
      <c r="K296" s="148" t="e">
        <f t="shared" si="101"/>
        <v>#VALUE!</v>
      </c>
      <c r="L296" s="148" t="e">
        <f t="shared" si="102"/>
        <v>#VALUE!</v>
      </c>
      <c r="M296" s="148" t="e">
        <f t="shared" si="91"/>
        <v>#VALUE!</v>
      </c>
      <c r="N296" s="148" t="e">
        <f t="shared" si="94"/>
        <v>#VALUE!</v>
      </c>
      <c r="O296" s="148"/>
      <c r="P296" s="148"/>
      <c r="Q296" s="148" t="e">
        <f t="shared" si="103"/>
        <v>#VALUE!</v>
      </c>
      <c r="R296" s="148" t="e">
        <f t="shared" si="104"/>
        <v>#VALUE!</v>
      </c>
      <c r="S296" s="137" t="e">
        <f t="shared" si="92"/>
        <v>#VALUE!</v>
      </c>
      <c r="T296" s="275" t="e">
        <f t="shared" si="86"/>
        <v>#VALUE!</v>
      </c>
      <c r="U296" s="275" t="e">
        <f t="shared" si="86"/>
        <v>#VALUE!</v>
      </c>
      <c r="V296" s="275" t="e">
        <f t="shared" si="86"/>
        <v>#VALUE!</v>
      </c>
      <c r="W296" s="275" t="e">
        <f t="shared" si="86"/>
        <v>#VALUE!</v>
      </c>
      <c r="X296" s="275" t="e">
        <f t="shared" si="86"/>
        <v>#VALUE!</v>
      </c>
      <c r="Y296" s="275" t="e">
        <f t="shared" si="86"/>
        <v>#VALUE!</v>
      </c>
      <c r="Z296" s="275" t="e">
        <f t="shared" si="86"/>
        <v>#VALUE!</v>
      </c>
      <c r="AA296" s="275" t="e">
        <f t="shared" si="86"/>
        <v>#VALUE!</v>
      </c>
      <c r="AB296" s="275" t="e">
        <f t="shared" si="86"/>
        <v>#VALUE!</v>
      </c>
      <c r="AC296" s="275" t="e">
        <f t="shared" si="86"/>
        <v>#VALUE!</v>
      </c>
      <c r="AD296" s="275" t="e">
        <f t="shared" si="86"/>
        <v>#VALUE!</v>
      </c>
      <c r="AE296" s="276" t="e">
        <f t="shared" si="95"/>
        <v>#VALUE!</v>
      </c>
    </row>
    <row r="297" spans="1:31">
      <c r="A297" s="133" t="e">
        <f t="shared" si="96"/>
        <v>#VALUE!</v>
      </c>
      <c r="B297" s="134" t="e">
        <f t="shared" si="97"/>
        <v>#VALUE!</v>
      </c>
      <c r="C297" s="134" t="e">
        <f t="shared" si="98"/>
        <v>#VALUE!</v>
      </c>
      <c r="D297" s="135" t="e">
        <f t="shared" si="99"/>
        <v>#VALUE!</v>
      </c>
      <c r="E297" s="150" t="e">
        <f t="shared" si="87"/>
        <v>#VALUE!</v>
      </c>
      <c r="F297" s="150" t="e">
        <f t="shared" si="88"/>
        <v>#VALUE!</v>
      </c>
      <c r="G297" s="136" t="e">
        <f t="shared" si="89"/>
        <v>#VALUE!</v>
      </c>
      <c r="H297" s="148" t="e">
        <f t="shared" si="93"/>
        <v>#VALUE!</v>
      </c>
      <c r="I297" s="148" t="e">
        <f t="shared" si="100"/>
        <v>#VALUE!</v>
      </c>
      <c r="J297" s="148" t="e">
        <f t="shared" si="90"/>
        <v>#VALUE!</v>
      </c>
      <c r="K297" s="148" t="e">
        <f t="shared" si="101"/>
        <v>#VALUE!</v>
      </c>
      <c r="L297" s="148" t="e">
        <f t="shared" si="102"/>
        <v>#VALUE!</v>
      </c>
      <c r="M297" s="148" t="e">
        <f t="shared" si="91"/>
        <v>#VALUE!</v>
      </c>
      <c r="N297" s="148" t="e">
        <f t="shared" si="94"/>
        <v>#VALUE!</v>
      </c>
      <c r="O297" s="148"/>
      <c r="P297" s="148"/>
      <c r="Q297" s="148" t="e">
        <f t="shared" si="103"/>
        <v>#VALUE!</v>
      </c>
      <c r="R297" s="148" t="e">
        <f t="shared" si="104"/>
        <v>#VALUE!</v>
      </c>
      <c r="S297" s="137" t="e">
        <f t="shared" si="92"/>
        <v>#VALUE!</v>
      </c>
      <c r="T297" s="275" t="e">
        <f t="shared" si="86"/>
        <v>#VALUE!</v>
      </c>
      <c r="U297" s="275" t="e">
        <f t="shared" si="86"/>
        <v>#VALUE!</v>
      </c>
      <c r="V297" s="275" t="e">
        <f t="shared" si="86"/>
        <v>#VALUE!</v>
      </c>
      <c r="W297" s="275" t="e">
        <f t="shared" si="86"/>
        <v>#VALUE!</v>
      </c>
      <c r="X297" s="275" t="e">
        <f t="shared" si="86"/>
        <v>#VALUE!</v>
      </c>
      <c r="Y297" s="275" t="e">
        <f t="shared" si="86"/>
        <v>#VALUE!</v>
      </c>
      <c r="Z297" s="275" t="e">
        <f t="shared" si="86"/>
        <v>#VALUE!</v>
      </c>
      <c r="AA297" s="275" t="e">
        <f t="shared" si="86"/>
        <v>#VALUE!</v>
      </c>
      <c r="AB297" s="275" t="e">
        <f t="shared" si="86"/>
        <v>#VALUE!</v>
      </c>
      <c r="AC297" s="275" t="e">
        <f t="shared" si="86"/>
        <v>#VALUE!</v>
      </c>
      <c r="AD297" s="275" t="e">
        <f t="shared" si="86"/>
        <v>#VALUE!</v>
      </c>
      <c r="AE297" s="276" t="e">
        <f t="shared" si="95"/>
        <v>#VALUE!</v>
      </c>
    </row>
    <row r="298" spans="1:31">
      <c r="A298" s="133" t="e">
        <f t="shared" si="96"/>
        <v>#VALUE!</v>
      </c>
      <c r="B298" s="134" t="e">
        <f t="shared" si="97"/>
        <v>#VALUE!</v>
      </c>
      <c r="C298" s="134" t="e">
        <f t="shared" si="98"/>
        <v>#VALUE!</v>
      </c>
      <c r="D298" s="135" t="e">
        <f t="shared" si="99"/>
        <v>#VALUE!</v>
      </c>
      <c r="E298" s="150" t="e">
        <f t="shared" si="87"/>
        <v>#VALUE!</v>
      </c>
      <c r="F298" s="150" t="e">
        <f t="shared" si="88"/>
        <v>#VALUE!</v>
      </c>
      <c r="G298" s="136" t="e">
        <f t="shared" si="89"/>
        <v>#VALUE!</v>
      </c>
      <c r="H298" s="148" t="e">
        <f t="shared" si="93"/>
        <v>#VALUE!</v>
      </c>
      <c r="I298" s="148" t="e">
        <f t="shared" si="100"/>
        <v>#VALUE!</v>
      </c>
      <c r="J298" s="148" t="e">
        <f t="shared" si="90"/>
        <v>#VALUE!</v>
      </c>
      <c r="K298" s="148" t="e">
        <f t="shared" si="101"/>
        <v>#VALUE!</v>
      </c>
      <c r="L298" s="148" t="e">
        <f t="shared" si="102"/>
        <v>#VALUE!</v>
      </c>
      <c r="M298" s="148" t="e">
        <f t="shared" si="91"/>
        <v>#VALUE!</v>
      </c>
      <c r="N298" s="148" t="e">
        <f t="shared" si="94"/>
        <v>#VALUE!</v>
      </c>
      <c r="O298" s="148"/>
      <c r="P298" s="148"/>
      <c r="Q298" s="148" t="e">
        <f t="shared" si="103"/>
        <v>#VALUE!</v>
      </c>
      <c r="R298" s="148" t="e">
        <f t="shared" si="104"/>
        <v>#VALUE!</v>
      </c>
      <c r="S298" s="137" t="e">
        <f t="shared" si="92"/>
        <v>#VALUE!</v>
      </c>
      <c r="T298" s="275" t="e">
        <f t="shared" si="86"/>
        <v>#VALUE!</v>
      </c>
      <c r="U298" s="275" t="e">
        <f t="shared" si="86"/>
        <v>#VALUE!</v>
      </c>
      <c r="V298" s="275" t="e">
        <f t="shared" si="86"/>
        <v>#VALUE!</v>
      </c>
      <c r="W298" s="275" t="e">
        <f t="shared" si="86"/>
        <v>#VALUE!</v>
      </c>
      <c r="X298" s="275" t="e">
        <f t="shared" si="86"/>
        <v>#VALUE!</v>
      </c>
      <c r="Y298" s="275" t="e">
        <f t="shared" si="86"/>
        <v>#VALUE!</v>
      </c>
      <c r="Z298" s="275" t="e">
        <f t="shared" si="86"/>
        <v>#VALUE!</v>
      </c>
      <c r="AA298" s="275" t="e">
        <f t="shared" si="86"/>
        <v>#VALUE!</v>
      </c>
      <c r="AB298" s="275" t="e">
        <f t="shared" si="86"/>
        <v>#VALUE!</v>
      </c>
      <c r="AC298" s="275" t="e">
        <f t="shared" si="86"/>
        <v>#VALUE!</v>
      </c>
      <c r="AD298" s="275" t="e">
        <f t="shared" si="86"/>
        <v>#VALUE!</v>
      </c>
      <c r="AE298" s="276" t="e">
        <f t="shared" si="95"/>
        <v>#VALUE!</v>
      </c>
    </row>
    <row r="299" spans="1:31">
      <c r="A299" s="133" t="e">
        <f t="shared" si="96"/>
        <v>#VALUE!</v>
      </c>
      <c r="B299" s="134" t="e">
        <f t="shared" si="97"/>
        <v>#VALUE!</v>
      </c>
      <c r="C299" s="134" t="e">
        <f t="shared" si="98"/>
        <v>#VALUE!</v>
      </c>
      <c r="D299" s="135" t="e">
        <f t="shared" si="99"/>
        <v>#VALUE!</v>
      </c>
      <c r="E299" s="150" t="e">
        <f t="shared" si="87"/>
        <v>#VALUE!</v>
      </c>
      <c r="F299" s="150" t="e">
        <f t="shared" si="88"/>
        <v>#VALUE!</v>
      </c>
      <c r="G299" s="136" t="e">
        <f t="shared" si="89"/>
        <v>#VALUE!</v>
      </c>
      <c r="H299" s="148" t="e">
        <f t="shared" si="93"/>
        <v>#VALUE!</v>
      </c>
      <c r="I299" s="148" t="e">
        <f t="shared" si="100"/>
        <v>#VALUE!</v>
      </c>
      <c r="J299" s="148" t="e">
        <f t="shared" si="90"/>
        <v>#VALUE!</v>
      </c>
      <c r="K299" s="148" t="e">
        <f t="shared" si="101"/>
        <v>#VALUE!</v>
      </c>
      <c r="L299" s="148" t="e">
        <f t="shared" si="102"/>
        <v>#VALUE!</v>
      </c>
      <c r="M299" s="148" t="e">
        <f t="shared" si="91"/>
        <v>#VALUE!</v>
      </c>
      <c r="N299" s="148" t="e">
        <f t="shared" si="94"/>
        <v>#VALUE!</v>
      </c>
      <c r="O299" s="148"/>
      <c r="P299" s="148"/>
      <c r="Q299" s="148" t="e">
        <f t="shared" si="103"/>
        <v>#VALUE!</v>
      </c>
      <c r="R299" s="148" t="e">
        <f t="shared" si="104"/>
        <v>#VALUE!</v>
      </c>
      <c r="S299" s="137" t="e">
        <f t="shared" si="92"/>
        <v>#VALUE!</v>
      </c>
      <c r="T299" s="275" t="e">
        <f t="shared" si="86"/>
        <v>#VALUE!</v>
      </c>
      <c r="U299" s="275" t="e">
        <f t="shared" si="86"/>
        <v>#VALUE!</v>
      </c>
      <c r="V299" s="275" t="e">
        <f t="shared" si="86"/>
        <v>#VALUE!</v>
      </c>
      <c r="W299" s="275" t="e">
        <f t="shared" si="86"/>
        <v>#VALUE!</v>
      </c>
      <c r="X299" s="275" t="e">
        <f t="shared" si="86"/>
        <v>#VALUE!</v>
      </c>
      <c r="Y299" s="275" t="e">
        <f t="shared" si="86"/>
        <v>#VALUE!</v>
      </c>
      <c r="Z299" s="275" t="e">
        <f t="shared" si="86"/>
        <v>#VALUE!</v>
      </c>
      <c r="AA299" s="275" t="e">
        <f t="shared" si="86"/>
        <v>#VALUE!</v>
      </c>
      <c r="AB299" s="275" t="e">
        <f t="shared" si="86"/>
        <v>#VALUE!</v>
      </c>
      <c r="AC299" s="275" t="e">
        <f t="shared" si="86"/>
        <v>#VALUE!</v>
      </c>
      <c r="AD299" s="275" t="e">
        <f t="shared" si="86"/>
        <v>#VALUE!</v>
      </c>
      <c r="AE299" s="276" t="e">
        <f t="shared" si="95"/>
        <v>#VALUE!</v>
      </c>
    </row>
    <row r="300" spans="1:31">
      <c r="A300" s="133" t="e">
        <f t="shared" si="96"/>
        <v>#VALUE!</v>
      </c>
      <c r="B300" s="134" t="e">
        <f t="shared" si="97"/>
        <v>#VALUE!</v>
      </c>
      <c r="C300" s="134" t="e">
        <f t="shared" si="98"/>
        <v>#VALUE!</v>
      </c>
      <c r="D300" s="135" t="e">
        <f t="shared" si="99"/>
        <v>#VALUE!</v>
      </c>
      <c r="E300" s="150" t="e">
        <f t="shared" si="87"/>
        <v>#VALUE!</v>
      </c>
      <c r="F300" s="150" t="e">
        <f t="shared" si="88"/>
        <v>#VALUE!</v>
      </c>
      <c r="G300" s="136" t="e">
        <f t="shared" si="89"/>
        <v>#VALUE!</v>
      </c>
      <c r="H300" s="148" t="e">
        <f t="shared" si="93"/>
        <v>#VALUE!</v>
      </c>
      <c r="I300" s="148" t="e">
        <f t="shared" si="100"/>
        <v>#VALUE!</v>
      </c>
      <c r="J300" s="148" t="e">
        <f t="shared" si="90"/>
        <v>#VALUE!</v>
      </c>
      <c r="K300" s="148" t="e">
        <f t="shared" si="101"/>
        <v>#VALUE!</v>
      </c>
      <c r="L300" s="148" t="e">
        <f t="shared" si="102"/>
        <v>#VALUE!</v>
      </c>
      <c r="M300" s="148" t="e">
        <f t="shared" si="91"/>
        <v>#VALUE!</v>
      </c>
      <c r="N300" s="148" t="e">
        <f t="shared" si="94"/>
        <v>#VALUE!</v>
      </c>
      <c r="O300" s="148"/>
      <c r="P300" s="148"/>
      <c r="Q300" s="148" t="e">
        <f t="shared" si="103"/>
        <v>#VALUE!</v>
      </c>
      <c r="R300" s="148" t="e">
        <f t="shared" si="104"/>
        <v>#VALUE!</v>
      </c>
      <c r="S300" s="137" t="e">
        <f t="shared" si="92"/>
        <v>#VALUE!</v>
      </c>
      <c r="T300" s="275" t="e">
        <f t="shared" si="86"/>
        <v>#VALUE!</v>
      </c>
      <c r="U300" s="275" t="e">
        <f t="shared" si="86"/>
        <v>#VALUE!</v>
      </c>
      <c r="V300" s="275" t="e">
        <f t="shared" si="86"/>
        <v>#VALUE!</v>
      </c>
      <c r="W300" s="275" t="e">
        <f t="shared" si="86"/>
        <v>#VALUE!</v>
      </c>
      <c r="X300" s="275" t="e">
        <f t="shared" si="86"/>
        <v>#VALUE!</v>
      </c>
      <c r="Y300" s="275" t="e">
        <f t="shared" si="86"/>
        <v>#VALUE!</v>
      </c>
      <c r="Z300" s="275" t="e">
        <f t="shared" si="86"/>
        <v>#VALUE!</v>
      </c>
      <c r="AA300" s="275" t="e">
        <f t="shared" si="86"/>
        <v>#VALUE!</v>
      </c>
      <c r="AB300" s="275" t="e">
        <f t="shared" si="86"/>
        <v>#VALUE!</v>
      </c>
      <c r="AC300" s="275" t="e">
        <f t="shared" si="86"/>
        <v>#VALUE!</v>
      </c>
      <c r="AD300" s="275" t="e">
        <f t="shared" ref="AD300" si="106">MAX(0,MIN(MAX(0,$M300),AD$7)-AD$6)</f>
        <v>#VALUE!</v>
      </c>
      <c r="AE300" s="276" t="e">
        <f t="shared" si="95"/>
        <v>#VALUE!</v>
      </c>
    </row>
    <row r="301" spans="1:31">
      <c r="A301" s="133" t="e">
        <f t="shared" si="96"/>
        <v>#VALUE!</v>
      </c>
      <c r="B301" s="134" t="e">
        <f t="shared" si="97"/>
        <v>#VALUE!</v>
      </c>
      <c r="C301" s="134" t="e">
        <f t="shared" si="98"/>
        <v>#VALUE!</v>
      </c>
      <c r="D301" s="135" t="e">
        <f t="shared" si="99"/>
        <v>#VALUE!</v>
      </c>
      <c r="E301" s="150" t="e">
        <f t="shared" si="87"/>
        <v>#VALUE!</v>
      </c>
      <c r="F301" s="150" t="e">
        <f t="shared" si="88"/>
        <v>#VALUE!</v>
      </c>
      <c r="G301" s="136" t="e">
        <f t="shared" si="89"/>
        <v>#VALUE!</v>
      </c>
      <c r="H301" s="148" t="e">
        <f t="shared" si="93"/>
        <v>#VALUE!</v>
      </c>
      <c r="I301" s="148" t="e">
        <f t="shared" si="100"/>
        <v>#VALUE!</v>
      </c>
      <c r="J301" s="148" t="e">
        <f t="shared" si="90"/>
        <v>#VALUE!</v>
      </c>
      <c r="K301" s="148" t="e">
        <f t="shared" si="101"/>
        <v>#VALUE!</v>
      </c>
      <c r="L301" s="148" t="e">
        <f t="shared" si="102"/>
        <v>#VALUE!</v>
      </c>
      <c r="M301" s="148" t="e">
        <f t="shared" si="91"/>
        <v>#VALUE!</v>
      </c>
      <c r="N301" s="148" t="e">
        <f t="shared" si="94"/>
        <v>#VALUE!</v>
      </c>
      <c r="O301" s="148"/>
      <c r="P301" s="148"/>
      <c r="Q301" s="148" t="e">
        <f t="shared" si="103"/>
        <v>#VALUE!</v>
      </c>
      <c r="R301" s="148" t="e">
        <f t="shared" si="104"/>
        <v>#VALUE!</v>
      </c>
      <c r="S301" s="137" t="e">
        <f t="shared" si="92"/>
        <v>#VALUE!</v>
      </c>
      <c r="T301" s="275" t="e">
        <f t="shared" ref="T301:AD324" si="107">MAX(0,MIN(MAX(0,$M301),T$7)-T$6)</f>
        <v>#VALUE!</v>
      </c>
      <c r="U301" s="275" t="e">
        <f t="shared" si="107"/>
        <v>#VALUE!</v>
      </c>
      <c r="V301" s="275" t="e">
        <f t="shared" si="107"/>
        <v>#VALUE!</v>
      </c>
      <c r="W301" s="275" t="e">
        <f t="shared" si="107"/>
        <v>#VALUE!</v>
      </c>
      <c r="X301" s="275" t="e">
        <f t="shared" si="107"/>
        <v>#VALUE!</v>
      </c>
      <c r="Y301" s="275" t="e">
        <f t="shared" si="107"/>
        <v>#VALUE!</v>
      </c>
      <c r="Z301" s="275" t="e">
        <f t="shared" si="107"/>
        <v>#VALUE!</v>
      </c>
      <c r="AA301" s="275" t="e">
        <f t="shared" si="107"/>
        <v>#VALUE!</v>
      </c>
      <c r="AB301" s="275" t="e">
        <f t="shared" si="107"/>
        <v>#VALUE!</v>
      </c>
      <c r="AC301" s="275" t="e">
        <f t="shared" si="107"/>
        <v>#VALUE!</v>
      </c>
      <c r="AD301" s="275" t="e">
        <f t="shared" si="107"/>
        <v>#VALUE!</v>
      </c>
      <c r="AE301" s="276" t="e">
        <f t="shared" si="95"/>
        <v>#VALUE!</v>
      </c>
    </row>
    <row r="302" spans="1:31">
      <c r="A302" s="133" t="e">
        <f t="shared" si="96"/>
        <v>#VALUE!</v>
      </c>
      <c r="B302" s="134" t="e">
        <f t="shared" si="97"/>
        <v>#VALUE!</v>
      </c>
      <c r="C302" s="134" t="e">
        <f t="shared" si="98"/>
        <v>#VALUE!</v>
      </c>
      <c r="D302" s="135" t="e">
        <f t="shared" si="99"/>
        <v>#VALUE!</v>
      </c>
      <c r="E302" s="150" t="e">
        <f t="shared" si="87"/>
        <v>#VALUE!</v>
      </c>
      <c r="F302" s="150" t="e">
        <f t="shared" si="88"/>
        <v>#VALUE!</v>
      </c>
      <c r="G302" s="136" t="e">
        <f t="shared" si="89"/>
        <v>#VALUE!</v>
      </c>
      <c r="H302" s="148" t="e">
        <f t="shared" si="93"/>
        <v>#VALUE!</v>
      </c>
      <c r="I302" s="148" t="e">
        <f t="shared" si="100"/>
        <v>#VALUE!</v>
      </c>
      <c r="J302" s="148" t="e">
        <f t="shared" si="90"/>
        <v>#VALUE!</v>
      </c>
      <c r="K302" s="148" t="e">
        <f t="shared" si="101"/>
        <v>#VALUE!</v>
      </c>
      <c r="L302" s="148" t="e">
        <f t="shared" si="102"/>
        <v>#VALUE!</v>
      </c>
      <c r="M302" s="148" t="e">
        <f t="shared" si="91"/>
        <v>#VALUE!</v>
      </c>
      <c r="N302" s="148" t="e">
        <f t="shared" si="94"/>
        <v>#VALUE!</v>
      </c>
      <c r="O302" s="148"/>
      <c r="P302" s="148"/>
      <c r="Q302" s="148" t="e">
        <f t="shared" si="103"/>
        <v>#VALUE!</v>
      </c>
      <c r="R302" s="148" t="e">
        <f t="shared" si="104"/>
        <v>#VALUE!</v>
      </c>
      <c r="S302" s="137" t="e">
        <f t="shared" si="92"/>
        <v>#VALUE!</v>
      </c>
      <c r="T302" s="275" t="e">
        <f t="shared" si="107"/>
        <v>#VALUE!</v>
      </c>
      <c r="U302" s="275" t="e">
        <f t="shared" si="107"/>
        <v>#VALUE!</v>
      </c>
      <c r="V302" s="275" t="e">
        <f t="shared" si="107"/>
        <v>#VALUE!</v>
      </c>
      <c r="W302" s="275" t="e">
        <f t="shared" si="107"/>
        <v>#VALUE!</v>
      </c>
      <c r="X302" s="275" t="e">
        <f t="shared" si="107"/>
        <v>#VALUE!</v>
      </c>
      <c r="Y302" s="275" t="e">
        <f t="shared" si="107"/>
        <v>#VALUE!</v>
      </c>
      <c r="Z302" s="275" t="e">
        <f t="shared" si="107"/>
        <v>#VALUE!</v>
      </c>
      <c r="AA302" s="275" t="e">
        <f t="shared" si="107"/>
        <v>#VALUE!</v>
      </c>
      <c r="AB302" s="275" t="e">
        <f t="shared" si="107"/>
        <v>#VALUE!</v>
      </c>
      <c r="AC302" s="275" t="e">
        <f t="shared" si="107"/>
        <v>#VALUE!</v>
      </c>
      <c r="AD302" s="275" t="e">
        <f t="shared" si="107"/>
        <v>#VALUE!</v>
      </c>
      <c r="AE302" s="276" t="e">
        <f t="shared" si="95"/>
        <v>#VALUE!</v>
      </c>
    </row>
    <row r="303" spans="1:31">
      <c r="A303" s="133" t="e">
        <f t="shared" si="96"/>
        <v>#VALUE!</v>
      </c>
      <c r="B303" s="134" t="e">
        <f t="shared" si="97"/>
        <v>#VALUE!</v>
      </c>
      <c r="C303" s="134" t="e">
        <f t="shared" si="98"/>
        <v>#VALUE!</v>
      </c>
      <c r="D303" s="135" t="e">
        <f t="shared" si="99"/>
        <v>#VALUE!</v>
      </c>
      <c r="E303" s="150" t="e">
        <f t="shared" si="87"/>
        <v>#VALUE!</v>
      </c>
      <c r="F303" s="150" t="e">
        <f t="shared" si="88"/>
        <v>#VALUE!</v>
      </c>
      <c r="G303" s="136" t="e">
        <f t="shared" si="89"/>
        <v>#VALUE!</v>
      </c>
      <c r="H303" s="148" t="e">
        <f t="shared" si="93"/>
        <v>#VALUE!</v>
      </c>
      <c r="I303" s="148" t="e">
        <f t="shared" si="100"/>
        <v>#VALUE!</v>
      </c>
      <c r="J303" s="148" t="e">
        <f t="shared" si="90"/>
        <v>#VALUE!</v>
      </c>
      <c r="K303" s="148" t="e">
        <f t="shared" si="101"/>
        <v>#VALUE!</v>
      </c>
      <c r="L303" s="148" t="e">
        <f t="shared" si="102"/>
        <v>#VALUE!</v>
      </c>
      <c r="M303" s="148" t="e">
        <f t="shared" si="91"/>
        <v>#VALUE!</v>
      </c>
      <c r="N303" s="148" t="e">
        <f t="shared" si="94"/>
        <v>#VALUE!</v>
      </c>
      <c r="O303" s="148"/>
      <c r="P303" s="148"/>
      <c r="Q303" s="148" t="e">
        <f t="shared" si="103"/>
        <v>#VALUE!</v>
      </c>
      <c r="R303" s="148" t="e">
        <f t="shared" si="104"/>
        <v>#VALUE!</v>
      </c>
      <c r="S303" s="137" t="e">
        <f t="shared" si="92"/>
        <v>#VALUE!</v>
      </c>
      <c r="T303" s="275" t="e">
        <f t="shared" si="107"/>
        <v>#VALUE!</v>
      </c>
      <c r="U303" s="275" t="e">
        <f t="shared" si="107"/>
        <v>#VALUE!</v>
      </c>
      <c r="V303" s="275" t="e">
        <f t="shared" si="107"/>
        <v>#VALUE!</v>
      </c>
      <c r="W303" s="275" t="e">
        <f t="shared" si="107"/>
        <v>#VALUE!</v>
      </c>
      <c r="X303" s="275" t="e">
        <f t="shared" si="107"/>
        <v>#VALUE!</v>
      </c>
      <c r="Y303" s="275" t="e">
        <f t="shared" si="107"/>
        <v>#VALUE!</v>
      </c>
      <c r="Z303" s="275" t="e">
        <f t="shared" si="107"/>
        <v>#VALUE!</v>
      </c>
      <c r="AA303" s="275" t="e">
        <f t="shared" si="107"/>
        <v>#VALUE!</v>
      </c>
      <c r="AB303" s="275" t="e">
        <f t="shared" si="107"/>
        <v>#VALUE!</v>
      </c>
      <c r="AC303" s="275" t="e">
        <f t="shared" si="107"/>
        <v>#VALUE!</v>
      </c>
      <c r="AD303" s="275" t="e">
        <f t="shared" si="107"/>
        <v>#VALUE!</v>
      </c>
      <c r="AE303" s="276" t="e">
        <f t="shared" si="95"/>
        <v>#VALUE!</v>
      </c>
    </row>
    <row r="304" spans="1:31">
      <c r="A304" s="133" t="e">
        <f t="shared" si="96"/>
        <v>#VALUE!</v>
      </c>
      <c r="B304" s="134" t="e">
        <f t="shared" si="97"/>
        <v>#VALUE!</v>
      </c>
      <c r="C304" s="134" t="e">
        <f t="shared" si="98"/>
        <v>#VALUE!</v>
      </c>
      <c r="D304" s="135" t="e">
        <f t="shared" si="99"/>
        <v>#VALUE!</v>
      </c>
      <c r="E304" s="150" t="e">
        <f t="shared" si="87"/>
        <v>#VALUE!</v>
      </c>
      <c r="F304" s="150" t="e">
        <f t="shared" si="88"/>
        <v>#VALUE!</v>
      </c>
      <c r="G304" s="136" t="e">
        <f t="shared" si="89"/>
        <v>#VALUE!</v>
      </c>
      <c r="H304" s="148" t="e">
        <f t="shared" si="93"/>
        <v>#VALUE!</v>
      </c>
      <c r="I304" s="148" t="e">
        <f t="shared" si="100"/>
        <v>#VALUE!</v>
      </c>
      <c r="J304" s="148" t="e">
        <f t="shared" si="90"/>
        <v>#VALUE!</v>
      </c>
      <c r="K304" s="148" t="e">
        <f t="shared" si="101"/>
        <v>#VALUE!</v>
      </c>
      <c r="L304" s="148" t="e">
        <f t="shared" si="102"/>
        <v>#VALUE!</v>
      </c>
      <c r="M304" s="148" t="e">
        <f t="shared" si="91"/>
        <v>#VALUE!</v>
      </c>
      <c r="N304" s="148" t="e">
        <f t="shared" si="94"/>
        <v>#VALUE!</v>
      </c>
      <c r="O304" s="148"/>
      <c r="P304" s="148"/>
      <c r="Q304" s="148" t="e">
        <f t="shared" si="103"/>
        <v>#VALUE!</v>
      </c>
      <c r="R304" s="148" t="e">
        <f t="shared" si="104"/>
        <v>#VALUE!</v>
      </c>
      <c r="S304" s="137" t="e">
        <f t="shared" si="92"/>
        <v>#VALUE!</v>
      </c>
      <c r="T304" s="275" t="e">
        <f t="shared" si="107"/>
        <v>#VALUE!</v>
      </c>
      <c r="U304" s="275" t="e">
        <f t="shared" si="107"/>
        <v>#VALUE!</v>
      </c>
      <c r="V304" s="275" t="e">
        <f t="shared" si="107"/>
        <v>#VALUE!</v>
      </c>
      <c r="W304" s="275" t="e">
        <f t="shared" si="107"/>
        <v>#VALUE!</v>
      </c>
      <c r="X304" s="275" t="e">
        <f t="shared" si="107"/>
        <v>#VALUE!</v>
      </c>
      <c r="Y304" s="275" t="e">
        <f t="shared" si="107"/>
        <v>#VALUE!</v>
      </c>
      <c r="Z304" s="275" t="e">
        <f t="shared" si="107"/>
        <v>#VALUE!</v>
      </c>
      <c r="AA304" s="275" t="e">
        <f t="shared" si="107"/>
        <v>#VALUE!</v>
      </c>
      <c r="AB304" s="275" t="e">
        <f t="shared" si="107"/>
        <v>#VALUE!</v>
      </c>
      <c r="AC304" s="275" t="e">
        <f t="shared" si="107"/>
        <v>#VALUE!</v>
      </c>
      <c r="AD304" s="275" t="e">
        <f t="shared" si="107"/>
        <v>#VALUE!</v>
      </c>
      <c r="AE304" s="276" t="e">
        <f t="shared" si="95"/>
        <v>#VALUE!</v>
      </c>
    </row>
    <row r="305" spans="1:31">
      <c r="A305" s="133" t="e">
        <f t="shared" si="96"/>
        <v>#VALUE!</v>
      </c>
      <c r="B305" s="134" t="e">
        <f t="shared" si="97"/>
        <v>#VALUE!</v>
      </c>
      <c r="C305" s="134" t="e">
        <f t="shared" si="98"/>
        <v>#VALUE!</v>
      </c>
      <c r="D305" s="135" t="e">
        <f t="shared" si="99"/>
        <v>#VALUE!</v>
      </c>
      <c r="E305" s="150" t="e">
        <f t="shared" si="87"/>
        <v>#VALUE!</v>
      </c>
      <c r="F305" s="150" t="e">
        <f t="shared" si="88"/>
        <v>#VALUE!</v>
      </c>
      <c r="G305" s="136" t="e">
        <f t="shared" si="89"/>
        <v>#VALUE!</v>
      </c>
      <c r="H305" s="148" t="e">
        <f t="shared" si="93"/>
        <v>#VALUE!</v>
      </c>
      <c r="I305" s="148" t="e">
        <f t="shared" si="100"/>
        <v>#VALUE!</v>
      </c>
      <c r="J305" s="148" t="e">
        <f t="shared" si="90"/>
        <v>#VALUE!</v>
      </c>
      <c r="K305" s="148" t="e">
        <f t="shared" si="101"/>
        <v>#VALUE!</v>
      </c>
      <c r="L305" s="148" t="e">
        <f t="shared" si="102"/>
        <v>#VALUE!</v>
      </c>
      <c r="M305" s="148" t="e">
        <f t="shared" si="91"/>
        <v>#VALUE!</v>
      </c>
      <c r="N305" s="148" t="e">
        <f t="shared" si="94"/>
        <v>#VALUE!</v>
      </c>
      <c r="O305" s="148"/>
      <c r="P305" s="148"/>
      <c r="Q305" s="148" t="e">
        <f t="shared" si="103"/>
        <v>#VALUE!</v>
      </c>
      <c r="R305" s="148" t="e">
        <f t="shared" si="104"/>
        <v>#VALUE!</v>
      </c>
      <c r="S305" s="137" t="e">
        <f t="shared" si="92"/>
        <v>#VALUE!</v>
      </c>
      <c r="T305" s="275" t="e">
        <f t="shared" si="107"/>
        <v>#VALUE!</v>
      </c>
      <c r="U305" s="275" t="e">
        <f t="shared" si="107"/>
        <v>#VALUE!</v>
      </c>
      <c r="V305" s="275" t="e">
        <f t="shared" si="107"/>
        <v>#VALUE!</v>
      </c>
      <c r="W305" s="275" t="e">
        <f t="shared" si="107"/>
        <v>#VALUE!</v>
      </c>
      <c r="X305" s="275" t="e">
        <f t="shared" si="107"/>
        <v>#VALUE!</v>
      </c>
      <c r="Y305" s="275" t="e">
        <f t="shared" si="107"/>
        <v>#VALUE!</v>
      </c>
      <c r="Z305" s="275" t="e">
        <f t="shared" si="107"/>
        <v>#VALUE!</v>
      </c>
      <c r="AA305" s="275" t="e">
        <f t="shared" si="107"/>
        <v>#VALUE!</v>
      </c>
      <c r="AB305" s="275" t="e">
        <f t="shared" si="107"/>
        <v>#VALUE!</v>
      </c>
      <c r="AC305" s="275" t="e">
        <f t="shared" si="107"/>
        <v>#VALUE!</v>
      </c>
      <c r="AD305" s="275" t="e">
        <f t="shared" si="107"/>
        <v>#VALUE!</v>
      </c>
      <c r="AE305" s="276" t="e">
        <f t="shared" si="95"/>
        <v>#VALUE!</v>
      </c>
    </row>
    <row r="306" spans="1:31">
      <c r="A306" s="133" t="e">
        <f t="shared" si="96"/>
        <v>#VALUE!</v>
      </c>
      <c r="B306" s="134" t="e">
        <f t="shared" si="97"/>
        <v>#VALUE!</v>
      </c>
      <c r="C306" s="134" t="e">
        <f t="shared" si="98"/>
        <v>#VALUE!</v>
      </c>
      <c r="D306" s="135" t="e">
        <f t="shared" si="99"/>
        <v>#VALUE!</v>
      </c>
      <c r="E306" s="150" t="e">
        <f t="shared" si="87"/>
        <v>#VALUE!</v>
      </c>
      <c r="F306" s="150" t="e">
        <f t="shared" si="88"/>
        <v>#VALUE!</v>
      </c>
      <c r="G306" s="136" t="e">
        <f t="shared" si="89"/>
        <v>#VALUE!</v>
      </c>
      <c r="H306" s="148" t="e">
        <f t="shared" si="93"/>
        <v>#VALUE!</v>
      </c>
      <c r="I306" s="148" t="e">
        <f t="shared" si="100"/>
        <v>#VALUE!</v>
      </c>
      <c r="J306" s="148" t="e">
        <f t="shared" si="90"/>
        <v>#VALUE!</v>
      </c>
      <c r="K306" s="148" t="e">
        <f t="shared" si="101"/>
        <v>#VALUE!</v>
      </c>
      <c r="L306" s="148" t="e">
        <f t="shared" si="102"/>
        <v>#VALUE!</v>
      </c>
      <c r="M306" s="148" t="e">
        <f t="shared" si="91"/>
        <v>#VALUE!</v>
      </c>
      <c r="N306" s="148" t="e">
        <f t="shared" si="94"/>
        <v>#VALUE!</v>
      </c>
      <c r="O306" s="148"/>
      <c r="P306" s="148"/>
      <c r="Q306" s="148" t="e">
        <f t="shared" si="103"/>
        <v>#VALUE!</v>
      </c>
      <c r="R306" s="148" t="e">
        <f t="shared" si="104"/>
        <v>#VALUE!</v>
      </c>
      <c r="S306" s="137" t="e">
        <f t="shared" si="92"/>
        <v>#VALUE!</v>
      </c>
      <c r="T306" s="275" t="e">
        <f t="shared" si="107"/>
        <v>#VALUE!</v>
      </c>
      <c r="U306" s="275" t="e">
        <f t="shared" si="107"/>
        <v>#VALUE!</v>
      </c>
      <c r="V306" s="275" t="e">
        <f t="shared" si="107"/>
        <v>#VALUE!</v>
      </c>
      <c r="W306" s="275" t="e">
        <f t="shared" si="107"/>
        <v>#VALUE!</v>
      </c>
      <c r="X306" s="275" t="e">
        <f t="shared" si="107"/>
        <v>#VALUE!</v>
      </c>
      <c r="Y306" s="275" t="e">
        <f t="shared" si="107"/>
        <v>#VALUE!</v>
      </c>
      <c r="Z306" s="275" t="e">
        <f t="shared" si="107"/>
        <v>#VALUE!</v>
      </c>
      <c r="AA306" s="275" t="e">
        <f t="shared" si="107"/>
        <v>#VALUE!</v>
      </c>
      <c r="AB306" s="275" t="e">
        <f t="shared" si="107"/>
        <v>#VALUE!</v>
      </c>
      <c r="AC306" s="275" t="e">
        <f t="shared" si="107"/>
        <v>#VALUE!</v>
      </c>
      <c r="AD306" s="275" t="e">
        <f t="shared" si="107"/>
        <v>#VALUE!</v>
      </c>
      <c r="AE306" s="276" t="e">
        <f t="shared" si="95"/>
        <v>#VALUE!</v>
      </c>
    </row>
    <row r="307" spans="1:31">
      <c r="A307" s="133" t="e">
        <f t="shared" si="96"/>
        <v>#VALUE!</v>
      </c>
      <c r="B307" s="134" t="e">
        <f t="shared" si="97"/>
        <v>#VALUE!</v>
      </c>
      <c r="C307" s="134" t="e">
        <f t="shared" si="98"/>
        <v>#VALUE!</v>
      </c>
      <c r="D307" s="135" t="e">
        <f t="shared" si="99"/>
        <v>#VALUE!</v>
      </c>
      <c r="E307" s="150" t="e">
        <f t="shared" si="87"/>
        <v>#VALUE!</v>
      </c>
      <c r="F307" s="150" t="e">
        <f t="shared" si="88"/>
        <v>#VALUE!</v>
      </c>
      <c r="G307" s="136" t="e">
        <f t="shared" si="89"/>
        <v>#VALUE!</v>
      </c>
      <c r="H307" s="148" t="e">
        <f t="shared" si="93"/>
        <v>#VALUE!</v>
      </c>
      <c r="I307" s="148" t="e">
        <f t="shared" si="100"/>
        <v>#VALUE!</v>
      </c>
      <c r="J307" s="148" t="e">
        <f t="shared" si="90"/>
        <v>#VALUE!</v>
      </c>
      <c r="K307" s="148" t="e">
        <f t="shared" si="101"/>
        <v>#VALUE!</v>
      </c>
      <c r="L307" s="148" t="e">
        <f t="shared" si="102"/>
        <v>#VALUE!</v>
      </c>
      <c r="M307" s="148" t="e">
        <f t="shared" si="91"/>
        <v>#VALUE!</v>
      </c>
      <c r="N307" s="148" t="e">
        <f t="shared" si="94"/>
        <v>#VALUE!</v>
      </c>
      <c r="O307" s="148"/>
      <c r="P307" s="148"/>
      <c r="Q307" s="148" t="e">
        <f t="shared" si="103"/>
        <v>#VALUE!</v>
      </c>
      <c r="R307" s="148" t="e">
        <f t="shared" si="104"/>
        <v>#VALUE!</v>
      </c>
      <c r="S307" s="137" t="e">
        <f t="shared" si="92"/>
        <v>#VALUE!</v>
      </c>
      <c r="T307" s="275" t="e">
        <f t="shared" si="107"/>
        <v>#VALUE!</v>
      </c>
      <c r="U307" s="275" t="e">
        <f t="shared" si="107"/>
        <v>#VALUE!</v>
      </c>
      <c r="V307" s="275" t="e">
        <f t="shared" si="107"/>
        <v>#VALUE!</v>
      </c>
      <c r="W307" s="275" t="e">
        <f t="shared" si="107"/>
        <v>#VALUE!</v>
      </c>
      <c r="X307" s="275" t="e">
        <f t="shared" si="107"/>
        <v>#VALUE!</v>
      </c>
      <c r="Y307" s="275" t="e">
        <f t="shared" si="107"/>
        <v>#VALUE!</v>
      </c>
      <c r="Z307" s="275" t="e">
        <f t="shared" si="107"/>
        <v>#VALUE!</v>
      </c>
      <c r="AA307" s="275" t="e">
        <f t="shared" si="107"/>
        <v>#VALUE!</v>
      </c>
      <c r="AB307" s="275" t="e">
        <f t="shared" si="107"/>
        <v>#VALUE!</v>
      </c>
      <c r="AC307" s="275" t="e">
        <f t="shared" si="107"/>
        <v>#VALUE!</v>
      </c>
      <c r="AD307" s="275" t="e">
        <f t="shared" si="107"/>
        <v>#VALUE!</v>
      </c>
      <c r="AE307" s="276" t="e">
        <f t="shared" si="95"/>
        <v>#VALUE!</v>
      </c>
    </row>
    <row r="308" spans="1:31">
      <c r="A308" s="133" t="e">
        <f t="shared" si="96"/>
        <v>#VALUE!</v>
      </c>
      <c r="B308" s="134" t="e">
        <f t="shared" si="97"/>
        <v>#VALUE!</v>
      </c>
      <c r="C308" s="134" t="e">
        <f t="shared" si="98"/>
        <v>#VALUE!</v>
      </c>
      <c r="D308" s="135" t="e">
        <f t="shared" si="99"/>
        <v>#VALUE!</v>
      </c>
      <c r="E308" s="150" t="e">
        <f t="shared" si="87"/>
        <v>#VALUE!</v>
      </c>
      <c r="F308" s="150" t="e">
        <f t="shared" si="88"/>
        <v>#VALUE!</v>
      </c>
      <c r="G308" s="136" t="e">
        <f t="shared" si="89"/>
        <v>#VALUE!</v>
      </c>
      <c r="H308" s="148" t="e">
        <f t="shared" si="93"/>
        <v>#VALUE!</v>
      </c>
      <c r="I308" s="148" t="e">
        <f t="shared" si="100"/>
        <v>#VALUE!</v>
      </c>
      <c r="J308" s="148" t="e">
        <f t="shared" si="90"/>
        <v>#VALUE!</v>
      </c>
      <c r="K308" s="148" t="e">
        <f t="shared" si="101"/>
        <v>#VALUE!</v>
      </c>
      <c r="L308" s="148" t="e">
        <f t="shared" si="102"/>
        <v>#VALUE!</v>
      </c>
      <c r="M308" s="148" t="e">
        <f t="shared" si="91"/>
        <v>#VALUE!</v>
      </c>
      <c r="N308" s="148" t="e">
        <f t="shared" si="94"/>
        <v>#VALUE!</v>
      </c>
      <c r="O308" s="148"/>
      <c r="P308" s="148"/>
      <c r="Q308" s="148" t="e">
        <f t="shared" si="103"/>
        <v>#VALUE!</v>
      </c>
      <c r="R308" s="148" t="e">
        <f t="shared" si="104"/>
        <v>#VALUE!</v>
      </c>
      <c r="S308" s="137" t="e">
        <f t="shared" si="92"/>
        <v>#VALUE!</v>
      </c>
      <c r="T308" s="275" t="e">
        <f t="shared" si="107"/>
        <v>#VALUE!</v>
      </c>
      <c r="U308" s="275" t="e">
        <f t="shared" si="107"/>
        <v>#VALUE!</v>
      </c>
      <c r="V308" s="275" t="e">
        <f t="shared" si="107"/>
        <v>#VALUE!</v>
      </c>
      <c r="W308" s="275" t="e">
        <f t="shared" si="107"/>
        <v>#VALUE!</v>
      </c>
      <c r="X308" s="275" t="e">
        <f t="shared" si="107"/>
        <v>#VALUE!</v>
      </c>
      <c r="Y308" s="275" t="e">
        <f t="shared" si="107"/>
        <v>#VALUE!</v>
      </c>
      <c r="Z308" s="275" t="e">
        <f t="shared" si="107"/>
        <v>#VALUE!</v>
      </c>
      <c r="AA308" s="275" t="e">
        <f t="shared" si="107"/>
        <v>#VALUE!</v>
      </c>
      <c r="AB308" s="275" t="e">
        <f t="shared" si="107"/>
        <v>#VALUE!</v>
      </c>
      <c r="AC308" s="275" t="e">
        <f t="shared" si="107"/>
        <v>#VALUE!</v>
      </c>
      <c r="AD308" s="275" t="e">
        <f t="shared" si="107"/>
        <v>#VALUE!</v>
      </c>
      <c r="AE308" s="276" t="e">
        <f t="shared" si="95"/>
        <v>#VALUE!</v>
      </c>
    </row>
    <row r="309" spans="1:31">
      <c r="A309" s="133" t="e">
        <f t="shared" si="96"/>
        <v>#VALUE!</v>
      </c>
      <c r="B309" s="134" t="e">
        <f t="shared" si="97"/>
        <v>#VALUE!</v>
      </c>
      <c r="C309" s="134" t="e">
        <f t="shared" si="98"/>
        <v>#VALUE!</v>
      </c>
      <c r="D309" s="135" t="e">
        <f t="shared" si="99"/>
        <v>#VALUE!</v>
      </c>
      <c r="E309" s="150" t="e">
        <f t="shared" si="87"/>
        <v>#VALUE!</v>
      </c>
      <c r="F309" s="150" t="e">
        <f t="shared" si="88"/>
        <v>#VALUE!</v>
      </c>
      <c r="G309" s="136" t="e">
        <f t="shared" si="89"/>
        <v>#VALUE!</v>
      </c>
      <c r="H309" s="148" t="e">
        <f t="shared" si="93"/>
        <v>#VALUE!</v>
      </c>
      <c r="I309" s="148" t="e">
        <f t="shared" si="100"/>
        <v>#VALUE!</v>
      </c>
      <c r="J309" s="148" t="e">
        <f t="shared" si="90"/>
        <v>#VALUE!</v>
      </c>
      <c r="K309" s="148" t="e">
        <f t="shared" si="101"/>
        <v>#VALUE!</v>
      </c>
      <c r="L309" s="148" t="e">
        <f t="shared" si="102"/>
        <v>#VALUE!</v>
      </c>
      <c r="M309" s="148" t="e">
        <f t="shared" si="91"/>
        <v>#VALUE!</v>
      </c>
      <c r="N309" s="148" t="e">
        <f t="shared" si="94"/>
        <v>#VALUE!</v>
      </c>
      <c r="O309" s="148"/>
      <c r="P309" s="148"/>
      <c r="Q309" s="148" t="e">
        <f t="shared" si="103"/>
        <v>#VALUE!</v>
      </c>
      <c r="R309" s="148" t="e">
        <f t="shared" si="104"/>
        <v>#VALUE!</v>
      </c>
      <c r="S309" s="137" t="e">
        <f t="shared" si="92"/>
        <v>#VALUE!</v>
      </c>
      <c r="T309" s="275" t="e">
        <f t="shared" si="107"/>
        <v>#VALUE!</v>
      </c>
      <c r="U309" s="275" t="e">
        <f t="shared" si="107"/>
        <v>#VALUE!</v>
      </c>
      <c r="V309" s="275" t="e">
        <f t="shared" si="107"/>
        <v>#VALUE!</v>
      </c>
      <c r="W309" s="275" t="e">
        <f t="shared" si="107"/>
        <v>#VALUE!</v>
      </c>
      <c r="X309" s="275" t="e">
        <f t="shared" si="107"/>
        <v>#VALUE!</v>
      </c>
      <c r="Y309" s="275" t="e">
        <f t="shared" si="107"/>
        <v>#VALUE!</v>
      </c>
      <c r="Z309" s="275" t="e">
        <f t="shared" si="107"/>
        <v>#VALUE!</v>
      </c>
      <c r="AA309" s="275" t="e">
        <f t="shared" si="107"/>
        <v>#VALUE!</v>
      </c>
      <c r="AB309" s="275" t="e">
        <f t="shared" si="107"/>
        <v>#VALUE!</v>
      </c>
      <c r="AC309" s="275" t="e">
        <f t="shared" si="107"/>
        <v>#VALUE!</v>
      </c>
      <c r="AD309" s="275" t="e">
        <f t="shared" si="107"/>
        <v>#VALUE!</v>
      </c>
      <c r="AE309" s="276" t="e">
        <f t="shared" si="95"/>
        <v>#VALUE!</v>
      </c>
    </row>
    <row r="310" spans="1:31">
      <c r="A310" s="133" t="e">
        <f t="shared" si="96"/>
        <v>#VALUE!</v>
      </c>
      <c r="B310" s="134" t="e">
        <f t="shared" si="97"/>
        <v>#VALUE!</v>
      </c>
      <c r="C310" s="134" t="e">
        <f t="shared" si="98"/>
        <v>#VALUE!</v>
      </c>
      <c r="D310" s="135" t="e">
        <f t="shared" si="99"/>
        <v>#VALUE!</v>
      </c>
      <c r="E310" s="150" t="e">
        <f t="shared" si="87"/>
        <v>#VALUE!</v>
      </c>
      <c r="F310" s="150" t="e">
        <f t="shared" si="88"/>
        <v>#VALUE!</v>
      </c>
      <c r="G310" s="136" t="e">
        <f t="shared" si="89"/>
        <v>#VALUE!</v>
      </c>
      <c r="H310" s="148" t="e">
        <f t="shared" si="93"/>
        <v>#VALUE!</v>
      </c>
      <c r="I310" s="148" t="e">
        <f t="shared" si="100"/>
        <v>#VALUE!</v>
      </c>
      <c r="J310" s="148" t="e">
        <f t="shared" si="90"/>
        <v>#VALUE!</v>
      </c>
      <c r="K310" s="148" t="e">
        <f t="shared" si="101"/>
        <v>#VALUE!</v>
      </c>
      <c r="L310" s="148" t="e">
        <f t="shared" si="102"/>
        <v>#VALUE!</v>
      </c>
      <c r="M310" s="148" t="e">
        <f t="shared" si="91"/>
        <v>#VALUE!</v>
      </c>
      <c r="N310" s="148" t="e">
        <f t="shared" si="94"/>
        <v>#VALUE!</v>
      </c>
      <c r="O310" s="148"/>
      <c r="P310" s="148"/>
      <c r="Q310" s="148" t="e">
        <f t="shared" si="103"/>
        <v>#VALUE!</v>
      </c>
      <c r="R310" s="148" t="e">
        <f t="shared" si="104"/>
        <v>#VALUE!</v>
      </c>
      <c r="S310" s="137" t="e">
        <f t="shared" si="92"/>
        <v>#VALUE!</v>
      </c>
      <c r="T310" s="275" t="e">
        <f t="shared" si="107"/>
        <v>#VALUE!</v>
      </c>
      <c r="U310" s="275" t="e">
        <f t="shared" si="107"/>
        <v>#VALUE!</v>
      </c>
      <c r="V310" s="275" t="e">
        <f t="shared" si="107"/>
        <v>#VALUE!</v>
      </c>
      <c r="W310" s="275" t="e">
        <f t="shared" si="107"/>
        <v>#VALUE!</v>
      </c>
      <c r="X310" s="275" t="e">
        <f t="shared" si="107"/>
        <v>#VALUE!</v>
      </c>
      <c r="Y310" s="275" t="e">
        <f t="shared" si="107"/>
        <v>#VALUE!</v>
      </c>
      <c r="Z310" s="275" t="e">
        <f t="shared" si="107"/>
        <v>#VALUE!</v>
      </c>
      <c r="AA310" s="275" t="e">
        <f t="shared" si="107"/>
        <v>#VALUE!</v>
      </c>
      <c r="AB310" s="275" t="e">
        <f t="shared" si="107"/>
        <v>#VALUE!</v>
      </c>
      <c r="AC310" s="275" t="e">
        <f t="shared" si="107"/>
        <v>#VALUE!</v>
      </c>
      <c r="AD310" s="275" t="e">
        <f t="shared" si="107"/>
        <v>#VALUE!</v>
      </c>
      <c r="AE310" s="276" t="e">
        <f t="shared" si="95"/>
        <v>#VALUE!</v>
      </c>
    </row>
    <row r="311" spans="1:31">
      <c r="A311" s="133" t="e">
        <f t="shared" si="96"/>
        <v>#VALUE!</v>
      </c>
      <c r="B311" s="134" t="e">
        <f t="shared" si="97"/>
        <v>#VALUE!</v>
      </c>
      <c r="C311" s="134" t="e">
        <f t="shared" si="98"/>
        <v>#VALUE!</v>
      </c>
      <c r="D311" s="135" t="e">
        <f t="shared" si="99"/>
        <v>#VALUE!</v>
      </c>
      <c r="E311" s="150" t="e">
        <f t="shared" si="87"/>
        <v>#VALUE!</v>
      </c>
      <c r="F311" s="150" t="e">
        <f t="shared" si="88"/>
        <v>#VALUE!</v>
      </c>
      <c r="G311" s="136" t="e">
        <f t="shared" si="89"/>
        <v>#VALUE!</v>
      </c>
      <c r="H311" s="148" t="e">
        <f t="shared" si="93"/>
        <v>#VALUE!</v>
      </c>
      <c r="I311" s="148" t="e">
        <f t="shared" si="100"/>
        <v>#VALUE!</v>
      </c>
      <c r="J311" s="148" t="e">
        <f t="shared" si="90"/>
        <v>#VALUE!</v>
      </c>
      <c r="K311" s="148" t="e">
        <f t="shared" si="101"/>
        <v>#VALUE!</v>
      </c>
      <c r="L311" s="148" t="e">
        <f t="shared" si="102"/>
        <v>#VALUE!</v>
      </c>
      <c r="M311" s="148" t="e">
        <f t="shared" si="91"/>
        <v>#VALUE!</v>
      </c>
      <c r="N311" s="148" t="e">
        <f t="shared" si="94"/>
        <v>#VALUE!</v>
      </c>
      <c r="O311" s="148"/>
      <c r="P311" s="148"/>
      <c r="Q311" s="148" t="e">
        <f t="shared" si="103"/>
        <v>#VALUE!</v>
      </c>
      <c r="R311" s="148" t="e">
        <f t="shared" si="104"/>
        <v>#VALUE!</v>
      </c>
      <c r="S311" s="137" t="e">
        <f t="shared" si="92"/>
        <v>#VALUE!</v>
      </c>
      <c r="T311" s="275" t="e">
        <f t="shared" si="107"/>
        <v>#VALUE!</v>
      </c>
      <c r="U311" s="275" t="e">
        <f t="shared" si="107"/>
        <v>#VALUE!</v>
      </c>
      <c r="V311" s="275" t="e">
        <f t="shared" si="107"/>
        <v>#VALUE!</v>
      </c>
      <c r="W311" s="275" t="e">
        <f t="shared" si="107"/>
        <v>#VALUE!</v>
      </c>
      <c r="X311" s="275" t="e">
        <f t="shared" si="107"/>
        <v>#VALUE!</v>
      </c>
      <c r="Y311" s="275" t="e">
        <f t="shared" si="107"/>
        <v>#VALUE!</v>
      </c>
      <c r="Z311" s="275" t="e">
        <f t="shared" si="107"/>
        <v>#VALUE!</v>
      </c>
      <c r="AA311" s="275" t="e">
        <f t="shared" si="107"/>
        <v>#VALUE!</v>
      </c>
      <c r="AB311" s="275" t="e">
        <f t="shared" si="107"/>
        <v>#VALUE!</v>
      </c>
      <c r="AC311" s="275" t="e">
        <f t="shared" si="107"/>
        <v>#VALUE!</v>
      </c>
      <c r="AD311" s="275" t="e">
        <f t="shared" si="107"/>
        <v>#VALUE!</v>
      </c>
      <c r="AE311" s="276" t="e">
        <f t="shared" si="95"/>
        <v>#VALUE!</v>
      </c>
    </row>
    <row r="312" spans="1:31">
      <c r="A312" s="133" t="e">
        <f t="shared" si="96"/>
        <v>#VALUE!</v>
      </c>
      <c r="B312" s="134" t="e">
        <f t="shared" si="97"/>
        <v>#VALUE!</v>
      </c>
      <c r="C312" s="134" t="e">
        <f t="shared" si="98"/>
        <v>#VALUE!</v>
      </c>
      <c r="D312" s="135" t="e">
        <f t="shared" si="99"/>
        <v>#VALUE!</v>
      </c>
      <c r="E312" s="150" t="e">
        <f t="shared" si="87"/>
        <v>#VALUE!</v>
      </c>
      <c r="F312" s="150" t="e">
        <f t="shared" si="88"/>
        <v>#VALUE!</v>
      </c>
      <c r="G312" s="136" t="e">
        <f t="shared" si="89"/>
        <v>#VALUE!</v>
      </c>
      <c r="H312" s="148" t="e">
        <f t="shared" si="93"/>
        <v>#VALUE!</v>
      </c>
      <c r="I312" s="148" t="e">
        <f t="shared" si="100"/>
        <v>#VALUE!</v>
      </c>
      <c r="J312" s="148" t="e">
        <f t="shared" si="90"/>
        <v>#VALUE!</v>
      </c>
      <c r="K312" s="148" t="e">
        <f t="shared" si="101"/>
        <v>#VALUE!</v>
      </c>
      <c r="L312" s="148" t="e">
        <f t="shared" si="102"/>
        <v>#VALUE!</v>
      </c>
      <c r="M312" s="148" t="e">
        <f t="shared" si="91"/>
        <v>#VALUE!</v>
      </c>
      <c r="N312" s="148" t="e">
        <f t="shared" si="94"/>
        <v>#VALUE!</v>
      </c>
      <c r="O312" s="148"/>
      <c r="P312" s="148"/>
      <c r="Q312" s="148" t="e">
        <f t="shared" si="103"/>
        <v>#VALUE!</v>
      </c>
      <c r="R312" s="148" t="e">
        <f t="shared" si="104"/>
        <v>#VALUE!</v>
      </c>
      <c r="S312" s="137" t="e">
        <f t="shared" si="92"/>
        <v>#VALUE!</v>
      </c>
      <c r="T312" s="275" t="e">
        <f t="shared" si="107"/>
        <v>#VALUE!</v>
      </c>
      <c r="U312" s="275" t="e">
        <f t="shared" si="107"/>
        <v>#VALUE!</v>
      </c>
      <c r="V312" s="275" t="e">
        <f t="shared" si="107"/>
        <v>#VALUE!</v>
      </c>
      <c r="W312" s="275" t="e">
        <f t="shared" si="107"/>
        <v>#VALUE!</v>
      </c>
      <c r="X312" s="275" t="e">
        <f t="shared" si="107"/>
        <v>#VALUE!</v>
      </c>
      <c r="Y312" s="275" t="e">
        <f t="shared" si="107"/>
        <v>#VALUE!</v>
      </c>
      <c r="Z312" s="275" t="e">
        <f t="shared" si="107"/>
        <v>#VALUE!</v>
      </c>
      <c r="AA312" s="275" t="e">
        <f t="shared" si="107"/>
        <v>#VALUE!</v>
      </c>
      <c r="AB312" s="275" t="e">
        <f t="shared" si="107"/>
        <v>#VALUE!</v>
      </c>
      <c r="AC312" s="275" t="e">
        <f t="shared" si="107"/>
        <v>#VALUE!</v>
      </c>
      <c r="AD312" s="275" t="e">
        <f t="shared" si="107"/>
        <v>#VALUE!</v>
      </c>
      <c r="AE312" s="276" t="e">
        <f t="shared" si="95"/>
        <v>#VALUE!</v>
      </c>
    </row>
    <row r="313" spans="1:31">
      <c r="A313" s="133" t="e">
        <f t="shared" si="96"/>
        <v>#VALUE!</v>
      </c>
      <c r="B313" s="134" t="e">
        <f t="shared" si="97"/>
        <v>#VALUE!</v>
      </c>
      <c r="C313" s="134" t="e">
        <f t="shared" si="98"/>
        <v>#VALUE!</v>
      </c>
      <c r="D313" s="135" t="e">
        <f t="shared" si="99"/>
        <v>#VALUE!</v>
      </c>
      <c r="E313" s="150" t="e">
        <f t="shared" si="87"/>
        <v>#VALUE!</v>
      </c>
      <c r="F313" s="150" t="e">
        <f t="shared" si="88"/>
        <v>#VALUE!</v>
      </c>
      <c r="G313" s="136" t="e">
        <f t="shared" si="89"/>
        <v>#VALUE!</v>
      </c>
      <c r="H313" s="148" t="e">
        <f t="shared" si="93"/>
        <v>#VALUE!</v>
      </c>
      <c r="I313" s="148" t="e">
        <f t="shared" si="100"/>
        <v>#VALUE!</v>
      </c>
      <c r="J313" s="148" t="e">
        <f t="shared" si="90"/>
        <v>#VALUE!</v>
      </c>
      <c r="K313" s="148" t="e">
        <f t="shared" si="101"/>
        <v>#VALUE!</v>
      </c>
      <c r="L313" s="148" t="e">
        <f t="shared" si="102"/>
        <v>#VALUE!</v>
      </c>
      <c r="M313" s="148" t="e">
        <f t="shared" si="91"/>
        <v>#VALUE!</v>
      </c>
      <c r="N313" s="148" t="e">
        <f t="shared" si="94"/>
        <v>#VALUE!</v>
      </c>
      <c r="O313" s="148"/>
      <c r="P313" s="148"/>
      <c r="Q313" s="148" t="e">
        <f t="shared" si="103"/>
        <v>#VALUE!</v>
      </c>
      <c r="R313" s="148" t="e">
        <f t="shared" si="104"/>
        <v>#VALUE!</v>
      </c>
      <c r="S313" s="137" t="e">
        <f t="shared" si="92"/>
        <v>#VALUE!</v>
      </c>
      <c r="T313" s="275" t="e">
        <f t="shared" si="107"/>
        <v>#VALUE!</v>
      </c>
      <c r="U313" s="275" t="e">
        <f t="shared" si="107"/>
        <v>#VALUE!</v>
      </c>
      <c r="V313" s="275" t="e">
        <f t="shared" si="107"/>
        <v>#VALUE!</v>
      </c>
      <c r="W313" s="275" t="e">
        <f t="shared" si="107"/>
        <v>#VALUE!</v>
      </c>
      <c r="X313" s="275" t="e">
        <f t="shared" si="107"/>
        <v>#VALUE!</v>
      </c>
      <c r="Y313" s="275" t="e">
        <f t="shared" si="107"/>
        <v>#VALUE!</v>
      </c>
      <c r="Z313" s="275" t="e">
        <f t="shared" si="107"/>
        <v>#VALUE!</v>
      </c>
      <c r="AA313" s="275" t="e">
        <f t="shared" si="107"/>
        <v>#VALUE!</v>
      </c>
      <c r="AB313" s="275" t="e">
        <f t="shared" si="107"/>
        <v>#VALUE!</v>
      </c>
      <c r="AC313" s="275" t="e">
        <f t="shared" si="107"/>
        <v>#VALUE!</v>
      </c>
      <c r="AD313" s="275" t="e">
        <f t="shared" si="107"/>
        <v>#VALUE!</v>
      </c>
      <c r="AE313" s="276" t="e">
        <f t="shared" si="95"/>
        <v>#VALUE!</v>
      </c>
    </row>
    <row r="314" spans="1:31">
      <c r="A314" s="133" t="e">
        <f t="shared" si="96"/>
        <v>#VALUE!</v>
      </c>
      <c r="B314" s="134" t="e">
        <f t="shared" si="97"/>
        <v>#VALUE!</v>
      </c>
      <c r="C314" s="134" t="e">
        <f t="shared" si="98"/>
        <v>#VALUE!</v>
      </c>
      <c r="D314" s="135" t="e">
        <f t="shared" si="99"/>
        <v>#VALUE!</v>
      </c>
      <c r="E314" s="150" t="e">
        <f t="shared" si="87"/>
        <v>#VALUE!</v>
      </c>
      <c r="F314" s="150" t="e">
        <f t="shared" si="88"/>
        <v>#VALUE!</v>
      </c>
      <c r="G314" s="136" t="e">
        <f t="shared" si="89"/>
        <v>#VALUE!</v>
      </c>
      <c r="H314" s="148" t="e">
        <f t="shared" si="93"/>
        <v>#VALUE!</v>
      </c>
      <c r="I314" s="148" t="e">
        <f t="shared" si="100"/>
        <v>#VALUE!</v>
      </c>
      <c r="J314" s="148" t="e">
        <f t="shared" si="90"/>
        <v>#VALUE!</v>
      </c>
      <c r="K314" s="148" t="e">
        <f t="shared" si="101"/>
        <v>#VALUE!</v>
      </c>
      <c r="L314" s="148" t="e">
        <f t="shared" si="102"/>
        <v>#VALUE!</v>
      </c>
      <c r="M314" s="148" t="e">
        <f t="shared" si="91"/>
        <v>#VALUE!</v>
      </c>
      <c r="N314" s="148" t="e">
        <f t="shared" si="94"/>
        <v>#VALUE!</v>
      </c>
      <c r="O314" s="148"/>
      <c r="P314" s="148"/>
      <c r="Q314" s="148" t="e">
        <f t="shared" si="103"/>
        <v>#VALUE!</v>
      </c>
      <c r="R314" s="148" t="e">
        <f t="shared" si="104"/>
        <v>#VALUE!</v>
      </c>
      <c r="S314" s="137" t="e">
        <f t="shared" si="92"/>
        <v>#VALUE!</v>
      </c>
      <c r="T314" s="275" t="e">
        <f t="shared" si="107"/>
        <v>#VALUE!</v>
      </c>
      <c r="U314" s="275" t="e">
        <f t="shared" si="107"/>
        <v>#VALUE!</v>
      </c>
      <c r="V314" s="275" t="e">
        <f t="shared" si="107"/>
        <v>#VALUE!</v>
      </c>
      <c r="W314" s="275" t="e">
        <f t="shared" si="107"/>
        <v>#VALUE!</v>
      </c>
      <c r="X314" s="275" t="e">
        <f t="shared" si="107"/>
        <v>#VALUE!</v>
      </c>
      <c r="Y314" s="275" t="e">
        <f t="shared" si="107"/>
        <v>#VALUE!</v>
      </c>
      <c r="Z314" s="275" t="e">
        <f t="shared" si="107"/>
        <v>#VALUE!</v>
      </c>
      <c r="AA314" s="275" t="e">
        <f t="shared" si="107"/>
        <v>#VALUE!</v>
      </c>
      <c r="AB314" s="275" t="e">
        <f t="shared" si="107"/>
        <v>#VALUE!</v>
      </c>
      <c r="AC314" s="275" t="e">
        <f t="shared" si="107"/>
        <v>#VALUE!</v>
      </c>
      <c r="AD314" s="275" t="e">
        <f t="shared" si="107"/>
        <v>#VALUE!</v>
      </c>
      <c r="AE314" s="276" t="e">
        <f t="shared" si="95"/>
        <v>#VALUE!</v>
      </c>
    </row>
    <row r="315" spans="1:31">
      <c r="A315" s="133" t="e">
        <f t="shared" si="96"/>
        <v>#VALUE!</v>
      </c>
      <c r="B315" s="134" t="e">
        <f t="shared" si="97"/>
        <v>#VALUE!</v>
      </c>
      <c r="C315" s="134" t="e">
        <f t="shared" si="98"/>
        <v>#VALUE!</v>
      </c>
      <c r="D315" s="135" t="e">
        <f t="shared" si="99"/>
        <v>#VALUE!</v>
      </c>
      <c r="E315" s="150" t="e">
        <f t="shared" si="87"/>
        <v>#VALUE!</v>
      </c>
      <c r="F315" s="150" t="e">
        <f t="shared" si="88"/>
        <v>#VALUE!</v>
      </c>
      <c r="G315" s="136" t="e">
        <f t="shared" si="89"/>
        <v>#VALUE!</v>
      </c>
      <c r="H315" s="148" t="e">
        <f t="shared" si="93"/>
        <v>#VALUE!</v>
      </c>
      <c r="I315" s="148" t="e">
        <f t="shared" si="100"/>
        <v>#VALUE!</v>
      </c>
      <c r="J315" s="148" t="e">
        <f t="shared" si="90"/>
        <v>#VALUE!</v>
      </c>
      <c r="K315" s="148" t="e">
        <f t="shared" si="101"/>
        <v>#VALUE!</v>
      </c>
      <c r="L315" s="148" t="e">
        <f t="shared" si="102"/>
        <v>#VALUE!</v>
      </c>
      <c r="M315" s="148" t="e">
        <f t="shared" si="91"/>
        <v>#VALUE!</v>
      </c>
      <c r="N315" s="148" t="e">
        <f t="shared" si="94"/>
        <v>#VALUE!</v>
      </c>
      <c r="O315" s="148"/>
      <c r="P315" s="148"/>
      <c r="Q315" s="148" t="e">
        <f t="shared" si="103"/>
        <v>#VALUE!</v>
      </c>
      <c r="R315" s="148" t="e">
        <f t="shared" si="104"/>
        <v>#VALUE!</v>
      </c>
      <c r="S315" s="137" t="e">
        <f t="shared" si="92"/>
        <v>#VALUE!</v>
      </c>
      <c r="T315" s="275" t="e">
        <f t="shared" si="107"/>
        <v>#VALUE!</v>
      </c>
      <c r="U315" s="275" t="e">
        <f t="shared" si="107"/>
        <v>#VALUE!</v>
      </c>
      <c r="V315" s="275" t="e">
        <f t="shared" si="107"/>
        <v>#VALUE!</v>
      </c>
      <c r="W315" s="275" t="e">
        <f t="shared" si="107"/>
        <v>#VALUE!</v>
      </c>
      <c r="X315" s="275" t="e">
        <f t="shared" si="107"/>
        <v>#VALUE!</v>
      </c>
      <c r="Y315" s="275" t="e">
        <f t="shared" si="107"/>
        <v>#VALUE!</v>
      </c>
      <c r="Z315" s="275" t="e">
        <f t="shared" si="107"/>
        <v>#VALUE!</v>
      </c>
      <c r="AA315" s="275" t="e">
        <f t="shared" si="107"/>
        <v>#VALUE!</v>
      </c>
      <c r="AB315" s="275" t="e">
        <f t="shared" si="107"/>
        <v>#VALUE!</v>
      </c>
      <c r="AC315" s="275" t="e">
        <f t="shared" si="107"/>
        <v>#VALUE!</v>
      </c>
      <c r="AD315" s="275" t="e">
        <f t="shared" si="107"/>
        <v>#VALUE!</v>
      </c>
      <c r="AE315" s="276" t="e">
        <f t="shared" si="95"/>
        <v>#VALUE!</v>
      </c>
    </row>
    <row r="316" spans="1:31">
      <c r="A316" s="133" t="e">
        <f t="shared" si="96"/>
        <v>#VALUE!</v>
      </c>
      <c r="B316" s="134" t="e">
        <f t="shared" si="97"/>
        <v>#VALUE!</v>
      </c>
      <c r="C316" s="134" t="e">
        <f t="shared" si="98"/>
        <v>#VALUE!</v>
      </c>
      <c r="D316" s="135" t="e">
        <f t="shared" si="99"/>
        <v>#VALUE!</v>
      </c>
      <c r="E316" s="150" t="e">
        <f t="shared" si="87"/>
        <v>#VALUE!</v>
      </c>
      <c r="F316" s="150" t="e">
        <f t="shared" si="88"/>
        <v>#VALUE!</v>
      </c>
      <c r="G316" s="136" t="e">
        <f t="shared" si="89"/>
        <v>#VALUE!</v>
      </c>
      <c r="H316" s="148" t="e">
        <f t="shared" si="93"/>
        <v>#VALUE!</v>
      </c>
      <c r="I316" s="148" t="e">
        <f t="shared" si="100"/>
        <v>#VALUE!</v>
      </c>
      <c r="J316" s="148" t="e">
        <f t="shared" si="90"/>
        <v>#VALUE!</v>
      </c>
      <c r="K316" s="148" t="e">
        <f t="shared" si="101"/>
        <v>#VALUE!</v>
      </c>
      <c r="L316" s="148" t="e">
        <f t="shared" si="102"/>
        <v>#VALUE!</v>
      </c>
      <c r="M316" s="148" t="e">
        <f t="shared" si="91"/>
        <v>#VALUE!</v>
      </c>
      <c r="N316" s="148" t="e">
        <f t="shared" si="94"/>
        <v>#VALUE!</v>
      </c>
      <c r="O316" s="148"/>
      <c r="P316" s="148"/>
      <c r="Q316" s="148" t="e">
        <f t="shared" si="103"/>
        <v>#VALUE!</v>
      </c>
      <c r="R316" s="148" t="e">
        <f t="shared" si="104"/>
        <v>#VALUE!</v>
      </c>
      <c r="S316" s="137" t="e">
        <f t="shared" si="92"/>
        <v>#VALUE!</v>
      </c>
      <c r="T316" s="275" t="e">
        <f t="shared" si="107"/>
        <v>#VALUE!</v>
      </c>
      <c r="U316" s="275" t="e">
        <f t="shared" si="107"/>
        <v>#VALUE!</v>
      </c>
      <c r="V316" s="275" t="e">
        <f t="shared" si="107"/>
        <v>#VALUE!</v>
      </c>
      <c r="W316" s="275" t="e">
        <f t="shared" si="107"/>
        <v>#VALUE!</v>
      </c>
      <c r="X316" s="275" t="e">
        <f t="shared" si="107"/>
        <v>#VALUE!</v>
      </c>
      <c r="Y316" s="275" t="e">
        <f t="shared" si="107"/>
        <v>#VALUE!</v>
      </c>
      <c r="Z316" s="275" t="e">
        <f t="shared" si="107"/>
        <v>#VALUE!</v>
      </c>
      <c r="AA316" s="275" t="e">
        <f t="shared" si="107"/>
        <v>#VALUE!</v>
      </c>
      <c r="AB316" s="275" t="e">
        <f t="shared" si="107"/>
        <v>#VALUE!</v>
      </c>
      <c r="AC316" s="275" t="e">
        <f t="shared" si="107"/>
        <v>#VALUE!</v>
      </c>
      <c r="AD316" s="275" t="e">
        <f t="shared" si="107"/>
        <v>#VALUE!</v>
      </c>
      <c r="AE316" s="276" t="e">
        <f t="shared" si="95"/>
        <v>#VALUE!</v>
      </c>
    </row>
    <row r="317" spans="1:31">
      <c r="A317" s="133" t="e">
        <f t="shared" si="96"/>
        <v>#VALUE!</v>
      </c>
      <c r="B317" s="134" t="e">
        <f t="shared" si="97"/>
        <v>#VALUE!</v>
      </c>
      <c r="C317" s="134" t="e">
        <f t="shared" si="98"/>
        <v>#VALUE!</v>
      </c>
      <c r="D317" s="135" t="e">
        <f t="shared" si="99"/>
        <v>#VALUE!</v>
      </c>
      <c r="E317" s="150" t="e">
        <f t="shared" si="87"/>
        <v>#VALUE!</v>
      </c>
      <c r="F317" s="150" t="e">
        <f t="shared" si="88"/>
        <v>#VALUE!</v>
      </c>
      <c r="G317" s="136" t="e">
        <f t="shared" si="89"/>
        <v>#VALUE!</v>
      </c>
      <c r="H317" s="148" t="e">
        <f t="shared" si="93"/>
        <v>#VALUE!</v>
      </c>
      <c r="I317" s="148" t="e">
        <f t="shared" si="100"/>
        <v>#VALUE!</v>
      </c>
      <c r="J317" s="148" t="e">
        <f t="shared" si="90"/>
        <v>#VALUE!</v>
      </c>
      <c r="K317" s="148" t="e">
        <f t="shared" si="101"/>
        <v>#VALUE!</v>
      </c>
      <c r="L317" s="148" t="e">
        <f t="shared" si="102"/>
        <v>#VALUE!</v>
      </c>
      <c r="M317" s="148" t="e">
        <f t="shared" si="91"/>
        <v>#VALUE!</v>
      </c>
      <c r="N317" s="148" t="e">
        <f t="shared" si="94"/>
        <v>#VALUE!</v>
      </c>
      <c r="O317" s="148"/>
      <c r="P317" s="148"/>
      <c r="Q317" s="148" t="e">
        <f t="shared" si="103"/>
        <v>#VALUE!</v>
      </c>
      <c r="R317" s="148" t="e">
        <f t="shared" si="104"/>
        <v>#VALUE!</v>
      </c>
      <c r="S317" s="137" t="e">
        <f t="shared" si="92"/>
        <v>#VALUE!</v>
      </c>
      <c r="T317" s="275" t="e">
        <f t="shared" si="107"/>
        <v>#VALUE!</v>
      </c>
      <c r="U317" s="275" t="e">
        <f t="shared" si="107"/>
        <v>#VALUE!</v>
      </c>
      <c r="V317" s="275" t="e">
        <f t="shared" si="107"/>
        <v>#VALUE!</v>
      </c>
      <c r="W317" s="275" t="e">
        <f t="shared" si="107"/>
        <v>#VALUE!</v>
      </c>
      <c r="X317" s="275" t="e">
        <f t="shared" si="107"/>
        <v>#VALUE!</v>
      </c>
      <c r="Y317" s="275" t="e">
        <f t="shared" si="107"/>
        <v>#VALUE!</v>
      </c>
      <c r="Z317" s="275" t="e">
        <f t="shared" si="107"/>
        <v>#VALUE!</v>
      </c>
      <c r="AA317" s="275" t="e">
        <f t="shared" si="107"/>
        <v>#VALUE!</v>
      </c>
      <c r="AB317" s="275" t="e">
        <f t="shared" si="107"/>
        <v>#VALUE!</v>
      </c>
      <c r="AC317" s="275" t="e">
        <f t="shared" si="107"/>
        <v>#VALUE!</v>
      </c>
      <c r="AD317" s="275" t="e">
        <f t="shared" si="107"/>
        <v>#VALUE!</v>
      </c>
      <c r="AE317" s="276" t="e">
        <f t="shared" si="95"/>
        <v>#VALUE!</v>
      </c>
    </row>
    <row r="318" spans="1:31">
      <c r="A318" s="133" t="e">
        <f t="shared" si="96"/>
        <v>#VALUE!</v>
      </c>
      <c r="B318" s="134" t="e">
        <f t="shared" si="97"/>
        <v>#VALUE!</v>
      </c>
      <c r="C318" s="134" t="e">
        <f t="shared" si="98"/>
        <v>#VALUE!</v>
      </c>
      <c r="D318" s="135" t="e">
        <f t="shared" si="99"/>
        <v>#VALUE!</v>
      </c>
      <c r="E318" s="150" t="e">
        <f t="shared" si="87"/>
        <v>#VALUE!</v>
      </c>
      <c r="F318" s="150" t="e">
        <f t="shared" si="88"/>
        <v>#VALUE!</v>
      </c>
      <c r="G318" s="136" t="e">
        <f t="shared" si="89"/>
        <v>#VALUE!</v>
      </c>
      <c r="H318" s="148" t="e">
        <f t="shared" si="93"/>
        <v>#VALUE!</v>
      </c>
      <c r="I318" s="148" t="e">
        <f t="shared" si="100"/>
        <v>#VALUE!</v>
      </c>
      <c r="J318" s="148" t="e">
        <f t="shared" si="90"/>
        <v>#VALUE!</v>
      </c>
      <c r="K318" s="148" t="e">
        <f t="shared" si="101"/>
        <v>#VALUE!</v>
      </c>
      <c r="L318" s="148" t="e">
        <f t="shared" si="102"/>
        <v>#VALUE!</v>
      </c>
      <c r="M318" s="148" t="e">
        <f t="shared" si="91"/>
        <v>#VALUE!</v>
      </c>
      <c r="N318" s="148" t="e">
        <f t="shared" si="94"/>
        <v>#VALUE!</v>
      </c>
      <c r="O318" s="148"/>
      <c r="P318" s="148"/>
      <c r="Q318" s="148" t="e">
        <f t="shared" si="103"/>
        <v>#VALUE!</v>
      </c>
      <c r="R318" s="148" t="e">
        <f t="shared" si="104"/>
        <v>#VALUE!</v>
      </c>
      <c r="S318" s="137" t="e">
        <f t="shared" si="92"/>
        <v>#VALUE!</v>
      </c>
      <c r="T318" s="275" t="e">
        <f t="shared" si="107"/>
        <v>#VALUE!</v>
      </c>
      <c r="U318" s="275" t="e">
        <f t="shared" si="107"/>
        <v>#VALUE!</v>
      </c>
      <c r="V318" s="275" t="e">
        <f t="shared" si="107"/>
        <v>#VALUE!</v>
      </c>
      <c r="W318" s="275" t="e">
        <f t="shared" si="107"/>
        <v>#VALUE!</v>
      </c>
      <c r="X318" s="275" t="e">
        <f t="shared" si="107"/>
        <v>#VALUE!</v>
      </c>
      <c r="Y318" s="275" t="e">
        <f t="shared" si="107"/>
        <v>#VALUE!</v>
      </c>
      <c r="Z318" s="275" t="e">
        <f t="shared" si="107"/>
        <v>#VALUE!</v>
      </c>
      <c r="AA318" s="275" t="e">
        <f t="shared" si="107"/>
        <v>#VALUE!</v>
      </c>
      <c r="AB318" s="275" t="e">
        <f t="shared" si="107"/>
        <v>#VALUE!</v>
      </c>
      <c r="AC318" s="275" t="e">
        <f t="shared" si="107"/>
        <v>#VALUE!</v>
      </c>
      <c r="AD318" s="275" t="e">
        <f t="shared" si="107"/>
        <v>#VALUE!</v>
      </c>
      <c r="AE318" s="276" t="e">
        <f t="shared" si="95"/>
        <v>#VALUE!</v>
      </c>
    </row>
    <row r="319" spans="1:31">
      <c r="A319" s="133" t="e">
        <f t="shared" si="96"/>
        <v>#VALUE!</v>
      </c>
      <c r="B319" s="134" t="e">
        <f t="shared" si="97"/>
        <v>#VALUE!</v>
      </c>
      <c r="C319" s="134" t="e">
        <f t="shared" si="98"/>
        <v>#VALUE!</v>
      </c>
      <c r="D319" s="135" t="e">
        <f t="shared" si="99"/>
        <v>#VALUE!</v>
      </c>
      <c r="E319" s="150" t="e">
        <f t="shared" si="87"/>
        <v>#VALUE!</v>
      </c>
      <c r="F319" s="150" t="e">
        <f t="shared" si="88"/>
        <v>#VALUE!</v>
      </c>
      <c r="G319" s="136" t="e">
        <f t="shared" si="89"/>
        <v>#VALUE!</v>
      </c>
      <c r="H319" s="148" t="e">
        <f t="shared" si="93"/>
        <v>#VALUE!</v>
      </c>
      <c r="I319" s="148" t="e">
        <f t="shared" si="100"/>
        <v>#VALUE!</v>
      </c>
      <c r="J319" s="148" t="e">
        <f t="shared" si="90"/>
        <v>#VALUE!</v>
      </c>
      <c r="K319" s="148" t="e">
        <f t="shared" si="101"/>
        <v>#VALUE!</v>
      </c>
      <c r="L319" s="148" t="e">
        <f t="shared" si="102"/>
        <v>#VALUE!</v>
      </c>
      <c r="M319" s="148" t="e">
        <f t="shared" si="91"/>
        <v>#VALUE!</v>
      </c>
      <c r="N319" s="148" t="e">
        <f t="shared" si="94"/>
        <v>#VALUE!</v>
      </c>
      <c r="O319" s="148"/>
      <c r="P319" s="148"/>
      <c r="Q319" s="148" t="e">
        <f t="shared" si="103"/>
        <v>#VALUE!</v>
      </c>
      <c r="R319" s="148" t="e">
        <f t="shared" si="104"/>
        <v>#VALUE!</v>
      </c>
      <c r="S319" s="137" t="e">
        <f t="shared" si="92"/>
        <v>#VALUE!</v>
      </c>
      <c r="T319" s="275" t="e">
        <f t="shared" si="107"/>
        <v>#VALUE!</v>
      </c>
      <c r="U319" s="275" t="e">
        <f t="shared" si="107"/>
        <v>#VALUE!</v>
      </c>
      <c r="V319" s="275" t="e">
        <f t="shared" si="107"/>
        <v>#VALUE!</v>
      </c>
      <c r="W319" s="275" t="e">
        <f t="shared" si="107"/>
        <v>#VALUE!</v>
      </c>
      <c r="X319" s="275" t="e">
        <f t="shared" si="107"/>
        <v>#VALUE!</v>
      </c>
      <c r="Y319" s="275" t="e">
        <f t="shared" si="107"/>
        <v>#VALUE!</v>
      </c>
      <c r="Z319" s="275" t="e">
        <f t="shared" si="107"/>
        <v>#VALUE!</v>
      </c>
      <c r="AA319" s="275" t="e">
        <f t="shared" si="107"/>
        <v>#VALUE!</v>
      </c>
      <c r="AB319" s="275" t="e">
        <f t="shared" si="107"/>
        <v>#VALUE!</v>
      </c>
      <c r="AC319" s="275" t="e">
        <f t="shared" si="107"/>
        <v>#VALUE!</v>
      </c>
      <c r="AD319" s="275" t="e">
        <f t="shared" si="107"/>
        <v>#VALUE!</v>
      </c>
      <c r="AE319" s="276" t="e">
        <f t="shared" si="95"/>
        <v>#VALUE!</v>
      </c>
    </row>
    <row r="320" spans="1:31">
      <c r="A320" s="133" t="e">
        <f t="shared" si="96"/>
        <v>#VALUE!</v>
      </c>
      <c r="B320" s="134" t="e">
        <f t="shared" si="97"/>
        <v>#VALUE!</v>
      </c>
      <c r="C320" s="134" t="e">
        <f t="shared" si="98"/>
        <v>#VALUE!</v>
      </c>
      <c r="D320" s="135" t="e">
        <f t="shared" si="99"/>
        <v>#VALUE!</v>
      </c>
      <c r="E320" s="150" t="e">
        <f t="shared" si="87"/>
        <v>#VALUE!</v>
      </c>
      <c r="F320" s="150" t="e">
        <f t="shared" si="88"/>
        <v>#VALUE!</v>
      </c>
      <c r="G320" s="136" t="e">
        <f t="shared" si="89"/>
        <v>#VALUE!</v>
      </c>
      <c r="H320" s="148" t="e">
        <f t="shared" si="93"/>
        <v>#VALUE!</v>
      </c>
      <c r="I320" s="148" t="e">
        <f t="shared" si="100"/>
        <v>#VALUE!</v>
      </c>
      <c r="J320" s="148" t="e">
        <f t="shared" si="90"/>
        <v>#VALUE!</v>
      </c>
      <c r="K320" s="148" t="e">
        <f t="shared" si="101"/>
        <v>#VALUE!</v>
      </c>
      <c r="L320" s="148" t="e">
        <f t="shared" si="102"/>
        <v>#VALUE!</v>
      </c>
      <c r="M320" s="148" t="e">
        <f t="shared" si="91"/>
        <v>#VALUE!</v>
      </c>
      <c r="N320" s="148" t="e">
        <f t="shared" si="94"/>
        <v>#VALUE!</v>
      </c>
      <c r="O320" s="148"/>
      <c r="P320" s="148"/>
      <c r="Q320" s="148" t="e">
        <f t="shared" si="103"/>
        <v>#VALUE!</v>
      </c>
      <c r="R320" s="148" t="e">
        <f t="shared" si="104"/>
        <v>#VALUE!</v>
      </c>
      <c r="S320" s="137" t="e">
        <f t="shared" si="92"/>
        <v>#VALUE!</v>
      </c>
      <c r="T320" s="275" t="e">
        <f t="shared" si="107"/>
        <v>#VALUE!</v>
      </c>
      <c r="U320" s="275" t="e">
        <f t="shared" si="107"/>
        <v>#VALUE!</v>
      </c>
      <c r="V320" s="275" t="e">
        <f t="shared" si="107"/>
        <v>#VALUE!</v>
      </c>
      <c r="W320" s="275" t="e">
        <f t="shared" si="107"/>
        <v>#VALUE!</v>
      </c>
      <c r="X320" s="275" t="e">
        <f t="shared" si="107"/>
        <v>#VALUE!</v>
      </c>
      <c r="Y320" s="275" t="e">
        <f t="shared" si="107"/>
        <v>#VALUE!</v>
      </c>
      <c r="Z320" s="275" t="e">
        <f t="shared" si="107"/>
        <v>#VALUE!</v>
      </c>
      <c r="AA320" s="275" t="e">
        <f t="shared" si="107"/>
        <v>#VALUE!</v>
      </c>
      <c r="AB320" s="275" t="e">
        <f t="shared" si="107"/>
        <v>#VALUE!</v>
      </c>
      <c r="AC320" s="275" t="e">
        <f t="shared" si="107"/>
        <v>#VALUE!</v>
      </c>
      <c r="AD320" s="275" t="e">
        <f t="shared" si="107"/>
        <v>#VALUE!</v>
      </c>
      <c r="AE320" s="276" t="e">
        <f t="shared" si="95"/>
        <v>#VALUE!</v>
      </c>
    </row>
    <row r="321" spans="1:31">
      <c r="A321" s="133" t="e">
        <f t="shared" si="96"/>
        <v>#VALUE!</v>
      </c>
      <c r="B321" s="134" t="e">
        <f t="shared" si="97"/>
        <v>#VALUE!</v>
      </c>
      <c r="C321" s="134" t="e">
        <f t="shared" si="98"/>
        <v>#VALUE!</v>
      </c>
      <c r="D321" s="135" t="e">
        <f t="shared" si="99"/>
        <v>#VALUE!</v>
      </c>
      <c r="E321" s="150" t="e">
        <f t="shared" si="87"/>
        <v>#VALUE!</v>
      </c>
      <c r="F321" s="150" t="e">
        <f t="shared" si="88"/>
        <v>#VALUE!</v>
      </c>
      <c r="G321" s="136" t="e">
        <f t="shared" si="89"/>
        <v>#VALUE!</v>
      </c>
      <c r="H321" s="148" t="e">
        <f t="shared" si="93"/>
        <v>#VALUE!</v>
      </c>
      <c r="I321" s="148" t="e">
        <f t="shared" si="100"/>
        <v>#VALUE!</v>
      </c>
      <c r="J321" s="148" t="e">
        <f t="shared" si="90"/>
        <v>#VALUE!</v>
      </c>
      <c r="K321" s="148" t="e">
        <f t="shared" si="101"/>
        <v>#VALUE!</v>
      </c>
      <c r="L321" s="148" t="e">
        <f t="shared" si="102"/>
        <v>#VALUE!</v>
      </c>
      <c r="M321" s="148" t="e">
        <f t="shared" si="91"/>
        <v>#VALUE!</v>
      </c>
      <c r="N321" s="148" t="e">
        <f t="shared" si="94"/>
        <v>#VALUE!</v>
      </c>
      <c r="O321" s="148"/>
      <c r="P321" s="148"/>
      <c r="Q321" s="148" t="e">
        <f t="shared" si="103"/>
        <v>#VALUE!</v>
      </c>
      <c r="R321" s="148" t="e">
        <f t="shared" si="104"/>
        <v>#VALUE!</v>
      </c>
      <c r="S321" s="137" t="e">
        <f t="shared" si="92"/>
        <v>#VALUE!</v>
      </c>
      <c r="T321" s="275" t="e">
        <f t="shared" si="107"/>
        <v>#VALUE!</v>
      </c>
      <c r="U321" s="275" t="e">
        <f t="shared" si="107"/>
        <v>#VALUE!</v>
      </c>
      <c r="V321" s="275" t="e">
        <f t="shared" si="107"/>
        <v>#VALUE!</v>
      </c>
      <c r="W321" s="275" t="e">
        <f t="shared" si="107"/>
        <v>#VALUE!</v>
      </c>
      <c r="X321" s="275" t="e">
        <f t="shared" si="107"/>
        <v>#VALUE!</v>
      </c>
      <c r="Y321" s="275" t="e">
        <f t="shared" si="107"/>
        <v>#VALUE!</v>
      </c>
      <c r="Z321" s="275" t="e">
        <f t="shared" si="107"/>
        <v>#VALUE!</v>
      </c>
      <c r="AA321" s="275" t="e">
        <f t="shared" si="107"/>
        <v>#VALUE!</v>
      </c>
      <c r="AB321" s="275" t="e">
        <f t="shared" si="107"/>
        <v>#VALUE!</v>
      </c>
      <c r="AC321" s="275" t="e">
        <f t="shared" si="107"/>
        <v>#VALUE!</v>
      </c>
      <c r="AD321" s="275" t="e">
        <f t="shared" si="107"/>
        <v>#VALUE!</v>
      </c>
      <c r="AE321" s="276" t="e">
        <f t="shared" si="95"/>
        <v>#VALUE!</v>
      </c>
    </row>
    <row r="322" spans="1:31">
      <c r="A322" s="133" t="e">
        <f t="shared" si="96"/>
        <v>#VALUE!</v>
      </c>
      <c r="B322" s="134" t="e">
        <f t="shared" si="97"/>
        <v>#VALUE!</v>
      </c>
      <c r="C322" s="134" t="e">
        <f t="shared" si="98"/>
        <v>#VALUE!</v>
      </c>
      <c r="D322" s="135" t="e">
        <f t="shared" si="99"/>
        <v>#VALUE!</v>
      </c>
      <c r="E322" s="150" t="e">
        <f t="shared" si="87"/>
        <v>#VALUE!</v>
      </c>
      <c r="F322" s="150" t="e">
        <f t="shared" si="88"/>
        <v>#VALUE!</v>
      </c>
      <c r="G322" s="136" t="e">
        <f t="shared" si="89"/>
        <v>#VALUE!</v>
      </c>
      <c r="H322" s="148" t="e">
        <f t="shared" si="93"/>
        <v>#VALUE!</v>
      </c>
      <c r="I322" s="148" t="e">
        <f t="shared" si="100"/>
        <v>#VALUE!</v>
      </c>
      <c r="J322" s="148" t="e">
        <f t="shared" si="90"/>
        <v>#VALUE!</v>
      </c>
      <c r="K322" s="148" t="e">
        <f t="shared" si="101"/>
        <v>#VALUE!</v>
      </c>
      <c r="L322" s="148" t="e">
        <f t="shared" si="102"/>
        <v>#VALUE!</v>
      </c>
      <c r="M322" s="148" t="e">
        <f t="shared" si="91"/>
        <v>#VALUE!</v>
      </c>
      <c r="N322" s="148" t="e">
        <f t="shared" si="94"/>
        <v>#VALUE!</v>
      </c>
      <c r="O322" s="148"/>
      <c r="P322" s="148"/>
      <c r="Q322" s="148" t="e">
        <f t="shared" si="103"/>
        <v>#VALUE!</v>
      </c>
      <c r="R322" s="148" t="e">
        <f t="shared" si="104"/>
        <v>#VALUE!</v>
      </c>
      <c r="S322" s="137" t="e">
        <f t="shared" si="92"/>
        <v>#VALUE!</v>
      </c>
      <c r="T322" s="275" t="e">
        <f t="shared" si="107"/>
        <v>#VALUE!</v>
      </c>
      <c r="U322" s="275" t="e">
        <f t="shared" si="107"/>
        <v>#VALUE!</v>
      </c>
      <c r="V322" s="275" t="e">
        <f t="shared" si="107"/>
        <v>#VALUE!</v>
      </c>
      <c r="W322" s="275" t="e">
        <f t="shared" si="107"/>
        <v>#VALUE!</v>
      </c>
      <c r="X322" s="275" t="e">
        <f t="shared" si="107"/>
        <v>#VALUE!</v>
      </c>
      <c r="Y322" s="275" t="e">
        <f t="shared" si="107"/>
        <v>#VALUE!</v>
      </c>
      <c r="Z322" s="275" t="e">
        <f t="shared" si="107"/>
        <v>#VALUE!</v>
      </c>
      <c r="AA322" s="275" t="e">
        <f t="shared" si="107"/>
        <v>#VALUE!</v>
      </c>
      <c r="AB322" s="275" t="e">
        <f t="shared" si="107"/>
        <v>#VALUE!</v>
      </c>
      <c r="AC322" s="275" t="e">
        <f t="shared" si="107"/>
        <v>#VALUE!</v>
      </c>
      <c r="AD322" s="275" t="e">
        <f t="shared" si="107"/>
        <v>#VALUE!</v>
      </c>
      <c r="AE322" s="276" t="e">
        <f t="shared" si="95"/>
        <v>#VALUE!</v>
      </c>
    </row>
    <row r="323" spans="1:31">
      <c r="A323" s="133" t="e">
        <f t="shared" si="96"/>
        <v>#VALUE!</v>
      </c>
      <c r="B323" s="134" t="e">
        <f t="shared" si="97"/>
        <v>#VALUE!</v>
      </c>
      <c r="C323" s="134" t="e">
        <f t="shared" si="98"/>
        <v>#VALUE!</v>
      </c>
      <c r="D323" s="135" t="e">
        <f t="shared" si="99"/>
        <v>#VALUE!</v>
      </c>
      <c r="E323" s="150" t="e">
        <f t="shared" si="87"/>
        <v>#VALUE!</v>
      </c>
      <c r="F323" s="150" t="e">
        <f t="shared" si="88"/>
        <v>#VALUE!</v>
      </c>
      <c r="G323" s="136" t="e">
        <f t="shared" si="89"/>
        <v>#VALUE!</v>
      </c>
      <c r="H323" s="148" t="e">
        <f t="shared" si="93"/>
        <v>#VALUE!</v>
      </c>
      <c r="I323" s="148" t="e">
        <f t="shared" si="100"/>
        <v>#VALUE!</v>
      </c>
      <c r="J323" s="148" t="e">
        <f t="shared" si="90"/>
        <v>#VALUE!</v>
      </c>
      <c r="K323" s="148" t="e">
        <f t="shared" si="101"/>
        <v>#VALUE!</v>
      </c>
      <c r="L323" s="148" t="e">
        <f t="shared" si="102"/>
        <v>#VALUE!</v>
      </c>
      <c r="M323" s="148" t="e">
        <f t="shared" si="91"/>
        <v>#VALUE!</v>
      </c>
      <c r="N323" s="148" t="e">
        <f t="shared" si="94"/>
        <v>#VALUE!</v>
      </c>
      <c r="O323" s="148"/>
      <c r="P323" s="148"/>
      <c r="Q323" s="148" t="e">
        <f t="shared" si="103"/>
        <v>#VALUE!</v>
      </c>
      <c r="R323" s="148" t="e">
        <f t="shared" si="104"/>
        <v>#VALUE!</v>
      </c>
      <c r="S323" s="137" t="e">
        <f t="shared" si="92"/>
        <v>#VALUE!</v>
      </c>
      <c r="T323" s="275" t="e">
        <f t="shared" si="107"/>
        <v>#VALUE!</v>
      </c>
      <c r="U323" s="275" t="e">
        <f t="shared" si="107"/>
        <v>#VALUE!</v>
      </c>
      <c r="V323" s="275" t="e">
        <f t="shared" si="107"/>
        <v>#VALUE!</v>
      </c>
      <c r="W323" s="275" t="e">
        <f t="shared" si="107"/>
        <v>#VALUE!</v>
      </c>
      <c r="X323" s="275" t="e">
        <f t="shared" si="107"/>
        <v>#VALUE!</v>
      </c>
      <c r="Y323" s="275" t="e">
        <f t="shared" si="107"/>
        <v>#VALUE!</v>
      </c>
      <c r="Z323" s="275" t="e">
        <f t="shared" si="107"/>
        <v>#VALUE!</v>
      </c>
      <c r="AA323" s="275" t="e">
        <f t="shared" si="107"/>
        <v>#VALUE!</v>
      </c>
      <c r="AB323" s="275" t="e">
        <f t="shared" si="107"/>
        <v>#VALUE!</v>
      </c>
      <c r="AC323" s="275" t="e">
        <f t="shared" si="107"/>
        <v>#VALUE!</v>
      </c>
      <c r="AD323" s="275" t="e">
        <f t="shared" si="107"/>
        <v>#VALUE!</v>
      </c>
      <c r="AE323" s="276" t="e">
        <f t="shared" si="95"/>
        <v>#VALUE!</v>
      </c>
    </row>
    <row r="324" spans="1:31">
      <c r="A324" s="133" t="e">
        <f t="shared" si="96"/>
        <v>#VALUE!</v>
      </c>
      <c r="B324" s="134" t="e">
        <f t="shared" si="97"/>
        <v>#VALUE!</v>
      </c>
      <c r="C324" s="134" t="e">
        <f t="shared" si="98"/>
        <v>#VALUE!</v>
      </c>
      <c r="D324" s="135" t="e">
        <f t="shared" si="99"/>
        <v>#VALUE!</v>
      </c>
      <c r="E324" s="150" t="e">
        <f t="shared" si="87"/>
        <v>#VALUE!</v>
      </c>
      <c r="F324" s="150" t="e">
        <f t="shared" si="88"/>
        <v>#VALUE!</v>
      </c>
      <c r="G324" s="136" t="e">
        <f t="shared" si="89"/>
        <v>#VALUE!</v>
      </c>
      <c r="H324" s="148" t="e">
        <f t="shared" si="93"/>
        <v>#VALUE!</v>
      </c>
      <c r="I324" s="148" t="e">
        <f t="shared" si="100"/>
        <v>#VALUE!</v>
      </c>
      <c r="J324" s="148" t="e">
        <f t="shared" si="90"/>
        <v>#VALUE!</v>
      </c>
      <c r="K324" s="148" t="e">
        <f t="shared" si="101"/>
        <v>#VALUE!</v>
      </c>
      <c r="L324" s="148" t="e">
        <f t="shared" si="102"/>
        <v>#VALUE!</v>
      </c>
      <c r="M324" s="148" t="e">
        <f t="shared" si="91"/>
        <v>#VALUE!</v>
      </c>
      <c r="N324" s="148" t="e">
        <f t="shared" si="94"/>
        <v>#VALUE!</v>
      </c>
      <c r="O324" s="148"/>
      <c r="P324" s="148"/>
      <c r="Q324" s="148" t="e">
        <f t="shared" si="103"/>
        <v>#VALUE!</v>
      </c>
      <c r="R324" s="148" t="e">
        <f t="shared" si="104"/>
        <v>#VALUE!</v>
      </c>
      <c r="S324" s="137" t="e">
        <f t="shared" si="92"/>
        <v>#VALUE!</v>
      </c>
      <c r="T324" s="275" t="e">
        <f t="shared" si="107"/>
        <v>#VALUE!</v>
      </c>
      <c r="U324" s="275" t="e">
        <f t="shared" si="107"/>
        <v>#VALUE!</v>
      </c>
      <c r="V324" s="275" t="e">
        <f t="shared" ref="U324:AD349" si="108">MAX(0,MIN(MAX(0,$M324),V$7)-V$6)</f>
        <v>#VALUE!</v>
      </c>
      <c r="W324" s="275" t="e">
        <f t="shared" si="108"/>
        <v>#VALUE!</v>
      </c>
      <c r="X324" s="275" t="e">
        <f t="shared" si="108"/>
        <v>#VALUE!</v>
      </c>
      <c r="Y324" s="275" t="e">
        <f t="shared" si="108"/>
        <v>#VALUE!</v>
      </c>
      <c r="Z324" s="275" t="e">
        <f t="shared" si="108"/>
        <v>#VALUE!</v>
      </c>
      <c r="AA324" s="275" t="e">
        <f t="shared" si="108"/>
        <v>#VALUE!</v>
      </c>
      <c r="AB324" s="275" t="e">
        <f t="shared" si="108"/>
        <v>#VALUE!</v>
      </c>
      <c r="AC324" s="275" t="e">
        <f t="shared" si="108"/>
        <v>#VALUE!</v>
      </c>
      <c r="AD324" s="275" t="e">
        <f t="shared" si="108"/>
        <v>#VALUE!</v>
      </c>
      <c r="AE324" s="276" t="e">
        <f t="shared" si="95"/>
        <v>#VALUE!</v>
      </c>
    </row>
    <row r="325" spans="1:31">
      <c r="A325" s="133" t="e">
        <f t="shared" si="96"/>
        <v>#VALUE!</v>
      </c>
      <c r="B325" s="134" t="e">
        <f t="shared" si="97"/>
        <v>#VALUE!</v>
      </c>
      <c r="C325" s="134" t="e">
        <f t="shared" si="98"/>
        <v>#VALUE!</v>
      </c>
      <c r="D325" s="135" t="e">
        <f t="shared" si="99"/>
        <v>#VALUE!</v>
      </c>
      <c r="E325" s="150" t="e">
        <f t="shared" si="87"/>
        <v>#VALUE!</v>
      </c>
      <c r="F325" s="150" t="e">
        <f t="shared" si="88"/>
        <v>#VALUE!</v>
      </c>
      <c r="G325" s="136" t="e">
        <f t="shared" si="89"/>
        <v>#VALUE!</v>
      </c>
      <c r="H325" s="148" t="e">
        <f t="shared" si="93"/>
        <v>#VALUE!</v>
      </c>
      <c r="I325" s="148" t="e">
        <f t="shared" si="100"/>
        <v>#VALUE!</v>
      </c>
      <c r="J325" s="148" t="e">
        <f t="shared" si="90"/>
        <v>#VALUE!</v>
      </c>
      <c r="K325" s="148" t="e">
        <f t="shared" si="101"/>
        <v>#VALUE!</v>
      </c>
      <c r="L325" s="148" t="e">
        <f t="shared" si="102"/>
        <v>#VALUE!</v>
      </c>
      <c r="M325" s="148" t="e">
        <f t="shared" si="91"/>
        <v>#VALUE!</v>
      </c>
      <c r="N325" s="148" t="e">
        <f t="shared" si="94"/>
        <v>#VALUE!</v>
      </c>
      <c r="O325" s="148"/>
      <c r="P325" s="148"/>
      <c r="Q325" s="148" t="e">
        <f t="shared" si="103"/>
        <v>#VALUE!</v>
      </c>
      <c r="R325" s="148" t="e">
        <f t="shared" si="104"/>
        <v>#VALUE!</v>
      </c>
      <c r="S325" s="137" t="e">
        <f t="shared" si="92"/>
        <v>#VALUE!</v>
      </c>
      <c r="T325" s="275" t="e">
        <f t="shared" ref="T325:T388" si="109">MAX(0,MIN(MAX(0,$M325),T$7)-T$6)</f>
        <v>#VALUE!</v>
      </c>
      <c r="U325" s="275" t="e">
        <f t="shared" si="108"/>
        <v>#VALUE!</v>
      </c>
      <c r="V325" s="275" t="e">
        <f t="shared" si="108"/>
        <v>#VALUE!</v>
      </c>
      <c r="W325" s="275" t="e">
        <f t="shared" si="108"/>
        <v>#VALUE!</v>
      </c>
      <c r="X325" s="275" t="e">
        <f t="shared" si="108"/>
        <v>#VALUE!</v>
      </c>
      <c r="Y325" s="275" t="e">
        <f t="shared" si="108"/>
        <v>#VALUE!</v>
      </c>
      <c r="Z325" s="275" t="e">
        <f t="shared" si="108"/>
        <v>#VALUE!</v>
      </c>
      <c r="AA325" s="275" t="e">
        <f t="shared" si="108"/>
        <v>#VALUE!</v>
      </c>
      <c r="AB325" s="275" t="e">
        <f t="shared" si="108"/>
        <v>#VALUE!</v>
      </c>
      <c r="AC325" s="275" t="e">
        <f t="shared" si="108"/>
        <v>#VALUE!</v>
      </c>
      <c r="AD325" s="275" t="e">
        <f t="shared" si="108"/>
        <v>#VALUE!</v>
      </c>
      <c r="AE325" s="276" t="e">
        <f t="shared" si="95"/>
        <v>#VALUE!</v>
      </c>
    </row>
    <row r="326" spans="1:31">
      <c r="A326" s="133" t="e">
        <f t="shared" si="96"/>
        <v>#VALUE!</v>
      </c>
      <c r="B326" s="134" t="e">
        <f t="shared" si="97"/>
        <v>#VALUE!</v>
      </c>
      <c r="C326" s="134" t="e">
        <f t="shared" si="98"/>
        <v>#VALUE!</v>
      </c>
      <c r="D326" s="135" t="e">
        <f t="shared" si="99"/>
        <v>#VALUE!</v>
      </c>
      <c r="E326" s="150" t="e">
        <f t="shared" si="87"/>
        <v>#VALUE!</v>
      </c>
      <c r="F326" s="150" t="e">
        <f t="shared" si="88"/>
        <v>#VALUE!</v>
      </c>
      <c r="G326" s="136" t="e">
        <f t="shared" si="89"/>
        <v>#VALUE!</v>
      </c>
      <c r="H326" s="148" t="e">
        <f t="shared" si="93"/>
        <v>#VALUE!</v>
      </c>
      <c r="I326" s="148" t="e">
        <f t="shared" si="100"/>
        <v>#VALUE!</v>
      </c>
      <c r="J326" s="148" t="e">
        <f t="shared" si="90"/>
        <v>#VALUE!</v>
      </c>
      <c r="K326" s="148" t="e">
        <f t="shared" si="101"/>
        <v>#VALUE!</v>
      </c>
      <c r="L326" s="148" t="e">
        <f t="shared" si="102"/>
        <v>#VALUE!</v>
      </c>
      <c r="M326" s="148" t="e">
        <f t="shared" si="91"/>
        <v>#VALUE!</v>
      </c>
      <c r="N326" s="148" t="e">
        <f t="shared" si="94"/>
        <v>#VALUE!</v>
      </c>
      <c r="O326" s="148"/>
      <c r="P326" s="148"/>
      <c r="Q326" s="148" t="e">
        <f t="shared" si="103"/>
        <v>#VALUE!</v>
      </c>
      <c r="R326" s="148" t="e">
        <f t="shared" si="104"/>
        <v>#VALUE!</v>
      </c>
      <c r="S326" s="137" t="e">
        <f t="shared" si="92"/>
        <v>#VALUE!</v>
      </c>
      <c r="T326" s="275" t="e">
        <f t="shared" si="109"/>
        <v>#VALUE!</v>
      </c>
      <c r="U326" s="275" t="e">
        <f t="shared" si="108"/>
        <v>#VALUE!</v>
      </c>
      <c r="V326" s="275" t="e">
        <f t="shared" si="108"/>
        <v>#VALUE!</v>
      </c>
      <c r="W326" s="275" t="e">
        <f t="shared" si="108"/>
        <v>#VALUE!</v>
      </c>
      <c r="X326" s="275" t="e">
        <f t="shared" si="108"/>
        <v>#VALUE!</v>
      </c>
      <c r="Y326" s="275" t="e">
        <f t="shared" si="108"/>
        <v>#VALUE!</v>
      </c>
      <c r="Z326" s="275" t="e">
        <f t="shared" si="108"/>
        <v>#VALUE!</v>
      </c>
      <c r="AA326" s="275" t="e">
        <f t="shared" si="108"/>
        <v>#VALUE!</v>
      </c>
      <c r="AB326" s="275" t="e">
        <f t="shared" si="108"/>
        <v>#VALUE!</v>
      </c>
      <c r="AC326" s="275" t="e">
        <f t="shared" si="108"/>
        <v>#VALUE!</v>
      </c>
      <c r="AD326" s="275" t="e">
        <f t="shared" si="108"/>
        <v>#VALUE!</v>
      </c>
      <c r="AE326" s="276" t="e">
        <f t="shared" si="95"/>
        <v>#VALUE!</v>
      </c>
    </row>
    <row r="327" spans="1:31">
      <c r="A327" s="133" t="e">
        <f t="shared" si="96"/>
        <v>#VALUE!</v>
      </c>
      <c r="B327" s="134" t="e">
        <f t="shared" si="97"/>
        <v>#VALUE!</v>
      </c>
      <c r="C327" s="134" t="e">
        <f t="shared" si="98"/>
        <v>#VALUE!</v>
      </c>
      <c r="D327" s="135" t="e">
        <f t="shared" si="99"/>
        <v>#VALUE!</v>
      </c>
      <c r="E327" s="150" t="e">
        <f t="shared" si="87"/>
        <v>#VALUE!</v>
      </c>
      <c r="F327" s="150" t="e">
        <f t="shared" si="88"/>
        <v>#VALUE!</v>
      </c>
      <c r="G327" s="136" t="e">
        <f t="shared" si="89"/>
        <v>#VALUE!</v>
      </c>
      <c r="H327" s="148" t="e">
        <f t="shared" si="93"/>
        <v>#VALUE!</v>
      </c>
      <c r="I327" s="148" t="e">
        <f t="shared" si="100"/>
        <v>#VALUE!</v>
      </c>
      <c r="J327" s="148" t="e">
        <f t="shared" si="90"/>
        <v>#VALUE!</v>
      </c>
      <c r="K327" s="148" t="e">
        <f t="shared" si="101"/>
        <v>#VALUE!</v>
      </c>
      <c r="L327" s="148" t="e">
        <f t="shared" si="102"/>
        <v>#VALUE!</v>
      </c>
      <c r="M327" s="148" t="e">
        <f t="shared" si="91"/>
        <v>#VALUE!</v>
      </c>
      <c r="N327" s="148" t="e">
        <f t="shared" si="94"/>
        <v>#VALUE!</v>
      </c>
      <c r="O327" s="148"/>
      <c r="P327" s="148"/>
      <c r="Q327" s="148" t="e">
        <f t="shared" si="103"/>
        <v>#VALUE!</v>
      </c>
      <c r="R327" s="148" t="e">
        <f t="shared" si="104"/>
        <v>#VALUE!</v>
      </c>
      <c r="S327" s="137" t="e">
        <f t="shared" si="92"/>
        <v>#VALUE!</v>
      </c>
      <c r="T327" s="275" t="e">
        <f t="shared" si="109"/>
        <v>#VALUE!</v>
      </c>
      <c r="U327" s="275" t="e">
        <f t="shared" si="108"/>
        <v>#VALUE!</v>
      </c>
      <c r="V327" s="275" t="e">
        <f t="shared" si="108"/>
        <v>#VALUE!</v>
      </c>
      <c r="W327" s="275" t="e">
        <f t="shared" si="108"/>
        <v>#VALUE!</v>
      </c>
      <c r="X327" s="275" t="e">
        <f t="shared" si="108"/>
        <v>#VALUE!</v>
      </c>
      <c r="Y327" s="275" t="e">
        <f t="shared" si="108"/>
        <v>#VALUE!</v>
      </c>
      <c r="Z327" s="275" t="e">
        <f t="shared" si="108"/>
        <v>#VALUE!</v>
      </c>
      <c r="AA327" s="275" t="e">
        <f t="shared" si="108"/>
        <v>#VALUE!</v>
      </c>
      <c r="AB327" s="275" t="e">
        <f t="shared" si="108"/>
        <v>#VALUE!</v>
      </c>
      <c r="AC327" s="275" t="e">
        <f t="shared" si="108"/>
        <v>#VALUE!</v>
      </c>
      <c r="AD327" s="275" t="e">
        <f t="shared" si="108"/>
        <v>#VALUE!</v>
      </c>
      <c r="AE327" s="276" t="e">
        <f t="shared" si="95"/>
        <v>#VALUE!</v>
      </c>
    </row>
    <row r="328" spans="1:31">
      <c r="A328" s="133" t="e">
        <f t="shared" si="96"/>
        <v>#VALUE!</v>
      </c>
      <c r="B328" s="134" t="e">
        <f t="shared" si="97"/>
        <v>#VALUE!</v>
      </c>
      <c r="C328" s="134" t="e">
        <f t="shared" si="98"/>
        <v>#VALUE!</v>
      </c>
      <c r="D328" s="135" t="e">
        <f t="shared" si="99"/>
        <v>#VALUE!</v>
      </c>
      <c r="E328" s="150" t="e">
        <f t="shared" si="87"/>
        <v>#VALUE!</v>
      </c>
      <c r="F328" s="150" t="e">
        <f t="shared" si="88"/>
        <v>#VALUE!</v>
      </c>
      <c r="G328" s="136" t="e">
        <f t="shared" si="89"/>
        <v>#VALUE!</v>
      </c>
      <c r="H328" s="148" t="e">
        <f t="shared" si="93"/>
        <v>#VALUE!</v>
      </c>
      <c r="I328" s="148" t="e">
        <f t="shared" si="100"/>
        <v>#VALUE!</v>
      </c>
      <c r="J328" s="148" t="e">
        <f t="shared" si="90"/>
        <v>#VALUE!</v>
      </c>
      <c r="K328" s="148" t="e">
        <f t="shared" si="101"/>
        <v>#VALUE!</v>
      </c>
      <c r="L328" s="148" t="e">
        <f t="shared" si="102"/>
        <v>#VALUE!</v>
      </c>
      <c r="M328" s="148" t="e">
        <f t="shared" si="91"/>
        <v>#VALUE!</v>
      </c>
      <c r="N328" s="148" t="e">
        <f t="shared" si="94"/>
        <v>#VALUE!</v>
      </c>
      <c r="O328" s="148"/>
      <c r="P328" s="148"/>
      <c r="Q328" s="148" t="e">
        <f t="shared" si="103"/>
        <v>#VALUE!</v>
      </c>
      <c r="R328" s="148" t="e">
        <f t="shared" si="104"/>
        <v>#VALUE!</v>
      </c>
      <c r="S328" s="137" t="e">
        <f t="shared" si="92"/>
        <v>#VALUE!</v>
      </c>
      <c r="T328" s="275" t="e">
        <f t="shared" si="109"/>
        <v>#VALUE!</v>
      </c>
      <c r="U328" s="275" t="e">
        <f t="shared" si="108"/>
        <v>#VALUE!</v>
      </c>
      <c r="V328" s="275" t="e">
        <f t="shared" si="108"/>
        <v>#VALUE!</v>
      </c>
      <c r="W328" s="275" t="e">
        <f t="shared" si="108"/>
        <v>#VALUE!</v>
      </c>
      <c r="X328" s="275" t="e">
        <f t="shared" si="108"/>
        <v>#VALUE!</v>
      </c>
      <c r="Y328" s="275" t="e">
        <f t="shared" si="108"/>
        <v>#VALUE!</v>
      </c>
      <c r="Z328" s="275" t="e">
        <f t="shared" si="108"/>
        <v>#VALUE!</v>
      </c>
      <c r="AA328" s="275" t="e">
        <f t="shared" si="108"/>
        <v>#VALUE!</v>
      </c>
      <c r="AB328" s="275" t="e">
        <f t="shared" si="108"/>
        <v>#VALUE!</v>
      </c>
      <c r="AC328" s="275" t="e">
        <f t="shared" si="108"/>
        <v>#VALUE!</v>
      </c>
      <c r="AD328" s="275" t="e">
        <f t="shared" si="108"/>
        <v>#VALUE!</v>
      </c>
      <c r="AE328" s="276" t="e">
        <f t="shared" si="95"/>
        <v>#VALUE!</v>
      </c>
    </row>
    <row r="329" spans="1:31">
      <c r="A329" s="133" t="e">
        <f t="shared" si="96"/>
        <v>#VALUE!</v>
      </c>
      <c r="B329" s="134" t="e">
        <f t="shared" si="97"/>
        <v>#VALUE!</v>
      </c>
      <c r="C329" s="134" t="e">
        <f t="shared" si="98"/>
        <v>#VALUE!</v>
      </c>
      <c r="D329" s="135" t="e">
        <f t="shared" si="99"/>
        <v>#VALUE!</v>
      </c>
      <c r="E329" s="150" t="e">
        <f t="shared" si="87"/>
        <v>#VALUE!</v>
      </c>
      <c r="F329" s="150" t="e">
        <f t="shared" si="88"/>
        <v>#VALUE!</v>
      </c>
      <c r="G329" s="136" t="e">
        <f t="shared" si="89"/>
        <v>#VALUE!</v>
      </c>
      <c r="H329" s="148" t="e">
        <f t="shared" si="93"/>
        <v>#VALUE!</v>
      </c>
      <c r="I329" s="148" t="e">
        <f t="shared" si="100"/>
        <v>#VALUE!</v>
      </c>
      <c r="J329" s="148" t="e">
        <f t="shared" si="90"/>
        <v>#VALUE!</v>
      </c>
      <c r="K329" s="148" t="e">
        <f t="shared" si="101"/>
        <v>#VALUE!</v>
      </c>
      <c r="L329" s="148" t="e">
        <f t="shared" si="102"/>
        <v>#VALUE!</v>
      </c>
      <c r="M329" s="148" t="e">
        <f t="shared" si="91"/>
        <v>#VALUE!</v>
      </c>
      <c r="N329" s="148" t="e">
        <f t="shared" si="94"/>
        <v>#VALUE!</v>
      </c>
      <c r="O329" s="148"/>
      <c r="P329" s="148"/>
      <c r="Q329" s="148" t="e">
        <f t="shared" si="103"/>
        <v>#VALUE!</v>
      </c>
      <c r="R329" s="148" t="e">
        <f t="shared" si="104"/>
        <v>#VALUE!</v>
      </c>
      <c r="S329" s="137" t="e">
        <f t="shared" si="92"/>
        <v>#VALUE!</v>
      </c>
      <c r="T329" s="275" t="e">
        <f t="shared" si="109"/>
        <v>#VALUE!</v>
      </c>
      <c r="U329" s="275" t="e">
        <f t="shared" si="108"/>
        <v>#VALUE!</v>
      </c>
      <c r="V329" s="275" t="e">
        <f t="shared" si="108"/>
        <v>#VALUE!</v>
      </c>
      <c r="W329" s="275" t="e">
        <f t="shared" si="108"/>
        <v>#VALUE!</v>
      </c>
      <c r="X329" s="275" t="e">
        <f t="shared" si="108"/>
        <v>#VALUE!</v>
      </c>
      <c r="Y329" s="275" t="e">
        <f t="shared" si="108"/>
        <v>#VALUE!</v>
      </c>
      <c r="Z329" s="275" t="e">
        <f t="shared" si="108"/>
        <v>#VALUE!</v>
      </c>
      <c r="AA329" s="275" t="e">
        <f t="shared" si="108"/>
        <v>#VALUE!</v>
      </c>
      <c r="AB329" s="275" t="e">
        <f t="shared" si="108"/>
        <v>#VALUE!</v>
      </c>
      <c r="AC329" s="275" t="e">
        <f t="shared" si="108"/>
        <v>#VALUE!</v>
      </c>
      <c r="AD329" s="275" t="e">
        <f t="shared" si="108"/>
        <v>#VALUE!</v>
      </c>
      <c r="AE329" s="276" t="e">
        <f t="shared" si="95"/>
        <v>#VALUE!</v>
      </c>
    </row>
    <row r="330" spans="1:31">
      <c r="A330" s="133" t="e">
        <f t="shared" si="96"/>
        <v>#VALUE!</v>
      </c>
      <c r="B330" s="134" t="e">
        <f t="shared" si="97"/>
        <v>#VALUE!</v>
      </c>
      <c r="C330" s="134" t="e">
        <f t="shared" si="98"/>
        <v>#VALUE!</v>
      </c>
      <c r="D330" s="135" t="e">
        <f t="shared" si="99"/>
        <v>#VALUE!</v>
      </c>
      <c r="E330" s="150" t="e">
        <f t="shared" si="87"/>
        <v>#VALUE!</v>
      </c>
      <c r="F330" s="150" t="e">
        <f t="shared" si="88"/>
        <v>#VALUE!</v>
      </c>
      <c r="G330" s="136" t="e">
        <f t="shared" si="89"/>
        <v>#VALUE!</v>
      </c>
      <c r="H330" s="148" t="e">
        <f t="shared" si="93"/>
        <v>#VALUE!</v>
      </c>
      <c r="I330" s="148" t="e">
        <f t="shared" si="100"/>
        <v>#VALUE!</v>
      </c>
      <c r="J330" s="148" t="e">
        <f t="shared" si="90"/>
        <v>#VALUE!</v>
      </c>
      <c r="K330" s="148" t="e">
        <f t="shared" si="101"/>
        <v>#VALUE!</v>
      </c>
      <c r="L330" s="148" t="e">
        <f t="shared" si="102"/>
        <v>#VALUE!</v>
      </c>
      <c r="M330" s="148" t="e">
        <f t="shared" si="91"/>
        <v>#VALUE!</v>
      </c>
      <c r="N330" s="148" t="e">
        <f t="shared" si="94"/>
        <v>#VALUE!</v>
      </c>
      <c r="O330" s="148"/>
      <c r="P330" s="148"/>
      <c r="Q330" s="148" t="e">
        <f t="shared" si="103"/>
        <v>#VALUE!</v>
      </c>
      <c r="R330" s="148" t="e">
        <f t="shared" si="104"/>
        <v>#VALUE!</v>
      </c>
      <c r="S330" s="137" t="e">
        <f t="shared" si="92"/>
        <v>#VALUE!</v>
      </c>
      <c r="T330" s="275" t="e">
        <f t="shared" si="109"/>
        <v>#VALUE!</v>
      </c>
      <c r="U330" s="275" t="e">
        <f t="shared" si="108"/>
        <v>#VALUE!</v>
      </c>
      <c r="V330" s="275" t="e">
        <f t="shared" si="108"/>
        <v>#VALUE!</v>
      </c>
      <c r="W330" s="275" t="e">
        <f t="shared" si="108"/>
        <v>#VALUE!</v>
      </c>
      <c r="X330" s="275" t="e">
        <f t="shared" si="108"/>
        <v>#VALUE!</v>
      </c>
      <c r="Y330" s="275" t="e">
        <f t="shared" si="108"/>
        <v>#VALUE!</v>
      </c>
      <c r="Z330" s="275" t="e">
        <f t="shared" si="108"/>
        <v>#VALUE!</v>
      </c>
      <c r="AA330" s="275" t="e">
        <f t="shared" si="108"/>
        <v>#VALUE!</v>
      </c>
      <c r="AB330" s="275" t="e">
        <f t="shared" si="108"/>
        <v>#VALUE!</v>
      </c>
      <c r="AC330" s="275" t="e">
        <f t="shared" si="108"/>
        <v>#VALUE!</v>
      </c>
      <c r="AD330" s="275" t="e">
        <f t="shared" si="108"/>
        <v>#VALUE!</v>
      </c>
      <c r="AE330" s="276" t="e">
        <f t="shared" si="95"/>
        <v>#VALUE!</v>
      </c>
    </row>
    <row r="331" spans="1:31">
      <c r="A331" s="133" t="e">
        <f t="shared" si="96"/>
        <v>#VALUE!</v>
      </c>
      <c r="B331" s="134" t="e">
        <f t="shared" si="97"/>
        <v>#VALUE!</v>
      </c>
      <c r="C331" s="134" t="e">
        <f t="shared" si="98"/>
        <v>#VALUE!</v>
      </c>
      <c r="D331" s="135" t="e">
        <f t="shared" si="99"/>
        <v>#VALUE!</v>
      </c>
      <c r="E331" s="150" t="e">
        <f t="shared" si="87"/>
        <v>#VALUE!</v>
      </c>
      <c r="F331" s="150" t="e">
        <f t="shared" si="88"/>
        <v>#VALUE!</v>
      </c>
      <c r="G331" s="136" t="e">
        <f t="shared" si="89"/>
        <v>#VALUE!</v>
      </c>
      <c r="H331" s="148" t="e">
        <f t="shared" si="93"/>
        <v>#VALUE!</v>
      </c>
      <c r="I331" s="148" t="e">
        <f t="shared" si="100"/>
        <v>#VALUE!</v>
      </c>
      <c r="J331" s="148" t="e">
        <f t="shared" si="90"/>
        <v>#VALUE!</v>
      </c>
      <c r="K331" s="148" t="e">
        <f t="shared" si="101"/>
        <v>#VALUE!</v>
      </c>
      <c r="L331" s="148" t="e">
        <f t="shared" si="102"/>
        <v>#VALUE!</v>
      </c>
      <c r="M331" s="148" t="e">
        <f t="shared" si="91"/>
        <v>#VALUE!</v>
      </c>
      <c r="N331" s="148" t="e">
        <f t="shared" si="94"/>
        <v>#VALUE!</v>
      </c>
      <c r="O331" s="148"/>
      <c r="P331" s="148"/>
      <c r="Q331" s="148" t="e">
        <f t="shared" si="103"/>
        <v>#VALUE!</v>
      </c>
      <c r="R331" s="148" t="e">
        <f t="shared" si="104"/>
        <v>#VALUE!</v>
      </c>
      <c r="S331" s="137" t="e">
        <f t="shared" si="92"/>
        <v>#VALUE!</v>
      </c>
      <c r="T331" s="275" t="e">
        <f t="shared" si="109"/>
        <v>#VALUE!</v>
      </c>
      <c r="U331" s="275" t="e">
        <f t="shared" si="108"/>
        <v>#VALUE!</v>
      </c>
      <c r="V331" s="275" t="e">
        <f t="shared" si="108"/>
        <v>#VALUE!</v>
      </c>
      <c r="W331" s="275" t="e">
        <f t="shared" si="108"/>
        <v>#VALUE!</v>
      </c>
      <c r="X331" s="275" t="e">
        <f t="shared" si="108"/>
        <v>#VALUE!</v>
      </c>
      <c r="Y331" s="275" t="e">
        <f t="shared" si="108"/>
        <v>#VALUE!</v>
      </c>
      <c r="Z331" s="275" t="e">
        <f t="shared" si="108"/>
        <v>#VALUE!</v>
      </c>
      <c r="AA331" s="275" t="e">
        <f t="shared" si="108"/>
        <v>#VALUE!</v>
      </c>
      <c r="AB331" s="275" t="e">
        <f t="shared" si="108"/>
        <v>#VALUE!</v>
      </c>
      <c r="AC331" s="275" t="e">
        <f t="shared" si="108"/>
        <v>#VALUE!</v>
      </c>
      <c r="AD331" s="275" t="e">
        <f t="shared" si="108"/>
        <v>#VALUE!</v>
      </c>
      <c r="AE331" s="276" t="e">
        <f t="shared" si="95"/>
        <v>#VALUE!</v>
      </c>
    </row>
    <row r="332" spans="1:31">
      <c r="A332" s="133" t="e">
        <f t="shared" si="96"/>
        <v>#VALUE!</v>
      </c>
      <c r="B332" s="134" t="e">
        <f t="shared" si="97"/>
        <v>#VALUE!</v>
      </c>
      <c r="C332" s="134" t="e">
        <f t="shared" si="98"/>
        <v>#VALUE!</v>
      </c>
      <c r="D332" s="135" t="e">
        <f t="shared" si="99"/>
        <v>#VALUE!</v>
      </c>
      <c r="E332" s="150" t="e">
        <f t="shared" si="87"/>
        <v>#VALUE!</v>
      </c>
      <c r="F332" s="150" t="e">
        <f t="shared" si="88"/>
        <v>#VALUE!</v>
      </c>
      <c r="G332" s="136" t="e">
        <f t="shared" si="89"/>
        <v>#VALUE!</v>
      </c>
      <c r="H332" s="148" t="e">
        <f t="shared" si="93"/>
        <v>#VALUE!</v>
      </c>
      <c r="I332" s="148" t="e">
        <f t="shared" si="100"/>
        <v>#VALUE!</v>
      </c>
      <c r="J332" s="148" t="e">
        <f t="shared" si="90"/>
        <v>#VALUE!</v>
      </c>
      <c r="K332" s="148" t="e">
        <f t="shared" si="101"/>
        <v>#VALUE!</v>
      </c>
      <c r="L332" s="148" t="e">
        <f t="shared" si="102"/>
        <v>#VALUE!</v>
      </c>
      <c r="M332" s="148" t="e">
        <f t="shared" si="91"/>
        <v>#VALUE!</v>
      </c>
      <c r="N332" s="148" t="e">
        <f t="shared" si="94"/>
        <v>#VALUE!</v>
      </c>
      <c r="O332" s="148"/>
      <c r="P332" s="148"/>
      <c r="Q332" s="148" t="e">
        <f t="shared" si="103"/>
        <v>#VALUE!</v>
      </c>
      <c r="R332" s="148" t="e">
        <f t="shared" si="104"/>
        <v>#VALUE!</v>
      </c>
      <c r="S332" s="137" t="e">
        <f t="shared" si="92"/>
        <v>#VALUE!</v>
      </c>
      <c r="T332" s="275" t="e">
        <f t="shared" si="109"/>
        <v>#VALUE!</v>
      </c>
      <c r="U332" s="275" t="e">
        <f t="shared" si="108"/>
        <v>#VALUE!</v>
      </c>
      <c r="V332" s="275" t="e">
        <f t="shared" si="108"/>
        <v>#VALUE!</v>
      </c>
      <c r="W332" s="275" t="e">
        <f t="shared" si="108"/>
        <v>#VALUE!</v>
      </c>
      <c r="X332" s="275" t="e">
        <f t="shared" si="108"/>
        <v>#VALUE!</v>
      </c>
      <c r="Y332" s="275" t="e">
        <f t="shared" si="108"/>
        <v>#VALUE!</v>
      </c>
      <c r="Z332" s="275" t="e">
        <f t="shared" si="108"/>
        <v>#VALUE!</v>
      </c>
      <c r="AA332" s="275" t="e">
        <f t="shared" si="108"/>
        <v>#VALUE!</v>
      </c>
      <c r="AB332" s="275" t="e">
        <f t="shared" si="108"/>
        <v>#VALUE!</v>
      </c>
      <c r="AC332" s="275" t="e">
        <f t="shared" si="108"/>
        <v>#VALUE!</v>
      </c>
      <c r="AD332" s="275" t="e">
        <f t="shared" si="108"/>
        <v>#VALUE!</v>
      </c>
      <c r="AE332" s="276" t="e">
        <f t="shared" si="95"/>
        <v>#VALUE!</v>
      </c>
    </row>
    <row r="333" spans="1:31">
      <c r="A333" s="133" t="e">
        <f t="shared" si="96"/>
        <v>#VALUE!</v>
      </c>
      <c r="B333" s="134" t="e">
        <f t="shared" si="97"/>
        <v>#VALUE!</v>
      </c>
      <c r="C333" s="134" t="e">
        <f t="shared" si="98"/>
        <v>#VALUE!</v>
      </c>
      <c r="D333" s="135" t="e">
        <f t="shared" si="99"/>
        <v>#VALUE!</v>
      </c>
      <c r="E333" s="150" t="e">
        <f t="shared" si="87"/>
        <v>#VALUE!</v>
      </c>
      <c r="F333" s="150" t="e">
        <f t="shared" si="88"/>
        <v>#VALUE!</v>
      </c>
      <c r="G333" s="136" t="e">
        <f t="shared" si="89"/>
        <v>#VALUE!</v>
      </c>
      <c r="H333" s="148" t="e">
        <f t="shared" si="93"/>
        <v>#VALUE!</v>
      </c>
      <c r="I333" s="148" t="e">
        <f t="shared" si="100"/>
        <v>#VALUE!</v>
      </c>
      <c r="J333" s="148" t="e">
        <f t="shared" si="90"/>
        <v>#VALUE!</v>
      </c>
      <c r="K333" s="148" t="e">
        <f t="shared" si="101"/>
        <v>#VALUE!</v>
      </c>
      <c r="L333" s="148" t="e">
        <f t="shared" si="102"/>
        <v>#VALUE!</v>
      </c>
      <c r="M333" s="148" t="e">
        <f t="shared" si="91"/>
        <v>#VALUE!</v>
      </c>
      <c r="N333" s="148" t="e">
        <f t="shared" si="94"/>
        <v>#VALUE!</v>
      </c>
      <c r="O333" s="148"/>
      <c r="P333" s="148"/>
      <c r="Q333" s="148" t="e">
        <f t="shared" si="103"/>
        <v>#VALUE!</v>
      </c>
      <c r="R333" s="148" t="e">
        <f t="shared" si="104"/>
        <v>#VALUE!</v>
      </c>
      <c r="S333" s="137" t="e">
        <f t="shared" si="92"/>
        <v>#VALUE!</v>
      </c>
      <c r="T333" s="275" t="e">
        <f t="shared" si="109"/>
        <v>#VALUE!</v>
      </c>
      <c r="U333" s="275" t="e">
        <f t="shared" si="108"/>
        <v>#VALUE!</v>
      </c>
      <c r="V333" s="275" t="e">
        <f t="shared" si="108"/>
        <v>#VALUE!</v>
      </c>
      <c r="W333" s="275" t="e">
        <f t="shared" si="108"/>
        <v>#VALUE!</v>
      </c>
      <c r="X333" s="275" t="e">
        <f t="shared" si="108"/>
        <v>#VALUE!</v>
      </c>
      <c r="Y333" s="275" t="e">
        <f t="shared" si="108"/>
        <v>#VALUE!</v>
      </c>
      <c r="Z333" s="275" t="e">
        <f t="shared" si="108"/>
        <v>#VALUE!</v>
      </c>
      <c r="AA333" s="275" t="e">
        <f t="shared" si="108"/>
        <v>#VALUE!</v>
      </c>
      <c r="AB333" s="275" t="e">
        <f t="shared" si="108"/>
        <v>#VALUE!</v>
      </c>
      <c r="AC333" s="275" t="e">
        <f t="shared" si="108"/>
        <v>#VALUE!</v>
      </c>
      <c r="AD333" s="275" t="e">
        <f t="shared" si="108"/>
        <v>#VALUE!</v>
      </c>
      <c r="AE333" s="276" t="e">
        <f t="shared" si="95"/>
        <v>#VALUE!</v>
      </c>
    </row>
    <row r="334" spans="1:31">
      <c r="A334" s="133" t="e">
        <f t="shared" si="96"/>
        <v>#VALUE!</v>
      </c>
      <c r="B334" s="134" t="e">
        <f t="shared" si="97"/>
        <v>#VALUE!</v>
      </c>
      <c r="C334" s="134" t="e">
        <f t="shared" si="98"/>
        <v>#VALUE!</v>
      </c>
      <c r="D334" s="135" t="e">
        <f t="shared" si="99"/>
        <v>#VALUE!</v>
      </c>
      <c r="E334" s="150" t="e">
        <f t="shared" si="87"/>
        <v>#VALUE!</v>
      </c>
      <c r="F334" s="150" t="e">
        <f t="shared" si="88"/>
        <v>#VALUE!</v>
      </c>
      <c r="G334" s="136" t="e">
        <f t="shared" si="89"/>
        <v>#VALUE!</v>
      </c>
      <c r="H334" s="148" t="e">
        <f t="shared" si="93"/>
        <v>#VALUE!</v>
      </c>
      <c r="I334" s="148" t="e">
        <f t="shared" si="100"/>
        <v>#VALUE!</v>
      </c>
      <c r="J334" s="148" t="e">
        <f t="shared" si="90"/>
        <v>#VALUE!</v>
      </c>
      <c r="K334" s="148" t="e">
        <f t="shared" si="101"/>
        <v>#VALUE!</v>
      </c>
      <c r="L334" s="148" t="e">
        <f t="shared" si="102"/>
        <v>#VALUE!</v>
      </c>
      <c r="M334" s="148" t="e">
        <f t="shared" si="91"/>
        <v>#VALUE!</v>
      </c>
      <c r="N334" s="148" t="e">
        <f t="shared" si="94"/>
        <v>#VALUE!</v>
      </c>
      <c r="O334" s="148"/>
      <c r="P334" s="148"/>
      <c r="Q334" s="148" t="e">
        <f t="shared" si="103"/>
        <v>#VALUE!</v>
      </c>
      <c r="R334" s="148" t="e">
        <f t="shared" si="104"/>
        <v>#VALUE!</v>
      </c>
      <c r="S334" s="137" t="e">
        <f t="shared" si="92"/>
        <v>#VALUE!</v>
      </c>
      <c r="T334" s="275" t="e">
        <f t="shared" si="109"/>
        <v>#VALUE!</v>
      </c>
      <c r="U334" s="275" t="e">
        <f t="shared" si="108"/>
        <v>#VALUE!</v>
      </c>
      <c r="V334" s="275" t="e">
        <f t="shared" si="108"/>
        <v>#VALUE!</v>
      </c>
      <c r="W334" s="275" t="e">
        <f t="shared" si="108"/>
        <v>#VALUE!</v>
      </c>
      <c r="X334" s="275" t="e">
        <f t="shared" si="108"/>
        <v>#VALUE!</v>
      </c>
      <c r="Y334" s="275" t="e">
        <f t="shared" si="108"/>
        <v>#VALUE!</v>
      </c>
      <c r="Z334" s="275" t="e">
        <f t="shared" si="108"/>
        <v>#VALUE!</v>
      </c>
      <c r="AA334" s="275" t="e">
        <f t="shared" si="108"/>
        <v>#VALUE!</v>
      </c>
      <c r="AB334" s="275" t="e">
        <f t="shared" si="108"/>
        <v>#VALUE!</v>
      </c>
      <c r="AC334" s="275" t="e">
        <f t="shared" si="108"/>
        <v>#VALUE!</v>
      </c>
      <c r="AD334" s="275" t="e">
        <f t="shared" si="108"/>
        <v>#VALUE!</v>
      </c>
      <c r="AE334" s="276" t="e">
        <f t="shared" si="95"/>
        <v>#VALUE!</v>
      </c>
    </row>
    <row r="335" spans="1:31">
      <c r="A335" s="133" t="e">
        <f t="shared" si="96"/>
        <v>#VALUE!</v>
      </c>
      <c r="B335" s="134" t="e">
        <f t="shared" si="97"/>
        <v>#VALUE!</v>
      </c>
      <c r="C335" s="134" t="e">
        <f t="shared" si="98"/>
        <v>#VALUE!</v>
      </c>
      <c r="D335" s="135" t="e">
        <f t="shared" si="99"/>
        <v>#VALUE!</v>
      </c>
      <c r="E335" s="150" t="e">
        <f t="shared" si="87"/>
        <v>#VALUE!</v>
      </c>
      <c r="F335" s="150" t="e">
        <f t="shared" si="88"/>
        <v>#VALUE!</v>
      </c>
      <c r="G335" s="136" t="e">
        <f t="shared" si="89"/>
        <v>#VALUE!</v>
      </c>
      <c r="H335" s="148" t="e">
        <f t="shared" si="93"/>
        <v>#VALUE!</v>
      </c>
      <c r="I335" s="148" t="e">
        <f t="shared" si="100"/>
        <v>#VALUE!</v>
      </c>
      <c r="J335" s="148" t="e">
        <f t="shared" si="90"/>
        <v>#VALUE!</v>
      </c>
      <c r="K335" s="148" t="e">
        <f t="shared" si="101"/>
        <v>#VALUE!</v>
      </c>
      <c r="L335" s="148" t="e">
        <f t="shared" si="102"/>
        <v>#VALUE!</v>
      </c>
      <c r="M335" s="148" t="e">
        <f t="shared" si="91"/>
        <v>#VALUE!</v>
      </c>
      <c r="N335" s="148" t="e">
        <f t="shared" si="94"/>
        <v>#VALUE!</v>
      </c>
      <c r="O335" s="148"/>
      <c r="P335" s="148"/>
      <c r="Q335" s="148" t="e">
        <f t="shared" si="103"/>
        <v>#VALUE!</v>
      </c>
      <c r="R335" s="148" t="e">
        <f t="shared" si="104"/>
        <v>#VALUE!</v>
      </c>
      <c r="S335" s="137" t="e">
        <f t="shared" si="92"/>
        <v>#VALUE!</v>
      </c>
      <c r="T335" s="275" t="e">
        <f t="shared" si="109"/>
        <v>#VALUE!</v>
      </c>
      <c r="U335" s="275" t="e">
        <f t="shared" si="108"/>
        <v>#VALUE!</v>
      </c>
      <c r="V335" s="275" t="e">
        <f t="shared" si="108"/>
        <v>#VALUE!</v>
      </c>
      <c r="W335" s="275" t="e">
        <f t="shared" si="108"/>
        <v>#VALUE!</v>
      </c>
      <c r="X335" s="275" t="e">
        <f t="shared" si="108"/>
        <v>#VALUE!</v>
      </c>
      <c r="Y335" s="275" t="e">
        <f t="shared" si="108"/>
        <v>#VALUE!</v>
      </c>
      <c r="Z335" s="275" t="e">
        <f t="shared" si="108"/>
        <v>#VALUE!</v>
      </c>
      <c r="AA335" s="275" t="e">
        <f t="shared" si="108"/>
        <v>#VALUE!</v>
      </c>
      <c r="AB335" s="275" t="e">
        <f t="shared" si="108"/>
        <v>#VALUE!</v>
      </c>
      <c r="AC335" s="275" t="e">
        <f t="shared" si="108"/>
        <v>#VALUE!</v>
      </c>
      <c r="AD335" s="275" t="e">
        <f t="shared" si="108"/>
        <v>#VALUE!</v>
      </c>
      <c r="AE335" s="276" t="e">
        <f t="shared" si="95"/>
        <v>#VALUE!</v>
      </c>
    </row>
    <row r="336" spans="1:31">
      <c r="A336" s="133" t="e">
        <f t="shared" si="96"/>
        <v>#VALUE!</v>
      </c>
      <c r="B336" s="134" t="e">
        <f t="shared" si="97"/>
        <v>#VALUE!</v>
      </c>
      <c r="C336" s="134" t="e">
        <f t="shared" si="98"/>
        <v>#VALUE!</v>
      </c>
      <c r="D336" s="135" t="e">
        <f t="shared" si="99"/>
        <v>#VALUE!</v>
      </c>
      <c r="E336" s="150" t="e">
        <f t="shared" si="87"/>
        <v>#VALUE!</v>
      </c>
      <c r="F336" s="150" t="e">
        <f t="shared" si="88"/>
        <v>#VALUE!</v>
      </c>
      <c r="G336" s="136" t="e">
        <f t="shared" si="89"/>
        <v>#VALUE!</v>
      </c>
      <c r="H336" s="148" t="e">
        <f t="shared" si="93"/>
        <v>#VALUE!</v>
      </c>
      <c r="I336" s="148" t="e">
        <f t="shared" si="100"/>
        <v>#VALUE!</v>
      </c>
      <c r="J336" s="148" t="e">
        <f t="shared" si="90"/>
        <v>#VALUE!</v>
      </c>
      <c r="K336" s="148" t="e">
        <f t="shared" si="101"/>
        <v>#VALUE!</v>
      </c>
      <c r="L336" s="148" t="e">
        <f t="shared" si="102"/>
        <v>#VALUE!</v>
      </c>
      <c r="M336" s="148" t="e">
        <f t="shared" si="91"/>
        <v>#VALUE!</v>
      </c>
      <c r="N336" s="148" t="e">
        <f t="shared" si="94"/>
        <v>#VALUE!</v>
      </c>
      <c r="O336" s="148"/>
      <c r="P336" s="148"/>
      <c r="Q336" s="148" t="e">
        <f t="shared" si="103"/>
        <v>#VALUE!</v>
      </c>
      <c r="R336" s="148" t="e">
        <f t="shared" si="104"/>
        <v>#VALUE!</v>
      </c>
      <c r="S336" s="137" t="e">
        <f t="shared" si="92"/>
        <v>#VALUE!</v>
      </c>
      <c r="T336" s="275" t="e">
        <f t="shared" si="109"/>
        <v>#VALUE!</v>
      </c>
      <c r="U336" s="275" t="e">
        <f t="shared" si="108"/>
        <v>#VALUE!</v>
      </c>
      <c r="V336" s="275" t="e">
        <f t="shared" si="108"/>
        <v>#VALUE!</v>
      </c>
      <c r="W336" s="275" t="e">
        <f t="shared" si="108"/>
        <v>#VALUE!</v>
      </c>
      <c r="X336" s="275" t="e">
        <f t="shared" si="108"/>
        <v>#VALUE!</v>
      </c>
      <c r="Y336" s="275" t="e">
        <f t="shared" si="108"/>
        <v>#VALUE!</v>
      </c>
      <c r="Z336" s="275" t="e">
        <f t="shared" si="108"/>
        <v>#VALUE!</v>
      </c>
      <c r="AA336" s="275" t="e">
        <f t="shared" si="108"/>
        <v>#VALUE!</v>
      </c>
      <c r="AB336" s="275" t="e">
        <f t="shared" si="108"/>
        <v>#VALUE!</v>
      </c>
      <c r="AC336" s="275" t="e">
        <f t="shared" si="108"/>
        <v>#VALUE!</v>
      </c>
      <c r="AD336" s="275" t="e">
        <f t="shared" si="108"/>
        <v>#VALUE!</v>
      </c>
      <c r="AE336" s="276" t="e">
        <f t="shared" si="95"/>
        <v>#VALUE!</v>
      </c>
    </row>
    <row r="337" spans="1:31">
      <c r="A337" s="133" t="e">
        <f t="shared" si="96"/>
        <v>#VALUE!</v>
      </c>
      <c r="B337" s="134" t="e">
        <f t="shared" si="97"/>
        <v>#VALUE!</v>
      </c>
      <c r="C337" s="134" t="e">
        <f t="shared" si="98"/>
        <v>#VALUE!</v>
      </c>
      <c r="D337" s="135" t="e">
        <f t="shared" si="99"/>
        <v>#VALUE!</v>
      </c>
      <c r="E337" s="150" t="e">
        <f t="shared" ref="E337:E400" si="110">IF(A337&lt;&gt;"", IF(F337="N",0, ROUNDDOWN(IF(S337="Y", MAX(Q337, 0), MIN(BondAmountInvested*G337/Freq, Max_Wdwl_amt)), 2)),"")</f>
        <v>#VALUE!</v>
      </c>
      <c r="F337" s="150" t="e">
        <f t="shared" ref="F337:F400" si="111">IF(A337&lt;&gt;"",  IF(A337&lt;first_projection_wdl_mth,"N",IF(A337=first_projection_wdl_mth,"Y",IF(INT((A337-first_projection_wdl_mth)/Mths_between_Wdwls)=(A337-first_projection_wdl_mth)/Mths_between_Wdwls,"Y","N"))),"")</f>
        <v>#VALUE!</v>
      </c>
      <c r="G337" s="136" t="e">
        <f t="shared" ref="G337:G400" si="112">IF(A337&lt;&gt;"", IncomeRetained, "")</f>
        <v>#VALUE!</v>
      </c>
      <c r="H337" s="148" t="e">
        <f t="shared" si="93"/>
        <v>#VALUE!</v>
      </c>
      <c r="I337" s="148" t="e">
        <f t="shared" si="100"/>
        <v>#VALUE!</v>
      </c>
      <c r="J337" s="148" t="e">
        <f t="shared" ref="J337:J400" si="113">IF(A337&lt;&gt;"", (MIN(E337, Q337)-I337)*(1-IF(D337&lt;chargeable_gain_taxrate_change_date,chargeable_gain_taxrate_pre_change,chargeable_gain_taxrate_post_change))+I337, "")</f>
        <v>#VALUE!</v>
      </c>
      <c r="K337" s="148" t="e">
        <f t="shared" si="101"/>
        <v>#VALUE!</v>
      </c>
      <c r="L337" s="148" t="e">
        <f t="shared" si="102"/>
        <v>#VALUE!</v>
      </c>
      <c r="M337" s="148" t="e">
        <f t="shared" ref="M337:M400" si="114">IF(A337="", "", L337*Mthly_growth_rate)</f>
        <v>#VALUE!</v>
      </c>
      <c r="N337" s="148" t="e">
        <f t="shared" si="94"/>
        <v>#VALUE!</v>
      </c>
      <c r="O337" s="148"/>
      <c r="P337" s="148"/>
      <c r="Q337" s="148" t="e">
        <f t="shared" si="103"/>
        <v>#VALUE!</v>
      </c>
      <c r="R337" s="148" t="e">
        <f t="shared" si="104"/>
        <v>#VALUE!</v>
      </c>
      <c r="S337" s="137" t="e">
        <f t="shared" ref="S337:S400" si="115">IF(A337="", "", IF(S336="Y", "Y", IF(Q337-IF(F337="Y", MIN(BondAmountInvested*G337/Freq,Max_Wdwl_amt), 0)&lt;=0, "Y", "N")))</f>
        <v>#VALUE!</v>
      </c>
      <c r="T337" s="275" t="e">
        <f t="shared" si="109"/>
        <v>#VALUE!</v>
      </c>
      <c r="U337" s="275" t="e">
        <f t="shared" si="108"/>
        <v>#VALUE!</v>
      </c>
      <c r="V337" s="275" t="e">
        <f t="shared" si="108"/>
        <v>#VALUE!</v>
      </c>
      <c r="W337" s="275" t="e">
        <f t="shared" si="108"/>
        <v>#VALUE!</v>
      </c>
      <c r="X337" s="275" t="e">
        <f t="shared" si="108"/>
        <v>#VALUE!</v>
      </c>
      <c r="Y337" s="275" t="e">
        <f t="shared" si="108"/>
        <v>#VALUE!</v>
      </c>
      <c r="Z337" s="275" t="e">
        <f t="shared" si="108"/>
        <v>#VALUE!</v>
      </c>
      <c r="AA337" s="275" t="e">
        <f t="shared" si="108"/>
        <v>#VALUE!</v>
      </c>
      <c r="AB337" s="275" t="e">
        <f t="shared" si="108"/>
        <v>#VALUE!</v>
      </c>
      <c r="AC337" s="275" t="e">
        <f t="shared" si="108"/>
        <v>#VALUE!</v>
      </c>
      <c r="AD337" s="275" t="e">
        <f t="shared" si="108"/>
        <v>#VALUE!</v>
      </c>
      <c r="AE337" s="276" t="e">
        <f t="shared" si="95"/>
        <v>#VALUE!</v>
      </c>
    </row>
    <row r="338" spans="1:31">
      <c r="A338" s="133" t="e">
        <f t="shared" si="96"/>
        <v>#VALUE!</v>
      </c>
      <c r="B338" s="134" t="e">
        <f t="shared" si="97"/>
        <v>#VALUE!</v>
      </c>
      <c r="C338" s="134" t="e">
        <f t="shared" si="98"/>
        <v>#VALUE!</v>
      </c>
      <c r="D338" s="135" t="e">
        <f t="shared" si="99"/>
        <v>#VALUE!</v>
      </c>
      <c r="E338" s="150" t="e">
        <f t="shared" si="110"/>
        <v>#VALUE!</v>
      </c>
      <c r="F338" s="150" t="e">
        <f t="shared" si="111"/>
        <v>#VALUE!</v>
      </c>
      <c r="G338" s="136" t="e">
        <f t="shared" si="112"/>
        <v>#VALUE!</v>
      </c>
      <c r="H338" s="148" t="e">
        <f t="shared" ref="H338:H401" si="116">IF(A338&lt;&gt;"", IF(B338&lt;Max_tax_free_term, IF(AND(C338=1, B338&lt;Max_tax_free_term), Annual_tax_free_Wdwl, 0), 0)+H337-I337, "")</f>
        <v>#VALUE!</v>
      </c>
      <c r="I338" s="148" t="e">
        <f t="shared" si="100"/>
        <v>#VALUE!</v>
      </c>
      <c r="J338" s="148" t="e">
        <f t="shared" si="113"/>
        <v>#VALUE!</v>
      </c>
      <c r="K338" s="148" t="e">
        <f t="shared" si="101"/>
        <v>#VALUE!</v>
      </c>
      <c r="L338" s="148" t="e">
        <f t="shared" si="102"/>
        <v>#VALUE!</v>
      </c>
      <c r="M338" s="148" t="e">
        <f t="shared" si="114"/>
        <v>#VALUE!</v>
      </c>
      <c r="N338" s="148" t="e">
        <f t="shared" ref="N338:N401" si="117">IF(A338="", "", AE338)</f>
        <v>#VALUE!</v>
      </c>
      <c r="O338" s="148"/>
      <c r="P338" s="148"/>
      <c r="Q338" s="148" t="e">
        <f t="shared" si="103"/>
        <v>#VALUE!</v>
      </c>
      <c r="R338" s="148" t="e">
        <f t="shared" si="104"/>
        <v>#VALUE!</v>
      </c>
      <c r="S338" s="137" t="e">
        <f t="shared" si="115"/>
        <v>#VALUE!</v>
      </c>
      <c r="T338" s="275" t="e">
        <f t="shared" si="109"/>
        <v>#VALUE!</v>
      </c>
      <c r="U338" s="275" t="e">
        <f t="shared" si="108"/>
        <v>#VALUE!</v>
      </c>
      <c r="V338" s="275" t="e">
        <f t="shared" si="108"/>
        <v>#VALUE!</v>
      </c>
      <c r="W338" s="275" t="e">
        <f t="shared" si="108"/>
        <v>#VALUE!</v>
      </c>
      <c r="X338" s="275" t="e">
        <f t="shared" si="108"/>
        <v>#VALUE!</v>
      </c>
      <c r="Y338" s="275" t="e">
        <f t="shared" si="108"/>
        <v>#VALUE!</v>
      </c>
      <c r="Z338" s="275" t="e">
        <f t="shared" si="108"/>
        <v>#VALUE!</v>
      </c>
      <c r="AA338" s="275" t="e">
        <f t="shared" si="108"/>
        <v>#VALUE!</v>
      </c>
      <c r="AB338" s="275" t="e">
        <f t="shared" si="108"/>
        <v>#VALUE!</v>
      </c>
      <c r="AC338" s="275" t="e">
        <f t="shared" si="108"/>
        <v>#VALUE!</v>
      </c>
      <c r="AD338" s="275" t="e">
        <f t="shared" si="108"/>
        <v>#VALUE!</v>
      </c>
      <c r="AE338" s="276" t="e">
        <f t="shared" ref="AE338:AE401" si="118">SUMPRODUCT(T338:AD338,T$9:AD$9)/100/12</f>
        <v>#VALUE!</v>
      </c>
    </row>
    <row r="339" spans="1:31">
      <c r="A339" s="133" t="e">
        <f t="shared" ref="A339:A402" si="119">IF(A338&lt;$D$11, A338+1, "")</f>
        <v>#VALUE!</v>
      </c>
      <c r="B339" s="134" t="e">
        <f t="shared" ref="B339:B402" si="120">IF(A339&lt;&gt;"", IF(C339=1, B338+1, B338), "")</f>
        <v>#VALUE!</v>
      </c>
      <c r="C339" s="134" t="e">
        <f t="shared" ref="C339:C402" si="121">IF(A339&lt;&gt;"", IF(C338=12, 1, C338+1), "")</f>
        <v>#VALUE!</v>
      </c>
      <c r="D339" s="135" t="e">
        <f t="shared" ref="D339:D402" si="122">IF(A339&lt;&gt;"", DATE(YEAR(D338), MONTH(D338)+1, DAY(D338)), "")</f>
        <v>#VALUE!</v>
      </c>
      <c r="E339" s="150" t="e">
        <f t="shared" si="110"/>
        <v>#VALUE!</v>
      </c>
      <c r="F339" s="150" t="e">
        <f t="shared" si="111"/>
        <v>#VALUE!</v>
      </c>
      <c r="G339" s="136" t="e">
        <f t="shared" si="112"/>
        <v>#VALUE!</v>
      </c>
      <c r="H339" s="148" t="e">
        <f t="shared" si="116"/>
        <v>#VALUE!</v>
      </c>
      <c r="I339" s="148" t="e">
        <f t="shared" ref="I339:I402" si="123">IF(A339&lt;&gt;"", MIN(E339, H339, Q339), "")</f>
        <v>#VALUE!</v>
      </c>
      <c r="J339" s="148" t="e">
        <f t="shared" si="113"/>
        <v>#VALUE!</v>
      </c>
      <c r="K339" s="148" t="e">
        <f t="shared" ref="K339:K402" si="124">IF(A339="", "", $I$12^(A339/12)*J339)</f>
        <v>#VALUE!</v>
      </c>
      <c r="L339" s="148" t="e">
        <f t="shared" ref="L339:L402" si="125">IF(A339="", "", R338)</f>
        <v>#VALUE!</v>
      </c>
      <c r="M339" s="148" t="e">
        <f t="shared" si="114"/>
        <v>#VALUE!</v>
      </c>
      <c r="N339" s="148" t="e">
        <f t="shared" si="117"/>
        <v>#VALUE!</v>
      </c>
      <c r="O339" s="148"/>
      <c r="P339" s="148"/>
      <c r="Q339" s="148" t="e">
        <f t="shared" ref="Q339:Q402" si="126">IF(A339 = "", 0, MAX(M339 - (SUM(N339:P339)), 0))</f>
        <v>#VALUE!</v>
      </c>
      <c r="R339" s="148" t="e">
        <f t="shared" ref="R339:R402" si="127">IF(A339="", "", MAX(Q339-E339, 0))</f>
        <v>#VALUE!</v>
      </c>
      <c r="S339" s="137" t="e">
        <f t="shared" si="115"/>
        <v>#VALUE!</v>
      </c>
      <c r="T339" s="275" t="e">
        <f t="shared" si="109"/>
        <v>#VALUE!</v>
      </c>
      <c r="U339" s="275" t="e">
        <f t="shared" si="108"/>
        <v>#VALUE!</v>
      </c>
      <c r="V339" s="275" t="e">
        <f t="shared" si="108"/>
        <v>#VALUE!</v>
      </c>
      <c r="W339" s="275" t="e">
        <f t="shared" si="108"/>
        <v>#VALUE!</v>
      </c>
      <c r="X339" s="275" t="e">
        <f t="shared" si="108"/>
        <v>#VALUE!</v>
      </c>
      <c r="Y339" s="275" t="e">
        <f t="shared" si="108"/>
        <v>#VALUE!</v>
      </c>
      <c r="Z339" s="275" t="e">
        <f t="shared" si="108"/>
        <v>#VALUE!</v>
      </c>
      <c r="AA339" s="275" t="e">
        <f t="shared" si="108"/>
        <v>#VALUE!</v>
      </c>
      <c r="AB339" s="275" t="e">
        <f t="shared" si="108"/>
        <v>#VALUE!</v>
      </c>
      <c r="AC339" s="275" t="e">
        <f t="shared" si="108"/>
        <v>#VALUE!</v>
      </c>
      <c r="AD339" s="275" t="e">
        <f t="shared" si="108"/>
        <v>#VALUE!</v>
      </c>
      <c r="AE339" s="276" t="e">
        <f t="shared" si="118"/>
        <v>#VALUE!</v>
      </c>
    </row>
    <row r="340" spans="1:31">
      <c r="A340" s="133" t="e">
        <f t="shared" si="119"/>
        <v>#VALUE!</v>
      </c>
      <c r="B340" s="134" t="e">
        <f t="shared" si="120"/>
        <v>#VALUE!</v>
      </c>
      <c r="C340" s="134" t="e">
        <f t="shared" si="121"/>
        <v>#VALUE!</v>
      </c>
      <c r="D340" s="135" t="e">
        <f t="shared" si="122"/>
        <v>#VALUE!</v>
      </c>
      <c r="E340" s="150" t="e">
        <f t="shared" si="110"/>
        <v>#VALUE!</v>
      </c>
      <c r="F340" s="150" t="e">
        <f t="shared" si="111"/>
        <v>#VALUE!</v>
      </c>
      <c r="G340" s="136" t="e">
        <f t="shared" si="112"/>
        <v>#VALUE!</v>
      </c>
      <c r="H340" s="148" t="e">
        <f t="shared" si="116"/>
        <v>#VALUE!</v>
      </c>
      <c r="I340" s="148" t="e">
        <f t="shared" si="123"/>
        <v>#VALUE!</v>
      </c>
      <c r="J340" s="148" t="e">
        <f t="shared" si="113"/>
        <v>#VALUE!</v>
      </c>
      <c r="K340" s="148" t="e">
        <f t="shared" si="124"/>
        <v>#VALUE!</v>
      </c>
      <c r="L340" s="148" t="e">
        <f t="shared" si="125"/>
        <v>#VALUE!</v>
      </c>
      <c r="M340" s="148" t="e">
        <f t="shared" si="114"/>
        <v>#VALUE!</v>
      </c>
      <c r="N340" s="148" t="e">
        <f t="shared" si="117"/>
        <v>#VALUE!</v>
      </c>
      <c r="O340" s="148"/>
      <c r="P340" s="148"/>
      <c r="Q340" s="148" t="e">
        <f t="shared" si="126"/>
        <v>#VALUE!</v>
      </c>
      <c r="R340" s="148" t="e">
        <f t="shared" si="127"/>
        <v>#VALUE!</v>
      </c>
      <c r="S340" s="137" t="e">
        <f t="shared" si="115"/>
        <v>#VALUE!</v>
      </c>
      <c r="T340" s="275" t="e">
        <f t="shared" si="109"/>
        <v>#VALUE!</v>
      </c>
      <c r="U340" s="275" t="e">
        <f t="shared" si="108"/>
        <v>#VALUE!</v>
      </c>
      <c r="V340" s="275" t="e">
        <f t="shared" si="108"/>
        <v>#VALUE!</v>
      </c>
      <c r="W340" s="275" t="e">
        <f t="shared" si="108"/>
        <v>#VALUE!</v>
      </c>
      <c r="X340" s="275" t="e">
        <f t="shared" si="108"/>
        <v>#VALUE!</v>
      </c>
      <c r="Y340" s="275" t="e">
        <f t="shared" si="108"/>
        <v>#VALUE!</v>
      </c>
      <c r="Z340" s="275" t="e">
        <f t="shared" si="108"/>
        <v>#VALUE!</v>
      </c>
      <c r="AA340" s="275" t="e">
        <f t="shared" si="108"/>
        <v>#VALUE!</v>
      </c>
      <c r="AB340" s="275" t="e">
        <f t="shared" si="108"/>
        <v>#VALUE!</v>
      </c>
      <c r="AC340" s="275" t="e">
        <f t="shared" si="108"/>
        <v>#VALUE!</v>
      </c>
      <c r="AD340" s="275" t="e">
        <f t="shared" si="108"/>
        <v>#VALUE!</v>
      </c>
      <c r="AE340" s="276" t="e">
        <f t="shared" si="118"/>
        <v>#VALUE!</v>
      </c>
    </row>
    <row r="341" spans="1:31">
      <c r="A341" s="133" t="e">
        <f t="shared" si="119"/>
        <v>#VALUE!</v>
      </c>
      <c r="B341" s="134" t="e">
        <f t="shared" si="120"/>
        <v>#VALUE!</v>
      </c>
      <c r="C341" s="134" t="e">
        <f t="shared" si="121"/>
        <v>#VALUE!</v>
      </c>
      <c r="D341" s="135" t="e">
        <f t="shared" si="122"/>
        <v>#VALUE!</v>
      </c>
      <c r="E341" s="150" t="e">
        <f t="shared" si="110"/>
        <v>#VALUE!</v>
      </c>
      <c r="F341" s="150" t="e">
        <f t="shared" si="111"/>
        <v>#VALUE!</v>
      </c>
      <c r="G341" s="136" t="e">
        <f t="shared" si="112"/>
        <v>#VALUE!</v>
      </c>
      <c r="H341" s="148" t="e">
        <f t="shared" si="116"/>
        <v>#VALUE!</v>
      </c>
      <c r="I341" s="148" t="e">
        <f t="shared" si="123"/>
        <v>#VALUE!</v>
      </c>
      <c r="J341" s="148" t="e">
        <f t="shared" si="113"/>
        <v>#VALUE!</v>
      </c>
      <c r="K341" s="148" t="e">
        <f t="shared" si="124"/>
        <v>#VALUE!</v>
      </c>
      <c r="L341" s="148" t="e">
        <f t="shared" si="125"/>
        <v>#VALUE!</v>
      </c>
      <c r="M341" s="148" t="e">
        <f t="shared" si="114"/>
        <v>#VALUE!</v>
      </c>
      <c r="N341" s="148" t="e">
        <f t="shared" si="117"/>
        <v>#VALUE!</v>
      </c>
      <c r="O341" s="148"/>
      <c r="P341" s="148"/>
      <c r="Q341" s="148" t="e">
        <f t="shared" si="126"/>
        <v>#VALUE!</v>
      </c>
      <c r="R341" s="148" t="e">
        <f t="shared" si="127"/>
        <v>#VALUE!</v>
      </c>
      <c r="S341" s="137" t="e">
        <f t="shared" si="115"/>
        <v>#VALUE!</v>
      </c>
      <c r="T341" s="275" t="e">
        <f t="shared" si="109"/>
        <v>#VALUE!</v>
      </c>
      <c r="U341" s="275" t="e">
        <f t="shared" si="108"/>
        <v>#VALUE!</v>
      </c>
      <c r="V341" s="275" t="e">
        <f t="shared" si="108"/>
        <v>#VALUE!</v>
      </c>
      <c r="W341" s="275" t="e">
        <f t="shared" si="108"/>
        <v>#VALUE!</v>
      </c>
      <c r="X341" s="275" t="e">
        <f t="shared" si="108"/>
        <v>#VALUE!</v>
      </c>
      <c r="Y341" s="275" t="e">
        <f t="shared" si="108"/>
        <v>#VALUE!</v>
      </c>
      <c r="Z341" s="275" t="e">
        <f t="shared" si="108"/>
        <v>#VALUE!</v>
      </c>
      <c r="AA341" s="275" t="e">
        <f t="shared" si="108"/>
        <v>#VALUE!</v>
      </c>
      <c r="AB341" s="275" t="e">
        <f t="shared" si="108"/>
        <v>#VALUE!</v>
      </c>
      <c r="AC341" s="275" t="e">
        <f t="shared" si="108"/>
        <v>#VALUE!</v>
      </c>
      <c r="AD341" s="275" t="e">
        <f t="shared" si="108"/>
        <v>#VALUE!</v>
      </c>
      <c r="AE341" s="276" t="e">
        <f t="shared" si="118"/>
        <v>#VALUE!</v>
      </c>
    </row>
    <row r="342" spans="1:31">
      <c r="A342" s="133" t="e">
        <f t="shared" si="119"/>
        <v>#VALUE!</v>
      </c>
      <c r="B342" s="134" t="e">
        <f t="shared" si="120"/>
        <v>#VALUE!</v>
      </c>
      <c r="C342" s="134" t="e">
        <f t="shared" si="121"/>
        <v>#VALUE!</v>
      </c>
      <c r="D342" s="135" t="e">
        <f t="shared" si="122"/>
        <v>#VALUE!</v>
      </c>
      <c r="E342" s="150" t="e">
        <f t="shared" si="110"/>
        <v>#VALUE!</v>
      </c>
      <c r="F342" s="150" t="e">
        <f t="shared" si="111"/>
        <v>#VALUE!</v>
      </c>
      <c r="G342" s="136" t="e">
        <f t="shared" si="112"/>
        <v>#VALUE!</v>
      </c>
      <c r="H342" s="148" t="e">
        <f t="shared" si="116"/>
        <v>#VALUE!</v>
      </c>
      <c r="I342" s="148" t="e">
        <f t="shared" si="123"/>
        <v>#VALUE!</v>
      </c>
      <c r="J342" s="148" t="e">
        <f t="shared" si="113"/>
        <v>#VALUE!</v>
      </c>
      <c r="K342" s="148" t="e">
        <f t="shared" si="124"/>
        <v>#VALUE!</v>
      </c>
      <c r="L342" s="148" t="e">
        <f t="shared" si="125"/>
        <v>#VALUE!</v>
      </c>
      <c r="M342" s="148" t="e">
        <f t="shared" si="114"/>
        <v>#VALUE!</v>
      </c>
      <c r="N342" s="148" t="e">
        <f t="shared" si="117"/>
        <v>#VALUE!</v>
      </c>
      <c r="O342" s="148"/>
      <c r="P342" s="148"/>
      <c r="Q342" s="148" t="e">
        <f t="shared" si="126"/>
        <v>#VALUE!</v>
      </c>
      <c r="R342" s="148" t="e">
        <f t="shared" si="127"/>
        <v>#VALUE!</v>
      </c>
      <c r="S342" s="137" t="e">
        <f t="shared" si="115"/>
        <v>#VALUE!</v>
      </c>
      <c r="T342" s="275" t="e">
        <f t="shared" si="109"/>
        <v>#VALUE!</v>
      </c>
      <c r="U342" s="275" t="e">
        <f t="shared" si="108"/>
        <v>#VALUE!</v>
      </c>
      <c r="V342" s="275" t="e">
        <f t="shared" si="108"/>
        <v>#VALUE!</v>
      </c>
      <c r="W342" s="275" t="e">
        <f t="shared" si="108"/>
        <v>#VALUE!</v>
      </c>
      <c r="X342" s="275" t="e">
        <f t="shared" si="108"/>
        <v>#VALUE!</v>
      </c>
      <c r="Y342" s="275" t="e">
        <f t="shared" si="108"/>
        <v>#VALUE!</v>
      </c>
      <c r="Z342" s="275" t="e">
        <f t="shared" si="108"/>
        <v>#VALUE!</v>
      </c>
      <c r="AA342" s="275" t="e">
        <f t="shared" si="108"/>
        <v>#VALUE!</v>
      </c>
      <c r="AB342" s="275" t="e">
        <f t="shared" si="108"/>
        <v>#VALUE!</v>
      </c>
      <c r="AC342" s="275" t="e">
        <f t="shared" si="108"/>
        <v>#VALUE!</v>
      </c>
      <c r="AD342" s="275" t="e">
        <f t="shared" si="108"/>
        <v>#VALUE!</v>
      </c>
      <c r="AE342" s="276" t="e">
        <f t="shared" si="118"/>
        <v>#VALUE!</v>
      </c>
    </row>
    <row r="343" spans="1:31">
      <c r="A343" s="133" t="e">
        <f t="shared" si="119"/>
        <v>#VALUE!</v>
      </c>
      <c r="B343" s="134" t="e">
        <f t="shared" si="120"/>
        <v>#VALUE!</v>
      </c>
      <c r="C343" s="134" t="e">
        <f t="shared" si="121"/>
        <v>#VALUE!</v>
      </c>
      <c r="D343" s="135" t="e">
        <f t="shared" si="122"/>
        <v>#VALUE!</v>
      </c>
      <c r="E343" s="150" t="e">
        <f t="shared" si="110"/>
        <v>#VALUE!</v>
      </c>
      <c r="F343" s="150" t="e">
        <f t="shared" si="111"/>
        <v>#VALUE!</v>
      </c>
      <c r="G343" s="136" t="e">
        <f t="shared" si="112"/>
        <v>#VALUE!</v>
      </c>
      <c r="H343" s="148" t="e">
        <f t="shared" si="116"/>
        <v>#VALUE!</v>
      </c>
      <c r="I343" s="148" t="e">
        <f t="shared" si="123"/>
        <v>#VALUE!</v>
      </c>
      <c r="J343" s="148" t="e">
        <f t="shared" si="113"/>
        <v>#VALUE!</v>
      </c>
      <c r="K343" s="148" t="e">
        <f t="shared" si="124"/>
        <v>#VALUE!</v>
      </c>
      <c r="L343" s="148" t="e">
        <f t="shared" si="125"/>
        <v>#VALUE!</v>
      </c>
      <c r="M343" s="148" t="e">
        <f t="shared" si="114"/>
        <v>#VALUE!</v>
      </c>
      <c r="N343" s="148" t="e">
        <f t="shared" si="117"/>
        <v>#VALUE!</v>
      </c>
      <c r="O343" s="148"/>
      <c r="P343" s="148"/>
      <c r="Q343" s="148" t="e">
        <f t="shared" si="126"/>
        <v>#VALUE!</v>
      </c>
      <c r="R343" s="148" t="e">
        <f t="shared" si="127"/>
        <v>#VALUE!</v>
      </c>
      <c r="S343" s="137" t="e">
        <f t="shared" si="115"/>
        <v>#VALUE!</v>
      </c>
      <c r="T343" s="275" t="e">
        <f t="shared" si="109"/>
        <v>#VALUE!</v>
      </c>
      <c r="U343" s="275" t="e">
        <f t="shared" si="108"/>
        <v>#VALUE!</v>
      </c>
      <c r="V343" s="275" t="e">
        <f t="shared" si="108"/>
        <v>#VALUE!</v>
      </c>
      <c r="W343" s="275" t="e">
        <f t="shared" si="108"/>
        <v>#VALUE!</v>
      </c>
      <c r="X343" s="275" t="e">
        <f t="shared" si="108"/>
        <v>#VALUE!</v>
      </c>
      <c r="Y343" s="275" t="e">
        <f t="shared" si="108"/>
        <v>#VALUE!</v>
      </c>
      <c r="Z343" s="275" t="e">
        <f t="shared" si="108"/>
        <v>#VALUE!</v>
      </c>
      <c r="AA343" s="275" t="e">
        <f t="shared" si="108"/>
        <v>#VALUE!</v>
      </c>
      <c r="AB343" s="275" t="e">
        <f t="shared" si="108"/>
        <v>#VALUE!</v>
      </c>
      <c r="AC343" s="275" t="e">
        <f t="shared" si="108"/>
        <v>#VALUE!</v>
      </c>
      <c r="AD343" s="275" t="e">
        <f t="shared" si="108"/>
        <v>#VALUE!</v>
      </c>
      <c r="AE343" s="276" t="e">
        <f t="shared" si="118"/>
        <v>#VALUE!</v>
      </c>
    </row>
    <row r="344" spans="1:31">
      <c r="A344" s="133" t="e">
        <f t="shared" si="119"/>
        <v>#VALUE!</v>
      </c>
      <c r="B344" s="134" t="e">
        <f t="shared" si="120"/>
        <v>#VALUE!</v>
      </c>
      <c r="C344" s="134" t="e">
        <f t="shared" si="121"/>
        <v>#VALUE!</v>
      </c>
      <c r="D344" s="135" t="e">
        <f t="shared" si="122"/>
        <v>#VALUE!</v>
      </c>
      <c r="E344" s="150" t="e">
        <f t="shared" si="110"/>
        <v>#VALUE!</v>
      </c>
      <c r="F344" s="150" t="e">
        <f t="shared" si="111"/>
        <v>#VALUE!</v>
      </c>
      <c r="G344" s="136" t="e">
        <f t="shared" si="112"/>
        <v>#VALUE!</v>
      </c>
      <c r="H344" s="148" t="e">
        <f t="shared" si="116"/>
        <v>#VALUE!</v>
      </c>
      <c r="I344" s="148" t="e">
        <f t="shared" si="123"/>
        <v>#VALUE!</v>
      </c>
      <c r="J344" s="148" t="e">
        <f t="shared" si="113"/>
        <v>#VALUE!</v>
      </c>
      <c r="K344" s="148" t="e">
        <f t="shared" si="124"/>
        <v>#VALUE!</v>
      </c>
      <c r="L344" s="148" t="e">
        <f t="shared" si="125"/>
        <v>#VALUE!</v>
      </c>
      <c r="M344" s="148" t="e">
        <f t="shared" si="114"/>
        <v>#VALUE!</v>
      </c>
      <c r="N344" s="148" t="e">
        <f t="shared" si="117"/>
        <v>#VALUE!</v>
      </c>
      <c r="O344" s="148"/>
      <c r="P344" s="148"/>
      <c r="Q344" s="148" t="e">
        <f t="shared" si="126"/>
        <v>#VALUE!</v>
      </c>
      <c r="R344" s="148" t="e">
        <f t="shared" si="127"/>
        <v>#VALUE!</v>
      </c>
      <c r="S344" s="137" t="e">
        <f t="shared" si="115"/>
        <v>#VALUE!</v>
      </c>
      <c r="T344" s="275" t="e">
        <f t="shared" si="109"/>
        <v>#VALUE!</v>
      </c>
      <c r="U344" s="275" t="e">
        <f t="shared" si="108"/>
        <v>#VALUE!</v>
      </c>
      <c r="V344" s="275" t="e">
        <f t="shared" si="108"/>
        <v>#VALUE!</v>
      </c>
      <c r="W344" s="275" t="e">
        <f t="shared" si="108"/>
        <v>#VALUE!</v>
      </c>
      <c r="X344" s="275" t="e">
        <f t="shared" si="108"/>
        <v>#VALUE!</v>
      </c>
      <c r="Y344" s="275" t="e">
        <f t="shared" si="108"/>
        <v>#VALUE!</v>
      </c>
      <c r="Z344" s="275" t="e">
        <f t="shared" si="108"/>
        <v>#VALUE!</v>
      </c>
      <c r="AA344" s="275" t="e">
        <f t="shared" si="108"/>
        <v>#VALUE!</v>
      </c>
      <c r="AB344" s="275" t="e">
        <f t="shared" si="108"/>
        <v>#VALUE!</v>
      </c>
      <c r="AC344" s="275" t="e">
        <f t="shared" si="108"/>
        <v>#VALUE!</v>
      </c>
      <c r="AD344" s="275" t="e">
        <f t="shared" si="108"/>
        <v>#VALUE!</v>
      </c>
      <c r="AE344" s="276" t="e">
        <f t="shared" si="118"/>
        <v>#VALUE!</v>
      </c>
    </row>
    <row r="345" spans="1:31">
      <c r="A345" s="133" t="e">
        <f t="shared" si="119"/>
        <v>#VALUE!</v>
      </c>
      <c r="B345" s="134" t="e">
        <f t="shared" si="120"/>
        <v>#VALUE!</v>
      </c>
      <c r="C345" s="134" t="e">
        <f t="shared" si="121"/>
        <v>#VALUE!</v>
      </c>
      <c r="D345" s="135" t="e">
        <f t="shared" si="122"/>
        <v>#VALUE!</v>
      </c>
      <c r="E345" s="150" t="e">
        <f t="shared" si="110"/>
        <v>#VALUE!</v>
      </c>
      <c r="F345" s="150" t="e">
        <f t="shared" si="111"/>
        <v>#VALUE!</v>
      </c>
      <c r="G345" s="136" t="e">
        <f t="shared" si="112"/>
        <v>#VALUE!</v>
      </c>
      <c r="H345" s="148" t="e">
        <f t="shared" si="116"/>
        <v>#VALUE!</v>
      </c>
      <c r="I345" s="148" t="e">
        <f t="shared" si="123"/>
        <v>#VALUE!</v>
      </c>
      <c r="J345" s="148" t="e">
        <f t="shared" si="113"/>
        <v>#VALUE!</v>
      </c>
      <c r="K345" s="148" t="e">
        <f t="shared" si="124"/>
        <v>#VALUE!</v>
      </c>
      <c r="L345" s="148" t="e">
        <f t="shared" si="125"/>
        <v>#VALUE!</v>
      </c>
      <c r="M345" s="148" t="e">
        <f t="shared" si="114"/>
        <v>#VALUE!</v>
      </c>
      <c r="N345" s="148" t="e">
        <f t="shared" si="117"/>
        <v>#VALUE!</v>
      </c>
      <c r="O345" s="148"/>
      <c r="P345" s="148"/>
      <c r="Q345" s="148" t="e">
        <f t="shared" si="126"/>
        <v>#VALUE!</v>
      </c>
      <c r="R345" s="148" t="e">
        <f t="shared" si="127"/>
        <v>#VALUE!</v>
      </c>
      <c r="S345" s="137" t="e">
        <f t="shared" si="115"/>
        <v>#VALUE!</v>
      </c>
      <c r="T345" s="275" t="e">
        <f t="shared" si="109"/>
        <v>#VALUE!</v>
      </c>
      <c r="U345" s="275" t="e">
        <f t="shared" si="108"/>
        <v>#VALUE!</v>
      </c>
      <c r="V345" s="275" t="e">
        <f t="shared" si="108"/>
        <v>#VALUE!</v>
      </c>
      <c r="W345" s="275" t="e">
        <f t="shared" si="108"/>
        <v>#VALUE!</v>
      </c>
      <c r="X345" s="275" t="e">
        <f t="shared" si="108"/>
        <v>#VALUE!</v>
      </c>
      <c r="Y345" s="275" t="e">
        <f t="shared" si="108"/>
        <v>#VALUE!</v>
      </c>
      <c r="Z345" s="275" t="e">
        <f t="shared" si="108"/>
        <v>#VALUE!</v>
      </c>
      <c r="AA345" s="275" t="e">
        <f t="shared" si="108"/>
        <v>#VALUE!</v>
      </c>
      <c r="AB345" s="275" t="e">
        <f t="shared" si="108"/>
        <v>#VALUE!</v>
      </c>
      <c r="AC345" s="275" t="e">
        <f t="shared" si="108"/>
        <v>#VALUE!</v>
      </c>
      <c r="AD345" s="275" t="e">
        <f t="shared" si="108"/>
        <v>#VALUE!</v>
      </c>
      <c r="AE345" s="276" t="e">
        <f t="shared" si="118"/>
        <v>#VALUE!</v>
      </c>
    </row>
    <row r="346" spans="1:31">
      <c r="A346" s="133" t="e">
        <f t="shared" si="119"/>
        <v>#VALUE!</v>
      </c>
      <c r="B346" s="134" t="e">
        <f t="shared" si="120"/>
        <v>#VALUE!</v>
      </c>
      <c r="C346" s="134" t="e">
        <f t="shared" si="121"/>
        <v>#VALUE!</v>
      </c>
      <c r="D346" s="135" t="e">
        <f t="shared" si="122"/>
        <v>#VALUE!</v>
      </c>
      <c r="E346" s="150" t="e">
        <f t="shared" si="110"/>
        <v>#VALUE!</v>
      </c>
      <c r="F346" s="150" t="e">
        <f t="shared" si="111"/>
        <v>#VALUE!</v>
      </c>
      <c r="G346" s="136" t="e">
        <f t="shared" si="112"/>
        <v>#VALUE!</v>
      </c>
      <c r="H346" s="148" t="e">
        <f t="shared" si="116"/>
        <v>#VALUE!</v>
      </c>
      <c r="I346" s="148" t="e">
        <f t="shared" si="123"/>
        <v>#VALUE!</v>
      </c>
      <c r="J346" s="148" t="e">
        <f t="shared" si="113"/>
        <v>#VALUE!</v>
      </c>
      <c r="K346" s="148" t="e">
        <f t="shared" si="124"/>
        <v>#VALUE!</v>
      </c>
      <c r="L346" s="148" t="e">
        <f t="shared" si="125"/>
        <v>#VALUE!</v>
      </c>
      <c r="M346" s="148" t="e">
        <f t="shared" si="114"/>
        <v>#VALUE!</v>
      </c>
      <c r="N346" s="148" t="e">
        <f t="shared" si="117"/>
        <v>#VALUE!</v>
      </c>
      <c r="O346" s="148"/>
      <c r="P346" s="148"/>
      <c r="Q346" s="148" t="e">
        <f t="shared" si="126"/>
        <v>#VALUE!</v>
      </c>
      <c r="R346" s="148" t="e">
        <f t="shared" si="127"/>
        <v>#VALUE!</v>
      </c>
      <c r="S346" s="137" t="e">
        <f t="shared" si="115"/>
        <v>#VALUE!</v>
      </c>
      <c r="T346" s="275" t="e">
        <f t="shared" si="109"/>
        <v>#VALUE!</v>
      </c>
      <c r="U346" s="275" t="e">
        <f t="shared" si="108"/>
        <v>#VALUE!</v>
      </c>
      <c r="V346" s="275" t="e">
        <f t="shared" si="108"/>
        <v>#VALUE!</v>
      </c>
      <c r="W346" s="275" t="e">
        <f t="shared" si="108"/>
        <v>#VALUE!</v>
      </c>
      <c r="X346" s="275" t="e">
        <f t="shared" si="108"/>
        <v>#VALUE!</v>
      </c>
      <c r="Y346" s="275" t="e">
        <f t="shared" si="108"/>
        <v>#VALUE!</v>
      </c>
      <c r="Z346" s="275" t="e">
        <f t="shared" si="108"/>
        <v>#VALUE!</v>
      </c>
      <c r="AA346" s="275" t="e">
        <f t="shared" si="108"/>
        <v>#VALUE!</v>
      </c>
      <c r="AB346" s="275" t="e">
        <f t="shared" si="108"/>
        <v>#VALUE!</v>
      </c>
      <c r="AC346" s="275" t="e">
        <f t="shared" si="108"/>
        <v>#VALUE!</v>
      </c>
      <c r="AD346" s="275" t="e">
        <f t="shared" si="108"/>
        <v>#VALUE!</v>
      </c>
      <c r="AE346" s="276" t="e">
        <f t="shared" si="118"/>
        <v>#VALUE!</v>
      </c>
    </row>
    <row r="347" spans="1:31">
      <c r="A347" s="133" t="e">
        <f t="shared" si="119"/>
        <v>#VALUE!</v>
      </c>
      <c r="B347" s="134" t="e">
        <f t="shared" si="120"/>
        <v>#VALUE!</v>
      </c>
      <c r="C347" s="134" t="e">
        <f t="shared" si="121"/>
        <v>#VALUE!</v>
      </c>
      <c r="D347" s="135" t="e">
        <f t="shared" si="122"/>
        <v>#VALUE!</v>
      </c>
      <c r="E347" s="150" t="e">
        <f t="shared" si="110"/>
        <v>#VALUE!</v>
      </c>
      <c r="F347" s="150" t="e">
        <f t="shared" si="111"/>
        <v>#VALUE!</v>
      </c>
      <c r="G347" s="136" t="e">
        <f t="shared" si="112"/>
        <v>#VALUE!</v>
      </c>
      <c r="H347" s="148" t="e">
        <f t="shared" si="116"/>
        <v>#VALUE!</v>
      </c>
      <c r="I347" s="148" t="e">
        <f t="shared" si="123"/>
        <v>#VALUE!</v>
      </c>
      <c r="J347" s="148" t="e">
        <f t="shared" si="113"/>
        <v>#VALUE!</v>
      </c>
      <c r="K347" s="148" t="e">
        <f t="shared" si="124"/>
        <v>#VALUE!</v>
      </c>
      <c r="L347" s="148" t="e">
        <f t="shared" si="125"/>
        <v>#VALUE!</v>
      </c>
      <c r="M347" s="148" t="e">
        <f t="shared" si="114"/>
        <v>#VALUE!</v>
      </c>
      <c r="N347" s="148" t="e">
        <f t="shared" si="117"/>
        <v>#VALUE!</v>
      </c>
      <c r="O347" s="148"/>
      <c r="P347" s="148"/>
      <c r="Q347" s="148" t="e">
        <f t="shared" si="126"/>
        <v>#VALUE!</v>
      </c>
      <c r="R347" s="148" t="e">
        <f t="shared" si="127"/>
        <v>#VALUE!</v>
      </c>
      <c r="S347" s="137" t="e">
        <f t="shared" si="115"/>
        <v>#VALUE!</v>
      </c>
      <c r="T347" s="275" t="e">
        <f t="shared" si="109"/>
        <v>#VALUE!</v>
      </c>
      <c r="U347" s="275" t="e">
        <f t="shared" si="108"/>
        <v>#VALUE!</v>
      </c>
      <c r="V347" s="275" t="e">
        <f t="shared" si="108"/>
        <v>#VALUE!</v>
      </c>
      <c r="W347" s="275" t="e">
        <f t="shared" si="108"/>
        <v>#VALUE!</v>
      </c>
      <c r="X347" s="275" t="e">
        <f t="shared" si="108"/>
        <v>#VALUE!</v>
      </c>
      <c r="Y347" s="275" t="e">
        <f t="shared" si="108"/>
        <v>#VALUE!</v>
      </c>
      <c r="Z347" s="275" t="e">
        <f t="shared" si="108"/>
        <v>#VALUE!</v>
      </c>
      <c r="AA347" s="275" t="e">
        <f t="shared" si="108"/>
        <v>#VALUE!</v>
      </c>
      <c r="AB347" s="275" t="e">
        <f t="shared" si="108"/>
        <v>#VALUE!</v>
      </c>
      <c r="AC347" s="275" t="e">
        <f t="shared" si="108"/>
        <v>#VALUE!</v>
      </c>
      <c r="AD347" s="275" t="e">
        <f t="shared" si="108"/>
        <v>#VALUE!</v>
      </c>
      <c r="AE347" s="276" t="e">
        <f t="shared" si="118"/>
        <v>#VALUE!</v>
      </c>
    </row>
    <row r="348" spans="1:31">
      <c r="A348" s="133" t="e">
        <f t="shared" si="119"/>
        <v>#VALUE!</v>
      </c>
      <c r="B348" s="134" t="e">
        <f t="shared" si="120"/>
        <v>#VALUE!</v>
      </c>
      <c r="C348" s="134" t="e">
        <f t="shared" si="121"/>
        <v>#VALUE!</v>
      </c>
      <c r="D348" s="135" t="e">
        <f t="shared" si="122"/>
        <v>#VALUE!</v>
      </c>
      <c r="E348" s="150" t="e">
        <f t="shared" si="110"/>
        <v>#VALUE!</v>
      </c>
      <c r="F348" s="150" t="e">
        <f t="shared" si="111"/>
        <v>#VALUE!</v>
      </c>
      <c r="G348" s="136" t="e">
        <f t="shared" si="112"/>
        <v>#VALUE!</v>
      </c>
      <c r="H348" s="148" t="e">
        <f t="shared" si="116"/>
        <v>#VALUE!</v>
      </c>
      <c r="I348" s="148" t="e">
        <f t="shared" si="123"/>
        <v>#VALUE!</v>
      </c>
      <c r="J348" s="148" t="e">
        <f t="shared" si="113"/>
        <v>#VALUE!</v>
      </c>
      <c r="K348" s="148" t="e">
        <f t="shared" si="124"/>
        <v>#VALUE!</v>
      </c>
      <c r="L348" s="148" t="e">
        <f t="shared" si="125"/>
        <v>#VALUE!</v>
      </c>
      <c r="M348" s="148" t="e">
        <f t="shared" si="114"/>
        <v>#VALUE!</v>
      </c>
      <c r="N348" s="148" t="e">
        <f t="shared" si="117"/>
        <v>#VALUE!</v>
      </c>
      <c r="O348" s="148"/>
      <c r="P348" s="148"/>
      <c r="Q348" s="148" t="e">
        <f t="shared" si="126"/>
        <v>#VALUE!</v>
      </c>
      <c r="R348" s="148" t="e">
        <f t="shared" si="127"/>
        <v>#VALUE!</v>
      </c>
      <c r="S348" s="137" t="e">
        <f t="shared" si="115"/>
        <v>#VALUE!</v>
      </c>
      <c r="T348" s="275" t="e">
        <f t="shared" si="109"/>
        <v>#VALUE!</v>
      </c>
      <c r="U348" s="275" t="e">
        <f t="shared" si="108"/>
        <v>#VALUE!</v>
      </c>
      <c r="V348" s="275" t="e">
        <f t="shared" si="108"/>
        <v>#VALUE!</v>
      </c>
      <c r="W348" s="275" t="e">
        <f t="shared" si="108"/>
        <v>#VALUE!</v>
      </c>
      <c r="X348" s="275" t="e">
        <f t="shared" si="108"/>
        <v>#VALUE!</v>
      </c>
      <c r="Y348" s="275" t="e">
        <f t="shared" si="108"/>
        <v>#VALUE!</v>
      </c>
      <c r="Z348" s="275" t="e">
        <f t="shared" si="108"/>
        <v>#VALUE!</v>
      </c>
      <c r="AA348" s="275" t="e">
        <f t="shared" si="108"/>
        <v>#VALUE!</v>
      </c>
      <c r="AB348" s="275" t="e">
        <f t="shared" si="108"/>
        <v>#VALUE!</v>
      </c>
      <c r="AC348" s="275" t="e">
        <f t="shared" si="108"/>
        <v>#VALUE!</v>
      </c>
      <c r="AD348" s="275" t="e">
        <f t="shared" si="108"/>
        <v>#VALUE!</v>
      </c>
      <c r="AE348" s="276" t="e">
        <f t="shared" si="118"/>
        <v>#VALUE!</v>
      </c>
    </row>
    <row r="349" spans="1:31">
      <c r="A349" s="133" t="e">
        <f t="shared" si="119"/>
        <v>#VALUE!</v>
      </c>
      <c r="B349" s="134" t="e">
        <f t="shared" si="120"/>
        <v>#VALUE!</v>
      </c>
      <c r="C349" s="134" t="e">
        <f t="shared" si="121"/>
        <v>#VALUE!</v>
      </c>
      <c r="D349" s="135" t="e">
        <f t="shared" si="122"/>
        <v>#VALUE!</v>
      </c>
      <c r="E349" s="150" t="e">
        <f t="shared" si="110"/>
        <v>#VALUE!</v>
      </c>
      <c r="F349" s="150" t="e">
        <f t="shared" si="111"/>
        <v>#VALUE!</v>
      </c>
      <c r="G349" s="136" t="e">
        <f t="shared" si="112"/>
        <v>#VALUE!</v>
      </c>
      <c r="H349" s="148" t="e">
        <f t="shared" si="116"/>
        <v>#VALUE!</v>
      </c>
      <c r="I349" s="148" t="e">
        <f t="shared" si="123"/>
        <v>#VALUE!</v>
      </c>
      <c r="J349" s="148" t="e">
        <f t="shared" si="113"/>
        <v>#VALUE!</v>
      </c>
      <c r="K349" s="148" t="e">
        <f t="shared" si="124"/>
        <v>#VALUE!</v>
      </c>
      <c r="L349" s="148" t="e">
        <f t="shared" si="125"/>
        <v>#VALUE!</v>
      </c>
      <c r="M349" s="148" t="e">
        <f t="shared" si="114"/>
        <v>#VALUE!</v>
      </c>
      <c r="N349" s="148" t="e">
        <f t="shared" si="117"/>
        <v>#VALUE!</v>
      </c>
      <c r="O349" s="148"/>
      <c r="P349" s="148"/>
      <c r="Q349" s="148" t="e">
        <f t="shared" si="126"/>
        <v>#VALUE!</v>
      </c>
      <c r="R349" s="148" t="e">
        <f t="shared" si="127"/>
        <v>#VALUE!</v>
      </c>
      <c r="S349" s="137" t="e">
        <f t="shared" si="115"/>
        <v>#VALUE!</v>
      </c>
      <c r="T349" s="275" t="e">
        <f t="shared" si="109"/>
        <v>#VALUE!</v>
      </c>
      <c r="U349" s="275" t="e">
        <f t="shared" si="108"/>
        <v>#VALUE!</v>
      </c>
      <c r="V349" s="275" t="e">
        <f t="shared" si="108"/>
        <v>#VALUE!</v>
      </c>
      <c r="W349" s="275" t="e">
        <f t="shared" si="108"/>
        <v>#VALUE!</v>
      </c>
      <c r="X349" s="275" t="e">
        <f t="shared" si="108"/>
        <v>#VALUE!</v>
      </c>
      <c r="Y349" s="275" t="e">
        <f t="shared" si="108"/>
        <v>#VALUE!</v>
      </c>
      <c r="Z349" s="275" t="e">
        <f t="shared" si="108"/>
        <v>#VALUE!</v>
      </c>
      <c r="AA349" s="275" t="e">
        <f t="shared" ref="U349:AD375" si="128">MAX(0,MIN(MAX(0,$M349),AA$7)-AA$6)</f>
        <v>#VALUE!</v>
      </c>
      <c r="AB349" s="275" t="e">
        <f t="shared" si="128"/>
        <v>#VALUE!</v>
      </c>
      <c r="AC349" s="275" t="e">
        <f t="shared" si="128"/>
        <v>#VALUE!</v>
      </c>
      <c r="AD349" s="275" t="e">
        <f t="shared" si="128"/>
        <v>#VALUE!</v>
      </c>
      <c r="AE349" s="276" t="e">
        <f t="shared" si="118"/>
        <v>#VALUE!</v>
      </c>
    </row>
    <row r="350" spans="1:31">
      <c r="A350" s="133" t="e">
        <f t="shared" si="119"/>
        <v>#VALUE!</v>
      </c>
      <c r="B350" s="134" t="e">
        <f t="shared" si="120"/>
        <v>#VALUE!</v>
      </c>
      <c r="C350" s="134" t="e">
        <f t="shared" si="121"/>
        <v>#VALUE!</v>
      </c>
      <c r="D350" s="135" t="e">
        <f t="shared" si="122"/>
        <v>#VALUE!</v>
      </c>
      <c r="E350" s="150" t="e">
        <f t="shared" si="110"/>
        <v>#VALUE!</v>
      </c>
      <c r="F350" s="150" t="e">
        <f t="shared" si="111"/>
        <v>#VALUE!</v>
      </c>
      <c r="G350" s="136" t="e">
        <f t="shared" si="112"/>
        <v>#VALUE!</v>
      </c>
      <c r="H350" s="148" t="e">
        <f t="shared" si="116"/>
        <v>#VALUE!</v>
      </c>
      <c r="I350" s="148" t="e">
        <f t="shared" si="123"/>
        <v>#VALUE!</v>
      </c>
      <c r="J350" s="148" t="e">
        <f t="shared" si="113"/>
        <v>#VALUE!</v>
      </c>
      <c r="K350" s="148" t="e">
        <f t="shared" si="124"/>
        <v>#VALUE!</v>
      </c>
      <c r="L350" s="148" t="e">
        <f t="shared" si="125"/>
        <v>#VALUE!</v>
      </c>
      <c r="M350" s="148" t="e">
        <f t="shared" si="114"/>
        <v>#VALUE!</v>
      </c>
      <c r="N350" s="148" t="e">
        <f t="shared" si="117"/>
        <v>#VALUE!</v>
      </c>
      <c r="O350" s="148"/>
      <c r="P350" s="148"/>
      <c r="Q350" s="148" t="e">
        <f t="shared" si="126"/>
        <v>#VALUE!</v>
      </c>
      <c r="R350" s="148" t="e">
        <f t="shared" si="127"/>
        <v>#VALUE!</v>
      </c>
      <c r="S350" s="137" t="e">
        <f t="shared" si="115"/>
        <v>#VALUE!</v>
      </c>
      <c r="T350" s="275" t="e">
        <f t="shared" si="109"/>
        <v>#VALUE!</v>
      </c>
      <c r="U350" s="275" t="e">
        <f t="shared" si="128"/>
        <v>#VALUE!</v>
      </c>
      <c r="V350" s="275" t="e">
        <f t="shared" si="128"/>
        <v>#VALUE!</v>
      </c>
      <c r="W350" s="275" t="e">
        <f t="shared" si="128"/>
        <v>#VALUE!</v>
      </c>
      <c r="X350" s="275" t="e">
        <f t="shared" si="128"/>
        <v>#VALUE!</v>
      </c>
      <c r="Y350" s="275" t="e">
        <f t="shared" si="128"/>
        <v>#VALUE!</v>
      </c>
      <c r="Z350" s="275" t="e">
        <f t="shared" si="128"/>
        <v>#VALUE!</v>
      </c>
      <c r="AA350" s="275" t="e">
        <f t="shared" si="128"/>
        <v>#VALUE!</v>
      </c>
      <c r="AB350" s="275" t="e">
        <f t="shared" si="128"/>
        <v>#VALUE!</v>
      </c>
      <c r="AC350" s="275" t="e">
        <f t="shared" si="128"/>
        <v>#VALUE!</v>
      </c>
      <c r="AD350" s="275" t="e">
        <f t="shared" si="128"/>
        <v>#VALUE!</v>
      </c>
      <c r="AE350" s="276" t="e">
        <f t="shared" si="118"/>
        <v>#VALUE!</v>
      </c>
    </row>
    <row r="351" spans="1:31">
      <c r="A351" s="133" t="e">
        <f t="shared" si="119"/>
        <v>#VALUE!</v>
      </c>
      <c r="B351" s="134" t="e">
        <f t="shared" si="120"/>
        <v>#VALUE!</v>
      </c>
      <c r="C351" s="134" t="e">
        <f t="shared" si="121"/>
        <v>#VALUE!</v>
      </c>
      <c r="D351" s="135" t="e">
        <f t="shared" si="122"/>
        <v>#VALUE!</v>
      </c>
      <c r="E351" s="150" t="e">
        <f t="shared" si="110"/>
        <v>#VALUE!</v>
      </c>
      <c r="F351" s="150" t="e">
        <f t="shared" si="111"/>
        <v>#VALUE!</v>
      </c>
      <c r="G351" s="136" t="e">
        <f t="shared" si="112"/>
        <v>#VALUE!</v>
      </c>
      <c r="H351" s="148" t="e">
        <f t="shared" si="116"/>
        <v>#VALUE!</v>
      </c>
      <c r="I351" s="148" t="e">
        <f t="shared" si="123"/>
        <v>#VALUE!</v>
      </c>
      <c r="J351" s="148" t="e">
        <f t="shared" si="113"/>
        <v>#VALUE!</v>
      </c>
      <c r="K351" s="148" t="e">
        <f t="shared" si="124"/>
        <v>#VALUE!</v>
      </c>
      <c r="L351" s="148" t="e">
        <f t="shared" si="125"/>
        <v>#VALUE!</v>
      </c>
      <c r="M351" s="148" t="e">
        <f t="shared" si="114"/>
        <v>#VALUE!</v>
      </c>
      <c r="N351" s="148" t="e">
        <f t="shared" si="117"/>
        <v>#VALUE!</v>
      </c>
      <c r="O351" s="148"/>
      <c r="P351" s="148"/>
      <c r="Q351" s="148" t="e">
        <f t="shared" si="126"/>
        <v>#VALUE!</v>
      </c>
      <c r="R351" s="148" t="e">
        <f t="shared" si="127"/>
        <v>#VALUE!</v>
      </c>
      <c r="S351" s="137" t="e">
        <f t="shared" si="115"/>
        <v>#VALUE!</v>
      </c>
      <c r="T351" s="275" t="e">
        <f t="shared" si="109"/>
        <v>#VALUE!</v>
      </c>
      <c r="U351" s="275" t="e">
        <f t="shared" si="128"/>
        <v>#VALUE!</v>
      </c>
      <c r="V351" s="275" t="e">
        <f t="shared" si="128"/>
        <v>#VALUE!</v>
      </c>
      <c r="W351" s="275" t="e">
        <f t="shared" si="128"/>
        <v>#VALUE!</v>
      </c>
      <c r="X351" s="275" t="e">
        <f t="shared" si="128"/>
        <v>#VALUE!</v>
      </c>
      <c r="Y351" s="275" t="e">
        <f t="shared" si="128"/>
        <v>#VALUE!</v>
      </c>
      <c r="Z351" s="275" t="e">
        <f t="shared" si="128"/>
        <v>#VALUE!</v>
      </c>
      <c r="AA351" s="275" t="e">
        <f t="shared" si="128"/>
        <v>#VALUE!</v>
      </c>
      <c r="AB351" s="275" t="e">
        <f t="shared" si="128"/>
        <v>#VALUE!</v>
      </c>
      <c r="AC351" s="275" t="e">
        <f t="shared" si="128"/>
        <v>#VALUE!</v>
      </c>
      <c r="AD351" s="275" t="e">
        <f t="shared" si="128"/>
        <v>#VALUE!</v>
      </c>
      <c r="AE351" s="276" t="e">
        <f t="shared" si="118"/>
        <v>#VALUE!</v>
      </c>
    </row>
    <row r="352" spans="1:31">
      <c r="A352" s="133" t="e">
        <f t="shared" si="119"/>
        <v>#VALUE!</v>
      </c>
      <c r="B352" s="134" t="e">
        <f t="shared" si="120"/>
        <v>#VALUE!</v>
      </c>
      <c r="C352" s="134" t="e">
        <f t="shared" si="121"/>
        <v>#VALUE!</v>
      </c>
      <c r="D352" s="135" t="e">
        <f t="shared" si="122"/>
        <v>#VALUE!</v>
      </c>
      <c r="E352" s="150" t="e">
        <f t="shared" si="110"/>
        <v>#VALUE!</v>
      </c>
      <c r="F352" s="150" t="e">
        <f t="shared" si="111"/>
        <v>#VALUE!</v>
      </c>
      <c r="G352" s="136" t="e">
        <f t="shared" si="112"/>
        <v>#VALUE!</v>
      </c>
      <c r="H352" s="148" t="e">
        <f t="shared" si="116"/>
        <v>#VALUE!</v>
      </c>
      <c r="I352" s="148" t="e">
        <f t="shared" si="123"/>
        <v>#VALUE!</v>
      </c>
      <c r="J352" s="148" t="e">
        <f t="shared" si="113"/>
        <v>#VALUE!</v>
      </c>
      <c r="K352" s="148" t="e">
        <f t="shared" si="124"/>
        <v>#VALUE!</v>
      </c>
      <c r="L352" s="148" t="e">
        <f t="shared" si="125"/>
        <v>#VALUE!</v>
      </c>
      <c r="M352" s="148" t="e">
        <f t="shared" si="114"/>
        <v>#VALUE!</v>
      </c>
      <c r="N352" s="148" t="e">
        <f t="shared" si="117"/>
        <v>#VALUE!</v>
      </c>
      <c r="O352" s="148"/>
      <c r="P352" s="148"/>
      <c r="Q352" s="148" t="e">
        <f t="shared" si="126"/>
        <v>#VALUE!</v>
      </c>
      <c r="R352" s="148" t="e">
        <f t="shared" si="127"/>
        <v>#VALUE!</v>
      </c>
      <c r="S352" s="137" t="e">
        <f t="shared" si="115"/>
        <v>#VALUE!</v>
      </c>
      <c r="T352" s="275" t="e">
        <f t="shared" si="109"/>
        <v>#VALUE!</v>
      </c>
      <c r="U352" s="275" t="e">
        <f t="shared" si="128"/>
        <v>#VALUE!</v>
      </c>
      <c r="V352" s="275" t="e">
        <f t="shared" si="128"/>
        <v>#VALUE!</v>
      </c>
      <c r="W352" s="275" t="e">
        <f t="shared" si="128"/>
        <v>#VALUE!</v>
      </c>
      <c r="X352" s="275" t="e">
        <f t="shared" si="128"/>
        <v>#VALUE!</v>
      </c>
      <c r="Y352" s="275" t="e">
        <f t="shared" si="128"/>
        <v>#VALUE!</v>
      </c>
      <c r="Z352" s="275" t="e">
        <f t="shared" si="128"/>
        <v>#VALUE!</v>
      </c>
      <c r="AA352" s="275" t="e">
        <f t="shared" si="128"/>
        <v>#VALUE!</v>
      </c>
      <c r="AB352" s="275" t="e">
        <f t="shared" si="128"/>
        <v>#VALUE!</v>
      </c>
      <c r="AC352" s="275" t="e">
        <f t="shared" si="128"/>
        <v>#VALUE!</v>
      </c>
      <c r="AD352" s="275" t="e">
        <f t="shared" si="128"/>
        <v>#VALUE!</v>
      </c>
      <c r="AE352" s="276" t="e">
        <f t="shared" si="118"/>
        <v>#VALUE!</v>
      </c>
    </row>
    <row r="353" spans="1:31">
      <c r="A353" s="133" t="e">
        <f t="shared" si="119"/>
        <v>#VALUE!</v>
      </c>
      <c r="B353" s="134" t="e">
        <f t="shared" si="120"/>
        <v>#VALUE!</v>
      </c>
      <c r="C353" s="134" t="e">
        <f t="shared" si="121"/>
        <v>#VALUE!</v>
      </c>
      <c r="D353" s="135" t="e">
        <f t="shared" si="122"/>
        <v>#VALUE!</v>
      </c>
      <c r="E353" s="150" t="e">
        <f t="shared" si="110"/>
        <v>#VALUE!</v>
      </c>
      <c r="F353" s="150" t="e">
        <f t="shared" si="111"/>
        <v>#VALUE!</v>
      </c>
      <c r="G353" s="136" t="e">
        <f t="shared" si="112"/>
        <v>#VALUE!</v>
      </c>
      <c r="H353" s="148" t="e">
        <f t="shared" si="116"/>
        <v>#VALUE!</v>
      </c>
      <c r="I353" s="148" t="e">
        <f t="shared" si="123"/>
        <v>#VALUE!</v>
      </c>
      <c r="J353" s="148" t="e">
        <f t="shared" si="113"/>
        <v>#VALUE!</v>
      </c>
      <c r="K353" s="148" t="e">
        <f t="shared" si="124"/>
        <v>#VALUE!</v>
      </c>
      <c r="L353" s="148" t="e">
        <f t="shared" si="125"/>
        <v>#VALUE!</v>
      </c>
      <c r="M353" s="148" t="e">
        <f t="shared" si="114"/>
        <v>#VALUE!</v>
      </c>
      <c r="N353" s="148" t="e">
        <f t="shared" si="117"/>
        <v>#VALUE!</v>
      </c>
      <c r="O353" s="148"/>
      <c r="P353" s="148"/>
      <c r="Q353" s="148" t="e">
        <f t="shared" si="126"/>
        <v>#VALUE!</v>
      </c>
      <c r="R353" s="148" t="e">
        <f t="shared" si="127"/>
        <v>#VALUE!</v>
      </c>
      <c r="S353" s="137" t="e">
        <f t="shared" si="115"/>
        <v>#VALUE!</v>
      </c>
      <c r="T353" s="275" t="e">
        <f t="shared" si="109"/>
        <v>#VALUE!</v>
      </c>
      <c r="U353" s="275" t="e">
        <f t="shared" si="128"/>
        <v>#VALUE!</v>
      </c>
      <c r="V353" s="275" t="e">
        <f t="shared" si="128"/>
        <v>#VALUE!</v>
      </c>
      <c r="W353" s="275" t="e">
        <f t="shared" si="128"/>
        <v>#VALUE!</v>
      </c>
      <c r="X353" s="275" t="e">
        <f t="shared" si="128"/>
        <v>#VALUE!</v>
      </c>
      <c r="Y353" s="275" t="e">
        <f t="shared" si="128"/>
        <v>#VALUE!</v>
      </c>
      <c r="Z353" s="275" t="e">
        <f t="shared" si="128"/>
        <v>#VALUE!</v>
      </c>
      <c r="AA353" s="275" t="e">
        <f t="shared" si="128"/>
        <v>#VALUE!</v>
      </c>
      <c r="AB353" s="275" t="e">
        <f t="shared" si="128"/>
        <v>#VALUE!</v>
      </c>
      <c r="AC353" s="275" t="e">
        <f t="shared" si="128"/>
        <v>#VALUE!</v>
      </c>
      <c r="AD353" s="275" t="e">
        <f t="shared" si="128"/>
        <v>#VALUE!</v>
      </c>
      <c r="AE353" s="276" t="e">
        <f t="shared" si="118"/>
        <v>#VALUE!</v>
      </c>
    </row>
    <row r="354" spans="1:31">
      <c r="A354" s="133" t="e">
        <f t="shared" si="119"/>
        <v>#VALUE!</v>
      </c>
      <c r="B354" s="134" t="e">
        <f t="shared" si="120"/>
        <v>#VALUE!</v>
      </c>
      <c r="C354" s="134" t="e">
        <f t="shared" si="121"/>
        <v>#VALUE!</v>
      </c>
      <c r="D354" s="135" t="e">
        <f t="shared" si="122"/>
        <v>#VALUE!</v>
      </c>
      <c r="E354" s="150" t="e">
        <f t="shared" si="110"/>
        <v>#VALUE!</v>
      </c>
      <c r="F354" s="150" t="e">
        <f t="shared" si="111"/>
        <v>#VALUE!</v>
      </c>
      <c r="G354" s="136" t="e">
        <f t="shared" si="112"/>
        <v>#VALUE!</v>
      </c>
      <c r="H354" s="148" t="e">
        <f t="shared" si="116"/>
        <v>#VALUE!</v>
      </c>
      <c r="I354" s="148" t="e">
        <f t="shared" si="123"/>
        <v>#VALUE!</v>
      </c>
      <c r="J354" s="148" t="e">
        <f t="shared" si="113"/>
        <v>#VALUE!</v>
      </c>
      <c r="K354" s="148" t="e">
        <f t="shared" si="124"/>
        <v>#VALUE!</v>
      </c>
      <c r="L354" s="148" t="e">
        <f t="shared" si="125"/>
        <v>#VALUE!</v>
      </c>
      <c r="M354" s="148" t="e">
        <f t="shared" si="114"/>
        <v>#VALUE!</v>
      </c>
      <c r="N354" s="148" t="e">
        <f t="shared" si="117"/>
        <v>#VALUE!</v>
      </c>
      <c r="O354" s="148"/>
      <c r="P354" s="148"/>
      <c r="Q354" s="148" t="e">
        <f t="shared" si="126"/>
        <v>#VALUE!</v>
      </c>
      <c r="R354" s="148" t="e">
        <f t="shared" si="127"/>
        <v>#VALUE!</v>
      </c>
      <c r="S354" s="137" t="e">
        <f t="shared" si="115"/>
        <v>#VALUE!</v>
      </c>
      <c r="T354" s="275" t="e">
        <f t="shared" si="109"/>
        <v>#VALUE!</v>
      </c>
      <c r="U354" s="275" t="e">
        <f t="shared" si="128"/>
        <v>#VALUE!</v>
      </c>
      <c r="V354" s="275" t="e">
        <f t="shared" si="128"/>
        <v>#VALUE!</v>
      </c>
      <c r="W354" s="275" t="e">
        <f t="shared" si="128"/>
        <v>#VALUE!</v>
      </c>
      <c r="X354" s="275" t="e">
        <f t="shared" si="128"/>
        <v>#VALUE!</v>
      </c>
      <c r="Y354" s="275" t="e">
        <f t="shared" si="128"/>
        <v>#VALUE!</v>
      </c>
      <c r="Z354" s="275" t="e">
        <f t="shared" si="128"/>
        <v>#VALUE!</v>
      </c>
      <c r="AA354" s="275" t="e">
        <f t="shared" si="128"/>
        <v>#VALUE!</v>
      </c>
      <c r="AB354" s="275" t="e">
        <f t="shared" si="128"/>
        <v>#VALUE!</v>
      </c>
      <c r="AC354" s="275" t="e">
        <f t="shared" si="128"/>
        <v>#VALUE!</v>
      </c>
      <c r="AD354" s="275" t="e">
        <f t="shared" si="128"/>
        <v>#VALUE!</v>
      </c>
      <c r="AE354" s="276" t="e">
        <f t="shared" si="118"/>
        <v>#VALUE!</v>
      </c>
    </row>
    <row r="355" spans="1:31">
      <c r="A355" s="133" t="e">
        <f t="shared" si="119"/>
        <v>#VALUE!</v>
      </c>
      <c r="B355" s="134" t="e">
        <f t="shared" si="120"/>
        <v>#VALUE!</v>
      </c>
      <c r="C355" s="134" t="e">
        <f t="shared" si="121"/>
        <v>#VALUE!</v>
      </c>
      <c r="D355" s="135" t="e">
        <f t="shared" si="122"/>
        <v>#VALUE!</v>
      </c>
      <c r="E355" s="150" t="e">
        <f t="shared" si="110"/>
        <v>#VALUE!</v>
      </c>
      <c r="F355" s="150" t="e">
        <f t="shared" si="111"/>
        <v>#VALUE!</v>
      </c>
      <c r="G355" s="136" t="e">
        <f t="shared" si="112"/>
        <v>#VALUE!</v>
      </c>
      <c r="H355" s="148" t="e">
        <f t="shared" si="116"/>
        <v>#VALUE!</v>
      </c>
      <c r="I355" s="148" t="e">
        <f t="shared" si="123"/>
        <v>#VALUE!</v>
      </c>
      <c r="J355" s="148" t="e">
        <f t="shared" si="113"/>
        <v>#VALUE!</v>
      </c>
      <c r="K355" s="148" t="e">
        <f t="shared" si="124"/>
        <v>#VALUE!</v>
      </c>
      <c r="L355" s="148" t="e">
        <f t="shared" si="125"/>
        <v>#VALUE!</v>
      </c>
      <c r="M355" s="148" t="e">
        <f t="shared" si="114"/>
        <v>#VALUE!</v>
      </c>
      <c r="N355" s="148" t="e">
        <f t="shared" si="117"/>
        <v>#VALUE!</v>
      </c>
      <c r="O355" s="148"/>
      <c r="P355" s="148"/>
      <c r="Q355" s="148" t="e">
        <f t="shared" si="126"/>
        <v>#VALUE!</v>
      </c>
      <c r="R355" s="148" t="e">
        <f t="shared" si="127"/>
        <v>#VALUE!</v>
      </c>
      <c r="S355" s="137" t="e">
        <f t="shared" si="115"/>
        <v>#VALUE!</v>
      </c>
      <c r="T355" s="275" t="e">
        <f t="shared" si="109"/>
        <v>#VALUE!</v>
      </c>
      <c r="U355" s="275" t="e">
        <f t="shared" si="128"/>
        <v>#VALUE!</v>
      </c>
      <c r="V355" s="275" t="e">
        <f t="shared" si="128"/>
        <v>#VALUE!</v>
      </c>
      <c r="W355" s="275" t="e">
        <f t="shared" si="128"/>
        <v>#VALUE!</v>
      </c>
      <c r="X355" s="275" t="e">
        <f t="shared" si="128"/>
        <v>#VALUE!</v>
      </c>
      <c r="Y355" s="275" t="e">
        <f t="shared" si="128"/>
        <v>#VALUE!</v>
      </c>
      <c r="Z355" s="275" t="e">
        <f t="shared" si="128"/>
        <v>#VALUE!</v>
      </c>
      <c r="AA355" s="275" t="e">
        <f t="shared" si="128"/>
        <v>#VALUE!</v>
      </c>
      <c r="AB355" s="275" t="e">
        <f t="shared" si="128"/>
        <v>#VALUE!</v>
      </c>
      <c r="AC355" s="275" t="e">
        <f t="shared" si="128"/>
        <v>#VALUE!</v>
      </c>
      <c r="AD355" s="275" t="e">
        <f t="shared" si="128"/>
        <v>#VALUE!</v>
      </c>
      <c r="AE355" s="276" t="e">
        <f t="shared" si="118"/>
        <v>#VALUE!</v>
      </c>
    </row>
    <row r="356" spans="1:31">
      <c r="A356" s="133" t="e">
        <f t="shared" si="119"/>
        <v>#VALUE!</v>
      </c>
      <c r="B356" s="134" t="e">
        <f t="shared" si="120"/>
        <v>#VALUE!</v>
      </c>
      <c r="C356" s="134" t="e">
        <f t="shared" si="121"/>
        <v>#VALUE!</v>
      </c>
      <c r="D356" s="135" t="e">
        <f t="shared" si="122"/>
        <v>#VALUE!</v>
      </c>
      <c r="E356" s="150" t="e">
        <f t="shared" si="110"/>
        <v>#VALUE!</v>
      </c>
      <c r="F356" s="150" t="e">
        <f t="shared" si="111"/>
        <v>#VALUE!</v>
      </c>
      <c r="G356" s="136" t="e">
        <f t="shared" si="112"/>
        <v>#VALUE!</v>
      </c>
      <c r="H356" s="148" t="e">
        <f t="shared" si="116"/>
        <v>#VALUE!</v>
      </c>
      <c r="I356" s="148" t="e">
        <f t="shared" si="123"/>
        <v>#VALUE!</v>
      </c>
      <c r="J356" s="148" t="e">
        <f t="shared" si="113"/>
        <v>#VALUE!</v>
      </c>
      <c r="K356" s="148" t="e">
        <f t="shared" si="124"/>
        <v>#VALUE!</v>
      </c>
      <c r="L356" s="148" t="e">
        <f t="shared" si="125"/>
        <v>#VALUE!</v>
      </c>
      <c r="M356" s="148" t="e">
        <f t="shared" si="114"/>
        <v>#VALUE!</v>
      </c>
      <c r="N356" s="148" t="e">
        <f t="shared" si="117"/>
        <v>#VALUE!</v>
      </c>
      <c r="O356" s="148"/>
      <c r="P356" s="148"/>
      <c r="Q356" s="148" t="e">
        <f t="shared" si="126"/>
        <v>#VALUE!</v>
      </c>
      <c r="R356" s="148" t="e">
        <f t="shared" si="127"/>
        <v>#VALUE!</v>
      </c>
      <c r="S356" s="137" t="e">
        <f t="shared" si="115"/>
        <v>#VALUE!</v>
      </c>
      <c r="T356" s="275" t="e">
        <f t="shared" si="109"/>
        <v>#VALUE!</v>
      </c>
      <c r="U356" s="275" t="e">
        <f t="shared" si="128"/>
        <v>#VALUE!</v>
      </c>
      <c r="V356" s="275" t="e">
        <f t="shared" si="128"/>
        <v>#VALUE!</v>
      </c>
      <c r="W356" s="275" t="e">
        <f t="shared" si="128"/>
        <v>#VALUE!</v>
      </c>
      <c r="X356" s="275" t="e">
        <f t="shared" si="128"/>
        <v>#VALUE!</v>
      </c>
      <c r="Y356" s="275" t="e">
        <f t="shared" si="128"/>
        <v>#VALUE!</v>
      </c>
      <c r="Z356" s="275" t="e">
        <f t="shared" si="128"/>
        <v>#VALUE!</v>
      </c>
      <c r="AA356" s="275" t="e">
        <f t="shared" si="128"/>
        <v>#VALUE!</v>
      </c>
      <c r="AB356" s="275" t="e">
        <f t="shared" si="128"/>
        <v>#VALUE!</v>
      </c>
      <c r="AC356" s="275" t="e">
        <f t="shared" si="128"/>
        <v>#VALUE!</v>
      </c>
      <c r="AD356" s="275" t="e">
        <f t="shared" si="128"/>
        <v>#VALUE!</v>
      </c>
      <c r="AE356" s="276" t="e">
        <f t="shared" si="118"/>
        <v>#VALUE!</v>
      </c>
    </row>
    <row r="357" spans="1:31">
      <c r="A357" s="133" t="e">
        <f t="shared" si="119"/>
        <v>#VALUE!</v>
      </c>
      <c r="B357" s="134" t="e">
        <f t="shared" si="120"/>
        <v>#VALUE!</v>
      </c>
      <c r="C357" s="134" t="e">
        <f t="shared" si="121"/>
        <v>#VALUE!</v>
      </c>
      <c r="D357" s="135" t="e">
        <f t="shared" si="122"/>
        <v>#VALUE!</v>
      </c>
      <c r="E357" s="150" t="e">
        <f t="shared" si="110"/>
        <v>#VALUE!</v>
      </c>
      <c r="F357" s="150" t="e">
        <f t="shared" si="111"/>
        <v>#VALUE!</v>
      </c>
      <c r="G357" s="136" t="e">
        <f t="shared" si="112"/>
        <v>#VALUE!</v>
      </c>
      <c r="H357" s="148" t="e">
        <f t="shared" si="116"/>
        <v>#VALUE!</v>
      </c>
      <c r="I357" s="148" t="e">
        <f t="shared" si="123"/>
        <v>#VALUE!</v>
      </c>
      <c r="J357" s="148" t="e">
        <f t="shared" si="113"/>
        <v>#VALUE!</v>
      </c>
      <c r="K357" s="148" t="e">
        <f t="shared" si="124"/>
        <v>#VALUE!</v>
      </c>
      <c r="L357" s="148" t="e">
        <f t="shared" si="125"/>
        <v>#VALUE!</v>
      </c>
      <c r="M357" s="148" t="e">
        <f t="shared" si="114"/>
        <v>#VALUE!</v>
      </c>
      <c r="N357" s="148" t="e">
        <f t="shared" si="117"/>
        <v>#VALUE!</v>
      </c>
      <c r="O357" s="148"/>
      <c r="P357" s="148"/>
      <c r="Q357" s="148" t="e">
        <f t="shared" si="126"/>
        <v>#VALUE!</v>
      </c>
      <c r="R357" s="148" t="e">
        <f t="shared" si="127"/>
        <v>#VALUE!</v>
      </c>
      <c r="S357" s="137" t="e">
        <f t="shared" si="115"/>
        <v>#VALUE!</v>
      </c>
      <c r="T357" s="275" t="e">
        <f t="shared" si="109"/>
        <v>#VALUE!</v>
      </c>
      <c r="U357" s="275" t="e">
        <f t="shared" si="128"/>
        <v>#VALUE!</v>
      </c>
      <c r="V357" s="275" t="e">
        <f t="shared" si="128"/>
        <v>#VALUE!</v>
      </c>
      <c r="W357" s="275" t="e">
        <f t="shared" si="128"/>
        <v>#VALUE!</v>
      </c>
      <c r="X357" s="275" t="e">
        <f t="shared" si="128"/>
        <v>#VALUE!</v>
      </c>
      <c r="Y357" s="275" t="e">
        <f t="shared" si="128"/>
        <v>#VALUE!</v>
      </c>
      <c r="Z357" s="275" t="e">
        <f t="shared" si="128"/>
        <v>#VALUE!</v>
      </c>
      <c r="AA357" s="275" t="e">
        <f t="shared" si="128"/>
        <v>#VALUE!</v>
      </c>
      <c r="AB357" s="275" t="e">
        <f t="shared" si="128"/>
        <v>#VALUE!</v>
      </c>
      <c r="AC357" s="275" t="e">
        <f t="shared" si="128"/>
        <v>#VALUE!</v>
      </c>
      <c r="AD357" s="275" t="e">
        <f t="shared" si="128"/>
        <v>#VALUE!</v>
      </c>
      <c r="AE357" s="276" t="e">
        <f t="shared" si="118"/>
        <v>#VALUE!</v>
      </c>
    </row>
    <row r="358" spans="1:31">
      <c r="A358" s="133" t="e">
        <f t="shared" si="119"/>
        <v>#VALUE!</v>
      </c>
      <c r="B358" s="134" t="e">
        <f t="shared" si="120"/>
        <v>#VALUE!</v>
      </c>
      <c r="C358" s="134" t="e">
        <f t="shared" si="121"/>
        <v>#VALUE!</v>
      </c>
      <c r="D358" s="135" t="e">
        <f t="shared" si="122"/>
        <v>#VALUE!</v>
      </c>
      <c r="E358" s="150" t="e">
        <f t="shared" si="110"/>
        <v>#VALUE!</v>
      </c>
      <c r="F358" s="150" t="e">
        <f t="shared" si="111"/>
        <v>#VALUE!</v>
      </c>
      <c r="G358" s="136" t="e">
        <f t="shared" si="112"/>
        <v>#VALUE!</v>
      </c>
      <c r="H358" s="148" t="e">
        <f t="shared" si="116"/>
        <v>#VALUE!</v>
      </c>
      <c r="I358" s="148" t="e">
        <f t="shared" si="123"/>
        <v>#VALUE!</v>
      </c>
      <c r="J358" s="148" t="e">
        <f t="shared" si="113"/>
        <v>#VALUE!</v>
      </c>
      <c r="K358" s="148" t="e">
        <f t="shared" si="124"/>
        <v>#VALUE!</v>
      </c>
      <c r="L358" s="148" t="e">
        <f t="shared" si="125"/>
        <v>#VALUE!</v>
      </c>
      <c r="M358" s="148" t="e">
        <f t="shared" si="114"/>
        <v>#VALUE!</v>
      </c>
      <c r="N358" s="148" t="e">
        <f t="shared" si="117"/>
        <v>#VALUE!</v>
      </c>
      <c r="O358" s="148"/>
      <c r="P358" s="148"/>
      <c r="Q358" s="148" t="e">
        <f t="shared" si="126"/>
        <v>#VALUE!</v>
      </c>
      <c r="R358" s="148" t="e">
        <f t="shared" si="127"/>
        <v>#VALUE!</v>
      </c>
      <c r="S358" s="137" t="e">
        <f t="shared" si="115"/>
        <v>#VALUE!</v>
      </c>
      <c r="T358" s="275" t="e">
        <f t="shared" si="109"/>
        <v>#VALUE!</v>
      </c>
      <c r="U358" s="275" t="e">
        <f t="shared" si="128"/>
        <v>#VALUE!</v>
      </c>
      <c r="V358" s="275" t="e">
        <f t="shared" si="128"/>
        <v>#VALUE!</v>
      </c>
      <c r="W358" s="275" t="e">
        <f t="shared" si="128"/>
        <v>#VALUE!</v>
      </c>
      <c r="X358" s="275" t="e">
        <f t="shared" si="128"/>
        <v>#VALUE!</v>
      </c>
      <c r="Y358" s="275" t="e">
        <f t="shared" si="128"/>
        <v>#VALUE!</v>
      </c>
      <c r="Z358" s="275" t="e">
        <f t="shared" si="128"/>
        <v>#VALUE!</v>
      </c>
      <c r="AA358" s="275" t="e">
        <f t="shared" si="128"/>
        <v>#VALUE!</v>
      </c>
      <c r="AB358" s="275" t="e">
        <f t="shared" si="128"/>
        <v>#VALUE!</v>
      </c>
      <c r="AC358" s="275" t="e">
        <f t="shared" si="128"/>
        <v>#VALUE!</v>
      </c>
      <c r="AD358" s="275" t="e">
        <f t="shared" si="128"/>
        <v>#VALUE!</v>
      </c>
      <c r="AE358" s="276" t="e">
        <f t="shared" si="118"/>
        <v>#VALUE!</v>
      </c>
    </row>
    <row r="359" spans="1:31">
      <c r="A359" s="133" t="e">
        <f t="shared" si="119"/>
        <v>#VALUE!</v>
      </c>
      <c r="B359" s="134" t="e">
        <f t="shared" si="120"/>
        <v>#VALUE!</v>
      </c>
      <c r="C359" s="134" t="e">
        <f t="shared" si="121"/>
        <v>#VALUE!</v>
      </c>
      <c r="D359" s="135" t="e">
        <f t="shared" si="122"/>
        <v>#VALUE!</v>
      </c>
      <c r="E359" s="150" t="e">
        <f t="shared" si="110"/>
        <v>#VALUE!</v>
      </c>
      <c r="F359" s="150" t="e">
        <f t="shared" si="111"/>
        <v>#VALUE!</v>
      </c>
      <c r="G359" s="136" t="e">
        <f t="shared" si="112"/>
        <v>#VALUE!</v>
      </c>
      <c r="H359" s="148" t="e">
        <f t="shared" si="116"/>
        <v>#VALUE!</v>
      </c>
      <c r="I359" s="148" t="e">
        <f t="shared" si="123"/>
        <v>#VALUE!</v>
      </c>
      <c r="J359" s="148" t="e">
        <f t="shared" si="113"/>
        <v>#VALUE!</v>
      </c>
      <c r="K359" s="148" t="e">
        <f t="shared" si="124"/>
        <v>#VALUE!</v>
      </c>
      <c r="L359" s="148" t="e">
        <f t="shared" si="125"/>
        <v>#VALUE!</v>
      </c>
      <c r="M359" s="148" t="e">
        <f t="shared" si="114"/>
        <v>#VALUE!</v>
      </c>
      <c r="N359" s="148" t="e">
        <f t="shared" si="117"/>
        <v>#VALUE!</v>
      </c>
      <c r="O359" s="148"/>
      <c r="P359" s="148"/>
      <c r="Q359" s="148" t="e">
        <f t="shared" si="126"/>
        <v>#VALUE!</v>
      </c>
      <c r="R359" s="148" t="e">
        <f t="shared" si="127"/>
        <v>#VALUE!</v>
      </c>
      <c r="S359" s="137" t="e">
        <f t="shared" si="115"/>
        <v>#VALUE!</v>
      </c>
      <c r="T359" s="275" t="e">
        <f t="shared" si="109"/>
        <v>#VALUE!</v>
      </c>
      <c r="U359" s="275" t="e">
        <f t="shared" si="128"/>
        <v>#VALUE!</v>
      </c>
      <c r="V359" s="275" t="e">
        <f t="shared" si="128"/>
        <v>#VALUE!</v>
      </c>
      <c r="W359" s="275" t="e">
        <f t="shared" si="128"/>
        <v>#VALUE!</v>
      </c>
      <c r="X359" s="275" t="e">
        <f t="shared" si="128"/>
        <v>#VALUE!</v>
      </c>
      <c r="Y359" s="275" t="e">
        <f t="shared" si="128"/>
        <v>#VALUE!</v>
      </c>
      <c r="Z359" s="275" t="e">
        <f t="shared" si="128"/>
        <v>#VALUE!</v>
      </c>
      <c r="AA359" s="275" t="e">
        <f t="shared" si="128"/>
        <v>#VALUE!</v>
      </c>
      <c r="AB359" s="275" t="e">
        <f t="shared" si="128"/>
        <v>#VALUE!</v>
      </c>
      <c r="AC359" s="275" t="e">
        <f t="shared" si="128"/>
        <v>#VALUE!</v>
      </c>
      <c r="AD359" s="275" t="e">
        <f t="shared" si="128"/>
        <v>#VALUE!</v>
      </c>
      <c r="AE359" s="276" t="e">
        <f t="shared" si="118"/>
        <v>#VALUE!</v>
      </c>
    </row>
    <row r="360" spans="1:31">
      <c r="A360" s="133" t="e">
        <f t="shared" si="119"/>
        <v>#VALUE!</v>
      </c>
      <c r="B360" s="134" t="e">
        <f t="shared" si="120"/>
        <v>#VALUE!</v>
      </c>
      <c r="C360" s="134" t="e">
        <f t="shared" si="121"/>
        <v>#VALUE!</v>
      </c>
      <c r="D360" s="135" t="e">
        <f t="shared" si="122"/>
        <v>#VALUE!</v>
      </c>
      <c r="E360" s="150" t="e">
        <f t="shared" si="110"/>
        <v>#VALUE!</v>
      </c>
      <c r="F360" s="150" t="e">
        <f t="shared" si="111"/>
        <v>#VALUE!</v>
      </c>
      <c r="G360" s="136" t="e">
        <f t="shared" si="112"/>
        <v>#VALUE!</v>
      </c>
      <c r="H360" s="148" t="e">
        <f t="shared" si="116"/>
        <v>#VALUE!</v>
      </c>
      <c r="I360" s="148" t="e">
        <f t="shared" si="123"/>
        <v>#VALUE!</v>
      </c>
      <c r="J360" s="148" t="e">
        <f t="shared" si="113"/>
        <v>#VALUE!</v>
      </c>
      <c r="K360" s="148" t="e">
        <f t="shared" si="124"/>
        <v>#VALUE!</v>
      </c>
      <c r="L360" s="148" t="e">
        <f t="shared" si="125"/>
        <v>#VALUE!</v>
      </c>
      <c r="M360" s="148" t="e">
        <f t="shared" si="114"/>
        <v>#VALUE!</v>
      </c>
      <c r="N360" s="148" t="e">
        <f t="shared" si="117"/>
        <v>#VALUE!</v>
      </c>
      <c r="O360" s="148"/>
      <c r="P360" s="148"/>
      <c r="Q360" s="148" t="e">
        <f t="shared" si="126"/>
        <v>#VALUE!</v>
      </c>
      <c r="R360" s="148" t="e">
        <f t="shared" si="127"/>
        <v>#VALUE!</v>
      </c>
      <c r="S360" s="137" t="e">
        <f t="shared" si="115"/>
        <v>#VALUE!</v>
      </c>
      <c r="T360" s="275" t="e">
        <f t="shared" si="109"/>
        <v>#VALUE!</v>
      </c>
      <c r="U360" s="275" t="e">
        <f t="shared" si="128"/>
        <v>#VALUE!</v>
      </c>
      <c r="V360" s="275" t="e">
        <f t="shared" si="128"/>
        <v>#VALUE!</v>
      </c>
      <c r="W360" s="275" t="e">
        <f t="shared" si="128"/>
        <v>#VALUE!</v>
      </c>
      <c r="X360" s="275" t="e">
        <f t="shared" si="128"/>
        <v>#VALUE!</v>
      </c>
      <c r="Y360" s="275" t="e">
        <f t="shared" si="128"/>
        <v>#VALUE!</v>
      </c>
      <c r="Z360" s="275" t="e">
        <f t="shared" si="128"/>
        <v>#VALUE!</v>
      </c>
      <c r="AA360" s="275" t="e">
        <f t="shared" si="128"/>
        <v>#VALUE!</v>
      </c>
      <c r="AB360" s="275" t="e">
        <f t="shared" si="128"/>
        <v>#VALUE!</v>
      </c>
      <c r="AC360" s="275" t="e">
        <f t="shared" si="128"/>
        <v>#VALUE!</v>
      </c>
      <c r="AD360" s="275" t="e">
        <f t="shared" si="128"/>
        <v>#VALUE!</v>
      </c>
      <c r="AE360" s="276" t="e">
        <f t="shared" si="118"/>
        <v>#VALUE!</v>
      </c>
    </row>
    <row r="361" spans="1:31">
      <c r="A361" s="133" t="e">
        <f t="shared" si="119"/>
        <v>#VALUE!</v>
      </c>
      <c r="B361" s="134" t="e">
        <f t="shared" si="120"/>
        <v>#VALUE!</v>
      </c>
      <c r="C361" s="134" t="e">
        <f t="shared" si="121"/>
        <v>#VALUE!</v>
      </c>
      <c r="D361" s="135" t="e">
        <f t="shared" si="122"/>
        <v>#VALUE!</v>
      </c>
      <c r="E361" s="150" t="e">
        <f t="shared" si="110"/>
        <v>#VALUE!</v>
      </c>
      <c r="F361" s="150" t="e">
        <f t="shared" si="111"/>
        <v>#VALUE!</v>
      </c>
      <c r="G361" s="136" t="e">
        <f t="shared" si="112"/>
        <v>#VALUE!</v>
      </c>
      <c r="H361" s="148" t="e">
        <f t="shared" si="116"/>
        <v>#VALUE!</v>
      </c>
      <c r="I361" s="148" t="e">
        <f t="shared" si="123"/>
        <v>#VALUE!</v>
      </c>
      <c r="J361" s="148" t="e">
        <f t="shared" si="113"/>
        <v>#VALUE!</v>
      </c>
      <c r="K361" s="148" t="e">
        <f t="shared" si="124"/>
        <v>#VALUE!</v>
      </c>
      <c r="L361" s="148" t="e">
        <f t="shared" si="125"/>
        <v>#VALUE!</v>
      </c>
      <c r="M361" s="148" t="e">
        <f t="shared" si="114"/>
        <v>#VALUE!</v>
      </c>
      <c r="N361" s="148" t="e">
        <f t="shared" si="117"/>
        <v>#VALUE!</v>
      </c>
      <c r="O361" s="148"/>
      <c r="P361" s="148"/>
      <c r="Q361" s="148" t="e">
        <f t="shared" si="126"/>
        <v>#VALUE!</v>
      </c>
      <c r="R361" s="148" t="e">
        <f t="shared" si="127"/>
        <v>#VALUE!</v>
      </c>
      <c r="S361" s="137" t="e">
        <f t="shared" si="115"/>
        <v>#VALUE!</v>
      </c>
      <c r="T361" s="275" t="e">
        <f t="shared" si="109"/>
        <v>#VALUE!</v>
      </c>
      <c r="U361" s="275" t="e">
        <f t="shared" si="128"/>
        <v>#VALUE!</v>
      </c>
      <c r="V361" s="275" t="e">
        <f t="shared" si="128"/>
        <v>#VALUE!</v>
      </c>
      <c r="W361" s="275" t="e">
        <f t="shared" si="128"/>
        <v>#VALUE!</v>
      </c>
      <c r="X361" s="275" t="e">
        <f t="shared" si="128"/>
        <v>#VALUE!</v>
      </c>
      <c r="Y361" s="275" t="e">
        <f t="shared" si="128"/>
        <v>#VALUE!</v>
      </c>
      <c r="Z361" s="275" t="e">
        <f t="shared" si="128"/>
        <v>#VALUE!</v>
      </c>
      <c r="AA361" s="275" t="e">
        <f t="shared" si="128"/>
        <v>#VALUE!</v>
      </c>
      <c r="AB361" s="275" t="e">
        <f t="shared" si="128"/>
        <v>#VALUE!</v>
      </c>
      <c r="AC361" s="275" t="e">
        <f t="shared" si="128"/>
        <v>#VALUE!</v>
      </c>
      <c r="AD361" s="275" t="e">
        <f t="shared" si="128"/>
        <v>#VALUE!</v>
      </c>
      <c r="AE361" s="276" t="e">
        <f t="shared" si="118"/>
        <v>#VALUE!</v>
      </c>
    </row>
    <row r="362" spans="1:31">
      <c r="A362" s="133" t="e">
        <f t="shared" si="119"/>
        <v>#VALUE!</v>
      </c>
      <c r="B362" s="134" t="e">
        <f t="shared" si="120"/>
        <v>#VALUE!</v>
      </c>
      <c r="C362" s="134" t="e">
        <f t="shared" si="121"/>
        <v>#VALUE!</v>
      </c>
      <c r="D362" s="135" t="e">
        <f t="shared" si="122"/>
        <v>#VALUE!</v>
      </c>
      <c r="E362" s="150" t="e">
        <f t="shared" si="110"/>
        <v>#VALUE!</v>
      </c>
      <c r="F362" s="150" t="e">
        <f t="shared" si="111"/>
        <v>#VALUE!</v>
      </c>
      <c r="G362" s="136" t="e">
        <f t="shared" si="112"/>
        <v>#VALUE!</v>
      </c>
      <c r="H362" s="148" t="e">
        <f t="shared" si="116"/>
        <v>#VALUE!</v>
      </c>
      <c r="I362" s="148" t="e">
        <f t="shared" si="123"/>
        <v>#VALUE!</v>
      </c>
      <c r="J362" s="148" t="e">
        <f t="shared" si="113"/>
        <v>#VALUE!</v>
      </c>
      <c r="K362" s="148" t="e">
        <f t="shared" si="124"/>
        <v>#VALUE!</v>
      </c>
      <c r="L362" s="148" t="e">
        <f t="shared" si="125"/>
        <v>#VALUE!</v>
      </c>
      <c r="M362" s="148" t="e">
        <f t="shared" si="114"/>
        <v>#VALUE!</v>
      </c>
      <c r="N362" s="148" t="e">
        <f t="shared" si="117"/>
        <v>#VALUE!</v>
      </c>
      <c r="O362" s="148"/>
      <c r="P362" s="148"/>
      <c r="Q362" s="148" t="e">
        <f t="shared" si="126"/>
        <v>#VALUE!</v>
      </c>
      <c r="R362" s="148" t="e">
        <f t="shared" si="127"/>
        <v>#VALUE!</v>
      </c>
      <c r="S362" s="137" t="e">
        <f t="shared" si="115"/>
        <v>#VALUE!</v>
      </c>
      <c r="T362" s="275" t="e">
        <f t="shared" si="109"/>
        <v>#VALUE!</v>
      </c>
      <c r="U362" s="275" t="e">
        <f t="shared" si="128"/>
        <v>#VALUE!</v>
      </c>
      <c r="V362" s="275" t="e">
        <f t="shared" si="128"/>
        <v>#VALUE!</v>
      </c>
      <c r="W362" s="275" t="e">
        <f t="shared" si="128"/>
        <v>#VALUE!</v>
      </c>
      <c r="X362" s="275" t="e">
        <f t="shared" si="128"/>
        <v>#VALUE!</v>
      </c>
      <c r="Y362" s="275" t="e">
        <f t="shared" si="128"/>
        <v>#VALUE!</v>
      </c>
      <c r="Z362" s="275" t="e">
        <f t="shared" si="128"/>
        <v>#VALUE!</v>
      </c>
      <c r="AA362" s="275" t="e">
        <f t="shared" si="128"/>
        <v>#VALUE!</v>
      </c>
      <c r="AB362" s="275" t="e">
        <f t="shared" si="128"/>
        <v>#VALUE!</v>
      </c>
      <c r="AC362" s="275" t="e">
        <f t="shared" si="128"/>
        <v>#VALUE!</v>
      </c>
      <c r="AD362" s="275" t="e">
        <f t="shared" si="128"/>
        <v>#VALUE!</v>
      </c>
      <c r="AE362" s="276" t="e">
        <f t="shared" si="118"/>
        <v>#VALUE!</v>
      </c>
    </row>
    <row r="363" spans="1:31">
      <c r="A363" s="133" t="e">
        <f t="shared" si="119"/>
        <v>#VALUE!</v>
      </c>
      <c r="B363" s="134" t="e">
        <f t="shared" si="120"/>
        <v>#VALUE!</v>
      </c>
      <c r="C363" s="134" t="e">
        <f t="shared" si="121"/>
        <v>#VALUE!</v>
      </c>
      <c r="D363" s="135" t="e">
        <f t="shared" si="122"/>
        <v>#VALUE!</v>
      </c>
      <c r="E363" s="150" t="e">
        <f t="shared" si="110"/>
        <v>#VALUE!</v>
      </c>
      <c r="F363" s="150" t="e">
        <f t="shared" si="111"/>
        <v>#VALUE!</v>
      </c>
      <c r="G363" s="136" t="e">
        <f t="shared" si="112"/>
        <v>#VALUE!</v>
      </c>
      <c r="H363" s="148" t="e">
        <f t="shared" si="116"/>
        <v>#VALUE!</v>
      </c>
      <c r="I363" s="148" t="e">
        <f t="shared" si="123"/>
        <v>#VALUE!</v>
      </c>
      <c r="J363" s="148" t="e">
        <f t="shared" si="113"/>
        <v>#VALUE!</v>
      </c>
      <c r="K363" s="148" t="e">
        <f t="shared" si="124"/>
        <v>#VALUE!</v>
      </c>
      <c r="L363" s="148" t="e">
        <f t="shared" si="125"/>
        <v>#VALUE!</v>
      </c>
      <c r="M363" s="148" t="e">
        <f t="shared" si="114"/>
        <v>#VALUE!</v>
      </c>
      <c r="N363" s="148" t="e">
        <f t="shared" si="117"/>
        <v>#VALUE!</v>
      </c>
      <c r="O363" s="148"/>
      <c r="P363" s="148"/>
      <c r="Q363" s="148" t="e">
        <f t="shared" si="126"/>
        <v>#VALUE!</v>
      </c>
      <c r="R363" s="148" t="e">
        <f t="shared" si="127"/>
        <v>#VALUE!</v>
      </c>
      <c r="S363" s="137" t="e">
        <f t="shared" si="115"/>
        <v>#VALUE!</v>
      </c>
      <c r="T363" s="275" t="e">
        <f t="shared" si="109"/>
        <v>#VALUE!</v>
      </c>
      <c r="U363" s="275" t="e">
        <f t="shared" si="128"/>
        <v>#VALUE!</v>
      </c>
      <c r="V363" s="275" t="e">
        <f t="shared" si="128"/>
        <v>#VALUE!</v>
      </c>
      <c r="W363" s="275" t="e">
        <f t="shared" si="128"/>
        <v>#VALUE!</v>
      </c>
      <c r="X363" s="275" t="e">
        <f t="shared" si="128"/>
        <v>#VALUE!</v>
      </c>
      <c r="Y363" s="275" t="e">
        <f t="shared" si="128"/>
        <v>#VALUE!</v>
      </c>
      <c r="Z363" s="275" t="e">
        <f t="shared" si="128"/>
        <v>#VALUE!</v>
      </c>
      <c r="AA363" s="275" t="e">
        <f t="shared" si="128"/>
        <v>#VALUE!</v>
      </c>
      <c r="AB363" s="275" t="e">
        <f t="shared" si="128"/>
        <v>#VALUE!</v>
      </c>
      <c r="AC363" s="275" t="e">
        <f t="shared" si="128"/>
        <v>#VALUE!</v>
      </c>
      <c r="AD363" s="275" t="e">
        <f t="shared" si="128"/>
        <v>#VALUE!</v>
      </c>
      <c r="AE363" s="276" t="e">
        <f t="shared" si="118"/>
        <v>#VALUE!</v>
      </c>
    </row>
    <row r="364" spans="1:31">
      <c r="A364" s="133" t="e">
        <f t="shared" si="119"/>
        <v>#VALUE!</v>
      </c>
      <c r="B364" s="134" t="e">
        <f t="shared" si="120"/>
        <v>#VALUE!</v>
      </c>
      <c r="C364" s="134" t="e">
        <f t="shared" si="121"/>
        <v>#VALUE!</v>
      </c>
      <c r="D364" s="135" t="e">
        <f t="shared" si="122"/>
        <v>#VALUE!</v>
      </c>
      <c r="E364" s="150" t="e">
        <f t="shared" si="110"/>
        <v>#VALUE!</v>
      </c>
      <c r="F364" s="150" t="e">
        <f t="shared" si="111"/>
        <v>#VALUE!</v>
      </c>
      <c r="G364" s="136" t="e">
        <f t="shared" si="112"/>
        <v>#VALUE!</v>
      </c>
      <c r="H364" s="148" t="e">
        <f t="shared" si="116"/>
        <v>#VALUE!</v>
      </c>
      <c r="I364" s="148" t="e">
        <f t="shared" si="123"/>
        <v>#VALUE!</v>
      </c>
      <c r="J364" s="148" t="e">
        <f t="shared" si="113"/>
        <v>#VALUE!</v>
      </c>
      <c r="K364" s="148" t="e">
        <f t="shared" si="124"/>
        <v>#VALUE!</v>
      </c>
      <c r="L364" s="148" t="e">
        <f t="shared" si="125"/>
        <v>#VALUE!</v>
      </c>
      <c r="M364" s="148" t="e">
        <f t="shared" si="114"/>
        <v>#VALUE!</v>
      </c>
      <c r="N364" s="148" t="e">
        <f t="shared" si="117"/>
        <v>#VALUE!</v>
      </c>
      <c r="O364" s="148"/>
      <c r="P364" s="148"/>
      <c r="Q364" s="148" t="e">
        <f t="shared" si="126"/>
        <v>#VALUE!</v>
      </c>
      <c r="R364" s="148" t="e">
        <f t="shared" si="127"/>
        <v>#VALUE!</v>
      </c>
      <c r="S364" s="137" t="e">
        <f t="shared" si="115"/>
        <v>#VALUE!</v>
      </c>
      <c r="T364" s="275" t="e">
        <f t="shared" si="109"/>
        <v>#VALUE!</v>
      </c>
      <c r="U364" s="275" t="e">
        <f t="shared" si="128"/>
        <v>#VALUE!</v>
      </c>
      <c r="V364" s="275" t="e">
        <f t="shared" si="128"/>
        <v>#VALUE!</v>
      </c>
      <c r="W364" s="275" t="e">
        <f t="shared" si="128"/>
        <v>#VALUE!</v>
      </c>
      <c r="X364" s="275" t="e">
        <f t="shared" si="128"/>
        <v>#VALUE!</v>
      </c>
      <c r="Y364" s="275" t="e">
        <f t="shared" si="128"/>
        <v>#VALUE!</v>
      </c>
      <c r="Z364" s="275" t="e">
        <f t="shared" si="128"/>
        <v>#VALUE!</v>
      </c>
      <c r="AA364" s="275" t="e">
        <f t="shared" si="128"/>
        <v>#VALUE!</v>
      </c>
      <c r="AB364" s="275" t="e">
        <f t="shared" si="128"/>
        <v>#VALUE!</v>
      </c>
      <c r="AC364" s="275" t="e">
        <f t="shared" si="128"/>
        <v>#VALUE!</v>
      </c>
      <c r="AD364" s="275" t="e">
        <f t="shared" si="128"/>
        <v>#VALUE!</v>
      </c>
      <c r="AE364" s="276" t="e">
        <f t="shared" si="118"/>
        <v>#VALUE!</v>
      </c>
    </row>
    <row r="365" spans="1:31">
      <c r="A365" s="133" t="e">
        <f t="shared" si="119"/>
        <v>#VALUE!</v>
      </c>
      <c r="B365" s="134" t="e">
        <f t="shared" si="120"/>
        <v>#VALUE!</v>
      </c>
      <c r="C365" s="134" t="e">
        <f t="shared" si="121"/>
        <v>#VALUE!</v>
      </c>
      <c r="D365" s="135" t="e">
        <f t="shared" si="122"/>
        <v>#VALUE!</v>
      </c>
      <c r="E365" s="150" t="e">
        <f t="shared" si="110"/>
        <v>#VALUE!</v>
      </c>
      <c r="F365" s="150" t="e">
        <f t="shared" si="111"/>
        <v>#VALUE!</v>
      </c>
      <c r="G365" s="136" t="e">
        <f t="shared" si="112"/>
        <v>#VALUE!</v>
      </c>
      <c r="H365" s="148" t="e">
        <f t="shared" si="116"/>
        <v>#VALUE!</v>
      </c>
      <c r="I365" s="148" t="e">
        <f t="shared" si="123"/>
        <v>#VALUE!</v>
      </c>
      <c r="J365" s="148" t="e">
        <f t="shared" si="113"/>
        <v>#VALUE!</v>
      </c>
      <c r="K365" s="148" t="e">
        <f t="shared" si="124"/>
        <v>#VALUE!</v>
      </c>
      <c r="L365" s="148" t="e">
        <f t="shared" si="125"/>
        <v>#VALUE!</v>
      </c>
      <c r="M365" s="148" t="e">
        <f t="shared" si="114"/>
        <v>#VALUE!</v>
      </c>
      <c r="N365" s="148" t="e">
        <f t="shared" si="117"/>
        <v>#VALUE!</v>
      </c>
      <c r="O365" s="148"/>
      <c r="P365" s="148"/>
      <c r="Q365" s="148" t="e">
        <f t="shared" si="126"/>
        <v>#VALUE!</v>
      </c>
      <c r="R365" s="148" t="e">
        <f t="shared" si="127"/>
        <v>#VALUE!</v>
      </c>
      <c r="S365" s="137" t="e">
        <f t="shared" si="115"/>
        <v>#VALUE!</v>
      </c>
      <c r="T365" s="275" t="e">
        <f t="shared" si="109"/>
        <v>#VALUE!</v>
      </c>
      <c r="U365" s="275" t="e">
        <f t="shared" si="128"/>
        <v>#VALUE!</v>
      </c>
      <c r="V365" s="275" t="e">
        <f t="shared" si="128"/>
        <v>#VALUE!</v>
      </c>
      <c r="W365" s="275" t="e">
        <f t="shared" si="128"/>
        <v>#VALUE!</v>
      </c>
      <c r="X365" s="275" t="e">
        <f t="shared" si="128"/>
        <v>#VALUE!</v>
      </c>
      <c r="Y365" s="275" t="e">
        <f t="shared" si="128"/>
        <v>#VALUE!</v>
      </c>
      <c r="Z365" s="275" t="e">
        <f t="shared" si="128"/>
        <v>#VALUE!</v>
      </c>
      <c r="AA365" s="275" t="e">
        <f t="shared" si="128"/>
        <v>#VALUE!</v>
      </c>
      <c r="AB365" s="275" t="e">
        <f t="shared" si="128"/>
        <v>#VALUE!</v>
      </c>
      <c r="AC365" s="275" t="e">
        <f t="shared" si="128"/>
        <v>#VALUE!</v>
      </c>
      <c r="AD365" s="275" t="e">
        <f t="shared" si="128"/>
        <v>#VALUE!</v>
      </c>
      <c r="AE365" s="276" t="e">
        <f t="shared" si="118"/>
        <v>#VALUE!</v>
      </c>
    </row>
    <row r="366" spans="1:31">
      <c r="A366" s="133" t="e">
        <f t="shared" si="119"/>
        <v>#VALUE!</v>
      </c>
      <c r="B366" s="134" t="e">
        <f t="shared" si="120"/>
        <v>#VALUE!</v>
      </c>
      <c r="C366" s="134" t="e">
        <f t="shared" si="121"/>
        <v>#VALUE!</v>
      </c>
      <c r="D366" s="135" t="e">
        <f t="shared" si="122"/>
        <v>#VALUE!</v>
      </c>
      <c r="E366" s="150" t="e">
        <f t="shared" si="110"/>
        <v>#VALUE!</v>
      </c>
      <c r="F366" s="150" t="e">
        <f t="shared" si="111"/>
        <v>#VALUE!</v>
      </c>
      <c r="G366" s="136" t="e">
        <f t="shared" si="112"/>
        <v>#VALUE!</v>
      </c>
      <c r="H366" s="148" t="e">
        <f t="shared" si="116"/>
        <v>#VALUE!</v>
      </c>
      <c r="I366" s="148" t="e">
        <f t="shared" si="123"/>
        <v>#VALUE!</v>
      </c>
      <c r="J366" s="148" t="e">
        <f t="shared" si="113"/>
        <v>#VALUE!</v>
      </c>
      <c r="K366" s="148" t="e">
        <f t="shared" si="124"/>
        <v>#VALUE!</v>
      </c>
      <c r="L366" s="148" t="e">
        <f t="shared" si="125"/>
        <v>#VALUE!</v>
      </c>
      <c r="M366" s="148" t="e">
        <f t="shared" si="114"/>
        <v>#VALUE!</v>
      </c>
      <c r="N366" s="148" t="e">
        <f t="shared" si="117"/>
        <v>#VALUE!</v>
      </c>
      <c r="O366" s="148"/>
      <c r="P366" s="148"/>
      <c r="Q366" s="148" t="e">
        <f t="shared" si="126"/>
        <v>#VALUE!</v>
      </c>
      <c r="R366" s="148" t="e">
        <f t="shared" si="127"/>
        <v>#VALUE!</v>
      </c>
      <c r="S366" s="137" t="e">
        <f t="shared" si="115"/>
        <v>#VALUE!</v>
      </c>
      <c r="T366" s="275" t="e">
        <f t="shared" si="109"/>
        <v>#VALUE!</v>
      </c>
      <c r="U366" s="275" t="e">
        <f t="shared" si="128"/>
        <v>#VALUE!</v>
      </c>
      <c r="V366" s="275" t="e">
        <f t="shared" si="128"/>
        <v>#VALUE!</v>
      </c>
      <c r="W366" s="275" t="e">
        <f t="shared" si="128"/>
        <v>#VALUE!</v>
      </c>
      <c r="X366" s="275" t="e">
        <f t="shared" si="128"/>
        <v>#VALUE!</v>
      </c>
      <c r="Y366" s="275" t="e">
        <f t="shared" si="128"/>
        <v>#VALUE!</v>
      </c>
      <c r="Z366" s="275" t="e">
        <f t="shared" si="128"/>
        <v>#VALUE!</v>
      </c>
      <c r="AA366" s="275" t="e">
        <f t="shared" si="128"/>
        <v>#VALUE!</v>
      </c>
      <c r="AB366" s="275" t="e">
        <f t="shared" si="128"/>
        <v>#VALUE!</v>
      </c>
      <c r="AC366" s="275" t="e">
        <f t="shared" si="128"/>
        <v>#VALUE!</v>
      </c>
      <c r="AD366" s="275" t="e">
        <f t="shared" si="128"/>
        <v>#VALUE!</v>
      </c>
      <c r="AE366" s="276" t="e">
        <f t="shared" si="118"/>
        <v>#VALUE!</v>
      </c>
    </row>
    <row r="367" spans="1:31">
      <c r="A367" s="133" t="e">
        <f t="shared" si="119"/>
        <v>#VALUE!</v>
      </c>
      <c r="B367" s="134" t="e">
        <f t="shared" si="120"/>
        <v>#VALUE!</v>
      </c>
      <c r="C367" s="134" t="e">
        <f t="shared" si="121"/>
        <v>#VALUE!</v>
      </c>
      <c r="D367" s="135" t="e">
        <f t="shared" si="122"/>
        <v>#VALUE!</v>
      </c>
      <c r="E367" s="150" t="e">
        <f t="shared" si="110"/>
        <v>#VALUE!</v>
      </c>
      <c r="F367" s="150" t="e">
        <f t="shared" si="111"/>
        <v>#VALUE!</v>
      </c>
      <c r="G367" s="136" t="e">
        <f t="shared" si="112"/>
        <v>#VALUE!</v>
      </c>
      <c r="H367" s="148" t="e">
        <f t="shared" si="116"/>
        <v>#VALUE!</v>
      </c>
      <c r="I367" s="148" t="e">
        <f t="shared" si="123"/>
        <v>#VALUE!</v>
      </c>
      <c r="J367" s="148" t="e">
        <f t="shared" si="113"/>
        <v>#VALUE!</v>
      </c>
      <c r="K367" s="148" t="e">
        <f t="shared" si="124"/>
        <v>#VALUE!</v>
      </c>
      <c r="L367" s="148" t="e">
        <f t="shared" si="125"/>
        <v>#VALUE!</v>
      </c>
      <c r="M367" s="148" t="e">
        <f t="shared" si="114"/>
        <v>#VALUE!</v>
      </c>
      <c r="N367" s="148" t="e">
        <f t="shared" si="117"/>
        <v>#VALUE!</v>
      </c>
      <c r="O367" s="148"/>
      <c r="P367" s="148"/>
      <c r="Q367" s="148" t="e">
        <f t="shared" si="126"/>
        <v>#VALUE!</v>
      </c>
      <c r="R367" s="148" t="e">
        <f t="shared" si="127"/>
        <v>#VALUE!</v>
      </c>
      <c r="S367" s="137" t="e">
        <f t="shared" si="115"/>
        <v>#VALUE!</v>
      </c>
      <c r="T367" s="275" t="e">
        <f t="shared" si="109"/>
        <v>#VALUE!</v>
      </c>
      <c r="U367" s="275" t="e">
        <f t="shared" si="128"/>
        <v>#VALUE!</v>
      </c>
      <c r="V367" s="275" t="e">
        <f t="shared" si="128"/>
        <v>#VALUE!</v>
      </c>
      <c r="W367" s="275" t="e">
        <f t="shared" si="128"/>
        <v>#VALUE!</v>
      </c>
      <c r="X367" s="275" t="e">
        <f t="shared" si="128"/>
        <v>#VALUE!</v>
      </c>
      <c r="Y367" s="275" t="e">
        <f t="shared" si="128"/>
        <v>#VALUE!</v>
      </c>
      <c r="Z367" s="275" t="e">
        <f t="shared" si="128"/>
        <v>#VALUE!</v>
      </c>
      <c r="AA367" s="275" t="e">
        <f t="shared" si="128"/>
        <v>#VALUE!</v>
      </c>
      <c r="AB367" s="275" t="e">
        <f t="shared" si="128"/>
        <v>#VALUE!</v>
      </c>
      <c r="AC367" s="275" t="e">
        <f t="shared" si="128"/>
        <v>#VALUE!</v>
      </c>
      <c r="AD367" s="275" t="e">
        <f t="shared" si="128"/>
        <v>#VALUE!</v>
      </c>
      <c r="AE367" s="276" t="e">
        <f t="shared" si="118"/>
        <v>#VALUE!</v>
      </c>
    </row>
    <row r="368" spans="1:31">
      <c r="A368" s="133" t="e">
        <f t="shared" si="119"/>
        <v>#VALUE!</v>
      </c>
      <c r="B368" s="134" t="e">
        <f t="shared" si="120"/>
        <v>#VALUE!</v>
      </c>
      <c r="C368" s="134" t="e">
        <f t="shared" si="121"/>
        <v>#VALUE!</v>
      </c>
      <c r="D368" s="135" t="e">
        <f t="shared" si="122"/>
        <v>#VALUE!</v>
      </c>
      <c r="E368" s="150" t="e">
        <f t="shared" si="110"/>
        <v>#VALUE!</v>
      </c>
      <c r="F368" s="150" t="e">
        <f t="shared" si="111"/>
        <v>#VALUE!</v>
      </c>
      <c r="G368" s="136" t="e">
        <f t="shared" si="112"/>
        <v>#VALUE!</v>
      </c>
      <c r="H368" s="148" t="e">
        <f t="shared" si="116"/>
        <v>#VALUE!</v>
      </c>
      <c r="I368" s="148" t="e">
        <f t="shared" si="123"/>
        <v>#VALUE!</v>
      </c>
      <c r="J368" s="148" t="e">
        <f t="shared" si="113"/>
        <v>#VALUE!</v>
      </c>
      <c r="K368" s="148" t="e">
        <f t="shared" si="124"/>
        <v>#VALUE!</v>
      </c>
      <c r="L368" s="148" t="e">
        <f t="shared" si="125"/>
        <v>#VALUE!</v>
      </c>
      <c r="M368" s="148" t="e">
        <f t="shared" si="114"/>
        <v>#VALUE!</v>
      </c>
      <c r="N368" s="148" t="e">
        <f t="shared" si="117"/>
        <v>#VALUE!</v>
      </c>
      <c r="O368" s="148"/>
      <c r="P368" s="148"/>
      <c r="Q368" s="148" t="e">
        <f t="shared" si="126"/>
        <v>#VALUE!</v>
      </c>
      <c r="R368" s="148" t="e">
        <f t="shared" si="127"/>
        <v>#VALUE!</v>
      </c>
      <c r="S368" s="137" t="e">
        <f t="shared" si="115"/>
        <v>#VALUE!</v>
      </c>
      <c r="T368" s="275" t="e">
        <f t="shared" si="109"/>
        <v>#VALUE!</v>
      </c>
      <c r="U368" s="275" t="e">
        <f t="shared" si="128"/>
        <v>#VALUE!</v>
      </c>
      <c r="V368" s="275" t="e">
        <f t="shared" si="128"/>
        <v>#VALUE!</v>
      </c>
      <c r="W368" s="275" t="e">
        <f t="shared" si="128"/>
        <v>#VALUE!</v>
      </c>
      <c r="X368" s="275" t="e">
        <f t="shared" si="128"/>
        <v>#VALUE!</v>
      </c>
      <c r="Y368" s="275" t="e">
        <f t="shared" si="128"/>
        <v>#VALUE!</v>
      </c>
      <c r="Z368" s="275" t="e">
        <f t="shared" si="128"/>
        <v>#VALUE!</v>
      </c>
      <c r="AA368" s="275" t="e">
        <f t="shared" si="128"/>
        <v>#VALUE!</v>
      </c>
      <c r="AB368" s="275" t="e">
        <f t="shared" si="128"/>
        <v>#VALUE!</v>
      </c>
      <c r="AC368" s="275" t="e">
        <f t="shared" si="128"/>
        <v>#VALUE!</v>
      </c>
      <c r="AD368" s="275" t="e">
        <f t="shared" si="128"/>
        <v>#VALUE!</v>
      </c>
      <c r="AE368" s="276" t="e">
        <f t="shared" si="118"/>
        <v>#VALUE!</v>
      </c>
    </row>
    <row r="369" spans="1:31">
      <c r="A369" s="133" t="e">
        <f t="shared" si="119"/>
        <v>#VALUE!</v>
      </c>
      <c r="B369" s="134" t="e">
        <f t="shared" si="120"/>
        <v>#VALUE!</v>
      </c>
      <c r="C369" s="134" t="e">
        <f t="shared" si="121"/>
        <v>#VALUE!</v>
      </c>
      <c r="D369" s="135" t="e">
        <f t="shared" si="122"/>
        <v>#VALUE!</v>
      </c>
      <c r="E369" s="150" t="e">
        <f t="shared" si="110"/>
        <v>#VALUE!</v>
      </c>
      <c r="F369" s="150" t="e">
        <f t="shared" si="111"/>
        <v>#VALUE!</v>
      </c>
      <c r="G369" s="136" t="e">
        <f t="shared" si="112"/>
        <v>#VALUE!</v>
      </c>
      <c r="H369" s="148" t="e">
        <f t="shared" si="116"/>
        <v>#VALUE!</v>
      </c>
      <c r="I369" s="148" t="e">
        <f t="shared" si="123"/>
        <v>#VALUE!</v>
      </c>
      <c r="J369" s="148" t="e">
        <f t="shared" si="113"/>
        <v>#VALUE!</v>
      </c>
      <c r="K369" s="148" t="e">
        <f t="shared" si="124"/>
        <v>#VALUE!</v>
      </c>
      <c r="L369" s="148" t="e">
        <f t="shared" si="125"/>
        <v>#VALUE!</v>
      </c>
      <c r="M369" s="148" t="e">
        <f t="shared" si="114"/>
        <v>#VALUE!</v>
      </c>
      <c r="N369" s="148" t="e">
        <f t="shared" si="117"/>
        <v>#VALUE!</v>
      </c>
      <c r="O369" s="148"/>
      <c r="P369" s="148"/>
      <c r="Q369" s="148" t="e">
        <f t="shared" si="126"/>
        <v>#VALUE!</v>
      </c>
      <c r="R369" s="148" t="e">
        <f t="shared" si="127"/>
        <v>#VALUE!</v>
      </c>
      <c r="S369" s="137" t="e">
        <f t="shared" si="115"/>
        <v>#VALUE!</v>
      </c>
      <c r="T369" s="275" t="e">
        <f t="shared" si="109"/>
        <v>#VALUE!</v>
      </c>
      <c r="U369" s="275" t="e">
        <f t="shared" si="128"/>
        <v>#VALUE!</v>
      </c>
      <c r="V369" s="275" t="e">
        <f t="shared" si="128"/>
        <v>#VALUE!</v>
      </c>
      <c r="W369" s="275" t="e">
        <f t="shared" si="128"/>
        <v>#VALUE!</v>
      </c>
      <c r="X369" s="275" t="e">
        <f t="shared" si="128"/>
        <v>#VALUE!</v>
      </c>
      <c r="Y369" s="275" t="e">
        <f t="shared" si="128"/>
        <v>#VALUE!</v>
      </c>
      <c r="Z369" s="275" t="e">
        <f t="shared" si="128"/>
        <v>#VALUE!</v>
      </c>
      <c r="AA369" s="275" t="e">
        <f t="shared" si="128"/>
        <v>#VALUE!</v>
      </c>
      <c r="AB369" s="275" t="e">
        <f t="shared" si="128"/>
        <v>#VALUE!</v>
      </c>
      <c r="AC369" s="275" t="e">
        <f t="shared" si="128"/>
        <v>#VALUE!</v>
      </c>
      <c r="AD369" s="275" t="e">
        <f t="shared" si="128"/>
        <v>#VALUE!</v>
      </c>
      <c r="AE369" s="276" t="e">
        <f t="shared" si="118"/>
        <v>#VALUE!</v>
      </c>
    </row>
    <row r="370" spans="1:31">
      <c r="A370" s="133" t="e">
        <f t="shared" si="119"/>
        <v>#VALUE!</v>
      </c>
      <c r="B370" s="134" t="e">
        <f t="shared" si="120"/>
        <v>#VALUE!</v>
      </c>
      <c r="C370" s="134" t="e">
        <f t="shared" si="121"/>
        <v>#VALUE!</v>
      </c>
      <c r="D370" s="135" t="e">
        <f t="shared" si="122"/>
        <v>#VALUE!</v>
      </c>
      <c r="E370" s="150" t="e">
        <f t="shared" si="110"/>
        <v>#VALUE!</v>
      </c>
      <c r="F370" s="150" t="e">
        <f t="shared" si="111"/>
        <v>#VALUE!</v>
      </c>
      <c r="G370" s="136" t="e">
        <f t="shared" si="112"/>
        <v>#VALUE!</v>
      </c>
      <c r="H370" s="148" t="e">
        <f t="shared" si="116"/>
        <v>#VALUE!</v>
      </c>
      <c r="I370" s="148" t="e">
        <f t="shared" si="123"/>
        <v>#VALUE!</v>
      </c>
      <c r="J370" s="148" t="e">
        <f t="shared" si="113"/>
        <v>#VALUE!</v>
      </c>
      <c r="K370" s="148" t="e">
        <f t="shared" si="124"/>
        <v>#VALUE!</v>
      </c>
      <c r="L370" s="148" t="e">
        <f t="shared" si="125"/>
        <v>#VALUE!</v>
      </c>
      <c r="M370" s="148" t="e">
        <f t="shared" si="114"/>
        <v>#VALUE!</v>
      </c>
      <c r="N370" s="148" t="e">
        <f t="shared" si="117"/>
        <v>#VALUE!</v>
      </c>
      <c r="O370" s="148"/>
      <c r="P370" s="148"/>
      <c r="Q370" s="148" t="e">
        <f t="shared" si="126"/>
        <v>#VALUE!</v>
      </c>
      <c r="R370" s="148" t="e">
        <f t="shared" si="127"/>
        <v>#VALUE!</v>
      </c>
      <c r="S370" s="137" t="e">
        <f t="shared" si="115"/>
        <v>#VALUE!</v>
      </c>
      <c r="T370" s="275" t="e">
        <f t="shared" si="109"/>
        <v>#VALUE!</v>
      </c>
      <c r="U370" s="275" t="e">
        <f t="shared" si="128"/>
        <v>#VALUE!</v>
      </c>
      <c r="V370" s="275" t="e">
        <f t="shared" si="128"/>
        <v>#VALUE!</v>
      </c>
      <c r="W370" s="275" t="e">
        <f t="shared" si="128"/>
        <v>#VALUE!</v>
      </c>
      <c r="X370" s="275" t="e">
        <f t="shared" si="128"/>
        <v>#VALUE!</v>
      </c>
      <c r="Y370" s="275" t="e">
        <f t="shared" si="128"/>
        <v>#VALUE!</v>
      </c>
      <c r="Z370" s="275" t="e">
        <f t="shared" si="128"/>
        <v>#VALUE!</v>
      </c>
      <c r="AA370" s="275" t="e">
        <f t="shared" si="128"/>
        <v>#VALUE!</v>
      </c>
      <c r="AB370" s="275" t="e">
        <f t="shared" si="128"/>
        <v>#VALUE!</v>
      </c>
      <c r="AC370" s="275" t="e">
        <f t="shared" si="128"/>
        <v>#VALUE!</v>
      </c>
      <c r="AD370" s="275" t="e">
        <f t="shared" si="128"/>
        <v>#VALUE!</v>
      </c>
      <c r="AE370" s="276" t="e">
        <f t="shared" si="118"/>
        <v>#VALUE!</v>
      </c>
    </row>
    <row r="371" spans="1:31">
      <c r="A371" s="133" t="e">
        <f t="shared" si="119"/>
        <v>#VALUE!</v>
      </c>
      <c r="B371" s="134" t="e">
        <f t="shared" si="120"/>
        <v>#VALUE!</v>
      </c>
      <c r="C371" s="134" t="e">
        <f t="shared" si="121"/>
        <v>#VALUE!</v>
      </c>
      <c r="D371" s="135" t="e">
        <f t="shared" si="122"/>
        <v>#VALUE!</v>
      </c>
      <c r="E371" s="150" t="e">
        <f t="shared" si="110"/>
        <v>#VALUE!</v>
      </c>
      <c r="F371" s="150" t="e">
        <f t="shared" si="111"/>
        <v>#VALUE!</v>
      </c>
      <c r="G371" s="136" t="e">
        <f t="shared" si="112"/>
        <v>#VALUE!</v>
      </c>
      <c r="H371" s="148" t="e">
        <f t="shared" si="116"/>
        <v>#VALUE!</v>
      </c>
      <c r="I371" s="148" t="e">
        <f t="shared" si="123"/>
        <v>#VALUE!</v>
      </c>
      <c r="J371" s="148" t="e">
        <f t="shared" si="113"/>
        <v>#VALUE!</v>
      </c>
      <c r="K371" s="148" t="e">
        <f t="shared" si="124"/>
        <v>#VALUE!</v>
      </c>
      <c r="L371" s="148" t="e">
        <f t="shared" si="125"/>
        <v>#VALUE!</v>
      </c>
      <c r="M371" s="148" t="e">
        <f t="shared" si="114"/>
        <v>#VALUE!</v>
      </c>
      <c r="N371" s="148" t="e">
        <f t="shared" si="117"/>
        <v>#VALUE!</v>
      </c>
      <c r="O371" s="148"/>
      <c r="P371" s="148"/>
      <c r="Q371" s="148" t="e">
        <f t="shared" si="126"/>
        <v>#VALUE!</v>
      </c>
      <c r="R371" s="148" t="e">
        <f t="shared" si="127"/>
        <v>#VALUE!</v>
      </c>
      <c r="S371" s="137" t="e">
        <f t="shared" si="115"/>
        <v>#VALUE!</v>
      </c>
      <c r="T371" s="275" t="e">
        <f t="shared" si="109"/>
        <v>#VALUE!</v>
      </c>
      <c r="U371" s="275" t="e">
        <f t="shared" si="128"/>
        <v>#VALUE!</v>
      </c>
      <c r="V371" s="275" t="e">
        <f t="shared" si="128"/>
        <v>#VALUE!</v>
      </c>
      <c r="W371" s="275" t="e">
        <f t="shared" si="128"/>
        <v>#VALUE!</v>
      </c>
      <c r="X371" s="275" t="e">
        <f t="shared" si="128"/>
        <v>#VALUE!</v>
      </c>
      <c r="Y371" s="275" t="e">
        <f t="shared" si="128"/>
        <v>#VALUE!</v>
      </c>
      <c r="Z371" s="275" t="e">
        <f t="shared" si="128"/>
        <v>#VALUE!</v>
      </c>
      <c r="AA371" s="275" t="e">
        <f t="shared" si="128"/>
        <v>#VALUE!</v>
      </c>
      <c r="AB371" s="275" t="e">
        <f t="shared" si="128"/>
        <v>#VALUE!</v>
      </c>
      <c r="AC371" s="275" t="e">
        <f t="shared" si="128"/>
        <v>#VALUE!</v>
      </c>
      <c r="AD371" s="275" t="e">
        <f t="shared" si="128"/>
        <v>#VALUE!</v>
      </c>
      <c r="AE371" s="276" t="e">
        <f t="shared" si="118"/>
        <v>#VALUE!</v>
      </c>
    </row>
    <row r="372" spans="1:31">
      <c r="A372" s="133" t="e">
        <f t="shared" si="119"/>
        <v>#VALUE!</v>
      </c>
      <c r="B372" s="134" t="e">
        <f t="shared" si="120"/>
        <v>#VALUE!</v>
      </c>
      <c r="C372" s="134" t="e">
        <f t="shared" si="121"/>
        <v>#VALUE!</v>
      </c>
      <c r="D372" s="135" t="e">
        <f t="shared" si="122"/>
        <v>#VALUE!</v>
      </c>
      <c r="E372" s="150" t="e">
        <f t="shared" si="110"/>
        <v>#VALUE!</v>
      </c>
      <c r="F372" s="150" t="e">
        <f t="shared" si="111"/>
        <v>#VALUE!</v>
      </c>
      <c r="G372" s="136" t="e">
        <f t="shared" si="112"/>
        <v>#VALUE!</v>
      </c>
      <c r="H372" s="148" t="e">
        <f t="shared" si="116"/>
        <v>#VALUE!</v>
      </c>
      <c r="I372" s="148" t="e">
        <f t="shared" si="123"/>
        <v>#VALUE!</v>
      </c>
      <c r="J372" s="148" t="e">
        <f t="shared" si="113"/>
        <v>#VALUE!</v>
      </c>
      <c r="K372" s="148" t="e">
        <f t="shared" si="124"/>
        <v>#VALUE!</v>
      </c>
      <c r="L372" s="148" t="e">
        <f t="shared" si="125"/>
        <v>#VALUE!</v>
      </c>
      <c r="M372" s="148" t="e">
        <f t="shared" si="114"/>
        <v>#VALUE!</v>
      </c>
      <c r="N372" s="148" t="e">
        <f t="shared" si="117"/>
        <v>#VALUE!</v>
      </c>
      <c r="O372" s="148"/>
      <c r="P372" s="148"/>
      <c r="Q372" s="148" t="e">
        <f t="shared" si="126"/>
        <v>#VALUE!</v>
      </c>
      <c r="R372" s="148" t="e">
        <f t="shared" si="127"/>
        <v>#VALUE!</v>
      </c>
      <c r="S372" s="137" t="e">
        <f t="shared" si="115"/>
        <v>#VALUE!</v>
      </c>
      <c r="T372" s="275" t="e">
        <f t="shared" si="109"/>
        <v>#VALUE!</v>
      </c>
      <c r="U372" s="275" t="e">
        <f t="shared" si="128"/>
        <v>#VALUE!</v>
      </c>
      <c r="V372" s="275" t="e">
        <f t="shared" si="128"/>
        <v>#VALUE!</v>
      </c>
      <c r="W372" s="275" t="e">
        <f t="shared" si="128"/>
        <v>#VALUE!</v>
      </c>
      <c r="X372" s="275" t="e">
        <f t="shared" si="128"/>
        <v>#VALUE!</v>
      </c>
      <c r="Y372" s="275" t="e">
        <f t="shared" si="128"/>
        <v>#VALUE!</v>
      </c>
      <c r="Z372" s="275" t="e">
        <f t="shared" si="128"/>
        <v>#VALUE!</v>
      </c>
      <c r="AA372" s="275" t="e">
        <f t="shared" si="128"/>
        <v>#VALUE!</v>
      </c>
      <c r="AB372" s="275" t="e">
        <f t="shared" si="128"/>
        <v>#VALUE!</v>
      </c>
      <c r="AC372" s="275" t="e">
        <f t="shared" si="128"/>
        <v>#VALUE!</v>
      </c>
      <c r="AD372" s="275" t="e">
        <f t="shared" si="128"/>
        <v>#VALUE!</v>
      </c>
      <c r="AE372" s="276" t="e">
        <f t="shared" si="118"/>
        <v>#VALUE!</v>
      </c>
    </row>
    <row r="373" spans="1:31">
      <c r="A373" s="133" t="e">
        <f t="shared" si="119"/>
        <v>#VALUE!</v>
      </c>
      <c r="B373" s="134" t="e">
        <f t="shared" si="120"/>
        <v>#VALUE!</v>
      </c>
      <c r="C373" s="134" t="e">
        <f t="shared" si="121"/>
        <v>#VALUE!</v>
      </c>
      <c r="D373" s="135" t="e">
        <f t="shared" si="122"/>
        <v>#VALUE!</v>
      </c>
      <c r="E373" s="150" t="e">
        <f t="shared" si="110"/>
        <v>#VALUE!</v>
      </c>
      <c r="F373" s="150" t="e">
        <f t="shared" si="111"/>
        <v>#VALUE!</v>
      </c>
      <c r="G373" s="136" t="e">
        <f t="shared" si="112"/>
        <v>#VALUE!</v>
      </c>
      <c r="H373" s="148" t="e">
        <f t="shared" si="116"/>
        <v>#VALUE!</v>
      </c>
      <c r="I373" s="148" t="e">
        <f t="shared" si="123"/>
        <v>#VALUE!</v>
      </c>
      <c r="J373" s="148" t="e">
        <f t="shared" si="113"/>
        <v>#VALUE!</v>
      </c>
      <c r="K373" s="148" t="e">
        <f t="shared" si="124"/>
        <v>#VALUE!</v>
      </c>
      <c r="L373" s="148" t="e">
        <f t="shared" si="125"/>
        <v>#VALUE!</v>
      </c>
      <c r="M373" s="148" t="e">
        <f t="shared" si="114"/>
        <v>#VALUE!</v>
      </c>
      <c r="N373" s="148" t="e">
        <f t="shared" si="117"/>
        <v>#VALUE!</v>
      </c>
      <c r="O373" s="148"/>
      <c r="P373" s="148"/>
      <c r="Q373" s="148" t="e">
        <f t="shared" si="126"/>
        <v>#VALUE!</v>
      </c>
      <c r="R373" s="148" t="e">
        <f t="shared" si="127"/>
        <v>#VALUE!</v>
      </c>
      <c r="S373" s="137" t="e">
        <f t="shared" si="115"/>
        <v>#VALUE!</v>
      </c>
      <c r="T373" s="275" t="e">
        <f t="shared" si="109"/>
        <v>#VALUE!</v>
      </c>
      <c r="U373" s="275" t="e">
        <f t="shared" si="128"/>
        <v>#VALUE!</v>
      </c>
      <c r="V373" s="275" t="e">
        <f t="shared" si="128"/>
        <v>#VALUE!</v>
      </c>
      <c r="W373" s="275" t="e">
        <f t="shared" si="128"/>
        <v>#VALUE!</v>
      </c>
      <c r="X373" s="275" t="e">
        <f t="shared" si="128"/>
        <v>#VALUE!</v>
      </c>
      <c r="Y373" s="275" t="e">
        <f t="shared" si="128"/>
        <v>#VALUE!</v>
      </c>
      <c r="Z373" s="275" t="e">
        <f t="shared" si="128"/>
        <v>#VALUE!</v>
      </c>
      <c r="AA373" s="275" t="e">
        <f t="shared" si="128"/>
        <v>#VALUE!</v>
      </c>
      <c r="AB373" s="275" t="e">
        <f t="shared" si="128"/>
        <v>#VALUE!</v>
      </c>
      <c r="AC373" s="275" t="e">
        <f t="shared" si="128"/>
        <v>#VALUE!</v>
      </c>
      <c r="AD373" s="275" t="e">
        <f t="shared" si="128"/>
        <v>#VALUE!</v>
      </c>
      <c r="AE373" s="276" t="e">
        <f t="shared" si="118"/>
        <v>#VALUE!</v>
      </c>
    </row>
    <row r="374" spans="1:31">
      <c r="A374" s="133" t="e">
        <f t="shared" si="119"/>
        <v>#VALUE!</v>
      </c>
      <c r="B374" s="134" t="e">
        <f t="shared" si="120"/>
        <v>#VALUE!</v>
      </c>
      <c r="C374" s="134" t="e">
        <f t="shared" si="121"/>
        <v>#VALUE!</v>
      </c>
      <c r="D374" s="135" t="e">
        <f t="shared" si="122"/>
        <v>#VALUE!</v>
      </c>
      <c r="E374" s="150" t="e">
        <f t="shared" si="110"/>
        <v>#VALUE!</v>
      </c>
      <c r="F374" s="150" t="e">
        <f t="shared" si="111"/>
        <v>#VALUE!</v>
      </c>
      <c r="G374" s="136" t="e">
        <f t="shared" si="112"/>
        <v>#VALUE!</v>
      </c>
      <c r="H374" s="148" t="e">
        <f t="shared" si="116"/>
        <v>#VALUE!</v>
      </c>
      <c r="I374" s="148" t="e">
        <f t="shared" si="123"/>
        <v>#VALUE!</v>
      </c>
      <c r="J374" s="148" t="e">
        <f t="shared" si="113"/>
        <v>#VALUE!</v>
      </c>
      <c r="K374" s="148" t="e">
        <f t="shared" si="124"/>
        <v>#VALUE!</v>
      </c>
      <c r="L374" s="148" t="e">
        <f t="shared" si="125"/>
        <v>#VALUE!</v>
      </c>
      <c r="M374" s="148" t="e">
        <f t="shared" si="114"/>
        <v>#VALUE!</v>
      </c>
      <c r="N374" s="148" t="e">
        <f t="shared" si="117"/>
        <v>#VALUE!</v>
      </c>
      <c r="O374" s="148"/>
      <c r="P374" s="148"/>
      <c r="Q374" s="148" t="e">
        <f t="shared" si="126"/>
        <v>#VALUE!</v>
      </c>
      <c r="R374" s="148" t="e">
        <f t="shared" si="127"/>
        <v>#VALUE!</v>
      </c>
      <c r="S374" s="137" t="e">
        <f t="shared" si="115"/>
        <v>#VALUE!</v>
      </c>
      <c r="T374" s="275" t="e">
        <f t="shared" si="109"/>
        <v>#VALUE!</v>
      </c>
      <c r="U374" s="275" t="e">
        <f t="shared" si="128"/>
        <v>#VALUE!</v>
      </c>
      <c r="V374" s="275" t="e">
        <f t="shared" si="128"/>
        <v>#VALUE!</v>
      </c>
      <c r="W374" s="275" t="e">
        <f t="shared" si="128"/>
        <v>#VALUE!</v>
      </c>
      <c r="X374" s="275" t="e">
        <f t="shared" si="128"/>
        <v>#VALUE!</v>
      </c>
      <c r="Y374" s="275" t="e">
        <f t="shared" si="128"/>
        <v>#VALUE!</v>
      </c>
      <c r="Z374" s="275" t="e">
        <f t="shared" si="128"/>
        <v>#VALUE!</v>
      </c>
      <c r="AA374" s="275" t="e">
        <f t="shared" si="128"/>
        <v>#VALUE!</v>
      </c>
      <c r="AB374" s="275" t="e">
        <f t="shared" si="128"/>
        <v>#VALUE!</v>
      </c>
      <c r="AC374" s="275" t="e">
        <f t="shared" si="128"/>
        <v>#VALUE!</v>
      </c>
      <c r="AD374" s="275" t="e">
        <f t="shared" si="128"/>
        <v>#VALUE!</v>
      </c>
      <c r="AE374" s="276" t="e">
        <f t="shared" si="118"/>
        <v>#VALUE!</v>
      </c>
    </row>
    <row r="375" spans="1:31">
      <c r="A375" s="133" t="e">
        <f t="shared" si="119"/>
        <v>#VALUE!</v>
      </c>
      <c r="B375" s="134" t="e">
        <f t="shared" si="120"/>
        <v>#VALUE!</v>
      </c>
      <c r="C375" s="134" t="e">
        <f t="shared" si="121"/>
        <v>#VALUE!</v>
      </c>
      <c r="D375" s="135" t="e">
        <f t="shared" si="122"/>
        <v>#VALUE!</v>
      </c>
      <c r="E375" s="150" t="e">
        <f t="shared" si="110"/>
        <v>#VALUE!</v>
      </c>
      <c r="F375" s="150" t="e">
        <f t="shared" si="111"/>
        <v>#VALUE!</v>
      </c>
      <c r="G375" s="136" t="e">
        <f t="shared" si="112"/>
        <v>#VALUE!</v>
      </c>
      <c r="H375" s="148" t="e">
        <f t="shared" si="116"/>
        <v>#VALUE!</v>
      </c>
      <c r="I375" s="148" t="e">
        <f t="shared" si="123"/>
        <v>#VALUE!</v>
      </c>
      <c r="J375" s="148" t="e">
        <f t="shared" si="113"/>
        <v>#VALUE!</v>
      </c>
      <c r="K375" s="148" t="e">
        <f t="shared" si="124"/>
        <v>#VALUE!</v>
      </c>
      <c r="L375" s="148" t="e">
        <f t="shared" si="125"/>
        <v>#VALUE!</v>
      </c>
      <c r="M375" s="148" t="e">
        <f t="shared" si="114"/>
        <v>#VALUE!</v>
      </c>
      <c r="N375" s="148" t="e">
        <f t="shared" si="117"/>
        <v>#VALUE!</v>
      </c>
      <c r="O375" s="148"/>
      <c r="P375" s="148"/>
      <c r="Q375" s="148" t="e">
        <f t="shared" si="126"/>
        <v>#VALUE!</v>
      </c>
      <c r="R375" s="148" t="e">
        <f t="shared" si="127"/>
        <v>#VALUE!</v>
      </c>
      <c r="S375" s="137" t="e">
        <f t="shared" si="115"/>
        <v>#VALUE!</v>
      </c>
      <c r="T375" s="275" t="e">
        <f t="shared" si="109"/>
        <v>#VALUE!</v>
      </c>
      <c r="U375" s="275" t="e">
        <f t="shared" si="128"/>
        <v>#VALUE!</v>
      </c>
      <c r="V375" s="275" t="e">
        <f t="shared" ref="U375:AD400" si="129">MAX(0,MIN(MAX(0,$M375),V$7)-V$6)</f>
        <v>#VALUE!</v>
      </c>
      <c r="W375" s="275" t="e">
        <f t="shared" si="129"/>
        <v>#VALUE!</v>
      </c>
      <c r="X375" s="275" t="e">
        <f t="shared" si="129"/>
        <v>#VALUE!</v>
      </c>
      <c r="Y375" s="275" t="e">
        <f t="shared" si="129"/>
        <v>#VALUE!</v>
      </c>
      <c r="Z375" s="275" t="e">
        <f t="shared" si="129"/>
        <v>#VALUE!</v>
      </c>
      <c r="AA375" s="275" t="e">
        <f t="shared" si="129"/>
        <v>#VALUE!</v>
      </c>
      <c r="AB375" s="275" t="e">
        <f t="shared" si="129"/>
        <v>#VALUE!</v>
      </c>
      <c r="AC375" s="275" t="e">
        <f t="shared" si="129"/>
        <v>#VALUE!</v>
      </c>
      <c r="AD375" s="275" t="e">
        <f t="shared" si="129"/>
        <v>#VALUE!</v>
      </c>
      <c r="AE375" s="276" t="e">
        <f t="shared" si="118"/>
        <v>#VALUE!</v>
      </c>
    </row>
    <row r="376" spans="1:31">
      <c r="A376" s="133" t="e">
        <f t="shared" si="119"/>
        <v>#VALUE!</v>
      </c>
      <c r="B376" s="134" t="e">
        <f t="shared" si="120"/>
        <v>#VALUE!</v>
      </c>
      <c r="C376" s="134" t="e">
        <f t="shared" si="121"/>
        <v>#VALUE!</v>
      </c>
      <c r="D376" s="135" t="e">
        <f t="shared" si="122"/>
        <v>#VALUE!</v>
      </c>
      <c r="E376" s="150" t="e">
        <f t="shared" si="110"/>
        <v>#VALUE!</v>
      </c>
      <c r="F376" s="150" t="e">
        <f t="shared" si="111"/>
        <v>#VALUE!</v>
      </c>
      <c r="G376" s="136" t="e">
        <f t="shared" si="112"/>
        <v>#VALUE!</v>
      </c>
      <c r="H376" s="148" t="e">
        <f t="shared" si="116"/>
        <v>#VALUE!</v>
      </c>
      <c r="I376" s="148" t="e">
        <f t="shared" si="123"/>
        <v>#VALUE!</v>
      </c>
      <c r="J376" s="148" t="e">
        <f t="shared" si="113"/>
        <v>#VALUE!</v>
      </c>
      <c r="K376" s="148" t="e">
        <f t="shared" si="124"/>
        <v>#VALUE!</v>
      </c>
      <c r="L376" s="148" t="e">
        <f t="shared" si="125"/>
        <v>#VALUE!</v>
      </c>
      <c r="M376" s="148" t="e">
        <f t="shared" si="114"/>
        <v>#VALUE!</v>
      </c>
      <c r="N376" s="148" t="e">
        <f t="shared" si="117"/>
        <v>#VALUE!</v>
      </c>
      <c r="O376" s="148"/>
      <c r="P376" s="148"/>
      <c r="Q376" s="148" t="e">
        <f t="shared" si="126"/>
        <v>#VALUE!</v>
      </c>
      <c r="R376" s="148" t="e">
        <f t="shared" si="127"/>
        <v>#VALUE!</v>
      </c>
      <c r="S376" s="137" t="e">
        <f t="shared" si="115"/>
        <v>#VALUE!</v>
      </c>
      <c r="T376" s="275" t="e">
        <f t="shared" si="109"/>
        <v>#VALUE!</v>
      </c>
      <c r="U376" s="275" t="e">
        <f t="shared" si="129"/>
        <v>#VALUE!</v>
      </c>
      <c r="V376" s="275" t="e">
        <f t="shared" si="129"/>
        <v>#VALUE!</v>
      </c>
      <c r="W376" s="275" t="e">
        <f t="shared" si="129"/>
        <v>#VALUE!</v>
      </c>
      <c r="X376" s="275" t="e">
        <f t="shared" si="129"/>
        <v>#VALUE!</v>
      </c>
      <c r="Y376" s="275" t="e">
        <f t="shared" si="129"/>
        <v>#VALUE!</v>
      </c>
      <c r="Z376" s="275" t="e">
        <f t="shared" si="129"/>
        <v>#VALUE!</v>
      </c>
      <c r="AA376" s="275" t="e">
        <f t="shared" si="129"/>
        <v>#VALUE!</v>
      </c>
      <c r="AB376" s="275" t="e">
        <f t="shared" si="129"/>
        <v>#VALUE!</v>
      </c>
      <c r="AC376" s="275" t="e">
        <f t="shared" si="129"/>
        <v>#VALUE!</v>
      </c>
      <c r="AD376" s="275" t="e">
        <f t="shared" si="129"/>
        <v>#VALUE!</v>
      </c>
      <c r="AE376" s="276" t="e">
        <f t="shared" si="118"/>
        <v>#VALUE!</v>
      </c>
    </row>
    <row r="377" spans="1:31">
      <c r="A377" s="133" t="e">
        <f t="shared" si="119"/>
        <v>#VALUE!</v>
      </c>
      <c r="B377" s="134" t="e">
        <f t="shared" si="120"/>
        <v>#VALUE!</v>
      </c>
      <c r="C377" s="134" t="e">
        <f t="shared" si="121"/>
        <v>#VALUE!</v>
      </c>
      <c r="D377" s="135" t="e">
        <f t="shared" si="122"/>
        <v>#VALUE!</v>
      </c>
      <c r="E377" s="150" t="e">
        <f t="shared" si="110"/>
        <v>#VALUE!</v>
      </c>
      <c r="F377" s="150" t="e">
        <f t="shared" si="111"/>
        <v>#VALUE!</v>
      </c>
      <c r="G377" s="136" t="e">
        <f t="shared" si="112"/>
        <v>#VALUE!</v>
      </c>
      <c r="H377" s="148" t="e">
        <f t="shared" si="116"/>
        <v>#VALUE!</v>
      </c>
      <c r="I377" s="148" t="e">
        <f t="shared" si="123"/>
        <v>#VALUE!</v>
      </c>
      <c r="J377" s="148" t="e">
        <f t="shared" si="113"/>
        <v>#VALUE!</v>
      </c>
      <c r="K377" s="148" t="e">
        <f t="shared" si="124"/>
        <v>#VALUE!</v>
      </c>
      <c r="L377" s="148" t="e">
        <f t="shared" si="125"/>
        <v>#VALUE!</v>
      </c>
      <c r="M377" s="148" t="e">
        <f t="shared" si="114"/>
        <v>#VALUE!</v>
      </c>
      <c r="N377" s="148" t="e">
        <f t="shared" si="117"/>
        <v>#VALUE!</v>
      </c>
      <c r="O377" s="148"/>
      <c r="P377" s="148"/>
      <c r="Q377" s="148" t="e">
        <f t="shared" si="126"/>
        <v>#VALUE!</v>
      </c>
      <c r="R377" s="148" t="e">
        <f t="shared" si="127"/>
        <v>#VALUE!</v>
      </c>
      <c r="S377" s="137" t="e">
        <f t="shared" si="115"/>
        <v>#VALUE!</v>
      </c>
      <c r="T377" s="275" t="e">
        <f t="shared" si="109"/>
        <v>#VALUE!</v>
      </c>
      <c r="U377" s="275" t="e">
        <f t="shared" si="129"/>
        <v>#VALUE!</v>
      </c>
      <c r="V377" s="275" t="e">
        <f t="shared" si="129"/>
        <v>#VALUE!</v>
      </c>
      <c r="W377" s="275" t="e">
        <f t="shared" si="129"/>
        <v>#VALUE!</v>
      </c>
      <c r="X377" s="275" t="e">
        <f t="shared" si="129"/>
        <v>#VALUE!</v>
      </c>
      <c r="Y377" s="275" t="e">
        <f t="shared" si="129"/>
        <v>#VALUE!</v>
      </c>
      <c r="Z377" s="275" t="e">
        <f t="shared" si="129"/>
        <v>#VALUE!</v>
      </c>
      <c r="AA377" s="275" t="e">
        <f t="shared" si="129"/>
        <v>#VALUE!</v>
      </c>
      <c r="AB377" s="275" t="e">
        <f t="shared" si="129"/>
        <v>#VALUE!</v>
      </c>
      <c r="AC377" s="275" t="e">
        <f t="shared" si="129"/>
        <v>#VALUE!</v>
      </c>
      <c r="AD377" s="275" t="e">
        <f t="shared" si="129"/>
        <v>#VALUE!</v>
      </c>
      <c r="AE377" s="276" t="e">
        <f t="shared" si="118"/>
        <v>#VALUE!</v>
      </c>
    </row>
    <row r="378" spans="1:31">
      <c r="A378" s="133" t="e">
        <f t="shared" si="119"/>
        <v>#VALUE!</v>
      </c>
      <c r="B378" s="134" t="e">
        <f t="shared" si="120"/>
        <v>#VALUE!</v>
      </c>
      <c r="C378" s="134" t="e">
        <f t="shared" si="121"/>
        <v>#VALUE!</v>
      </c>
      <c r="D378" s="135" t="e">
        <f t="shared" si="122"/>
        <v>#VALUE!</v>
      </c>
      <c r="E378" s="150" t="e">
        <f t="shared" si="110"/>
        <v>#VALUE!</v>
      </c>
      <c r="F378" s="150" t="e">
        <f t="shared" si="111"/>
        <v>#VALUE!</v>
      </c>
      <c r="G378" s="136" t="e">
        <f t="shared" si="112"/>
        <v>#VALUE!</v>
      </c>
      <c r="H378" s="148" t="e">
        <f t="shared" si="116"/>
        <v>#VALUE!</v>
      </c>
      <c r="I378" s="148" t="e">
        <f t="shared" si="123"/>
        <v>#VALUE!</v>
      </c>
      <c r="J378" s="148" t="e">
        <f t="shared" si="113"/>
        <v>#VALUE!</v>
      </c>
      <c r="K378" s="148" t="e">
        <f t="shared" si="124"/>
        <v>#VALUE!</v>
      </c>
      <c r="L378" s="148" t="e">
        <f t="shared" si="125"/>
        <v>#VALUE!</v>
      </c>
      <c r="M378" s="148" t="e">
        <f t="shared" si="114"/>
        <v>#VALUE!</v>
      </c>
      <c r="N378" s="148" t="e">
        <f t="shared" si="117"/>
        <v>#VALUE!</v>
      </c>
      <c r="O378" s="148"/>
      <c r="P378" s="148"/>
      <c r="Q378" s="148" t="e">
        <f t="shared" si="126"/>
        <v>#VALUE!</v>
      </c>
      <c r="R378" s="148" t="e">
        <f t="shared" si="127"/>
        <v>#VALUE!</v>
      </c>
      <c r="S378" s="137" t="e">
        <f t="shared" si="115"/>
        <v>#VALUE!</v>
      </c>
      <c r="T378" s="275" t="e">
        <f t="shared" si="109"/>
        <v>#VALUE!</v>
      </c>
      <c r="U378" s="275" t="e">
        <f t="shared" si="129"/>
        <v>#VALUE!</v>
      </c>
      <c r="V378" s="275" t="e">
        <f t="shared" si="129"/>
        <v>#VALUE!</v>
      </c>
      <c r="W378" s="275" t="e">
        <f t="shared" si="129"/>
        <v>#VALUE!</v>
      </c>
      <c r="X378" s="275" t="e">
        <f t="shared" si="129"/>
        <v>#VALUE!</v>
      </c>
      <c r="Y378" s="275" t="e">
        <f t="shared" si="129"/>
        <v>#VALUE!</v>
      </c>
      <c r="Z378" s="275" t="e">
        <f t="shared" si="129"/>
        <v>#VALUE!</v>
      </c>
      <c r="AA378" s="275" t="e">
        <f t="shared" si="129"/>
        <v>#VALUE!</v>
      </c>
      <c r="AB378" s="275" t="e">
        <f t="shared" si="129"/>
        <v>#VALUE!</v>
      </c>
      <c r="AC378" s="275" t="e">
        <f t="shared" si="129"/>
        <v>#VALUE!</v>
      </c>
      <c r="AD378" s="275" t="e">
        <f t="shared" si="129"/>
        <v>#VALUE!</v>
      </c>
      <c r="AE378" s="276" t="e">
        <f t="shared" si="118"/>
        <v>#VALUE!</v>
      </c>
    </row>
    <row r="379" spans="1:31">
      <c r="A379" s="133" t="e">
        <f t="shared" si="119"/>
        <v>#VALUE!</v>
      </c>
      <c r="B379" s="134" t="e">
        <f t="shared" si="120"/>
        <v>#VALUE!</v>
      </c>
      <c r="C379" s="134" t="e">
        <f t="shared" si="121"/>
        <v>#VALUE!</v>
      </c>
      <c r="D379" s="135" t="e">
        <f t="shared" si="122"/>
        <v>#VALUE!</v>
      </c>
      <c r="E379" s="150" t="e">
        <f t="shared" si="110"/>
        <v>#VALUE!</v>
      </c>
      <c r="F379" s="150" t="e">
        <f t="shared" si="111"/>
        <v>#VALUE!</v>
      </c>
      <c r="G379" s="136" t="e">
        <f t="shared" si="112"/>
        <v>#VALUE!</v>
      </c>
      <c r="H379" s="148" t="e">
        <f t="shared" si="116"/>
        <v>#VALUE!</v>
      </c>
      <c r="I379" s="148" t="e">
        <f t="shared" si="123"/>
        <v>#VALUE!</v>
      </c>
      <c r="J379" s="148" t="e">
        <f t="shared" si="113"/>
        <v>#VALUE!</v>
      </c>
      <c r="K379" s="148" t="e">
        <f t="shared" si="124"/>
        <v>#VALUE!</v>
      </c>
      <c r="L379" s="148" t="e">
        <f t="shared" si="125"/>
        <v>#VALUE!</v>
      </c>
      <c r="M379" s="148" t="e">
        <f t="shared" si="114"/>
        <v>#VALUE!</v>
      </c>
      <c r="N379" s="148" t="e">
        <f t="shared" si="117"/>
        <v>#VALUE!</v>
      </c>
      <c r="O379" s="148"/>
      <c r="P379" s="148"/>
      <c r="Q379" s="148" t="e">
        <f t="shared" si="126"/>
        <v>#VALUE!</v>
      </c>
      <c r="R379" s="148" t="e">
        <f t="shared" si="127"/>
        <v>#VALUE!</v>
      </c>
      <c r="S379" s="137" t="e">
        <f t="shared" si="115"/>
        <v>#VALUE!</v>
      </c>
      <c r="T379" s="275" t="e">
        <f t="shared" si="109"/>
        <v>#VALUE!</v>
      </c>
      <c r="U379" s="275" t="e">
        <f t="shared" si="129"/>
        <v>#VALUE!</v>
      </c>
      <c r="V379" s="275" t="e">
        <f t="shared" si="129"/>
        <v>#VALUE!</v>
      </c>
      <c r="W379" s="275" t="e">
        <f t="shared" si="129"/>
        <v>#VALUE!</v>
      </c>
      <c r="X379" s="275" t="e">
        <f t="shared" si="129"/>
        <v>#VALUE!</v>
      </c>
      <c r="Y379" s="275" t="e">
        <f t="shared" si="129"/>
        <v>#VALUE!</v>
      </c>
      <c r="Z379" s="275" t="e">
        <f t="shared" si="129"/>
        <v>#VALUE!</v>
      </c>
      <c r="AA379" s="275" t="e">
        <f t="shared" si="129"/>
        <v>#VALUE!</v>
      </c>
      <c r="AB379" s="275" t="e">
        <f t="shared" si="129"/>
        <v>#VALUE!</v>
      </c>
      <c r="AC379" s="275" t="e">
        <f t="shared" si="129"/>
        <v>#VALUE!</v>
      </c>
      <c r="AD379" s="275" t="e">
        <f t="shared" si="129"/>
        <v>#VALUE!</v>
      </c>
      <c r="AE379" s="276" t="e">
        <f t="shared" si="118"/>
        <v>#VALUE!</v>
      </c>
    </row>
    <row r="380" spans="1:31">
      <c r="A380" s="133" t="e">
        <f t="shared" si="119"/>
        <v>#VALUE!</v>
      </c>
      <c r="B380" s="134" t="e">
        <f t="shared" si="120"/>
        <v>#VALUE!</v>
      </c>
      <c r="C380" s="134" t="e">
        <f t="shared" si="121"/>
        <v>#VALUE!</v>
      </c>
      <c r="D380" s="135" t="e">
        <f t="shared" si="122"/>
        <v>#VALUE!</v>
      </c>
      <c r="E380" s="150" t="e">
        <f t="shared" si="110"/>
        <v>#VALUE!</v>
      </c>
      <c r="F380" s="150" t="e">
        <f t="shared" si="111"/>
        <v>#VALUE!</v>
      </c>
      <c r="G380" s="136" t="e">
        <f t="shared" si="112"/>
        <v>#VALUE!</v>
      </c>
      <c r="H380" s="148" t="e">
        <f t="shared" si="116"/>
        <v>#VALUE!</v>
      </c>
      <c r="I380" s="148" t="e">
        <f t="shared" si="123"/>
        <v>#VALUE!</v>
      </c>
      <c r="J380" s="148" t="e">
        <f t="shared" si="113"/>
        <v>#VALUE!</v>
      </c>
      <c r="K380" s="148" t="e">
        <f t="shared" si="124"/>
        <v>#VALUE!</v>
      </c>
      <c r="L380" s="148" t="e">
        <f t="shared" si="125"/>
        <v>#VALUE!</v>
      </c>
      <c r="M380" s="148" t="e">
        <f t="shared" si="114"/>
        <v>#VALUE!</v>
      </c>
      <c r="N380" s="148" t="e">
        <f t="shared" si="117"/>
        <v>#VALUE!</v>
      </c>
      <c r="O380" s="148"/>
      <c r="P380" s="148"/>
      <c r="Q380" s="148" t="e">
        <f t="shared" si="126"/>
        <v>#VALUE!</v>
      </c>
      <c r="R380" s="148" t="e">
        <f t="shared" si="127"/>
        <v>#VALUE!</v>
      </c>
      <c r="S380" s="137" t="e">
        <f t="shared" si="115"/>
        <v>#VALUE!</v>
      </c>
      <c r="T380" s="275" t="e">
        <f t="shared" si="109"/>
        <v>#VALUE!</v>
      </c>
      <c r="U380" s="275" t="e">
        <f t="shared" si="129"/>
        <v>#VALUE!</v>
      </c>
      <c r="V380" s="275" t="e">
        <f t="shared" si="129"/>
        <v>#VALUE!</v>
      </c>
      <c r="W380" s="275" t="e">
        <f t="shared" si="129"/>
        <v>#VALUE!</v>
      </c>
      <c r="X380" s="275" t="e">
        <f t="shared" si="129"/>
        <v>#VALUE!</v>
      </c>
      <c r="Y380" s="275" t="e">
        <f t="shared" si="129"/>
        <v>#VALUE!</v>
      </c>
      <c r="Z380" s="275" t="e">
        <f t="shared" si="129"/>
        <v>#VALUE!</v>
      </c>
      <c r="AA380" s="275" t="e">
        <f t="shared" si="129"/>
        <v>#VALUE!</v>
      </c>
      <c r="AB380" s="275" t="e">
        <f t="shared" si="129"/>
        <v>#VALUE!</v>
      </c>
      <c r="AC380" s="275" t="e">
        <f t="shared" si="129"/>
        <v>#VALUE!</v>
      </c>
      <c r="AD380" s="275" t="e">
        <f t="shared" si="129"/>
        <v>#VALUE!</v>
      </c>
      <c r="AE380" s="276" t="e">
        <f t="shared" si="118"/>
        <v>#VALUE!</v>
      </c>
    </row>
    <row r="381" spans="1:31">
      <c r="A381" s="133" t="e">
        <f t="shared" si="119"/>
        <v>#VALUE!</v>
      </c>
      <c r="B381" s="134" t="e">
        <f t="shared" si="120"/>
        <v>#VALUE!</v>
      </c>
      <c r="C381" s="134" t="e">
        <f t="shared" si="121"/>
        <v>#VALUE!</v>
      </c>
      <c r="D381" s="135" t="e">
        <f t="shared" si="122"/>
        <v>#VALUE!</v>
      </c>
      <c r="E381" s="150" t="e">
        <f t="shared" si="110"/>
        <v>#VALUE!</v>
      </c>
      <c r="F381" s="150" t="e">
        <f t="shared" si="111"/>
        <v>#VALUE!</v>
      </c>
      <c r="G381" s="136" t="e">
        <f t="shared" si="112"/>
        <v>#VALUE!</v>
      </c>
      <c r="H381" s="148" t="e">
        <f t="shared" si="116"/>
        <v>#VALUE!</v>
      </c>
      <c r="I381" s="148" t="e">
        <f t="shared" si="123"/>
        <v>#VALUE!</v>
      </c>
      <c r="J381" s="148" t="e">
        <f t="shared" si="113"/>
        <v>#VALUE!</v>
      </c>
      <c r="K381" s="148" t="e">
        <f t="shared" si="124"/>
        <v>#VALUE!</v>
      </c>
      <c r="L381" s="148" t="e">
        <f t="shared" si="125"/>
        <v>#VALUE!</v>
      </c>
      <c r="M381" s="148" t="e">
        <f t="shared" si="114"/>
        <v>#VALUE!</v>
      </c>
      <c r="N381" s="148" t="e">
        <f t="shared" si="117"/>
        <v>#VALUE!</v>
      </c>
      <c r="O381" s="148"/>
      <c r="P381" s="148"/>
      <c r="Q381" s="148" t="e">
        <f t="shared" si="126"/>
        <v>#VALUE!</v>
      </c>
      <c r="R381" s="148" t="e">
        <f t="shared" si="127"/>
        <v>#VALUE!</v>
      </c>
      <c r="S381" s="137" t="e">
        <f t="shared" si="115"/>
        <v>#VALUE!</v>
      </c>
      <c r="T381" s="275" t="e">
        <f t="shared" si="109"/>
        <v>#VALUE!</v>
      </c>
      <c r="U381" s="275" t="e">
        <f t="shared" si="129"/>
        <v>#VALUE!</v>
      </c>
      <c r="V381" s="275" t="e">
        <f t="shared" si="129"/>
        <v>#VALUE!</v>
      </c>
      <c r="W381" s="275" t="e">
        <f t="shared" si="129"/>
        <v>#VALUE!</v>
      </c>
      <c r="X381" s="275" t="e">
        <f t="shared" si="129"/>
        <v>#VALUE!</v>
      </c>
      <c r="Y381" s="275" t="e">
        <f t="shared" si="129"/>
        <v>#VALUE!</v>
      </c>
      <c r="Z381" s="275" t="e">
        <f t="shared" si="129"/>
        <v>#VALUE!</v>
      </c>
      <c r="AA381" s="275" t="e">
        <f t="shared" si="129"/>
        <v>#VALUE!</v>
      </c>
      <c r="AB381" s="275" t="e">
        <f t="shared" si="129"/>
        <v>#VALUE!</v>
      </c>
      <c r="AC381" s="275" t="e">
        <f t="shared" si="129"/>
        <v>#VALUE!</v>
      </c>
      <c r="AD381" s="275" t="e">
        <f t="shared" si="129"/>
        <v>#VALUE!</v>
      </c>
      <c r="AE381" s="276" t="e">
        <f t="shared" si="118"/>
        <v>#VALUE!</v>
      </c>
    </row>
    <row r="382" spans="1:31">
      <c r="A382" s="133" t="e">
        <f t="shared" si="119"/>
        <v>#VALUE!</v>
      </c>
      <c r="B382" s="134" t="e">
        <f t="shared" si="120"/>
        <v>#VALUE!</v>
      </c>
      <c r="C382" s="134" t="e">
        <f t="shared" si="121"/>
        <v>#VALUE!</v>
      </c>
      <c r="D382" s="135" t="e">
        <f t="shared" si="122"/>
        <v>#VALUE!</v>
      </c>
      <c r="E382" s="150" t="e">
        <f t="shared" si="110"/>
        <v>#VALUE!</v>
      </c>
      <c r="F382" s="150" t="e">
        <f t="shared" si="111"/>
        <v>#VALUE!</v>
      </c>
      <c r="G382" s="136" t="e">
        <f t="shared" si="112"/>
        <v>#VALUE!</v>
      </c>
      <c r="H382" s="148" t="e">
        <f t="shared" si="116"/>
        <v>#VALUE!</v>
      </c>
      <c r="I382" s="148" t="e">
        <f t="shared" si="123"/>
        <v>#VALUE!</v>
      </c>
      <c r="J382" s="148" t="e">
        <f t="shared" si="113"/>
        <v>#VALUE!</v>
      </c>
      <c r="K382" s="148" t="e">
        <f t="shared" si="124"/>
        <v>#VALUE!</v>
      </c>
      <c r="L382" s="148" t="e">
        <f t="shared" si="125"/>
        <v>#VALUE!</v>
      </c>
      <c r="M382" s="148" t="e">
        <f t="shared" si="114"/>
        <v>#VALUE!</v>
      </c>
      <c r="N382" s="148" t="e">
        <f t="shared" si="117"/>
        <v>#VALUE!</v>
      </c>
      <c r="O382" s="148"/>
      <c r="P382" s="148"/>
      <c r="Q382" s="148" t="e">
        <f t="shared" si="126"/>
        <v>#VALUE!</v>
      </c>
      <c r="R382" s="148" t="e">
        <f t="shared" si="127"/>
        <v>#VALUE!</v>
      </c>
      <c r="S382" s="137" t="e">
        <f t="shared" si="115"/>
        <v>#VALUE!</v>
      </c>
      <c r="T382" s="275" t="e">
        <f t="shared" si="109"/>
        <v>#VALUE!</v>
      </c>
      <c r="U382" s="275" t="e">
        <f t="shared" si="129"/>
        <v>#VALUE!</v>
      </c>
      <c r="V382" s="275" t="e">
        <f t="shared" si="129"/>
        <v>#VALUE!</v>
      </c>
      <c r="W382" s="275" t="e">
        <f t="shared" si="129"/>
        <v>#VALUE!</v>
      </c>
      <c r="X382" s="275" t="e">
        <f t="shared" si="129"/>
        <v>#VALUE!</v>
      </c>
      <c r="Y382" s="275" t="e">
        <f t="shared" si="129"/>
        <v>#VALUE!</v>
      </c>
      <c r="Z382" s="275" t="e">
        <f t="shared" si="129"/>
        <v>#VALUE!</v>
      </c>
      <c r="AA382" s="275" t="e">
        <f t="shared" si="129"/>
        <v>#VALUE!</v>
      </c>
      <c r="AB382" s="275" t="e">
        <f t="shared" si="129"/>
        <v>#VALUE!</v>
      </c>
      <c r="AC382" s="275" t="e">
        <f t="shared" si="129"/>
        <v>#VALUE!</v>
      </c>
      <c r="AD382" s="275" t="e">
        <f t="shared" si="129"/>
        <v>#VALUE!</v>
      </c>
      <c r="AE382" s="276" t="e">
        <f t="shared" si="118"/>
        <v>#VALUE!</v>
      </c>
    </row>
    <row r="383" spans="1:31">
      <c r="A383" s="133" t="e">
        <f t="shared" si="119"/>
        <v>#VALUE!</v>
      </c>
      <c r="B383" s="134" t="e">
        <f t="shared" si="120"/>
        <v>#VALUE!</v>
      </c>
      <c r="C383" s="134" t="e">
        <f t="shared" si="121"/>
        <v>#VALUE!</v>
      </c>
      <c r="D383" s="135" t="e">
        <f t="shared" si="122"/>
        <v>#VALUE!</v>
      </c>
      <c r="E383" s="150" t="e">
        <f t="shared" si="110"/>
        <v>#VALUE!</v>
      </c>
      <c r="F383" s="150" t="e">
        <f t="shared" si="111"/>
        <v>#VALUE!</v>
      </c>
      <c r="G383" s="136" t="e">
        <f t="shared" si="112"/>
        <v>#VALUE!</v>
      </c>
      <c r="H383" s="148" t="e">
        <f t="shared" si="116"/>
        <v>#VALUE!</v>
      </c>
      <c r="I383" s="148" t="e">
        <f t="shared" si="123"/>
        <v>#VALUE!</v>
      </c>
      <c r="J383" s="148" t="e">
        <f t="shared" si="113"/>
        <v>#VALUE!</v>
      </c>
      <c r="K383" s="148" t="e">
        <f t="shared" si="124"/>
        <v>#VALUE!</v>
      </c>
      <c r="L383" s="148" t="e">
        <f t="shared" si="125"/>
        <v>#VALUE!</v>
      </c>
      <c r="M383" s="148" t="e">
        <f t="shared" si="114"/>
        <v>#VALUE!</v>
      </c>
      <c r="N383" s="148" t="e">
        <f t="shared" si="117"/>
        <v>#VALUE!</v>
      </c>
      <c r="O383" s="148"/>
      <c r="P383" s="148"/>
      <c r="Q383" s="148" t="e">
        <f t="shared" si="126"/>
        <v>#VALUE!</v>
      </c>
      <c r="R383" s="148" t="e">
        <f t="shared" si="127"/>
        <v>#VALUE!</v>
      </c>
      <c r="S383" s="137" t="e">
        <f t="shared" si="115"/>
        <v>#VALUE!</v>
      </c>
      <c r="T383" s="275" t="e">
        <f t="shared" si="109"/>
        <v>#VALUE!</v>
      </c>
      <c r="U383" s="275" t="e">
        <f t="shared" si="129"/>
        <v>#VALUE!</v>
      </c>
      <c r="V383" s="275" t="e">
        <f t="shared" si="129"/>
        <v>#VALUE!</v>
      </c>
      <c r="W383" s="275" t="e">
        <f t="shared" si="129"/>
        <v>#VALUE!</v>
      </c>
      <c r="X383" s="275" t="e">
        <f t="shared" si="129"/>
        <v>#VALUE!</v>
      </c>
      <c r="Y383" s="275" t="e">
        <f t="shared" si="129"/>
        <v>#VALUE!</v>
      </c>
      <c r="Z383" s="275" t="e">
        <f t="shared" si="129"/>
        <v>#VALUE!</v>
      </c>
      <c r="AA383" s="275" t="e">
        <f t="shared" si="129"/>
        <v>#VALUE!</v>
      </c>
      <c r="AB383" s="275" t="e">
        <f t="shared" si="129"/>
        <v>#VALUE!</v>
      </c>
      <c r="AC383" s="275" t="e">
        <f t="shared" si="129"/>
        <v>#VALUE!</v>
      </c>
      <c r="AD383" s="275" t="e">
        <f t="shared" si="129"/>
        <v>#VALUE!</v>
      </c>
      <c r="AE383" s="276" t="e">
        <f t="shared" si="118"/>
        <v>#VALUE!</v>
      </c>
    </row>
    <row r="384" spans="1:31">
      <c r="A384" s="133" t="e">
        <f t="shared" si="119"/>
        <v>#VALUE!</v>
      </c>
      <c r="B384" s="134" t="e">
        <f t="shared" si="120"/>
        <v>#VALUE!</v>
      </c>
      <c r="C384" s="134" t="e">
        <f t="shared" si="121"/>
        <v>#VALUE!</v>
      </c>
      <c r="D384" s="135" t="e">
        <f t="shared" si="122"/>
        <v>#VALUE!</v>
      </c>
      <c r="E384" s="150" t="e">
        <f t="shared" si="110"/>
        <v>#VALUE!</v>
      </c>
      <c r="F384" s="150" t="e">
        <f t="shared" si="111"/>
        <v>#VALUE!</v>
      </c>
      <c r="G384" s="136" t="e">
        <f t="shared" si="112"/>
        <v>#VALUE!</v>
      </c>
      <c r="H384" s="148" t="e">
        <f t="shared" si="116"/>
        <v>#VALUE!</v>
      </c>
      <c r="I384" s="148" t="e">
        <f t="shared" si="123"/>
        <v>#VALUE!</v>
      </c>
      <c r="J384" s="148" t="e">
        <f t="shared" si="113"/>
        <v>#VALUE!</v>
      </c>
      <c r="K384" s="148" t="e">
        <f t="shared" si="124"/>
        <v>#VALUE!</v>
      </c>
      <c r="L384" s="148" t="e">
        <f t="shared" si="125"/>
        <v>#VALUE!</v>
      </c>
      <c r="M384" s="148" t="e">
        <f t="shared" si="114"/>
        <v>#VALUE!</v>
      </c>
      <c r="N384" s="148" t="e">
        <f t="shared" si="117"/>
        <v>#VALUE!</v>
      </c>
      <c r="O384" s="148"/>
      <c r="P384" s="148"/>
      <c r="Q384" s="148" t="e">
        <f t="shared" si="126"/>
        <v>#VALUE!</v>
      </c>
      <c r="R384" s="148" t="e">
        <f t="shared" si="127"/>
        <v>#VALUE!</v>
      </c>
      <c r="S384" s="137" t="e">
        <f t="shared" si="115"/>
        <v>#VALUE!</v>
      </c>
      <c r="T384" s="275" t="e">
        <f t="shared" si="109"/>
        <v>#VALUE!</v>
      </c>
      <c r="U384" s="275" t="e">
        <f t="shared" si="129"/>
        <v>#VALUE!</v>
      </c>
      <c r="V384" s="275" t="e">
        <f t="shared" si="129"/>
        <v>#VALUE!</v>
      </c>
      <c r="W384" s="275" t="e">
        <f t="shared" si="129"/>
        <v>#VALUE!</v>
      </c>
      <c r="X384" s="275" t="e">
        <f t="shared" si="129"/>
        <v>#VALUE!</v>
      </c>
      <c r="Y384" s="275" t="e">
        <f t="shared" si="129"/>
        <v>#VALUE!</v>
      </c>
      <c r="Z384" s="275" t="e">
        <f t="shared" si="129"/>
        <v>#VALUE!</v>
      </c>
      <c r="AA384" s="275" t="e">
        <f t="shared" si="129"/>
        <v>#VALUE!</v>
      </c>
      <c r="AB384" s="275" t="e">
        <f t="shared" si="129"/>
        <v>#VALUE!</v>
      </c>
      <c r="AC384" s="275" t="e">
        <f t="shared" si="129"/>
        <v>#VALUE!</v>
      </c>
      <c r="AD384" s="275" t="e">
        <f t="shared" si="129"/>
        <v>#VALUE!</v>
      </c>
      <c r="AE384" s="276" t="e">
        <f t="shared" si="118"/>
        <v>#VALUE!</v>
      </c>
    </row>
    <row r="385" spans="1:31">
      <c r="A385" s="133" t="e">
        <f t="shared" si="119"/>
        <v>#VALUE!</v>
      </c>
      <c r="B385" s="134" t="e">
        <f t="shared" si="120"/>
        <v>#VALUE!</v>
      </c>
      <c r="C385" s="134" t="e">
        <f t="shared" si="121"/>
        <v>#VALUE!</v>
      </c>
      <c r="D385" s="135" t="e">
        <f t="shared" si="122"/>
        <v>#VALUE!</v>
      </c>
      <c r="E385" s="150" t="e">
        <f t="shared" si="110"/>
        <v>#VALUE!</v>
      </c>
      <c r="F385" s="150" t="e">
        <f t="shared" si="111"/>
        <v>#VALUE!</v>
      </c>
      <c r="G385" s="136" t="e">
        <f t="shared" si="112"/>
        <v>#VALUE!</v>
      </c>
      <c r="H385" s="148" t="e">
        <f t="shared" si="116"/>
        <v>#VALUE!</v>
      </c>
      <c r="I385" s="148" t="e">
        <f t="shared" si="123"/>
        <v>#VALUE!</v>
      </c>
      <c r="J385" s="148" t="e">
        <f t="shared" si="113"/>
        <v>#VALUE!</v>
      </c>
      <c r="K385" s="148" t="e">
        <f t="shared" si="124"/>
        <v>#VALUE!</v>
      </c>
      <c r="L385" s="148" t="e">
        <f t="shared" si="125"/>
        <v>#VALUE!</v>
      </c>
      <c r="M385" s="148" t="e">
        <f t="shared" si="114"/>
        <v>#VALUE!</v>
      </c>
      <c r="N385" s="148" t="e">
        <f t="shared" si="117"/>
        <v>#VALUE!</v>
      </c>
      <c r="O385" s="148"/>
      <c r="P385" s="148"/>
      <c r="Q385" s="148" t="e">
        <f t="shared" si="126"/>
        <v>#VALUE!</v>
      </c>
      <c r="R385" s="148" t="e">
        <f t="shared" si="127"/>
        <v>#VALUE!</v>
      </c>
      <c r="S385" s="137" t="e">
        <f t="shared" si="115"/>
        <v>#VALUE!</v>
      </c>
      <c r="T385" s="275" t="e">
        <f t="shared" si="109"/>
        <v>#VALUE!</v>
      </c>
      <c r="U385" s="275" t="e">
        <f t="shared" si="129"/>
        <v>#VALUE!</v>
      </c>
      <c r="V385" s="275" t="e">
        <f t="shared" si="129"/>
        <v>#VALUE!</v>
      </c>
      <c r="W385" s="275" t="e">
        <f t="shared" si="129"/>
        <v>#VALUE!</v>
      </c>
      <c r="X385" s="275" t="e">
        <f t="shared" si="129"/>
        <v>#VALUE!</v>
      </c>
      <c r="Y385" s="275" t="e">
        <f t="shared" si="129"/>
        <v>#VALUE!</v>
      </c>
      <c r="Z385" s="275" t="e">
        <f t="shared" si="129"/>
        <v>#VALUE!</v>
      </c>
      <c r="AA385" s="275" t="e">
        <f t="shared" si="129"/>
        <v>#VALUE!</v>
      </c>
      <c r="AB385" s="275" t="e">
        <f t="shared" si="129"/>
        <v>#VALUE!</v>
      </c>
      <c r="AC385" s="275" t="e">
        <f t="shared" si="129"/>
        <v>#VALUE!</v>
      </c>
      <c r="AD385" s="275" t="e">
        <f t="shared" si="129"/>
        <v>#VALUE!</v>
      </c>
      <c r="AE385" s="276" t="e">
        <f t="shared" si="118"/>
        <v>#VALUE!</v>
      </c>
    </row>
    <row r="386" spans="1:31">
      <c r="A386" s="133" t="e">
        <f t="shared" si="119"/>
        <v>#VALUE!</v>
      </c>
      <c r="B386" s="134" t="e">
        <f t="shared" si="120"/>
        <v>#VALUE!</v>
      </c>
      <c r="C386" s="134" t="e">
        <f t="shared" si="121"/>
        <v>#VALUE!</v>
      </c>
      <c r="D386" s="135" t="e">
        <f t="shared" si="122"/>
        <v>#VALUE!</v>
      </c>
      <c r="E386" s="150" t="e">
        <f t="shared" si="110"/>
        <v>#VALUE!</v>
      </c>
      <c r="F386" s="150" t="e">
        <f t="shared" si="111"/>
        <v>#VALUE!</v>
      </c>
      <c r="G386" s="136" t="e">
        <f t="shared" si="112"/>
        <v>#VALUE!</v>
      </c>
      <c r="H386" s="148" t="e">
        <f t="shared" si="116"/>
        <v>#VALUE!</v>
      </c>
      <c r="I386" s="148" t="e">
        <f t="shared" si="123"/>
        <v>#VALUE!</v>
      </c>
      <c r="J386" s="148" t="e">
        <f t="shared" si="113"/>
        <v>#VALUE!</v>
      </c>
      <c r="K386" s="148" t="e">
        <f t="shared" si="124"/>
        <v>#VALUE!</v>
      </c>
      <c r="L386" s="148" t="e">
        <f t="shared" si="125"/>
        <v>#VALUE!</v>
      </c>
      <c r="M386" s="148" t="e">
        <f t="shared" si="114"/>
        <v>#VALUE!</v>
      </c>
      <c r="N386" s="148" t="e">
        <f t="shared" si="117"/>
        <v>#VALUE!</v>
      </c>
      <c r="O386" s="148"/>
      <c r="P386" s="148"/>
      <c r="Q386" s="148" t="e">
        <f t="shared" si="126"/>
        <v>#VALUE!</v>
      </c>
      <c r="R386" s="148" t="e">
        <f t="shared" si="127"/>
        <v>#VALUE!</v>
      </c>
      <c r="S386" s="137" t="e">
        <f t="shared" si="115"/>
        <v>#VALUE!</v>
      </c>
      <c r="T386" s="275" t="e">
        <f t="shared" si="109"/>
        <v>#VALUE!</v>
      </c>
      <c r="U386" s="275" t="e">
        <f t="shared" si="129"/>
        <v>#VALUE!</v>
      </c>
      <c r="V386" s="275" t="e">
        <f t="shared" si="129"/>
        <v>#VALUE!</v>
      </c>
      <c r="W386" s="275" t="e">
        <f t="shared" si="129"/>
        <v>#VALUE!</v>
      </c>
      <c r="X386" s="275" t="e">
        <f t="shared" si="129"/>
        <v>#VALUE!</v>
      </c>
      <c r="Y386" s="275" t="e">
        <f t="shared" si="129"/>
        <v>#VALUE!</v>
      </c>
      <c r="Z386" s="275" t="e">
        <f t="shared" si="129"/>
        <v>#VALUE!</v>
      </c>
      <c r="AA386" s="275" t="e">
        <f t="shared" si="129"/>
        <v>#VALUE!</v>
      </c>
      <c r="AB386" s="275" t="e">
        <f t="shared" si="129"/>
        <v>#VALUE!</v>
      </c>
      <c r="AC386" s="275" t="e">
        <f t="shared" si="129"/>
        <v>#VALUE!</v>
      </c>
      <c r="AD386" s="275" t="e">
        <f t="shared" si="129"/>
        <v>#VALUE!</v>
      </c>
      <c r="AE386" s="276" t="e">
        <f t="shared" si="118"/>
        <v>#VALUE!</v>
      </c>
    </row>
    <row r="387" spans="1:31">
      <c r="A387" s="133" t="e">
        <f t="shared" si="119"/>
        <v>#VALUE!</v>
      </c>
      <c r="B387" s="134" t="e">
        <f t="shared" si="120"/>
        <v>#VALUE!</v>
      </c>
      <c r="C387" s="134" t="e">
        <f t="shared" si="121"/>
        <v>#VALUE!</v>
      </c>
      <c r="D387" s="135" t="e">
        <f t="shared" si="122"/>
        <v>#VALUE!</v>
      </c>
      <c r="E387" s="150" t="e">
        <f t="shared" si="110"/>
        <v>#VALUE!</v>
      </c>
      <c r="F387" s="150" t="e">
        <f t="shared" si="111"/>
        <v>#VALUE!</v>
      </c>
      <c r="G387" s="136" t="e">
        <f t="shared" si="112"/>
        <v>#VALUE!</v>
      </c>
      <c r="H387" s="148" t="e">
        <f t="shared" si="116"/>
        <v>#VALUE!</v>
      </c>
      <c r="I387" s="148" t="e">
        <f t="shared" si="123"/>
        <v>#VALUE!</v>
      </c>
      <c r="J387" s="148" t="e">
        <f t="shared" si="113"/>
        <v>#VALUE!</v>
      </c>
      <c r="K387" s="148" t="e">
        <f t="shared" si="124"/>
        <v>#VALUE!</v>
      </c>
      <c r="L387" s="148" t="e">
        <f t="shared" si="125"/>
        <v>#VALUE!</v>
      </c>
      <c r="M387" s="148" t="e">
        <f t="shared" si="114"/>
        <v>#VALUE!</v>
      </c>
      <c r="N387" s="148" t="e">
        <f t="shared" si="117"/>
        <v>#VALUE!</v>
      </c>
      <c r="O387" s="148"/>
      <c r="P387" s="148"/>
      <c r="Q387" s="148" t="e">
        <f t="shared" si="126"/>
        <v>#VALUE!</v>
      </c>
      <c r="R387" s="148" t="e">
        <f t="shared" si="127"/>
        <v>#VALUE!</v>
      </c>
      <c r="S387" s="137" t="e">
        <f t="shared" si="115"/>
        <v>#VALUE!</v>
      </c>
      <c r="T387" s="275" t="e">
        <f t="shared" si="109"/>
        <v>#VALUE!</v>
      </c>
      <c r="U387" s="275" t="e">
        <f t="shared" si="129"/>
        <v>#VALUE!</v>
      </c>
      <c r="V387" s="275" t="e">
        <f t="shared" si="129"/>
        <v>#VALUE!</v>
      </c>
      <c r="W387" s="275" t="e">
        <f t="shared" si="129"/>
        <v>#VALUE!</v>
      </c>
      <c r="X387" s="275" t="e">
        <f t="shared" si="129"/>
        <v>#VALUE!</v>
      </c>
      <c r="Y387" s="275" t="e">
        <f t="shared" si="129"/>
        <v>#VALUE!</v>
      </c>
      <c r="Z387" s="275" t="e">
        <f t="shared" si="129"/>
        <v>#VALUE!</v>
      </c>
      <c r="AA387" s="275" t="e">
        <f t="shared" si="129"/>
        <v>#VALUE!</v>
      </c>
      <c r="AB387" s="275" t="e">
        <f t="shared" si="129"/>
        <v>#VALUE!</v>
      </c>
      <c r="AC387" s="275" t="e">
        <f t="shared" si="129"/>
        <v>#VALUE!</v>
      </c>
      <c r="AD387" s="275" t="e">
        <f t="shared" si="129"/>
        <v>#VALUE!</v>
      </c>
      <c r="AE387" s="276" t="e">
        <f t="shared" si="118"/>
        <v>#VALUE!</v>
      </c>
    </row>
    <row r="388" spans="1:31">
      <c r="A388" s="133" t="e">
        <f t="shared" si="119"/>
        <v>#VALUE!</v>
      </c>
      <c r="B388" s="134" t="e">
        <f t="shared" si="120"/>
        <v>#VALUE!</v>
      </c>
      <c r="C388" s="134" t="e">
        <f t="shared" si="121"/>
        <v>#VALUE!</v>
      </c>
      <c r="D388" s="135" t="e">
        <f t="shared" si="122"/>
        <v>#VALUE!</v>
      </c>
      <c r="E388" s="150" t="e">
        <f t="shared" si="110"/>
        <v>#VALUE!</v>
      </c>
      <c r="F388" s="150" t="e">
        <f t="shared" si="111"/>
        <v>#VALUE!</v>
      </c>
      <c r="G388" s="136" t="e">
        <f t="shared" si="112"/>
        <v>#VALUE!</v>
      </c>
      <c r="H388" s="148" t="e">
        <f t="shared" si="116"/>
        <v>#VALUE!</v>
      </c>
      <c r="I388" s="148" t="e">
        <f t="shared" si="123"/>
        <v>#VALUE!</v>
      </c>
      <c r="J388" s="148" t="e">
        <f t="shared" si="113"/>
        <v>#VALUE!</v>
      </c>
      <c r="K388" s="148" t="e">
        <f t="shared" si="124"/>
        <v>#VALUE!</v>
      </c>
      <c r="L388" s="148" t="e">
        <f t="shared" si="125"/>
        <v>#VALUE!</v>
      </c>
      <c r="M388" s="148" t="e">
        <f t="shared" si="114"/>
        <v>#VALUE!</v>
      </c>
      <c r="N388" s="148" t="e">
        <f t="shared" si="117"/>
        <v>#VALUE!</v>
      </c>
      <c r="O388" s="148"/>
      <c r="P388" s="148"/>
      <c r="Q388" s="148" t="e">
        <f t="shared" si="126"/>
        <v>#VALUE!</v>
      </c>
      <c r="R388" s="148" t="e">
        <f t="shared" si="127"/>
        <v>#VALUE!</v>
      </c>
      <c r="S388" s="137" t="e">
        <f t="shared" si="115"/>
        <v>#VALUE!</v>
      </c>
      <c r="T388" s="275" t="e">
        <f t="shared" si="109"/>
        <v>#VALUE!</v>
      </c>
      <c r="U388" s="275" t="e">
        <f t="shared" si="129"/>
        <v>#VALUE!</v>
      </c>
      <c r="V388" s="275" t="e">
        <f t="shared" si="129"/>
        <v>#VALUE!</v>
      </c>
      <c r="W388" s="275" t="e">
        <f t="shared" si="129"/>
        <v>#VALUE!</v>
      </c>
      <c r="X388" s="275" t="e">
        <f t="shared" si="129"/>
        <v>#VALUE!</v>
      </c>
      <c r="Y388" s="275" t="e">
        <f t="shared" si="129"/>
        <v>#VALUE!</v>
      </c>
      <c r="Z388" s="275" t="e">
        <f t="shared" si="129"/>
        <v>#VALUE!</v>
      </c>
      <c r="AA388" s="275" t="e">
        <f t="shared" si="129"/>
        <v>#VALUE!</v>
      </c>
      <c r="AB388" s="275" t="e">
        <f t="shared" si="129"/>
        <v>#VALUE!</v>
      </c>
      <c r="AC388" s="275" t="e">
        <f t="shared" si="129"/>
        <v>#VALUE!</v>
      </c>
      <c r="AD388" s="275" t="e">
        <f t="shared" si="129"/>
        <v>#VALUE!</v>
      </c>
      <c r="AE388" s="276" t="e">
        <f t="shared" si="118"/>
        <v>#VALUE!</v>
      </c>
    </row>
    <row r="389" spans="1:31">
      <c r="A389" s="133" t="e">
        <f t="shared" si="119"/>
        <v>#VALUE!</v>
      </c>
      <c r="B389" s="134" t="e">
        <f t="shared" si="120"/>
        <v>#VALUE!</v>
      </c>
      <c r="C389" s="134" t="e">
        <f t="shared" si="121"/>
        <v>#VALUE!</v>
      </c>
      <c r="D389" s="135" t="e">
        <f t="shared" si="122"/>
        <v>#VALUE!</v>
      </c>
      <c r="E389" s="150" t="e">
        <f t="shared" si="110"/>
        <v>#VALUE!</v>
      </c>
      <c r="F389" s="150" t="e">
        <f t="shared" si="111"/>
        <v>#VALUE!</v>
      </c>
      <c r="G389" s="136" t="e">
        <f t="shared" si="112"/>
        <v>#VALUE!</v>
      </c>
      <c r="H389" s="148" t="e">
        <f t="shared" si="116"/>
        <v>#VALUE!</v>
      </c>
      <c r="I389" s="148" t="e">
        <f t="shared" si="123"/>
        <v>#VALUE!</v>
      </c>
      <c r="J389" s="148" t="e">
        <f t="shared" si="113"/>
        <v>#VALUE!</v>
      </c>
      <c r="K389" s="148" t="e">
        <f t="shared" si="124"/>
        <v>#VALUE!</v>
      </c>
      <c r="L389" s="148" t="e">
        <f t="shared" si="125"/>
        <v>#VALUE!</v>
      </c>
      <c r="M389" s="148" t="e">
        <f t="shared" si="114"/>
        <v>#VALUE!</v>
      </c>
      <c r="N389" s="148" t="e">
        <f t="shared" si="117"/>
        <v>#VALUE!</v>
      </c>
      <c r="O389" s="148"/>
      <c r="P389" s="148"/>
      <c r="Q389" s="148" t="e">
        <f t="shared" si="126"/>
        <v>#VALUE!</v>
      </c>
      <c r="R389" s="148" t="e">
        <f t="shared" si="127"/>
        <v>#VALUE!</v>
      </c>
      <c r="S389" s="137" t="e">
        <f t="shared" si="115"/>
        <v>#VALUE!</v>
      </c>
      <c r="T389" s="275" t="e">
        <f t="shared" ref="T389:T452" si="130">MAX(0,MIN(MAX(0,$M389),T$7)-T$6)</f>
        <v>#VALUE!</v>
      </c>
      <c r="U389" s="275" t="e">
        <f t="shared" si="129"/>
        <v>#VALUE!</v>
      </c>
      <c r="V389" s="275" t="e">
        <f t="shared" si="129"/>
        <v>#VALUE!</v>
      </c>
      <c r="W389" s="275" t="e">
        <f t="shared" si="129"/>
        <v>#VALUE!</v>
      </c>
      <c r="X389" s="275" t="e">
        <f t="shared" si="129"/>
        <v>#VALUE!</v>
      </c>
      <c r="Y389" s="275" t="e">
        <f t="shared" si="129"/>
        <v>#VALUE!</v>
      </c>
      <c r="Z389" s="275" t="e">
        <f t="shared" si="129"/>
        <v>#VALUE!</v>
      </c>
      <c r="AA389" s="275" t="e">
        <f t="shared" si="129"/>
        <v>#VALUE!</v>
      </c>
      <c r="AB389" s="275" t="e">
        <f t="shared" si="129"/>
        <v>#VALUE!</v>
      </c>
      <c r="AC389" s="275" t="e">
        <f t="shared" si="129"/>
        <v>#VALUE!</v>
      </c>
      <c r="AD389" s="275" t="e">
        <f t="shared" si="129"/>
        <v>#VALUE!</v>
      </c>
      <c r="AE389" s="276" t="e">
        <f t="shared" si="118"/>
        <v>#VALUE!</v>
      </c>
    </row>
    <row r="390" spans="1:31">
      <c r="A390" s="133" t="e">
        <f t="shared" si="119"/>
        <v>#VALUE!</v>
      </c>
      <c r="B390" s="134" t="e">
        <f t="shared" si="120"/>
        <v>#VALUE!</v>
      </c>
      <c r="C390" s="134" t="e">
        <f t="shared" si="121"/>
        <v>#VALUE!</v>
      </c>
      <c r="D390" s="135" t="e">
        <f t="shared" si="122"/>
        <v>#VALUE!</v>
      </c>
      <c r="E390" s="150" t="e">
        <f t="shared" si="110"/>
        <v>#VALUE!</v>
      </c>
      <c r="F390" s="150" t="e">
        <f t="shared" si="111"/>
        <v>#VALUE!</v>
      </c>
      <c r="G390" s="136" t="e">
        <f t="shared" si="112"/>
        <v>#VALUE!</v>
      </c>
      <c r="H390" s="148" t="e">
        <f t="shared" si="116"/>
        <v>#VALUE!</v>
      </c>
      <c r="I390" s="148" t="e">
        <f t="shared" si="123"/>
        <v>#VALUE!</v>
      </c>
      <c r="J390" s="148" t="e">
        <f t="shared" si="113"/>
        <v>#VALUE!</v>
      </c>
      <c r="K390" s="148" t="e">
        <f t="shared" si="124"/>
        <v>#VALUE!</v>
      </c>
      <c r="L390" s="148" t="e">
        <f t="shared" si="125"/>
        <v>#VALUE!</v>
      </c>
      <c r="M390" s="148" t="e">
        <f t="shared" si="114"/>
        <v>#VALUE!</v>
      </c>
      <c r="N390" s="148" t="e">
        <f t="shared" si="117"/>
        <v>#VALUE!</v>
      </c>
      <c r="O390" s="148"/>
      <c r="P390" s="148"/>
      <c r="Q390" s="148" t="e">
        <f t="shared" si="126"/>
        <v>#VALUE!</v>
      </c>
      <c r="R390" s="148" t="e">
        <f t="shared" si="127"/>
        <v>#VALUE!</v>
      </c>
      <c r="S390" s="137" t="e">
        <f t="shared" si="115"/>
        <v>#VALUE!</v>
      </c>
      <c r="T390" s="275" t="e">
        <f t="shared" si="130"/>
        <v>#VALUE!</v>
      </c>
      <c r="U390" s="275" t="e">
        <f t="shared" si="129"/>
        <v>#VALUE!</v>
      </c>
      <c r="V390" s="275" t="e">
        <f t="shared" si="129"/>
        <v>#VALUE!</v>
      </c>
      <c r="W390" s="275" t="e">
        <f t="shared" si="129"/>
        <v>#VALUE!</v>
      </c>
      <c r="X390" s="275" t="e">
        <f t="shared" si="129"/>
        <v>#VALUE!</v>
      </c>
      <c r="Y390" s="275" t="e">
        <f t="shared" si="129"/>
        <v>#VALUE!</v>
      </c>
      <c r="Z390" s="275" t="e">
        <f t="shared" si="129"/>
        <v>#VALUE!</v>
      </c>
      <c r="AA390" s="275" t="e">
        <f t="shared" si="129"/>
        <v>#VALUE!</v>
      </c>
      <c r="AB390" s="275" t="e">
        <f t="shared" si="129"/>
        <v>#VALUE!</v>
      </c>
      <c r="AC390" s="275" t="e">
        <f t="shared" si="129"/>
        <v>#VALUE!</v>
      </c>
      <c r="AD390" s="275" t="e">
        <f t="shared" si="129"/>
        <v>#VALUE!</v>
      </c>
      <c r="AE390" s="276" t="e">
        <f t="shared" si="118"/>
        <v>#VALUE!</v>
      </c>
    </row>
    <row r="391" spans="1:31">
      <c r="A391" s="133" t="e">
        <f t="shared" si="119"/>
        <v>#VALUE!</v>
      </c>
      <c r="B391" s="134" t="e">
        <f t="shared" si="120"/>
        <v>#VALUE!</v>
      </c>
      <c r="C391" s="134" t="e">
        <f t="shared" si="121"/>
        <v>#VALUE!</v>
      </c>
      <c r="D391" s="135" t="e">
        <f t="shared" si="122"/>
        <v>#VALUE!</v>
      </c>
      <c r="E391" s="150" t="e">
        <f t="shared" si="110"/>
        <v>#VALUE!</v>
      </c>
      <c r="F391" s="150" t="e">
        <f t="shared" si="111"/>
        <v>#VALUE!</v>
      </c>
      <c r="G391" s="136" t="e">
        <f t="shared" si="112"/>
        <v>#VALUE!</v>
      </c>
      <c r="H391" s="148" t="e">
        <f t="shared" si="116"/>
        <v>#VALUE!</v>
      </c>
      <c r="I391" s="148" t="e">
        <f t="shared" si="123"/>
        <v>#VALUE!</v>
      </c>
      <c r="J391" s="148" t="e">
        <f t="shared" si="113"/>
        <v>#VALUE!</v>
      </c>
      <c r="K391" s="148" t="e">
        <f t="shared" si="124"/>
        <v>#VALUE!</v>
      </c>
      <c r="L391" s="148" t="e">
        <f t="shared" si="125"/>
        <v>#VALUE!</v>
      </c>
      <c r="M391" s="148" t="e">
        <f t="shared" si="114"/>
        <v>#VALUE!</v>
      </c>
      <c r="N391" s="148" t="e">
        <f t="shared" si="117"/>
        <v>#VALUE!</v>
      </c>
      <c r="O391" s="148"/>
      <c r="P391" s="148"/>
      <c r="Q391" s="148" t="e">
        <f t="shared" si="126"/>
        <v>#VALUE!</v>
      </c>
      <c r="R391" s="148" t="e">
        <f t="shared" si="127"/>
        <v>#VALUE!</v>
      </c>
      <c r="S391" s="137" t="e">
        <f t="shared" si="115"/>
        <v>#VALUE!</v>
      </c>
      <c r="T391" s="275" t="e">
        <f t="shared" si="130"/>
        <v>#VALUE!</v>
      </c>
      <c r="U391" s="275" t="e">
        <f t="shared" si="129"/>
        <v>#VALUE!</v>
      </c>
      <c r="V391" s="275" t="e">
        <f t="shared" si="129"/>
        <v>#VALUE!</v>
      </c>
      <c r="W391" s="275" t="e">
        <f t="shared" si="129"/>
        <v>#VALUE!</v>
      </c>
      <c r="X391" s="275" t="e">
        <f t="shared" si="129"/>
        <v>#VALUE!</v>
      </c>
      <c r="Y391" s="275" t="e">
        <f t="shared" si="129"/>
        <v>#VALUE!</v>
      </c>
      <c r="Z391" s="275" t="e">
        <f t="shared" si="129"/>
        <v>#VALUE!</v>
      </c>
      <c r="AA391" s="275" t="e">
        <f t="shared" si="129"/>
        <v>#VALUE!</v>
      </c>
      <c r="AB391" s="275" t="e">
        <f t="shared" si="129"/>
        <v>#VALUE!</v>
      </c>
      <c r="AC391" s="275" t="e">
        <f t="shared" si="129"/>
        <v>#VALUE!</v>
      </c>
      <c r="AD391" s="275" t="e">
        <f t="shared" si="129"/>
        <v>#VALUE!</v>
      </c>
      <c r="AE391" s="276" t="e">
        <f t="shared" si="118"/>
        <v>#VALUE!</v>
      </c>
    </row>
    <row r="392" spans="1:31">
      <c r="A392" s="133" t="e">
        <f t="shared" si="119"/>
        <v>#VALUE!</v>
      </c>
      <c r="B392" s="134" t="e">
        <f t="shared" si="120"/>
        <v>#VALUE!</v>
      </c>
      <c r="C392" s="134" t="e">
        <f t="shared" si="121"/>
        <v>#VALUE!</v>
      </c>
      <c r="D392" s="135" t="e">
        <f t="shared" si="122"/>
        <v>#VALUE!</v>
      </c>
      <c r="E392" s="150" t="e">
        <f t="shared" si="110"/>
        <v>#VALUE!</v>
      </c>
      <c r="F392" s="150" t="e">
        <f t="shared" si="111"/>
        <v>#VALUE!</v>
      </c>
      <c r="G392" s="136" t="e">
        <f t="shared" si="112"/>
        <v>#VALUE!</v>
      </c>
      <c r="H392" s="148" t="e">
        <f t="shared" si="116"/>
        <v>#VALUE!</v>
      </c>
      <c r="I392" s="148" t="e">
        <f t="shared" si="123"/>
        <v>#VALUE!</v>
      </c>
      <c r="J392" s="148" t="e">
        <f t="shared" si="113"/>
        <v>#VALUE!</v>
      </c>
      <c r="K392" s="148" t="e">
        <f t="shared" si="124"/>
        <v>#VALUE!</v>
      </c>
      <c r="L392" s="148" t="e">
        <f t="shared" si="125"/>
        <v>#VALUE!</v>
      </c>
      <c r="M392" s="148" t="e">
        <f t="shared" si="114"/>
        <v>#VALUE!</v>
      </c>
      <c r="N392" s="148" t="e">
        <f t="shared" si="117"/>
        <v>#VALUE!</v>
      </c>
      <c r="O392" s="148"/>
      <c r="P392" s="148"/>
      <c r="Q392" s="148" t="e">
        <f t="shared" si="126"/>
        <v>#VALUE!</v>
      </c>
      <c r="R392" s="148" t="e">
        <f t="shared" si="127"/>
        <v>#VALUE!</v>
      </c>
      <c r="S392" s="137" t="e">
        <f t="shared" si="115"/>
        <v>#VALUE!</v>
      </c>
      <c r="T392" s="275" t="e">
        <f t="shared" si="130"/>
        <v>#VALUE!</v>
      </c>
      <c r="U392" s="275" t="e">
        <f t="shared" si="129"/>
        <v>#VALUE!</v>
      </c>
      <c r="V392" s="275" t="e">
        <f t="shared" si="129"/>
        <v>#VALUE!</v>
      </c>
      <c r="W392" s="275" t="e">
        <f t="shared" si="129"/>
        <v>#VALUE!</v>
      </c>
      <c r="X392" s="275" t="e">
        <f t="shared" si="129"/>
        <v>#VALUE!</v>
      </c>
      <c r="Y392" s="275" t="e">
        <f t="shared" si="129"/>
        <v>#VALUE!</v>
      </c>
      <c r="Z392" s="275" t="e">
        <f t="shared" si="129"/>
        <v>#VALUE!</v>
      </c>
      <c r="AA392" s="275" t="e">
        <f t="shared" si="129"/>
        <v>#VALUE!</v>
      </c>
      <c r="AB392" s="275" t="e">
        <f t="shared" si="129"/>
        <v>#VALUE!</v>
      </c>
      <c r="AC392" s="275" t="e">
        <f t="shared" si="129"/>
        <v>#VALUE!</v>
      </c>
      <c r="AD392" s="275" t="e">
        <f t="shared" si="129"/>
        <v>#VALUE!</v>
      </c>
      <c r="AE392" s="276" t="e">
        <f t="shared" si="118"/>
        <v>#VALUE!</v>
      </c>
    </row>
    <row r="393" spans="1:31">
      <c r="A393" s="133" t="e">
        <f t="shared" si="119"/>
        <v>#VALUE!</v>
      </c>
      <c r="B393" s="134" t="e">
        <f t="shared" si="120"/>
        <v>#VALUE!</v>
      </c>
      <c r="C393" s="134" t="e">
        <f t="shared" si="121"/>
        <v>#VALUE!</v>
      </c>
      <c r="D393" s="135" t="e">
        <f t="shared" si="122"/>
        <v>#VALUE!</v>
      </c>
      <c r="E393" s="150" t="e">
        <f t="shared" si="110"/>
        <v>#VALUE!</v>
      </c>
      <c r="F393" s="150" t="e">
        <f t="shared" si="111"/>
        <v>#VALUE!</v>
      </c>
      <c r="G393" s="136" t="e">
        <f t="shared" si="112"/>
        <v>#VALUE!</v>
      </c>
      <c r="H393" s="148" t="e">
        <f t="shared" si="116"/>
        <v>#VALUE!</v>
      </c>
      <c r="I393" s="148" t="e">
        <f t="shared" si="123"/>
        <v>#VALUE!</v>
      </c>
      <c r="J393" s="148" t="e">
        <f t="shared" si="113"/>
        <v>#VALUE!</v>
      </c>
      <c r="K393" s="148" t="e">
        <f t="shared" si="124"/>
        <v>#VALUE!</v>
      </c>
      <c r="L393" s="148" t="e">
        <f t="shared" si="125"/>
        <v>#VALUE!</v>
      </c>
      <c r="M393" s="148" t="e">
        <f t="shared" si="114"/>
        <v>#VALUE!</v>
      </c>
      <c r="N393" s="148" t="e">
        <f t="shared" si="117"/>
        <v>#VALUE!</v>
      </c>
      <c r="O393" s="148"/>
      <c r="P393" s="148"/>
      <c r="Q393" s="148" t="e">
        <f t="shared" si="126"/>
        <v>#VALUE!</v>
      </c>
      <c r="R393" s="148" t="e">
        <f t="shared" si="127"/>
        <v>#VALUE!</v>
      </c>
      <c r="S393" s="137" t="e">
        <f t="shared" si="115"/>
        <v>#VALUE!</v>
      </c>
      <c r="T393" s="275" t="e">
        <f t="shared" si="130"/>
        <v>#VALUE!</v>
      </c>
      <c r="U393" s="275" t="e">
        <f t="shared" si="129"/>
        <v>#VALUE!</v>
      </c>
      <c r="V393" s="275" t="e">
        <f t="shared" si="129"/>
        <v>#VALUE!</v>
      </c>
      <c r="W393" s="275" t="e">
        <f t="shared" si="129"/>
        <v>#VALUE!</v>
      </c>
      <c r="X393" s="275" t="e">
        <f t="shared" si="129"/>
        <v>#VALUE!</v>
      </c>
      <c r="Y393" s="275" t="e">
        <f t="shared" si="129"/>
        <v>#VALUE!</v>
      </c>
      <c r="Z393" s="275" t="e">
        <f t="shared" si="129"/>
        <v>#VALUE!</v>
      </c>
      <c r="AA393" s="275" t="e">
        <f t="shared" si="129"/>
        <v>#VALUE!</v>
      </c>
      <c r="AB393" s="275" t="e">
        <f t="shared" si="129"/>
        <v>#VALUE!</v>
      </c>
      <c r="AC393" s="275" t="e">
        <f t="shared" si="129"/>
        <v>#VALUE!</v>
      </c>
      <c r="AD393" s="275" t="e">
        <f t="shared" si="129"/>
        <v>#VALUE!</v>
      </c>
      <c r="AE393" s="276" t="e">
        <f t="shared" si="118"/>
        <v>#VALUE!</v>
      </c>
    </row>
    <row r="394" spans="1:31">
      <c r="A394" s="133" t="e">
        <f t="shared" si="119"/>
        <v>#VALUE!</v>
      </c>
      <c r="B394" s="134" t="e">
        <f t="shared" si="120"/>
        <v>#VALUE!</v>
      </c>
      <c r="C394" s="134" t="e">
        <f t="shared" si="121"/>
        <v>#VALUE!</v>
      </c>
      <c r="D394" s="135" t="e">
        <f t="shared" si="122"/>
        <v>#VALUE!</v>
      </c>
      <c r="E394" s="150" t="e">
        <f t="shared" si="110"/>
        <v>#VALUE!</v>
      </c>
      <c r="F394" s="150" t="e">
        <f t="shared" si="111"/>
        <v>#VALUE!</v>
      </c>
      <c r="G394" s="136" t="e">
        <f t="shared" si="112"/>
        <v>#VALUE!</v>
      </c>
      <c r="H394" s="148" t="e">
        <f t="shared" si="116"/>
        <v>#VALUE!</v>
      </c>
      <c r="I394" s="148" t="e">
        <f t="shared" si="123"/>
        <v>#VALUE!</v>
      </c>
      <c r="J394" s="148" t="e">
        <f t="shared" si="113"/>
        <v>#VALUE!</v>
      </c>
      <c r="K394" s="148" t="e">
        <f t="shared" si="124"/>
        <v>#VALUE!</v>
      </c>
      <c r="L394" s="148" t="e">
        <f t="shared" si="125"/>
        <v>#VALUE!</v>
      </c>
      <c r="M394" s="148" t="e">
        <f t="shared" si="114"/>
        <v>#VALUE!</v>
      </c>
      <c r="N394" s="148" t="e">
        <f t="shared" si="117"/>
        <v>#VALUE!</v>
      </c>
      <c r="O394" s="148"/>
      <c r="P394" s="148"/>
      <c r="Q394" s="148" t="e">
        <f t="shared" si="126"/>
        <v>#VALUE!</v>
      </c>
      <c r="R394" s="148" t="e">
        <f t="shared" si="127"/>
        <v>#VALUE!</v>
      </c>
      <c r="S394" s="137" t="e">
        <f t="shared" si="115"/>
        <v>#VALUE!</v>
      </c>
      <c r="T394" s="275" t="e">
        <f t="shared" si="130"/>
        <v>#VALUE!</v>
      </c>
      <c r="U394" s="275" t="e">
        <f t="shared" si="129"/>
        <v>#VALUE!</v>
      </c>
      <c r="V394" s="275" t="e">
        <f t="shared" si="129"/>
        <v>#VALUE!</v>
      </c>
      <c r="W394" s="275" t="e">
        <f t="shared" si="129"/>
        <v>#VALUE!</v>
      </c>
      <c r="X394" s="275" t="e">
        <f t="shared" si="129"/>
        <v>#VALUE!</v>
      </c>
      <c r="Y394" s="275" t="e">
        <f t="shared" si="129"/>
        <v>#VALUE!</v>
      </c>
      <c r="Z394" s="275" t="e">
        <f t="shared" si="129"/>
        <v>#VALUE!</v>
      </c>
      <c r="AA394" s="275" t="e">
        <f t="shared" si="129"/>
        <v>#VALUE!</v>
      </c>
      <c r="AB394" s="275" t="e">
        <f t="shared" si="129"/>
        <v>#VALUE!</v>
      </c>
      <c r="AC394" s="275" t="e">
        <f t="shared" si="129"/>
        <v>#VALUE!</v>
      </c>
      <c r="AD394" s="275" t="e">
        <f t="shared" si="129"/>
        <v>#VALUE!</v>
      </c>
      <c r="AE394" s="276" t="e">
        <f t="shared" si="118"/>
        <v>#VALUE!</v>
      </c>
    </row>
    <row r="395" spans="1:31">
      <c r="A395" s="133" t="e">
        <f t="shared" si="119"/>
        <v>#VALUE!</v>
      </c>
      <c r="B395" s="134" t="e">
        <f t="shared" si="120"/>
        <v>#VALUE!</v>
      </c>
      <c r="C395" s="134" t="e">
        <f t="shared" si="121"/>
        <v>#VALUE!</v>
      </c>
      <c r="D395" s="135" t="e">
        <f t="shared" si="122"/>
        <v>#VALUE!</v>
      </c>
      <c r="E395" s="150" t="e">
        <f t="shared" si="110"/>
        <v>#VALUE!</v>
      </c>
      <c r="F395" s="150" t="e">
        <f t="shared" si="111"/>
        <v>#VALUE!</v>
      </c>
      <c r="G395" s="136" t="e">
        <f t="shared" si="112"/>
        <v>#VALUE!</v>
      </c>
      <c r="H395" s="148" t="e">
        <f t="shared" si="116"/>
        <v>#VALUE!</v>
      </c>
      <c r="I395" s="148" t="e">
        <f t="shared" si="123"/>
        <v>#VALUE!</v>
      </c>
      <c r="J395" s="148" t="e">
        <f t="shared" si="113"/>
        <v>#VALUE!</v>
      </c>
      <c r="K395" s="148" t="e">
        <f t="shared" si="124"/>
        <v>#VALUE!</v>
      </c>
      <c r="L395" s="148" t="e">
        <f t="shared" si="125"/>
        <v>#VALUE!</v>
      </c>
      <c r="M395" s="148" t="e">
        <f t="shared" si="114"/>
        <v>#VALUE!</v>
      </c>
      <c r="N395" s="148" t="e">
        <f t="shared" si="117"/>
        <v>#VALUE!</v>
      </c>
      <c r="O395" s="148"/>
      <c r="P395" s="148"/>
      <c r="Q395" s="148" t="e">
        <f t="shared" si="126"/>
        <v>#VALUE!</v>
      </c>
      <c r="R395" s="148" t="e">
        <f t="shared" si="127"/>
        <v>#VALUE!</v>
      </c>
      <c r="S395" s="137" t="e">
        <f t="shared" si="115"/>
        <v>#VALUE!</v>
      </c>
      <c r="T395" s="275" t="e">
        <f t="shared" si="130"/>
        <v>#VALUE!</v>
      </c>
      <c r="U395" s="275" t="e">
        <f t="shared" si="129"/>
        <v>#VALUE!</v>
      </c>
      <c r="V395" s="275" t="e">
        <f t="shared" si="129"/>
        <v>#VALUE!</v>
      </c>
      <c r="W395" s="275" t="e">
        <f t="shared" si="129"/>
        <v>#VALUE!</v>
      </c>
      <c r="X395" s="275" t="e">
        <f t="shared" si="129"/>
        <v>#VALUE!</v>
      </c>
      <c r="Y395" s="275" t="e">
        <f t="shared" si="129"/>
        <v>#VALUE!</v>
      </c>
      <c r="Z395" s="275" t="e">
        <f t="shared" si="129"/>
        <v>#VALUE!</v>
      </c>
      <c r="AA395" s="275" t="e">
        <f t="shared" si="129"/>
        <v>#VALUE!</v>
      </c>
      <c r="AB395" s="275" t="e">
        <f t="shared" si="129"/>
        <v>#VALUE!</v>
      </c>
      <c r="AC395" s="275" t="e">
        <f t="shared" si="129"/>
        <v>#VALUE!</v>
      </c>
      <c r="AD395" s="275" t="e">
        <f t="shared" si="129"/>
        <v>#VALUE!</v>
      </c>
      <c r="AE395" s="276" t="e">
        <f t="shared" si="118"/>
        <v>#VALUE!</v>
      </c>
    </row>
    <row r="396" spans="1:31">
      <c r="A396" s="133" t="e">
        <f t="shared" si="119"/>
        <v>#VALUE!</v>
      </c>
      <c r="B396" s="134" t="e">
        <f t="shared" si="120"/>
        <v>#VALUE!</v>
      </c>
      <c r="C396" s="134" t="e">
        <f t="shared" si="121"/>
        <v>#VALUE!</v>
      </c>
      <c r="D396" s="135" t="e">
        <f t="shared" si="122"/>
        <v>#VALUE!</v>
      </c>
      <c r="E396" s="150" t="e">
        <f t="shared" si="110"/>
        <v>#VALUE!</v>
      </c>
      <c r="F396" s="150" t="e">
        <f t="shared" si="111"/>
        <v>#VALUE!</v>
      </c>
      <c r="G396" s="136" t="e">
        <f t="shared" si="112"/>
        <v>#VALUE!</v>
      </c>
      <c r="H396" s="148" t="e">
        <f t="shared" si="116"/>
        <v>#VALUE!</v>
      </c>
      <c r="I396" s="148" t="e">
        <f t="shared" si="123"/>
        <v>#VALUE!</v>
      </c>
      <c r="J396" s="148" t="e">
        <f t="shared" si="113"/>
        <v>#VALUE!</v>
      </c>
      <c r="K396" s="148" t="e">
        <f t="shared" si="124"/>
        <v>#VALUE!</v>
      </c>
      <c r="L396" s="148" t="e">
        <f t="shared" si="125"/>
        <v>#VALUE!</v>
      </c>
      <c r="M396" s="148" t="e">
        <f t="shared" si="114"/>
        <v>#VALUE!</v>
      </c>
      <c r="N396" s="148" t="e">
        <f t="shared" si="117"/>
        <v>#VALUE!</v>
      </c>
      <c r="O396" s="148"/>
      <c r="P396" s="148"/>
      <c r="Q396" s="148" t="e">
        <f t="shared" si="126"/>
        <v>#VALUE!</v>
      </c>
      <c r="R396" s="148" t="e">
        <f t="shared" si="127"/>
        <v>#VALUE!</v>
      </c>
      <c r="S396" s="137" t="e">
        <f t="shared" si="115"/>
        <v>#VALUE!</v>
      </c>
      <c r="T396" s="275" t="e">
        <f t="shared" si="130"/>
        <v>#VALUE!</v>
      </c>
      <c r="U396" s="275" t="e">
        <f t="shared" si="129"/>
        <v>#VALUE!</v>
      </c>
      <c r="V396" s="275" t="e">
        <f t="shared" si="129"/>
        <v>#VALUE!</v>
      </c>
      <c r="W396" s="275" t="e">
        <f t="shared" si="129"/>
        <v>#VALUE!</v>
      </c>
      <c r="X396" s="275" t="e">
        <f t="shared" si="129"/>
        <v>#VALUE!</v>
      </c>
      <c r="Y396" s="275" t="e">
        <f t="shared" si="129"/>
        <v>#VALUE!</v>
      </c>
      <c r="Z396" s="275" t="e">
        <f t="shared" si="129"/>
        <v>#VALUE!</v>
      </c>
      <c r="AA396" s="275" t="e">
        <f t="shared" si="129"/>
        <v>#VALUE!</v>
      </c>
      <c r="AB396" s="275" t="e">
        <f t="shared" si="129"/>
        <v>#VALUE!</v>
      </c>
      <c r="AC396" s="275" t="e">
        <f t="shared" si="129"/>
        <v>#VALUE!</v>
      </c>
      <c r="AD396" s="275" t="e">
        <f t="shared" si="129"/>
        <v>#VALUE!</v>
      </c>
      <c r="AE396" s="276" t="e">
        <f t="shared" si="118"/>
        <v>#VALUE!</v>
      </c>
    </row>
    <row r="397" spans="1:31">
      <c r="A397" s="133" t="e">
        <f t="shared" si="119"/>
        <v>#VALUE!</v>
      </c>
      <c r="B397" s="134" t="e">
        <f t="shared" si="120"/>
        <v>#VALUE!</v>
      </c>
      <c r="C397" s="134" t="e">
        <f t="shared" si="121"/>
        <v>#VALUE!</v>
      </c>
      <c r="D397" s="135" t="e">
        <f t="shared" si="122"/>
        <v>#VALUE!</v>
      </c>
      <c r="E397" s="150" t="e">
        <f t="shared" si="110"/>
        <v>#VALUE!</v>
      </c>
      <c r="F397" s="150" t="e">
        <f t="shared" si="111"/>
        <v>#VALUE!</v>
      </c>
      <c r="G397" s="136" t="e">
        <f t="shared" si="112"/>
        <v>#VALUE!</v>
      </c>
      <c r="H397" s="148" t="e">
        <f t="shared" si="116"/>
        <v>#VALUE!</v>
      </c>
      <c r="I397" s="148" t="e">
        <f t="shared" si="123"/>
        <v>#VALUE!</v>
      </c>
      <c r="J397" s="148" t="e">
        <f t="shared" si="113"/>
        <v>#VALUE!</v>
      </c>
      <c r="K397" s="148" t="e">
        <f t="shared" si="124"/>
        <v>#VALUE!</v>
      </c>
      <c r="L397" s="148" t="e">
        <f t="shared" si="125"/>
        <v>#VALUE!</v>
      </c>
      <c r="M397" s="148" t="e">
        <f t="shared" si="114"/>
        <v>#VALUE!</v>
      </c>
      <c r="N397" s="148" t="e">
        <f t="shared" si="117"/>
        <v>#VALUE!</v>
      </c>
      <c r="O397" s="148"/>
      <c r="P397" s="148"/>
      <c r="Q397" s="148" t="e">
        <f t="shared" si="126"/>
        <v>#VALUE!</v>
      </c>
      <c r="R397" s="148" t="e">
        <f t="shared" si="127"/>
        <v>#VALUE!</v>
      </c>
      <c r="S397" s="137" t="e">
        <f t="shared" si="115"/>
        <v>#VALUE!</v>
      </c>
      <c r="T397" s="275" t="e">
        <f t="shared" si="130"/>
        <v>#VALUE!</v>
      </c>
      <c r="U397" s="275" t="e">
        <f t="shared" si="129"/>
        <v>#VALUE!</v>
      </c>
      <c r="V397" s="275" t="e">
        <f t="shared" si="129"/>
        <v>#VALUE!</v>
      </c>
      <c r="W397" s="275" t="e">
        <f t="shared" si="129"/>
        <v>#VALUE!</v>
      </c>
      <c r="X397" s="275" t="e">
        <f t="shared" si="129"/>
        <v>#VALUE!</v>
      </c>
      <c r="Y397" s="275" t="e">
        <f t="shared" si="129"/>
        <v>#VALUE!</v>
      </c>
      <c r="Z397" s="275" t="e">
        <f t="shared" si="129"/>
        <v>#VALUE!</v>
      </c>
      <c r="AA397" s="275" t="e">
        <f t="shared" si="129"/>
        <v>#VALUE!</v>
      </c>
      <c r="AB397" s="275" t="e">
        <f t="shared" si="129"/>
        <v>#VALUE!</v>
      </c>
      <c r="AC397" s="275" t="e">
        <f t="shared" si="129"/>
        <v>#VALUE!</v>
      </c>
      <c r="AD397" s="275" t="e">
        <f t="shared" si="129"/>
        <v>#VALUE!</v>
      </c>
      <c r="AE397" s="276" t="e">
        <f t="shared" si="118"/>
        <v>#VALUE!</v>
      </c>
    </row>
    <row r="398" spans="1:31">
      <c r="A398" s="133" t="e">
        <f t="shared" si="119"/>
        <v>#VALUE!</v>
      </c>
      <c r="B398" s="134" t="e">
        <f t="shared" si="120"/>
        <v>#VALUE!</v>
      </c>
      <c r="C398" s="134" t="e">
        <f t="shared" si="121"/>
        <v>#VALUE!</v>
      </c>
      <c r="D398" s="135" t="e">
        <f t="shared" si="122"/>
        <v>#VALUE!</v>
      </c>
      <c r="E398" s="150" t="e">
        <f t="shared" si="110"/>
        <v>#VALUE!</v>
      </c>
      <c r="F398" s="150" t="e">
        <f t="shared" si="111"/>
        <v>#VALUE!</v>
      </c>
      <c r="G398" s="136" t="e">
        <f t="shared" si="112"/>
        <v>#VALUE!</v>
      </c>
      <c r="H398" s="148" t="e">
        <f t="shared" si="116"/>
        <v>#VALUE!</v>
      </c>
      <c r="I398" s="148" t="e">
        <f t="shared" si="123"/>
        <v>#VALUE!</v>
      </c>
      <c r="J398" s="148" t="e">
        <f t="shared" si="113"/>
        <v>#VALUE!</v>
      </c>
      <c r="K398" s="148" t="e">
        <f t="shared" si="124"/>
        <v>#VALUE!</v>
      </c>
      <c r="L398" s="148" t="e">
        <f t="shared" si="125"/>
        <v>#VALUE!</v>
      </c>
      <c r="M398" s="148" t="e">
        <f t="shared" si="114"/>
        <v>#VALUE!</v>
      </c>
      <c r="N398" s="148" t="e">
        <f t="shared" si="117"/>
        <v>#VALUE!</v>
      </c>
      <c r="O398" s="148"/>
      <c r="P398" s="148"/>
      <c r="Q398" s="148" t="e">
        <f t="shared" si="126"/>
        <v>#VALUE!</v>
      </c>
      <c r="R398" s="148" t="e">
        <f t="shared" si="127"/>
        <v>#VALUE!</v>
      </c>
      <c r="S398" s="137" t="e">
        <f t="shared" si="115"/>
        <v>#VALUE!</v>
      </c>
      <c r="T398" s="275" t="e">
        <f t="shared" si="130"/>
        <v>#VALUE!</v>
      </c>
      <c r="U398" s="275" t="e">
        <f t="shared" si="129"/>
        <v>#VALUE!</v>
      </c>
      <c r="V398" s="275" t="e">
        <f t="shared" si="129"/>
        <v>#VALUE!</v>
      </c>
      <c r="W398" s="275" t="e">
        <f t="shared" si="129"/>
        <v>#VALUE!</v>
      </c>
      <c r="X398" s="275" t="e">
        <f t="shared" si="129"/>
        <v>#VALUE!</v>
      </c>
      <c r="Y398" s="275" t="e">
        <f t="shared" si="129"/>
        <v>#VALUE!</v>
      </c>
      <c r="Z398" s="275" t="e">
        <f t="shared" si="129"/>
        <v>#VALUE!</v>
      </c>
      <c r="AA398" s="275" t="e">
        <f t="shared" si="129"/>
        <v>#VALUE!</v>
      </c>
      <c r="AB398" s="275" t="e">
        <f t="shared" si="129"/>
        <v>#VALUE!</v>
      </c>
      <c r="AC398" s="275" t="e">
        <f t="shared" si="129"/>
        <v>#VALUE!</v>
      </c>
      <c r="AD398" s="275" t="e">
        <f t="shared" si="129"/>
        <v>#VALUE!</v>
      </c>
      <c r="AE398" s="276" t="e">
        <f t="shared" si="118"/>
        <v>#VALUE!</v>
      </c>
    </row>
    <row r="399" spans="1:31">
      <c r="A399" s="133" t="e">
        <f t="shared" si="119"/>
        <v>#VALUE!</v>
      </c>
      <c r="B399" s="134" t="e">
        <f t="shared" si="120"/>
        <v>#VALUE!</v>
      </c>
      <c r="C399" s="134" t="e">
        <f t="shared" si="121"/>
        <v>#VALUE!</v>
      </c>
      <c r="D399" s="135" t="e">
        <f t="shared" si="122"/>
        <v>#VALUE!</v>
      </c>
      <c r="E399" s="150" t="e">
        <f t="shared" si="110"/>
        <v>#VALUE!</v>
      </c>
      <c r="F399" s="150" t="e">
        <f t="shared" si="111"/>
        <v>#VALUE!</v>
      </c>
      <c r="G399" s="136" t="e">
        <f t="shared" si="112"/>
        <v>#VALUE!</v>
      </c>
      <c r="H399" s="148" t="e">
        <f t="shared" si="116"/>
        <v>#VALUE!</v>
      </c>
      <c r="I399" s="148" t="e">
        <f t="shared" si="123"/>
        <v>#VALUE!</v>
      </c>
      <c r="J399" s="148" t="e">
        <f t="shared" si="113"/>
        <v>#VALUE!</v>
      </c>
      <c r="K399" s="148" t="e">
        <f t="shared" si="124"/>
        <v>#VALUE!</v>
      </c>
      <c r="L399" s="148" t="e">
        <f t="shared" si="125"/>
        <v>#VALUE!</v>
      </c>
      <c r="M399" s="148" t="e">
        <f t="shared" si="114"/>
        <v>#VALUE!</v>
      </c>
      <c r="N399" s="148" t="e">
        <f t="shared" si="117"/>
        <v>#VALUE!</v>
      </c>
      <c r="O399" s="148"/>
      <c r="P399" s="148"/>
      <c r="Q399" s="148" t="e">
        <f t="shared" si="126"/>
        <v>#VALUE!</v>
      </c>
      <c r="R399" s="148" t="e">
        <f t="shared" si="127"/>
        <v>#VALUE!</v>
      </c>
      <c r="S399" s="137" t="e">
        <f t="shared" si="115"/>
        <v>#VALUE!</v>
      </c>
      <c r="T399" s="275" t="e">
        <f t="shared" si="130"/>
        <v>#VALUE!</v>
      </c>
      <c r="U399" s="275" t="e">
        <f t="shared" si="129"/>
        <v>#VALUE!</v>
      </c>
      <c r="V399" s="275" t="e">
        <f t="shared" si="129"/>
        <v>#VALUE!</v>
      </c>
      <c r="W399" s="275" t="e">
        <f t="shared" si="129"/>
        <v>#VALUE!</v>
      </c>
      <c r="X399" s="275" t="e">
        <f t="shared" si="129"/>
        <v>#VALUE!</v>
      </c>
      <c r="Y399" s="275" t="e">
        <f t="shared" si="129"/>
        <v>#VALUE!</v>
      </c>
      <c r="Z399" s="275" t="e">
        <f t="shared" si="129"/>
        <v>#VALUE!</v>
      </c>
      <c r="AA399" s="275" t="e">
        <f t="shared" si="129"/>
        <v>#VALUE!</v>
      </c>
      <c r="AB399" s="275" t="e">
        <f t="shared" si="129"/>
        <v>#VALUE!</v>
      </c>
      <c r="AC399" s="275" t="e">
        <f t="shared" si="129"/>
        <v>#VALUE!</v>
      </c>
      <c r="AD399" s="275" t="e">
        <f t="shared" si="129"/>
        <v>#VALUE!</v>
      </c>
      <c r="AE399" s="276" t="e">
        <f t="shared" si="118"/>
        <v>#VALUE!</v>
      </c>
    </row>
    <row r="400" spans="1:31">
      <c r="A400" s="133" t="e">
        <f t="shared" si="119"/>
        <v>#VALUE!</v>
      </c>
      <c r="B400" s="134" t="e">
        <f t="shared" si="120"/>
        <v>#VALUE!</v>
      </c>
      <c r="C400" s="134" t="e">
        <f t="shared" si="121"/>
        <v>#VALUE!</v>
      </c>
      <c r="D400" s="135" t="e">
        <f t="shared" si="122"/>
        <v>#VALUE!</v>
      </c>
      <c r="E400" s="150" t="e">
        <f t="shared" si="110"/>
        <v>#VALUE!</v>
      </c>
      <c r="F400" s="150" t="e">
        <f t="shared" si="111"/>
        <v>#VALUE!</v>
      </c>
      <c r="G400" s="136" t="e">
        <f t="shared" si="112"/>
        <v>#VALUE!</v>
      </c>
      <c r="H400" s="148" t="e">
        <f t="shared" si="116"/>
        <v>#VALUE!</v>
      </c>
      <c r="I400" s="148" t="e">
        <f t="shared" si="123"/>
        <v>#VALUE!</v>
      </c>
      <c r="J400" s="148" t="e">
        <f t="shared" si="113"/>
        <v>#VALUE!</v>
      </c>
      <c r="K400" s="148" t="e">
        <f t="shared" si="124"/>
        <v>#VALUE!</v>
      </c>
      <c r="L400" s="148" t="e">
        <f t="shared" si="125"/>
        <v>#VALUE!</v>
      </c>
      <c r="M400" s="148" t="e">
        <f t="shared" si="114"/>
        <v>#VALUE!</v>
      </c>
      <c r="N400" s="148" t="e">
        <f t="shared" si="117"/>
        <v>#VALUE!</v>
      </c>
      <c r="O400" s="148"/>
      <c r="P400" s="148"/>
      <c r="Q400" s="148" t="e">
        <f t="shared" si="126"/>
        <v>#VALUE!</v>
      </c>
      <c r="R400" s="148" t="e">
        <f t="shared" si="127"/>
        <v>#VALUE!</v>
      </c>
      <c r="S400" s="137" t="e">
        <f t="shared" si="115"/>
        <v>#VALUE!</v>
      </c>
      <c r="T400" s="275" t="e">
        <f t="shared" si="130"/>
        <v>#VALUE!</v>
      </c>
      <c r="U400" s="275" t="e">
        <f t="shared" si="129"/>
        <v>#VALUE!</v>
      </c>
      <c r="V400" s="275" t="e">
        <f t="shared" si="129"/>
        <v>#VALUE!</v>
      </c>
      <c r="W400" s="275" t="e">
        <f t="shared" si="129"/>
        <v>#VALUE!</v>
      </c>
      <c r="X400" s="275" t="e">
        <f t="shared" si="129"/>
        <v>#VALUE!</v>
      </c>
      <c r="Y400" s="275" t="e">
        <f t="shared" si="129"/>
        <v>#VALUE!</v>
      </c>
      <c r="Z400" s="275" t="e">
        <f t="shared" si="129"/>
        <v>#VALUE!</v>
      </c>
      <c r="AA400" s="275" t="e">
        <f t="shared" ref="U400:AD426" si="131">MAX(0,MIN(MAX(0,$M400),AA$7)-AA$6)</f>
        <v>#VALUE!</v>
      </c>
      <c r="AB400" s="275" t="e">
        <f t="shared" si="131"/>
        <v>#VALUE!</v>
      </c>
      <c r="AC400" s="275" t="e">
        <f t="shared" si="131"/>
        <v>#VALUE!</v>
      </c>
      <c r="AD400" s="275" t="e">
        <f t="shared" si="131"/>
        <v>#VALUE!</v>
      </c>
      <c r="AE400" s="276" t="e">
        <f t="shared" si="118"/>
        <v>#VALUE!</v>
      </c>
    </row>
    <row r="401" spans="1:31">
      <c r="A401" s="133" t="e">
        <f t="shared" si="119"/>
        <v>#VALUE!</v>
      </c>
      <c r="B401" s="134" t="e">
        <f t="shared" si="120"/>
        <v>#VALUE!</v>
      </c>
      <c r="C401" s="134" t="e">
        <f t="shared" si="121"/>
        <v>#VALUE!</v>
      </c>
      <c r="D401" s="135" t="e">
        <f t="shared" si="122"/>
        <v>#VALUE!</v>
      </c>
      <c r="E401" s="150" t="e">
        <f t="shared" ref="E401:E464" si="132">IF(A401&lt;&gt;"", IF(F401="N",0, ROUNDDOWN(IF(S401="Y", MAX(Q401, 0), MIN(BondAmountInvested*G401/Freq, Max_Wdwl_amt)), 2)),"")</f>
        <v>#VALUE!</v>
      </c>
      <c r="F401" s="150" t="e">
        <f t="shared" ref="F401:F464" si="133">IF(A401&lt;&gt;"",  IF(A401&lt;first_projection_wdl_mth,"N",IF(A401=first_projection_wdl_mth,"Y",IF(INT((A401-first_projection_wdl_mth)/Mths_between_Wdwls)=(A401-first_projection_wdl_mth)/Mths_between_Wdwls,"Y","N"))),"")</f>
        <v>#VALUE!</v>
      </c>
      <c r="G401" s="136" t="e">
        <f t="shared" ref="G401:G464" si="134">IF(A401&lt;&gt;"", IncomeRetained, "")</f>
        <v>#VALUE!</v>
      </c>
      <c r="H401" s="148" t="e">
        <f t="shared" si="116"/>
        <v>#VALUE!</v>
      </c>
      <c r="I401" s="148" t="e">
        <f t="shared" si="123"/>
        <v>#VALUE!</v>
      </c>
      <c r="J401" s="148" t="e">
        <f t="shared" ref="J401:J464" si="135">IF(A401&lt;&gt;"", (MIN(E401, Q401)-I401)*(1-IF(D401&lt;chargeable_gain_taxrate_change_date,chargeable_gain_taxrate_pre_change,chargeable_gain_taxrate_post_change))+I401, "")</f>
        <v>#VALUE!</v>
      </c>
      <c r="K401" s="148" t="e">
        <f t="shared" si="124"/>
        <v>#VALUE!</v>
      </c>
      <c r="L401" s="148" t="e">
        <f t="shared" si="125"/>
        <v>#VALUE!</v>
      </c>
      <c r="M401" s="148" t="e">
        <f t="shared" ref="M401:M464" si="136">IF(A401="", "", L401*Mthly_growth_rate)</f>
        <v>#VALUE!</v>
      </c>
      <c r="N401" s="148" t="e">
        <f t="shared" si="117"/>
        <v>#VALUE!</v>
      </c>
      <c r="O401" s="148"/>
      <c r="P401" s="148"/>
      <c r="Q401" s="148" t="e">
        <f t="shared" si="126"/>
        <v>#VALUE!</v>
      </c>
      <c r="R401" s="148" t="e">
        <f t="shared" si="127"/>
        <v>#VALUE!</v>
      </c>
      <c r="S401" s="137" t="e">
        <f t="shared" ref="S401:S464" si="137">IF(A401="", "", IF(S400="Y", "Y", IF(Q401-IF(F401="Y", MIN(BondAmountInvested*G401/Freq,Max_Wdwl_amt), 0)&lt;=0, "Y", "N")))</f>
        <v>#VALUE!</v>
      </c>
      <c r="T401" s="275" t="e">
        <f t="shared" si="130"/>
        <v>#VALUE!</v>
      </c>
      <c r="U401" s="275" t="e">
        <f t="shared" si="131"/>
        <v>#VALUE!</v>
      </c>
      <c r="V401" s="275" t="e">
        <f t="shared" si="131"/>
        <v>#VALUE!</v>
      </c>
      <c r="W401" s="275" t="e">
        <f t="shared" si="131"/>
        <v>#VALUE!</v>
      </c>
      <c r="X401" s="275" t="e">
        <f t="shared" si="131"/>
        <v>#VALUE!</v>
      </c>
      <c r="Y401" s="275" t="e">
        <f t="shared" si="131"/>
        <v>#VALUE!</v>
      </c>
      <c r="Z401" s="275" t="e">
        <f t="shared" si="131"/>
        <v>#VALUE!</v>
      </c>
      <c r="AA401" s="275" t="e">
        <f t="shared" si="131"/>
        <v>#VALUE!</v>
      </c>
      <c r="AB401" s="275" t="e">
        <f t="shared" si="131"/>
        <v>#VALUE!</v>
      </c>
      <c r="AC401" s="275" t="e">
        <f t="shared" si="131"/>
        <v>#VALUE!</v>
      </c>
      <c r="AD401" s="275" t="e">
        <f t="shared" si="131"/>
        <v>#VALUE!</v>
      </c>
      <c r="AE401" s="276" t="e">
        <f t="shared" si="118"/>
        <v>#VALUE!</v>
      </c>
    </row>
    <row r="402" spans="1:31">
      <c r="A402" s="133" t="e">
        <f t="shared" si="119"/>
        <v>#VALUE!</v>
      </c>
      <c r="B402" s="134" t="e">
        <f t="shared" si="120"/>
        <v>#VALUE!</v>
      </c>
      <c r="C402" s="134" t="e">
        <f t="shared" si="121"/>
        <v>#VALUE!</v>
      </c>
      <c r="D402" s="135" t="e">
        <f t="shared" si="122"/>
        <v>#VALUE!</v>
      </c>
      <c r="E402" s="150" t="e">
        <f t="shared" si="132"/>
        <v>#VALUE!</v>
      </c>
      <c r="F402" s="150" t="e">
        <f t="shared" si="133"/>
        <v>#VALUE!</v>
      </c>
      <c r="G402" s="136" t="e">
        <f t="shared" si="134"/>
        <v>#VALUE!</v>
      </c>
      <c r="H402" s="148" t="e">
        <f t="shared" ref="H402:H465" si="138">IF(A402&lt;&gt;"", IF(B402&lt;Max_tax_free_term, IF(AND(C402=1, B402&lt;Max_tax_free_term), Annual_tax_free_Wdwl, 0), 0)+H401-I401, "")</f>
        <v>#VALUE!</v>
      </c>
      <c r="I402" s="148" t="e">
        <f t="shared" si="123"/>
        <v>#VALUE!</v>
      </c>
      <c r="J402" s="148" t="e">
        <f t="shared" si="135"/>
        <v>#VALUE!</v>
      </c>
      <c r="K402" s="148" t="e">
        <f t="shared" si="124"/>
        <v>#VALUE!</v>
      </c>
      <c r="L402" s="148" t="e">
        <f t="shared" si="125"/>
        <v>#VALUE!</v>
      </c>
      <c r="M402" s="148" t="e">
        <f t="shared" si="136"/>
        <v>#VALUE!</v>
      </c>
      <c r="N402" s="148" t="e">
        <f t="shared" ref="N402:N465" si="139">IF(A402="", "", AE402)</f>
        <v>#VALUE!</v>
      </c>
      <c r="O402" s="148"/>
      <c r="P402" s="148"/>
      <c r="Q402" s="148" t="e">
        <f t="shared" si="126"/>
        <v>#VALUE!</v>
      </c>
      <c r="R402" s="148" t="e">
        <f t="shared" si="127"/>
        <v>#VALUE!</v>
      </c>
      <c r="S402" s="137" t="e">
        <f t="shared" si="137"/>
        <v>#VALUE!</v>
      </c>
      <c r="T402" s="275" t="e">
        <f t="shared" si="130"/>
        <v>#VALUE!</v>
      </c>
      <c r="U402" s="275" t="e">
        <f t="shared" si="131"/>
        <v>#VALUE!</v>
      </c>
      <c r="V402" s="275" t="e">
        <f t="shared" si="131"/>
        <v>#VALUE!</v>
      </c>
      <c r="W402" s="275" t="e">
        <f t="shared" si="131"/>
        <v>#VALUE!</v>
      </c>
      <c r="X402" s="275" t="e">
        <f t="shared" si="131"/>
        <v>#VALUE!</v>
      </c>
      <c r="Y402" s="275" t="e">
        <f t="shared" si="131"/>
        <v>#VALUE!</v>
      </c>
      <c r="Z402" s="275" t="e">
        <f t="shared" si="131"/>
        <v>#VALUE!</v>
      </c>
      <c r="AA402" s="275" t="e">
        <f t="shared" si="131"/>
        <v>#VALUE!</v>
      </c>
      <c r="AB402" s="275" t="e">
        <f t="shared" si="131"/>
        <v>#VALUE!</v>
      </c>
      <c r="AC402" s="275" t="e">
        <f t="shared" si="131"/>
        <v>#VALUE!</v>
      </c>
      <c r="AD402" s="275" t="e">
        <f t="shared" si="131"/>
        <v>#VALUE!</v>
      </c>
      <c r="AE402" s="276" t="e">
        <f t="shared" ref="AE402:AE465" si="140">SUMPRODUCT(T402:AD402,T$9:AD$9)/100/12</f>
        <v>#VALUE!</v>
      </c>
    </row>
    <row r="403" spans="1:31">
      <c r="A403" s="133" t="e">
        <f t="shared" ref="A403:A466" si="141">IF(A402&lt;$D$11, A402+1, "")</f>
        <v>#VALUE!</v>
      </c>
      <c r="B403" s="134" t="e">
        <f t="shared" ref="B403:B466" si="142">IF(A403&lt;&gt;"", IF(C403=1, B402+1, B402), "")</f>
        <v>#VALUE!</v>
      </c>
      <c r="C403" s="134" t="e">
        <f t="shared" ref="C403:C466" si="143">IF(A403&lt;&gt;"", IF(C402=12, 1, C402+1), "")</f>
        <v>#VALUE!</v>
      </c>
      <c r="D403" s="135" t="e">
        <f t="shared" ref="D403:D466" si="144">IF(A403&lt;&gt;"", DATE(YEAR(D402), MONTH(D402)+1, DAY(D402)), "")</f>
        <v>#VALUE!</v>
      </c>
      <c r="E403" s="150" t="e">
        <f t="shared" si="132"/>
        <v>#VALUE!</v>
      </c>
      <c r="F403" s="150" t="e">
        <f t="shared" si="133"/>
        <v>#VALUE!</v>
      </c>
      <c r="G403" s="136" t="e">
        <f t="shared" si="134"/>
        <v>#VALUE!</v>
      </c>
      <c r="H403" s="148" t="e">
        <f t="shared" si="138"/>
        <v>#VALUE!</v>
      </c>
      <c r="I403" s="148" t="e">
        <f t="shared" ref="I403:I466" si="145">IF(A403&lt;&gt;"", MIN(E403, H403, Q403), "")</f>
        <v>#VALUE!</v>
      </c>
      <c r="J403" s="148" t="e">
        <f t="shared" si="135"/>
        <v>#VALUE!</v>
      </c>
      <c r="K403" s="148" t="e">
        <f t="shared" ref="K403:K466" si="146">IF(A403="", "", $I$12^(A403/12)*J403)</f>
        <v>#VALUE!</v>
      </c>
      <c r="L403" s="148" t="e">
        <f t="shared" ref="L403:L466" si="147">IF(A403="", "", R402)</f>
        <v>#VALUE!</v>
      </c>
      <c r="M403" s="148" t="e">
        <f t="shared" si="136"/>
        <v>#VALUE!</v>
      </c>
      <c r="N403" s="148" t="e">
        <f t="shared" si="139"/>
        <v>#VALUE!</v>
      </c>
      <c r="O403" s="148"/>
      <c r="P403" s="148"/>
      <c r="Q403" s="148" t="e">
        <f t="shared" ref="Q403:Q466" si="148">IF(A403 = "", 0, MAX(M403 - (SUM(N403:P403)), 0))</f>
        <v>#VALUE!</v>
      </c>
      <c r="R403" s="148" t="e">
        <f t="shared" ref="R403:R466" si="149">IF(A403="", "", MAX(Q403-E403, 0))</f>
        <v>#VALUE!</v>
      </c>
      <c r="S403" s="137" t="e">
        <f t="shared" si="137"/>
        <v>#VALUE!</v>
      </c>
      <c r="T403" s="275" t="e">
        <f t="shared" si="130"/>
        <v>#VALUE!</v>
      </c>
      <c r="U403" s="275" t="e">
        <f t="shared" si="131"/>
        <v>#VALUE!</v>
      </c>
      <c r="V403" s="275" t="e">
        <f t="shared" si="131"/>
        <v>#VALUE!</v>
      </c>
      <c r="W403" s="275" t="e">
        <f t="shared" si="131"/>
        <v>#VALUE!</v>
      </c>
      <c r="X403" s="275" t="e">
        <f t="shared" si="131"/>
        <v>#VALUE!</v>
      </c>
      <c r="Y403" s="275" t="e">
        <f t="shared" si="131"/>
        <v>#VALUE!</v>
      </c>
      <c r="Z403" s="275" t="e">
        <f t="shared" si="131"/>
        <v>#VALUE!</v>
      </c>
      <c r="AA403" s="275" t="e">
        <f t="shared" si="131"/>
        <v>#VALUE!</v>
      </c>
      <c r="AB403" s="275" t="e">
        <f t="shared" si="131"/>
        <v>#VALUE!</v>
      </c>
      <c r="AC403" s="275" t="e">
        <f t="shared" si="131"/>
        <v>#VALUE!</v>
      </c>
      <c r="AD403" s="275" t="e">
        <f t="shared" si="131"/>
        <v>#VALUE!</v>
      </c>
      <c r="AE403" s="276" t="e">
        <f t="shared" si="140"/>
        <v>#VALUE!</v>
      </c>
    </row>
    <row r="404" spans="1:31">
      <c r="A404" s="133" t="e">
        <f t="shared" si="141"/>
        <v>#VALUE!</v>
      </c>
      <c r="B404" s="134" t="e">
        <f t="shared" si="142"/>
        <v>#VALUE!</v>
      </c>
      <c r="C404" s="134" t="e">
        <f t="shared" si="143"/>
        <v>#VALUE!</v>
      </c>
      <c r="D404" s="135" t="e">
        <f t="shared" si="144"/>
        <v>#VALUE!</v>
      </c>
      <c r="E404" s="150" t="e">
        <f t="shared" si="132"/>
        <v>#VALUE!</v>
      </c>
      <c r="F404" s="150" t="e">
        <f t="shared" si="133"/>
        <v>#VALUE!</v>
      </c>
      <c r="G404" s="136" t="e">
        <f t="shared" si="134"/>
        <v>#VALUE!</v>
      </c>
      <c r="H404" s="148" t="e">
        <f t="shared" si="138"/>
        <v>#VALUE!</v>
      </c>
      <c r="I404" s="148" t="e">
        <f t="shared" si="145"/>
        <v>#VALUE!</v>
      </c>
      <c r="J404" s="148" t="e">
        <f t="shared" si="135"/>
        <v>#VALUE!</v>
      </c>
      <c r="K404" s="148" t="e">
        <f t="shared" si="146"/>
        <v>#VALUE!</v>
      </c>
      <c r="L404" s="148" t="e">
        <f t="shared" si="147"/>
        <v>#VALUE!</v>
      </c>
      <c r="M404" s="148" t="e">
        <f t="shared" si="136"/>
        <v>#VALUE!</v>
      </c>
      <c r="N404" s="148" t="e">
        <f t="shared" si="139"/>
        <v>#VALUE!</v>
      </c>
      <c r="O404" s="148"/>
      <c r="P404" s="148"/>
      <c r="Q404" s="148" t="e">
        <f t="shared" si="148"/>
        <v>#VALUE!</v>
      </c>
      <c r="R404" s="148" t="e">
        <f t="shared" si="149"/>
        <v>#VALUE!</v>
      </c>
      <c r="S404" s="137" t="e">
        <f t="shared" si="137"/>
        <v>#VALUE!</v>
      </c>
      <c r="T404" s="275" t="e">
        <f t="shared" si="130"/>
        <v>#VALUE!</v>
      </c>
      <c r="U404" s="275" t="e">
        <f t="shared" si="131"/>
        <v>#VALUE!</v>
      </c>
      <c r="V404" s="275" t="e">
        <f t="shared" si="131"/>
        <v>#VALUE!</v>
      </c>
      <c r="W404" s="275" t="e">
        <f t="shared" si="131"/>
        <v>#VALUE!</v>
      </c>
      <c r="X404" s="275" t="e">
        <f t="shared" si="131"/>
        <v>#VALUE!</v>
      </c>
      <c r="Y404" s="275" t="e">
        <f t="shared" si="131"/>
        <v>#VALUE!</v>
      </c>
      <c r="Z404" s="275" t="e">
        <f t="shared" si="131"/>
        <v>#VALUE!</v>
      </c>
      <c r="AA404" s="275" t="e">
        <f t="shared" si="131"/>
        <v>#VALUE!</v>
      </c>
      <c r="AB404" s="275" t="e">
        <f t="shared" si="131"/>
        <v>#VALUE!</v>
      </c>
      <c r="AC404" s="275" t="e">
        <f t="shared" si="131"/>
        <v>#VALUE!</v>
      </c>
      <c r="AD404" s="275" t="e">
        <f t="shared" si="131"/>
        <v>#VALUE!</v>
      </c>
      <c r="AE404" s="276" t="e">
        <f t="shared" si="140"/>
        <v>#VALUE!</v>
      </c>
    </row>
    <row r="405" spans="1:31">
      <c r="A405" s="133" t="e">
        <f t="shared" si="141"/>
        <v>#VALUE!</v>
      </c>
      <c r="B405" s="134" t="e">
        <f t="shared" si="142"/>
        <v>#VALUE!</v>
      </c>
      <c r="C405" s="134" t="e">
        <f t="shared" si="143"/>
        <v>#VALUE!</v>
      </c>
      <c r="D405" s="135" t="e">
        <f t="shared" si="144"/>
        <v>#VALUE!</v>
      </c>
      <c r="E405" s="150" t="e">
        <f t="shared" si="132"/>
        <v>#VALUE!</v>
      </c>
      <c r="F405" s="150" t="e">
        <f t="shared" si="133"/>
        <v>#VALUE!</v>
      </c>
      <c r="G405" s="136" t="e">
        <f t="shared" si="134"/>
        <v>#VALUE!</v>
      </c>
      <c r="H405" s="148" t="e">
        <f t="shared" si="138"/>
        <v>#VALUE!</v>
      </c>
      <c r="I405" s="148" t="e">
        <f t="shared" si="145"/>
        <v>#VALUE!</v>
      </c>
      <c r="J405" s="148" t="e">
        <f t="shared" si="135"/>
        <v>#VALUE!</v>
      </c>
      <c r="K405" s="148" t="e">
        <f t="shared" si="146"/>
        <v>#VALUE!</v>
      </c>
      <c r="L405" s="148" t="e">
        <f t="shared" si="147"/>
        <v>#VALUE!</v>
      </c>
      <c r="M405" s="148" t="e">
        <f t="shared" si="136"/>
        <v>#VALUE!</v>
      </c>
      <c r="N405" s="148" t="e">
        <f t="shared" si="139"/>
        <v>#VALUE!</v>
      </c>
      <c r="O405" s="148"/>
      <c r="P405" s="148"/>
      <c r="Q405" s="148" t="e">
        <f t="shared" si="148"/>
        <v>#VALUE!</v>
      </c>
      <c r="R405" s="148" t="e">
        <f t="shared" si="149"/>
        <v>#VALUE!</v>
      </c>
      <c r="S405" s="137" t="e">
        <f t="shared" si="137"/>
        <v>#VALUE!</v>
      </c>
      <c r="T405" s="275" t="e">
        <f t="shared" si="130"/>
        <v>#VALUE!</v>
      </c>
      <c r="U405" s="275" t="e">
        <f t="shared" si="131"/>
        <v>#VALUE!</v>
      </c>
      <c r="V405" s="275" t="e">
        <f t="shared" si="131"/>
        <v>#VALUE!</v>
      </c>
      <c r="W405" s="275" t="e">
        <f t="shared" si="131"/>
        <v>#VALUE!</v>
      </c>
      <c r="X405" s="275" t="e">
        <f t="shared" si="131"/>
        <v>#VALUE!</v>
      </c>
      <c r="Y405" s="275" t="e">
        <f t="shared" si="131"/>
        <v>#VALUE!</v>
      </c>
      <c r="Z405" s="275" t="e">
        <f t="shared" si="131"/>
        <v>#VALUE!</v>
      </c>
      <c r="AA405" s="275" t="e">
        <f t="shared" si="131"/>
        <v>#VALUE!</v>
      </c>
      <c r="AB405" s="275" t="e">
        <f t="shared" si="131"/>
        <v>#VALUE!</v>
      </c>
      <c r="AC405" s="275" t="e">
        <f t="shared" si="131"/>
        <v>#VALUE!</v>
      </c>
      <c r="AD405" s="275" t="e">
        <f t="shared" si="131"/>
        <v>#VALUE!</v>
      </c>
      <c r="AE405" s="276" t="e">
        <f t="shared" si="140"/>
        <v>#VALUE!</v>
      </c>
    </row>
    <row r="406" spans="1:31">
      <c r="A406" s="133" t="e">
        <f t="shared" si="141"/>
        <v>#VALUE!</v>
      </c>
      <c r="B406" s="134" t="e">
        <f t="shared" si="142"/>
        <v>#VALUE!</v>
      </c>
      <c r="C406" s="134" t="e">
        <f t="shared" si="143"/>
        <v>#VALUE!</v>
      </c>
      <c r="D406" s="135" t="e">
        <f t="shared" si="144"/>
        <v>#VALUE!</v>
      </c>
      <c r="E406" s="150" t="e">
        <f t="shared" si="132"/>
        <v>#VALUE!</v>
      </c>
      <c r="F406" s="150" t="e">
        <f t="shared" si="133"/>
        <v>#VALUE!</v>
      </c>
      <c r="G406" s="136" t="e">
        <f t="shared" si="134"/>
        <v>#VALUE!</v>
      </c>
      <c r="H406" s="148" t="e">
        <f t="shared" si="138"/>
        <v>#VALUE!</v>
      </c>
      <c r="I406" s="148" t="e">
        <f t="shared" si="145"/>
        <v>#VALUE!</v>
      </c>
      <c r="J406" s="148" t="e">
        <f t="shared" si="135"/>
        <v>#VALUE!</v>
      </c>
      <c r="K406" s="148" t="e">
        <f t="shared" si="146"/>
        <v>#VALUE!</v>
      </c>
      <c r="L406" s="148" t="e">
        <f t="shared" si="147"/>
        <v>#VALUE!</v>
      </c>
      <c r="M406" s="148" t="e">
        <f t="shared" si="136"/>
        <v>#VALUE!</v>
      </c>
      <c r="N406" s="148" t="e">
        <f t="shared" si="139"/>
        <v>#VALUE!</v>
      </c>
      <c r="O406" s="148"/>
      <c r="P406" s="148"/>
      <c r="Q406" s="148" t="e">
        <f t="shared" si="148"/>
        <v>#VALUE!</v>
      </c>
      <c r="R406" s="148" t="e">
        <f t="shared" si="149"/>
        <v>#VALUE!</v>
      </c>
      <c r="S406" s="137" t="e">
        <f t="shared" si="137"/>
        <v>#VALUE!</v>
      </c>
      <c r="T406" s="275" t="e">
        <f t="shared" si="130"/>
        <v>#VALUE!</v>
      </c>
      <c r="U406" s="275" t="e">
        <f t="shared" si="131"/>
        <v>#VALUE!</v>
      </c>
      <c r="V406" s="275" t="e">
        <f t="shared" si="131"/>
        <v>#VALUE!</v>
      </c>
      <c r="W406" s="275" t="e">
        <f t="shared" si="131"/>
        <v>#VALUE!</v>
      </c>
      <c r="X406" s="275" t="e">
        <f t="shared" si="131"/>
        <v>#VALUE!</v>
      </c>
      <c r="Y406" s="275" t="e">
        <f t="shared" si="131"/>
        <v>#VALUE!</v>
      </c>
      <c r="Z406" s="275" t="e">
        <f t="shared" si="131"/>
        <v>#VALUE!</v>
      </c>
      <c r="AA406" s="275" t="e">
        <f t="shared" si="131"/>
        <v>#VALUE!</v>
      </c>
      <c r="AB406" s="275" t="e">
        <f t="shared" si="131"/>
        <v>#VALUE!</v>
      </c>
      <c r="AC406" s="275" t="e">
        <f t="shared" si="131"/>
        <v>#VALUE!</v>
      </c>
      <c r="AD406" s="275" t="e">
        <f t="shared" si="131"/>
        <v>#VALUE!</v>
      </c>
      <c r="AE406" s="276" t="e">
        <f t="shared" si="140"/>
        <v>#VALUE!</v>
      </c>
    </row>
    <row r="407" spans="1:31">
      <c r="A407" s="133" t="e">
        <f t="shared" si="141"/>
        <v>#VALUE!</v>
      </c>
      <c r="B407" s="134" t="e">
        <f t="shared" si="142"/>
        <v>#VALUE!</v>
      </c>
      <c r="C407" s="134" t="e">
        <f t="shared" si="143"/>
        <v>#VALUE!</v>
      </c>
      <c r="D407" s="135" t="e">
        <f t="shared" si="144"/>
        <v>#VALUE!</v>
      </c>
      <c r="E407" s="150" t="e">
        <f t="shared" si="132"/>
        <v>#VALUE!</v>
      </c>
      <c r="F407" s="150" t="e">
        <f t="shared" si="133"/>
        <v>#VALUE!</v>
      </c>
      <c r="G407" s="136" t="e">
        <f t="shared" si="134"/>
        <v>#VALUE!</v>
      </c>
      <c r="H407" s="148" t="e">
        <f t="shared" si="138"/>
        <v>#VALUE!</v>
      </c>
      <c r="I407" s="148" t="e">
        <f t="shared" si="145"/>
        <v>#VALUE!</v>
      </c>
      <c r="J407" s="148" t="e">
        <f t="shared" si="135"/>
        <v>#VALUE!</v>
      </c>
      <c r="K407" s="148" t="e">
        <f t="shared" si="146"/>
        <v>#VALUE!</v>
      </c>
      <c r="L407" s="148" t="e">
        <f t="shared" si="147"/>
        <v>#VALUE!</v>
      </c>
      <c r="M407" s="148" t="e">
        <f t="shared" si="136"/>
        <v>#VALUE!</v>
      </c>
      <c r="N407" s="148" t="e">
        <f t="shared" si="139"/>
        <v>#VALUE!</v>
      </c>
      <c r="O407" s="148"/>
      <c r="P407" s="148"/>
      <c r="Q407" s="148" t="e">
        <f t="shared" si="148"/>
        <v>#VALUE!</v>
      </c>
      <c r="R407" s="148" t="e">
        <f t="shared" si="149"/>
        <v>#VALUE!</v>
      </c>
      <c r="S407" s="137" t="e">
        <f t="shared" si="137"/>
        <v>#VALUE!</v>
      </c>
      <c r="T407" s="275" t="e">
        <f t="shared" si="130"/>
        <v>#VALUE!</v>
      </c>
      <c r="U407" s="275" t="e">
        <f t="shared" si="131"/>
        <v>#VALUE!</v>
      </c>
      <c r="V407" s="275" t="e">
        <f t="shared" si="131"/>
        <v>#VALUE!</v>
      </c>
      <c r="W407" s="275" t="e">
        <f t="shared" si="131"/>
        <v>#VALUE!</v>
      </c>
      <c r="X407" s="275" t="e">
        <f t="shared" si="131"/>
        <v>#VALUE!</v>
      </c>
      <c r="Y407" s="275" t="e">
        <f t="shared" si="131"/>
        <v>#VALUE!</v>
      </c>
      <c r="Z407" s="275" t="e">
        <f t="shared" si="131"/>
        <v>#VALUE!</v>
      </c>
      <c r="AA407" s="275" t="e">
        <f t="shared" si="131"/>
        <v>#VALUE!</v>
      </c>
      <c r="AB407" s="275" t="e">
        <f t="shared" si="131"/>
        <v>#VALUE!</v>
      </c>
      <c r="AC407" s="275" t="e">
        <f t="shared" si="131"/>
        <v>#VALUE!</v>
      </c>
      <c r="AD407" s="275" t="e">
        <f t="shared" si="131"/>
        <v>#VALUE!</v>
      </c>
      <c r="AE407" s="276" t="e">
        <f t="shared" si="140"/>
        <v>#VALUE!</v>
      </c>
    </row>
    <row r="408" spans="1:31">
      <c r="A408" s="133" t="e">
        <f t="shared" si="141"/>
        <v>#VALUE!</v>
      </c>
      <c r="B408" s="134" t="e">
        <f t="shared" si="142"/>
        <v>#VALUE!</v>
      </c>
      <c r="C408" s="134" t="e">
        <f t="shared" si="143"/>
        <v>#VALUE!</v>
      </c>
      <c r="D408" s="135" t="e">
        <f t="shared" si="144"/>
        <v>#VALUE!</v>
      </c>
      <c r="E408" s="150" t="e">
        <f t="shared" si="132"/>
        <v>#VALUE!</v>
      </c>
      <c r="F408" s="150" t="e">
        <f t="shared" si="133"/>
        <v>#VALUE!</v>
      </c>
      <c r="G408" s="136" t="e">
        <f t="shared" si="134"/>
        <v>#VALUE!</v>
      </c>
      <c r="H408" s="148" t="e">
        <f t="shared" si="138"/>
        <v>#VALUE!</v>
      </c>
      <c r="I408" s="148" t="e">
        <f t="shared" si="145"/>
        <v>#VALUE!</v>
      </c>
      <c r="J408" s="148" t="e">
        <f t="shared" si="135"/>
        <v>#VALUE!</v>
      </c>
      <c r="K408" s="148" t="e">
        <f t="shared" si="146"/>
        <v>#VALUE!</v>
      </c>
      <c r="L408" s="148" t="e">
        <f t="shared" si="147"/>
        <v>#VALUE!</v>
      </c>
      <c r="M408" s="148" t="e">
        <f t="shared" si="136"/>
        <v>#VALUE!</v>
      </c>
      <c r="N408" s="148" t="e">
        <f t="shared" si="139"/>
        <v>#VALUE!</v>
      </c>
      <c r="O408" s="148"/>
      <c r="P408" s="148"/>
      <c r="Q408" s="148" t="e">
        <f t="shared" si="148"/>
        <v>#VALUE!</v>
      </c>
      <c r="R408" s="148" t="e">
        <f t="shared" si="149"/>
        <v>#VALUE!</v>
      </c>
      <c r="S408" s="137" t="e">
        <f t="shared" si="137"/>
        <v>#VALUE!</v>
      </c>
      <c r="T408" s="275" t="e">
        <f t="shared" si="130"/>
        <v>#VALUE!</v>
      </c>
      <c r="U408" s="275" t="e">
        <f t="shared" si="131"/>
        <v>#VALUE!</v>
      </c>
      <c r="V408" s="275" t="e">
        <f t="shared" si="131"/>
        <v>#VALUE!</v>
      </c>
      <c r="W408" s="275" t="e">
        <f t="shared" si="131"/>
        <v>#VALUE!</v>
      </c>
      <c r="X408" s="275" t="e">
        <f t="shared" si="131"/>
        <v>#VALUE!</v>
      </c>
      <c r="Y408" s="275" t="e">
        <f t="shared" si="131"/>
        <v>#VALUE!</v>
      </c>
      <c r="Z408" s="275" t="e">
        <f t="shared" si="131"/>
        <v>#VALUE!</v>
      </c>
      <c r="AA408" s="275" t="e">
        <f t="shared" si="131"/>
        <v>#VALUE!</v>
      </c>
      <c r="AB408" s="275" t="e">
        <f t="shared" si="131"/>
        <v>#VALUE!</v>
      </c>
      <c r="AC408" s="275" t="e">
        <f t="shared" si="131"/>
        <v>#VALUE!</v>
      </c>
      <c r="AD408" s="275" t="e">
        <f t="shared" si="131"/>
        <v>#VALUE!</v>
      </c>
      <c r="AE408" s="276" t="e">
        <f t="shared" si="140"/>
        <v>#VALUE!</v>
      </c>
    </row>
    <row r="409" spans="1:31">
      <c r="A409" s="133" t="e">
        <f t="shared" si="141"/>
        <v>#VALUE!</v>
      </c>
      <c r="B409" s="134" t="e">
        <f t="shared" si="142"/>
        <v>#VALUE!</v>
      </c>
      <c r="C409" s="134" t="e">
        <f t="shared" si="143"/>
        <v>#VALUE!</v>
      </c>
      <c r="D409" s="135" t="e">
        <f t="shared" si="144"/>
        <v>#VALUE!</v>
      </c>
      <c r="E409" s="150" t="e">
        <f t="shared" si="132"/>
        <v>#VALUE!</v>
      </c>
      <c r="F409" s="150" t="e">
        <f t="shared" si="133"/>
        <v>#VALUE!</v>
      </c>
      <c r="G409" s="136" t="e">
        <f t="shared" si="134"/>
        <v>#VALUE!</v>
      </c>
      <c r="H409" s="148" t="e">
        <f t="shared" si="138"/>
        <v>#VALUE!</v>
      </c>
      <c r="I409" s="148" t="e">
        <f t="shared" si="145"/>
        <v>#VALUE!</v>
      </c>
      <c r="J409" s="148" t="e">
        <f t="shared" si="135"/>
        <v>#VALUE!</v>
      </c>
      <c r="K409" s="148" t="e">
        <f t="shared" si="146"/>
        <v>#VALUE!</v>
      </c>
      <c r="L409" s="148" t="e">
        <f t="shared" si="147"/>
        <v>#VALUE!</v>
      </c>
      <c r="M409" s="148" t="e">
        <f t="shared" si="136"/>
        <v>#VALUE!</v>
      </c>
      <c r="N409" s="148" t="e">
        <f t="shared" si="139"/>
        <v>#VALUE!</v>
      </c>
      <c r="O409" s="148"/>
      <c r="P409" s="148"/>
      <c r="Q409" s="148" t="e">
        <f t="shared" si="148"/>
        <v>#VALUE!</v>
      </c>
      <c r="R409" s="148" t="e">
        <f t="shared" si="149"/>
        <v>#VALUE!</v>
      </c>
      <c r="S409" s="137" t="e">
        <f t="shared" si="137"/>
        <v>#VALUE!</v>
      </c>
      <c r="T409" s="275" t="e">
        <f t="shared" si="130"/>
        <v>#VALUE!</v>
      </c>
      <c r="U409" s="275" t="e">
        <f t="shared" si="131"/>
        <v>#VALUE!</v>
      </c>
      <c r="V409" s="275" t="e">
        <f t="shared" si="131"/>
        <v>#VALUE!</v>
      </c>
      <c r="W409" s="275" t="e">
        <f t="shared" si="131"/>
        <v>#VALUE!</v>
      </c>
      <c r="X409" s="275" t="e">
        <f t="shared" si="131"/>
        <v>#VALUE!</v>
      </c>
      <c r="Y409" s="275" t="e">
        <f t="shared" si="131"/>
        <v>#VALUE!</v>
      </c>
      <c r="Z409" s="275" t="e">
        <f t="shared" si="131"/>
        <v>#VALUE!</v>
      </c>
      <c r="AA409" s="275" t="e">
        <f t="shared" si="131"/>
        <v>#VALUE!</v>
      </c>
      <c r="AB409" s="275" t="e">
        <f t="shared" si="131"/>
        <v>#VALUE!</v>
      </c>
      <c r="AC409" s="275" t="e">
        <f t="shared" si="131"/>
        <v>#VALUE!</v>
      </c>
      <c r="AD409" s="275" t="e">
        <f t="shared" si="131"/>
        <v>#VALUE!</v>
      </c>
      <c r="AE409" s="276" t="e">
        <f t="shared" si="140"/>
        <v>#VALUE!</v>
      </c>
    </row>
    <row r="410" spans="1:31">
      <c r="A410" s="133" t="e">
        <f t="shared" si="141"/>
        <v>#VALUE!</v>
      </c>
      <c r="B410" s="134" t="e">
        <f t="shared" si="142"/>
        <v>#VALUE!</v>
      </c>
      <c r="C410" s="134" t="e">
        <f t="shared" si="143"/>
        <v>#VALUE!</v>
      </c>
      <c r="D410" s="135" t="e">
        <f t="shared" si="144"/>
        <v>#VALUE!</v>
      </c>
      <c r="E410" s="150" t="e">
        <f t="shared" si="132"/>
        <v>#VALUE!</v>
      </c>
      <c r="F410" s="150" t="e">
        <f t="shared" si="133"/>
        <v>#VALUE!</v>
      </c>
      <c r="G410" s="136" t="e">
        <f t="shared" si="134"/>
        <v>#VALUE!</v>
      </c>
      <c r="H410" s="148" t="e">
        <f t="shared" si="138"/>
        <v>#VALUE!</v>
      </c>
      <c r="I410" s="148" t="e">
        <f t="shared" si="145"/>
        <v>#VALUE!</v>
      </c>
      <c r="J410" s="148" t="e">
        <f t="shared" si="135"/>
        <v>#VALUE!</v>
      </c>
      <c r="K410" s="148" t="e">
        <f t="shared" si="146"/>
        <v>#VALUE!</v>
      </c>
      <c r="L410" s="148" t="e">
        <f t="shared" si="147"/>
        <v>#VALUE!</v>
      </c>
      <c r="M410" s="148" t="e">
        <f t="shared" si="136"/>
        <v>#VALUE!</v>
      </c>
      <c r="N410" s="148" t="e">
        <f t="shared" si="139"/>
        <v>#VALUE!</v>
      </c>
      <c r="O410" s="148"/>
      <c r="P410" s="148"/>
      <c r="Q410" s="148" t="e">
        <f t="shared" si="148"/>
        <v>#VALUE!</v>
      </c>
      <c r="R410" s="148" t="e">
        <f t="shared" si="149"/>
        <v>#VALUE!</v>
      </c>
      <c r="S410" s="137" t="e">
        <f t="shared" si="137"/>
        <v>#VALUE!</v>
      </c>
      <c r="T410" s="275" t="e">
        <f t="shared" si="130"/>
        <v>#VALUE!</v>
      </c>
      <c r="U410" s="275" t="e">
        <f t="shared" si="131"/>
        <v>#VALUE!</v>
      </c>
      <c r="V410" s="275" t="e">
        <f t="shared" si="131"/>
        <v>#VALUE!</v>
      </c>
      <c r="W410" s="275" t="e">
        <f t="shared" si="131"/>
        <v>#VALUE!</v>
      </c>
      <c r="X410" s="275" t="e">
        <f t="shared" si="131"/>
        <v>#VALUE!</v>
      </c>
      <c r="Y410" s="275" t="e">
        <f t="shared" si="131"/>
        <v>#VALUE!</v>
      </c>
      <c r="Z410" s="275" t="e">
        <f t="shared" si="131"/>
        <v>#VALUE!</v>
      </c>
      <c r="AA410" s="275" t="e">
        <f t="shared" si="131"/>
        <v>#VALUE!</v>
      </c>
      <c r="AB410" s="275" t="e">
        <f t="shared" si="131"/>
        <v>#VALUE!</v>
      </c>
      <c r="AC410" s="275" t="e">
        <f t="shared" si="131"/>
        <v>#VALUE!</v>
      </c>
      <c r="AD410" s="275" t="e">
        <f t="shared" si="131"/>
        <v>#VALUE!</v>
      </c>
      <c r="AE410" s="276" t="e">
        <f t="shared" si="140"/>
        <v>#VALUE!</v>
      </c>
    </row>
    <row r="411" spans="1:31">
      <c r="A411" s="133" t="e">
        <f t="shared" si="141"/>
        <v>#VALUE!</v>
      </c>
      <c r="B411" s="134" t="e">
        <f t="shared" si="142"/>
        <v>#VALUE!</v>
      </c>
      <c r="C411" s="134" t="e">
        <f t="shared" si="143"/>
        <v>#VALUE!</v>
      </c>
      <c r="D411" s="135" t="e">
        <f t="shared" si="144"/>
        <v>#VALUE!</v>
      </c>
      <c r="E411" s="150" t="e">
        <f t="shared" si="132"/>
        <v>#VALUE!</v>
      </c>
      <c r="F411" s="150" t="e">
        <f t="shared" si="133"/>
        <v>#VALUE!</v>
      </c>
      <c r="G411" s="136" t="e">
        <f t="shared" si="134"/>
        <v>#VALUE!</v>
      </c>
      <c r="H411" s="148" t="e">
        <f t="shared" si="138"/>
        <v>#VALUE!</v>
      </c>
      <c r="I411" s="148" t="e">
        <f t="shared" si="145"/>
        <v>#VALUE!</v>
      </c>
      <c r="J411" s="148" t="e">
        <f t="shared" si="135"/>
        <v>#VALUE!</v>
      </c>
      <c r="K411" s="148" t="e">
        <f t="shared" si="146"/>
        <v>#VALUE!</v>
      </c>
      <c r="L411" s="148" t="e">
        <f t="shared" si="147"/>
        <v>#VALUE!</v>
      </c>
      <c r="M411" s="148" t="e">
        <f t="shared" si="136"/>
        <v>#VALUE!</v>
      </c>
      <c r="N411" s="148" t="e">
        <f t="shared" si="139"/>
        <v>#VALUE!</v>
      </c>
      <c r="O411" s="148"/>
      <c r="P411" s="148"/>
      <c r="Q411" s="148" t="e">
        <f t="shared" si="148"/>
        <v>#VALUE!</v>
      </c>
      <c r="R411" s="148" t="e">
        <f t="shared" si="149"/>
        <v>#VALUE!</v>
      </c>
      <c r="S411" s="137" t="e">
        <f t="shared" si="137"/>
        <v>#VALUE!</v>
      </c>
      <c r="T411" s="275" t="e">
        <f t="shared" si="130"/>
        <v>#VALUE!</v>
      </c>
      <c r="U411" s="275" t="e">
        <f t="shared" si="131"/>
        <v>#VALUE!</v>
      </c>
      <c r="V411" s="275" t="e">
        <f t="shared" si="131"/>
        <v>#VALUE!</v>
      </c>
      <c r="W411" s="275" t="e">
        <f t="shared" si="131"/>
        <v>#VALUE!</v>
      </c>
      <c r="X411" s="275" t="e">
        <f t="shared" si="131"/>
        <v>#VALUE!</v>
      </c>
      <c r="Y411" s="275" t="e">
        <f t="shared" si="131"/>
        <v>#VALUE!</v>
      </c>
      <c r="Z411" s="275" t="e">
        <f t="shared" si="131"/>
        <v>#VALUE!</v>
      </c>
      <c r="AA411" s="275" t="e">
        <f t="shared" si="131"/>
        <v>#VALUE!</v>
      </c>
      <c r="AB411" s="275" t="e">
        <f t="shared" si="131"/>
        <v>#VALUE!</v>
      </c>
      <c r="AC411" s="275" t="e">
        <f t="shared" si="131"/>
        <v>#VALUE!</v>
      </c>
      <c r="AD411" s="275" t="e">
        <f t="shared" si="131"/>
        <v>#VALUE!</v>
      </c>
      <c r="AE411" s="276" t="e">
        <f t="shared" si="140"/>
        <v>#VALUE!</v>
      </c>
    </row>
    <row r="412" spans="1:31">
      <c r="A412" s="133" t="e">
        <f t="shared" si="141"/>
        <v>#VALUE!</v>
      </c>
      <c r="B412" s="134" t="e">
        <f t="shared" si="142"/>
        <v>#VALUE!</v>
      </c>
      <c r="C412" s="134" t="e">
        <f t="shared" si="143"/>
        <v>#VALUE!</v>
      </c>
      <c r="D412" s="135" t="e">
        <f t="shared" si="144"/>
        <v>#VALUE!</v>
      </c>
      <c r="E412" s="150" t="e">
        <f t="shared" si="132"/>
        <v>#VALUE!</v>
      </c>
      <c r="F412" s="150" t="e">
        <f t="shared" si="133"/>
        <v>#VALUE!</v>
      </c>
      <c r="G412" s="136" t="e">
        <f t="shared" si="134"/>
        <v>#VALUE!</v>
      </c>
      <c r="H412" s="148" t="e">
        <f t="shared" si="138"/>
        <v>#VALUE!</v>
      </c>
      <c r="I412" s="148" t="e">
        <f t="shared" si="145"/>
        <v>#VALUE!</v>
      </c>
      <c r="J412" s="148" t="e">
        <f t="shared" si="135"/>
        <v>#VALUE!</v>
      </c>
      <c r="K412" s="148" t="e">
        <f t="shared" si="146"/>
        <v>#VALUE!</v>
      </c>
      <c r="L412" s="148" t="e">
        <f t="shared" si="147"/>
        <v>#VALUE!</v>
      </c>
      <c r="M412" s="148" t="e">
        <f t="shared" si="136"/>
        <v>#VALUE!</v>
      </c>
      <c r="N412" s="148" t="e">
        <f t="shared" si="139"/>
        <v>#VALUE!</v>
      </c>
      <c r="O412" s="148"/>
      <c r="P412" s="148"/>
      <c r="Q412" s="148" t="e">
        <f t="shared" si="148"/>
        <v>#VALUE!</v>
      </c>
      <c r="R412" s="148" t="e">
        <f t="shared" si="149"/>
        <v>#VALUE!</v>
      </c>
      <c r="S412" s="137" t="e">
        <f t="shared" si="137"/>
        <v>#VALUE!</v>
      </c>
      <c r="T412" s="275" t="e">
        <f t="shared" si="130"/>
        <v>#VALUE!</v>
      </c>
      <c r="U412" s="275" t="e">
        <f t="shared" si="131"/>
        <v>#VALUE!</v>
      </c>
      <c r="V412" s="275" t="e">
        <f t="shared" si="131"/>
        <v>#VALUE!</v>
      </c>
      <c r="W412" s="275" t="e">
        <f t="shared" si="131"/>
        <v>#VALUE!</v>
      </c>
      <c r="X412" s="275" t="e">
        <f t="shared" si="131"/>
        <v>#VALUE!</v>
      </c>
      <c r="Y412" s="275" t="e">
        <f t="shared" si="131"/>
        <v>#VALUE!</v>
      </c>
      <c r="Z412" s="275" t="e">
        <f t="shared" si="131"/>
        <v>#VALUE!</v>
      </c>
      <c r="AA412" s="275" t="e">
        <f t="shared" si="131"/>
        <v>#VALUE!</v>
      </c>
      <c r="AB412" s="275" t="e">
        <f t="shared" si="131"/>
        <v>#VALUE!</v>
      </c>
      <c r="AC412" s="275" t="e">
        <f t="shared" si="131"/>
        <v>#VALUE!</v>
      </c>
      <c r="AD412" s="275" t="e">
        <f t="shared" si="131"/>
        <v>#VALUE!</v>
      </c>
      <c r="AE412" s="276" t="e">
        <f t="shared" si="140"/>
        <v>#VALUE!</v>
      </c>
    </row>
    <row r="413" spans="1:31">
      <c r="A413" s="133" t="e">
        <f t="shared" si="141"/>
        <v>#VALUE!</v>
      </c>
      <c r="B413" s="134" t="e">
        <f t="shared" si="142"/>
        <v>#VALUE!</v>
      </c>
      <c r="C413" s="134" t="e">
        <f t="shared" si="143"/>
        <v>#VALUE!</v>
      </c>
      <c r="D413" s="135" t="e">
        <f t="shared" si="144"/>
        <v>#VALUE!</v>
      </c>
      <c r="E413" s="150" t="e">
        <f t="shared" si="132"/>
        <v>#VALUE!</v>
      </c>
      <c r="F413" s="150" t="e">
        <f t="shared" si="133"/>
        <v>#VALUE!</v>
      </c>
      <c r="G413" s="136" t="e">
        <f t="shared" si="134"/>
        <v>#VALUE!</v>
      </c>
      <c r="H413" s="148" t="e">
        <f t="shared" si="138"/>
        <v>#VALUE!</v>
      </c>
      <c r="I413" s="148" t="e">
        <f t="shared" si="145"/>
        <v>#VALUE!</v>
      </c>
      <c r="J413" s="148" t="e">
        <f t="shared" si="135"/>
        <v>#VALUE!</v>
      </c>
      <c r="K413" s="148" t="e">
        <f t="shared" si="146"/>
        <v>#VALUE!</v>
      </c>
      <c r="L413" s="148" t="e">
        <f t="shared" si="147"/>
        <v>#VALUE!</v>
      </c>
      <c r="M413" s="148" t="e">
        <f t="shared" si="136"/>
        <v>#VALUE!</v>
      </c>
      <c r="N413" s="148" t="e">
        <f t="shared" si="139"/>
        <v>#VALUE!</v>
      </c>
      <c r="O413" s="148"/>
      <c r="P413" s="148"/>
      <c r="Q413" s="148" t="e">
        <f t="shared" si="148"/>
        <v>#VALUE!</v>
      </c>
      <c r="R413" s="148" t="e">
        <f t="shared" si="149"/>
        <v>#VALUE!</v>
      </c>
      <c r="S413" s="137" t="e">
        <f t="shared" si="137"/>
        <v>#VALUE!</v>
      </c>
      <c r="T413" s="275" t="e">
        <f t="shared" si="130"/>
        <v>#VALUE!</v>
      </c>
      <c r="U413" s="275" t="e">
        <f t="shared" si="131"/>
        <v>#VALUE!</v>
      </c>
      <c r="V413" s="275" t="e">
        <f t="shared" si="131"/>
        <v>#VALUE!</v>
      </c>
      <c r="W413" s="275" t="e">
        <f t="shared" si="131"/>
        <v>#VALUE!</v>
      </c>
      <c r="X413" s="275" t="e">
        <f t="shared" si="131"/>
        <v>#VALUE!</v>
      </c>
      <c r="Y413" s="275" t="e">
        <f t="shared" si="131"/>
        <v>#VALUE!</v>
      </c>
      <c r="Z413" s="275" t="e">
        <f t="shared" si="131"/>
        <v>#VALUE!</v>
      </c>
      <c r="AA413" s="275" t="e">
        <f t="shared" si="131"/>
        <v>#VALUE!</v>
      </c>
      <c r="AB413" s="275" t="e">
        <f t="shared" si="131"/>
        <v>#VALUE!</v>
      </c>
      <c r="AC413" s="275" t="e">
        <f t="shared" si="131"/>
        <v>#VALUE!</v>
      </c>
      <c r="AD413" s="275" t="e">
        <f t="shared" si="131"/>
        <v>#VALUE!</v>
      </c>
      <c r="AE413" s="276" t="e">
        <f t="shared" si="140"/>
        <v>#VALUE!</v>
      </c>
    </row>
    <row r="414" spans="1:31">
      <c r="A414" s="133" t="e">
        <f t="shared" si="141"/>
        <v>#VALUE!</v>
      </c>
      <c r="B414" s="134" t="e">
        <f t="shared" si="142"/>
        <v>#VALUE!</v>
      </c>
      <c r="C414" s="134" t="e">
        <f t="shared" si="143"/>
        <v>#VALUE!</v>
      </c>
      <c r="D414" s="135" t="e">
        <f t="shared" si="144"/>
        <v>#VALUE!</v>
      </c>
      <c r="E414" s="150" t="e">
        <f t="shared" si="132"/>
        <v>#VALUE!</v>
      </c>
      <c r="F414" s="150" t="e">
        <f t="shared" si="133"/>
        <v>#VALUE!</v>
      </c>
      <c r="G414" s="136" t="e">
        <f t="shared" si="134"/>
        <v>#VALUE!</v>
      </c>
      <c r="H414" s="148" t="e">
        <f t="shared" si="138"/>
        <v>#VALUE!</v>
      </c>
      <c r="I414" s="148" t="e">
        <f t="shared" si="145"/>
        <v>#VALUE!</v>
      </c>
      <c r="J414" s="148" t="e">
        <f t="shared" si="135"/>
        <v>#VALUE!</v>
      </c>
      <c r="K414" s="148" t="e">
        <f t="shared" si="146"/>
        <v>#VALUE!</v>
      </c>
      <c r="L414" s="148" t="e">
        <f t="shared" si="147"/>
        <v>#VALUE!</v>
      </c>
      <c r="M414" s="148" t="e">
        <f t="shared" si="136"/>
        <v>#VALUE!</v>
      </c>
      <c r="N414" s="148" t="e">
        <f t="shared" si="139"/>
        <v>#VALUE!</v>
      </c>
      <c r="O414" s="148"/>
      <c r="P414" s="148"/>
      <c r="Q414" s="148" t="e">
        <f t="shared" si="148"/>
        <v>#VALUE!</v>
      </c>
      <c r="R414" s="148" t="e">
        <f t="shared" si="149"/>
        <v>#VALUE!</v>
      </c>
      <c r="S414" s="137" t="e">
        <f t="shared" si="137"/>
        <v>#VALUE!</v>
      </c>
      <c r="T414" s="275" t="e">
        <f t="shared" si="130"/>
        <v>#VALUE!</v>
      </c>
      <c r="U414" s="275" t="e">
        <f t="shared" si="131"/>
        <v>#VALUE!</v>
      </c>
      <c r="V414" s="275" t="e">
        <f t="shared" si="131"/>
        <v>#VALUE!</v>
      </c>
      <c r="W414" s="275" t="e">
        <f t="shared" si="131"/>
        <v>#VALUE!</v>
      </c>
      <c r="X414" s="275" t="e">
        <f t="shared" si="131"/>
        <v>#VALUE!</v>
      </c>
      <c r="Y414" s="275" t="e">
        <f t="shared" si="131"/>
        <v>#VALUE!</v>
      </c>
      <c r="Z414" s="275" t="e">
        <f t="shared" si="131"/>
        <v>#VALUE!</v>
      </c>
      <c r="AA414" s="275" t="e">
        <f t="shared" si="131"/>
        <v>#VALUE!</v>
      </c>
      <c r="AB414" s="275" t="e">
        <f t="shared" si="131"/>
        <v>#VALUE!</v>
      </c>
      <c r="AC414" s="275" t="e">
        <f t="shared" si="131"/>
        <v>#VALUE!</v>
      </c>
      <c r="AD414" s="275" t="e">
        <f t="shared" si="131"/>
        <v>#VALUE!</v>
      </c>
      <c r="AE414" s="276" t="e">
        <f t="shared" si="140"/>
        <v>#VALUE!</v>
      </c>
    </row>
    <row r="415" spans="1:31">
      <c r="A415" s="133" t="e">
        <f t="shared" si="141"/>
        <v>#VALUE!</v>
      </c>
      <c r="B415" s="134" t="e">
        <f t="shared" si="142"/>
        <v>#VALUE!</v>
      </c>
      <c r="C415" s="134" t="e">
        <f t="shared" si="143"/>
        <v>#VALUE!</v>
      </c>
      <c r="D415" s="135" t="e">
        <f t="shared" si="144"/>
        <v>#VALUE!</v>
      </c>
      <c r="E415" s="150" t="e">
        <f t="shared" si="132"/>
        <v>#VALUE!</v>
      </c>
      <c r="F415" s="150" t="e">
        <f t="shared" si="133"/>
        <v>#VALUE!</v>
      </c>
      <c r="G415" s="136" t="e">
        <f t="shared" si="134"/>
        <v>#VALUE!</v>
      </c>
      <c r="H415" s="148" t="e">
        <f t="shared" si="138"/>
        <v>#VALUE!</v>
      </c>
      <c r="I415" s="148" t="e">
        <f t="shared" si="145"/>
        <v>#VALUE!</v>
      </c>
      <c r="J415" s="148" t="e">
        <f t="shared" si="135"/>
        <v>#VALUE!</v>
      </c>
      <c r="K415" s="148" t="e">
        <f t="shared" si="146"/>
        <v>#VALUE!</v>
      </c>
      <c r="L415" s="148" t="e">
        <f t="shared" si="147"/>
        <v>#VALUE!</v>
      </c>
      <c r="M415" s="148" t="e">
        <f t="shared" si="136"/>
        <v>#VALUE!</v>
      </c>
      <c r="N415" s="148" t="e">
        <f t="shared" si="139"/>
        <v>#VALUE!</v>
      </c>
      <c r="O415" s="148"/>
      <c r="P415" s="148"/>
      <c r="Q415" s="148" t="e">
        <f t="shared" si="148"/>
        <v>#VALUE!</v>
      </c>
      <c r="R415" s="148" t="e">
        <f t="shared" si="149"/>
        <v>#VALUE!</v>
      </c>
      <c r="S415" s="137" t="e">
        <f t="shared" si="137"/>
        <v>#VALUE!</v>
      </c>
      <c r="T415" s="275" t="e">
        <f t="shared" si="130"/>
        <v>#VALUE!</v>
      </c>
      <c r="U415" s="275" t="e">
        <f t="shared" si="131"/>
        <v>#VALUE!</v>
      </c>
      <c r="V415" s="275" t="e">
        <f t="shared" si="131"/>
        <v>#VALUE!</v>
      </c>
      <c r="W415" s="275" t="e">
        <f t="shared" si="131"/>
        <v>#VALUE!</v>
      </c>
      <c r="X415" s="275" t="e">
        <f t="shared" si="131"/>
        <v>#VALUE!</v>
      </c>
      <c r="Y415" s="275" t="e">
        <f t="shared" si="131"/>
        <v>#VALUE!</v>
      </c>
      <c r="Z415" s="275" t="e">
        <f t="shared" si="131"/>
        <v>#VALUE!</v>
      </c>
      <c r="AA415" s="275" t="e">
        <f t="shared" si="131"/>
        <v>#VALUE!</v>
      </c>
      <c r="AB415" s="275" t="e">
        <f t="shared" si="131"/>
        <v>#VALUE!</v>
      </c>
      <c r="AC415" s="275" t="e">
        <f t="shared" si="131"/>
        <v>#VALUE!</v>
      </c>
      <c r="AD415" s="275" t="e">
        <f t="shared" si="131"/>
        <v>#VALUE!</v>
      </c>
      <c r="AE415" s="276" t="e">
        <f t="shared" si="140"/>
        <v>#VALUE!</v>
      </c>
    </row>
    <row r="416" spans="1:31">
      <c r="A416" s="133" t="e">
        <f t="shared" si="141"/>
        <v>#VALUE!</v>
      </c>
      <c r="B416" s="134" t="e">
        <f t="shared" si="142"/>
        <v>#VALUE!</v>
      </c>
      <c r="C416" s="134" t="e">
        <f t="shared" si="143"/>
        <v>#VALUE!</v>
      </c>
      <c r="D416" s="135" t="e">
        <f t="shared" si="144"/>
        <v>#VALUE!</v>
      </c>
      <c r="E416" s="150" t="e">
        <f t="shared" si="132"/>
        <v>#VALUE!</v>
      </c>
      <c r="F416" s="150" t="e">
        <f t="shared" si="133"/>
        <v>#VALUE!</v>
      </c>
      <c r="G416" s="136" t="e">
        <f t="shared" si="134"/>
        <v>#VALUE!</v>
      </c>
      <c r="H416" s="148" t="e">
        <f t="shared" si="138"/>
        <v>#VALUE!</v>
      </c>
      <c r="I416" s="148" t="e">
        <f t="shared" si="145"/>
        <v>#VALUE!</v>
      </c>
      <c r="J416" s="148" t="e">
        <f t="shared" si="135"/>
        <v>#VALUE!</v>
      </c>
      <c r="K416" s="148" t="e">
        <f t="shared" si="146"/>
        <v>#VALUE!</v>
      </c>
      <c r="L416" s="148" t="e">
        <f t="shared" si="147"/>
        <v>#VALUE!</v>
      </c>
      <c r="M416" s="148" t="e">
        <f t="shared" si="136"/>
        <v>#VALUE!</v>
      </c>
      <c r="N416" s="148" t="e">
        <f t="shared" si="139"/>
        <v>#VALUE!</v>
      </c>
      <c r="O416" s="148"/>
      <c r="P416" s="148"/>
      <c r="Q416" s="148" t="e">
        <f t="shared" si="148"/>
        <v>#VALUE!</v>
      </c>
      <c r="R416" s="148" t="e">
        <f t="shared" si="149"/>
        <v>#VALUE!</v>
      </c>
      <c r="S416" s="137" t="e">
        <f t="shared" si="137"/>
        <v>#VALUE!</v>
      </c>
      <c r="T416" s="275" t="e">
        <f t="shared" si="130"/>
        <v>#VALUE!</v>
      </c>
      <c r="U416" s="275" t="e">
        <f t="shared" si="131"/>
        <v>#VALUE!</v>
      </c>
      <c r="V416" s="275" t="e">
        <f t="shared" si="131"/>
        <v>#VALUE!</v>
      </c>
      <c r="W416" s="275" t="e">
        <f t="shared" si="131"/>
        <v>#VALUE!</v>
      </c>
      <c r="X416" s="275" t="e">
        <f t="shared" si="131"/>
        <v>#VALUE!</v>
      </c>
      <c r="Y416" s="275" t="e">
        <f t="shared" si="131"/>
        <v>#VALUE!</v>
      </c>
      <c r="Z416" s="275" t="e">
        <f t="shared" si="131"/>
        <v>#VALUE!</v>
      </c>
      <c r="AA416" s="275" t="e">
        <f t="shared" si="131"/>
        <v>#VALUE!</v>
      </c>
      <c r="AB416" s="275" t="e">
        <f t="shared" si="131"/>
        <v>#VALUE!</v>
      </c>
      <c r="AC416" s="275" t="e">
        <f t="shared" si="131"/>
        <v>#VALUE!</v>
      </c>
      <c r="AD416" s="275" t="e">
        <f t="shared" si="131"/>
        <v>#VALUE!</v>
      </c>
      <c r="AE416" s="276" t="e">
        <f t="shared" si="140"/>
        <v>#VALUE!</v>
      </c>
    </row>
    <row r="417" spans="1:31">
      <c r="A417" s="133" t="e">
        <f t="shared" si="141"/>
        <v>#VALUE!</v>
      </c>
      <c r="B417" s="134" t="e">
        <f t="shared" si="142"/>
        <v>#VALUE!</v>
      </c>
      <c r="C417" s="134" t="e">
        <f t="shared" si="143"/>
        <v>#VALUE!</v>
      </c>
      <c r="D417" s="135" t="e">
        <f t="shared" si="144"/>
        <v>#VALUE!</v>
      </c>
      <c r="E417" s="150" t="e">
        <f t="shared" si="132"/>
        <v>#VALUE!</v>
      </c>
      <c r="F417" s="150" t="e">
        <f t="shared" si="133"/>
        <v>#VALUE!</v>
      </c>
      <c r="G417" s="136" t="e">
        <f t="shared" si="134"/>
        <v>#VALUE!</v>
      </c>
      <c r="H417" s="148" t="e">
        <f t="shared" si="138"/>
        <v>#VALUE!</v>
      </c>
      <c r="I417" s="148" t="e">
        <f t="shared" si="145"/>
        <v>#VALUE!</v>
      </c>
      <c r="J417" s="148" t="e">
        <f t="shared" si="135"/>
        <v>#VALUE!</v>
      </c>
      <c r="K417" s="148" t="e">
        <f t="shared" si="146"/>
        <v>#VALUE!</v>
      </c>
      <c r="L417" s="148" t="e">
        <f t="shared" si="147"/>
        <v>#VALUE!</v>
      </c>
      <c r="M417" s="148" t="e">
        <f t="shared" si="136"/>
        <v>#VALUE!</v>
      </c>
      <c r="N417" s="148" t="e">
        <f t="shared" si="139"/>
        <v>#VALUE!</v>
      </c>
      <c r="O417" s="148"/>
      <c r="P417" s="148"/>
      <c r="Q417" s="148" t="e">
        <f t="shared" si="148"/>
        <v>#VALUE!</v>
      </c>
      <c r="R417" s="148" t="e">
        <f t="shared" si="149"/>
        <v>#VALUE!</v>
      </c>
      <c r="S417" s="137" t="e">
        <f t="shared" si="137"/>
        <v>#VALUE!</v>
      </c>
      <c r="T417" s="275" t="e">
        <f t="shared" si="130"/>
        <v>#VALUE!</v>
      </c>
      <c r="U417" s="275" t="e">
        <f t="shared" si="131"/>
        <v>#VALUE!</v>
      </c>
      <c r="V417" s="275" t="e">
        <f t="shared" si="131"/>
        <v>#VALUE!</v>
      </c>
      <c r="W417" s="275" t="e">
        <f t="shared" si="131"/>
        <v>#VALUE!</v>
      </c>
      <c r="X417" s="275" t="e">
        <f t="shared" si="131"/>
        <v>#VALUE!</v>
      </c>
      <c r="Y417" s="275" t="e">
        <f t="shared" si="131"/>
        <v>#VALUE!</v>
      </c>
      <c r="Z417" s="275" t="e">
        <f t="shared" si="131"/>
        <v>#VALUE!</v>
      </c>
      <c r="AA417" s="275" t="e">
        <f t="shared" si="131"/>
        <v>#VALUE!</v>
      </c>
      <c r="AB417" s="275" t="e">
        <f t="shared" si="131"/>
        <v>#VALUE!</v>
      </c>
      <c r="AC417" s="275" t="e">
        <f t="shared" si="131"/>
        <v>#VALUE!</v>
      </c>
      <c r="AD417" s="275" t="e">
        <f t="shared" si="131"/>
        <v>#VALUE!</v>
      </c>
      <c r="AE417" s="276" t="e">
        <f t="shared" si="140"/>
        <v>#VALUE!</v>
      </c>
    </row>
    <row r="418" spans="1:31">
      <c r="A418" s="133" t="e">
        <f t="shared" si="141"/>
        <v>#VALUE!</v>
      </c>
      <c r="B418" s="134" t="e">
        <f t="shared" si="142"/>
        <v>#VALUE!</v>
      </c>
      <c r="C418" s="134" t="e">
        <f t="shared" si="143"/>
        <v>#VALUE!</v>
      </c>
      <c r="D418" s="135" t="e">
        <f t="shared" si="144"/>
        <v>#VALUE!</v>
      </c>
      <c r="E418" s="150" t="e">
        <f t="shared" si="132"/>
        <v>#VALUE!</v>
      </c>
      <c r="F418" s="150" t="e">
        <f t="shared" si="133"/>
        <v>#VALUE!</v>
      </c>
      <c r="G418" s="136" t="e">
        <f t="shared" si="134"/>
        <v>#VALUE!</v>
      </c>
      <c r="H418" s="148" t="e">
        <f t="shared" si="138"/>
        <v>#VALUE!</v>
      </c>
      <c r="I418" s="148" t="e">
        <f t="shared" si="145"/>
        <v>#VALUE!</v>
      </c>
      <c r="J418" s="148" t="e">
        <f t="shared" si="135"/>
        <v>#VALUE!</v>
      </c>
      <c r="K418" s="148" t="e">
        <f t="shared" si="146"/>
        <v>#VALUE!</v>
      </c>
      <c r="L418" s="148" t="e">
        <f t="shared" si="147"/>
        <v>#VALUE!</v>
      </c>
      <c r="M418" s="148" t="e">
        <f t="shared" si="136"/>
        <v>#VALUE!</v>
      </c>
      <c r="N418" s="148" t="e">
        <f t="shared" si="139"/>
        <v>#VALUE!</v>
      </c>
      <c r="O418" s="148"/>
      <c r="P418" s="148"/>
      <c r="Q418" s="148" t="e">
        <f t="shared" si="148"/>
        <v>#VALUE!</v>
      </c>
      <c r="R418" s="148" t="e">
        <f t="shared" si="149"/>
        <v>#VALUE!</v>
      </c>
      <c r="S418" s="137" t="e">
        <f t="shared" si="137"/>
        <v>#VALUE!</v>
      </c>
      <c r="T418" s="275" t="e">
        <f t="shared" si="130"/>
        <v>#VALUE!</v>
      </c>
      <c r="U418" s="275" t="e">
        <f t="shared" si="131"/>
        <v>#VALUE!</v>
      </c>
      <c r="V418" s="275" t="e">
        <f t="shared" si="131"/>
        <v>#VALUE!</v>
      </c>
      <c r="W418" s="275" t="e">
        <f t="shared" si="131"/>
        <v>#VALUE!</v>
      </c>
      <c r="X418" s="275" t="e">
        <f t="shared" si="131"/>
        <v>#VALUE!</v>
      </c>
      <c r="Y418" s="275" t="e">
        <f t="shared" si="131"/>
        <v>#VALUE!</v>
      </c>
      <c r="Z418" s="275" t="e">
        <f t="shared" si="131"/>
        <v>#VALUE!</v>
      </c>
      <c r="AA418" s="275" t="e">
        <f t="shared" si="131"/>
        <v>#VALUE!</v>
      </c>
      <c r="AB418" s="275" t="e">
        <f t="shared" si="131"/>
        <v>#VALUE!</v>
      </c>
      <c r="AC418" s="275" t="e">
        <f t="shared" si="131"/>
        <v>#VALUE!</v>
      </c>
      <c r="AD418" s="275" t="e">
        <f t="shared" si="131"/>
        <v>#VALUE!</v>
      </c>
      <c r="AE418" s="276" t="e">
        <f t="shared" si="140"/>
        <v>#VALUE!</v>
      </c>
    </row>
    <row r="419" spans="1:31">
      <c r="A419" s="133" t="e">
        <f t="shared" si="141"/>
        <v>#VALUE!</v>
      </c>
      <c r="B419" s="134" t="e">
        <f t="shared" si="142"/>
        <v>#VALUE!</v>
      </c>
      <c r="C419" s="134" t="e">
        <f t="shared" si="143"/>
        <v>#VALUE!</v>
      </c>
      <c r="D419" s="135" t="e">
        <f t="shared" si="144"/>
        <v>#VALUE!</v>
      </c>
      <c r="E419" s="150" t="e">
        <f t="shared" si="132"/>
        <v>#VALUE!</v>
      </c>
      <c r="F419" s="150" t="e">
        <f t="shared" si="133"/>
        <v>#VALUE!</v>
      </c>
      <c r="G419" s="136" t="e">
        <f t="shared" si="134"/>
        <v>#VALUE!</v>
      </c>
      <c r="H419" s="148" t="e">
        <f t="shared" si="138"/>
        <v>#VALUE!</v>
      </c>
      <c r="I419" s="148" t="e">
        <f t="shared" si="145"/>
        <v>#VALUE!</v>
      </c>
      <c r="J419" s="148" t="e">
        <f t="shared" si="135"/>
        <v>#VALUE!</v>
      </c>
      <c r="K419" s="148" t="e">
        <f t="shared" si="146"/>
        <v>#VALUE!</v>
      </c>
      <c r="L419" s="148" t="e">
        <f t="shared" si="147"/>
        <v>#VALUE!</v>
      </c>
      <c r="M419" s="148" t="e">
        <f t="shared" si="136"/>
        <v>#VALUE!</v>
      </c>
      <c r="N419" s="148" t="e">
        <f t="shared" si="139"/>
        <v>#VALUE!</v>
      </c>
      <c r="O419" s="148"/>
      <c r="P419" s="148"/>
      <c r="Q419" s="148" t="e">
        <f t="shared" si="148"/>
        <v>#VALUE!</v>
      </c>
      <c r="R419" s="148" t="e">
        <f t="shared" si="149"/>
        <v>#VALUE!</v>
      </c>
      <c r="S419" s="137" t="e">
        <f t="shared" si="137"/>
        <v>#VALUE!</v>
      </c>
      <c r="T419" s="275" t="e">
        <f t="shared" si="130"/>
        <v>#VALUE!</v>
      </c>
      <c r="U419" s="275" t="e">
        <f t="shared" si="131"/>
        <v>#VALUE!</v>
      </c>
      <c r="V419" s="275" t="e">
        <f t="shared" si="131"/>
        <v>#VALUE!</v>
      </c>
      <c r="W419" s="275" t="e">
        <f t="shared" si="131"/>
        <v>#VALUE!</v>
      </c>
      <c r="X419" s="275" t="e">
        <f t="shared" si="131"/>
        <v>#VALUE!</v>
      </c>
      <c r="Y419" s="275" t="e">
        <f t="shared" si="131"/>
        <v>#VALUE!</v>
      </c>
      <c r="Z419" s="275" t="e">
        <f t="shared" si="131"/>
        <v>#VALUE!</v>
      </c>
      <c r="AA419" s="275" t="e">
        <f t="shared" si="131"/>
        <v>#VALUE!</v>
      </c>
      <c r="AB419" s="275" t="e">
        <f t="shared" si="131"/>
        <v>#VALUE!</v>
      </c>
      <c r="AC419" s="275" t="e">
        <f t="shared" si="131"/>
        <v>#VALUE!</v>
      </c>
      <c r="AD419" s="275" t="e">
        <f t="shared" si="131"/>
        <v>#VALUE!</v>
      </c>
      <c r="AE419" s="276" t="e">
        <f t="shared" si="140"/>
        <v>#VALUE!</v>
      </c>
    </row>
    <row r="420" spans="1:31">
      <c r="A420" s="133" t="e">
        <f t="shared" si="141"/>
        <v>#VALUE!</v>
      </c>
      <c r="B420" s="134" t="e">
        <f t="shared" si="142"/>
        <v>#VALUE!</v>
      </c>
      <c r="C420" s="134" t="e">
        <f t="shared" si="143"/>
        <v>#VALUE!</v>
      </c>
      <c r="D420" s="135" t="e">
        <f t="shared" si="144"/>
        <v>#VALUE!</v>
      </c>
      <c r="E420" s="150" t="e">
        <f t="shared" si="132"/>
        <v>#VALUE!</v>
      </c>
      <c r="F420" s="150" t="e">
        <f t="shared" si="133"/>
        <v>#VALUE!</v>
      </c>
      <c r="G420" s="136" t="e">
        <f t="shared" si="134"/>
        <v>#VALUE!</v>
      </c>
      <c r="H420" s="148" t="e">
        <f t="shared" si="138"/>
        <v>#VALUE!</v>
      </c>
      <c r="I420" s="148" t="e">
        <f t="shared" si="145"/>
        <v>#VALUE!</v>
      </c>
      <c r="J420" s="148" t="e">
        <f t="shared" si="135"/>
        <v>#VALUE!</v>
      </c>
      <c r="K420" s="148" t="e">
        <f t="shared" si="146"/>
        <v>#VALUE!</v>
      </c>
      <c r="L420" s="148" t="e">
        <f t="shared" si="147"/>
        <v>#VALUE!</v>
      </c>
      <c r="M420" s="148" t="e">
        <f t="shared" si="136"/>
        <v>#VALUE!</v>
      </c>
      <c r="N420" s="148" t="e">
        <f t="shared" si="139"/>
        <v>#VALUE!</v>
      </c>
      <c r="O420" s="148"/>
      <c r="P420" s="148"/>
      <c r="Q420" s="148" t="e">
        <f t="shared" si="148"/>
        <v>#VALUE!</v>
      </c>
      <c r="R420" s="148" t="e">
        <f t="shared" si="149"/>
        <v>#VALUE!</v>
      </c>
      <c r="S420" s="137" t="e">
        <f t="shared" si="137"/>
        <v>#VALUE!</v>
      </c>
      <c r="T420" s="275" t="e">
        <f t="shared" si="130"/>
        <v>#VALUE!</v>
      </c>
      <c r="U420" s="275" t="e">
        <f t="shared" si="131"/>
        <v>#VALUE!</v>
      </c>
      <c r="V420" s="275" t="e">
        <f t="shared" si="131"/>
        <v>#VALUE!</v>
      </c>
      <c r="W420" s="275" t="e">
        <f t="shared" si="131"/>
        <v>#VALUE!</v>
      </c>
      <c r="X420" s="275" t="e">
        <f t="shared" si="131"/>
        <v>#VALUE!</v>
      </c>
      <c r="Y420" s="275" t="e">
        <f t="shared" si="131"/>
        <v>#VALUE!</v>
      </c>
      <c r="Z420" s="275" t="e">
        <f t="shared" si="131"/>
        <v>#VALUE!</v>
      </c>
      <c r="AA420" s="275" t="e">
        <f t="shared" si="131"/>
        <v>#VALUE!</v>
      </c>
      <c r="AB420" s="275" t="e">
        <f t="shared" si="131"/>
        <v>#VALUE!</v>
      </c>
      <c r="AC420" s="275" t="e">
        <f t="shared" si="131"/>
        <v>#VALUE!</v>
      </c>
      <c r="AD420" s="275" t="e">
        <f t="shared" si="131"/>
        <v>#VALUE!</v>
      </c>
      <c r="AE420" s="276" t="e">
        <f t="shared" si="140"/>
        <v>#VALUE!</v>
      </c>
    </row>
    <row r="421" spans="1:31">
      <c r="A421" s="133" t="e">
        <f t="shared" si="141"/>
        <v>#VALUE!</v>
      </c>
      <c r="B421" s="134" t="e">
        <f t="shared" si="142"/>
        <v>#VALUE!</v>
      </c>
      <c r="C421" s="134" t="e">
        <f t="shared" si="143"/>
        <v>#VALUE!</v>
      </c>
      <c r="D421" s="135" t="e">
        <f t="shared" si="144"/>
        <v>#VALUE!</v>
      </c>
      <c r="E421" s="150" t="e">
        <f t="shared" si="132"/>
        <v>#VALUE!</v>
      </c>
      <c r="F421" s="150" t="e">
        <f t="shared" si="133"/>
        <v>#VALUE!</v>
      </c>
      <c r="G421" s="136" t="e">
        <f t="shared" si="134"/>
        <v>#VALUE!</v>
      </c>
      <c r="H421" s="148" t="e">
        <f t="shared" si="138"/>
        <v>#VALUE!</v>
      </c>
      <c r="I421" s="148" t="e">
        <f t="shared" si="145"/>
        <v>#VALUE!</v>
      </c>
      <c r="J421" s="148" t="e">
        <f t="shared" si="135"/>
        <v>#VALUE!</v>
      </c>
      <c r="K421" s="148" t="e">
        <f t="shared" si="146"/>
        <v>#VALUE!</v>
      </c>
      <c r="L421" s="148" t="e">
        <f t="shared" si="147"/>
        <v>#VALUE!</v>
      </c>
      <c r="M421" s="148" t="e">
        <f t="shared" si="136"/>
        <v>#VALUE!</v>
      </c>
      <c r="N421" s="148" t="e">
        <f t="shared" si="139"/>
        <v>#VALUE!</v>
      </c>
      <c r="O421" s="148"/>
      <c r="P421" s="148"/>
      <c r="Q421" s="148" t="e">
        <f t="shared" si="148"/>
        <v>#VALUE!</v>
      </c>
      <c r="R421" s="148" t="e">
        <f t="shared" si="149"/>
        <v>#VALUE!</v>
      </c>
      <c r="S421" s="137" t="e">
        <f t="shared" si="137"/>
        <v>#VALUE!</v>
      </c>
      <c r="T421" s="275" t="e">
        <f t="shared" si="130"/>
        <v>#VALUE!</v>
      </c>
      <c r="U421" s="275" t="e">
        <f t="shared" si="131"/>
        <v>#VALUE!</v>
      </c>
      <c r="V421" s="275" t="e">
        <f t="shared" si="131"/>
        <v>#VALUE!</v>
      </c>
      <c r="W421" s="275" t="e">
        <f t="shared" si="131"/>
        <v>#VALUE!</v>
      </c>
      <c r="X421" s="275" t="e">
        <f t="shared" si="131"/>
        <v>#VALUE!</v>
      </c>
      <c r="Y421" s="275" t="e">
        <f t="shared" si="131"/>
        <v>#VALUE!</v>
      </c>
      <c r="Z421" s="275" t="e">
        <f t="shared" si="131"/>
        <v>#VALUE!</v>
      </c>
      <c r="AA421" s="275" t="e">
        <f t="shared" si="131"/>
        <v>#VALUE!</v>
      </c>
      <c r="AB421" s="275" t="e">
        <f t="shared" si="131"/>
        <v>#VALUE!</v>
      </c>
      <c r="AC421" s="275" t="e">
        <f t="shared" si="131"/>
        <v>#VALUE!</v>
      </c>
      <c r="AD421" s="275" t="e">
        <f t="shared" si="131"/>
        <v>#VALUE!</v>
      </c>
      <c r="AE421" s="276" t="e">
        <f t="shared" si="140"/>
        <v>#VALUE!</v>
      </c>
    </row>
    <row r="422" spans="1:31">
      <c r="A422" s="133" t="e">
        <f t="shared" si="141"/>
        <v>#VALUE!</v>
      </c>
      <c r="B422" s="134" t="e">
        <f t="shared" si="142"/>
        <v>#VALUE!</v>
      </c>
      <c r="C422" s="134" t="e">
        <f t="shared" si="143"/>
        <v>#VALUE!</v>
      </c>
      <c r="D422" s="135" t="e">
        <f t="shared" si="144"/>
        <v>#VALUE!</v>
      </c>
      <c r="E422" s="150" t="e">
        <f t="shared" si="132"/>
        <v>#VALUE!</v>
      </c>
      <c r="F422" s="150" t="e">
        <f t="shared" si="133"/>
        <v>#VALUE!</v>
      </c>
      <c r="G422" s="136" t="e">
        <f t="shared" si="134"/>
        <v>#VALUE!</v>
      </c>
      <c r="H422" s="148" t="e">
        <f t="shared" si="138"/>
        <v>#VALUE!</v>
      </c>
      <c r="I422" s="148" t="e">
        <f t="shared" si="145"/>
        <v>#VALUE!</v>
      </c>
      <c r="J422" s="148" t="e">
        <f t="shared" si="135"/>
        <v>#VALUE!</v>
      </c>
      <c r="K422" s="148" t="e">
        <f t="shared" si="146"/>
        <v>#VALUE!</v>
      </c>
      <c r="L422" s="148" t="e">
        <f t="shared" si="147"/>
        <v>#VALUE!</v>
      </c>
      <c r="M422" s="148" t="e">
        <f t="shared" si="136"/>
        <v>#VALUE!</v>
      </c>
      <c r="N422" s="148" t="e">
        <f t="shared" si="139"/>
        <v>#VALUE!</v>
      </c>
      <c r="O422" s="148"/>
      <c r="P422" s="148"/>
      <c r="Q422" s="148" t="e">
        <f t="shared" si="148"/>
        <v>#VALUE!</v>
      </c>
      <c r="R422" s="148" t="e">
        <f t="shared" si="149"/>
        <v>#VALUE!</v>
      </c>
      <c r="S422" s="137" t="e">
        <f t="shared" si="137"/>
        <v>#VALUE!</v>
      </c>
      <c r="T422" s="275" t="e">
        <f t="shared" si="130"/>
        <v>#VALUE!</v>
      </c>
      <c r="U422" s="275" t="e">
        <f t="shared" si="131"/>
        <v>#VALUE!</v>
      </c>
      <c r="V422" s="275" t="e">
        <f t="shared" si="131"/>
        <v>#VALUE!</v>
      </c>
      <c r="W422" s="275" t="e">
        <f t="shared" si="131"/>
        <v>#VALUE!</v>
      </c>
      <c r="X422" s="275" t="e">
        <f t="shared" si="131"/>
        <v>#VALUE!</v>
      </c>
      <c r="Y422" s="275" t="e">
        <f t="shared" si="131"/>
        <v>#VALUE!</v>
      </c>
      <c r="Z422" s="275" t="e">
        <f t="shared" si="131"/>
        <v>#VALUE!</v>
      </c>
      <c r="AA422" s="275" t="e">
        <f t="shared" si="131"/>
        <v>#VALUE!</v>
      </c>
      <c r="AB422" s="275" t="e">
        <f t="shared" si="131"/>
        <v>#VALUE!</v>
      </c>
      <c r="AC422" s="275" t="e">
        <f t="shared" si="131"/>
        <v>#VALUE!</v>
      </c>
      <c r="AD422" s="275" t="e">
        <f t="shared" si="131"/>
        <v>#VALUE!</v>
      </c>
      <c r="AE422" s="276" t="e">
        <f t="shared" si="140"/>
        <v>#VALUE!</v>
      </c>
    </row>
    <row r="423" spans="1:31">
      <c r="A423" s="133" t="e">
        <f t="shared" si="141"/>
        <v>#VALUE!</v>
      </c>
      <c r="B423" s="134" t="e">
        <f t="shared" si="142"/>
        <v>#VALUE!</v>
      </c>
      <c r="C423" s="134" t="e">
        <f t="shared" si="143"/>
        <v>#VALUE!</v>
      </c>
      <c r="D423" s="135" t="e">
        <f t="shared" si="144"/>
        <v>#VALUE!</v>
      </c>
      <c r="E423" s="150" t="e">
        <f t="shared" si="132"/>
        <v>#VALUE!</v>
      </c>
      <c r="F423" s="150" t="e">
        <f t="shared" si="133"/>
        <v>#VALUE!</v>
      </c>
      <c r="G423" s="136" t="e">
        <f t="shared" si="134"/>
        <v>#VALUE!</v>
      </c>
      <c r="H423" s="148" t="e">
        <f t="shared" si="138"/>
        <v>#VALUE!</v>
      </c>
      <c r="I423" s="148" t="e">
        <f t="shared" si="145"/>
        <v>#VALUE!</v>
      </c>
      <c r="J423" s="148" t="e">
        <f t="shared" si="135"/>
        <v>#VALUE!</v>
      </c>
      <c r="K423" s="148" t="e">
        <f t="shared" si="146"/>
        <v>#VALUE!</v>
      </c>
      <c r="L423" s="148" t="e">
        <f t="shared" si="147"/>
        <v>#VALUE!</v>
      </c>
      <c r="M423" s="148" t="e">
        <f t="shared" si="136"/>
        <v>#VALUE!</v>
      </c>
      <c r="N423" s="148" t="e">
        <f t="shared" si="139"/>
        <v>#VALUE!</v>
      </c>
      <c r="O423" s="148"/>
      <c r="P423" s="148"/>
      <c r="Q423" s="148" t="e">
        <f t="shared" si="148"/>
        <v>#VALUE!</v>
      </c>
      <c r="R423" s="148" t="e">
        <f t="shared" si="149"/>
        <v>#VALUE!</v>
      </c>
      <c r="S423" s="137" t="e">
        <f t="shared" si="137"/>
        <v>#VALUE!</v>
      </c>
      <c r="T423" s="275" t="e">
        <f t="shared" si="130"/>
        <v>#VALUE!</v>
      </c>
      <c r="U423" s="275" t="e">
        <f t="shared" si="131"/>
        <v>#VALUE!</v>
      </c>
      <c r="V423" s="275" t="e">
        <f t="shared" si="131"/>
        <v>#VALUE!</v>
      </c>
      <c r="W423" s="275" t="e">
        <f t="shared" si="131"/>
        <v>#VALUE!</v>
      </c>
      <c r="X423" s="275" t="e">
        <f t="shared" si="131"/>
        <v>#VALUE!</v>
      </c>
      <c r="Y423" s="275" t="e">
        <f t="shared" si="131"/>
        <v>#VALUE!</v>
      </c>
      <c r="Z423" s="275" t="e">
        <f t="shared" si="131"/>
        <v>#VALUE!</v>
      </c>
      <c r="AA423" s="275" t="e">
        <f t="shared" si="131"/>
        <v>#VALUE!</v>
      </c>
      <c r="AB423" s="275" t="e">
        <f t="shared" si="131"/>
        <v>#VALUE!</v>
      </c>
      <c r="AC423" s="275" t="e">
        <f t="shared" si="131"/>
        <v>#VALUE!</v>
      </c>
      <c r="AD423" s="275" t="e">
        <f t="shared" si="131"/>
        <v>#VALUE!</v>
      </c>
      <c r="AE423" s="276" t="e">
        <f t="shared" si="140"/>
        <v>#VALUE!</v>
      </c>
    </row>
    <row r="424" spans="1:31">
      <c r="A424" s="133" t="e">
        <f t="shared" si="141"/>
        <v>#VALUE!</v>
      </c>
      <c r="B424" s="134" t="e">
        <f t="shared" si="142"/>
        <v>#VALUE!</v>
      </c>
      <c r="C424" s="134" t="e">
        <f t="shared" si="143"/>
        <v>#VALUE!</v>
      </c>
      <c r="D424" s="135" t="e">
        <f t="shared" si="144"/>
        <v>#VALUE!</v>
      </c>
      <c r="E424" s="150" t="e">
        <f t="shared" si="132"/>
        <v>#VALUE!</v>
      </c>
      <c r="F424" s="150" t="e">
        <f t="shared" si="133"/>
        <v>#VALUE!</v>
      </c>
      <c r="G424" s="136" t="e">
        <f t="shared" si="134"/>
        <v>#VALUE!</v>
      </c>
      <c r="H424" s="148" t="e">
        <f t="shared" si="138"/>
        <v>#VALUE!</v>
      </c>
      <c r="I424" s="148" t="e">
        <f t="shared" si="145"/>
        <v>#VALUE!</v>
      </c>
      <c r="J424" s="148" t="e">
        <f t="shared" si="135"/>
        <v>#VALUE!</v>
      </c>
      <c r="K424" s="148" t="e">
        <f t="shared" si="146"/>
        <v>#VALUE!</v>
      </c>
      <c r="L424" s="148" t="e">
        <f t="shared" si="147"/>
        <v>#VALUE!</v>
      </c>
      <c r="M424" s="148" t="e">
        <f t="shared" si="136"/>
        <v>#VALUE!</v>
      </c>
      <c r="N424" s="148" t="e">
        <f t="shared" si="139"/>
        <v>#VALUE!</v>
      </c>
      <c r="O424" s="148"/>
      <c r="P424" s="148"/>
      <c r="Q424" s="148" t="e">
        <f t="shared" si="148"/>
        <v>#VALUE!</v>
      </c>
      <c r="R424" s="148" t="e">
        <f t="shared" si="149"/>
        <v>#VALUE!</v>
      </c>
      <c r="S424" s="137" t="e">
        <f t="shared" si="137"/>
        <v>#VALUE!</v>
      </c>
      <c r="T424" s="275" t="e">
        <f t="shared" si="130"/>
        <v>#VALUE!</v>
      </c>
      <c r="U424" s="275" t="e">
        <f t="shared" si="131"/>
        <v>#VALUE!</v>
      </c>
      <c r="V424" s="275" t="e">
        <f t="shared" si="131"/>
        <v>#VALUE!</v>
      </c>
      <c r="W424" s="275" t="e">
        <f t="shared" si="131"/>
        <v>#VALUE!</v>
      </c>
      <c r="X424" s="275" t="e">
        <f t="shared" si="131"/>
        <v>#VALUE!</v>
      </c>
      <c r="Y424" s="275" t="e">
        <f t="shared" si="131"/>
        <v>#VALUE!</v>
      </c>
      <c r="Z424" s="275" t="e">
        <f t="shared" si="131"/>
        <v>#VALUE!</v>
      </c>
      <c r="AA424" s="275" t="e">
        <f t="shared" si="131"/>
        <v>#VALUE!</v>
      </c>
      <c r="AB424" s="275" t="e">
        <f t="shared" si="131"/>
        <v>#VALUE!</v>
      </c>
      <c r="AC424" s="275" t="e">
        <f t="shared" si="131"/>
        <v>#VALUE!</v>
      </c>
      <c r="AD424" s="275" t="e">
        <f t="shared" si="131"/>
        <v>#VALUE!</v>
      </c>
      <c r="AE424" s="276" t="e">
        <f t="shared" si="140"/>
        <v>#VALUE!</v>
      </c>
    </row>
    <row r="425" spans="1:31">
      <c r="A425" s="133" t="e">
        <f t="shared" si="141"/>
        <v>#VALUE!</v>
      </c>
      <c r="B425" s="134" t="e">
        <f t="shared" si="142"/>
        <v>#VALUE!</v>
      </c>
      <c r="C425" s="134" t="e">
        <f t="shared" si="143"/>
        <v>#VALUE!</v>
      </c>
      <c r="D425" s="135" t="e">
        <f t="shared" si="144"/>
        <v>#VALUE!</v>
      </c>
      <c r="E425" s="150" t="e">
        <f t="shared" si="132"/>
        <v>#VALUE!</v>
      </c>
      <c r="F425" s="150" t="e">
        <f t="shared" si="133"/>
        <v>#VALUE!</v>
      </c>
      <c r="G425" s="136" t="e">
        <f t="shared" si="134"/>
        <v>#VALUE!</v>
      </c>
      <c r="H425" s="148" t="e">
        <f t="shared" si="138"/>
        <v>#VALUE!</v>
      </c>
      <c r="I425" s="148" t="e">
        <f t="shared" si="145"/>
        <v>#VALUE!</v>
      </c>
      <c r="J425" s="148" t="e">
        <f t="shared" si="135"/>
        <v>#VALUE!</v>
      </c>
      <c r="K425" s="148" t="e">
        <f t="shared" si="146"/>
        <v>#VALUE!</v>
      </c>
      <c r="L425" s="148" t="e">
        <f t="shared" si="147"/>
        <v>#VALUE!</v>
      </c>
      <c r="M425" s="148" t="e">
        <f t="shared" si="136"/>
        <v>#VALUE!</v>
      </c>
      <c r="N425" s="148" t="e">
        <f t="shared" si="139"/>
        <v>#VALUE!</v>
      </c>
      <c r="O425" s="148"/>
      <c r="P425" s="148"/>
      <c r="Q425" s="148" t="e">
        <f t="shared" si="148"/>
        <v>#VALUE!</v>
      </c>
      <c r="R425" s="148" t="e">
        <f t="shared" si="149"/>
        <v>#VALUE!</v>
      </c>
      <c r="S425" s="137" t="e">
        <f t="shared" si="137"/>
        <v>#VALUE!</v>
      </c>
      <c r="T425" s="275" t="e">
        <f t="shared" si="130"/>
        <v>#VALUE!</v>
      </c>
      <c r="U425" s="275" t="e">
        <f t="shared" si="131"/>
        <v>#VALUE!</v>
      </c>
      <c r="V425" s="275" t="e">
        <f t="shared" si="131"/>
        <v>#VALUE!</v>
      </c>
      <c r="W425" s="275" t="e">
        <f t="shared" si="131"/>
        <v>#VALUE!</v>
      </c>
      <c r="X425" s="275" t="e">
        <f t="shared" si="131"/>
        <v>#VALUE!</v>
      </c>
      <c r="Y425" s="275" t="e">
        <f t="shared" si="131"/>
        <v>#VALUE!</v>
      </c>
      <c r="Z425" s="275" t="e">
        <f t="shared" si="131"/>
        <v>#VALUE!</v>
      </c>
      <c r="AA425" s="275" t="e">
        <f t="shared" si="131"/>
        <v>#VALUE!</v>
      </c>
      <c r="AB425" s="275" t="e">
        <f t="shared" si="131"/>
        <v>#VALUE!</v>
      </c>
      <c r="AC425" s="275" t="e">
        <f t="shared" si="131"/>
        <v>#VALUE!</v>
      </c>
      <c r="AD425" s="275" t="e">
        <f t="shared" si="131"/>
        <v>#VALUE!</v>
      </c>
      <c r="AE425" s="276" t="e">
        <f t="shared" si="140"/>
        <v>#VALUE!</v>
      </c>
    </row>
    <row r="426" spans="1:31">
      <c r="A426" s="133" t="e">
        <f t="shared" si="141"/>
        <v>#VALUE!</v>
      </c>
      <c r="B426" s="134" t="e">
        <f t="shared" si="142"/>
        <v>#VALUE!</v>
      </c>
      <c r="C426" s="134" t="e">
        <f t="shared" si="143"/>
        <v>#VALUE!</v>
      </c>
      <c r="D426" s="135" t="e">
        <f t="shared" si="144"/>
        <v>#VALUE!</v>
      </c>
      <c r="E426" s="150" t="e">
        <f t="shared" si="132"/>
        <v>#VALUE!</v>
      </c>
      <c r="F426" s="150" t="e">
        <f t="shared" si="133"/>
        <v>#VALUE!</v>
      </c>
      <c r="G426" s="136" t="e">
        <f t="shared" si="134"/>
        <v>#VALUE!</v>
      </c>
      <c r="H426" s="148" t="e">
        <f t="shared" si="138"/>
        <v>#VALUE!</v>
      </c>
      <c r="I426" s="148" t="e">
        <f t="shared" si="145"/>
        <v>#VALUE!</v>
      </c>
      <c r="J426" s="148" t="e">
        <f t="shared" si="135"/>
        <v>#VALUE!</v>
      </c>
      <c r="K426" s="148" t="e">
        <f t="shared" si="146"/>
        <v>#VALUE!</v>
      </c>
      <c r="L426" s="148" t="e">
        <f t="shared" si="147"/>
        <v>#VALUE!</v>
      </c>
      <c r="M426" s="148" t="e">
        <f t="shared" si="136"/>
        <v>#VALUE!</v>
      </c>
      <c r="N426" s="148" t="e">
        <f t="shared" si="139"/>
        <v>#VALUE!</v>
      </c>
      <c r="O426" s="148"/>
      <c r="P426" s="148"/>
      <c r="Q426" s="148" t="e">
        <f t="shared" si="148"/>
        <v>#VALUE!</v>
      </c>
      <c r="R426" s="148" t="e">
        <f t="shared" si="149"/>
        <v>#VALUE!</v>
      </c>
      <c r="S426" s="137" t="e">
        <f t="shared" si="137"/>
        <v>#VALUE!</v>
      </c>
      <c r="T426" s="275" t="e">
        <f t="shared" si="130"/>
        <v>#VALUE!</v>
      </c>
      <c r="U426" s="275" t="e">
        <f t="shared" si="131"/>
        <v>#VALUE!</v>
      </c>
      <c r="V426" s="275" t="e">
        <f t="shared" ref="U426:AD451" si="150">MAX(0,MIN(MAX(0,$M426),V$7)-V$6)</f>
        <v>#VALUE!</v>
      </c>
      <c r="W426" s="275" t="e">
        <f t="shared" si="150"/>
        <v>#VALUE!</v>
      </c>
      <c r="X426" s="275" t="e">
        <f t="shared" si="150"/>
        <v>#VALUE!</v>
      </c>
      <c r="Y426" s="275" t="e">
        <f t="shared" si="150"/>
        <v>#VALUE!</v>
      </c>
      <c r="Z426" s="275" t="e">
        <f t="shared" si="150"/>
        <v>#VALUE!</v>
      </c>
      <c r="AA426" s="275" t="e">
        <f t="shared" si="150"/>
        <v>#VALUE!</v>
      </c>
      <c r="AB426" s="275" t="e">
        <f t="shared" si="150"/>
        <v>#VALUE!</v>
      </c>
      <c r="AC426" s="275" t="e">
        <f t="shared" si="150"/>
        <v>#VALUE!</v>
      </c>
      <c r="AD426" s="275" t="e">
        <f t="shared" si="150"/>
        <v>#VALUE!</v>
      </c>
      <c r="AE426" s="276" t="e">
        <f t="shared" si="140"/>
        <v>#VALUE!</v>
      </c>
    </row>
    <row r="427" spans="1:31">
      <c r="A427" s="133" t="e">
        <f t="shared" si="141"/>
        <v>#VALUE!</v>
      </c>
      <c r="B427" s="134" t="e">
        <f t="shared" si="142"/>
        <v>#VALUE!</v>
      </c>
      <c r="C427" s="134" t="e">
        <f t="shared" si="143"/>
        <v>#VALUE!</v>
      </c>
      <c r="D427" s="135" t="e">
        <f t="shared" si="144"/>
        <v>#VALUE!</v>
      </c>
      <c r="E427" s="150" t="e">
        <f t="shared" si="132"/>
        <v>#VALUE!</v>
      </c>
      <c r="F427" s="150" t="e">
        <f t="shared" si="133"/>
        <v>#VALUE!</v>
      </c>
      <c r="G427" s="136" t="e">
        <f t="shared" si="134"/>
        <v>#VALUE!</v>
      </c>
      <c r="H427" s="148" t="e">
        <f t="shared" si="138"/>
        <v>#VALUE!</v>
      </c>
      <c r="I427" s="148" t="e">
        <f t="shared" si="145"/>
        <v>#VALUE!</v>
      </c>
      <c r="J427" s="148" t="e">
        <f t="shared" si="135"/>
        <v>#VALUE!</v>
      </c>
      <c r="K427" s="148" t="e">
        <f t="shared" si="146"/>
        <v>#VALUE!</v>
      </c>
      <c r="L427" s="148" t="e">
        <f t="shared" si="147"/>
        <v>#VALUE!</v>
      </c>
      <c r="M427" s="148" t="e">
        <f t="shared" si="136"/>
        <v>#VALUE!</v>
      </c>
      <c r="N427" s="148" t="e">
        <f t="shared" si="139"/>
        <v>#VALUE!</v>
      </c>
      <c r="O427" s="148"/>
      <c r="P427" s="148"/>
      <c r="Q427" s="148" t="e">
        <f t="shared" si="148"/>
        <v>#VALUE!</v>
      </c>
      <c r="R427" s="148" t="e">
        <f t="shared" si="149"/>
        <v>#VALUE!</v>
      </c>
      <c r="S427" s="137" t="e">
        <f t="shared" si="137"/>
        <v>#VALUE!</v>
      </c>
      <c r="T427" s="275" t="e">
        <f t="shared" si="130"/>
        <v>#VALUE!</v>
      </c>
      <c r="U427" s="275" t="e">
        <f t="shared" si="150"/>
        <v>#VALUE!</v>
      </c>
      <c r="V427" s="275" t="e">
        <f t="shared" si="150"/>
        <v>#VALUE!</v>
      </c>
      <c r="W427" s="275" t="e">
        <f t="shared" si="150"/>
        <v>#VALUE!</v>
      </c>
      <c r="X427" s="275" t="e">
        <f t="shared" si="150"/>
        <v>#VALUE!</v>
      </c>
      <c r="Y427" s="275" t="e">
        <f t="shared" si="150"/>
        <v>#VALUE!</v>
      </c>
      <c r="Z427" s="275" t="e">
        <f t="shared" si="150"/>
        <v>#VALUE!</v>
      </c>
      <c r="AA427" s="275" t="e">
        <f t="shared" si="150"/>
        <v>#VALUE!</v>
      </c>
      <c r="AB427" s="275" t="e">
        <f t="shared" si="150"/>
        <v>#VALUE!</v>
      </c>
      <c r="AC427" s="275" t="e">
        <f t="shared" si="150"/>
        <v>#VALUE!</v>
      </c>
      <c r="AD427" s="275" t="e">
        <f t="shared" si="150"/>
        <v>#VALUE!</v>
      </c>
      <c r="AE427" s="276" t="e">
        <f t="shared" si="140"/>
        <v>#VALUE!</v>
      </c>
    </row>
    <row r="428" spans="1:31">
      <c r="A428" s="133" t="e">
        <f t="shared" si="141"/>
        <v>#VALUE!</v>
      </c>
      <c r="B428" s="134" t="e">
        <f t="shared" si="142"/>
        <v>#VALUE!</v>
      </c>
      <c r="C428" s="134" t="e">
        <f t="shared" si="143"/>
        <v>#VALUE!</v>
      </c>
      <c r="D428" s="135" t="e">
        <f t="shared" si="144"/>
        <v>#VALUE!</v>
      </c>
      <c r="E428" s="150" t="e">
        <f t="shared" si="132"/>
        <v>#VALUE!</v>
      </c>
      <c r="F428" s="150" t="e">
        <f t="shared" si="133"/>
        <v>#VALUE!</v>
      </c>
      <c r="G428" s="136" t="e">
        <f t="shared" si="134"/>
        <v>#VALUE!</v>
      </c>
      <c r="H428" s="148" t="e">
        <f t="shared" si="138"/>
        <v>#VALUE!</v>
      </c>
      <c r="I428" s="148" t="e">
        <f t="shared" si="145"/>
        <v>#VALUE!</v>
      </c>
      <c r="J428" s="148" t="e">
        <f t="shared" si="135"/>
        <v>#VALUE!</v>
      </c>
      <c r="K428" s="148" t="e">
        <f t="shared" si="146"/>
        <v>#VALUE!</v>
      </c>
      <c r="L428" s="148" t="e">
        <f t="shared" si="147"/>
        <v>#VALUE!</v>
      </c>
      <c r="M428" s="148" t="e">
        <f t="shared" si="136"/>
        <v>#VALUE!</v>
      </c>
      <c r="N428" s="148" t="e">
        <f t="shared" si="139"/>
        <v>#VALUE!</v>
      </c>
      <c r="O428" s="148"/>
      <c r="P428" s="148"/>
      <c r="Q428" s="148" t="e">
        <f t="shared" si="148"/>
        <v>#VALUE!</v>
      </c>
      <c r="R428" s="148" t="e">
        <f t="shared" si="149"/>
        <v>#VALUE!</v>
      </c>
      <c r="S428" s="137" t="e">
        <f t="shared" si="137"/>
        <v>#VALUE!</v>
      </c>
      <c r="T428" s="275" t="e">
        <f t="shared" si="130"/>
        <v>#VALUE!</v>
      </c>
      <c r="U428" s="275" t="e">
        <f t="shared" si="150"/>
        <v>#VALUE!</v>
      </c>
      <c r="V428" s="275" t="e">
        <f t="shared" si="150"/>
        <v>#VALUE!</v>
      </c>
      <c r="W428" s="275" t="e">
        <f t="shared" si="150"/>
        <v>#VALUE!</v>
      </c>
      <c r="X428" s="275" t="e">
        <f t="shared" si="150"/>
        <v>#VALUE!</v>
      </c>
      <c r="Y428" s="275" t="e">
        <f t="shared" si="150"/>
        <v>#VALUE!</v>
      </c>
      <c r="Z428" s="275" t="e">
        <f t="shared" si="150"/>
        <v>#VALUE!</v>
      </c>
      <c r="AA428" s="275" t="e">
        <f t="shared" si="150"/>
        <v>#VALUE!</v>
      </c>
      <c r="AB428" s="275" t="e">
        <f t="shared" si="150"/>
        <v>#VALUE!</v>
      </c>
      <c r="AC428" s="275" t="e">
        <f t="shared" si="150"/>
        <v>#VALUE!</v>
      </c>
      <c r="AD428" s="275" t="e">
        <f t="shared" si="150"/>
        <v>#VALUE!</v>
      </c>
      <c r="AE428" s="276" t="e">
        <f t="shared" si="140"/>
        <v>#VALUE!</v>
      </c>
    </row>
    <row r="429" spans="1:31">
      <c r="A429" s="133" t="e">
        <f t="shared" si="141"/>
        <v>#VALUE!</v>
      </c>
      <c r="B429" s="134" t="e">
        <f t="shared" si="142"/>
        <v>#VALUE!</v>
      </c>
      <c r="C429" s="134" t="e">
        <f t="shared" si="143"/>
        <v>#VALUE!</v>
      </c>
      <c r="D429" s="135" t="e">
        <f t="shared" si="144"/>
        <v>#VALUE!</v>
      </c>
      <c r="E429" s="150" t="e">
        <f t="shared" si="132"/>
        <v>#VALUE!</v>
      </c>
      <c r="F429" s="150" t="e">
        <f t="shared" si="133"/>
        <v>#VALUE!</v>
      </c>
      <c r="G429" s="136" t="e">
        <f t="shared" si="134"/>
        <v>#VALUE!</v>
      </c>
      <c r="H429" s="148" t="e">
        <f t="shared" si="138"/>
        <v>#VALUE!</v>
      </c>
      <c r="I429" s="148" t="e">
        <f t="shared" si="145"/>
        <v>#VALUE!</v>
      </c>
      <c r="J429" s="148" t="e">
        <f t="shared" si="135"/>
        <v>#VALUE!</v>
      </c>
      <c r="K429" s="148" t="e">
        <f t="shared" si="146"/>
        <v>#VALUE!</v>
      </c>
      <c r="L429" s="148" t="e">
        <f t="shared" si="147"/>
        <v>#VALUE!</v>
      </c>
      <c r="M429" s="148" t="e">
        <f t="shared" si="136"/>
        <v>#VALUE!</v>
      </c>
      <c r="N429" s="148" t="e">
        <f t="shared" si="139"/>
        <v>#VALUE!</v>
      </c>
      <c r="O429" s="148"/>
      <c r="P429" s="148"/>
      <c r="Q429" s="148" t="e">
        <f t="shared" si="148"/>
        <v>#VALUE!</v>
      </c>
      <c r="R429" s="148" t="e">
        <f t="shared" si="149"/>
        <v>#VALUE!</v>
      </c>
      <c r="S429" s="137" t="e">
        <f t="shared" si="137"/>
        <v>#VALUE!</v>
      </c>
      <c r="T429" s="275" t="e">
        <f t="shared" si="130"/>
        <v>#VALUE!</v>
      </c>
      <c r="U429" s="275" t="e">
        <f t="shared" si="150"/>
        <v>#VALUE!</v>
      </c>
      <c r="V429" s="275" t="e">
        <f t="shared" si="150"/>
        <v>#VALUE!</v>
      </c>
      <c r="W429" s="275" t="e">
        <f t="shared" si="150"/>
        <v>#VALUE!</v>
      </c>
      <c r="X429" s="275" t="e">
        <f t="shared" si="150"/>
        <v>#VALUE!</v>
      </c>
      <c r="Y429" s="275" t="e">
        <f t="shared" si="150"/>
        <v>#VALUE!</v>
      </c>
      <c r="Z429" s="275" t="e">
        <f t="shared" si="150"/>
        <v>#VALUE!</v>
      </c>
      <c r="AA429" s="275" t="e">
        <f t="shared" si="150"/>
        <v>#VALUE!</v>
      </c>
      <c r="AB429" s="275" t="e">
        <f t="shared" si="150"/>
        <v>#VALUE!</v>
      </c>
      <c r="AC429" s="275" t="e">
        <f t="shared" si="150"/>
        <v>#VALUE!</v>
      </c>
      <c r="AD429" s="275" t="e">
        <f t="shared" si="150"/>
        <v>#VALUE!</v>
      </c>
      <c r="AE429" s="276" t="e">
        <f t="shared" si="140"/>
        <v>#VALUE!</v>
      </c>
    </row>
    <row r="430" spans="1:31">
      <c r="A430" s="133" t="e">
        <f t="shared" si="141"/>
        <v>#VALUE!</v>
      </c>
      <c r="B430" s="134" t="e">
        <f t="shared" si="142"/>
        <v>#VALUE!</v>
      </c>
      <c r="C430" s="134" t="e">
        <f t="shared" si="143"/>
        <v>#VALUE!</v>
      </c>
      <c r="D430" s="135" t="e">
        <f t="shared" si="144"/>
        <v>#VALUE!</v>
      </c>
      <c r="E430" s="150" t="e">
        <f t="shared" si="132"/>
        <v>#VALUE!</v>
      </c>
      <c r="F430" s="150" t="e">
        <f t="shared" si="133"/>
        <v>#VALUE!</v>
      </c>
      <c r="G430" s="136" t="e">
        <f t="shared" si="134"/>
        <v>#VALUE!</v>
      </c>
      <c r="H430" s="148" t="e">
        <f t="shared" si="138"/>
        <v>#VALUE!</v>
      </c>
      <c r="I430" s="148" t="e">
        <f t="shared" si="145"/>
        <v>#VALUE!</v>
      </c>
      <c r="J430" s="148" t="e">
        <f t="shared" si="135"/>
        <v>#VALUE!</v>
      </c>
      <c r="K430" s="148" t="e">
        <f t="shared" si="146"/>
        <v>#VALUE!</v>
      </c>
      <c r="L430" s="148" t="e">
        <f t="shared" si="147"/>
        <v>#VALUE!</v>
      </c>
      <c r="M430" s="148" t="e">
        <f t="shared" si="136"/>
        <v>#VALUE!</v>
      </c>
      <c r="N430" s="148" t="e">
        <f t="shared" si="139"/>
        <v>#VALUE!</v>
      </c>
      <c r="O430" s="148"/>
      <c r="P430" s="148"/>
      <c r="Q430" s="148" t="e">
        <f t="shared" si="148"/>
        <v>#VALUE!</v>
      </c>
      <c r="R430" s="148" t="e">
        <f t="shared" si="149"/>
        <v>#VALUE!</v>
      </c>
      <c r="S430" s="137" t="e">
        <f t="shared" si="137"/>
        <v>#VALUE!</v>
      </c>
      <c r="T430" s="275" t="e">
        <f t="shared" si="130"/>
        <v>#VALUE!</v>
      </c>
      <c r="U430" s="275" t="e">
        <f t="shared" si="150"/>
        <v>#VALUE!</v>
      </c>
      <c r="V430" s="275" t="e">
        <f t="shared" si="150"/>
        <v>#VALUE!</v>
      </c>
      <c r="W430" s="275" t="e">
        <f t="shared" si="150"/>
        <v>#VALUE!</v>
      </c>
      <c r="X430" s="275" t="e">
        <f t="shared" si="150"/>
        <v>#VALUE!</v>
      </c>
      <c r="Y430" s="275" t="e">
        <f t="shared" si="150"/>
        <v>#VALUE!</v>
      </c>
      <c r="Z430" s="275" t="e">
        <f t="shared" si="150"/>
        <v>#VALUE!</v>
      </c>
      <c r="AA430" s="275" t="e">
        <f t="shared" si="150"/>
        <v>#VALUE!</v>
      </c>
      <c r="AB430" s="275" t="e">
        <f t="shared" si="150"/>
        <v>#VALUE!</v>
      </c>
      <c r="AC430" s="275" t="e">
        <f t="shared" si="150"/>
        <v>#VALUE!</v>
      </c>
      <c r="AD430" s="275" t="e">
        <f t="shared" si="150"/>
        <v>#VALUE!</v>
      </c>
      <c r="AE430" s="276" t="e">
        <f t="shared" si="140"/>
        <v>#VALUE!</v>
      </c>
    </row>
    <row r="431" spans="1:31">
      <c r="A431" s="133" t="e">
        <f t="shared" si="141"/>
        <v>#VALUE!</v>
      </c>
      <c r="B431" s="134" t="e">
        <f t="shared" si="142"/>
        <v>#VALUE!</v>
      </c>
      <c r="C431" s="134" t="e">
        <f t="shared" si="143"/>
        <v>#VALUE!</v>
      </c>
      <c r="D431" s="135" t="e">
        <f t="shared" si="144"/>
        <v>#VALUE!</v>
      </c>
      <c r="E431" s="150" t="e">
        <f t="shared" si="132"/>
        <v>#VALUE!</v>
      </c>
      <c r="F431" s="150" t="e">
        <f t="shared" si="133"/>
        <v>#VALUE!</v>
      </c>
      <c r="G431" s="136" t="e">
        <f t="shared" si="134"/>
        <v>#VALUE!</v>
      </c>
      <c r="H431" s="148" t="e">
        <f t="shared" si="138"/>
        <v>#VALUE!</v>
      </c>
      <c r="I431" s="148" t="e">
        <f t="shared" si="145"/>
        <v>#VALUE!</v>
      </c>
      <c r="J431" s="148" t="e">
        <f t="shared" si="135"/>
        <v>#VALUE!</v>
      </c>
      <c r="K431" s="148" t="e">
        <f t="shared" si="146"/>
        <v>#VALUE!</v>
      </c>
      <c r="L431" s="148" t="e">
        <f t="shared" si="147"/>
        <v>#VALUE!</v>
      </c>
      <c r="M431" s="148" t="e">
        <f t="shared" si="136"/>
        <v>#VALUE!</v>
      </c>
      <c r="N431" s="148" t="e">
        <f t="shared" si="139"/>
        <v>#VALUE!</v>
      </c>
      <c r="O431" s="148"/>
      <c r="P431" s="148"/>
      <c r="Q431" s="148" t="e">
        <f t="shared" si="148"/>
        <v>#VALUE!</v>
      </c>
      <c r="R431" s="148" t="e">
        <f t="shared" si="149"/>
        <v>#VALUE!</v>
      </c>
      <c r="S431" s="137" t="e">
        <f t="shared" si="137"/>
        <v>#VALUE!</v>
      </c>
      <c r="T431" s="275" t="e">
        <f t="shared" si="130"/>
        <v>#VALUE!</v>
      </c>
      <c r="U431" s="275" t="e">
        <f t="shared" si="150"/>
        <v>#VALUE!</v>
      </c>
      <c r="V431" s="275" t="e">
        <f t="shared" si="150"/>
        <v>#VALUE!</v>
      </c>
      <c r="W431" s="275" t="e">
        <f t="shared" si="150"/>
        <v>#VALUE!</v>
      </c>
      <c r="X431" s="275" t="e">
        <f t="shared" si="150"/>
        <v>#VALUE!</v>
      </c>
      <c r="Y431" s="275" t="e">
        <f t="shared" si="150"/>
        <v>#VALUE!</v>
      </c>
      <c r="Z431" s="275" t="e">
        <f t="shared" si="150"/>
        <v>#VALUE!</v>
      </c>
      <c r="AA431" s="275" t="e">
        <f t="shared" si="150"/>
        <v>#VALUE!</v>
      </c>
      <c r="AB431" s="275" t="e">
        <f t="shared" si="150"/>
        <v>#VALUE!</v>
      </c>
      <c r="AC431" s="275" t="e">
        <f t="shared" si="150"/>
        <v>#VALUE!</v>
      </c>
      <c r="AD431" s="275" t="e">
        <f t="shared" si="150"/>
        <v>#VALUE!</v>
      </c>
      <c r="AE431" s="276" t="e">
        <f t="shared" si="140"/>
        <v>#VALUE!</v>
      </c>
    </row>
    <row r="432" spans="1:31">
      <c r="A432" s="133" t="e">
        <f t="shared" si="141"/>
        <v>#VALUE!</v>
      </c>
      <c r="B432" s="134" t="e">
        <f t="shared" si="142"/>
        <v>#VALUE!</v>
      </c>
      <c r="C432" s="134" t="e">
        <f t="shared" si="143"/>
        <v>#VALUE!</v>
      </c>
      <c r="D432" s="135" t="e">
        <f t="shared" si="144"/>
        <v>#VALUE!</v>
      </c>
      <c r="E432" s="150" t="e">
        <f t="shared" si="132"/>
        <v>#VALUE!</v>
      </c>
      <c r="F432" s="150" t="e">
        <f t="shared" si="133"/>
        <v>#VALUE!</v>
      </c>
      <c r="G432" s="136" t="e">
        <f t="shared" si="134"/>
        <v>#VALUE!</v>
      </c>
      <c r="H432" s="148" t="e">
        <f t="shared" si="138"/>
        <v>#VALUE!</v>
      </c>
      <c r="I432" s="148" t="e">
        <f t="shared" si="145"/>
        <v>#VALUE!</v>
      </c>
      <c r="J432" s="148" t="e">
        <f t="shared" si="135"/>
        <v>#VALUE!</v>
      </c>
      <c r="K432" s="148" t="e">
        <f t="shared" si="146"/>
        <v>#VALUE!</v>
      </c>
      <c r="L432" s="148" t="e">
        <f t="shared" si="147"/>
        <v>#VALUE!</v>
      </c>
      <c r="M432" s="148" t="e">
        <f t="shared" si="136"/>
        <v>#VALUE!</v>
      </c>
      <c r="N432" s="148" t="e">
        <f t="shared" si="139"/>
        <v>#VALUE!</v>
      </c>
      <c r="O432" s="148"/>
      <c r="P432" s="148"/>
      <c r="Q432" s="148" t="e">
        <f t="shared" si="148"/>
        <v>#VALUE!</v>
      </c>
      <c r="R432" s="148" t="e">
        <f t="shared" si="149"/>
        <v>#VALUE!</v>
      </c>
      <c r="S432" s="137" t="e">
        <f t="shared" si="137"/>
        <v>#VALUE!</v>
      </c>
      <c r="T432" s="275" t="e">
        <f t="shared" si="130"/>
        <v>#VALUE!</v>
      </c>
      <c r="U432" s="275" t="e">
        <f t="shared" si="150"/>
        <v>#VALUE!</v>
      </c>
      <c r="V432" s="275" t="e">
        <f t="shared" si="150"/>
        <v>#VALUE!</v>
      </c>
      <c r="W432" s="275" t="e">
        <f t="shared" si="150"/>
        <v>#VALUE!</v>
      </c>
      <c r="X432" s="275" t="e">
        <f t="shared" si="150"/>
        <v>#VALUE!</v>
      </c>
      <c r="Y432" s="275" t="e">
        <f t="shared" si="150"/>
        <v>#VALUE!</v>
      </c>
      <c r="Z432" s="275" t="e">
        <f t="shared" si="150"/>
        <v>#VALUE!</v>
      </c>
      <c r="AA432" s="275" t="e">
        <f t="shared" si="150"/>
        <v>#VALUE!</v>
      </c>
      <c r="AB432" s="275" t="e">
        <f t="shared" si="150"/>
        <v>#VALUE!</v>
      </c>
      <c r="AC432" s="275" t="e">
        <f t="shared" si="150"/>
        <v>#VALUE!</v>
      </c>
      <c r="AD432" s="275" t="e">
        <f t="shared" si="150"/>
        <v>#VALUE!</v>
      </c>
      <c r="AE432" s="276" t="e">
        <f t="shared" si="140"/>
        <v>#VALUE!</v>
      </c>
    </row>
    <row r="433" spans="1:31">
      <c r="A433" s="133" t="e">
        <f t="shared" si="141"/>
        <v>#VALUE!</v>
      </c>
      <c r="B433" s="134" t="e">
        <f t="shared" si="142"/>
        <v>#VALUE!</v>
      </c>
      <c r="C433" s="134" t="e">
        <f t="shared" si="143"/>
        <v>#VALUE!</v>
      </c>
      <c r="D433" s="135" t="e">
        <f t="shared" si="144"/>
        <v>#VALUE!</v>
      </c>
      <c r="E433" s="150" t="e">
        <f t="shared" si="132"/>
        <v>#VALUE!</v>
      </c>
      <c r="F433" s="150" t="e">
        <f t="shared" si="133"/>
        <v>#VALUE!</v>
      </c>
      <c r="G433" s="136" t="e">
        <f t="shared" si="134"/>
        <v>#VALUE!</v>
      </c>
      <c r="H433" s="148" t="e">
        <f t="shared" si="138"/>
        <v>#VALUE!</v>
      </c>
      <c r="I433" s="148" t="e">
        <f t="shared" si="145"/>
        <v>#VALUE!</v>
      </c>
      <c r="J433" s="148" t="e">
        <f t="shared" si="135"/>
        <v>#VALUE!</v>
      </c>
      <c r="K433" s="148" t="e">
        <f t="shared" si="146"/>
        <v>#VALUE!</v>
      </c>
      <c r="L433" s="148" t="e">
        <f t="shared" si="147"/>
        <v>#VALUE!</v>
      </c>
      <c r="M433" s="148" t="e">
        <f t="shared" si="136"/>
        <v>#VALUE!</v>
      </c>
      <c r="N433" s="148" t="e">
        <f t="shared" si="139"/>
        <v>#VALUE!</v>
      </c>
      <c r="O433" s="148"/>
      <c r="P433" s="148"/>
      <c r="Q433" s="148" t="e">
        <f t="shared" si="148"/>
        <v>#VALUE!</v>
      </c>
      <c r="R433" s="148" t="e">
        <f t="shared" si="149"/>
        <v>#VALUE!</v>
      </c>
      <c r="S433" s="137" t="e">
        <f t="shared" si="137"/>
        <v>#VALUE!</v>
      </c>
      <c r="T433" s="275" t="e">
        <f t="shared" si="130"/>
        <v>#VALUE!</v>
      </c>
      <c r="U433" s="275" t="e">
        <f t="shared" si="150"/>
        <v>#VALUE!</v>
      </c>
      <c r="V433" s="275" t="e">
        <f t="shared" si="150"/>
        <v>#VALUE!</v>
      </c>
      <c r="W433" s="275" t="e">
        <f t="shared" si="150"/>
        <v>#VALUE!</v>
      </c>
      <c r="X433" s="275" t="e">
        <f t="shared" si="150"/>
        <v>#VALUE!</v>
      </c>
      <c r="Y433" s="275" t="e">
        <f t="shared" si="150"/>
        <v>#VALUE!</v>
      </c>
      <c r="Z433" s="275" t="e">
        <f t="shared" si="150"/>
        <v>#VALUE!</v>
      </c>
      <c r="AA433" s="275" t="e">
        <f t="shared" si="150"/>
        <v>#VALUE!</v>
      </c>
      <c r="AB433" s="275" t="e">
        <f t="shared" si="150"/>
        <v>#VALUE!</v>
      </c>
      <c r="AC433" s="275" t="e">
        <f t="shared" si="150"/>
        <v>#VALUE!</v>
      </c>
      <c r="AD433" s="275" t="e">
        <f t="shared" si="150"/>
        <v>#VALUE!</v>
      </c>
      <c r="AE433" s="276" t="e">
        <f t="shared" si="140"/>
        <v>#VALUE!</v>
      </c>
    </row>
    <row r="434" spans="1:31">
      <c r="A434" s="133" t="e">
        <f t="shared" si="141"/>
        <v>#VALUE!</v>
      </c>
      <c r="B434" s="134" t="e">
        <f t="shared" si="142"/>
        <v>#VALUE!</v>
      </c>
      <c r="C434" s="134" t="e">
        <f t="shared" si="143"/>
        <v>#VALUE!</v>
      </c>
      <c r="D434" s="135" t="e">
        <f t="shared" si="144"/>
        <v>#VALUE!</v>
      </c>
      <c r="E434" s="150" t="e">
        <f t="shared" si="132"/>
        <v>#VALUE!</v>
      </c>
      <c r="F434" s="150" t="e">
        <f t="shared" si="133"/>
        <v>#VALUE!</v>
      </c>
      <c r="G434" s="136" t="e">
        <f t="shared" si="134"/>
        <v>#VALUE!</v>
      </c>
      <c r="H434" s="148" t="e">
        <f t="shared" si="138"/>
        <v>#VALUE!</v>
      </c>
      <c r="I434" s="148" t="e">
        <f t="shared" si="145"/>
        <v>#VALUE!</v>
      </c>
      <c r="J434" s="148" t="e">
        <f t="shared" si="135"/>
        <v>#VALUE!</v>
      </c>
      <c r="K434" s="148" t="e">
        <f t="shared" si="146"/>
        <v>#VALUE!</v>
      </c>
      <c r="L434" s="148" t="e">
        <f t="shared" si="147"/>
        <v>#VALUE!</v>
      </c>
      <c r="M434" s="148" t="e">
        <f t="shared" si="136"/>
        <v>#VALUE!</v>
      </c>
      <c r="N434" s="148" t="e">
        <f t="shared" si="139"/>
        <v>#VALUE!</v>
      </c>
      <c r="O434" s="148"/>
      <c r="P434" s="148"/>
      <c r="Q434" s="148" t="e">
        <f t="shared" si="148"/>
        <v>#VALUE!</v>
      </c>
      <c r="R434" s="148" t="e">
        <f t="shared" si="149"/>
        <v>#VALUE!</v>
      </c>
      <c r="S434" s="137" t="e">
        <f t="shared" si="137"/>
        <v>#VALUE!</v>
      </c>
      <c r="T434" s="275" t="e">
        <f t="shared" si="130"/>
        <v>#VALUE!</v>
      </c>
      <c r="U434" s="275" t="e">
        <f t="shared" si="150"/>
        <v>#VALUE!</v>
      </c>
      <c r="V434" s="275" t="e">
        <f t="shared" si="150"/>
        <v>#VALUE!</v>
      </c>
      <c r="W434" s="275" t="e">
        <f t="shared" si="150"/>
        <v>#VALUE!</v>
      </c>
      <c r="X434" s="275" t="e">
        <f t="shared" si="150"/>
        <v>#VALUE!</v>
      </c>
      <c r="Y434" s="275" t="e">
        <f t="shared" si="150"/>
        <v>#VALUE!</v>
      </c>
      <c r="Z434" s="275" t="e">
        <f t="shared" si="150"/>
        <v>#VALUE!</v>
      </c>
      <c r="AA434" s="275" t="e">
        <f t="shared" si="150"/>
        <v>#VALUE!</v>
      </c>
      <c r="AB434" s="275" t="e">
        <f t="shared" si="150"/>
        <v>#VALUE!</v>
      </c>
      <c r="AC434" s="275" t="e">
        <f t="shared" si="150"/>
        <v>#VALUE!</v>
      </c>
      <c r="AD434" s="275" t="e">
        <f t="shared" si="150"/>
        <v>#VALUE!</v>
      </c>
      <c r="AE434" s="276" t="e">
        <f t="shared" si="140"/>
        <v>#VALUE!</v>
      </c>
    </row>
    <row r="435" spans="1:31">
      <c r="A435" s="133" t="e">
        <f t="shared" si="141"/>
        <v>#VALUE!</v>
      </c>
      <c r="B435" s="134" t="e">
        <f t="shared" si="142"/>
        <v>#VALUE!</v>
      </c>
      <c r="C435" s="134" t="e">
        <f t="shared" si="143"/>
        <v>#VALUE!</v>
      </c>
      <c r="D435" s="135" t="e">
        <f t="shared" si="144"/>
        <v>#VALUE!</v>
      </c>
      <c r="E435" s="150" t="e">
        <f t="shared" si="132"/>
        <v>#VALUE!</v>
      </c>
      <c r="F435" s="150" t="e">
        <f t="shared" si="133"/>
        <v>#VALUE!</v>
      </c>
      <c r="G435" s="136" t="e">
        <f t="shared" si="134"/>
        <v>#VALUE!</v>
      </c>
      <c r="H435" s="148" t="e">
        <f t="shared" si="138"/>
        <v>#VALUE!</v>
      </c>
      <c r="I435" s="148" t="e">
        <f t="shared" si="145"/>
        <v>#VALUE!</v>
      </c>
      <c r="J435" s="148" t="e">
        <f t="shared" si="135"/>
        <v>#VALUE!</v>
      </c>
      <c r="K435" s="148" t="e">
        <f t="shared" si="146"/>
        <v>#VALUE!</v>
      </c>
      <c r="L435" s="148" t="e">
        <f t="shared" si="147"/>
        <v>#VALUE!</v>
      </c>
      <c r="M435" s="148" t="e">
        <f t="shared" si="136"/>
        <v>#VALUE!</v>
      </c>
      <c r="N435" s="148" t="e">
        <f t="shared" si="139"/>
        <v>#VALUE!</v>
      </c>
      <c r="O435" s="148"/>
      <c r="P435" s="148"/>
      <c r="Q435" s="148" t="e">
        <f t="shared" si="148"/>
        <v>#VALUE!</v>
      </c>
      <c r="R435" s="148" t="e">
        <f t="shared" si="149"/>
        <v>#VALUE!</v>
      </c>
      <c r="S435" s="137" t="e">
        <f t="shared" si="137"/>
        <v>#VALUE!</v>
      </c>
      <c r="T435" s="275" t="e">
        <f t="shared" si="130"/>
        <v>#VALUE!</v>
      </c>
      <c r="U435" s="275" t="e">
        <f t="shared" si="150"/>
        <v>#VALUE!</v>
      </c>
      <c r="V435" s="275" t="e">
        <f t="shared" si="150"/>
        <v>#VALUE!</v>
      </c>
      <c r="W435" s="275" t="e">
        <f t="shared" si="150"/>
        <v>#VALUE!</v>
      </c>
      <c r="X435" s="275" t="e">
        <f t="shared" si="150"/>
        <v>#VALUE!</v>
      </c>
      <c r="Y435" s="275" t="e">
        <f t="shared" si="150"/>
        <v>#VALUE!</v>
      </c>
      <c r="Z435" s="275" t="e">
        <f t="shared" si="150"/>
        <v>#VALUE!</v>
      </c>
      <c r="AA435" s="275" t="e">
        <f t="shared" si="150"/>
        <v>#VALUE!</v>
      </c>
      <c r="AB435" s="275" t="e">
        <f t="shared" si="150"/>
        <v>#VALUE!</v>
      </c>
      <c r="AC435" s="275" t="e">
        <f t="shared" si="150"/>
        <v>#VALUE!</v>
      </c>
      <c r="AD435" s="275" t="e">
        <f t="shared" si="150"/>
        <v>#VALUE!</v>
      </c>
      <c r="AE435" s="276" t="e">
        <f t="shared" si="140"/>
        <v>#VALUE!</v>
      </c>
    </row>
    <row r="436" spans="1:31">
      <c r="A436" s="133" t="e">
        <f t="shared" si="141"/>
        <v>#VALUE!</v>
      </c>
      <c r="B436" s="134" t="e">
        <f t="shared" si="142"/>
        <v>#VALUE!</v>
      </c>
      <c r="C436" s="134" t="e">
        <f t="shared" si="143"/>
        <v>#VALUE!</v>
      </c>
      <c r="D436" s="135" t="e">
        <f t="shared" si="144"/>
        <v>#VALUE!</v>
      </c>
      <c r="E436" s="150" t="e">
        <f t="shared" si="132"/>
        <v>#VALUE!</v>
      </c>
      <c r="F436" s="150" t="e">
        <f t="shared" si="133"/>
        <v>#VALUE!</v>
      </c>
      <c r="G436" s="136" t="e">
        <f t="shared" si="134"/>
        <v>#VALUE!</v>
      </c>
      <c r="H436" s="148" t="e">
        <f t="shared" si="138"/>
        <v>#VALUE!</v>
      </c>
      <c r="I436" s="148" t="e">
        <f t="shared" si="145"/>
        <v>#VALUE!</v>
      </c>
      <c r="J436" s="148" t="e">
        <f t="shared" si="135"/>
        <v>#VALUE!</v>
      </c>
      <c r="K436" s="148" t="e">
        <f t="shared" si="146"/>
        <v>#VALUE!</v>
      </c>
      <c r="L436" s="148" t="e">
        <f t="shared" si="147"/>
        <v>#VALUE!</v>
      </c>
      <c r="M436" s="148" t="e">
        <f t="shared" si="136"/>
        <v>#VALUE!</v>
      </c>
      <c r="N436" s="148" t="e">
        <f t="shared" si="139"/>
        <v>#VALUE!</v>
      </c>
      <c r="O436" s="148"/>
      <c r="P436" s="148"/>
      <c r="Q436" s="148" t="e">
        <f t="shared" si="148"/>
        <v>#VALUE!</v>
      </c>
      <c r="R436" s="148" t="e">
        <f t="shared" si="149"/>
        <v>#VALUE!</v>
      </c>
      <c r="S436" s="137" t="e">
        <f t="shared" si="137"/>
        <v>#VALUE!</v>
      </c>
      <c r="T436" s="275" t="e">
        <f t="shared" si="130"/>
        <v>#VALUE!</v>
      </c>
      <c r="U436" s="275" t="e">
        <f t="shared" si="150"/>
        <v>#VALUE!</v>
      </c>
      <c r="V436" s="275" t="e">
        <f t="shared" si="150"/>
        <v>#VALUE!</v>
      </c>
      <c r="W436" s="275" t="e">
        <f t="shared" si="150"/>
        <v>#VALUE!</v>
      </c>
      <c r="X436" s="275" t="e">
        <f t="shared" si="150"/>
        <v>#VALUE!</v>
      </c>
      <c r="Y436" s="275" t="e">
        <f t="shared" si="150"/>
        <v>#VALUE!</v>
      </c>
      <c r="Z436" s="275" t="e">
        <f t="shared" si="150"/>
        <v>#VALUE!</v>
      </c>
      <c r="AA436" s="275" t="e">
        <f t="shared" si="150"/>
        <v>#VALUE!</v>
      </c>
      <c r="AB436" s="275" t="e">
        <f t="shared" si="150"/>
        <v>#VALUE!</v>
      </c>
      <c r="AC436" s="275" t="e">
        <f t="shared" si="150"/>
        <v>#VALUE!</v>
      </c>
      <c r="AD436" s="275" t="e">
        <f t="shared" si="150"/>
        <v>#VALUE!</v>
      </c>
      <c r="AE436" s="276" t="e">
        <f t="shared" si="140"/>
        <v>#VALUE!</v>
      </c>
    </row>
    <row r="437" spans="1:31">
      <c r="A437" s="133" t="e">
        <f t="shared" si="141"/>
        <v>#VALUE!</v>
      </c>
      <c r="B437" s="134" t="e">
        <f t="shared" si="142"/>
        <v>#VALUE!</v>
      </c>
      <c r="C437" s="134" t="e">
        <f t="shared" si="143"/>
        <v>#VALUE!</v>
      </c>
      <c r="D437" s="135" t="e">
        <f t="shared" si="144"/>
        <v>#VALUE!</v>
      </c>
      <c r="E437" s="150" t="e">
        <f t="shared" si="132"/>
        <v>#VALUE!</v>
      </c>
      <c r="F437" s="150" t="e">
        <f t="shared" si="133"/>
        <v>#VALUE!</v>
      </c>
      <c r="G437" s="136" t="e">
        <f t="shared" si="134"/>
        <v>#VALUE!</v>
      </c>
      <c r="H437" s="148" t="e">
        <f t="shared" si="138"/>
        <v>#VALUE!</v>
      </c>
      <c r="I437" s="148" t="e">
        <f t="shared" si="145"/>
        <v>#VALUE!</v>
      </c>
      <c r="J437" s="148" t="e">
        <f t="shared" si="135"/>
        <v>#VALUE!</v>
      </c>
      <c r="K437" s="148" t="e">
        <f t="shared" si="146"/>
        <v>#VALUE!</v>
      </c>
      <c r="L437" s="148" t="e">
        <f t="shared" si="147"/>
        <v>#VALUE!</v>
      </c>
      <c r="M437" s="148" t="e">
        <f t="shared" si="136"/>
        <v>#VALUE!</v>
      </c>
      <c r="N437" s="148" t="e">
        <f t="shared" si="139"/>
        <v>#VALUE!</v>
      </c>
      <c r="O437" s="148"/>
      <c r="P437" s="148"/>
      <c r="Q437" s="148" t="e">
        <f t="shared" si="148"/>
        <v>#VALUE!</v>
      </c>
      <c r="R437" s="148" t="e">
        <f t="shared" si="149"/>
        <v>#VALUE!</v>
      </c>
      <c r="S437" s="137" t="e">
        <f t="shared" si="137"/>
        <v>#VALUE!</v>
      </c>
      <c r="T437" s="275" t="e">
        <f t="shared" si="130"/>
        <v>#VALUE!</v>
      </c>
      <c r="U437" s="275" t="e">
        <f t="shared" si="150"/>
        <v>#VALUE!</v>
      </c>
      <c r="V437" s="275" t="e">
        <f t="shared" si="150"/>
        <v>#VALUE!</v>
      </c>
      <c r="W437" s="275" t="e">
        <f t="shared" si="150"/>
        <v>#VALUE!</v>
      </c>
      <c r="X437" s="275" t="e">
        <f t="shared" si="150"/>
        <v>#VALUE!</v>
      </c>
      <c r="Y437" s="275" t="e">
        <f t="shared" si="150"/>
        <v>#VALUE!</v>
      </c>
      <c r="Z437" s="275" t="e">
        <f t="shared" si="150"/>
        <v>#VALUE!</v>
      </c>
      <c r="AA437" s="275" t="e">
        <f t="shared" si="150"/>
        <v>#VALUE!</v>
      </c>
      <c r="AB437" s="275" t="e">
        <f t="shared" si="150"/>
        <v>#VALUE!</v>
      </c>
      <c r="AC437" s="275" t="e">
        <f t="shared" si="150"/>
        <v>#VALUE!</v>
      </c>
      <c r="AD437" s="275" t="e">
        <f t="shared" si="150"/>
        <v>#VALUE!</v>
      </c>
      <c r="AE437" s="276" t="e">
        <f t="shared" si="140"/>
        <v>#VALUE!</v>
      </c>
    </row>
    <row r="438" spans="1:31">
      <c r="A438" s="133" t="e">
        <f t="shared" si="141"/>
        <v>#VALUE!</v>
      </c>
      <c r="B438" s="134" t="e">
        <f t="shared" si="142"/>
        <v>#VALUE!</v>
      </c>
      <c r="C438" s="134" t="e">
        <f t="shared" si="143"/>
        <v>#VALUE!</v>
      </c>
      <c r="D438" s="135" t="e">
        <f t="shared" si="144"/>
        <v>#VALUE!</v>
      </c>
      <c r="E438" s="150" t="e">
        <f t="shared" si="132"/>
        <v>#VALUE!</v>
      </c>
      <c r="F438" s="150" t="e">
        <f t="shared" si="133"/>
        <v>#VALUE!</v>
      </c>
      <c r="G438" s="136" t="e">
        <f t="shared" si="134"/>
        <v>#VALUE!</v>
      </c>
      <c r="H438" s="148" t="e">
        <f t="shared" si="138"/>
        <v>#VALUE!</v>
      </c>
      <c r="I438" s="148" t="e">
        <f t="shared" si="145"/>
        <v>#VALUE!</v>
      </c>
      <c r="J438" s="148" t="e">
        <f t="shared" si="135"/>
        <v>#VALUE!</v>
      </c>
      <c r="K438" s="148" t="e">
        <f t="shared" si="146"/>
        <v>#VALUE!</v>
      </c>
      <c r="L438" s="148" t="e">
        <f t="shared" si="147"/>
        <v>#VALUE!</v>
      </c>
      <c r="M438" s="148" t="e">
        <f t="shared" si="136"/>
        <v>#VALUE!</v>
      </c>
      <c r="N438" s="148" t="e">
        <f t="shared" si="139"/>
        <v>#VALUE!</v>
      </c>
      <c r="O438" s="148"/>
      <c r="P438" s="148"/>
      <c r="Q438" s="148" t="e">
        <f t="shared" si="148"/>
        <v>#VALUE!</v>
      </c>
      <c r="R438" s="148" t="e">
        <f t="shared" si="149"/>
        <v>#VALUE!</v>
      </c>
      <c r="S438" s="137" t="e">
        <f t="shared" si="137"/>
        <v>#VALUE!</v>
      </c>
      <c r="T438" s="275" t="e">
        <f t="shared" si="130"/>
        <v>#VALUE!</v>
      </c>
      <c r="U438" s="275" t="e">
        <f t="shared" si="150"/>
        <v>#VALUE!</v>
      </c>
      <c r="V438" s="275" t="e">
        <f t="shared" si="150"/>
        <v>#VALUE!</v>
      </c>
      <c r="W438" s="275" t="e">
        <f t="shared" si="150"/>
        <v>#VALUE!</v>
      </c>
      <c r="X438" s="275" t="e">
        <f t="shared" si="150"/>
        <v>#VALUE!</v>
      </c>
      <c r="Y438" s="275" t="e">
        <f t="shared" si="150"/>
        <v>#VALUE!</v>
      </c>
      <c r="Z438" s="275" t="e">
        <f t="shared" si="150"/>
        <v>#VALUE!</v>
      </c>
      <c r="AA438" s="275" t="e">
        <f t="shared" si="150"/>
        <v>#VALUE!</v>
      </c>
      <c r="AB438" s="275" t="e">
        <f t="shared" si="150"/>
        <v>#VALUE!</v>
      </c>
      <c r="AC438" s="275" t="e">
        <f t="shared" si="150"/>
        <v>#VALUE!</v>
      </c>
      <c r="AD438" s="275" t="e">
        <f t="shared" si="150"/>
        <v>#VALUE!</v>
      </c>
      <c r="AE438" s="276" t="e">
        <f t="shared" si="140"/>
        <v>#VALUE!</v>
      </c>
    </row>
    <row r="439" spans="1:31">
      <c r="A439" s="133" t="e">
        <f t="shared" si="141"/>
        <v>#VALUE!</v>
      </c>
      <c r="B439" s="134" t="e">
        <f t="shared" si="142"/>
        <v>#VALUE!</v>
      </c>
      <c r="C439" s="134" t="e">
        <f t="shared" si="143"/>
        <v>#VALUE!</v>
      </c>
      <c r="D439" s="135" t="e">
        <f t="shared" si="144"/>
        <v>#VALUE!</v>
      </c>
      <c r="E439" s="150" t="e">
        <f t="shared" si="132"/>
        <v>#VALUE!</v>
      </c>
      <c r="F439" s="150" t="e">
        <f t="shared" si="133"/>
        <v>#VALUE!</v>
      </c>
      <c r="G439" s="136" t="e">
        <f t="shared" si="134"/>
        <v>#VALUE!</v>
      </c>
      <c r="H439" s="148" t="e">
        <f t="shared" si="138"/>
        <v>#VALUE!</v>
      </c>
      <c r="I439" s="148" t="e">
        <f t="shared" si="145"/>
        <v>#VALUE!</v>
      </c>
      <c r="J439" s="148" t="e">
        <f t="shared" si="135"/>
        <v>#VALUE!</v>
      </c>
      <c r="K439" s="148" t="e">
        <f t="shared" si="146"/>
        <v>#VALUE!</v>
      </c>
      <c r="L439" s="148" t="e">
        <f t="shared" si="147"/>
        <v>#VALUE!</v>
      </c>
      <c r="M439" s="148" t="e">
        <f t="shared" si="136"/>
        <v>#VALUE!</v>
      </c>
      <c r="N439" s="148" t="e">
        <f t="shared" si="139"/>
        <v>#VALUE!</v>
      </c>
      <c r="O439" s="148"/>
      <c r="P439" s="148"/>
      <c r="Q439" s="148" t="e">
        <f t="shared" si="148"/>
        <v>#VALUE!</v>
      </c>
      <c r="R439" s="148" t="e">
        <f t="shared" si="149"/>
        <v>#VALUE!</v>
      </c>
      <c r="S439" s="137" t="e">
        <f t="shared" si="137"/>
        <v>#VALUE!</v>
      </c>
      <c r="T439" s="275" t="e">
        <f t="shared" si="130"/>
        <v>#VALUE!</v>
      </c>
      <c r="U439" s="275" t="e">
        <f t="shared" si="150"/>
        <v>#VALUE!</v>
      </c>
      <c r="V439" s="275" t="e">
        <f t="shared" si="150"/>
        <v>#VALUE!</v>
      </c>
      <c r="W439" s="275" t="e">
        <f t="shared" si="150"/>
        <v>#VALUE!</v>
      </c>
      <c r="X439" s="275" t="e">
        <f t="shared" si="150"/>
        <v>#VALUE!</v>
      </c>
      <c r="Y439" s="275" t="e">
        <f t="shared" si="150"/>
        <v>#VALUE!</v>
      </c>
      <c r="Z439" s="275" t="e">
        <f t="shared" si="150"/>
        <v>#VALUE!</v>
      </c>
      <c r="AA439" s="275" t="e">
        <f t="shared" si="150"/>
        <v>#VALUE!</v>
      </c>
      <c r="AB439" s="275" t="e">
        <f t="shared" si="150"/>
        <v>#VALUE!</v>
      </c>
      <c r="AC439" s="275" t="e">
        <f t="shared" si="150"/>
        <v>#VALUE!</v>
      </c>
      <c r="AD439" s="275" t="e">
        <f t="shared" si="150"/>
        <v>#VALUE!</v>
      </c>
      <c r="AE439" s="276" t="e">
        <f t="shared" si="140"/>
        <v>#VALUE!</v>
      </c>
    </row>
    <row r="440" spans="1:31">
      <c r="A440" s="133" t="e">
        <f t="shared" si="141"/>
        <v>#VALUE!</v>
      </c>
      <c r="B440" s="134" t="e">
        <f t="shared" si="142"/>
        <v>#VALUE!</v>
      </c>
      <c r="C440" s="134" t="e">
        <f t="shared" si="143"/>
        <v>#VALUE!</v>
      </c>
      <c r="D440" s="135" t="e">
        <f t="shared" si="144"/>
        <v>#VALUE!</v>
      </c>
      <c r="E440" s="150" t="e">
        <f t="shared" si="132"/>
        <v>#VALUE!</v>
      </c>
      <c r="F440" s="150" t="e">
        <f t="shared" si="133"/>
        <v>#VALUE!</v>
      </c>
      <c r="G440" s="136" t="e">
        <f t="shared" si="134"/>
        <v>#VALUE!</v>
      </c>
      <c r="H440" s="148" t="e">
        <f t="shared" si="138"/>
        <v>#VALUE!</v>
      </c>
      <c r="I440" s="148" t="e">
        <f t="shared" si="145"/>
        <v>#VALUE!</v>
      </c>
      <c r="J440" s="148" t="e">
        <f t="shared" si="135"/>
        <v>#VALUE!</v>
      </c>
      <c r="K440" s="148" t="e">
        <f t="shared" si="146"/>
        <v>#VALUE!</v>
      </c>
      <c r="L440" s="148" t="e">
        <f t="shared" si="147"/>
        <v>#VALUE!</v>
      </c>
      <c r="M440" s="148" t="e">
        <f t="shared" si="136"/>
        <v>#VALUE!</v>
      </c>
      <c r="N440" s="148" t="e">
        <f t="shared" si="139"/>
        <v>#VALUE!</v>
      </c>
      <c r="O440" s="148"/>
      <c r="P440" s="148"/>
      <c r="Q440" s="148" t="e">
        <f t="shared" si="148"/>
        <v>#VALUE!</v>
      </c>
      <c r="R440" s="148" t="e">
        <f t="shared" si="149"/>
        <v>#VALUE!</v>
      </c>
      <c r="S440" s="137" t="e">
        <f t="shared" si="137"/>
        <v>#VALUE!</v>
      </c>
      <c r="T440" s="275" t="e">
        <f t="shared" si="130"/>
        <v>#VALUE!</v>
      </c>
      <c r="U440" s="275" t="e">
        <f t="shared" si="150"/>
        <v>#VALUE!</v>
      </c>
      <c r="V440" s="275" t="e">
        <f t="shared" si="150"/>
        <v>#VALUE!</v>
      </c>
      <c r="W440" s="275" t="e">
        <f t="shared" si="150"/>
        <v>#VALUE!</v>
      </c>
      <c r="X440" s="275" t="e">
        <f t="shared" si="150"/>
        <v>#VALUE!</v>
      </c>
      <c r="Y440" s="275" t="e">
        <f t="shared" si="150"/>
        <v>#VALUE!</v>
      </c>
      <c r="Z440" s="275" t="e">
        <f t="shared" si="150"/>
        <v>#VALUE!</v>
      </c>
      <c r="AA440" s="275" t="e">
        <f t="shared" si="150"/>
        <v>#VALUE!</v>
      </c>
      <c r="AB440" s="275" t="e">
        <f t="shared" si="150"/>
        <v>#VALUE!</v>
      </c>
      <c r="AC440" s="275" t="e">
        <f t="shared" si="150"/>
        <v>#VALUE!</v>
      </c>
      <c r="AD440" s="275" t="e">
        <f t="shared" si="150"/>
        <v>#VALUE!</v>
      </c>
      <c r="AE440" s="276" t="e">
        <f t="shared" si="140"/>
        <v>#VALUE!</v>
      </c>
    </row>
    <row r="441" spans="1:31">
      <c r="A441" s="133" t="e">
        <f t="shared" si="141"/>
        <v>#VALUE!</v>
      </c>
      <c r="B441" s="134" t="e">
        <f t="shared" si="142"/>
        <v>#VALUE!</v>
      </c>
      <c r="C441" s="134" t="e">
        <f t="shared" si="143"/>
        <v>#VALUE!</v>
      </c>
      <c r="D441" s="135" t="e">
        <f t="shared" si="144"/>
        <v>#VALUE!</v>
      </c>
      <c r="E441" s="150" t="e">
        <f t="shared" si="132"/>
        <v>#VALUE!</v>
      </c>
      <c r="F441" s="150" t="e">
        <f t="shared" si="133"/>
        <v>#VALUE!</v>
      </c>
      <c r="G441" s="136" t="e">
        <f t="shared" si="134"/>
        <v>#VALUE!</v>
      </c>
      <c r="H441" s="148" t="e">
        <f t="shared" si="138"/>
        <v>#VALUE!</v>
      </c>
      <c r="I441" s="148" t="e">
        <f t="shared" si="145"/>
        <v>#VALUE!</v>
      </c>
      <c r="J441" s="148" t="e">
        <f t="shared" si="135"/>
        <v>#VALUE!</v>
      </c>
      <c r="K441" s="148" t="e">
        <f t="shared" si="146"/>
        <v>#VALUE!</v>
      </c>
      <c r="L441" s="148" t="e">
        <f t="shared" si="147"/>
        <v>#VALUE!</v>
      </c>
      <c r="M441" s="148" t="e">
        <f t="shared" si="136"/>
        <v>#VALUE!</v>
      </c>
      <c r="N441" s="148" t="e">
        <f t="shared" si="139"/>
        <v>#VALUE!</v>
      </c>
      <c r="O441" s="148"/>
      <c r="P441" s="148"/>
      <c r="Q441" s="148" t="e">
        <f t="shared" si="148"/>
        <v>#VALUE!</v>
      </c>
      <c r="R441" s="148" t="e">
        <f t="shared" si="149"/>
        <v>#VALUE!</v>
      </c>
      <c r="S441" s="137" t="e">
        <f t="shared" si="137"/>
        <v>#VALUE!</v>
      </c>
      <c r="T441" s="275" t="e">
        <f t="shared" si="130"/>
        <v>#VALUE!</v>
      </c>
      <c r="U441" s="275" t="e">
        <f t="shared" si="150"/>
        <v>#VALUE!</v>
      </c>
      <c r="V441" s="275" t="e">
        <f t="shared" si="150"/>
        <v>#VALUE!</v>
      </c>
      <c r="W441" s="275" t="e">
        <f t="shared" si="150"/>
        <v>#VALUE!</v>
      </c>
      <c r="X441" s="275" t="e">
        <f t="shared" si="150"/>
        <v>#VALUE!</v>
      </c>
      <c r="Y441" s="275" t="e">
        <f t="shared" si="150"/>
        <v>#VALUE!</v>
      </c>
      <c r="Z441" s="275" t="e">
        <f t="shared" si="150"/>
        <v>#VALUE!</v>
      </c>
      <c r="AA441" s="275" t="e">
        <f t="shared" si="150"/>
        <v>#VALUE!</v>
      </c>
      <c r="AB441" s="275" t="e">
        <f t="shared" si="150"/>
        <v>#VALUE!</v>
      </c>
      <c r="AC441" s="275" t="e">
        <f t="shared" si="150"/>
        <v>#VALUE!</v>
      </c>
      <c r="AD441" s="275" t="e">
        <f t="shared" si="150"/>
        <v>#VALUE!</v>
      </c>
      <c r="AE441" s="276" t="e">
        <f t="shared" si="140"/>
        <v>#VALUE!</v>
      </c>
    </row>
    <row r="442" spans="1:31">
      <c r="A442" s="133" t="e">
        <f t="shared" si="141"/>
        <v>#VALUE!</v>
      </c>
      <c r="B442" s="134" t="e">
        <f t="shared" si="142"/>
        <v>#VALUE!</v>
      </c>
      <c r="C442" s="134" t="e">
        <f t="shared" si="143"/>
        <v>#VALUE!</v>
      </c>
      <c r="D442" s="135" t="e">
        <f t="shared" si="144"/>
        <v>#VALUE!</v>
      </c>
      <c r="E442" s="150" t="e">
        <f t="shared" si="132"/>
        <v>#VALUE!</v>
      </c>
      <c r="F442" s="150" t="e">
        <f t="shared" si="133"/>
        <v>#VALUE!</v>
      </c>
      <c r="G442" s="136" t="e">
        <f t="shared" si="134"/>
        <v>#VALUE!</v>
      </c>
      <c r="H442" s="148" t="e">
        <f t="shared" si="138"/>
        <v>#VALUE!</v>
      </c>
      <c r="I442" s="148" t="e">
        <f t="shared" si="145"/>
        <v>#VALUE!</v>
      </c>
      <c r="J442" s="148" t="e">
        <f t="shared" si="135"/>
        <v>#VALUE!</v>
      </c>
      <c r="K442" s="148" t="e">
        <f t="shared" si="146"/>
        <v>#VALUE!</v>
      </c>
      <c r="L442" s="148" t="e">
        <f t="shared" si="147"/>
        <v>#VALUE!</v>
      </c>
      <c r="M442" s="148" t="e">
        <f t="shared" si="136"/>
        <v>#VALUE!</v>
      </c>
      <c r="N442" s="148" t="e">
        <f t="shared" si="139"/>
        <v>#VALUE!</v>
      </c>
      <c r="O442" s="148"/>
      <c r="P442" s="148"/>
      <c r="Q442" s="148" t="e">
        <f t="shared" si="148"/>
        <v>#VALUE!</v>
      </c>
      <c r="R442" s="148" t="e">
        <f t="shared" si="149"/>
        <v>#VALUE!</v>
      </c>
      <c r="S442" s="137" t="e">
        <f t="shared" si="137"/>
        <v>#VALUE!</v>
      </c>
      <c r="T442" s="275" t="e">
        <f t="shared" si="130"/>
        <v>#VALUE!</v>
      </c>
      <c r="U442" s="275" t="e">
        <f t="shared" si="150"/>
        <v>#VALUE!</v>
      </c>
      <c r="V442" s="275" t="e">
        <f t="shared" si="150"/>
        <v>#VALUE!</v>
      </c>
      <c r="W442" s="275" t="e">
        <f t="shared" si="150"/>
        <v>#VALUE!</v>
      </c>
      <c r="X442" s="275" t="e">
        <f t="shared" si="150"/>
        <v>#VALUE!</v>
      </c>
      <c r="Y442" s="275" t="e">
        <f t="shared" si="150"/>
        <v>#VALUE!</v>
      </c>
      <c r="Z442" s="275" t="e">
        <f t="shared" si="150"/>
        <v>#VALUE!</v>
      </c>
      <c r="AA442" s="275" t="e">
        <f t="shared" si="150"/>
        <v>#VALUE!</v>
      </c>
      <c r="AB442" s="275" t="e">
        <f t="shared" si="150"/>
        <v>#VALUE!</v>
      </c>
      <c r="AC442" s="275" t="e">
        <f t="shared" si="150"/>
        <v>#VALUE!</v>
      </c>
      <c r="AD442" s="275" t="e">
        <f t="shared" si="150"/>
        <v>#VALUE!</v>
      </c>
      <c r="AE442" s="276" t="e">
        <f t="shared" si="140"/>
        <v>#VALUE!</v>
      </c>
    </row>
    <row r="443" spans="1:31">
      <c r="A443" s="133" t="e">
        <f t="shared" si="141"/>
        <v>#VALUE!</v>
      </c>
      <c r="B443" s="134" t="e">
        <f t="shared" si="142"/>
        <v>#VALUE!</v>
      </c>
      <c r="C443" s="134" t="e">
        <f t="shared" si="143"/>
        <v>#VALUE!</v>
      </c>
      <c r="D443" s="135" t="e">
        <f t="shared" si="144"/>
        <v>#VALUE!</v>
      </c>
      <c r="E443" s="150" t="e">
        <f t="shared" si="132"/>
        <v>#VALUE!</v>
      </c>
      <c r="F443" s="150" t="e">
        <f t="shared" si="133"/>
        <v>#VALUE!</v>
      </c>
      <c r="G443" s="136" t="e">
        <f t="shared" si="134"/>
        <v>#VALUE!</v>
      </c>
      <c r="H443" s="148" t="e">
        <f t="shared" si="138"/>
        <v>#VALUE!</v>
      </c>
      <c r="I443" s="148" t="e">
        <f t="shared" si="145"/>
        <v>#VALUE!</v>
      </c>
      <c r="J443" s="148" t="e">
        <f t="shared" si="135"/>
        <v>#VALUE!</v>
      </c>
      <c r="K443" s="148" t="e">
        <f t="shared" si="146"/>
        <v>#VALUE!</v>
      </c>
      <c r="L443" s="148" t="e">
        <f t="shared" si="147"/>
        <v>#VALUE!</v>
      </c>
      <c r="M443" s="148" t="e">
        <f t="shared" si="136"/>
        <v>#VALUE!</v>
      </c>
      <c r="N443" s="148" t="e">
        <f t="shared" si="139"/>
        <v>#VALUE!</v>
      </c>
      <c r="O443" s="148"/>
      <c r="P443" s="148"/>
      <c r="Q443" s="148" t="e">
        <f t="shared" si="148"/>
        <v>#VALUE!</v>
      </c>
      <c r="R443" s="148" t="e">
        <f t="shared" si="149"/>
        <v>#VALUE!</v>
      </c>
      <c r="S443" s="137" t="e">
        <f t="shared" si="137"/>
        <v>#VALUE!</v>
      </c>
      <c r="T443" s="275" t="e">
        <f t="shared" si="130"/>
        <v>#VALUE!</v>
      </c>
      <c r="U443" s="275" t="e">
        <f t="shared" si="150"/>
        <v>#VALUE!</v>
      </c>
      <c r="V443" s="275" t="e">
        <f t="shared" si="150"/>
        <v>#VALUE!</v>
      </c>
      <c r="W443" s="275" t="e">
        <f t="shared" si="150"/>
        <v>#VALUE!</v>
      </c>
      <c r="X443" s="275" t="e">
        <f t="shared" si="150"/>
        <v>#VALUE!</v>
      </c>
      <c r="Y443" s="275" t="e">
        <f t="shared" si="150"/>
        <v>#VALUE!</v>
      </c>
      <c r="Z443" s="275" t="e">
        <f t="shared" si="150"/>
        <v>#VALUE!</v>
      </c>
      <c r="AA443" s="275" t="e">
        <f t="shared" si="150"/>
        <v>#VALUE!</v>
      </c>
      <c r="AB443" s="275" t="e">
        <f t="shared" si="150"/>
        <v>#VALUE!</v>
      </c>
      <c r="AC443" s="275" t="e">
        <f t="shared" si="150"/>
        <v>#VALUE!</v>
      </c>
      <c r="AD443" s="275" t="e">
        <f t="shared" si="150"/>
        <v>#VALUE!</v>
      </c>
      <c r="AE443" s="276" t="e">
        <f t="shared" si="140"/>
        <v>#VALUE!</v>
      </c>
    </row>
    <row r="444" spans="1:31">
      <c r="A444" s="133" t="e">
        <f t="shared" si="141"/>
        <v>#VALUE!</v>
      </c>
      <c r="B444" s="134" t="e">
        <f t="shared" si="142"/>
        <v>#VALUE!</v>
      </c>
      <c r="C444" s="134" t="e">
        <f t="shared" si="143"/>
        <v>#VALUE!</v>
      </c>
      <c r="D444" s="135" t="e">
        <f t="shared" si="144"/>
        <v>#VALUE!</v>
      </c>
      <c r="E444" s="150" t="e">
        <f t="shared" si="132"/>
        <v>#VALUE!</v>
      </c>
      <c r="F444" s="150" t="e">
        <f t="shared" si="133"/>
        <v>#VALUE!</v>
      </c>
      <c r="G444" s="136" t="e">
        <f t="shared" si="134"/>
        <v>#VALUE!</v>
      </c>
      <c r="H444" s="148" t="e">
        <f t="shared" si="138"/>
        <v>#VALUE!</v>
      </c>
      <c r="I444" s="148" t="e">
        <f t="shared" si="145"/>
        <v>#VALUE!</v>
      </c>
      <c r="J444" s="148" t="e">
        <f t="shared" si="135"/>
        <v>#VALUE!</v>
      </c>
      <c r="K444" s="148" t="e">
        <f t="shared" si="146"/>
        <v>#VALUE!</v>
      </c>
      <c r="L444" s="148" t="e">
        <f t="shared" si="147"/>
        <v>#VALUE!</v>
      </c>
      <c r="M444" s="148" t="e">
        <f t="shared" si="136"/>
        <v>#VALUE!</v>
      </c>
      <c r="N444" s="148" t="e">
        <f t="shared" si="139"/>
        <v>#VALUE!</v>
      </c>
      <c r="O444" s="148"/>
      <c r="P444" s="148"/>
      <c r="Q444" s="148" t="e">
        <f t="shared" si="148"/>
        <v>#VALUE!</v>
      </c>
      <c r="R444" s="148" t="e">
        <f t="shared" si="149"/>
        <v>#VALUE!</v>
      </c>
      <c r="S444" s="137" t="e">
        <f t="shared" si="137"/>
        <v>#VALUE!</v>
      </c>
      <c r="T444" s="275" t="e">
        <f t="shared" si="130"/>
        <v>#VALUE!</v>
      </c>
      <c r="U444" s="275" t="e">
        <f t="shared" si="150"/>
        <v>#VALUE!</v>
      </c>
      <c r="V444" s="275" t="e">
        <f t="shared" si="150"/>
        <v>#VALUE!</v>
      </c>
      <c r="W444" s="275" t="e">
        <f t="shared" si="150"/>
        <v>#VALUE!</v>
      </c>
      <c r="X444" s="275" t="e">
        <f t="shared" si="150"/>
        <v>#VALUE!</v>
      </c>
      <c r="Y444" s="275" t="e">
        <f t="shared" si="150"/>
        <v>#VALUE!</v>
      </c>
      <c r="Z444" s="275" t="e">
        <f t="shared" si="150"/>
        <v>#VALUE!</v>
      </c>
      <c r="AA444" s="275" t="e">
        <f t="shared" si="150"/>
        <v>#VALUE!</v>
      </c>
      <c r="AB444" s="275" t="e">
        <f t="shared" si="150"/>
        <v>#VALUE!</v>
      </c>
      <c r="AC444" s="275" t="e">
        <f t="shared" si="150"/>
        <v>#VALUE!</v>
      </c>
      <c r="AD444" s="275" t="e">
        <f t="shared" si="150"/>
        <v>#VALUE!</v>
      </c>
      <c r="AE444" s="276" t="e">
        <f t="shared" si="140"/>
        <v>#VALUE!</v>
      </c>
    </row>
    <row r="445" spans="1:31">
      <c r="A445" s="133" t="e">
        <f t="shared" si="141"/>
        <v>#VALUE!</v>
      </c>
      <c r="B445" s="134" t="e">
        <f t="shared" si="142"/>
        <v>#VALUE!</v>
      </c>
      <c r="C445" s="134" t="e">
        <f t="shared" si="143"/>
        <v>#VALUE!</v>
      </c>
      <c r="D445" s="135" t="e">
        <f t="shared" si="144"/>
        <v>#VALUE!</v>
      </c>
      <c r="E445" s="150" t="e">
        <f t="shared" si="132"/>
        <v>#VALUE!</v>
      </c>
      <c r="F445" s="150" t="e">
        <f t="shared" si="133"/>
        <v>#VALUE!</v>
      </c>
      <c r="G445" s="136" t="e">
        <f t="shared" si="134"/>
        <v>#VALUE!</v>
      </c>
      <c r="H445" s="148" t="e">
        <f t="shared" si="138"/>
        <v>#VALUE!</v>
      </c>
      <c r="I445" s="148" t="e">
        <f t="shared" si="145"/>
        <v>#VALUE!</v>
      </c>
      <c r="J445" s="148" t="e">
        <f t="shared" si="135"/>
        <v>#VALUE!</v>
      </c>
      <c r="K445" s="148" t="e">
        <f t="shared" si="146"/>
        <v>#VALUE!</v>
      </c>
      <c r="L445" s="148" t="e">
        <f t="shared" si="147"/>
        <v>#VALUE!</v>
      </c>
      <c r="M445" s="148" t="e">
        <f t="shared" si="136"/>
        <v>#VALUE!</v>
      </c>
      <c r="N445" s="148" t="e">
        <f t="shared" si="139"/>
        <v>#VALUE!</v>
      </c>
      <c r="O445" s="148"/>
      <c r="P445" s="148"/>
      <c r="Q445" s="148" t="e">
        <f t="shared" si="148"/>
        <v>#VALUE!</v>
      </c>
      <c r="R445" s="148" t="e">
        <f t="shared" si="149"/>
        <v>#VALUE!</v>
      </c>
      <c r="S445" s="137" t="e">
        <f t="shared" si="137"/>
        <v>#VALUE!</v>
      </c>
      <c r="T445" s="275" t="e">
        <f t="shared" si="130"/>
        <v>#VALUE!</v>
      </c>
      <c r="U445" s="275" t="e">
        <f t="shared" si="150"/>
        <v>#VALUE!</v>
      </c>
      <c r="V445" s="275" t="e">
        <f t="shared" si="150"/>
        <v>#VALUE!</v>
      </c>
      <c r="W445" s="275" t="e">
        <f t="shared" si="150"/>
        <v>#VALUE!</v>
      </c>
      <c r="X445" s="275" t="e">
        <f t="shared" si="150"/>
        <v>#VALUE!</v>
      </c>
      <c r="Y445" s="275" t="e">
        <f t="shared" si="150"/>
        <v>#VALUE!</v>
      </c>
      <c r="Z445" s="275" t="e">
        <f t="shared" si="150"/>
        <v>#VALUE!</v>
      </c>
      <c r="AA445" s="275" t="e">
        <f t="shared" si="150"/>
        <v>#VALUE!</v>
      </c>
      <c r="AB445" s="275" t="e">
        <f t="shared" si="150"/>
        <v>#VALUE!</v>
      </c>
      <c r="AC445" s="275" t="e">
        <f t="shared" si="150"/>
        <v>#VALUE!</v>
      </c>
      <c r="AD445" s="275" t="e">
        <f t="shared" si="150"/>
        <v>#VALUE!</v>
      </c>
      <c r="AE445" s="276" t="e">
        <f t="shared" si="140"/>
        <v>#VALUE!</v>
      </c>
    </row>
    <row r="446" spans="1:31">
      <c r="A446" s="133" t="e">
        <f t="shared" si="141"/>
        <v>#VALUE!</v>
      </c>
      <c r="B446" s="134" t="e">
        <f t="shared" si="142"/>
        <v>#VALUE!</v>
      </c>
      <c r="C446" s="134" t="e">
        <f t="shared" si="143"/>
        <v>#VALUE!</v>
      </c>
      <c r="D446" s="135" t="e">
        <f t="shared" si="144"/>
        <v>#VALUE!</v>
      </c>
      <c r="E446" s="150" t="e">
        <f t="shared" si="132"/>
        <v>#VALUE!</v>
      </c>
      <c r="F446" s="150" t="e">
        <f t="shared" si="133"/>
        <v>#VALUE!</v>
      </c>
      <c r="G446" s="136" t="e">
        <f t="shared" si="134"/>
        <v>#VALUE!</v>
      </c>
      <c r="H446" s="148" t="e">
        <f t="shared" si="138"/>
        <v>#VALUE!</v>
      </c>
      <c r="I446" s="148" t="e">
        <f t="shared" si="145"/>
        <v>#VALUE!</v>
      </c>
      <c r="J446" s="148" t="e">
        <f t="shared" si="135"/>
        <v>#VALUE!</v>
      </c>
      <c r="K446" s="148" t="e">
        <f t="shared" si="146"/>
        <v>#VALUE!</v>
      </c>
      <c r="L446" s="148" t="e">
        <f t="shared" si="147"/>
        <v>#VALUE!</v>
      </c>
      <c r="M446" s="148" t="e">
        <f t="shared" si="136"/>
        <v>#VALUE!</v>
      </c>
      <c r="N446" s="148" t="e">
        <f t="shared" si="139"/>
        <v>#VALUE!</v>
      </c>
      <c r="O446" s="148"/>
      <c r="P446" s="148"/>
      <c r="Q446" s="148" t="e">
        <f t="shared" si="148"/>
        <v>#VALUE!</v>
      </c>
      <c r="R446" s="148" t="e">
        <f t="shared" si="149"/>
        <v>#VALUE!</v>
      </c>
      <c r="S446" s="137" t="e">
        <f t="shared" si="137"/>
        <v>#VALUE!</v>
      </c>
      <c r="T446" s="275" t="e">
        <f t="shared" si="130"/>
        <v>#VALUE!</v>
      </c>
      <c r="U446" s="275" t="e">
        <f t="shared" si="150"/>
        <v>#VALUE!</v>
      </c>
      <c r="V446" s="275" t="e">
        <f t="shared" si="150"/>
        <v>#VALUE!</v>
      </c>
      <c r="W446" s="275" t="e">
        <f t="shared" si="150"/>
        <v>#VALUE!</v>
      </c>
      <c r="X446" s="275" t="e">
        <f t="shared" si="150"/>
        <v>#VALUE!</v>
      </c>
      <c r="Y446" s="275" t="e">
        <f t="shared" si="150"/>
        <v>#VALUE!</v>
      </c>
      <c r="Z446" s="275" t="e">
        <f t="shared" si="150"/>
        <v>#VALUE!</v>
      </c>
      <c r="AA446" s="275" t="e">
        <f t="shared" si="150"/>
        <v>#VALUE!</v>
      </c>
      <c r="AB446" s="275" t="e">
        <f t="shared" si="150"/>
        <v>#VALUE!</v>
      </c>
      <c r="AC446" s="275" t="e">
        <f t="shared" si="150"/>
        <v>#VALUE!</v>
      </c>
      <c r="AD446" s="275" t="e">
        <f t="shared" si="150"/>
        <v>#VALUE!</v>
      </c>
      <c r="AE446" s="276" t="e">
        <f t="shared" si="140"/>
        <v>#VALUE!</v>
      </c>
    </row>
    <row r="447" spans="1:31">
      <c r="A447" s="133" t="e">
        <f t="shared" si="141"/>
        <v>#VALUE!</v>
      </c>
      <c r="B447" s="134" t="e">
        <f t="shared" si="142"/>
        <v>#VALUE!</v>
      </c>
      <c r="C447" s="134" t="e">
        <f t="shared" si="143"/>
        <v>#VALUE!</v>
      </c>
      <c r="D447" s="135" t="e">
        <f t="shared" si="144"/>
        <v>#VALUE!</v>
      </c>
      <c r="E447" s="150" t="e">
        <f t="shared" si="132"/>
        <v>#VALUE!</v>
      </c>
      <c r="F447" s="150" t="e">
        <f t="shared" si="133"/>
        <v>#VALUE!</v>
      </c>
      <c r="G447" s="136" t="e">
        <f t="shared" si="134"/>
        <v>#VALUE!</v>
      </c>
      <c r="H447" s="148" t="e">
        <f t="shared" si="138"/>
        <v>#VALUE!</v>
      </c>
      <c r="I447" s="148" t="e">
        <f t="shared" si="145"/>
        <v>#VALUE!</v>
      </c>
      <c r="J447" s="148" t="e">
        <f t="shared" si="135"/>
        <v>#VALUE!</v>
      </c>
      <c r="K447" s="148" t="e">
        <f t="shared" si="146"/>
        <v>#VALUE!</v>
      </c>
      <c r="L447" s="148" t="e">
        <f t="shared" si="147"/>
        <v>#VALUE!</v>
      </c>
      <c r="M447" s="148" t="e">
        <f t="shared" si="136"/>
        <v>#VALUE!</v>
      </c>
      <c r="N447" s="148" t="e">
        <f t="shared" si="139"/>
        <v>#VALUE!</v>
      </c>
      <c r="O447" s="148"/>
      <c r="P447" s="148"/>
      <c r="Q447" s="148" t="e">
        <f t="shared" si="148"/>
        <v>#VALUE!</v>
      </c>
      <c r="R447" s="148" t="e">
        <f t="shared" si="149"/>
        <v>#VALUE!</v>
      </c>
      <c r="S447" s="137" t="e">
        <f t="shared" si="137"/>
        <v>#VALUE!</v>
      </c>
      <c r="T447" s="275" t="e">
        <f t="shared" si="130"/>
        <v>#VALUE!</v>
      </c>
      <c r="U447" s="275" t="e">
        <f t="shared" si="150"/>
        <v>#VALUE!</v>
      </c>
      <c r="V447" s="275" t="e">
        <f t="shared" si="150"/>
        <v>#VALUE!</v>
      </c>
      <c r="W447" s="275" t="e">
        <f t="shared" si="150"/>
        <v>#VALUE!</v>
      </c>
      <c r="X447" s="275" t="e">
        <f t="shared" si="150"/>
        <v>#VALUE!</v>
      </c>
      <c r="Y447" s="275" t="e">
        <f t="shared" si="150"/>
        <v>#VALUE!</v>
      </c>
      <c r="Z447" s="275" t="e">
        <f t="shared" si="150"/>
        <v>#VALUE!</v>
      </c>
      <c r="AA447" s="275" t="e">
        <f t="shared" si="150"/>
        <v>#VALUE!</v>
      </c>
      <c r="AB447" s="275" t="e">
        <f t="shared" si="150"/>
        <v>#VALUE!</v>
      </c>
      <c r="AC447" s="275" t="e">
        <f t="shared" si="150"/>
        <v>#VALUE!</v>
      </c>
      <c r="AD447" s="275" t="e">
        <f t="shared" si="150"/>
        <v>#VALUE!</v>
      </c>
      <c r="AE447" s="276" t="e">
        <f t="shared" si="140"/>
        <v>#VALUE!</v>
      </c>
    </row>
    <row r="448" spans="1:31">
      <c r="A448" s="133" t="e">
        <f t="shared" si="141"/>
        <v>#VALUE!</v>
      </c>
      <c r="B448" s="134" t="e">
        <f t="shared" si="142"/>
        <v>#VALUE!</v>
      </c>
      <c r="C448" s="134" t="e">
        <f t="shared" si="143"/>
        <v>#VALUE!</v>
      </c>
      <c r="D448" s="135" t="e">
        <f t="shared" si="144"/>
        <v>#VALUE!</v>
      </c>
      <c r="E448" s="150" t="e">
        <f t="shared" si="132"/>
        <v>#VALUE!</v>
      </c>
      <c r="F448" s="150" t="e">
        <f t="shared" si="133"/>
        <v>#VALUE!</v>
      </c>
      <c r="G448" s="136" t="e">
        <f t="shared" si="134"/>
        <v>#VALUE!</v>
      </c>
      <c r="H448" s="148" t="e">
        <f t="shared" si="138"/>
        <v>#VALUE!</v>
      </c>
      <c r="I448" s="148" t="e">
        <f t="shared" si="145"/>
        <v>#VALUE!</v>
      </c>
      <c r="J448" s="148" t="e">
        <f t="shared" si="135"/>
        <v>#VALUE!</v>
      </c>
      <c r="K448" s="148" t="e">
        <f t="shared" si="146"/>
        <v>#VALUE!</v>
      </c>
      <c r="L448" s="148" t="e">
        <f t="shared" si="147"/>
        <v>#VALUE!</v>
      </c>
      <c r="M448" s="148" t="e">
        <f t="shared" si="136"/>
        <v>#VALUE!</v>
      </c>
      <c r="N448" s="148" t="e">
        <f t="shared" si="139"/>
        <v>#VALUE!</v>
      </c>
      <c r="O448" s="148"/>
      <c r="P448" s="148"/>
      <c r="Q448" s="148" t="e">
        <f t="shared" si="148"/>
        <v>#VALUE!</v>
      </c>
      <c r="R448" s="148" t="e">
        <f t="shared" si="149"/>
        <v>#VALUE!</v>
      </c>
      <c r="S448" s="137" t="e">
        <f t="shared" si="137"/>
        <v>#VALUE!</v>
      </c>
      <c r="T448" s="275" t="e">
        <f t="shared" si="130"/>
        <v>#VALUE!</v>
      </c>
      <c r="U448" s="275" t="e">
        <f t="shared" si="150"/>
        <v>#VALUE!</v>
      </c>
      <c r="V448" s="275" t="e">
        <f t="shared" si="150"/>
        <v>#VALUE!</v>
      </c>
      <c r="W448" s="275" t="e">
        <f t="shared" si="150"/>
        <v>#VALUE!</v>
      </c>
      <c r="X448" s="275" t="e">
        <f t="shared" si="150"/>
        <v>#VALUE!</v>
      </c>
      <c r="Y448" s="275" t="e">
        <f t="shared" si="150"/>
        <v>#VALUE!</v>
      </c>
      <c r="Z448" s="275" t="e">
        <f t="shared" si="150"/>
        <v>#VALUE!</v>
      </c>
      <c r="AA448" s="275" t="e">
        <f t="shared" si="150"/>
        <v>#VALUE!</v>
      </c>
      <c r="AB448" s="275" t="e">
        <f t="shared" si="150"/>
        <v>#VALUE!</v>
      </c>
      <c r="AC448" s="275" t="e">
        <f t="shared" si="150"/>
        <v>#VALUE!</v>
      </c>
      <c r="AD448" s="275" t="e">
        <f t="shared" si="150"/>
        <v>#VALUE!</v>
      </c>
      <c r="AE448" s="276" t="e">
        <f t="shared" si="140"/>
        <v>#VALUE!</v>
      </c>
    </row>
    <row r="449" spans="1:31">
      <c r="A449" s="133" t="e">
        <f t="shared" si="141"/>
        <v>#VALUE!</v>
      </c>
      <c r="B449" s="134" t="e">
        <f t="shared" si="142"/>
        <v>#VALUE!</v>
      </c>
      <c r="C449" s="134" t="e">
        <f t="shared" si="143"/>
        <v>#VALUE!</v>
      </c>
      <c r="D449" s="135" t="e">
        <f t="shared" si="144"/>
        <v>#VALUE!</v>
      </c>
      <c r="E449" s="150" t="e">
        <f t="shared" si="132"/>
        <v>#VALUE!</v>
      </c>
      <c r="F449" s="150" t="e">
        <f t="shared" si="133"/>
        <v>#VALUE!</v>
      </c>
      <c r="G449" s="136" t="e">
        <f t="shared" si="134"/>
        <v>#VALUE!</v>
      </c>
      <c r="H449" s="148" t="e">
        <f t="shared" si="138"/>
        <v>#VALUE!</v>
      </c>
      <c r="I449" s="148" t="e">
        <f t="shared" si="145"/>
        <v>#VALUE!</v>
      </c>
      <c r="J449" s="148" t="e">
        <f t="shared" si="135"/>
        <v>#VALUE!</v>
      </c>
      <c r="K449" s="148" t="e">
        <f t="shared" si="146"/>
        <v>#VALUE!</v>
      </c>
      <c r="L449" s="148" t="e">
        <f t="shared" si="147"/>
        <v>#VALUE!</v>
      </c>
      <c r="M449" s="148" t="e">
        <f t="shared" si="136"/>
        <v>#VALUE!</v>
      </c>
      <c r="N449" s="148" t="e">
        <f t="shared" si="139"/>
        <v>#VALUE!</v>
      </c>
      <c r="O449" s="148"/>
      <c r="P449" s="148"/>
      <c r="Q449" s="148" t="e">
        <f t="shared" si="148"/>
        <v>#VALUE!</v>
      </c>
      <c r="R449" s="148" t="e">
        <f t="shared" si="149"/>
        <v>#VALUE!</v>
      </c>
      <c r="S449" s="137" t="e">
        <f t="shared" si="137"/>
        <v>#VALUE!</v>
      </c>
      <c r="T449" s="275" t="e">
        <f t="shared" si="130"/>
        <v>#VALUE!</v>
      </c>
      <c r="U449" s="275" t="e">
        <f t="shared" si="150"/>
        <v>#VALUE!</v>
      </c>
      <c r="V449" s="275" t="e">
        <f t="shared" si="150"/>
        <v>#VALUE!</v>
      </c>
      <c r="W449" s="275" t="e">
        <f t="shared" si="150"/>
        <v>#VALUE!</v>
      </c>
      <c r="X449" s="275" t="e">
        <f t="shared" si="150"/>
        <v>#VALUE!</v>
      </c>
      <c r="Y449" s="275" t="e">
        <f t="shared" si="150"/>
        <v>#VALUE!</v>
      </c>
      <c r="Z449" s="275" t="e">
        <f t="shared" si="150"/>
        <v>#VALUE!</v>
      </c>
      <c r="AA449" s="275" t="e">
        <f t="shared" si="150"/>
        <v>#VALUE!</v>
      </c>
      <c r="AB449" s="275" t="e">
        <f t="shared" si="150"/>
        <v>#VALUE!</v>
      </c>
      <c r="AC449" s="275" t="e">
        <f t="shared" si="150"/>
        <v>#VALUE!</v>
      </c>
      <c r="AD449" s="275" t="e">
        <f t="shared" si="150"/>
        <v>#VALUE!</v>
      </c>
      <c r="AE449" s="276" t="e">
        <f t="shared" si="140"/>
        <v>#VALUE!</v>
      </c>
    </row>
    <row r="450" spans="1:31">
      <c r="A450" s="133" t="e">
        <f t="shared" si="141"/>
        <v>#VALUE!</v>
      </c>
      <c r="B450" s="134" t="e">
        <f t="shared" si="142"/>
        <v>#VALUE!</v>
      </c>
      <c r="C450" s="134" t="e">
        <f t="shared" si="143"/>
        <v>#VALUE!</v>
      </c>
      <c r="D450" s="135" t="e">
        <f t="shared" si="144"/>
        <v>#VALUE!</v>
      </c>
      <c r="E450" s="150" t="e">
        <f t="shared" si="132"/>
        <v>#VALUE!</v>
      </c>
      <c r="F450" s="150" t="e">
        <f t="shared" si="133"/>
        <v>#VALUE!</v>
      </c>
      <c r="G450" s="136" t="e">
        <f t="shared" si="134"/>
        <v>#VALUE!</v>
      </c>
      <c r="H450" s="148" t="e">
        <f t="shared" si="138"/>
        <v>#VALUE!</v>
      </c>
      <c r="I450" s="148" t="e">
        <f t="shared" si="145"/>
        <v>#VALUE!</v>
      </c>
      <c r="J450" s="148" t="e">
        <f t="shared" si="135"/>
        <v>#VALUE!</v>
      </c>
      <c r="K450" s="148" t="e">
        <f t="shared" si="146"/>
        <v>#VALUE!</v>
      </c>
      <c r="L450" s="148" t="e">
        <f t="shared" si="147"/>
        <v>#VALUE!</v>
      </c>
      <c r="M450" s="148" t="e">
        <f t="shared" si="136"/>
        <v>#VALUE!</v>
      </c>
      <c r="N450" s="148" t="e">
        <f t="shared" si="139"/>
        <v>#VALUE!</v>
      </c>
      <c r="O450" s="148"/>
      <c r="P450" s="148"/>
      <c r="Q450" s="148" t="e">
        <f t="shared" si="148"/>
        <v>#VALUE!</v>
      </c>
      <c r="R450" s="148" t="e">
        <f t="shared" si="149"/>
        <v>#VALUE!</v>
      </c>
      <c r="S450" s="137" t="e">
        <f t="shared" si="137"/>
        <v>#VALUE!</v>
      </c>
      <c r="T450" s="275" t="e">
        <f t="shared" si="130"/>
        <v>#VALUE!</v>
      </c>
      <c r="U450" s="275" t="e">
        <f t="shared" si="150"/>
        <v>#VALUE!</v>
      </c>
      <c r="V450" s="275" t="e">
        <f t="shared" si="150"/>
        <v>#VALUE!</v>
      </c>
      <c r="W450" s="275" t="e">
        <f t="shared" si="150"/>
        <v>#VALUE!</v>
      </c>
      <c r="X450" s="275" t="e">
        <f t="shared" si="150"/>
        <v>#VALUE!</v>
      </c>
      <c r="Y450" s="275" t="e">
        <f t="shared" si="150"/>
        <v>#VALUE!</v>
      </c>
      <c r="Z450" s="275" t="e">
        <f t="shared" si="150"/>
        <v>#VALUE!</v>
      </c>
      <c r="AA450" s="275" t="e">
        <f t="shared" si="150"/>
        <v>#VALUE!</v>
      </c>
      <c r="AB450" s="275" t="e">
        <f t="shared" si="150"/>
        <v>#VALUE!</v>
      </c>
      <c r="AC450" s="275" t="e">
        <f t="shared" si="150"/>
        <v>#VALUE!</v>
      </c>
      <c r="AD450" s="275" t="e">
        <f t="shared" si="150"/>
        <v>#VALUE!</v>
      </c>
      <c r="AE450" s="276" t="e">
        <f t="shared" si="140"/>
        <v>#VALUE!</v>
      </c>
    </row>
    <row r="451" spans="1:31">
      <c r="A451" s="133" t="e">
        <f t="shared" si="141"/>
        <v>#VALUE!</v>
      </c>
      <c r="B451" s="134" t="e">
        <f t="shared" si="142"/>
        <v>#VALUE!</v>
      </c>
      <c r="C451" s="134" t="e">
        <f t="shared" si="143"/>
        <v>#VALUE!</v>
      </c>
      <c r="D451" s="135" t="e">
        <f t="shared" si="144"/>
        <v>#VALUE!</v>
      </c>
      <c r="E451" s="150" t="e">
        <f t="shared" si="132"/>
        <v>#VALUE!</v>
      </c>
      <c r="F451" s="150" t="e">
        <f t="shared" si="133"/>
        <v>#VALUE!</v>
      </c>
      <c r="G451" s="136" t="e">
        <f t="shared" si="134"/>
        <v>#VALUE!</v>
      </c>
      <c r="H451" s="148" t="e">
        <f t="shared" si="138"/>
        <v>#VALUE!</v>
      </c>
      <c r="I451" s="148" t="e">
        <f t="shared" si="145"/>
        <v>#VALUE!</v>
      </c>
      <c r="J451" s="148" t="e">
        <f t="shared" si="135"/>
        <v>#VALUE!</v>
      </c>
      <c r="K451" s="148" t="e">
        <f t="shared" si="146"/>
        <v>#VALUE!</v>
      </c>
      <c r="L451" s="148" t="e">
        <f t="shared" si="147"/>
        <v>#VALUE!</v>
      </c>
      <c r="M451" s="148" t="e">
        <f t="shared" si="136"/>
        <v>#VALUE!</v>
      </c>
      <c r="N451" s="148" t="e">
        <f t="shared" si="139"/>
        <v>#VALUE!</v>
      </c>
      <c r="O451" s="148"/>
      <c r="P451" s="148"/>
      <c r="Q451" s="148" t="e">
        <f t="shared" si="148"/>
        <v>#VALUE!</v>
      </c>
      <c r="R451" s="148" t="e">
        <f t="shared" si="149"/>
        <v>#VALUE!</v>
      </c>
      <c r="S451" s="137" t="e">
        <f t="shared" si="137"/>
        <v>#VALUE!</v>
      </c>
      <c r="T451" s="275" t="e">
        <f t="shared" si="130"/>
        <v>#VALUE!</v>
      </c>
      <c r="U451" s="275" t="e">
        <f t="shared" si="150"/>
        <v>#VALUE!</v>
      </c>
      <c r="V451" s="275" t="e">
        <f t="shared" si="150"/>
        <v>#VALUE!</v>
      </c>
      <c r="W451" s="275" t="e">
        <f t="shared" si="150"/>
        <v>#VALUE!</v>
      </c>
      <c r="X451" s="275" t="e">
        <f t="shared" si="150"/>
        <v>#VALUE!</v>
      </c>
      <c r="Y451" s="275" t="e">
        <f t="shared" si="150"/>
        <v>#VALUE!</v>
      </c>
      <c r="Z451" s="275" t="e">
        <f t="shared" si="150"/>
        <v>#VALUE!</v>
      </c>
      <c r="AA451" s="275" t="e">
        <f t="shared" ref="U451:AD477" si="151">MAX(0,MIN(MAX(0,$M451),AA$7)-AA$6)</f>
        <v>#VALUE!</v>
      </c>
      <c r="AB451" s="275" t="e">
        <f t="shared" si="151"/>
        <v>#VALUE!</v>
      </c>
      <c r="AC451" s="275" t="e">
        <f t="shared" si="151"/>
        <v>#VALUE!</v>
      </c>
      <c r="AD451" s="275" t="e">
        <f t="shared" si="151"/>
        <v>#VALUE!</v>
      </c>
      <c r="AE451" s="276" t="e">
        <f t="shared" si="140"/>
        <v>#VALUE!</v>
      </c>
    </row>
    <row r="452" spans="1:31">
      <c r="A452" s="133" t="e">
        <f t="shared" si="141"/>
        <v>#VALUE!</v>
      </c>
      <c r="B452" s="134" t="e">
        <f t="shared" si="142"/>
        <v>#VALUE!</v>
      </c>
      <c r="C452" s="134" t="e">
        <f t="shared" si="143"/>
        <v>#VALUE!</v>
      </c>
      <c r="D452" s="135" t="e">
        <f t="shared" si="144"/>
        <v>#VALUE!</v>
      </c>
      <c r="E452" s="150" t="e">
        <f t="shared" si="132"/>
        <v>#VALUE!</v>
      </c>
      <c r="F452" s="150" t="e">
        <f t="shared" si="133"/>
        <v>#VALUE!</v>
      </c>
      <c r="G452" s="136" t="e">
        <f t="shared" si="134"/>
        <v>#VALUE!</v>
      </c>
      <c r="H452" s="148" t="e">
        <f t="shared" si="138"/>
        <v>#VALUE!</v>
      </c>
      <c r="I452" s="148" t="e">
        <f t="shared" si="145"/>
        <v>#VALUE!</v>
      </c>
      <c r="J452" s="148" t="e">
        <f t="shared" si="135"/>
        <v>#VALUE!</v>
      </c>
      <c r="K452" s="148" t="e">
        <f t="shared" si="146"/>
        <v>#VALUE!</v>
      </c>
      <c r="L452" s="148" t="e">
        <f t="shared" si="147"/>
        <v>#VALUE!</v>
      </c>
      <c r="M452" s="148" t="e">
        <f t="shared" si="136"/>
        <v>#VALUE!</v>
      </c>
      <c r="N452" s="148" t="e">
        <f t="shared" si="139"/>
        <v>#VALUE!</v>
      </c>
      <c r="O452" s="148"/>
      <c r="P452" s="148"/>
      <c r="Q452" s="148" t="e">
        <f t="shared" si="148"/>
        <v>#VALUE!</v>
      </c>
      <c r="R452" s="148" t="e">
        <f t="shared" si="149"/>
        <v>#VALUE!</v>
      </c>
      <c r="S452" s="137" t="e">
        <f t="shared" si="137"/>
        <v>#VALUE!</v>
      </c>
      <c r="T452" s="275" t="e">
        <f t="shared" si="130"/>
        <v>#VALUE!</v>
      </c>
      <c r="U452" s="275" t="e">
        <f t="shared" si="151"/>
        <v>#VALUE!</v>
      </c>
      <c r="V452" s="275" t="e">
        <f t="shared" si="151"/>
        <v>#VALUE!</v>
      </c>
      <c r="W452" s="275" t="e">
        <f t="shared" si="151"/>
        <v>#VALUE!</v>
      </c>
      <c r="X452" s="275" t="e">
        <f t="shared" si="151"/>
        <v>#VALUE!</v>
      </c>
      <c r="Y452" s="275" t="e">
        <f t="shared" si="151"/>
        <v>#VALUE!</v>
      </c>
      <c r="Z452" s="275" t="e">
        <f t="shared" si="151"/>
        <v>#VALUE!</v>
      </c>
      <c r="AA452" s="275" t="e">
        <f t="shared" si="151"/>
        <v>#VALUE!</v>
      </c>
      <c r="AB452" s="275" t="e">
        <f t="shared" si="151"/>
        <v>#VALUE!</v>
      </c>
      <c r="AC452" s="275" t="e">
        <f t="shared" si="151"/>
        <v>#VALUE!</v>
      </c>
      <c r="AD452" s="275" t="e">
        <f t="shared" si="151"/>
        <v>#VALUE!</v>
      </c>
      <c r="AE452" s="276" t="e">
        <f t="shared" si="140"/>
        <v>#VALUE!</v>
      </c>
    </row>
    <row r="453" spans="1:31">
      <c r="A453" s="133" t="e">
        <f t="shared" si="141"/>
        <v>#VALUE!</v>
      </c>
      <c r="B453" s="134" t="e">
        <f t="shared" si="142"/>
        <v>#VALUE!</v>
      </c>
      <c r="C453" s="134" t="e">
        <f t="shared" si="143"/>
        <v>#VALUE!</v>
      </c>
      <c r="D453" s="135" t="e">
        <f t="shared" si="144"/>
        <v>#VALUE!</v>
      </c>
      <c r="E453" s="150" t="e">
        <f t="shared" si="132"/>
        <v>#VALUE!</v>
      </c>
      <c r="F453" s="150" t="e">
        <f t="shared" si="133"/>
        <v>#VALUE!</v>
      </c>
      <c r="G453" s="136" t="e">
        <f t="shared" si="134"/>
        <v>#VALUE!</v>
      </c>
      <c r="H453" s="148" t="e">
        <f t="shared" si="138"/>
        <v>#VALUE!</v>
      </c>
      <c r="I453" s="148" t="e">
        <f t="shared" si="145"/>
        <v>#VALUE!</v>
      </c>
      <c r="J453" s="148" t="e">
        <f t="shared" si="135"/>
        <v>#VALUE!</v>
      </c>
      <c r="K453" s="148" t="e">
        <f t="shared" si="146"/>
        <v>#VALUE!</v>
      </c>
      <c r="L453" s="148" t="e">
        <f t="shared" si="147"/>
        <v>#VALUE!</v>
      </c>
      <c r="M453" s="148" t="e">
        <f t="shared" si="136"/>
        <v>#VALUE!</v>
      </c>
      <c r="N453" s="148" t="e">
        <f t="shared" si="139"/>
        <v>#VALUE!</v>
      </c>
      <c r="O453" s="148"/>
      <c r="P453" s="148"/>
      <c r="Q453" s="148" t="e">
        <f t="shared" si="148"/>
        <v>#VALUE!</v>
      </c>
      <c r="R453" s="148" t="e">
        <f t="shared" si="149"/>
        <v>#VALUE!</v>
      </c>
      <c r="S453" s="137" t="e">
        <f t="shared" si="137"/>
        <v>#VALUE!</v>
      </c>
      <c r="T453" s="275" t="e">
        <f t="shared" ref="T453:T516" si="152">MAX(0,MIN(MAX(0,$M453),T$7)-T$6)</f>
        <v>#VALUE!</v>
      </c>
      <c r="U453" s="275" t="e">
        <f t="shared" si="151"/>
        <v>#VALUE!</v>
      </c>
      <c r="V453" s="275" t="e">
        <f t="shared" si="151"/>
        <v>#VALUE!</v>
      </c>
      <c r="W453" s="275" t="e">
        <f t="shared" si="151"/>
        <v>#VALUE!</v>
      </c>
      <c r="X453" s="275" t="e">
        <f t="shared" si="151"/>
        <v>#VALUE!</v>
      </c>
      <c r="Y453" s="275" t="e">
        <f t="shared" si="151"/>
        <v>#VALUE!</v>
      </c>
      <c r="Z453" s="275" t="e">
        <f t="shared" si="151"/>
        <v>#VALUE!</v>
      </c>
      <c r="AA453" s="275" t="e">
        <f t="shared" si="151"/>
        <v>#VALUE!</v>
      </c>
      <c r="AB453" s="275" t="e">
        <f t="shared" si="151"/>
        <v>#VALUE!</v>
      </c>
      <c r="AC453" s="275" t="e">
        <f t="shared" si="151"/>
        <v>#VALUE!</v>
      </c>
      <c r="AD453" s="275" t="e">
        <f t="shared" si="151"/>
        <v>#VALUE!</v>
      </c>
      <c r="AE453" s="276" t="e">
        <f t="shared" si="140"/>
        <v>#VALUE!</v>
      </c>
    </row>
    <row r="454" spans="1:31">
      <c r="A454" s="133" t="e">
        <f t="shared" si="141"/>
        <v>#VALUE!</v>
      </c>
      <c r="B454" s="134" t="e">
        <f t="shared" si="142"/>
        <v>#VALUE!</v>
      </c>
      <c r="C454" s="134" t="e">
        <f t="shared" si="143"/>
        <v>#VALUE!</v>
      </c>
      <c r="D454" s="135" t="e">
        <f t="shared" si="144"/>
        <v>#VALUE!</v>
      </c>
      <c r="E454" s="150" t="e">
        <f t="shared" si="132"/>
        <v>#VALUE!</v>
      </c>
      <c r="F454" s="150" t="e">
        <f t="shared" si="133"/>
        <v>#VALUE!</v>
      </c>
      <c r="G454" s="136" t="e">
        <f t="shared" si="134"/>
        <v>#VALUE!</v>
      </c>
      <c r="H454" s="148" t="e">
        <f t="shared" si="138"/>
        <v>#VALUE!</v>
      </c>
      <c r="I454" s="148" t="e">
        <f t="shared" si="145"/>
        <v>#VALUE!</v>
      </c>
      <c r="J454" s="148" t="e">
        <f t="shared" si="135"/>
        <v>#VALUE!</v>
      </c>
      <c r="K454" s="148" t="e">
        <f t="shared" si="146"/>
        <v>#VALUE!</v>
      </c>
      <c r="L454" s="148" t="e">
        <f t="shared" si="147"/>
        <v>#VALUE!</v>
      </c>
      <c r="M454" s="148" t="e">
        <f t="shared" si="136"/>
        <v>#VALUE!</v>
      </c>
      <c r="N454" s="148" t="e">
        <f t="shared" si="139"/>
        <v>#VALUE!</v>
      </c>
      <c r="O454" s="148"/>
      <c r="P454" s="148"/>
      <c r="Q454" s="148" t="e">
        <f t="shared" si="148"/>
        <v>#VALUE!</v>
      </c>
      <c r="R454" s="148" t="e">
        <f t="shared" si="149"/>
        <v>#VALUE!</v>
      </c>
      <c r="S454" s="137" t="e">
        <f t="shared" si="137"/>
        <v>#VALUE!</v>
      </c>
      <c r="T454" s="275" t="e">
        <f t="shared" si="152"/>
        <v>#VALUE!</v>
      </c>
      <c r="U454" s="275" t="e">
        <f t="shared" si="151"/>
        <v>#VALUE!</v>
      </c>
      <c r="V454" s="275" t="e">
        <f t="shared" si="151"/>
        <v>#VALUE!</v>
      </c>
      <c r="W454" s="275" t="e">
        <f t="shared" si="151"/>
        <v>#VALUE!</v>
      </c>
      <c r="X454" s="275" t="e">
        <f t="shared" si="151"/>
        <v>#VALUE!</v>
      </c>
      <c r="Y454" s="275" t="e">
        <f t="shared" si="151"/>
        <v>#VALUE!</v>
      </c>
      <c r="Z454" s="275" t="e">
        <f t="shared" si="151"/>
        <v>#VALUE!</v>
      </c>
      <c r="AA454" s="275" t="e">
        <f t="shared" si="151"/>
        <v>#VALUE!</v>
      </c>
      <c r="AB454" s="275" t="e">
        <f t="shared" si="151"/>
        <v>#VALUE!</v>
      </c>
      <c r="AC454" s="275" t="e">
        <f t="shared" si="151"/>
        <v>#VALUE!</v>
      </c>
      <c r="AD454" s="275" t="e">
        <f t="shared" si="151"/>
        <v>#VALUE!</v>
      </c>
      <c r="AE454" s="276" t="e">
        <f t="shared" si="140"/>
        <v>#VALUE!</v>
      </c>
    </row>
    <row r="455" spans="1:31">
      <c r="A455" s="133" t="e">
        <f t="shared" si="141"/>
        <v>#VALUE!</v>
      </c>
      <c r="B455" s="134" t="e">
        <f t="shared" si="142"/>
        <v>#VALUE!</v>
      </c>
      <c r="C455" s="134" t="e">
        <f t="shared" si="143"/>
        <v>#VALUE!</v>
      </c>
      <c r="D455" s="135" t="e">
        <f t="shared" si="144"/>
        <v>#VALUE!</v>
      </c>
      <c r="E455" s="150" t="e">
        <f t="shared" si="132"/>
        <v>#VALUE!</v>
      </c>
      <c r="F455" s="150" t="e">
        <f t="shared" si="133"/>
        <v>#VALUE!</v>
      </c>
      <c r="G455" s="136" t="e">
        <f t="shared" si="134"/>
        <v>#VALUE!</v>
      </c>
      <c r="H455" s="148" t="e">
        <f t="shared" si="138"/>
        <v>#VALUE!</v>
      </c>
      <c r="I455" s="148" t="e">
        <f t="shared" si="145"/>
        <v>#VALUE!</v>
      </c>
      <c r="J455" s="148" t="e">
        <f t="shared" si="135"/>
        <v>#VALUE!</v>
      </c>
      <c r="K455" s="148" t="e">
        <f t="shared" si="146"/>
        <v>#VALUE!</v>
      </c>
      <c r="L455" s="148" t="e">
        <f t="shared" si="147"/>
        <v>#VALUE!</v>
      </c>
      <c r="M455" s="148" t="e">
        <f t="shared" si="136"/>
        <v>#VALUE!</v>
      </c>
      <c r="N455" s="148" t="e">
        <f t="shared" si="139"/>
        <v>#VALUE!</v>
      </c>
      <c r="O455" s="148"/>
      <c r="P455" s="148"/>
      <c r="Q455" s="148" t="e">
        <f t="shared" si="148"/>
        <v>#VALUE!</v>
      </c>
      <c r="R455" s="148" t="e">
        <f t="shared" si="149"/>
        <v>#VALUE!</v>
      </c>
      <c r="S455" s="137" t="e">
        <f t="shared" si="137"/>
        <v>#VALUE!</v>
      </c>
      <c r="T455" s="275" t="e">
        <f t="shared" si="152"/>
        <v>#VALUE!</v>
      </c>
      <c r="U455" s="275" t="e">
        <f t="shared" si="151"/>
        <v>#VALUE!</v>
      </c>
      <c r="V455" s="275" t="e">
        <f t="shared" si="151"/>
        <v>#VALUE!</v>
      </c>
      <c r="W455" s="275" t="e">
        <f t="shared" si="151"/>
        <v>#VALUE!</v>
      </c>
      <c r="X455" s="275" t="e">
        <f t="shared" si="151"/>
        <v>#VALUE!</v>
      </c>
      <c r="Y455" s="275" t="e">
        <f t="shared" si="151"/>
        <v>#VALUE!</v>
      </c>
      <c r="Z455" s="275" t="e">
        <f t="shared" si="151"/>
        <v>#VALUE!</v>
      </c>
      <c r="AA455" s="275" t="e">
        <f t="shared" si="151"/>
        <v>#VALUE!</v>
      </c>
      <c r="AB455" s="275" t="e">
        <f t="shared" si="151"/>
        <v>#VALUE!</v>
      </c>
      <c r="AC455" s="275" t="e">
        <f t="shared" si="151"/>
        <v>#VALUE!</v>
      </c>
      <c r="AD455" s="275" t="e">
        <f t="shared" si="151"/>
        <v>#VALUE!</v>
      </c>
      <c r="AE455" s="276" t="e">
        <f t="shared" si="140"/>
        <v>#VALUE!</v>
      </c>
    </row>
    <row r="456" spans="1:31">
      <c r="A456" s="133" t="e">
        <f t="shared" si="141"/>
        <v>#VALUE!</v>
      </c>
      <c r="B456" s="134" t="e">
        <f t="shared" si="142"/>
        <v>#VALUE!</v>
      </c>
      <c r="C456" s="134" t="e">
        <f t="shared" si="143"/>
        <v>#VALUE!</v>
      </c>
      <c r="D456" s="135" t="e">
        <f t="shared" si="144"/>
        <v>#VALUE!</v>
      </c>
      <c r="E456" s="150" t="e">
        <f t="shared" si="132"/>
        <v>#VALUE!</v>
      </c>
      <c r="F456" s="150" t="e">
        <f t="shared" si="133"/>
        <v>#VALUE!</v>
      </c>
      <c r="G456" s="136" t="e">
        <f t="shared" si="134"/>
        <v>#VALUE!</v>
      </c>
      <c r="H456" s="148" t="e">
        <f t="shared" si="138"/>
        <v>#VALUE!</v>
      </c>
      <c r="I456" s="148" t="e">
        <f t="shared" si="145"/>
        <v>#VALUE!</v>
      </c>
      <c r="J456" s="148" t="e">
        <f t="shared" si="135"/>
        <v>#VALUE!</v>
      </c>
      <c r="K456" s="148" t="e">
        <f t="shared" si="146"/>
        <v>#VALUE!</v>
      </c>
      <c r="L456" s="148" t="e">
        <f t="shared" si="147"/>
        <v>#VALUE!</v>
      </c>
      <c r="M456" s="148" t="e">
        <f t="shared" si="136"/>
        <v>#VALUE!</v>
      </c>
      <c r="N456" s="148" t="e">
        <f t="shared" si="139"/>
        <v>#VALUE!</v>
      </c>
      <c r="O456" s="148"/>
      <c r="P456" s="148"/>
      <c r="Q456" s="148" t="e">
        <f t="shared" si="148"/>
        <v>#VALUE!</v>
      </c>
      <c r="R456" s="148" t="e">
        <f t="shared" si="149"/>
        <v>#VALUE!</v>
      </c>
      <c r="S456" s="137" t="e">
        <f t="shared" si="137"/>
        <v>#VALUE!</v>
      </c>
      <c r="T456" s="275" t="e">
        <f t="shared" si="152"/>
        <v>#VALUE!</v>
      </c>
      <c r="U456" s="275" t="e">
        <f t="shared" si="151"/>
        <v>#VALUE!</v>
      </c>
      <c r="V456" s="275" t="e">
        <f t="shared" si="151"/>
        <v>#VALUE!</v>
      </c>
      <c r="W456" s="275" t="e">
        <f t="shared" si="151"/>
        <v>#VALUE!</v>
      </c>
      <c r="X456" s="275" t="e">
        <f t="shared" si="151"/>
        <v>#VALUE!</v>
      </c>
      <c r="Y456" s="275" t="e">
        <f t="shared" si="151"/>
        <v>#VALUE!</v>
      </c>
      <c r="Z456" s="275" t="e">
        <f t="shared" si="151"/>
        <v>#VALUE!</v>
      </c>
      <c r="AA456" s="275" t="e">
        <f t="shared" si="151"/>
        <v>#VALUE!</v>
      </c>
      <c r="AB456" s="275" t="e">
        <f t="shared" si="151"/>
        <v>#VALUE!</v>
      </c>
      <c r="AC456" s="275" t="e">
        <f t="shared" si="151"/>
        <v>#VALUE!</v>
      </c>
      <c r="AD456" s="275" t="e">
        <f t="shared" si="151"/>
        <v>#VALUE!</v>
      </c>
      <c r="AE456" s="276" t="e">
        <f t="shared" si="140"/>
        <v>#VALUE!</v>
      </c>
    </row>
    <row r="457" spans="1:31">
      <c r="A457" s="133" t="e">
        <f t="shared" si="141"/>
        <v>#VALUE!</v>
      </c>
      <c r="B457" s="134" t="e">
        <f t="shared" si="142"/>
        <v>#VALUE!</v>
      </c>
      <c r="C457" s="134" t="e">
        <f t="shared" si="143"/>
        <v>#VALUE!</v>
      </c>
      <c r="D457" s="135" t="e">
        <f t="shared" si="144"/>
        <v>#VALUE!</v>
      </c>
      <c r="E457" s="150" t="e">
        <f t="shared" si="132"/>
        <v>#VALUE!</v>
      </c>
      <c r="F457" s="150" t="e">
        <f t="shared" si="133"/>
        <v>#VALUE!</v>
      </c>
      <c r="G457" s="136" t="e">
        <f t="shared" si="134"/>
        <v>#VALUE!</v>
      </c>
      <c r="H457" s="148" t="e">
        <f t="shared" si="138"/>
        <v>#VALUE!</v>
      </c>
      <c r="I457" s="148" t="e">
        <f t="shared" si="145"/>
        <v>#VALUE!</v>
      </c>
      <c r="J457" s="148" t="e">
        <f t="shared" si="135"/>
        <v>#VALUE!</v>
      </c>
      <c r="K457" s="148" t="e">
        <f t="shared" si="146"/>
        <v>#VALUE!</v>
      </c>
      <c r="L457" s="148" t="e">
        <f t="shared" si="147"/>
        <v>#VALUE!</v>
      </c>
      <c r="M457" s="148" t="e">
        <f t="shared" si="136"/>
        <v>#VALUE!</v>
      </c>
      <c r="N457" s="148" t="e">
        <f t="shared" si="139"/>
        <v>#VALUE!</v>
      </c>
      <c r="O457" s="148"/>
      <c r="P457" s="148"/>
      <c r="Q457" s="148" t="e">
        <f t="shared" si="148"/>
        <v>#VALUE!</v>
      </c>
      <c r="R457" s="148" t="e">
        <f t="shared" si="149"/>
        <v>#VALUE!</v>
      </c>
      <c r="S457" s="137" t="e">
        <f t="shared" si="137"/>
        <v>#VALUE!</v>
      </c>
      <c r="T457" s="275" t="e">
        <f t="shared" si="152"/>
        <v>#VALUE!</v>
      </c>
      <c r="U457" s="275" t="e">
        <f t="shared" si="151"/>
        <v>#VALUE!</v>
      </c>
      <c r="V457" s="275" t="e">
        <f t="shared" si="151"/>
        <v>#VALUE!</v>
      </c>
      <c r="W457" s="275" t="e">
        <f t="shared" si="151"/>
        <v>#VALUE!</v>
      </c>
      <c r="X457" s="275" t="e">
        <f t="shared" si="151"/>
        <v>#VALUE!</v>
      </c>
      <c r="Y457" s="275" t="e">
        <f t="shared" si="151"/>
        <v>#VALUE!</v>
      </c>
      <c r="Z457" s="275" t="e">
        <f t="shared" si="151"/>
        <v>#VALUE!</v>
      </c>
      <c r="AA457" s="275" t="e">
        <f t="shared" si="151"/>
        <v>#VALUE!</v>
      </c>
      <c r="AB457" s="275" t="e">
        <f t="shared" si="151"/>
        <v>#VALUE!</v>
      </c>
      <c r="AC457" s="275" t="e">
        <f t="shared" si="151"/>
        <v>#VALUE!</v>
      </c>
      <c r="AD457" s="275" t="e">
        <f t="shared" si="151"/>
        <v>#VALUE!</v>
      </c>
      <c r="AE457" s="276" t="e">
        <f t="shared" si="140"/>
        <v>#VALUE!</v>
      </c>
    </row>
    <row r="458" spans="1:31">
      <c r="A458" s="133" t="e">
        <f t="shared" si="141"/>
        <v>#VALUE!</v>
      </c>
      <c r="B458" s="134" t="e">
        <f t="shared" si="142"/>
        <v>#VALUE!</v>
      </c>
      <c r="C458" s="134" t="e">
        <f t="shared" si="143"/>
        <v>#VALUE!</v>
      </c>
      <c r="D458" s="135" t="e">
        <f t="shared" si="144"/>
        <v>#VALUE!</v>
      </c>
      <c r="E458" s="150" t="e">
        <f t="shared" si="132"/>
        <v>#VALUE!</v>
      </c>
      <c r="F458" s="150" t="e">
        <f t="shared" si="133"/>
        <v>#VALUE!</v>
      </c>
      <c r="G458" s="136" t="e">
        <f t="shared" si="134"/>
        <v>#VALUE!</v>
      </c>
      <c r="H458" s="148" t="e">
        <f t="shared" si="138"/>
        <v>#VALUE!</v>
      </c>
      <c r="I458" s="148" t="e">
        <f t="shared" si="145"/>
        <v>#VALUE!</v>
      </c>
      <c r="J458" s="148" t="e">
        <f t="shared" si="135"/>
        <v>#VALUE!</v>
      </c>
      <c r="K458" s="148" t="e">
        <f t="shared" si="146"/>
        <v>#VALUE!</v>
      </c>
      <c r="L458" s="148" t="e">
        <f t="shared" si="147"/>
        <v>#VALUE!</v>
      </c>
      <c r="M458" s="148" t="e">
        <f t="shared" si="136"/>
        <v>#VALUE!</v>
      </c>
      <c r="N458" s="148" t="e">
        <f t="shared" si="139"/>
        <v>#VALUE!</v>
      </c>
      <c r="O458" s="148"/>
      <c r="P458" s="148"/>
      <c r="Q458" s="148" t="e">
        <f t="shared" si="148"/>
        <v>#VALUE!</v>
      </c>
      <c r="R458" s="148" t="e">
        <f t="shared" si="149"/>
        <v>#VALUE!</v>
      </c>
      <c r="S458" s="137" t="e">
        <f t="shared" si="137"/>
        <v>#VALUE!</v>
      </c>
      <c r="T458" s="275" t="e">
        <f t="shared" si="152"/>
        <v>#VALUE!</v>
      </c>
      <c r="U458" s="275" t="e">
        <f t="shared" si="151"/>
        <v>#VALUE!</v>
      </c>
      <c r="V458" s="275" t="e">
        <f t="shared" si="151"/>
        <v>#VALUE!</v>
      </c>
      <c r="W458" s="275" t="e">
        <f t="shared" si="151"/>
        <v>#VALUE!</v>
      </c>
      <c r="X458" s="275" t="e">
        <f t="shared" si="151"/>
        <v>#VALUE!</v>
      </c>
      <c r="Y458" s="275" t="e">
        <f t="shared" si="151"/>
        <v>#VALUE!</v>
      </c>
      <c r="Z458" s="275" t="e">
        <f t="shared" si="151"/>
        <v>#VALUE!</v>
      </c>
      <c r="AA458" s="275" t="e">
        <f t="shared" si="151"/>
        <v>#VALUE!</v>
      </c>
      <c r="AB458" s="275" t="e">
        <f t="shared" si="151"/>
        <v>#VALUE!</v>
      </c>
      <c r="AC458" s="275" t="e">
        <f t="shared" si="151"/>
        <v>#VALUE!</v>
      </c>
      <c r="AD458" s="275" t="e">
        <f t="shared" si="151"/>
        <v>#VALUE!</v>
      </c>
      <c r="AE458" s="276" t="e">
        <f t="shared" si="140"/>
        <v>#VALUE!</v>
      </c>
    </row>
    <row r="459" spans="1:31">
      <c r="A459" s="133" t="e">
        <f t="shared" si="141"/>
        <v>#VALUE!</v>
      </c>
      <c r="B459" s="134" t="e">
        <f t="shared" si="142"/>
        <v>#VALUE!</v>
      </c>
      <c r="C459" s="134" t="e">
        <f t="shared" si="143"/>
        <v>#VALUE!</v>
      </c>
      <c r="D459" s="135" t="e">
        <f t="shared" si="144"/>
        <v>#VALUE!</v>
      </c>
      <c r="E459" s="150" t="e">
        <f t="shared" si="132"/>
        <v>#VALUE!</v>
      </c>
      <c r="F459" s="150" t="e">
        <f t="shared" si="133"/>
        <v>#VALUE!</v>
      </c>
      <c r="G459" s="136" t="e">
        <f t="shared" si="134"/>
        <v>#VALUE!</v>
      </c>
      <c r="H459" s="148" t="e">
        <f t="shared" si="138"/>
        <v>#VALUE!</v>
      </c>
      <c r="I459" s="148" t="e">
        <f t="shared" si="145"/>
        <v>#VALUE!</v>
      </c>
      <c r="J459" s="148" t="e">
        <f t="shared" si="135"/>
        <v>#VALUE!</v>
      </c>
      <c r="K459" s="148" t="e">
        <f t="shared" si="146"/>
        <v>#VALUE!</v>
      </c>
      <c r="L459" s="148" t="e">
        <f t="shared" si="147"/>
        <v>#VALUE!</v>
      </c>
      <c r="M459" s="148" t="e">
        <f t="shared" si="136"/>
        <v>#VALUE!</v>
      </c>
      <c r="N459" s="148" t="e">
        <f t="shared" si="139"/>
        <v>#VALUE!</v>
      </c>
      <c r="O459" s="148"/>
      <c r="P459" s="148"/>
      <c r="Q459" s="148" t="e">
        <f t="shared" si="148"/>
        <v>#VALUE!</v>
      </c>
      <c r="R459" s="148" t="e">
        <f t="shared" si="149"/>
        <v>#VALUE!</v>
      </c>
      <c r="S459" s="137" t="e">
        <f t="shared" si="137"/>
        <v>#VALUE!</v>
      </c>
      <c r="T459" s="275" t="e">
        <f t="shared" si="152"/>
        <v>#VALUE!</v>
      </c>
      <c r="U459" s="275" t="e">
        <f t="shared" si="151"/>
        <v>#VALUE!</v>
      </c>
      <c r="V459" s="275" t="e">
        <f t="shared" si="151"/>
        <v>#VALUE!</v>
      </c>
      <c r="W459" s="275" t="e">
        <f t="shared" si="151"/>
        <v>#VALUE!</v>
      </c>
      <c r="X459" s="275" t="e">
        <f t="shared" si="151"/>
        <v>#VALUE!</v>
      </c>
      <c r="Y459" s="275" t="e">
        <f t="shared" si="151"/>
        <v>#VALUE!</v>
      </c>
      <c r="Z459" s="275" t="e">
        <f t="shared" si="151"/>
        <v>#VALUE!</v>
      </c>
      <c r="AA459" s="275" t="e">
        <f t="shared" si="151"/>
        <v>#VALUE!</v>
      </c>
      <c r="AB459" s="275" t="e">
        <f t="shared" si="151"/>
        <v>#VALUE!</v>
      </c>
      <c r="AC459" s="275" t="e">
        <f t="shared" si="151"/>
        <v>#VALUE!</v>
      </c>
      <c r="AD459" s="275" t="e">
        <f t="shared" si="151"/>
        <v>#VALUE!</v>
      </c>
      <c r="AE459" s="276" t="e">
        <f t="shared" si="140"/>
        <v>#VALUE!</v>
      </c>
    </row>
    <row r="460" spans="1:31">
      <c r="A460" s="133" t="e">
        <f t="shared" si="141"/>
        <v>#VALUE!</v>
      </c>
      <c r="B460" s="134" t="e">
        <f t="shared" si="142"/>
        <v>#VALUE!</v>
      </c>
      <c r="C460" s="134" t="e">
        <f t="shared" si="143"/>
        <v>#VALUE!</v>
      </c>
      <c r="D460" s="135" t="e">
        <f t="shared" si="144"/>
        <v>#VALUE!</v>
      </c>
      <c r="E460" s="150" t="e">
        <f t="shared" si="132"/>
        <v>#VALUE!</v>
      </c>
      <c r="F460" s="150" t="e">
        <f t="shared" si="133"/>
        <v>#VALUE!</v>
      </c>
      <c r="G460" s="136" t="e">
        <f t="shared" si="134"/>
        <v>#VALUE!</v>
      </c>
      <c r="H460" s="148" t="e">
        <f t="shared" si="138"/>
        <v>#VALUE!</v>
      </c>
      <c r="I460" s="148" t="e">
        <f t="shared" si="145"/>
        <v>#VALUE!</v>
      </c>
      <c r="J460" s="148" t="e">
        <f t="shared" si="135"/>
        <v>#VALUE!</v>
      </c>
      <c r="K460" s="148" t="e">
        <f t="shared" si="146"/>
        <v>#VALUE!</v>
      </c>
      <c r="L460" s="148" t="e">
        <f t="shared" si="147"/>
        <v>#VALUE!</v>
      </c>
      <c r="M460" s="148" t="e">
        <f t="shared" si="136"/>
        <v>#VALUE!</v>
      </c>
      <c r="N460" s="148" t="e">
        <f t="shared" si="139"/>
        <v>#VALUE!</v>
      </c>
      <c r="O460" s="148"/>
      <c r="P460" s="148"/>
      <c r="Q460" s="148" t="e">
        <f t="shared" si="148"/>
        <v>#VALUE!</v>
      </c>
      <c r="R460" s="148" t="e">
        <f t="shared" si="149"/>
        <v>#VALUE!</v>
      </c>
      <c r="S460" s="137" t="e">
        <f t="shared" si="137"/>
        <v>#VALUE!</v>
      </c>
      <c r="T460" s="275" t="e">
        <f t="shared" si="152"/>
        <v>#VALUE!</v>
      </c>
      <c r="U460" s="275" t="e">
        <f t="shared" si="151"/>
        <v>#VALUE!</v>
      </c>
      <c r="V460" s="275" t="e">
        <f t="shared" si="151"/>
        <v>#VALUE!</v>
      </c>
      <c r="W460" s="275" t="e">
        <f t="shared" si="151"/>
        <v>#VALUE!</v>
      </c>
      <c r="X460" s="275" t="e">
        <f t="shared" si="151"/>
        <v>#VALUE!</v>
      </c>
      <c r="Y460" s="275" t="e">
        <f t="shared" si="151"/>
        <v>#VALUE!</v>
      </c>
      <c r="Z460" s="275" t="e">
        <f t="shared" si="151"/>
        <v>#VALUE!</v>
      </c>
      <c r="AA460" s="275" t="e">
        <f t="shared" si="151"/>
        <v>#VALUE!</v>
      </c>
      <c r="AB460" s="275" t="e">
        <f t="shared" si="151"/>
        <v>#VALUE!</v>
      </c>
      <c r="AC460" s="275" t="e">
        <f t="shared" si="151"/>
        <v>#VALUE!</v>
      </c>
      <c r="AD460" s="275" t="e">
        <f t="shared" si="151"/>
        <v>#VALUE!</v>
      </c>
      <c r="AE460" s="276" t="e">
        <f t="shared" si="140"/>
        <v>#VALUE!</v>
      </c>
    </row>
    <row r="461" spans="1:31">
      <c r="A461" s="133" t="e">
        <f t="shared" si="141"/>
        <v>#VALUE!</v>
      </c>
      <c r="B461" s="134" t="e">
        <f t="shared" si="142"/>
        <v>#VALUE!</v>
      </c>
      <c r="C461" s="134" t="e">
        <f t="shared" si="143"/>
        <v>#VALUE!</v>
      </c>
      <c r="D461" s="135" t="e">
        <f t="shared" si="144"/>
        <v>#VALUE!</v>
      </c>
      <c r="E461" s="150" t="e">
        <f t="shared" si="132"/>
        <v>#VALUE!</v>
      </c>
      <c r="F461" s="150" t="e">
        <f t="shared" si="133"/>
        <v>#VALUE!</v>
      </c>
      <c r="G461" s="136" t="e">
        <f t="shared" si="134"/>
        <v>#VALUE!</v>
      </c>
      <c r="H461" s="148" t="e">
        <f t="shared" si="138"/>
        <v>#VALUE!</v>
      </c>
      <c r="I461" s="148" t="e">
        <f t="shared" si="145"/>
        <v>#VALUE!</v>
      </c>
      <c r="J461" s="148" t="e">
        <f t="shared" si="135"/>
        <v>#VALUE!</v>
      </c>
      <c r="K461" s="148" t="e">
        <f t="shared" si="146"/>
        <v>#VALUE!</v>
      </c>
      <c r="L461" s="148" t="e">
        <f t="shared" si="147"/>
        <v>#VALUE!</v>
      </c>
      <c r="M461" s="148" t="e">
        <f t="shared" si="136"/>
        <v>#VALUE!</v>
      </c>
      <c r="N461" s="148" t="e">
        <f t="shared" si="139"/>
        <v>#VALUE!</v>
      </c>
      <c r="O461" s="148"/>
      <c r="P461" s="148"/>
      <c r="Q461" s="148" t="e">
        <f t="shared" si="148"/>
        <v>#VALUE!</v>
      </c>
      <c r="R461" s="148" t="e">
        <f t="shared" si="149"/>
        <v>#VALUE!</v>
      </c>
      <c r="S461" s="137" t="e">
        <f t="shared" si="137"/>
        <v>#VALUE!</v>
      </c>
      <c r="T461" s="275" t="e">
        <f t="shared" si="152"/>
        <v>#VALUE!</v>
      </c>
      <c r="U461" s="275" t="e">
        <f t="shared" si="151"/>
        <v>#VALUE!</v>
      </c>
      <c r="V461" s="275" t="e">
        <f t="shared" si="151"/>
        <v>#VALUE!</v>
      </c>
      <c r="W461" s="275" t="e">
        <f t="shared" si="151"/>
        <v>#VALUE!</v>
      </c>
      <c r="X461" s="275" t="e">
        <f t="shared" si="151"/>
        <v>#VALUE!</v>
      </c>
      <c r="Y461" s="275" t="e">
        <f t="shared" si="151"/>
        <v>#VALUE!</v>
      </c>
      <c r="Z461" s="275" t="e">
        <f t="shared" si="151"/>
        <v>#VALUE!</v>
      </c>
      <c r="AA461" s="275" t="e">
        <f t="shared" si="151"/>
        <v>#VALUE!</v>
      </c>
      <c r="AB461" s="275" t="e">
        <f t="shared" si="151"/>
        <v>#VALUE!</v>
      </c>
      <c r="AC461" s="275" t="e">
        <f t="shared" si="151"/>
        <v>#VALUE!</v>
      </c>
      <c r="AD461" s="275" t="e">
        <f t="shared" si="151"/>
        <v>#VALUE!</v>
      </c>
      <c r="AE461" s="276" t="e">
        <f t="shared" si="140"/>
        <v>#VALUE!</v>
      </c>
    </row>
    <row r="462" spans="1:31">
      <c r="A462" s="133" t="e">
        <f t="shared" si="141"/>
        <v>#VALUE!</v>
      </c>
      <c r="B462" s="134" t="e">
        <f t="shared" si="142"/>
        <v>#VALUE!</v>
      </c>
      <c r="C462" s="134" t="e">
        <f t="shared" si="143"/>
        <v>#VALUE!</v>
      </c>
      <c r="D462" s="135" t="e">
        <f t="shared" si="144"/>
        <v>#VALUE!</v>
      </c>
      <c r="E462" s="150" t="e">
        <f t="shared" si="132"/>
        <v>#VALUE!</v>
      </c>
      <c r="F462" s="150" t="e">
        <f t="shared" si="133"/>
        <v>#VALUE!</v>
      </c>
      <c r="G462" s="136" t="e">
        <f t="shared" si="134"/>
        <v>#VALUE!</v>
      </c>
      <c r="H462" s="148" t="e">
        <f t="shared" si="138"/>
        <v>#VALUE!</v>
      </c>
      <c r="I462" s="148" t="e">
        <f t="shared" si="145"/>
        <v>#VALUE!</v>
      </c>
      <c r="J462" s="148" t="e">
        <f t="shared" si="135"/>
        <v>#VALUE!</v>
      </c>
      <c r="K462" s="148" t="e">
        <f t="shared" si="146"/>
        <v>#VALUE!</v>
      </c>
      <c r="L462" s="148" t="e">
        <f t="shared" si="147"/>
        <v>#VALUE!</v>
      </c>
      <c r="M462" s="148" t="e">
        <f t="shared" si="136"/>
        <v>#VALUE!</v>
      </c>
      <c r="N462" s="148" t="e">
        <f t="shared" si="139"/>
        <v>#VALUE!</v>
      </c>
      <c r="O462" s="148"/>
      <c r="P462" s="148"/>
      <c r="Q462" s="148" t="e">
        <f t="shared" si="148"/>
        <v>#VALUE!</v>
      </c>
      <c r="R462" s="148" t="e">
        <f t="shared" si="149"/>
        <v>#VALUE!</v>
      </c>
      <c r="S462" s="137" t="e">
        <f t="shared" si="137"/>
        <v>#VALUE!</v>
      </c>
      <c r="T462" s="275" t="e">
        <f t="shared" si="152"/>
        <v>#VALUE!</v>
      </c>
      <c r="U462" s="275" t="e">
        <f t="shared" si="151"/>
        <v>#VALUE!</v>
      </c>
      <c r="V462" s="275" t="e">
        <f t="shared" si="151"/>
        <v>#VALUE!</v>
      </c>
      <c r="W462" s="275" t="e">
        <f t="shared" si="151"/>
        <v>#VALUE!</v>
      </c>
      <c r="X462" s="275" t="e">
        <f t="shared" si="151"/>
        <v>#VALUE!</v>
      </c>
      <c r="Y462" s="275" t="e">
        <f t="shared" si="151"/>
        <v>#VALUE!</v>
      </c>
      <c r="Z462" s="275" t="e">
        <f t="shared" si="151"/>
        <v>#VALUE!</v>
      </c>
      <c r="AA462" s="275" t="e">
        <f t="shared" si="151"/>
        <v>#VALUE!</v>
      </c>
      <c r="AB462" s="275" t="e">
        <f t="shared" si="151"/>
        <v>#VALUE!</v>
      </c>
      <c r="AC462" s="275" t="e">
        <f t="shared" si="151"/>
        <v>#VALUE!</v>
      </c>
      <c r="AD462" s="275" t="e">
        <f t="shared" si="151"/>
        <v>#VALUE!</v>
      </c>
      <c r="AE462" s="276" t="e">
        <f t="shared" si="140"/>
        <v>#VALUE!</v>
      </c>
    </row>
    <row r="463" spans="1:31">
      <c r="A463" s="133" t="e">
        <f t="shared" si="141"/>
        <v>#VALUE!</v>
      </c>
      <c r="B463" s="134" t="e">
        <f t="shared" si="142"/>
        <v>#VALUE!</v>
      </c>
      <c r="C463" s="134" t="e">
        <f t="shared" si="143"/>
        <v>#VALUE!</v>
      </c>
      <c r="D463" s="135" t="e">
        <f t="shared" si="144"/>
        <v>#VALUE!</v>
      </c>
      <c r="E463" s="150" t="e">
        <f t="shared" si="132"/>
        <v>#VALUE!</v>
      </c>
      <c r="F463" s="150" t="e">
        <f t="shared" si="133"/>
        <v>#VALUE!</v>
      </c>
      <c r="G463" s="136" t="e">
        <f t="shared" si="134"/>
        <v>#VALUE!</v>
      </c>
      <c r="H463" s="148" t="e">
        <f t="shared" si="138"/>
        <v>#VALUE!</v>
      </c>
      <c r="I463" s="148" t="e">
        <f t="shared" si="145"/>
        <v>#VALUE!</v>
      </c>
      <c r="J463" s="148" t="e">
        <f t="shared" si="135"/>
        <v>#VALUE!</v>
      </c>
      <c r="K463" s="148" t="e">
        <f t="shared" si="146"/>
        <v>#VALUE!</v>
      </c>
      <c r="L463" s="148" t="e">
        <f t="shared" si="147"/>
        <v>#VALUE!</v>
      </c>
      <c r="M463" s="148" t="e">
        <f t="shared" si="136"/>
        <v>#VALUE!</v>
      </c>
      <c r="N463" s="148" t="e">
        <f t="shared" si="139"/>
        <v>#VALUE!</v>
      </c>
      <c r="O463" s="148"/>
      <c r="P463" s="148"/>
      <c r="Q463" s="148" t="e">
        <f t="shared" si="148"/>
        <v>#VALUE!</v>
      </c>
      <c r="R463" s="148" t="e">
        <f t="shared" si="149"/>
        <v>#VALUE!</v>
      </c>
      <c r="S463" s="137" t="e">
        <f t="shared" si="137"/>
        <v>#VALUE!</v>
      </c>
      <c r="T463" s="275" t="e">
        <f t="shared" si="152"/>
        <v>#VALUE!</v>
      </c>
      <c r="U463" s="275" t="e">
        <f t="shared" si="151"/>
        <v>#VALUE!</v>
      </c>
      <c r="V463" s="275" t="e">
        <f t="shared" si="151"/>
        <v>#VALUE!</v>
      </c>
      <c r="W463" s="275" t="e">
        <f t="shared" si="151"/>
        <v>#VALUE!</v>
      </c>
      <c r="X463" s="275" t="e">
        <f t="shared" si="151"/>
        <v>#VALUE!</v>
      </c>
      <c r="Y463" s="275" t="e">
        <f t="shared" si="151"/>
        <v>#VALUE!</v>
      </c>
      <c r="Z463" s="275" t="e">
        <f t="shared" si="151"/>
        <v>#VALUE!</v>
      </c>
      <c r="AA463" s="275" t="e">
        <f t="shared" si="151"/>
        <v>#VALUE!</v>
      </c>
      <c r="AB463" s="275" t="e">
        <f t="shared" si="151"/>
        <v>#VALUE!</v>
      </c>
      <c r="AC463" s="275" t="e">
        <f t="shared" si="151"/>
        <v>#VALUE!</v>
      </c>
      <c r="AD463" s="275" t="e">
        <f t="shared" si="151"/>
        <v>#VALUE!</v>
      </c>
      <c r="AE463" s="276" t="e">
        <f t="shared" si="140"/>
        <v>#VALUE!</v>
      </c>
    </row>
    <row r="464" spans="1:31">
      <c r="A464" s="133" t="e">
        <f t="shared" si="141"/>
        <v>#VALUE!</v>
      </c>
      <c r="B464" s="134" t="e">
        <f t="shared" si="142"/>
        <v>#VALUE!</v>
      </c>
      <c r="C464" s="134" t="e">
        <f t="shared" si="143"/>
        <v>#VALUE!</v>
      </c>
      <c r="D464" s="135" t="e">
        <f t="shared" si="144"/>
        <v>#VALUE!</v>
      </c>
      <c r="E464" s="150" t="e">
        <f t="shared" si="132"/>
        <v>#VALUE!</v>
      </c>
      <c r="F464" s="150" t="e">
        <f t="shared" si="133"/>
        <v>#VALUE!</v>
      </c>
      <c r="G464" s="136" t="e">
        <f t="shared" si="134"/>
        <v>#VALUE!</v>
      </c>
      <c r="H464" s="148" t="e">
        <f t="shared" si="138"/>
        <v>#VALUE!</v>
      </c>
      <c r="I464" s="148" t="e">
        <f t="shared" si="145"/>
        <v>#VALUE!</v>
      </c>
      <c r="J464" s="148" t="e">
        <f t="shared" si="135"/>
        <v>#VALUE!</v>
      </c>
      <c r="K464" s="148" t="e">
        <f t="shared" si="146"/>
        <v>#VALUE!</v>
      </c>
      <c r="L464" s="148" t="e">
        <f t="shared" si="147"/>
        <v>#VALUE!</v>
      </c>
      <c r="M464" s="148" t="e">
        <f t="shared" si="136"/>
        <v>#VALUE!</v>
      </c>
      <c r="N464" s="148" t="e">
        <f t="shared" si="139"/>
        <v>#VALUE!</v>
      </c>
      <c r="O464" s="148"/>
      <c r="P464" s="148"/>
      <c r="Q464" s="148" t="e">
        <f t="shared" si="148"/>
        <v>#VALUE!</v>
      </c>
      <c r="R464" s="148" t="e">
        <f t="shared" si="149"/>
        <v>#VALUE!</v>
      </c>
      <c r="S464" s="137" t="e">
        <f t="shared" si="137"/>
        <v>#VALUE!</v>
      </c>
      <c r="T464" s="275" t="e">
        <f t="shared" si="152"/>
        <v>#VALUE!</v>
      </c>
      <c r="U464" s="275" t="e">
        <f t="shared" si="151"/>
        <v>#VALUE!</v>
      </c>
      <c r="V464" s="275" t="e">
        <f t="shared" si="151"/>
        <v>#VALUE!</v>
      </c>
      <c r="W464" s="275" t="e">
        <f t="shared" si="151"/>
        <v>#VALUE!</v>
      </c>
      <c r="X464" s="275" t="e">
        <f t="shared" si="151"/>
        <v>#VALUE!</v>
      </c>
      <c r="Y464" s="275" t="e">
        <f t="shared" si="151"/>
        <v>#VALUE!</v>
      </c>
      <c r="Z464" s="275" t="e">
        <f t="shared" si="151"/>
        <v>#VALUE!</v>
      </c>
      <c r="AA464" s="275" t="e">
        <f t="shared" si="151"/>
        <v>#VALUE!</v>
      </c>
      <c r="AB464" s="275" t="e">
        <f t="shared" si="151"/>
        <v>#VALUE!</v>
      </c>
      <c r="AC464" s="275" t="e">
        <f t="shared" si="151"/>
        <v>#VALUE!</v>
      </c>
      <c r="AD464" s="275" t="e">
        <f t="shared" si="151"/>
        <v>#VALUE!</v>
      </c>
      <c r="AE464" s="276" t="e">
        <f t="shared" si="140"/>
        <v>#VALUE!</v>
      </c>
    </row>
    <row r="465" spans="1:31">
      <c r="A465" s="133" t="e">
        <f t="shared" si="141"/>
        <v>#VALUE!</v>
      </c>
      <c r="B465" s="134" t="e">
        <f t="shared" si="142"/>
        <v>#VALUE!</v>
      </c>
      <c r="C465" s="134" t="e">
        <f t="shared" si="143"/>
        <v>#VALUE!</v>
      </c>
      <c r="D465" s="135" t="e">
        <f t="shared" si="144"/>
        <v>#VALUE!</v>
      </c>
      <c r="E465" s="150" t="e">
        <f t="shared" ref="E465:E528" si="153">IF(A465&lt;&gt;"", IF(F465="N",0, ROUNDDOWN(IF(S465="Y", MAX(Q465, 0), MIN(BondAmountInvested*G465/Freq, Max_Wdwl_amt)), 2)),"")</f>
        <v>#VALUE!</v>
      </c>
      <c r="F465" s="150" t="e">
        <f t="shared" ref="F465:F528" si="154">IF(A465&lt;&gt;"",  IF(A465&lt;first_projection_wdl_mth,"N",IF(A465=first_projection_wdl_mth,"Y",IF(INT((A465-first_projection_wdl_mth)/Mths_between_Wdwls)=(A465-first_projection_wdl_mth)/Mths_between_Wdwls,"Y","N"))),"")</f>
        <v>#VALUE!</v>
      </c>
      <c r="G465" s="136" t="e">
        <f t="shared" ref="G465:G528" si="155">IF(A465&lt;&gt;"", IncomeRetained, "")</f>
        <v>#VALUE!</v>
      </c>
      <c r="H465" s="148" t="e">
        <f t="shared" si="138"/>
        <v>#VALUE!</v>
      </c>
      <c r="I465" s="148" t="e">
        <f t="shared" si="145"/>
        <v>#VALUE!</v>
      </c>
      <c r="J465" s="148" t="e">
        <f t="shared" ref="J465:J528" si="156">IF(A465&lt;&gt;"", (MIN(E465, Q465)-I465)*(1-IF(D465&lt;chargeable_gain_taxrate_change_date,chargeable_gain_taxrate_pre_change,chargeable_gain_taxrate_post_change))+I465, "")</f>
        <v>#VALUE!</v>
      </c>
      <c r="K465" s="148" t="e">
        <f t="shared" si="146"/>
        <v>#VALUE!</v>
      </c>
      <c r="L465" s="148" t="e">
        <f t="shared" si="147"/>
        <v>#VALUE!</v>
      </c>
      <c r="M465" s="148" t="e">
        <f t="shared" ref="M465:M528" si="157">IF(A465="", "", L465*Mthly_growth_rate)</f>
        <v>#VALUE!</v>
      </c>
      <c r="N465" s="148" t="e">
        <f t="shared" si="139"/>
        <v>#VALUE!</v>
      </c>
      <c r="O465" s="148"/>
      <c r="P465" s="148"/>
      <c r="Q465" s="148" t="e">
        <f t="shared" si="148"/>
        <v>#VALUE!</v>
      </c>
      <c r="R465" s="148" t="e">
        <f t="shared" si="149"/>
        <v>#VALUE!</v>
      </c>
      <c r="S465" s="137" t="e">
        <f t="shared" ref="S465:S528" si="158">IF(A465="", "", IF(S464="Y", "Y", IF(Q465-IF(F465="Y", MIN(BondAmountInvested*G465/Freq,Max_Wdwl_amt), 0)&lt;=0, "Y", "N")))</f>
        <v>#VALUE!</v>
      </c>
      <c r="T465" s="275" t="e">
        <f t="shared" si="152"/>
        <v>#VALUE!</v>
      </c>
      <c r="U465" s="275" t="e">
        <f t="shared" si="151"/>
        <v>#VALUE!</v>
      </c>
      <c r="V465" s="275" t="e">
        <f t="shared" si="151"/>
        <v>#VALUE!</v>
      </c>
      <c r="W465" s="275" t="e">
        <f t="shared" si="151"/>
        <v>#VALUE!</v>
      </c>
      <c r="X465" s="275" t="e">
        <f t="shared" si="151"/>
        <v>#VALUE!</v>
      </c>
      <c r="Y465" s="275" t="e">
        <f t="shared" si="151"/>
        <v>#VALUE!</v>
      </c>
      <c r="Z465" s="275" t="e">
        <f t="shared" si="151"/>
        <v>#VALUE!</v>
      </c>
      <c r="AA465" s="275" t="e">
        <f t="shared" si="151"/>
        <v>#VALUE!</v>
      </c>
      <c r="AB465" s="275" t="e">
        <f t="shared" si="151"/>
        <v>#VALUE!</v>
      </c>
      <c r="AC465" s="275" t="e">
        <f t="shared" si="151"/>
        <v>#VALUE!</v>
      </c>
      <c r="AD465" s="275" t="e">
        <f t="shared" si="151"/>
        <v>#VALUE!</v>
      </c>
      <c r="AE465" s="276" t="e">
        <f t="shared" si="140"/>
        <v>#VALUE!</v>
      </c>
    </row>
    <row r="466" spans="1:31">
      <c r="A466" s="133" t="e">
        <f t="shared" si="141"/>
        <v>#VALUE!</v>
      </c>
      <c r="B466" s="134" t="e">
        <f t="shared" si="142"/>
        <v>#VALUE!</v>
      </c>
      <c r="C466" s="134" t="e">
        <f t="shared" si="143"/>
        <v>#VALUE!</v>
      </c>
      <c r="D466" s="135" t="e">
        <f t="shared" si="144"/>
        <v>#VALUE!</v>
      </c>
      <c r="E466" s="150" t="e">
        <f t="shared" si="153"/>
        <v>#VALUE!</v>
      </c>
      <c r="F466" s="150" t="e">
        <f t="shared" si="154"/>
        <v>#VALUE!</v>
      </c>
      <c r="G466" s="136" t="e">
        <f t="shared" si="155"/>
        <v>#VALUE!</v>
      </c>
      <c r="H466" s="148" t="e">
        <f t="shared" ref="H466:H529" si="159">IF(A466&lt;&gt;"", IF(B466&lt;Max_tax_free_term, IF(AND(C466=1, B466&lt;Max_tax_free_term), Annual_tax_free_Wdwl, 0), 0)+H465-I465, "")</f>
        <v>#VALUE!</v>
      </c>
      <c r="I466" s="148" t="e">
        <f t="shared" si="145"/>
        <v>#VALUE!</v>
      </c>
      <c r="J466" s="148" t="e">
        <f t="shared" si="156"/>
        <v>#VALUE!</v>
      </c>
      <c r="K466" s="148" t="e">
        <f t="shared" si="146"/>
        <v>#VALUE!</v>
      </c>
      <c r="L466" s="148" t="e">
        <f t="shared" si="147"/>
        <v>#VALUE!</v>
      </c>
      <c r="M466" s="148" t="e">
        <f t="shared" si="157"/>
        <v>#VALUE!</v>
      </c>
      <c r="N466" s="148" t="e">
        <f t="shared" ref="N466:N529" si="160">IF(A466="", "", AE466)</f>
        <v>#VALUE!</v>
      </c>
      <c r="O466" s="148"/>
      <c r="P466" s="148"/>
      <c r="Q466" s="148" t="e">
        <f t="shared" si="148"/>
        <v>#VALUE!</v>
      </c>
      <c r="R466" s="148" t="e">
        <f t="shared" si="149"/>
        <v>#VALUE!</v>
      </c>
      <c r="S466" s="137" t="e">
        <f t="shared" si="158"/>
        <v>#VALUE!</v>
      </c>
      <c r="T466" s="275" t="e">
        <f t="shared" si="152"/>
        <v>#VALUE!</v>
      </c>
      <c r="U466" s="275" t="e">
        <f t="shared" si="151"/>
        <v>#VALUE!</v>
      </c>
      <c r="V466" s="275" t="e">
        <f t="shared" si="151"/>
        <v>#VALUE!</v>
      </c>
      <c r="W466" s="275" t="e">
        <f t="shared" si="151"/>
        <v>#VALUE!</v>
      </c>
      <c r="X466" s="275" t="e">
        <f t="shared" si="151"/>
        <v>#VALUE!</v>
      </c>
      <c r="Y466" s="275" t="e">
        <f t="shared" si="151"/>
        <v>#VALUE!</v>
      </c>
      <c r="Z466" s="275" t="e">
        <f t="shared" si="151"/>
        <v>#VALUE!</v>
      </c>
      <c r="AA466" s="275" t="e">
        <f t="shared" si="151"/>
        <v>#VALUE!</v>
      </c>
      <c r="AB466" s="275" t="e">
        <f t="shared" si="151"/>
        <v>#VALUE!</v>
      </c>
      <c r="AC466" s="275" t="e">
        <f t="shared" si="151"/>
        <v>#VALUE!</v>
      </c>
      <c r="AD466" s="275" t="e">
        <f t="shared" si="151"/>
        <v>#VALUE!</v>
      </c>
      <c r="AE466" s="276" t="e">
        <f t="shared" ref="AE466:AE529" si="161">SUMPRODUCT(T466:AD466,T$9:AD$9)/100/12</f>
        <v>#VALUE!</v>
      </c>
    </row>
    <row r="467" spans="1:31">
      <c r="A467" s="133" t="e">
        <f t="shared" ref="A467:A530" si="162">IF(A466&lt;$D$11, A466+1, "")</f>
        <v>#VALUE!</v>
      </c>
      <c r="B467" s="134" t="e">
        <f t="shared" ref="B467:B530" si="163">IF(A467&lt;&gt;"", IF(C467=1, B466+1, B466), "")</f>
        <v>#VALUE!</v>
      </c>
      <c r="C467" s="134" t="e">
        <f t="shared" ref="C467:C530" si="164">IF(A467&lt;&gt;"", IF(C466=12, 1, C466+1), "")</f>
        <v>#VALUE!</v>
      </c>
      <c r="D467" s="135" t="e">
        <f t="shared" ref="D467:D530" si="165">IF(A467&lt;&gt;"", DATE(YEAR(D466), MONTH(D466)+1, DAY(D466)), "")</f>
        <v>#VALUE!</v>
      </c>
      <c r="E467" s="150" t="e">
        <f t="shared" si="153"/>
        <v>#VALUE!</v>
      </c>
      <c r="F467" s="150" t="e">
        <f t="shared" si="154"/>
        <v>#VALUE!</v>
      </c>
      <c r="G467" s="136" t="e">
        <f t="shared" si="155"/>
        <v>#VALUE!</v>
      </c>
      <c r="H467" s="148" t="e">
        <f t="shared" si="159"/>
        <v>#VALUE!</v>
      </c>
      <c r="I467" s="148" t="e">
        <f t="shared" ref="I467:I530" si="166">IF(A467&lt;&gt;"", MIN(E467, H467, Q467), "")</f>
        <v>#VALUE!</v>
      </c>
      <c r="J467" s="148" t="e">
        <f t="shared" si="156"/>
        <v>#VALUE!</v>
      </c>
      <c r="K467" s="148" t="e">
        <f t="shared" ref="K467:K530" si="167">IF(A467="", "", $I$12^(A467/12)*J467)</f>
        <v>#VALUE!</v>
      </c>
      <c r="L467" s="148" t="e">
        <f t="shared" ref="L467:L530" si="168">IF(A467="", "", R466)</f>
        <v>#VALUE!</v>
      </c>
      <c r="M467" s="148" t="e">
        <f t="shared" si="157"/>
        <v>#VALUE!</v>
      </c>
      <c r="N467" s="148" t="e">
        <f t="shared" si="160"/>
        <v>#VALUE!</v>
      </c>
      <c r="O467" s="148"/>
      <c r="P467" s="148"/>
      <c r="Q467" s="148" t="e">
        <f t="shared" ref="Q467:Q530" si="169">IF(A467 = "", 0, MAX(M467 - (SUM(N467:P467)), 0))</f>
        <v>#VALUE!</v>
      </c>
      <c r="R467" s="148" t="e">
        <f t="shared" ref="R467:R530" si="170">IF(A467="", "", MAX(Q467-E467, 0))</f>
        <v>#VALUE!</v>
      </c>
      <c r="S467" s="137" t="e">
        <f t="shared" si="158"/>
        <v>#VALUE!</v>
      </c>
      <c r="T467" s="275" t="e">
        <f t="shared" si="152"/>
        <v>#VALUE!</v>
      </c>
      <c r="U467" s="275" t="e">
        <f t="shared" si="151"/>
        <v>#VALUE!</v>
      </c>
      <c r="V467" s="275" t="e">
        <f t="shared" si="151"/>
        <v>#VALUE!</v>
      </c>
      <c r="W467" s="275" t="e">
        <f t="shared" si="151"/>
        <v>#VALUE!</v>
      </c>
      <c r="X467" s="275" t="e">
        <f t="shared" si="151"/>
        <v>#VALUE!</v>
      </c>
      <c r="Y467" s="275" t="e">
        <f t="shared" si="151"/>
        <v>#VALUE!</v>
      </c>
      <c r="Z467" s="275" t="e">
        <f t="shared" si="151"/>
        <v>#VALUE!</v>
      </c>
      <c r="AA467" s="275" t="e">
        <f t="shared" si="151"/>
        <v>#VALUE!</v>
      </c>
      <c r="AB467" s="275" t="e">
        <f t="shared" si="151"/>
        <v>#VALUE!</v>
      </c>
      <c r="AC467" s="275" t="e">
        <f t="shared" si="151"/>
        <v>#VALUE!</v>
      </c>
      <c r="AD467" s="275" t="e">
        <f t="shared" si="151"/>
        <v>#VALUE!</v>
      </c>
      <c r="AE467" s="276" t="e">
        <f t="shared" si="161"/>
        <v>#VALUE!</v>
      </c>
    </row>
    <row r="468" spans="1:31">
      <c r="A468" s="133" t="e">
        <f t="shared" si="162"/>
        <v>#VALUE!</v>
      </c>
      <c r="B468" s="134" t="e">
        <f t="shared" si="163"/>
        <v>#VALUE!</v>
      </c>
      <c r="C468" s="134" t="e">
        <f t="shared" si="164"/>
        <v>#VALUE!</v>
      </c>
      <c r="D468" s="135" t="e">
        <f t="shared" si="165"/>
        <v>#VALUE!</v>
      </c>
      <c r="E468" s="150" t="e">
        <f t="shared" si="153"/>
        <v>#VALUE!</v>
      </c>
      <c r="F468" s="150" t="e">
        <f t="shared" si="154"/>
        <v>#VALUE!</v>
      </c>
      <c r="G468" s="136" t="e">
        <f t="shared" si="155"/>
        <v>#VALUE!</v>
      </c>
      <c r="H468" s="148" t="e">
        <f t="shared" si="159"/>
        <v>#VALUE!</v>
      </c>
      <c r="I468" s="148" t="e">
        <f t="shared" si="166"/>
        <v>#VALUE!</v>
      </c>
      <c r="J468" s="148" t="e">
        <f t="shared" si="156"/>
        <v>#VALUE!</v>
      </c>
      <c r="K468" s="148" t="e">
        <f t="shared" si="167"/>
        <v>#VALUE!</v>
      </c>
      <c r="L468" s="148" t="e">
        <f t="shared" si="168"/>
        <v>#VALUE!</v>
      </c>
      <c r="M468" s="148" t="e">
        <f t="shared" si="157"/>
        <v>#VALUE!</v>
      </c>
      <c r="N468" s="148" t="e">
        <f t="shared" si="160"/>
        <v>#VALUE!</v>
      </c>
      <c r="O468" s="148"/>
      <c r="P468" s="148"/>
      <c r="Q468" s="148" t="e">
        <f t="shared" si="169"/>
        <v>#VALUE!</v>
      </c>
      <c r="R468" s="148" t="e">
        <f t="shared" si="170"/>
        <v>#VALUE!</v>
      </c>
      <c r="S468" s="137" t="e">
        <f t="shared" si="158"/>
        <v>#VALUE!</v>
      </c>
      <c r="T468" s="275" t="e">
        <f t="shared" si="152"/>
        <v>#VALUE!</v>
      </c>
      <c r="U468" s="275" t="e">
        <f t="shared" si="151"/>
        <v>#VALUE!</v>
      </c>
      <c r="V468" s="275" t="e">
        <f t="shared" si="151"/>
        <v>#VALUE!</v>
      </c>
      <c r="W468" s="275" t="e">
        <f t="shared" si="151"/>
        <v>#VALUE!</v>
      </c>
      <c r="X468" s="275" t="e">
        <f t="shared" si="151"/>
        <v>#VALUE!</v>
      </c>
      <c r="Y468" s="275" t="e">
        <f t="shared" si="151"/>
        <v>#VALUE!</v>
      </c>
      <c r="Z468" s="275" t="e">
        <f t="shared" si="151"/>
        <v>#VALUE!</v>
      </c>
      <c r="AA468" s="275" t="e">
        <f t="shared" si="151"/>
        <v>#VALUE!</v>
      </c>
      <c r="AB468" s="275" t="e">
        <f t="shared" si="151"/>
        <v>#VALUE!</v>
      </c>
      <c r="AC468" s="275" t="e">
        <f t="shared" si="151"/>
        <v>#VALUE!</v>
      </c>
      <c r="AD468" s="275" t="e">
        <f t="shared" si="151"/>
        <v>#VALUE!</v>
      </c>
      <c r="AE468" s="276" t="e">
        <f t="shared" si="161"/>
        <v>#VALUE!</v>
      </c>
    </row>
    <row r="469" spans="1:31">
      <c r="A469" s="133" t="e">
        <f t="shared" si="162"/>
        <v>#VALUE!</v>
      </c>
      <c r="B469" s="134" t="e">
        <f t="shared" si="163"/>
        <v>#VALUE!</v>
      </c>
      <c r="C469" s="134" t="e">
        <f t="shared" si="164"/>
        <v>#VALUE!</v>
      </c>
      <c r="D469" s="135" t="e">
        <f t="shared" si="165"/>
        <v>#VALUE!</v>
      </c>
      <c r="E469" s="150" t="e">
        <f t="shared" si="153"/>
        <v>#VALUE!</v>
      </c>
      <c r="F469" s="150" t="e">
        <f t="shared" si="154"/>
        <v>#VALUE!</v>
      </c>
      <c r="G469" s="136" t="e">
        <f t="shared" si="155"/>
        <v>#VALUE!</v>
      </c>
      <c r="H469" s="148" t="e">
        <f t="shared" si="159"/>
        <v>#VALUE!</v>
      </c>
      <c r="I469" s="148" t="e">
        <f t="shared" si="166"/>
        <v>#VALUE!</v>
      </c>
      <c r="J469" s="148" t="e">
        <f t="shared" si="156"/>
        <v>#VALUE!</v>
      </c>
      <c r="K469" s="148" t="e">
        <f t="shared" si="167"/>
        <v>#VALUE!</v>
      </c>
      <c r="L469" s="148" t="e">
        <f t="shared" si="168"/>
        <v>#VALUE!</v>
      </c>
      <c r="M469" s="148" t="e">
        <f t="shared" si="157"/>
        <v>#VALUE!</v>
      </c>
      <c r="N469" s="148" t="e">
        <f t="shared" si="160"/>
        <v>#VALUE!</v>
      </c>
      <c r="O469" s="148"/>
      <c r="P469" s="148"/>
      <c r="Q469" s="148" t="e">
        <f t="shared" si="169"/>
        <v>#VALUE!</v>
      </c>
      <c r="R469" s="148" t="e">
        <f t="shared" si="170"/>
        <v>#VALUE!</v>
      </c>
      <c r="S469" s="137" t="e">
        <f t="shared" si="158"/>
        <v>#VALUE!</v>
      </c>
      <c r="T469" s="275" t="e">
        <f t="shared" si="152"/>
        <v>#VALUE!</v>
      </c>
      <c r="U469" s="275" t="e">
        <f t="shared" si="151"/>
        <v>#VALUE!</v>
      </c>
      <c r="V469" s="275" t="e">
        <f t="shared" si="151"/>
        <v>#VALUE!</v>
      </c>
      <c r="W469" s="275" t="e">
        <f t="shared" si="151"/>
        <v>#VALUE!</v>
      </c>
      <c r="X469" s="275" t="e">
        <f t="shared" si="151"/>
        <v>#VALUE!</v>
      </c>
      <c r="Y469" s="275" t="e">
        <f t="shared" si="151"/>
        <v>#VALUE!</v>
      </c>
      <c r="Z469" s="275" t="e">
        <f t="shared" si="151"/>
        <v>#VALUE!</v>
      </c>
      <c r="AA469" s="275" t="e">
        <f t="shared" si="151"/>
        <v>#VALUE!</v>
      </c>
      <c r="AB469" s="275" t="e">
        <f t="shared" si="151"/>
        <v>#VALUE!</v>
      </c>
      <c r="AC469" s="275" t="e">
        <f t="shared" si="151"/>
        <v>#VALUE!</v>
      </c>
      <c r="AD469" s="275" t="e">
        <f t="shared" si="151"/>
        <v>#VALUE!</v>
      </c>
      <c r="AE469" s="276" t="e">
        <f t="shared" si="161"/>
        <v>#VALUE!</v>
      </c>
    </row>
    <row r="470" spans="1:31">
      <c r="A470" s="133" t="e">
        <f t="shared" si="162"/>
        <v>#VALUE!</v>
      </c>
      <c r="B470" s="134" t="e">
        <f t="shared" si="163"/>
        <v>#VALUE!</v>
      </c>
      <c r="C470" s="134" t="e">
        <f t="shared" si="164"/>
        <v>#VALUE!</v>
      </c>
      <c r="D470" s="135" t="e">
        <f t="shared" si="165"/>
        <v>#VALUE!</v>
      </c>
      <c r="E470" s="150" t="e">
        <f t="shared" si="153"/>
        <v>#VALUE!</v>
      </c>
      <c r="F470" s="150" t="e">
        <f t="shared" si="154"/>
        <v>#VALUE!</v>
      </c>
      <c r="G470" s="136" t="e">
        <f t="shared" si="155"/>
        <v>#VALUE!</v>
      </c>
      <c r="H470" s="148" t="e">
        <f t="shared" si="159"/>
        <v>#VALUE!</v>
      </c>
      <c r="I470" s="148" t="e">
        <f t="shared" si="166"/>
        <v>#VALUE!</v>
      </c>
      <c r="J470" s="148" t="e">
        <f t="shared" si="156"/>
        <v>#VALUE!</v>
      </c>
      <c r="K470" s="148" t="e">
        <f t="shared" si="167"/>
        <v>#VALUE!</v>
      </c>
      <c r="L470" s="148" t="e">
        <f t="shared" si="168"/>
        <v>#VALUE!</v>
      </c>
      <c r="M470" s="148" t="e">
        <f t="shared" si="157"/>
        <v>#VALUE!</v>
      </c>
      <c r="N470" s="148" t="e">
        <f t="shared" si="160"/>
        <v>#VALUE!</v>
      </c>
      <c r="O470" s="148"/>
      <c r="P470" s="148"/>
      <c r="Q470" s="148" t="e">
        <f t="shared" si="169"/>
        <v>#VALUE!</v>
      </c>
      <c r="R470" s="148" t="e">
        <f t="shared" si="170"/>
        <v>#VALUE!</v>
      </c>
      <c r="S470" s="137" t="e">
        <f t="shared" si="158"/>
        <v>#VALUE!</v>
      </c>
      <c r="T470" s="275" t="e">
        <f t="shared" si="152"/>
        <v>#VALUE!</v>
      </c>
      <c r="U470" s="275" t="e">
        <f t="shared" si="151"/>
        <v>#VALUE!</v>
      </c>
      <c r="V470" s="275" t="e">
        <f t="shared" si="151"/>
        <v>#VALUE!</v>
      </c>
      <c r="W470" s="275" t="e">
        <f t="shared" si="151"/>
        <v>#VALUE!</v>
      </c>
      <c r="X470" s="275" t="e">
        <f t="shared" si="151"/>
        <v>#VALUE!</v>
      </c>
      <c r="Y470" s="275" t="e">
        <f t="shared" si="151"/>
        <v>#VALUE!</v>
      </c>
      <c r="Z470" s="275" t="e">
        <f t="shared" si="151"/>
        <v>#VALUE!</v>
      </c>
      <c r="AA470" s="275" t="e">
        <f t="shared" si="151"/>
        <v>#VALUE!</v>
      </c>
      <c r="AB470" s="275" t="e">
        <f t="shared" si="151"/>
        <v>#VALUE!</v>
      </c>
      <c r="AC470" s="275" t="e">
        <f t="shared" si="151"/>
        <v>#VALUE!</v>
      </c>
      <c r="AD470" s="275" t="e">
        <f t="shared" si="151"/>
        <v>#VALUE!</v>
      </c>
      <c r="AE470" s="276" t="e">
        <f t="shared" si="161"/>
        <v>#VALUE!</v>
      </c>
    </row>
    <row r="471" spans="1:31">
      <c r="A471" s="133" t="e">
        <f t="shared" si="162"/>
        <v>#VALUE!</v>
      </c>
      <c r="B471" s="134" t="e">
        <f t="shared" si="163"/>
        <v>#VALUE!</v>
      </c>
      <c r="C471" s="134" t="e">
        <f t="shared" si="164"/>
        <v>#VALUE!</v>
      </c>
      <c r="D471" s="135" t="e">
        <f t="shared" si="165"/>
        <v>#VALUE!</v>
      </c>
      <c r="E471" s="150" t="e">
        <f t="shared" si="153"/>
        <v>#VALUE!</v>
      </c>
      <c r="F471" s="150" t="e">
        <f t="shared" si="154"/>
        <v>#VALUE!</v>
      </c>
      <c r="G471" s="136" t="e">
        <f t="shared" si="155"/>
        <v>#VALUE!</v>
      </c>
      <c r="H471" s="148" t="e">
        <f t="shared" si="159"/>
        <v>#VALUE!</v>
      </c>
      <c r="I471" s="148" t="e">
        <f t="shared" si="166"/>
        <v>#VALUE!</v>
      </c>
      <c r="J471" s="148" t="e">
        <f t="shared" si="156"/>
        <v>#VALUE!</v>
      </c>
      <c r="K471" s="148" t="e">
        <f t="shared" si="167"/>
        <v>#VALUE!</v>
      </c>
      <c r="L471" s="148" t="e">
        <f t="shared" si="168"/>
        <v>#VALUE!</v>
      </c>
      <c r="M471" s="148" t="e">
        <f t="shared" si="157"/>
        <v>#VALUE!</v>
      </c>
      <c r="N471" s="148" t="e">
        <f t="shared" si="160"/>
        <v>#VALUE!</v>
      </c>
      <c r="O471" s="148"/>
      <c r="P471" s="148"/>
      <c r="Q471" s="148" t="e">
        <f t="shared" si="169"/>
        <v>#VALUE!</v>
      </c>
      <c r="R471" s="148" t="e">
        <f t="shared" si="170"/>
        <v>#VALUE!</v>
      </c>
      <c r="S471" s="137" t="e">
        <f t="shared" si="158"/>
        <v>#VALUE!</v>
      </c>
      <c r="T471" s="275" t="e">
        <f t="shared" si="152"/>
        <v>#VALUE!</v>
      </c>
      <c r="U471" s="275" t="e">
        <f t="shared" si="151"/>
        <v>#VALUE!</v>
      </c>
      <c r="V471" s="275" t="e">
        <f t="shared" si="151"/>
        <v>#VALUE!</v>
      </c>
      <c r="W471" s="275" t="e">
        <f t="shared" si="151"/>
        <v>#VALUE!</v>
      </c>
      <c r="X471" s="275" t="e">
        <f t="shared" si="151"/>
        <v>#VALUE!</v>
      </c>
      <c r="Y471" s="275" t="e">
        <f t="shared" si="151"/>
        <v>#VALUE!</v>
      </c>
      <c r="Z471" s="275" t="e">
        <f t="shared" si="151"/>
        <v>#VALUE!</v>
      </c>
      <c r="AA471" s="275" t="e">
        <f t="shared" si="151"/>
        <v>#VALUE!</v>
      </c>
      <c r="AB471" s="275" t="e">
        <f t="shared" si="151"/>
        <v>#VALUE!</v>
      </c>
      <c r="AC471" s="275" t="e">
        <f t="shared" si="151"/>
        <v>#VALUE!</v>
      </c>
      <c r="AD471" s="275" t="e">
        <f t="shared" si="151"/>
        <v>#VALUE!</v>
      </c>
      <c r="AE471" s="276" t="e">
        <f t="shared" si="161"/>
        <v>#VALUE!</v>
      </c>
    </row>
    <row r="472" spans="1:31">
      <c r="A472" s="133" t="e">
        <f t="shared" si="162"/>
        <v>#VALUE!</v>
      </c>
      <c r="B472" s="134" t="e">
        <f t="shared" si="163"/>
        <v>#VALUE!</v>
      </c>
      <c r="C472" s="134" t="e">
        <f t="shared" si="164"/>
        <v>#VALUE!</v>
      </c>
      <c r="D472" s="135" t="e">
        <f t="shared" si="165"/>
        <v>#VALUE!</v>
      </c>
      <c r="E472" s="150" t="e">
        <f t="shared" si="153"/>
        <v>#VALUE!</v>
      </c>
      <c r="F472" s="150" t="e">
        <f t="shared" si="154"/>
        <v>#VALUE!</v>
      </c>
      <c r="G472" s="136" t="e">
        <f t="shared" si="155"/>
        <v>#VALUE!</v>
      </c>
      <c r="H472" s="148" t="e">
        <f t="shared" si="159"/>
        <v>#VALUE!</v>
      </c>
      <c r="I472" s="148" t="e">
        <f t="shared" si="166"/>
        <v>#VALUE!</v>
      </c>
      <c r="J472" s="148" t="e">
        <f t="shared" si="156"/>
        <v>#VALUE!</v>
      </c>
      <c r="K472" s="148" t="e">
        <f t="shared" si="167"/>
        <v>#VALUE!</v>
      </c>
      <c r="L472" s="148" t="e">
        <f t="shared" si="168"/>
        <v>#VALUE!</v>
      </c>
      <c r="M472" s="148" t="e">
        <f t="shared" si="157"/>
        <v>#VALUE!</v>
      </c>
      <c r="N472" s="148" t="e">
        <f t="shared" si="160"/>
        <v>#VALUE!</v>
      </c>
      <c r="O472" s="148"/>
      <c r="P472" s="148"/>
      <c r="Q472" s="148" t="e">
        <f t="shared" si="169"/>
        <v>#VALUE!</v>
      </c>
      <c r="R472" s="148" t="e">
        <f t="shared" si="170"/>
        <v>#VALUE!</v>
      </c>
      <c r="S472" s="137" t="e">
        <f t="shared" si="158"/>
        <v>#VALUE!</v>
      </c>
      <c r="T472" s="275" t="e">
        <f t="shared" si="152"/>
        <v>#VALUE!</v>
      </c>
      <c r="U472" s="275" t="e">
        <f t="shared" si="151"/>
        <v>#VALUE!</v>
      </c>
      <c r="V472" s="275" t="e">
        <f t="shared" si="151"/>
        <v>#VALUE!</v>
      </c>
      <c r="W472" s="275" t="e">
        <f t="shared" si="151"/>
        <v>#VALUE!</v>
      </c>
      <c r="X472" s="275" t="e">
        <f t="shared" si="151"/>
        <v>#VALUE!</v>
      </c>
      <c r="Y472" s="275" t="e">
        <f t="shared" si="151"/>
        <v>#VALUE!</v>
      </c>
      <c r="Z472" s="275" t="e">
        <f t="shared" si="151"/>
        <v>#VALUE!</v>
      </c>
      <c r="AA472" s="275" t="e">
        <f t="shared" si="151"/>
        <v>#VALUE!</v>
      </c>
      <c r="AB472" s="275" t="e">
        <f t="shared" si="151"/>
        <v>#VALUE!</v>
      </c>
      <c r="AC472" s="275" t="e">
        <f t="shared" si="151"/>
        <v>#VALUE!</v>
      </c>
      <c r="AD472" s="275" t="e">
        <f t="shared" si="151"/>
        <v>#VALUE!</v>
      </c>
      <c r="AE472" s="276" t="e">
        <f t="shared" si="161"/>
        <v>#VALUE!</v>
      </c>
    </row>
    <row r="473" spans="1:31">
      <c r="A473" s="133" t="e">
        <f t="shared" si="162"/>
        <v>#VALUE!</v>
      </c>
      <c r="B473" s="134" t="e">
        <f t="shared" si="163"/>
        <v>#VALUE!</v>
      </c>
      <c r="C473" s="134" t="e">
        <f t="shared" si="164"/>
        <v>#VALUE!</v>
      </c>
      <c r="D473" s="135" t="e">
        <f t="shared" si="165"/>
        <v>#VALUE!</v>
      </c>
      <c r="E473" s="150" t="e">
        <f t="shared" si="153"/>
        <v>#VALUE!</v>
      </c>
      <c r="F473" s="150" t="e">
        <f t="shared" si="154"/>
        <v>#VALUE!</v>
      </c>
      <c r="G473" s="136" t="e">
        <f t="shared" si="155"/>
        <v>#VALUE!</v>
      </c>
      <c r="H473" s="148" t="e">
        <f t="shared" si="159"/>
        <v>#VALUE!</v>
      </c>
      <c r="I473" s="148" t="e">
        <f t="shared" si="166"/>
        <v>#VALUE!</v>
      </c>
      <c r="J473" s="148" t="e">
        <f t="shared" si="156"/>
        <v>#VALUE!</v>
      </c>
      <c r="K473" s="148" t="e">
        <f t="shared" si="167"/>
        <v>#VALUE!</v>
      </c>
      <c r="L473" s="148" t="e">
        <f t="shared" si="168"/>
        <v>#VALUE!</v>
      </c>
      <c r="M473" s="148" t="e">
        <f t="shared" si="157"/>
        <v>#VALUE!</v>
      </c>
      <c r="N473" s="148" t="e">
        <f t="shared" si="160"/>
        <v>#VALUE!</v>
      </c>
      <c r="O473" s="148"/>
      <c r="P473" s="148"/>
      <c r="Q473" s="148" t="e">
        <f t="shared" si="169"/>
        <v>#VALUE!</v>
      </c>
      <c r="R473" s="148" t="e">
        <f t="shared" si="170"/>
        <v>#VALUE!</v>
      </c>
      <c r="S473" s="137" t="e">
        <f t="shared" si="158"/>
        <v>#VALUE!</v>
      </c>
      <c r="T473" s="275" t="e">
        <f t="shared" si="152"/>
        <v>#VALUE!</v>
      </c>
      <c r="U473" s="275" t="e">
        <f t="shared" si="151"/>
        <v>#VALUE!</v>
      </c>
      <c r="V473" s="275" t="e">
        <f t="shared" si="151"/>
        <v>#VALUE!</v>
      </c>
      <c r="W473" s="275" t="e">
        <f t="shared" si="151"/>
        <v>#VALUE!</v>
      </c>
      <c r="X473" s="275" t="e">
        <f t="shared" si="151"/>
        <v>#VALUE!</v>
      </c>
      <c r="Y473" s="275" t="e">
        <f t="shared" si="151"/>
        <v>#VALUE!</v>
      </c>
      <c r="Z473" s="275" t="e">
        <f t="shared" si="151"/>
        <v>#VALUE!</v>
      </c>
      <c r="AA473" s="275" t="e">
        <f t="shared" si="151"/>
        <v>#VALUE!</v>
      </c>
      <c r="AB473" s="275" t="e">
        <f t="shared" si="151"/>
        <v>#VALUE!</v>
      </c>
      <c r="AC473" s="275" t="e">
        <f t="shared" si="151"/>
        <v>#VALUE!</v>
      </c>
      <c r="AD473" s="275" t="e">
        <f t="shared" si="151"/>
        <v>#VALUE!</v>
      </c>
      <c r="AE473" s="276" t="e">
        <f t="shared" si="161"/>
        <v>#VALUE!</v>
      </c>
    </row>
    <row r="474" spans="1:31">
      <c r="A474" s="133" t="e">
        <f t="shared" si="162"/>
        <v>#VALUE!</v>
      </c>
      <c r="B474" s="134" t="e">
        <f t="shared" si="163"/>
        <v>#VALUE!</v>
      </c>
      <c r="C474" s="134" t="e">
        <f t="shared" si="164"/>
        <v>#VALUE!</v>
      </c>
      <c r="D474" s="135" t="e">
        <f t="shared" si="165"/>
        <v>#VALUE!</v>
      </c>
      <c r="E474" s="150" t="e">
        <f t="shared" si="153"/>
        <v>#VALUE!</v>
      </c>
      <c r="F474" s="150" t="e">
        <f t="shared" si="154"/>
        <v>#VALUE!</v>
      </c>
      <c r="G474" s="136" t="e">
        <f t="shared" si="155"/>
        <v>#VALUE!</v>
      </c>
      <c r="H474" s="148" t="e">
        <f t="shared" si="159"/>
        <v>#VALUE!</v>
      </c>
      <c r="I474" s="148" t="e">
        <f t="shared" si="166"/>
        <v>#VALUE!</v>
      </c>
      <c r="J474" s="148" t="e">
        <f t="shared" si="156"/>
        <v>#VALUE!</v>
      </c>
      <c r="K474" s="148" t="e">
        <f t="shared" si="167"/>
        <v>#VALUE!</v>
      </c>
      <c r="L474" s="148" t="e">
        <f t="shared" si="168"/>
        <v>#VALUE!</v>
      </c>
      <c r="M474" s="148" t="e">
        <f t="shared" si="157"/>
        <v>#VALUE!</v>
      </c>
      <c r="N474" s="148" t="e">
        <f t="shared" si="160"/>
        <v>#VALUE!</v>
      </c>
      <c r="O474" s="148"/>
      <c r="P474" s="148"/>
      <c r="Q474" s="148" t="e">
        <f t="shared" si="169"/>
        <v>#VALUE!</v>
      </c>
      <c r="R474" s="148" t="e">
        <f t="shared" si="170"/>
        <v>#VALUE!</v>
      </c>
      <c r="S474" s="137" t="e">
        <f t="shared" si="158"/>
        <v>#VALUE!</v>
      </c>
      <c r="T474" s="275" t="e">
        <f t="shared" si="152"/>
        <v>#VALUE!</v>
      </c>
      <c r="U474" s="275" t="e">
        <f t="shared" si="151"/>
        <v>#VALUE!</v>
      </c>
      <c r="V474" s="275" t="e">
        <f t="shared" si="151"/>
        <v>#VALUE!</v>
      </c>
      <c r="W474" s="275" t="e">
        <f t="shared" si="151"/>
        <v>#VALUE!</v>
      </c>
      <c r="X474" s="275" t="e">
        <f t="shared" si="151"/>
        <v>#VALUE!</v>
      </c>
      <c r="Y474" s="275" t="e">
        <f t="shared" si="151"/>
        <v>#VALUE!</v>
      </c>
      <c r="Z474" s="275" t="e">
        <f t="shared" si="151"/>
        <v>#VALUE!</v>
      </c>
      <c r="AA474" s="275" t="e">
        <f t="shared" si="151"/>
        <v>#VALUE!</v>
      </c>
      <c r="AB474" s="275" t="e">
        <f t="shared" si="151"/>
        <v>#VALUE!</v>
      </c>
      <c r="AC474" s="275" t="e">
        <f t="shared" si="151"/>
        <v>#VALUE!</v>
      </c>
      <c r="AD474" s="275" t="e">
        <f t="shared" si="151"/>
        <v>#VALUE!</v>
      </c>
      <c r="AE474" s="276" t="e">
        <f t="shared" si="161"/>
        <v>#VALUE!</v>
      </c>
    </row>
    <row r="475" spans="1:31">
      <c r="A475" s="133" t="e">
        <f t="shared" si="162"/>
        <v>#VALUE!</v>
      </c>
      <c r="B475" s="134" t="e">
        <f t="shared" si="163"/>
        <v>#VALUE!</v>
      </c>
      <c r="C475" s="134" t="e">
        <f t="shared" si="164"/>
        <v>#VALUE!</v>
      </c>
      <c r="D475" s="135" t="e">
        <f t="shared" si="165"/>
        <v>#VALUE!</v>
      </c>
      <c r="E475" s="150" t="e">
        <f t="shared" si="153"/>
        <v>#VALUE!</v>
      </c>
      <c r="F475" s="150" t="e">
        <f t="shared" si="154"/>
        <v>#VALUE!</v>
      </c>
      <c r="G475" s="136" t="e">
        <f t="shared" si="155"/>
        <v>#VALUE!</v>
      </c>
      <c r="H475" s="148" t="e">
        <f t="shared" si="159"/>
        <v>#VALUE!</v>
      </c>
      <c r="I475" s="148" t="e">
        <f t="shared" si="166"/>
        <v>#VALUE!</v>
      </c>
      <c r="J475" s="148" t="e">
        <f t="shared" si="156"/>
        <v>#VALUE!</v>
      </c>
      <c r="K475" s="148" t="e">
        <f t="shared" si="167"/>
        <v>#VALUE!</v>
      </c>
      <c r="L475" s="148" t="e">
        <f t="shared" si="168"/>
        <v>#VALUE!</v>
      </c>
      <c r="M475" s="148" t="e">
        <f t="shared" si="157"/>
        <v>#VALUE!</v>
      </c>
      <c r="N475" s="148" t="e">
        <f t="shared" si="160"/>
        <v>#VALUE!</v>
      </c>
      <c r="O475" s="148"/>
      <c r="P475" s="148"/>
      <c r="Q475" s="148" t="e">
        <f t="shared" si="169"/>
        <v>#VALUE!</v>
      </c>
      <c r="R475" s="148" t="e">
        <f t="shared" si="170"/>
        <v>#VALUE!</v>
      </c>
      <c r="S475" s="137" t="e">
        <f t="shared" si="158"/>
        <v>#VALUE!</v>
      </c>
      <c r="T475" s="275" t="e">
        <f t="shared" si="152"/>
        <v>#VALUE!</v>
      </c>
      <c r="U475" s="275" t="e">
        <f t="shared" si="151"/>
        <v>#VALUE!</v>
      </c>
      <c r="V475" s="275" t="e">
        <f t="shared" si="151"/>
        <v>#VALUE!</v>
      </c>
      <c r="W475" s="275" t="e">
        <f t="shared" si="151"/>
        <v>#VALUE!</v>
      </c>
      <c r="X475" s="275" t="e">
        <f t="shared" si="151"/>
        <v>#VALUE!</v>
      </c>
      <c r="Y475" s="275" t="e">
        <f t="shared" si="151"/>
        <v>#VALUE!</v>
      </c>
      <c r="Z475" s="275" t="e">
        <f t="shared" si="151"/>
        <v>#VALUE!</v>
      </c>
      <c r="AA475" s="275" t="e">
        <f t="shared" si="151"/>
        <v>#VALUE!</v>
      </c>
      <c r="AB475" s="275" t="e">
        <f t="shared" si="151"/>
        <v>#VALUE!</v>
      </c>
      <c r="AC475" s="275" t="e">
        <f t="shared" si="151"/>
        <v>#VALUE!</v>
      </c>
      <c r="AD475" s="275" t="e">
        <f t="shared" si="151"/>
        <v>#VALUE!</v>
      </c>
      <c r="AE475" s="276" t="e">
        <f t="shared" si="161"/>
        <v>#VALUE!</v>
      </c>
    </row>
    <row r="476" spans="1:31">
      <c r="A476" s="133" t="e">
        <f t="shared" si="162"/>
        <v>#VALUE!</v>
      </c>
      <c r="B476" s="134" t="e">
        <f t="shared" si="163"/>
        <v>#VALUE!</v>
      </c>
      <c r="C476" s="134" t="e">
        <f t="shared" si="164"/>
        <v>#VALUE!</v>
      </c>
      <c r="D476" s="135" t="e">
        <f t="shared" si="165"/>
        <v>#VALUE!</v>
      </c>
      <c r="E476" s="150" t="e">
        <f t="shared" si="153"/>
        <v>#VALUE!</v>
      </c>
      <c r="F476" s="150" t="e">
        <f t="shared" si="154"/>
        <v>#VALUE!</v>
      </c>
      <c r="G476" s="136" t="e">
        <f t="shared" si="155"/>
        <v>#VALUE!</v>
      </c>
      <c r="H476" s="148" t="e">
        <f t="shared" si="159"/>
        <v>#VALUE!</v>
      </c>
      <c r="I476" s="148" t="e">
        <f t="shared" si="166"/>
        <v>#VALUE!</v>
      </c>
      <c r="J476" s="148" t="e">
        <f t="shared" si="156"/>
        <v>#VALUE!</v>
      </c>
      <c r="K476" s="148" t="e">
        <f t="shared" si="167"/>
        <v>#VALUE!</v>
      </c>
      <c r="L476" s="148" t="e">
        <f t="shared" si="168"/>
        <v>#VALUE!</v>
      </c>
      <c r="M476" s="148" t="e">
        <f t="shared" si="157"/>
        <v>#VALUE!</v>
      </c>
      <c r="N476" s="148" t="e">
        <f t="shared" si="160"/>
        <v>#VALUE!</v>
      </c>
      <c r="O476" s="148"/>
      <c r="P476" s="148"/>
      <c r="Q476" s="148" t="e">
        <f t="shared" si="169"/>
        <v>#VALUE!</v>
      </c>
      <c r="R476" s="148" t="e">
        <f t="shared" si="170"/>
        <v>#VALUE!</v>
      </c>
      <c r="S476" s="137" t="e">
        <f t="shared" si="158"/>
        <v>#VALUE!</v>
      </c>
      <c r="T476" s="275" t="e">
        <f t="shared" si="152"/>
        <v>#VALUE!</v>
      </c>
      <c r="U476" s="275" t="e">
        <f t="shared" si="151"/>
        <v>#VALUE!</v>
      </c>
      <c r="V476" s="275" t="e">
        <f t="shared" si="151"/>
        <v>#VALUE!</v>
      </c>
      <c r="W476" s="275" t="e">
        <f t="shared" si="151"/>
        <v>#VALUE!</v>
      </c>
      <c r="X476" s="275" t="e">
        <f t="shared" si="151"/>
        <v>#VALUE!</v>
      </c>
      <c r="Y476" s="275" t="e">
        <f t="shared" si="151"/>
        <v>#VALUE!</v>
      </c>
      <c r="Z476" s="275" t="e">
        <f t="shared" si="151"/>
        <v>#VALUE!</v>
      </c>
      <c r="AA476" s="275" t="e">
        <f t="shared" si="151"/>
        <v>#VALUE!</v>
      </c>
      <c r="AB476" s="275" t="e">
        <f t="shared" si="151"/>
        <v>#VALUE!</v>
      </c>
      <c r="AC476" s="275" t="e">
        <f t="shared" si="151"/>
        <v>#VALUE!</v>
      </c>
      <c r="AD476" s="275" t="e">
        <f t="shared" si="151"/>
        <v>#VALUE!</v>
      </c>
      <c r="AE476" s="276" t="e">
        <f t="shared" si="161"/>
        <v>#VALUE!</v>
      </c>
    </row>
    <row r="477" spans="1:31">
      <c r="A477" s="133" t="e">
        <f t="shared" si="162"/>
        <v>#VALUE!</v>
      </c>
      <c r="B477" s="134" t="e">
        <f t="shared" si="163"/>
        <v>#VALUE!</v>
      </c>
      <c r="C477" s="134" t="e">
        <f t="shared" si="164"/>
        <v>#VALUE!</v>
      </c>
      <c r="D477" s="135" t="e">
        <f t="shared" si="165"/>
        <v>#VALUE!</v>
      </c>
      <c r="E477" s="150" t="e">
        <f t="shared" si="153"/>
        <v>#VALUE!</v>
      </c>
      <c r="F477" s="150" t="e">
        <f t="shared" si="154"/>
        <v>#VALUE!</v>
      </c>
      <c r="G477" s="136" t="e">
        <f t="shared" si="155"/>
        <v>#VALUE!</v>
      </c>
      <c r="H477" s="148" t="e">
        <f t="shared" si="159"/>
        <v>#VALUE!</v>
      </c>
      <c r="I477" s="148" t="e">
        <f t="shared" si="166"/>
        <v>#VALUE!</v>
      </c>
      <c r="J477" s="148" t="e">
        <f t="shared" si="156"/>
        <v>#VALUE!</v>
      </c>
      <c r="K477" s="148" t="e">
        <f t="shared" si="167"/>
        <v>#VALUE!</v>
      </c>
      <c r="L477" s="148" t="e">
        <f t="shared" si="168"/>
        <v>#VALUE!</v>
      </c>
      <c r="M477" s="148" t="e">
        <f t="shared" si="157"/>
        <v>#VALUE!</v>
      </c>
      <c r="N477" s="148" t="e">
        <f t="shared" si="160"/>
        <v>#VALUE!</v>
      </c>
      <c r="O477" s="148"/>
      <c r="P477" s="148"/>
      <c r="Q477" s="148" t="e">
        <f t="shared" si="169"/>
        <v>#VALUE!</v>
      </c>
      <c r="R477" s="148" t="e">
        <f t="shared" si="170"/>
        <v>#VALUE!</v>
      </c>
      <c r="S477" s="137" t="e">
        <f t="shared" si="158"/>
        <v>#VALUE!</v>
      </c>
      <c r="T477" s="275" t="e">
        <f t="shared" si="152"/>
        <v>#VALUE!</v>
      </c>
      <c r="U477" s="275" t="e">
        <f t="shared" si="151"/>
        <v>#VALUE!</v>
      </c>
      <c r="V477" s="275" t="e">
        <f t="shared" ref="U477:AD502" si="171">MAX(0,MIN(MAX(0,$M477),V$7)-V$6)</f>
        <v>#VALUE!</v>
      </c>
      <c r="W477" s="275" t="e">
        <f t="shared" si="171"/>
        <v>#VALUE!</v>
      </c>
      <c r="X477" s="275" t="e">
        <f t="shared" si="171"/>
        <v>#VALUE!</v>
      </c>
      <c r="Y477" s="275" t="e">
        <f t="shared" si="171"/>
        <v>#VALUE!</v>
      </c>
      <c r="Z477" s="275" t="e">
        <f t="shared" si="171"/>
        <v>#VALUE!</v>
      </c>
      <c r="AA477" s="275" t="e">
        <f t="shared" si="171"/>
        <v>#VALUE!</v>
      </c>
      <c r="AB477" s="275" t="e">
        <f t="shared" si="171"/>
        <v>#VALUE!</v>
      </c>
      <c r="AC477" s="275" t="e">
        <f t="shared" si="171"/>
        <v>#VALUE!</v>
      </c>
      <c r="AD477" s="275" t="e">
        <f t="shared" si="171"/>
        <v>#VALUE!</v>
      </c>
      <c r="AE477" s="276" t="e">
        <f t="shared" si="161"/>
        <v>#VALUE!</v>
      </c>
    </row>
    <row r="478" spans="1:31">
      <c r="A478" s="133" t="e">
        <f t="shared" si="162"/>
        <v>#VALUE!</v>
      </c>
      <c r="B478" s="134" t="e">
        <f t="shared" si="163"/>
        <v>#VALUE!</v>
      </c>
      <c r="C478" s="134" t="e">
        <f t="shared" si="164"/>
        <v>#VALUE!</v>
      </c>
      <c r="D478" s="135" t="e">
        <f t="shared" si="165"/>
        <v>#VALUE!</v>
      </c>
      <c r="E478" s="150" t="e">
        <f t="shared" si="153"/>
        <v>#VALUE!</v>
      </c>
      <c r="F478" s="150" t="e">
        <f t="shared" si="154"/>
        <v>#VALUE!</v>
      </c>
      <c r="G478" s="136" t="e">
        <f t="shared" si="155"/>
        <v>#VALUE!</v>
      </c>
      <c r="H478" s="148" t="e">
        <f t="shared" si="159"/>
        <v>#VALUE!</v>
      </c>
      <c r="I478" s="148" t="e">
        <f t="shared" si="166"/>
        <v>#VALUE!</v>
      </c>
      <c r="J478" s="148" t="e">
        <f t="shared" si="156"/>
        <v>#VALUE!</v>
      </c>
      <c r="K478" s="148" t="e">
        <f t="shared" si="167"/>
        <v>#VALUE!</v>
      </c>
      <c r="L478" s="148" t="e">
        <f t="shared" si="168"/>
        <v>#VALUE!</v>
      </c>
      <c r="M478" s="148" t="e">
        <f t="shared" si="157"/>
        <v>#VALUE!</v>
      </c>
      <c r="N478" s="148" t="e">
        <f t="shared" si="160"/>
        <v>#VALUE!</v>
      </c>
      <c r="O478" s="148"/>
      <c r="P478" s="148"/>
      <c r="Q478" s="148" t="e">
        <f t="shared" si="169"/>
        <v>#VALUE!</v>
      </c>
      <c r="R478" s="148" t="e">
        <f t="shared" si="170"/>
        <v>#VALUE!</v>
      </c>
      <c r="S478" s="137" t="e">
        <f t="shared" si="158"/>
        <v>#VALUE!</v>
      </c>
      <c r="T478" s="275" t="e">
        <f t="shared" si="152"/>
        <v>#VALUE!</v>
      </c>
      <c r="U478" s="275" t="e">
        <f t="shared" si="171"/>
        <v>#VALUE!</v>
      </c>
      <c r="V478" s="275" t="e">
        <f t="shared" si="171"/>
        <v>#VALUE!</v>
      </c>
      <c r="W478" s="275" t="e">
        <f t="shared" si="171"/>
        <v>#VALUE!</v>
      </c>
      <c r="X478" s="275" t="e">
        <f t="shared" si="171"/>
        <v>#VALUE!</v>
      </c>
      <c r="Y478" s="275" t="e">
        <f t="shared" si="171"/>
        <v>#VALUE!</v>
      </c>
      <c r="Z478" s="275" t="e">
        <f t="shared" si="171"/>
        <v>#VALUE!</v>
      </c>
      <c r="AA478" s="275" t="e">
        <f t="shared" si="171"/>
        <v>#VALUE!</v>
      </c>
      <c r="AB478" s="275" t="e">
        <f t="shared" si="171"/>
        <v>#VALUE!</v>
      </c>
      <c r="AC478" s="275" t="e">
        <f t="shared" si="171"/>
        <v>#VALUE!</v>
      </c>
      <c r="AD478" s="275" t="e">
        <f t="shared" si="171"/>
        <v>#VALUE!</v>
      </c>
      <c r="AE478" s="276" t="e">
        <f t="shared" si="161"/>
        <v>#VALUE!</v>
      </c>
    </row>
    <row r="479" spans="1:31">
      <c r="A479" s="133" t="e">
        <f t="shared" si="162"/>
        <v>#VALUE!</v>
      </c>
      <c r="B479" s="134" t="e">
        <f t="shared" si="163"/>
        <v>#VALUE!</v>
      </c>
      <c r="C479" s="134" t="e">
        <f t="shared" si="164"/>
        <v>#VALUE!</v>
      </c>
      <c r="D479" s="135" t="e">
        <f t="shared" si="165"/>
        <v>#VALUE!</v>
      </c>
      <c r="E479" s="150" t="e">
        <f t="shared" si="153"/>
        <v>#VALUE!</v>
      </c>
      <c r="F479" s="150" t="e">
        <f t="shared" si="154"/>
        <v>#VALUE!</v>
      </c>
      <c r="G479" s="136" t="e">
        <f t="shared" si="155"/>
        <v>#VALUE!</v>
      </c>
      <c r="H479" s="148" t="e">
        <f t="shared" si="159"/>
        <v>#VALUE!</v>
      </c>
      <c r="I479" s="148" t="e">
        <f t="shared" si="166"/>
        <v>#VALUE!</v>
      </c>
      <c r="J479" s="148" t="e">
        <f t="shared" si="156"/>
        <v>#VALUE!</v>
      </c>
      <c r="K479" s="148" t="e">
        <f t="shared" si="167"/>
        <v>#VALUE!</v>
      </c>
      <c r="L479" s="148" t="e">
        <f t="shared" si="168"/>
        <v>#VALUE!</v>
      </c>
      <c r="M479" s="148" t="e">
        <f t="shared" si="157"/>
        <v>#VALUE!</v>
      </c>
      <c r="N479" s="148" t="e">
        <f t="shared" si="160"/>
        <v>#VALUE!</v>
      </c>
      <c r="O479" s="148"/>
      <c r="P479" s="148"/>
      <c r="Q479" s="148" t="e">
        <f t="shared" si="169"/>
        <v>#VALUE!</v>
      </c>
      <c r="R479" s="148" t="e">
        <f t="shared" si="170"/>
        <v>#VALUE!</v>
      </c>
      <c r="S479" s="137" t="e">
        <f t="shared" si="158"/>
        <v>#VALUE!</v>
      </c>
      <c r="T479" s="275" t="e">
        <f t="shared" si="152"/>
        <v>#VALUE!</v>
      </c>
      <c r="U479" s="275" t="e">
        <f t="shared" si="171"/>
        <v>#VALUE!</v>
      </c>
      <c r="V479" s="275" t="e">
        <f t="shared" si="171"/>
        <v>#VALUE!</v>
      </c>
      <c r="W479" s="275" t="e">
        <f t="shared" si="171"/>
        <v>#VALUE!</v>
      </c>
      <c r="X479" s="275" t="e">
        <f t="shared" si="171"/>
        <v>#VALUE!</v>
      </c>
      <c r="Y479" s="275" t="e">
        <f t="shared" si="171"/>
        <v>#VALUE!</v>
      </c>
      <c r="Z479" s="275" t="e">
        <f t="shared" si="171"/>
        <v>#VALUE!</v>
      </c>
      <c r="AA479" s="275" t="e">
        <f t="shared" si="171"/>
        <v>#VALUE!</v>
      </c>
      <c r="AB479" s="275" t="e">
        <f t="shared" si="171"/>
        <v>#VALUE!</v>
      </c>
      <c r="AC479" s="275" t="e">
        <f t="shared" si="171"/>
        <v>#VALUE!</v>
      </c>
      <c r="AD479" s="275" t="e">
        <f t="shared" si="171"/>
        <v>#VALUE!</v>
      </c>
      <c r="AE479" s="276" t="e">
        <f t="shared" si="161"/>
        <v>#VALUE!</v>
      </c>
    </row>
    <row r="480" spans="1:31">
      <c r="A480" s="133" t="e">
        <f t="shared" si="162"/>
        <v>#VALUE!</v>
      </c>
      <c r="B480" s="134" t="e">
        <f t="shared" si="163"/>
        <v>#VALUE!</v>
      </c>
      <c r="C480" s="134" t="e">
        <f t="shared" si="164"/>
        <v>#VALUE!</v>
      </c>
      <c r="D480" s="135" t="e">
        <f t="shared" si="165"/>
        <v>#VALUE!</v>
      </c>
      <c r="E480" s="150" t="e">
        <f t="shared" si="153"/>
        <v>#VALUE!</v>
      </c>
      <c r="F480" s="150" t="e">
        <f t="shared" si="154"/>
        <v>#VALUE!</v>
      </c>
      <c r="G480" s="136" t="e">
        <f t="shared" si="155"/>
        <v>#VALUE!</v>
      </c>
      <c r="H480" s="148" t="e">
        <f t="shared" si="159"/>
        <v>#VALUE!</v>
      </c>
      <c r="I480" s="148" t="e">
        <f t="shared" si="166"/>
        <v>#VALUE!</v>
      </c>
      <c r="J480" s="148" t="e">
        <f t="shared" si="156"/>
        <v>#VALUE!</v>
      </c>
      <c r="K480" s="148" t="e">
        <f t="shared" si="167"/>
        <v>#VALUE!</v>
      </c>
      <c r="L480" s="148" t="e">
        <f t="shared" si="168"/>
        <v>#VALUE!</v>
      </c>
      <c r="M480" s="148" t="e">
        <f t="shared" si="157"/>
        <v>#VALUE!</v>
      </c>
      <c r="N480" s="148" t="e">
        <f t="shared" si="160"/>
        <v>#VALUE!</v>
      </c>
      <c r="O480" s="148"/>
      <c r="P480" s="148"/>
      <c r="Q480" s="148" t="e">
        <f t="shared" si="169"/>
        <v>#VALUE!</v>
      </c>
      <c r="R480" s="148" t="e">
        <f t="shared" si="170"/>
        <v>#VALUE!</v>
      </c>
      <c r="S480" s="137" t="e">
        <f t="shared" si="158"/>
        <v>#VALUE!</v>
      </c>
      <c r="T480" s="275" t="e">
        <f t="shared" si="152"/>
        <v>#VALUE!</v>
      </c>
      <c r="U480" s="275" t="e">
        <f t="shared" si="171"/>
        <v>#VALUE!</v>
      </c>
      <c r="V480" s="275" t="e">
        <f t="shared" si="171"/>
        <v>#VALUE!</v>
      </c>
      <c r="W480" s="275" t="e">
        <f t="shared" si="171"/>
        <v>#VALUE!</v>
      </c>
      <c r="X480" s="275" t="e">
        <f t="shared" si="171"/>
        <v>#VALUE!</v>
      </c>
      <c r="Y480" s="275" t="e">
        <f t="shared" si="171"/>
        <v>#VALUE!</v>
      </c>
      <c r="Z480" s="275" t="e">
        <f t="shared" si="171"/>
        <v>#VALUE!</v>
      </c>
      <c r="AA480" s="275" t="e">
        <f t="shared" si="171"/>
        <v>#VALUE!</v>
      </c>
      <c r="AB480" s="275" t="e">
        <f t="shared" si="171"/>
        <v>#VALUE!</v>
      </c>
      <c r="AC480" s="275" t="e">
        <f t="shared" si="171"/>
        <v>#VALUE!</v>
      </c>
      <c r="AD480" s="275" t="e">
        <f t="shared" si="171"/>
        <v>#VALUE!</v>
      </c>
      <c r="AE480" s="276" t="e">
        <f t="shared" si="161"/>
        <v>#VALUE!</v>
      </c>
    </row>
    <row r="481" spans="1:31">
      <c r="A481" s="133" t="e">
        <f t="shared" si="162"/>
        <v>#VALUE!</v>
      </c>
      <c r="B481" s="134" t="e">
        <f t="shared" si="163"/>
        <v>#VALUE!</v>
      </c>
      <c r="C481" s="134" t="e">
        <f t="shared" si="164"/>
        <v>#VALUE!</v>
      </c>
      <c r="D481" s="135" t="e">
        <f t="shared" si="165"/>
        <v>#VALUE!</v>
      </c>
      <c r="E481" s="150" t="e">
        <f t="shared" si="153"/>
        <v>#VALUE!</v>
      </c>
      <c r="F481" s="150" t="e">
        <f t="shared" si="154"/>
        <v>#VALUE!</v>
      </c>
      <c r="G481" s="136" t="e">
        <f t="shared" si="155"/>
        <v>#VALUE!</v>
      </c>
      <c r="H481" s="148" t="e">
        <f t="shared" si="159"/>
        <v>#VALUE!</v>
      </c>
      <c r="I481" s="148" t="e">
        <f t="shared" si="166"/>
        <v>#VALUE!</v>
      </c>
      <c r="J481" s="148" t="e">
        <f t="shared" si="156"/>
        <v>#VALUE!</v>
      </c>
      <c r="K481" s="148" t="e">
        <f t="shared" si="167"/>
        <v>#VALUE!</v>
      </c>
      <c r="L481" s="148" t="e">
        <f t="shared" si="168"/>
        <v>#VALUE!</v>
      </c>
      <c r="M481" s="148" t="e">
        <f t="shared" si="157"/>
        <v>#VALUE!</v>
      </c>
      <c r="N481" s="148" t="e">
        <f t="shared" si="160"/>
        <v>#VALUE!</v>
      </c>
      <c r="O481" s="148"/>
      <c r="P481" s="148"/>
      <c r="Q481" s="148" t="e">
        <f t="shared" si="169"/>
        <v>#VALUE!</v>
      </c>
      <c r="R481" s="148" t="e">
        <f t="shared" si="170"/>
        <v>#VALUE!</v>
      </c>
      <c r="S481" s="137" t="e">
        <f t="shared" si="158"/>
        <v>#VALUE!</v>
      </c>
      <c r="T481" s="275" t="e">
        <f t="shared" si="152"/>
        <v>#VALUE!</v>
      </c>
      <c r="U481" s="275" t="e">
        <f t="shared" si="171"/>
        <v>#VALUE!</v>
      </c>
      <c r="V481" s="275" t="e">
        <f t="shared" si="171"/>
        <v>#VALUE!</v>
      </c>
      <c r="W481" s="275" t="e">
        <f t="shared" si="171"/>
        <v>#VALUE!</v>
      </c>
      <c r="X481" s="275" t="e">
        <f t="shared" si="171"/>
        <v>#VALUE!</v>
      </c>
      <c r="Y481" s="275" t="e">
        <f t="shared" si="171"/>
        <v>#VALUE!</v>
      </c>
      <c r="Z481" s="275" t="e">
        <f t="shared" si="171"/>
        <v>#VALUE!</v>
      </c>
      <c r="AA481" s="275" t="e">
        <f t="shared" si="171"/>
        <v>#VALUE!</v>
      </c>
      <c r="AB481" s="275" t="e">
        <f t="shared" si="171"/>
        <v>#VALUE!</v>
      </c>
      <c r="AC481" s="275" t="e">
        <f t="shared" si="171"/>
        <v>#VALUE!</v>
      </c>
      <c r="AD481" s="275" t="e">
        <f t="shared" si="171"/>
        <v>#VALUE!</v>
      </c>
      <c r="AE481" s="276" t="e">
        <f t="shared" si="161"/>
        <v>#VALUE!</v>
      </c>
    </row>
    <row r="482" spans="1:31">
      <c r="A482" s="133" t="e">
        <f t="shared" si="162"/>
        <v>#VALUE!</v>
      </c>
      <c r="B482" s="134" t="e">
        <f t="shared" si="163"/>
        <v>#VALUE!</v>
      </c>
      <c r="C482" s="134" t="e">
        <f t="shared" si="164"/>
        <v>#VALUE!</v>
      </c>
      <c r="D482" s="135" t="e">
        <f t="shared" si="165"/>
        <v>#VALUE!</v>
      </c>
      <c r="E482" s="150" t="e">
        <f t="shared" si="153"/>
        <v>#VALUE!</v>
      </c>
      <c r="F482" s="150" t="e">
        <f t="shared" si="154"/>
        <v>#VALUE!</v>
      </c>
      <c r="G482" s="136" t="e">
        <f t="shared" si="155"/>
        <v>#VALUE!</v>
      </c>
      <c r="H482" s="148" t="e">
        <f t="shared" si="159"/>
        <v>#VALUE!</v>
      </c>
      <c r="I482" s="148" t="e">
        <f t="shared" si="166"/>
        <v>#VALUE!</v>
      </c>
      <c r="J482" s="148" t="e">
        <f t="shared" si="156"/>
        <v>#VALUE!</v>
      </c>
      <c r="K482" s="148" t="e">
        <f t="shared" si="167"/>
        <v>#VALUE!</v>
      </c>
      <c r="L482" s="148" t="e">
        <f t="shared" si="168"/>
        <v>#VALUE!</v>
      </c>
      <c r="M482" s="148" t="e">
        <f t="shared" si="157"/>
        <v>#VALUE!</v>
      </c>
      <c r="N482" s="148" t="e">
        <f t="shared" si="160"/>
        <v>#VALUE!</v>
      </c>
      <c r="O482" s="148"/>
      <c r="P482" s="148"/>
      <c r="Q482" s="148" t="e">
        <f t="shared" si="169"/>
        <v>#VALUE!</v>
      </c>
      <c r="R482" s="148" t="e">
        <f t="shared" si="170"/>
        <v>#VALUE!</v>
      </c>
      <c r="S482" s="137" t="e">
        <f t="shared" si="158"/>
        <v>#VALUE!</v>
      </c>
      <c r="T482" s="275" t="e">
        <f t="shared" si="152"/>
        <v>#VALUE!</v>
      </c>
      <c r="U482" s="275" t="e">
        <f t="shared" si="171"/>
        <v>#VALUE!</v>
      </c>
      <c r="V482" s="275" t="e">
        <f t="shared" si="171"/>
        <v>#VALUE!</v>
      </c>
      <c r="W482" s="275" t="e">
        <f t="shared" si="171"/>
        <v>#VALUE!</v>
      </c>
      <c r="X482" s="275" t="e">
        <f t="shared" si="171"/>
        <v>#VALUE!</v>
      </c>
      <c r="Y482" s="275" t="e">
        <f t="shared" si="171"/>
        <v>#VALUE!</v>
      </c>
      <c r="Z482" s="275" t="e">
        <f t="shared" si="171"/>
        <v>#VALUE!</v>
      </c>
      <c r="AA482" s="275" t="e">
        <f t="shared" si="171"/>
        <v>#VALUE!</v>
      </c>
      <c r="AB482" s="275" t="e">
        <f t="shared" si="171"/>
        <v>#VALUE!</v>
      </c>
      <c r="AC482" s="275" t="e">
        <f t="shared" si="171"/>
        <v>#VALUE!</v>
      </c>
      <c r="AD482" s="275" t="e">
        <f t="shared" si="171"/>
        <v>#VALUE!</v>
      </c>
      <c r="AE482" s="276" t="e">
        <f t="shared" si="161"/>
        <v>#VALUE!</v>
      </c>
    </row>
    <row r="483" spans="1:31">
      <c r="A483" s="133" t="e">
        <f t="shared" si="162"/>
        <v>#VALUE!</v>
      </c>
      <c r="B483" s="134" t="e">
        <f t="shared" si="163"/>
        <v>#VALUE!</v>
      </c>
      <c r="C483" s="134" t="e">
        <f t="shared" si="164"/>
        <v>#VALUE!</v>
      </c>
      <c r="D483" s="135" t="e">
        <f t="shared" si="165"/>
        <v>#VALUE!</v>
      </c>
      <c r="E483" s="150" t="e">
        <f t="shared" si="153"/>
        <v>#VALUE!</v>
      </c>
      <c r="F483" s="150" t="e">
        <f t="shared" si="154"/>
        <v>#VALUE!</v>
      </c>
      <c r="G483" s="136" t="e">
        <f t="shared" si="155"/>
        <v>#VALUE!</v>
      </c>
      <c r="H483" s="148" t="e">
        <f t="shared" si="159"/>
        <v>#VALUE!</v>
      </c>
      <c r="I483" s="148" t="e">
        <f t="shared" si="166"/>
        <v>#VALUE!</v>
      </c>
      <c r="J483" s="148" t="e">
        <f t="shared" si="156"/>
        <v>#VALUE!</v>
      </c>
      <c r="K483" s="148" t="e">
        <f t="shared" si="167"/>
        <v>#VALUE!</v>
      </c>
      <c r="L483" s="148" t="e">
        <f t="shared" si="168"/>
        <v>#VALUE!</v>
      </c>
      <c r="M483" s="148" t="e">
        <f t="shared" si="157"/>
        <v>#VALUE!</v>
      </c>
      <c r="N483" s="148" t="e">
        <f t="shared" si="160"/>
        <v>#VALUE!</v>
      </c>
      <c r="O483" s="148"/>
      <c r="P483" s="148"/>
      <c r="Q483" s="148" t="e">
        <f t="shared" si="169"/>
        <v>#VALUE!</v>
      </c>
      <c r="R483" s="148" t="e">
        <f t="shared" si="170"/>
        <v>#VALUE!</v>
      </c>
      <c r="S483" s="137" t="e">
        <f t="shared" si="158"/>
        <v>#VALUE!</v>
      </c>
      <c r="T483" s="275" t="e">
        <f t="shared" si="152"/>
        <v>#VALUE!</v>
      </c>
      <c r="U483" s="275" t="e">
        <f t="shared" si="171"/>
        <v>#VALUE!</v>
      </c>
      <c r="V483" s="275" t="e">
        <f t="shared" si="171"/>
        <v>#VALUE!</v>
      </c>
      <c r="W483" s="275" t="e">
        <f t="shared" si="171"/>
        <v>#VALUE!</v>
      </c>
      <c r="X483" s="275" t="e">
        <f t="shared" si="171"/>
        <v>#VALUE!</v>
      </c>
      <c r="Y483" s="275" t="e">
        <f t="shared" si="171"/>
        <v>#VALUE!</v>
      </c>
      <c r="Z483" s="275" t="e">
        <f t="shared" si="171"/>
        <v>#VALUE!</v>
      </c>
      <c r="AA483" s="275" t="e">
        <f t="shared" si="171"/>
        <v>#VALUE!</v>
      </c>
      <c r="AB483" s="275" t="e">
        <f t="shared" si="171"/>
        <v>#VALUE!</v>
      </c>
      <c r="AC483" s="275" t="e">
        <f t="shared" si="171"/>
        <v>#VALUE!</v>
      </c>
      <c r="AD483" s="275" t="e">
        <f t="shared" si="171"/>
        <v>#VALUE!</v>
      </c>
      <c r="AE483" s="276" t="e">
        <f t="shared" si="161"/>
        <v>#VALUE!</v>
      </c>
    </row>
    <row r="484" spans="1:31">
      <c r="A484" s="133" t="e">
        <f t="shared" si="162"/>
        <v>#VALUE!</v>
      </c>
      <c r="B484" s="134" t="e">
        <f t="shared" si="163"/>
        <v>#VALUE!</v>
      </c>
      <c r="C484" s="134" t="e">
        <f t="shared" si="164"/>
        <v>#VALUE!</v>
      </c>
      <c r="D484" s="135" t="e">
        <f t="shared" si="165"/>
        <v>#VALUE!</v>
      </c>
      <c r="E484" s="150" t="e">
        <f t="shared" si="153"/>
        <v>#VALUE!</v>
      </c>
      <c r="F484" s="150" t="e">
        <f t="shared" si="154"/>
        <v>#VALUE!</v>
      </c>
      <c r="G484" s="136" t="e">
        <f t="shared" si="155"/>
        <v>#VALUE!</v>
      </c>
      <c r="H484" s="148" t="e">
        <f t="shared" si="159"/>
        <v>#VALUE!</v>
      </c>
      <c r="I484" s="148" t="e">
        <f t="shared" si="166"/>
        <v>#VALUE!</v>
      </c>
      <c r="J484" s="148" t="e">
        <f t="shared" si="156"/>
        <v>#VALUE!</v>
      </c>
      <c r="K484" s="148" t="e">
        <f t="shared" si="167"/>
        <v>#VALUE!</v>
      </c>
      <c r="L484" s="148" t="e">
        <f t="shared" si="168"/>
        <v>#VALUE!</v>
      </c>
      <c r="M484" s="148" t="e">
        <f t="shared" si="157"/>
        <v>#VALUE!</v>
      </c>
      <c r="N484" s="148" t="e">
        <f t="shared" si="160"/>
        <v>#VALUE!</v>
      </c>
      <c r="O484" s="148"/>
      <c r="P484" s="148"/>
      <c r="Q484" s="148" t="e">
        <f t="shared" si="169"/>
        <v>#VALUE!</v>
      </c>
      <c r="R484" s="148" t="e">
        <f t="shared" si="170"/>
        <v>#VALUE!</v>
      </c>
      <c r="S484" s="137" t="e">
        <f t="shared" si="158"/>
        <v>#VALUE!</v>
      </c>
      <c r="T484" s="275" t="e">
        <f t="shared" si="152"/>
        <v>#VALUE!</v>
      </c>
      <c r="U484" s="275" t="e">
        <f t="shared" si="171"/>
        <v>#VALUE!</v>
      </c>
      <c r="V484" s="275" t="e">
        <f t="shared" si="171"/>
        <v>#VALUE!</v>
      </c>
      <c r="W484" s="275" t="e">
        <f t="shared" si="171"/>
        <v>#VALUE!</v>
      </c>
      <c r="X484" s="275" t="e">
        <f t="shared" si="171"/>
        <v>#VALUE!</v>
      </c>
      <c r="Y484" s="275" t="e">
        <f t="shared" si="171"/>
        <v>#VALUE!</v>
      </c>
      <c r="Z484" s="275" t="e">
        <f t="shared" si="171"/>
        <v>#VALUE!</v>
      </c>
      <c r="AA484" s="275" t="e">
        <f t="shared" si="171"/>
        <v>#VALUE!</v>
      </c>
      <c r="AB484" s="275" t="e">
        <f t="shared" si="171"/>
        <v>#VALUE!</v>
      </c>
      <c r="AC484" s="275" t="e">
        <f t="shared" si="171"/>
        <v>#VALUE!</v>
      </c>
      <c r="AD484" s="275" t="e">
        <f t="shared" si="171"/>
        <v>#VALUE!</v>
      </c>
      <c r="AE484" s="276" t="e">
        <f t="shared" si="161"/>
        <v>#VALUE!</v>
      </c>
    </row>
    <row r="485" spans="1:31">
      <c r="A485" s="133" t="e">
        <f t="shared" si="162"/>
        <v>#VALUE!</v>
      </c>
      <c r="B485" s="134" t="e">
        <f t="shared" si="163"/>
        <v>#VALUE!</v>
      </c>
      <c r="C485" s="134" t="e">
        <f t="shared" si="164"/>
        <v>#VALUE!</v>
      </c>
      <c r="D485" s="135" t="e">
        <f t="shared" si="165"/>
        <v>#VALUE!</v>
      </c>
      <c r="E485" s="150" t="e">
        <f t="shared" si="153"/>
        <v>#VALUE!</v>
      </c>
      <c r="F485" s="150" t="e">
        <f t="shared" si="154"/>
        <v>#VALUE!</v>
      </c>
      <c r="G485" s="136" t="e">
        <f t="shared" si="155"/>
        <v>#VALUE!</v>
      </c>
      <c r="H485" s="148" t="e">
        <f t="shared" si="159"/>
        <v>#VALUE!</v>
      </c>
      <c r="I485" s="148" t="e">
        <f t="shared" si="166"/>
        <v>#VALUE!</v>
      </c>
      <c r="J485" s="148" t="e">
        <f t="shared" si="156"/>
        <v>#VALUE!</v>
      </c>
      <c r="K485" s="148" t="e">
        <f t="shared" si="167"/>
        <v>#VALUE!</v>
      </c>
      <c r="L485" s="148" t="e">
        <f t="shared" si="168"/>
        <v>#VALUE!</v>
      </c>
      <c r="M485" s="148" t="e">
        <f t="shared" si="157"/>
        <v>#VALUE!</v>
      </c>
      <c r="N485" s="148" t="e">
        <f t="shared" si="160"/>
        <v>#VALUE!</v>
      </c>
      <c r="O485" s="148"/>
      <c r="P485" s="148"/>
      <c r="Q485" s="148" t="e">
        <f t="shared" si="169"/>
        <v>#VALUE!</v>
      </c>
      <c r="R485" s="148" t="e">
        <f t="shared" si="170"/>
        <v>#VALUE!</v>
      </c>
      <c r="S485" s="137" t="e">
        <f t="shared" si="158"/>
        <v>#VALUE!</v>
      </c>
      <c r="T485" s="275" t="e">
        <f t="shared" si="152"/>
        <v>#VALUE!</v>
      </c>
      <c r="U485" s="275" t="e">
        <f t="shared" si="171"/>
        <v>#VALUE!</v>
      </c>
      <c r="V485" s="275" t="e">
        <f t="shared" si="171"/>
        <v>#VALUE!</v>
      </c>
      <c r="W485" s="275" t="e">
        <f t="shared" si="171"/>
        <v>#VALUE!</v>
      </c>
      <c r="X485" s="275" t="e">
        <f t="shared" si="171"/>
        <v>#VALUE!</v>
      </c>
      <c r="Y485" s="275" t="e">
        <f t="shared" si="171"/>
        <v>#VALUE!</v>
      </c>
      <c r="Z485" s="275" t="e">
        <f t="shared" si="171"/>
        <v>#VALUE!</v>
      </c>
      <c r="AA485" s="275" t="e">
        <f t="shared" si="171"/>
        <v>#VALUE!</v>
      </c>
      <c r="AB485" s="275" t="e">
        <f t="shared" si="171"/>
        <v>#VALUE!</v>
      </c>
      <c r="AC485" s="275" t="e">
        <f t="shared" si="171"/>
        <v>#VALUE!</v>
      </c>
      <c r="AD485" s="275" t="e">
        <f t="shared" si="171"/>
        <v>#VALUE!</v>
      </c>
      <c r="AE485" s="276" t="e">
        <f t="shared" si="161"/>
        <v>#VALUE!</v>
      </c>
    </row>
    <row r="486" spans="1:31">
      <c r="A486" s="133" t="e">
        <f t="shared" si="162"/>
        <v>#VALUE!</v>
      </c>
      <c r="B486" s="134" t="e">
        <f t="shared" si="163"/>
        <v>#VALUE!</v>
      </c>
      <c r="C486" s="134" t="e">
        <f t="shared" si="164"/>
        <v>#VALUE!</v>
      </c>
      <c r="D486" s="135" t="e">
        <f t="shared" si="165"/>
        <v>#VALUE!</v>
      </c>
      <c r="E486" s="150" t="e">
        <f t="shared" si="153"/>
        <v>#VALUE!</v>
      </c>
      <c r="F486" s="150" t="e">
        <f t="shared" si="154"/>
        <v>#VALUE!</v>
      </c>
      <c r="G486" s="136" t="e">
        <f t="shared" si="155"/>
        <v>#VALUE!</v>
      </c>
      <c r="H486" s="148" t="e">
        <f t="shared" si="159"/>
        <v>#VALUE!</v>
      </c>
      <c r="I486" s="148" t="e">
        <f t="shared" si="166"/>
        <v>#VALUE!</v>
      </c>
      <c r="J486" s="148" t="e">
        <f t="shared" si="156"/>
        <v>#VALUE!</v>
      </c>
      <c r="K486" s="148" t="e">
        <f t="shared" si="167"/>
        <v>#VALUE!</v>
      </c>
      <c r="L486" s="148" t="e">
        <f t="shared" si="168"/>
        <v>#VALUE!</v>
      </c>
      <c r="M486" s="148" t="e">
        <f t="shared" si="157"/>
        <v>#VALUE!</v>
      </c>
      <c r="N486" s="148" t="e">
        <f t="shared" si="160"/>
        <v>#VALUE!</v>
      </c>
      <c r="O486" s="148"/>
      <c r="P486" s="148"/>
      <c r="Q486" s="148" t="e">
        <f t="shared" si="169"/>
        <v>#VALUE!</v>
      </c>
      <c r="R486" s="148" t="e">
        <f t="shared" si="170"/>
        <v>#VALUE!</v>
      </c>
      <c r="S486" s="137" t="e">
        <f t="shared" si="158"/>
        <v>#VALUE!</v>
      </c>
      <c r="T486" s="275" t="e">
        <f t="shared" si="152"/>
        <v>#VALUE!</v>
      </c>
      <c r="U486" s="275" t="e">
        <f t="shared" si="171"/>
        <v>#VALUE!</v>
      </c>
      <c r="V486" s="275" t="e">
        <f t="shared" si="171"/>
        <v>#VALUE!</v>
      </c>
      <c r="W486" s="275" t="e">
        <f t="shared" si="171"/>
        <v>#VALUE!</v>
      </c>
      <c r="X486" s="275" t="e">
        <f t="shared" si="171"/>
        <v>#VALUE!</v>
      </c>
      <c r="Y486" s="275" t="e">
        <f t="shared" si="171"/>
        <v>#VALUE!</v>
      </c>
      <c r="Z486" s="275" t="e">
        <f t="shared" si="171"/>
        <v>#VALUE!</v>
      </c>
      <c r="AA486" s="275" t="e">
        <f t="shared" si="171"/>
        <v>#VALUE!</v>
      </c>
      <c r="AB486" s="275" t="e">
        <f t="shared" si="171"/>
        <v>#VALUE!</v>
      </c>
      <c r="AC486" s="275" t="e">
        <f t="shared" si="171"/>
        <v>#VALUE!</v>
      </c>
      <c r="AD486" s="275" t="e">
        <f t="shared" si="171"/>
        <v>#VALUE!</v>
      </c>
      <c r="AE486" s="276" t="e">
        <f t="shared" si="161"/>
        <v>#VALUE!</v>
      </c>
    </row>
    <row r="487" spans="1:31">
      <c r="A487" s="133" t="e">
        <f t="shared" si="162"/>
        <v>#VALUE!</v>
      </c>
      <c r="B487" s="134" t="e">
        <f t="shared" si="163"/>
        <v>#VALUE!</v>
      </c>
      <c r="C487" s="134" t="e">
        <f t="shared" si="164"/>
        <v>#VALUE!</v>
      </c>
      <c r="D487" s="135" t="e">
        <f t="shared" si="165"/>
        <v>#VALUE!</v>
      </c>
      <c r="E487" s="150" t="e">
        <f t="shared" si="153"/>
        <v>#VALUE!</v>
      </c>
      <c r="F487" s="150" t="e">
        <f t="shared" si="154"/>
        <v>#VALUE!</v>
      </c>
      <c r="G487" s="136" t="e">
        <f t="shared" si="155"/>
        <v>#VALUE!</v>
      </c>
      <c r="H487" s="148" t="e">
        <f t="shared" si="159"/>
        <v>#VALUE!</v>
      </c>
      <c r="I487" s="148" t="e">
        <f t="shared" si="166"/>
        <v>#VALUE!</v>
      </c>
      <c r="J487" s="148" t="e">
        <f t="shared" si="156"/>
        <v>#VALUE!</v>
      </c>
      <c r="K487" s="148" t="e">
        <f t="shared" si="167"/>
        <v>#VALUE!</v>
      </c>
      <c r="L487" s="148" t="e">
        <f t="shared" si="168"/>
        <v>#VALUE!</v>
      </c>
      <c r="M487" s="148" t="e">
        <f t="shared" si="157"/>
        <v>#VALUE!</v>
      </c>
      <c r="N487" s="148" t="e">
        <f t="shared" si="160"/>
        <v>#VALUE!</v>
      </c>
      <c r="O487" s="148"/>
      <c r="P487" s="148"/>
      <c r="Q487" s="148" t="e">
        <f t="shared" si="169"/>
        <v>#VALUE!</v>
      </c>
      <c r="R487" s="148" t="e">
        <f t="shared" si="170"/>
        <v>#VALUE!</v>
      </c>
      <c r="S487" s="137" t="e">
        <f t="shared" si="158"/>
        <v>#VALUE!</v>
      </c>
      <c r="T487" s="275" t="e">
        <f t="shared" si="152"/>
        <v>#VALUE!</v>
      </c>
      <c r="U487" s="275" t="e">
        <f t="shared" si="171"/>
        <v>#VALUE!</v>
      </c>
      <c r="V487" s="275" t="e">
        <f t="shared" si="171"/>
        <v>#VALUE!</v>
      </c>
      <c r="W487" s="275" t="e">
        <f t="shared" si="171"/>
        <v>#VALUE!</v>
      </c>
      <c r="X487" s="275" t="e">
        <f t="shared" si="171"/>
        <v>#VALUE!</v>
      </c>
      <c r="Y487" s="275" t="e">
        <f t="shared" si="171"/>
        <v>#VALUE!</v>
      </c>
      <c r="Z487" s="275" t="e">
        <f t="shared" si="171"/>
        <v>#VALUE!</v>
      </c>
      <c r="AA487" s="275" t="e">
        <f t="shared" si="171"/>
        <v>#VALUE!</v>
      </c>
      <c r="AB487" s="275" t="e">
        <f t="shared" si="171"/>
        <v>#VALUE!</v>
      </c>
      <c r="AC487" s="275" t="e">
        <f t="shared" si="171"/>
        <v>#VALUE!</v>
      </c>
      <c r="AD487" s="275" t="e">
        <f t="shared" si="171"/>
        <v>#VALUE!</v>
      </c>
      <c r="AE487" s="276" t="e">
        <f t="shared" si="161"/>
        <v>#VALUE!</v>
      </c>
    </row>
    <row r="488" spans="1:31">
      <c r="A488" s="133" t="e">
        <f t="shared" si="162"/>
        <v>#VALUE!</v>
      </c>
      <c r="B488" s="134" t="e">
        <f t="shared" si="163"/>
        <v>#VALUE!</v>
      </c>
      <c r="C488" s="134" t="e">
        <f t="shared" si="164"/>
        <v>#VALUE!</v>
      </c>
      <c r="D488" s="135" t="e">
        <f t="shared" si="165"/>
        <v>#VALUE!</v>
      </c>
      <c r="E488" s="150" t="e">
        <f t="shared" si="153"/>
        <v>#VALUE!</v>
      </c>
      <c r="F488" s="150" t="e">
        <f t="shared" si="154"/>
        <v>#VALUE!</v>
      </c>
      <c r="G488" s="136" t="e">
        <f t="shared" si="155"/>
        <v>#VALUE!</v>
      </c>
      <c r="H488" s="148" t="e">
        <f t="shared" si="159"/>
        <v>#VALUE!</v>
      </c>
      <c r="I488" s="148" t="e">
        <f t="shared" si="166"/>
        <v>#VALUE!</v>
      </c>
      <c r="J488" s="148" t="e">
        <f t="shared" si="156"/>
        <v>#VALUE!</v>
      </c>
      <c r="K488" s="148" t="e">
        <f t="shared" si="167"/>
        <v>#VALUE!</v>
      </c>
      <c r="L488" s="148" t="e">
        <f t="shared" si="168"/>
        <v>#VALUE!</v>
      </c>
      <c r="M488" s="148" t="e">
        <f t="shared" si="157"/>
        <v>#VALUE!</v>
      </c>
      <c r="N488" s="148" t="e">
        <f t="shared" si="160"/>
        <v>#VALUE!</v>
      </c>
      <c r="O488" s="148"/>
      <c r="P488" s="148"/>
      <c r="Q488" s="148" t="e">
        <f t="shared" si="169"/>
        <v>#VALUE!</v>
      </c>
      <c r="R488" s="148" t="e">
        <f t="shared" si="170"/>
        <v>#VALUE!</v>
      </c>
      <c r="S488" s="137" t="e">
        <f t="shared" si="158"/>
        <v>#VALUE!</v>
      </c>
      <c r="T488" s="275" t="e">
        <f t="shared" si="152"/>
        <v>#VALUE!</v>
      </c>
      <c r="U488" s="275" t="e">
        <f t="shared" si="171"/>
        <v>#VALUE!</v>
      </c>
      <c r="V488" s="275" t="e">
        <f t="shared" si="171"/>
        <v>#VALUE!</v>
      </c>
      <c r="W488" s="275" t="e">
        <f t="shared" si="171"/>
        <v>#VALUE!</v>
      </c>
      <c r="X488" s="275" t="e">
        <f t="shared" si="171"/>
        <v>#VALUE!</v>
      </c>
      <c r="Y488" s="275" t="e">
        <f t="shared" si="171"/>
        <v>#VALUE!</v>
      </c>
      <c r="Z488" s="275" t="e">
        <f t="shared" si="171"/>
        <v>#VALUE!</v>
      </c>
      <c r="AA488" s="275" t="e">
        <f t="shared" si="171"/>
        <v>#VALUE!</v>
      </c>
      <c r="AB488" s="275" t="e">
        <f t="shared" si="171"/>
        <v>#VALUE!</v>
      </c>
      <c r="AC488" s="275" t="e">
        <f t="shared" si="171"/>
        <v>#VALUE!</v>
      </c>
      <c r="AD488" s="275" t="e">
        <f t="shared" si="171"/>
        <v>#VALUE!</v>
      </c>
      <c r="AE488" s="276" t="e">
        <f t="shared" si="161"/>
        <v>#VALUE!</v>
      </c>
    </row>
    <row r="489" spans="1:31">
      <c r="A489" s="133" t="e">
        <f t="shared" si="162"/>
        <v>#VALUE!</v>
      </c>
      <c r="B489" s="134" t="e">
        <f t="shared" si="163"/>
        <v>#VALUE!</v>
      </c>
      <c r="C489" s="134" t="e">
        <f t="shared" si="164"/>
        <v>#VALUE!</v>
      </c>
      <c r="D489" s="135" t="e">
        <f t="shared" si="165"/>
        <v>#VALUE!</v>
      </c>
      <c r="E489" s="150" t="e">
        <f t="shared" si="153"/>
        <v>#VALUE!</v>
      </c>
      <c r="F489" s="150" t="e">
        <f t="shared" si="154"/>
        <v>#VALUE!</v>
      </c>
      <c r="G489" s="136" t="e">
        <f t="shared" si="155"/>
        <v>#VALUE!</v>
      </c>
      <c r="H489" s="148" t="e">
        <f t="shared" si="159"/>
        <v>#VALUE!</v>
      </c>
      <c r="I489" s="148" t="e">
        <f t="shared" si="166"/>
        <v>#VALUE!</v>
      </c>
      <c r="J489" s="148" t="e">
        <f t="shared" si="156"/>
        <v>#VALUE!</v>
      </c>
      <c r="K489" s="148" t="e">
        <f t="shared" si="167"/>
        <v>#VALUE!</v>
      </c>
      <c r="L489" s="148" t="e">
        <f t="shared" si="168"/>
        <v>#VALUE!</v>
      </c>
      <c r="M489" s="148" t="e">
        <f t="shared" si="157"/>
        <v>#VALUE!</v>
      </c>
      <c r="N489" s="148" t="e">
        <f t="shared" si="160"/>
        <v>#VALUE!</v>
      </c>
      <c r="O489" s="148"/>
      <c r="P489" s="148"/>
      <c r="Q489" s="148" t="e">
        <f t="shared" si="169"/>
        <v>#VALUE!</v>
      </c>
      <c r="R489" s="148" t="e">
        <f t="shared" si="170"/>
        <v>#VALUE!</v>
      </c>
      <c r="S489" s="137" t="e">
        <f t="shared" si="158"/>
        <v>#VALUE!</v>
      </c>
      <c r="T489" s="275" t="e">
        <f t="shared" si="152"/>
        <v>#VALUE!</v>
      </c>
      <c r="U489" s="275" t="e">
        <f t="shared" si="171"/>
        <v>#VALUE!</v>
      </c>
      <c r="V489" s="275" t="e">
        <f t="shared" si="171"/>
        <v>#VALUE!</v>
      </c>
      <c r="W489" s="275" t="e">
        <f t="shared" si="171"/>
        <v>#VALUE!</v>
      </c>
      <c r="X489" s="275" t="e">
        <f t="shared" si="171"/>
        <v>#VALUE!</v>
      </c>
      <c r="Y489" s="275" t="e">
        <f t="shared" si="171"/>
        <v>#VALUE!</v>
      </c>
      <c r="Z489" s="275" t="e">
        <f t="shared" si="171"/>
        <v>#VALUE!</v>
      </c>
      <c r="AA489" s="275" t="e">
        <f t="shared" si="171"/>
        <v>#VALUE!</v>
      </c>
      <c r="AB489" s="275" t="e">
        <f t="shared" si="171"/>
        <v>#VALUE!</v>
      </c>
      <c r="AC489" s="275" t="e">
        <f t="shared" si="171"/>
        <v>#VALUE!</v>
      </c>
      <c r="AD489" s="275" t="e">
        <f t="shared" si="171"/>
        <v>#VALUE!</v>
      </c>
      <c r="AE489" s="276" t="e">
        <f t="shared" si="161"/>
        <v>#VALUE!</v>
      </c>
    </row>
    <row r="490" spans="1:31">
      <c r="A490" s="133" t="e">
        <f t="shared" si="162"/>
        <v>#VALUE!</v>
      </c>
      <c r="B490" s="134" t="e">
        <f t="shared" si="163"/>
        <v>#VALUE!</v>
      </c>
      <c r="C490" s="134" t="e">
        <f t="shared" si="164"/>
        <v>#VALUE!</v>
      </c>
      <c r="D490" s="135" t="e">
        <f t="shared" si="165"/>
        <v>#VALUE!</v>
      </c>
      <c r="E490" s="150" t="e">
        <f t="shared" si="153"/>
        <v>#VALUE!</v>
      </c>
      <c r="F490" s="150" t="e">
        <f t="shared" si="154"/>
        <v>#VALUE!</v>
      </c>
      <c r="G490" s="136" t="e">
        <f t="shared" si="155"/>
        <v>#VALUE!</v>
      </c>
      <c r="H490" s="148" t="e">
        <f t="shared" si="159"/>
        <v>#VALUE!</v>
      </c>
      <c r="I490" s="148" t="e">
        <f t="shared" si="166"/>
        <v>#VALUE!</v>
      </c>
      <c r="J490" s="148" t="e">
        <f t="shared" si="156"/>
        <v>#VALUE!</v>
      </c>
      <c r="K490" s="148" t="e">
        <f t="shared" si="167"/>
        <v>#VALUE!</v>
      </c>
      <c r="L490" s="148" t="e">
        <f t="shared" si="168"/>
        <v>#VALUE!</v>
      </c>
      <c r="M490" s="148" t="e">
        <f t="shared" si="157"/>
        <v>#VALUE!</v>
      </c>
      <c r="N490" s="148" t="e">
        <f t="shared" si="160"/>
        <v>#VALUE!</v>
      </c>
      <c r="O490" s="148"/>
      <c r="P490" s="148"/>
      <c r="Q490" s="148" t="e">
        <f t="shared" si="169"/>
        <v>#VALUE!</v>
      </c>
      <c r="R490" s="148" t="e">
        <f t="shared" si="170"/>
        <v>#VALUE!</v>
      </c>
      <c r="S490" s="137" t="e">
        <f t="shared" si="158"/>
        <v>#VALUE!</v>
      </c>
      <c r="T490" s="275" t="e">
        <f t="shared" si="152"/>
        <v>#VALUE!</v>
      </c>
      <c r="U490" s="275" t="e">
        <f t="shared" si="171"/>
        <v>#VALUE!</v>
      </c>
      <c r="V490" s="275" t="e">
        <f t="shared" si="171"/>
        <v>#VALUE!</v>
      </c>
      <c r="W490" s="275" t="e">
        <f t="shared" si="171"/>
        <v>#VALUE!</v>
      </c>
      <c r="X490" s="275" t="e">
        <f t="shared" si="171"/>
        <v>#VALUE!</v>
      </c>
      <c r="Y490" s="275" t="e">
        <f t="shared" si="171"/>
        <v>#VALUE!</v>
      </c>
      <c r="Z490" s="275" t="e">
        <f t="shared" si="171"/>
        <v>#VALUE!</v>
      </c>
      <c r="AA490" s="275" t="e">
        <f t="shared" si="171"/>
        <v>#VALUE!</v>
      </c>
      <c r="AB490" s="275" t="e">
        <f t="shared" si="171"/>
        <v>#VALUE!</v>
      </c>
      <c r="AC490" s="275" t="e">
        <f t="shared" si="171"/>
        <v>#VALUE!</v>
      </c>
      <c r="AD490" s="275" t="e">
        <f t="shared" si="171"/>
        <v>#VALUE!</v>
      </c>
      <c r="AE490" s="276" t="e">
        <f t="shared" si="161"/>
        <v>#VALUE!</v>
      </c>
    </row>
    <row r="491" spans="1:31">
      <c r="A491" s="133" t="e">
        <f t="shared" si="162"/>
        <v>#VALUE!</v>
      </c>
      <c r="B491" s="134" t="e">
        <f t="shared" si="163"/>
        <v>#VALUE!</v>
      </c>
      <c r="C491" s="134" t="e">
        <f t="shared" si="164"/>
        <v>#VALUE!</v>
      </c>
      <c r="D491" s="135" t="e">
        <f t="shared" si="165"/>
        <v>#VALUE!</v>
      </c>
      <c r="E491" s="150" t="e">
        <f t="shared" si="153"/>
        <v>#VALUE!</v>
      </c>
      <c r="F491" s="150" t="e">
        <f t="shared" si="154"/>
        <v>#VALUE!</v>
      </c>
      <c r="G491" s="136" t="e">
        <f t="shared" si="155"/>
        <v>#VALUE!</v>
      </c>
      <c r="H491" s="148" t="e">
        <f t="shared" si="159"/>
        <v>#VALUE!</v>
      </c>
      <c r="I491" s="148" t="e">
        <f t="shared" si="166"/>
        <v>#VALUE!</v>
      </c>
      <c r="J491" s="148" t="e">
        <f t="shared" si="156"/>
        <v>#VALUE!</v>
      </c>
      <c r="K491" s="148" t="e">
        <f t="shared" si="167"/>
        <v>#VALUE!</v>
      </c>
      <c r="L491" s="148" t="e">
        <f t="shared" si="168"/>
        <v>#VALUE!</v>
      </c>
      <c r="M491" s="148" t="e">
        <f t="shared" si="157"/>
        <v>#VALUE!</v>
      </c>
      <c r="N491" s="148" t="e">
        <f t="shared" si="160"/>
        <v>#VALUE!</v>
      </c>
      <c r="O491" s="148"/>
      <c r="P491" s="148"/>
      <c r="Q491" s="148" t="e">
        <f t="shared" si="169"/>
        <v>#VALUE!</v>
      </c>
      <c r="R491" s="148" t="e">
        <f t="shared" si="170"/>
        <v>#VALUE!</v>
      </c>
      <c r="S491" s="137" t="e">
        <f t="shared" si="158"/>
        <v>#VALUE!</v>
      </c>
      <c r="T491" s="275" t="e">
        <f t="shared" si="152"/>
        <v>#VALUE!</v>
      </c>
      <c r="U491" s="275" t="e">
        <f t="shared" si="171"/>
        <v>#VALUE!</v>
      </c>
      <c r="V491" s="275" t="e">
        <f t="shared" si="171"/>
        <v>#VALUE!</v>
      </c>
      <c r="W491" s="275" t="e">
        <f t="shared" si="171"/>
        <v>#VALUE!</v>
      </c>
      <c r="X491" s="275" t="e">
        <f t="shared" si="171"/>
        <v>#VALUE!</v>
      </c>
      <c r="Y491" s="275" t="e">
        <f t="shared" si="171"/>
        <v>#VALUE!</v>
      </c>
      <c r="Z491" s="275" t="e">
        <f t="shared" si="171"/>
        <v>#VALUE!</v>
      </c>
      <c r="AA491" s="275" t="e">
        <f t="shared" si="171"/>
        <v>#VALUE!</v>
      </c>
      <c r="AB491" s="275" t="e">
        <f t="shared" si="171"/>
        <v>#VALUE!</v>
      </c>
      <c r="AC491" s="275" t="e">
        <f t="shared" si="171"/>
        <v>#VALUE!</v>
      </c>
      <c r="AD491" s="275" t="e">
        <f t="shared" si="171"/>
        <v>#VALUE!</v>
      </c>
      <c r="AE491" s="276" t="e">
        <f t="shared" si="161"/>
        <v>#VALUE!</v>
      </c>
    </row>
    <row r="492" spans="1:31">
      <c r="A492" s="133" t="e">
        <f t="shared" si="162"/>
        <v>#VALUE!</v>
      </c>
      <c r="B492" s="134" t="e">
        <f t="shared" si="163"/>
        <v>#VALUE!</v>
      </c>
      <c r="C492" s="134" t="e">
        <f t="shared" si="164"/>
        <v>#VALUE!</v>
      </c>
      <c r="D492" s="135" t="e">
        <f t="shared" si="165"/>
        <v>#VALUE!</v>
      </c>
      <c r="E492" s="150" t="e">
        <f t="shared" si="153"/>
        <v>#VALUE!</v>
      </c>
      <c r="F492" s="150" t="e">
        <f t="shared" si="154"/>
        <v>#VALUE!</v>
      </c>
      <c r="G492" s="136" t="e">
        <f t="shared" si="155"/>
        <v>#VALUE!</v>
      </c>
      <c r="H492" s="148" t="e">
        <f t="shared" si="159"/>
        <v>#VALUE!</v>
      </c>
      <c r="I492" s="148" t="e">
        <f t="shared" si="166"/>
        <v>#VALUE!</v>
      </c>
      <c r="J492" s="148" t="e">
        <f t="shared" si="156"/>
        <v>#VALUE!</v>
      </c>
      <c r="K492" s="148" t="e">
        <f t="shared" si="167"/>
        <v>#VALUE!</v>
      </c>
      <c r="L492" s="148" t="e">
        <f t="shared" si="168"/>
        <v>#VALUE!</v>
      </c>
      <c r="M492" s="148" t="e">
        <f t="shared" si="157"/>
        <v>#VALUE!</v>
      </c>
      <c r="N492" s="148" t="e">
        <f t="shared" si="160"/>
        <v>#VALUE!</v>
      </c>
      <c r="O492" s="148"/>
      <c r="P492" s="148"/>
      <c r="Q492" s="148" t="e">
        <f t="shared" si="169"/>
        <v>#VALUE!</v>
      </c>
      <c r="R492" s="148" t="e">
        <f t="shared" si="170"/>
        <v>#VALUE!</v>
      </c>
      <c r="S492" s="137" t="e">
        <f t="shared" si="158"/>
        <v>#VALUE!</v>
      </c>
      <c r="T492" s="275" t="e">
        <f t="shared" si="152"/>
        <v>#VALUE!</v>
      </c>
      <c r="U492" s="275" t="e">
        <f t="shared" si="171"/>
        <v>#VALUE!</v>
      </c>
      <c r="V492" s="275" t="e">
        <f t="shared" si="171"/>
        <v>#VALUE!</v>
      </c>
      <c r="W492" s="275" t="e">
        <f t="shared" si="171"/>
        <v>#VALUE!</v>
      </c>
      <c r="X492" s="275" t="e">
        <f t="shared" si="171"/>
        <v>#VALUE!</v>
      </c>
      <c r="Y492" s="275" t="e">
        <f t="shared" si="171"/>
        <v>#VALUE!</v>
      </c>
      <c r="Z492" s="275" t="e">
        <f t="shared" si="171"/>
        <v>#VALUE!</v>
      </c>
      <c r="AA492" s="275" t="e">
        <f t="shared" si="171"/>
        <v>#VALUE!</v>
      </c>
      <c r="AB492" s="275" t="e">
        <f t="shared" si="171"/>
        <v>#VALUE!</v>
      </c>
      <c r="AC492" s="275" t="e">
        <f t="shared" si="171"/>
        <v>#VALUE!</v>
      </c>
      <c r="AD492" s="275" t="e">
        <f t="shared" si="171"/>
        <v>#VALUE!</v>
      </c>
      <c r="AE492" s="276" t="e">
        <f t="shared" si="161"/>
        <v>#VALUE!</v>
      </c>
    </row>
    <row r="493" spans="1:31">
      <c r="A493" s="133" t="e">
        <f t="shared" si="162"/>
        <v>#VALUE!</v>
      </c>
      <c r="B493" s="134" t="e">
        <f t="shared" si="163"/>
        <v>#VALUE!</v>
      </c>
      <c r="C493" s="134" t="e">
        <f t="shared" si="164"/>
        <v>#VALUE!</v>
      </c>
      <c r="D493" s="135" t="e">
        <f t="shared" si="165"/>
        <v>#VALUE!</v>
      </c>
      <c r="E493" s="150" t="e">
        <f t="shared" si="153"/>
        <v>#VALUE!</v>
      </c>
      <c r="F493" s="150" t="e">
        <f t="shared" si="154"/>
        <v>#VALUE!</v>
      </c>
      <c r="G493" s="136" t="e">
        <f t="shared" si="155"/>
        <v>#VALUE!</v>
      </c>
      <c r="H493" s="148" t="e">
        <f t="shared" si="159"/>
        <v>#VALUE!</v>
      </c>
      <c r="I493" s="148" t="e">
        <f t="shared" si="166"/>
        <v>#VALUE!</v>
      </c>
      <c r="J493" s="148" t="e">
        <f t="shared" si="156"/>
        <v>#VALUE!</v>
      </c>
      <c r="K493" s="148" t="e">
        <f t="shared" si="167"/>
        <v>#VALUE!</v>
      </c>
      <c r="L493" s="148" t="e">
        <f t="shared" si="168"/>
        <v>#VALUE!</v>
      </c>
      <c r="M493" s="148" t="e">
        <f t="shared" si="157"/>
        <v>#VALUE!</v>
      </c>
      <c r="N493" s="148" t="e">
        <f t="shared" si="160"/>
        <v>#VALUE!</v>
      </c>
      <c r="O493" s="148"/>
      <c r="P493" s="148"/>
      <c r="Q493" s="148" t="e">
        <f t="shared" si="169"/>
        <v>#VALUE!</v>
      </c>
      <c r="R493" s="148" t="e">
        <f t="shared" si="170"/>
        <v>#VALUE!</v>
      </c>
      <c r="S493" s="137" t="e">
        <f t="shared" si="158"/>
        <v>#VALUE!</v>
      </c>
      <c r="T493" s="275" t="e">
        <f t="shared" si="152"/>
        <v>#VALUE!</v>
      </c>
      <c r="U493" s="275" t="e">
        <f t="shared" si="171"/>
        <v>#VALUE!</v>
      </c>
      <c r="V493" s="275" t="e">
        <f t="shared" si="171"/>
        <v>#VALUE!</v>
      </c>
      <c r="W493" s="275" t="e">
        <f t="shared" si="171"/>
        <v>#VALUE!</v>
      </c>
      <c r="X493" s="275" t="e">
        <f t="shared" si="171"/>
        <v>#VALUE!</v>
      </c>
      <c r="Y493" s="275" t="e">
        <f t="shared" si="171"/>
        <v>#VALUE!</v>
      </c>
      <c r="Z493" s="275" t="e">
        <f t="shared" si="171"/>
        <v>#VALUE!</v>
      </c>
      <c r="AA493" s="275" t="e">
        <f t="shared" si="171"/>
        <v>#VALUE!</v>
      </c>
      <c r="AB493" s="275" t="e">
        <f t="shared" si="171"/>
        <v>#VALUE!</v>
      </c>
      <c r="AC493" s="275" t="e">
        <f t="shared" si="171"/>
        <v>#VALUE!</v>
      </c>
      <c r="AD493" s="275" t="e">
        <f t="shared" si="171"/>
        <v>#VALUE!</v>
      </c>
      <c r="AE493" s="276" t="e">
        <f t="shared" si="161"/>
        <v>#VALUE!</v>
      </c>
    </row>
    <row r="494" spans="1:31">
      <c r="A494" s="133" t="e">
        <f t="shared" si="162"/>
        <v>#VALUE!</v>
      </c>
      <c r="B494" s="134" t="e">
        <f t="shared" si="163"/>
        <v>#VALUE!</v>
      </c>
      <c r="C494" s="134" t="e">
        <f t="shared" si="164"/>
        <v>#VALUE!</v>
      </c>
      <c r="D494" s="135" t="e">
        <f t="shared" si="165"/>
        <v>#VALUE!</v>
      </c>
      <c r="E494" s="150" t="e">
        <f t="shared" si="153"/>
        <v>#VALUE!</v>
      </c>
      <c r="F494" s="150" t="e">
        <f t="shared" si="154"/>
        <v>#VALUE!</v>
      </c>
      <c r="G494" s="136" t="e">
        <f t="shared" si="155"/>
        <v>#VALUE!</v>
      </c>
      <c r="H494" s="148" t="e">
        <f t="shared" si="159"/>
        <v>#VALUE!</v>
      </c>
      <c r="I494" s="148" t="e">
        <f t="shared" si="166"/>
        <v>#VALUE!</v>
      </c>
      <c r="J494" s="148" t="e">
        <f t="shared" si="156"/>
        <v>#VALUE!</v>
      </c>
      <c r="K494" s="148" t="e">
        <f t="shared" si="167"/>
        <v>#VALUE!</v>
      </c>
      <c r="L494" s="148" t="e">
        <f t="shared" si="168"/>
        <v>#VALUE!</v>
      </c>
      <c r="M494" s="148" t="e">
        <f t="shared" si="157"/>
        <v>#VALUE!</v>
      </c>
      <c r="N494" s="148" t="e">
        <f t="shared" si="160"/>
        <v>#VALUE!</v>
      </c>
      <c r="O494" s="148"/>
      <c r="P494" s="148"/>
      <c r="Q494" s="148" t="e">
        <f t="shared" si="169"/>
        <v>#VALUE!</v>
      </c>
      <c r="R494" s="148" t="e">
        <f t="shared" si="170"/>
        <v>#VALUE!</v>
      </c>
      <c r="S494" s="137" t="e">
        <f t="shared" si="158"/>
        <v>#VALUE!</v>
      </c>
      <c r="T494" s="275" t="e">
        <f t="shared" si="152"/>
        <v>#VALUE!</v>
      </c>
      <c r="U494" s="275" t="e">
        <f t="shared" si="171"/>
        <v>#VALUE!</v>
      </c>
      <c r="V494" s="275" t="e">
        <f t="shared" si="171"/>
        <v>#VALUE!</v>
      </c>
      <c r="W494" s="275" t="e">
        <f t="shared" si="171"/>
        <v>#VALUE!</v>
      </c>
      <c r="X494" s="275" t="e">
        <f t="shared" si="171"/>
        <v>#VALUE!</v>
      </c>
      <c r="Y494" s="275" t="e">
        <f t="shared" si="171"/>
        <v>#VALUE!</v>
      </c>
      <c r="Z494" s="275" t="e">
        <f t="shared" si="171"/>
        <v>#VALUE!</v>
      </c>
      <c r="AA494" s="275" t="e">
        <f t="shared" si="171"/>
        <v>#VALUE!</v>
      </c>
      <c r="AB494" s="275" t="e">
        <f t="shared" si="171"/>
        <v>#VALUE!</v>
      </c>
      <c r="AC494" s="275" t="e">
        <f t="shared" si="171"/>
        <v>#VALUE!</v>
      </c>
      <c r="AD494" s="275" t="e">
        <f t="shared" si="171"/>
        <v>#VALUE!</v>
      </c>
      <c r="AE494" s="276" t="e">
        <f t="shared" si="161"/>
        <v>#VALUE!</v>
      </c>
    </row>
    <row r="495" spans="1:31">
      <c r="A495" s="133" t="e">
        <f t="shared" si="162"/>
        <v>#VALUE!</v>
      </c>
      <c r="B495" s="134" t="e">
        <f t="shared" si="163"/>
        <v>#VALUE!</v>
      </c>
      <c r="C495" s="134" t="e">
        <f t="shared" si="164"/>
        <v>#VALUE!</v>
      </c>
      <c r="D495" s="135" t="e">
        <f t="shared" si="165"/>
        <v>#VALUE!</v>
      </c>
      <c r="E495" s="150" t="e">
        <f t="shared" si="153"/>
        <v>#VALUE!</v>
      </c>
      <c r="F495" s="150" t="e">
        <f t="shared" si="154"/>
        <v>#VALUE!</v>
      </c>
      <c r="G495" s="136" t="e">
        <f t="shared" si="155"/>
        <v>#VALUE!</v>
      </c>
      <c r="H495" s="148" t="e">
        <f t="shared" si="159"/>
        <v>#VALUE!</v>
      </c>
      <c r="I495" s="148" t="e">
        <f t="shared" si="166"/>
        <v>#VALUE!</v>
      </c>
      <c r="J495" s="148" t="e">
        <f t="shared" si="156"/>
        <v>#VALUE!</v>
      </c>
      <c r="K495" s="148" t="e">
        <f t="shared" si="167"/>
        <v>#VALUE!</v>
      </c>
      <c r="L495" s="148" t="e">
        <f t="shared" si="168"/>
        <v>#VALUE!</v>
      </c>
      <c r="M495" s="148" t="e">
        <f t="shared" si="157"/>
        <v>#VALUE!</v>
      </c>
      <c r="N495" s="148" t="e">
        <f t="shared" si="160"/>
        <v>#VALUE!</v>
      </c>
      <c r="O495" s="148"/>
      <c r="P495" s="148"/>
      <c r="Q495" s="148" t="e">
        <f t="shared" si="169"/>
        <v>#VALUE!</v>
      </c>
      <c r="R495" s="148" t="e">
        <f t="shared" si="170"/>
        <v>#VALUE!</v>
      </c>
      <c r="S495" s="137" t="e">
        <f t="shared" si="158"/>
        <v>#VALUE!</v>
      </c>
      <c r="T495" s="275" t="e">
        <f t="shared" si="152"/>
        <v>#VALUE!</v>
      </c>
      <c r="U495" s="275" t="e">
        <f t="shared" si="171"/>
        <v>#VALUE!</v>
      </c>
      <c r="V495" s="275" t="e">
        <f t="shared" si="171"/>
        <v>#VALUE!</v>
      </c>
      <c r="W495" s="275" t="e">
        <f t="shared" si="171"/>
        <v>#VALUE!</v>
      </c>
      <c r="X495" s="275" t="e">
        <f t="shared" si="171"/>
        <v>#VALUE!</v>
      </c>
      <c r="Y495" s="275" t="e">
        <f t="shared" si="171"/>
        <v>#VALUE!</v>
      </c>
      <c r="Z495" s="275" t="e">
        <f t="shared" si="171"/>
        <v>#VALUE!</v>
      </c>
      <c r="AA495" s="275" t="e">
        <f t="shared" si="171"/>
        <v>#VALUE!</v>
      </c>
      <c r="AB495" s="275" t="e">
        <f t="shared" si="171"/>
        <v>#VALUE!</v>
      </c>
      <c r="AC495" s="275" t="e">
        <f t="shared" si="171"/>
        <v>#VALUE!</v>
      </c>
      <c r="AD495" s="275" t="e">
        <f t="shared" si="171"/>
        <v>#VALUE!</v>
      </c>
      <c r="AE495" s="276" t="e">
        <f t="shared" si="161"/>
        <v>#VALUE!</v>
      </c>
    </row>
    <row r="496" spans="1:31">
      <c r="A496" s="133" t="e">
        <f t="shared" si="162"/>
        <v>#VALUE!</v>
      </c>
      <c r="B496" s="134" t="e">
        <f t="shared" si="163"/>
        <v>#VALUE!</v>
      </c>
      <c r="C496" s="134" t="e">
        <f t="shared" si="164"/>
        <v>#VALUE!</v>
      </c>
      <c r="D496" s="135" t="e">
        <f t="shared" si="165"/>
        <v>#VALUE!</v>
      </c>
      <c r="E496" s="150" t="e">
        <f t="shared" si="153"/>
        <v>#VALUE!</v>
      </c>
      <c r="F496" s="150" t="e">
        <f t="shared" si="154"/>
        <v>#VALUE!</v>
      </c>
      <c r="G496" s="136" t="e">
        <f t="shared" si="155"/>
        <v>#VALUE!</v>
      </c>
      <c r="H496" s="148" t="e">
        <f t="shared" si="159"/>
        <v>#VALUE!</v>
      </c>
      <c r="I496" s="148" t="e">
        <f t="shared" si="166"/>
        <v>#VALUE!</v>
      </c>
      <c r="J496" s="148" t="e">
        <f t="shared" si="156"/>
        <v>#VALUE!</v>
      </c>
      <c r="K496" s="148" t="e">
        <f t="shared" si="167"/>
        <v>#VALUE!</v>
      </c>
      <c r="L496" s="148" t="e">
        <f t="shared" si="168"/>
        <v>#VALUE!</v>
      </c>
      <c r="M496" s="148" t="e">
        <f t="shared" si="157"/>
        <v>#VALUE!</v>
      </c>
      <c r="N496" s="148" t="e">
        <f t="shared" si="160"/>
        <v>#VALUE!</v>
      </c>
      <c r="O496" s="148"/>
      <c r="P496" s="148"/>
      <c r="Q496" s="148" t="e">
        <f t="shared" si="169"/>
        <v>#VALUE!</v>
      </c>
      <c r="R496" s="148" t="e">
        <f t="shared" si="170"/>
        <v>#VALUE!</v>
      </c>
      <c r="S496" s="137" t="e">
        <f t="shared" si="158"/>
        <v>#VALUE!</v>
      </c>
      <c r="T496" s="275" t="e">
        <f t="shared" si="152"/>
        <v>#VALUE!</v>
      </c>
      <c r="U496" s="275" t="e">
        <f t="shared" si="171"/>
        <v>#VALUE!</v>
      </c>
      <c r="V496" s="275" t="e">
        <f t="shared" si="171"/>
        <v>#VALUE!</v>
      </c>
      <c r="W496" s="275" t="e">
        <f t="shared" si="171"/>
        <v>#VALUE!</v>
      </c>
      <c r="X496" s="275" t="e">
        <f t="shared" si="171"/>
        <v>#VALUE!</v>
      </c>
      <c r="Y496" s="275" t="e">
        <f t="shared" si="171"/>
        <v>#VALUE!</v>
      </c>
      <c r="Z496" s="275" t="e">
        <f t="shared" si="171"/>
        <v>#VALUE!</v>
      </c>
      <c r="AA496" s="275" t="e">
        <f t="shared" si="171"/>
        <v>#VALUE!</v>
      </c>
      <c r="AB496" s="275" t="e">
        <f t="shared" si="171"/>
        <v>#VALUE!</v>
      </c>
      <c r="AC496" s="275" t="e">
        <f t="shared" si="171"/>
        <v>#VALUE!</v>
      </c>
      <c r="AD496" s="275" t="e">
        <f t="shared" si="171"/>
        <v>#VALUE!</v>
      </c>
      <c r="AE496" s="276" t="e">
        <f t="shared" si="161"/>
        <v>#VALUE!</v>
      </c>
    </row>
    <row r="497" spans="1:31">
      <c r="A497" s="133" t="e">
        <f t="shared" si="162"/>
        <v>#VALUE!</v>
      </c>
      <c r="B497" s="134" t="e">
        <f t="shared" si="163"/>
        <v>#VALUE!</v>
      </c>
      <c r="C497" s="134" t="e">
        <f t="shared" si="164"/>
        <v>#VALUE!</v>
      </c>
      <c r="D497" s="135" t="e">
        <f t="shared" si="165"/>
        <v>#VALUE!</v>
      </c>
      <c r="E497" s="150" t="e">
        <f t="shared" si="153"/>
        <v>#VALUE!</v>
      </c>
      <c r="F497" s="150" t="e">
        <f t="shared" si="154"/>
        <v>#VALUE!</v>
      </c>
      <c r="G497" s="136" t="e">
        <f t="shared" si="155"/>
        <v>#VALUE!</v>
      </c>
      <c r="H497" s="148" t="e">
        <f t="shared" si="159"/>
        <v>#VALUE!</v>
      </c>
      <c r="I497" s="148" t="e">
        <f t="shared" si="166"/>
        <v>#VALUE!</v>
      </c>
      <c r="J497" s="148" t="e">
        <f t="shared" si="156"/>
        <v>#VALUE!</v>
      </c>
      <c r="K497" s="148" t="e">
        <f t="shared" si="167"/>
        <v>#VALUE!</v>
      </c>
      <c r="L497" s="148" t="e">
        <f t="shared" si="168"/>
        <v>#VALUE!</v>
      </c>
      <c r="M497" s="148" t="e">
        <f t="shared" si="157"/>
        <v>#VALUE!</v>
      </c>
      <c r="N497" s="148" t="e">
        <f t="shared" si="160"/>
        <v>#VALUE!</v>
      </c>
      <c r="O497" s="148"/>
      <c r="P497" s="148"/>
      <c r="Q497" s="148" t="e">
        <f t="shared" si="169"/>
        <v>#VALUE!</v>
      </c>
      <c r="R497" s="148" t="e">
        <f t="shared" si="170"/>
        <v>#VALUE!</v>
      </c>
      <c r="S497" s="137" t="e">
        <f t="shared" si="158"/>
        <v>#VALUE!</v>
      </c>
      <c r="T497" s="275" t="e">
        <f t="shared" si="152"/>
        <v>#VALUE!</v>
      </c>
      <c r="U497" s="275" t="e">
        <f t="shared" si="171"/>
        <v>#VALUE!</v>
      </c>
      <c r="V497" s="275" t="e">
        <f t="shared" si="171"/>
        <v>#VALUE!</v>
      </c>
      <c r="W497" s="275" t="e">
        <f t="shared" si="171"/>
        <v>#VALUE!</v>
      </c>
      <c r="X497" s="275" t="e">
        <f t="shared" si="171"/>
        <v>#VALUE!</v>
      </c>
      <c r="Y497" s="275" t="e">
        <f t="shared" si="171"/>
        <v>#VALUE!</v>
      </c>
      <c r="Z497" s="275" t="e">
        <f t="shared" si="171"/>
        <v>#VALUE!</v>
      </c>
      <c r="AA497" s="275" t="e">
        <f t="shared" si="171"/>
        <v>#VALUE!</v>
      </c>
      <c r="AB497" s="275" t="e">
        <f t="shared" si="171"/>
        <v>#VALUE!</v>
      </c>
      <c r="AC497" s="275" t="e">
        <f t="shared" si="171"/>
        <v>#VALUE!</v>
      </c>
      <c r="AD497" s="275" t="e">
        <f t="shared" si="171"/>
        <v>#VALUE!</v>
      </c>
      <c r="AE497" s="276" t="e">
        <f t="shared" si="161"/>
        <v>#VALUE!</v>
      </c>
    </row>
    <row r="498" spans="1:31">
      <c r="A498" s="133" t="e">
        <f t="shared" si="162"/>
        <v>#VALUE!</v>
      </c>
      <c r="B498" s="134" t="e">
        <f t="shared" si="163"/>
        <v>#VALUE!</v>
      </c>
      <c r="C498" s="134" t="e">
        <f t="shared" si="164"/>
        <v>#VALUE!</v>
      </c>
      <c r="D498" s="135" t="e">
        <f t="shared" si="165"/>
        <v>#VALUE!</v>
      </c>
      <c r="E498" s="150" t="e">
        <f t="shared" si="153"/>
        <v>#VALUE!</v>
      </c>
      <c r="F498" s="150" t="e">
        <f t="shared" si="154"/>
        <v>#VALUE!</v>
      </c>
      <c r="G498" s="136" t="e">
        <f t="shared" si="155"/>
        <v>#VALUE!</v>
      </c>
      <c r="H498" s="148" t="e">
        <f t="shared" si="159"/>
        <v>#VALUE!</v>
      </c>
      <c r="I498" s="148" t="e">
        <f t="shared" si="166"/>
        <v>#VALUE!</v>
      </c>
      <c r="J498" s="148" t="e">
        <f t="shared" si="156"/>
        <v>#VALUE!</v>
      </c>
      <c r="K498" s="148" t="e">
        <f t="shared" si="167"/>
        <v>#VALUE!</v>
      </c>
      <c r="L498" s="148" t="e">
        <f t="shared" si="168"/>
        <v>#VALUE!</v>
      </c>
      <c r="M498" s="148" t="e">
        <f t="shared" si="157"/>
        <v>#VALUE!</v>
      </c>
      <c r="N498" s="148" t="e">
        <f t="shared" si="160"/>
        <v>#VALUE!</v>
      </c>
      <c r="O498" s="148"/>
      <c r="P498" s="148"/>
      <c r="Q498" s="148" t="e">
        <f t="shared" si="169"/>
        <v>#VALUE!</v>
      </c>
      <c r="R498" s="148" t="e">
        <f t="shared" si="170"/>
        <v>#VALUE!</v>
      </c>
      <c r="S498" s="137" t="e">
        <f t="shared" si="158"/>
        <v>#VALUE!</v>
      </c>
      <c r="T498" s="275" t="e">
        <f t="shared" si="152"/>
        <v>#VALUE!</v>
      </c>
      <c r="U498" s="275" t="e">
        <f t="shared" si="171"/>
        <v>#VALUE!</v>
      </c>
      <c r="V498" s="275" t="e">
        <f t="shared" si="171"/>
        <v>#VALUE!</v>
      </c>
      <c r="W498" s="275" t="e">
        <f t="shared" si="171"/>
        <v>#VALUE!</v>
      </c>
      <c r="X498" s="275" t="e">
        <f t="shared" si="171"/>
        <v>#VALUE!</v>
      </c>
      <c r="Y498" s="275" t="e">
        <f t="shared" si="171"/>
        <v>#VALUE!</v>
      </c>
      <c r="Z498" s="275" t="e">
        <f t="shared" si="171"/>
        <v>#VALUE!</v>
      </c>
      <c r="AA498" s="275" t="e">
        <f t="shared" si="171"/>
        <v>#VALUE!</v>
      </c>
      <c r="AB498" s="275" t="e">
        <f t="shared" si="171"/>
        <v>#VALUE!</v>
      </c>
      <c r="AC498" s="275" t="e">
        <f t="shared" si="171"/>
        <v>#VALUE!</v>
      </c>
      <c r="AD498" s="275" t="e">
        <f t="shared" si="171"/>
        <v>#VALUE!</v>
      </c>
      <c r="AE498" s="276" t="e">
        <f t="shared" si="161"/>
        <v>#VALUE!</v>
      </c>
    </row>
    <row r="499" spans="1:31">
      <c r="A499" s="133" t="e">
        <f t="shared" si="162"/>
        <v>#VALUE!</v>
      </c>
      <c r="B499" s="134" t="e">
        <f t="shared" si="163"/>
        <v>#VALUE!</v>
      </c>
      <c r="C499" s="134" t="e">
        <f t="shared" si="164"/>
        <v>#VALUE!</v>
      </c>
      <c r="D499" s="135" t="e">
        <f t="shared" si="165"/>
        <v>#VALUE!</v>
      </c>
      <c r="E499" s="150" t="e">
        <f t="shared" si="153"/>
        <v>#VALUE!</v>
      </c>
      <c r="F499" s="150" t="e">
        <f t="shared" si="154"/>
        <v>#VALUE!</v>
      </c>
      <c r="G499" s="136" t="e">
        <f t="shared" si="155"/>
        <v>#VALUE!</v>
      </c>
      <c r="H499" s="148" t="e">
        <f t="shared" si="159"/>
        <v>#VALUE!</v>
      </c>
      <c r="I499" s="148" t="e">
        <f t="shared" si="166"/>
        <v>#VALUE!</v>
      </c>
      <c r="J499" s="148" t="e">
        <f t="shared" si="156"/>
        <v>#VALUE!</v>
      </c>
      <c r="K499" s="148" t="e">
        <f t="shared" si="167"/>
        <v>#VALUE!</v>
      </c>
      <c r="L499" s="148" t="e">
        <f t="shared" si="168"/>
        <v>#VALUE!</v>
      </c>
      <c r="M499" s="148" t="e">
        <f t="shared" si="157"/>
        <v>#VALUE!</v>
      </c>
      <c r="N499" s="148" t="e">
        <f t="shared" si="160"/>
        <v>#VALUE!</v>
      </c>
      <c r="O499" s="148"/>
      <c r="P499" s="148"/>
      <c r="Q499" s="148" t="e">
        <f t="shared" si="169"/>
        <v>#VALUE!</v>
      </c>
      <c r="R499" s="148" t="e">
        <f t="shared" si="170"/>
        <v>#VALUE!</v>
      </c>
      <c r="S499" s="137" t="e">
        <f t="shared" si="158"/>
        <v>#VALUE!</v>
      </c>
      <c r="T499" s="275" t="e">
        <f t="shared" si="152"/>
        <v>#VALUE!</v>
      </c>
      <c r="U499" s="275" t="e">
        <f t="shared" si="171"/>
        <v>#VALUE!</v>
      </c>
      <c r="V499" s="275" t="e">
        <f t="shared" si="171"/>
        <v>#VALUE!</v>
      </c>
      <c r="W499" s="275" t="e">
        <f t="shared" si="171"/>
        <v>#VALUE!</v>
      </c>
      <c r="X499" s="275" t="e">
        <f t="shared" si="171"/>
        <v>#VALUE!</v>
      </c>
      <c r="Y499" s="275" t="e">
        <f t="shared" si="171"/>
        <v>#VALUE!</v>
      </c>
      <c r="Z499" s="275" t="e">
        <f t="shared" si="171"/>
        <v>#VALUE!</v>
      </c>
      <c r="AA499" s="275" t="e">
        <f t="shared" si="171"/>
        <v>#VALUE!</v>
      </c>
      <c r="AB499" s="275" t="e">
        <f t="shared" si="171"/>
        <v>#VALUE!</v>
      </c>
      <c r="AC499" s="275" t="e">
        <f t="shared" si="171"/>
        <v>#VALUE!</v>
      </c>
      <c r="AD499" s="275" t="e">
        <f t="shared" si="171"/>
        <v>#VALUE!</v>
      </c>
      <c r="AE499" s="276" t="e">
        <f t="shared" si="161"/>
        <v>#VALUE!</v>
      </c>
    </row>
    <row r="500" spans="1:31">
      <c r="A500" s="133" t="e">
        <f t="shared" si="162"/>
        <v>#VALUE!</v>
      </c>
      <c r="B500" s="134" t="e">
        <f t="shared" si="163"/>
        <v>#VALUE!</v>
      </c>
      <c r="C500" s="134" t="e">
        <f t="shared" si="164"/>
        <v>#VALUE!</v>
      </c>
      <c r="D500" s="135" t="e">
        <f t="shared" si="165"/>
        <v>#VALUE!</v>
      </c>
      <c r="E500" s="150" t="e">
        <f t="shared" si="153"/>
        <v>#VALUE!</v>
      </c>
      <c r="F500" s="150" t="e">
        <f t="shared" si="154"/>
        <v>#VALUE!</v>
      </c>
      <c r="G500" s="136" t="e">
        <f t="shared" si="155"/>
        <v>#VALUE!</v>
      </c>
      <c r="H500" s="148" t="e">
        <f t="shared" si="159"/>
        <v>#VALUE!</v>
      </c>
      <c r="I500" s="148" t="e">
        <f t="shared" si="166"/>
        <v>#VALUE!</v>
      </c>
      <c r="J500" s="148" t="e">
        <f t="shared" si="156"/>
        <v>#VALUE!</v>
      </c>
      <c r="K500" s="148" t="e">
        <f t="shared" si="167"/>
        <v>#VALUE!</v>
      </c>
      <c r="L500" s="148" t="e">
        <f t="shared" si="168"/>
        <v>#VALUE!</v>
      </c>
      <c r="M500" s="148" t="e">
        <f t="shared" si="157"/>
        <v>#VALUE!</v>
      </c>
      <c r="N500" s="148" t="e">
        <f t="shared" si="160"/>
        <v>#VALUE!</v>
      </c>
      <c r="O500" s="148"/>
      <c r="P500" s="148"/>
      <c r="Q500" s="148" t="e">
        <f t="shared" si="169"/>
        <v>#VALUE!</v>
      </c>
      <c r="R500" s="148" t="e">
        <f t="shared" si="170"/>
        <v>#VALUE!</v>
      </c>
      <c r="S500" s="137" t="e">
        <f t="shared" si="158"/>
        <v>#VALUE!</v>
      </c>
      <c r="T500" s="275" t="e">
        <f t="shared" si="152"/>
        <v>#VALUE!</v>
      </c>
      <c r="U500" s="275" t="e">
        <f t="shared" si="171"/>
        <v>#VALUE!</v>
      </c>
      <c r="V500" s="275" t="e">
        <f t="shared" si="171"/>
        <v>#VALUE!</v>
      </c>
      <c r="W500" s="275" t="e">
        <f t="shared" si="171"/>
        <v>#VALUE!</v>
      </c>
      <c r="X500" s="275" t="e">
        <f t="shared" si="171"/>
        <v>#VALUE!</v>
      </c>
      <c r="Y500" s="275" t="e">
        <f t="shared" si="171"/>
        <v>#VALUE!</v>
      </c>
      <c r="Z500" s="275" t="e">
        <f t="shared" si="171"/>
        <v>#VALUE!</v>
      </c>
      <c r="AA500" s="275" t="e">
        <f t="shared" si="171"/>
        <v>#VALUE!</v>
      </c>
      <c r="AB500" s="275" t="e">
        <f t="shared" si="171"/>
        <v>#VALUE!</v>
      </c>
      <c r="AC500" s="275" t="e">
        <f t="shared" si="171"/>
        <v>#VALUE!</v>
      </c>
      <c r="AD500" s="275" t="e">
        <f t="shared" si="171"/>
        <v>#VALUE!</v>
      </c>
      <c r="AE500" s="276" t="e">
        <f t="shared" si="161"/>
        <v>#VALUE!</v>
      </c>
    </row>
    <row r="501" spans="1:31">
      <c r="A501" s="133" t="e">
        <f t="shared" si="162"/>
        <v>#VALUE!</v>
      </c>
      <c r="B501" s="134" t="e">
        <f t="shared" si="163"/>
        <v>#VALUE!</v>
      </c>
      <c r="C501" s="134" t="e">
        <f t="shared" si="164"/>
        <v>#VALUE!</v>
      </c>
      <c r="D501" s="135" t="e">
        <f t="shared" si="165"/>
        <v>#VALUE!</v>
      </c>
      <c r="E501" s="150" t="e">
        <f t="shared" si="153"/>
        <v>#VALUE!</v>
      </c>
      <c r="F501" s="150" t="e">
        <f t="shared" si="154"/>
        <v>#VALUE!</v>
      </c>
      <c r="G501" s="136" t="e">
        <f t="shared" si="155"/>
        <v>#VALUE!</v>
      </c>
      <c r="H501" s="148" t="e">
        <f t="shared" si="159"/>
        <v>#VALUE!</v>
      </c>
      <c r="I501" s="148" t="e">
        <f t="shared" si="166"/>
        <v>#VALUE!</v>
      </c>
      <c r="J501" s="148" t="e">
        <f t="shared" si="156"/>
        <v>#VALUE!</v>
      </c>
      <c r="K501" s="148" t="e">
        <f t="shared" si="167"/>
        <v>#VALUE!</v>
      </c>
      <c r="L501" s="148" t="e">
        <f t="shared" si="168"/>
        <v>#VALUE!</v>
      </c>
      <c r="M501" s="148" t="e">
        <f t="shared" si="157"/>
        <v>#VALUE!</v>
      </c>
      <c r="N501" s="148" t="e">
        <f t="shared" si="160"/>
        <v>#VALUE!</v>
      </c>
      <c r="O501" s="148"/>
      <c r="P501" s="148"/>
      <c r="Q501" s="148" t="e">
        <f t="shared" si="169"/>
        <v>#VALUE!</v>
      </c>
      <c r="R501" s="148" t="e">
        <f t="shared" si="170"/>
        <v>#VALUE!</v>
      </c>
      <c r="S501" s="137" t="e">
        <f t="shared" si="158"/>
        <v>#VALUE!</v>
      </c>
      <c r="T501" s="275" t="e">
        <f t="shared" si="152"/>
        <v>#VALUE!</v>
      </c>
      <c r="U501" s="275" t="e">
        <f t="shared" si="171"/>
        <v>#VALUE!</v>
      </c>
      <c r="V501" s="275" t="e">
        <f t="shared" si="171"/>
        <v>#VALUE!</v>
      </c>
      <c r="W501" s="275" t="e">
        <f t="shared" si="171"/>
        <v>#VALUE!</v>
      </c>
      <c r="X501" s="275" t="e">
        <f t="shared" si="171"/>
        <v>#VALUE!</v>
      </c>
      <c r="Y501" s="275" t="e">
        <f t="shared" si="171"/>
        <v>#VALUE!</v>
      </c>
      <c r="Z501" s="275" t="e">
        <f t="shared" si="171"/>
        <v>#VALUE!</v>
      </c>
      <c r="AA501" s="275" t="e">
        <f t="shared" si="171"/>
        <v>#VALUE!</v>
      </c>
      <c r="AB501" s="275" t="e">
        <f t="shared" si="171"/>
        <v>#VALUE!</v>
      </c>
      <c r="AC501" s="275" t="e">
        <f t="shared" si="171"/>
        <v>#VALUE!</v>
      </c>
      <c r="AD501" s="275" t="e">
        <f t="shared" si="171"/>
        <v>#VALUE!</v>
      </c>
      <c r="AE501" s="276" t="e">
        <f t="shared" si="161"/>
        <v>#VALUE!</v>
      </c>
    </row>
    <row r="502" spans="1:31">
      <c r="A502" s="133" t="e">
        <f t="shared" si="162"/>
        <v>#VALUE!</v>
      </c>
      <c r="B502" s="134" t="e">
        <f t="shared" si="163"/>
        <v>#VALUE!</v>
      </c>
      <c r="C502" s="134" t="e">
        <f t="shared" si="164"/>
        <v>#VALUE!</v>
      </c>
      <c r="D502" s="135" t="e">
        <f t="shared" si="165"/>
        <v>#VALUE!</v>
      </c>
      <c r="E502" s="150" t="e">
        <f t="shared" si="153"/>
        <v>#VALUE!</v>
      </c>
      <c r="F502" s="150" t="e">
        <f t="shared" si="154"/>
        <v>#VALUE!</v>
      </c>
      <c r="G502" s="136" t="e">
        <f t="shared" si="155"/>
        <v>#VALUE!</v>
      </c>
      <c r="H502" s="148" t="e">
        <f t="shared" si="159"/>
        <v>#VALUE!</v>
      </c>
      <c r="I502" s="148" t="e">
        <f t="shared" si="166"/>
        <v>#VALUE!</v>
      </c>
      <c r="J502" s="148" t="e">
        <f t="shared" si="156"/>
        <v>#VALUE!</v>
      </c>
      <c r="K502" s="148" t="e">
        <f t="shared" si="167"/>
        <v>#VALUE!</v>
      </c>
      <c r="L502" s="148" t="e">
        <f t="shared" si="168"/>
        <v>#VALUE!</v>
      </c>
      <c r="M502" s="148" t="e">
        <f t="shared" si="157"/>
        <v>#VALUE!</v>
      </c>
      <c r="N502" s="148" t="e">
        <f t="shared" si="160"/>
        <v>#VALUE!</v>
      </c>
      <c r="O502" s="148"/>
      <c r="P502" s="148"/>
      <c r="Q502" s="148" t="e">
        <f t="shared" si="169"/>
        <v>#VALUE!</v>
      </c>
      <c r="R502" s="148" t="e">
        <f t="shared" si="170"/>
        <v>#VALUE!</v>
      </c>
      <c r="S502" s="137" t="e">
        <f t="shared" si="158"/>
        <v>#VALUE!</v>
      </c>
      <c r="T502" s="275" t="e">
        <f t="shared" si="152"/>
        <v>#VALUE!</v>
      </c>
      <c r="U502" s="275" t="e">
        <f t="shared" si="171"/>
        <v>#VALUE!</v>
      </c>
      <c r="V502" s="275" t="e">
        <f t="shared" si="171"/>
        <v>#VALUE!</v>
      </c>
      <c r="W502" s="275" t="e">
        <f t="shared" si="171"/>
        <v>#VALUE!</v>
      </c>
      <c r="X502" s="275" t="e">
        <f t="shared" si="171"/>
        <v>#VALUE!</v>
      </c>
      <c r="Y502" s="275" t="e">
        <f t="shared" si="171"/>
        <v>#VALUE!</v>
      </c>
      <c r="Z502" s="275" t="e">
        <f t="shared" si="171"/>
        <v>#VALUE!</v>
      </c>
      <c r="AA502" s="275" t="e">
        <f t="shared" ref="U502:AD528" si="172">MAX(0,MIN(MAX(0,$M502),AA$7)-AA$6)</f>
        <v>#VALUE!</v>
      </c>
      <c r="AB502" s="275" t="e">
        <f t="shared" si="172"/>
        <v>#VALUE!</v>
      </c>
      <c r="AC502" s="275" t="e">
        <f t="shared" si="172"/>
        <v>#VALUE!</v>
      </c>
      <c r="AD502" s="275" t="e">
        <f t="shared" si="172"/>
        <v>#VALUE!</v>
      </c>
      <c r="AE502" s="276" t="e">
        <f t="shared" si="161"/>
        <v>#VALUE!</v>
      </c>
    </row>
    <row r="503" spans="1:31">
      <c r="A503" s="133" t="e">
        <f t="shared" si="162"/>
        <v>#VALUE!</v>
      </c>
      <c r="B503" s="134" t="e">
        <f t="shared" si="163"/>
        <v>#VALUE!</v>
      </c>
      <c r="C503" s="134" t="e">
        <f t="shared" si="164"/>
        <v>#VALUE!</v>
      </c>
      <c r="D503" s="135" t="e">
        <f t="shared" si="165"/>
        <v>#VALUE!</v>
      </c>
      <c r="E503" s="150" t="e">
        <f t="shared" si="153"/>
        <v>#VALUE!</v>
      </c>
      <c r="F503" s="150" t="e">
        <f t="shared" si="154"/>
        <v>#VALUE!</v>
      </c>
      <c r="G503" s="136" t="e">
        <f t="shared" si="155"/>
        <v>#VALUE!</v>
      </c>
      <c r="H503" s="148" t="e">
        <f t="shared" si="159"/>
        <v>#VALUE!</v>
      </c>
      <c r="I503" s="148" t="e">
        <f t="shared" si="166"/>
        <v>#VALUE!</v>
      </c>
      <c r="J503" s="148" t="e">
        <f t="shared" si="156"/>
        <v>#VALUE!</v>
      </c>
      <c r="K503" s="148" t="e">
        <f t="shared" si="167"/>
        <v>#VALUE!</v>
      </c>
      <c r="L503" s="148" t="e">
        <f t="shared" si="168"/>
        <v>#VALUE!</v>
      </c>
      <c r="M503" s="148" t="e">
        <f t="shared" si="157"/>
        <v>#VALUE!</v>
      </c>
      <c r="N503" s="148" t="e">
        <f t="shared" si="160"/>
        <v>#VALUE!</v>
      </c>
      <c r="O503" s="148"/>
      <c r="P503" s="148"/>
      <c r="Q503" s="148" t="e">
        <f t="shared" si="169"/>
        <v>#VALUE!</v>
      </c>
      <c r="R503" s="148" t="e">
        <f t="shared" si="170"/>
        <v>#VALUE!</v>
      </c>
      <c r="S503" s="137" t="e">
        <f t="shared" si="158"/>
        <v>#VALUE!</v>
      </c>
      <c r="T503" s="275" t="e">
        <f t="shared" si="152"/>
        <v>#VALUE!</v>
      </c>
      <c r="U503" s="275" t="e">
        <f t="shared" si="172"/>
        <v>#VALUE!</v>
      </c>
      <c r="V503" s="275" t="e">
        <f t="shared" si="172"/>
        <v>#VALUE!</v>
      </c>
      <c r="W503" s="275" t="e">
        <f t="shared" si="172"/>
        <v>#VALUE!</v>
      </c>
      <c r="X503" s="275" t="e">
        <f t="shared" si="172"/>
        <v>#VALUE!</v>
      </c>
      <c r="Y503" s="275" t="e">
        <f t="shared" si="172"/>
        <v>#VALUE!</v>
      </c>
      <c r="Z503" s="275" t="e">
        <f t="shared" si="172"/>
        <v>#VALUE!</v>
      </c>
      <c r="AA503" s="275" t="e">
        <f t="shared" si="172"/>
        <v>#VALUE!</v>
      </c>
      <c r="AB503" s="275" t="e">
        <f t="shared" si="172"/>
        <v>#VALUE!</v>
      </c>
      <c r="AC503" s="275" t="e">
        <f t="shared" si="172"/>
        <v>#VALUE!</v>
      </c>
      <c r="AD503" s="275" t="e">
        <f t="shared" si="172"/>
        <v>#VALUE!</v>
      </c>
      <c r="AE503" s="276" t="e">
        <f t="shared" si="161"/>
        <v>#VALUE!</v>
      </c>
    </row>
    <row r="504" spans="1:31">
      <c r="A504" s="133" t="e">
        <f t="shared" si="162"/>
        <v>#VALUE!</v>
      </c>
      <c r="B504" s="134" t="e">
        <f t="shared" si="163"/>
        <v>#VALUE!</v>
      </c>
      <c r="C504" s="134" t="e">
        <f t="shared" si="164"/>
        <v>#VALUE!</v>
      </c>
      <c r="D504" s="135" t="e">
        <f t="shared" si="165"/>
        <v>#VALUE!</v>
      </c>
      <c r="E504" s="150" t="e">
        <f t="shared" si="153"/>
        <v>#VALUE!</v>
      </c>
      <c r="F504" s="150" t="e">
        <f t="shared" si="154"/>
        <v>#VALUE!</v>
      </c>
      <c r="G504" s="136" t="e">
        <f t="shared" si="155"/>
        <v>#VALUE!</v>
      </c>
      <c r="H504" s="148" t="e">
        <f t="shared" si="159"/>
        <v>#VALUE!</v>
      </c>
      <c r="I504" s="148" t="e">
        <f t="shared" si="166"/>
        <v>#VALUE!</v>
      </c>
      <c r="J504" s="148" t="e">
        <f t="shared" si="156"/>
        <v>#VALUE!</v>
      </c>
      <c r="K504" s="148" t="e">
        <f t="shared" si="167"/>
        <v>#VALUE!</v>
      </c>
      <c r="L504" s="148" t="e">
        <f t="shared" si="168"/>
        <v>#VALUE!</v>
      </c>
      <c r="M504" s="148" t="e">
        <f t="shared" si="157"/>
        <v>#VALUE!</v>
      </c>
      <c r="N504" s="148" t="e">
        <f t="shared" si="160"/>
        <v>#VALUE!</v>
      </c>
      <c r="O504" s="148"/>
      <c r="P504" s="148"/>
      <c r="Q504" s="148" t="e">
        <f t="shared" si="169"/>
        <v>#VALUE!</v>
      </c>
      <c r="R504" s="148" t="e">
        <f t="shared" si="170"/>
        <v>#VALUE!</v>
      </c>
      <c r="S504" s="137" t="e">
        <f t="shared" si="158"/>
        <v>#VALUE!</v>
      </c>
      <c r="T504" s="275" t="e">
        <f t="shared" si="152"/>
        <v>#VALUE!</v>
      </c>
      <c r="U504" s="275" t="e">
        <f t="shared" si="172"/>
        <v>#VALUE!</v>
      </c>
      <c r="V504" s="275" t="e">
        <f t="shared" si="172"/>
        <v>#VALUE!</v>
      </c>
      <c r="W504" s="275" t="e">
        <f t="shared" si="172"/>
        <v>#VALUE!</v>
      </c>
      <c r="X504" s="275" t="e">
        <f t="shared" si="172"/>
        <v>#VALUE!</v>
      </c>
      <c r="Y504" s="275" t="e">
        <f t="shared" si="172"/>
        <v>#VALUE!</v>
      </c>
      <c r="Z504" s="275" t="e">
        <f t="shared" si="172"/>
        <v>#VALUE!</v>
      </c>
      <c r="AA504" s="275" t="e">
        <f t="shared" si="172"/>
        <v>#VALUE!</v>
      </c>
      <c r="AB504" s="275" t="e">
        <f t="shared" si="172"/>
        <v>#VALUE!</v>
      </c>
      <c r="AC504" s="275" t="e">
        <f t="shared" si="172"/>
        <v>#VALUE!</v>
      </c>
      <c r="AD504" s="275" t="e">
        <f t="shared" si="172"/>
        <v>#VALUE!</v>
      </c>
      <c r="AE504" s="276" t="e">
        <f t="shared" si="161"/>
        <v>#VALUE!</v>
      </c>
    </row>
    <row r="505" spans="1:31">
      <c r="A505" s="133" t="e">
        <f t="shared" si="162"/>
        <v>#VALUE!</v>
      </c>
      <c r="B505" s="134" t="e">
        <f t="shared" si="163"/>
        <v>#VALUE!</v>
      </c>
      <c r="C505" s="134" t="e">
        <f t="shared" si="164"/>
        <v>#VALUE!</v>
      </c>
      <c r="D505" s="135" t="e">
        <f t="shared" si="165"/>
        <v>#VALUE!</v>
      </c>
      <c r="E505" s="150" t="e">
        <f t="shared" si="153"/>
        <v>#VALUE!</v>
      </c>
      <c r="F505" s="150" t="e">
        <f t="shared" si="154"/>
        <v>#VALUE!</v>
      </c>
      <c r="G505" s="136" t="e">
        <f t="shared" si="155"/>
        <v>#VALUE!</v>
      </c>
      <c r="H505" s="148" t="e">
        <f t="shared" si="159"/>
        <v>#VALUE!</v>
      </c>
      <c r="I505" s="148" t="e">
        <f t="shared" si="166"/>
        <v>#VALUE!</v>
      </c>
      <c r="J505" s="148" t="e">
        <f t="shared" si="156"/>
        <v>#VALUE!</v>
      </c>
      <c r="K505" s="148" t="e">
        <f t="shared" si="167"/>
        <v>#VALUE!</v>
      </c>
      <c r="L505" s="148" t="e">
        <f t="shared" si="168"/>
        <v>#VALUE!</v>
      </c>
      <c r="M505" s="148" t="e">
        <f t="shared" si="157"/>
        <v>#VALUE!</v>
      </c>
      <c r="N505" s="148" t="e">
        <f t="shared" si="160"/>
        <v>#VALUE!</v>
      </c>
      <c r="O505" s="148"/>
      <c r="P505" s="148"/>
      <c r="Q505" s="148" t="e">
        <f t="shared" si="169"/>
        <v>#VALUE!</v>
      </c>
      <c r="R505" s="148" t="e">
        <f t="shared" si="170"/>
        <v>#VALUE!</v>
      </c>
      <c r="S505" s="137" t="e">
        <f t="shared" si="158"/>
        <v>#VALUE!</v>
      </c>
      <c r="T505" s="275" t="e">
        <f t="shared" si="152"/>
        <v>#VALUE!</v>
      </c>
      <c r="U505" s="275" t="e">
        <f t="shared" si="172"/>
        <v>#VALUE!</v>
      </c>
      <c r="V505" s="275" t="e">
        <f t="shared" si="172"/>
        <v>#VALUE!</v>
      </c>
      <c r="W505" s="275" t="e">
        <f t="shared" si="172"/>
        <v>#VALUE!</v>
      </c>
      <c r="X505" s="275" t="e">
        <f t="shared" si="172"/>
        <v>#VALUE!</v>
      </c>
      <c r="Y505" s="275" t="e">
        <f t="shared" si="172"/>
        <v>#VALUE!</v>
      </c>
      <c r="Z505" s="275" t="e">
        <f t="shared" si="172"/>
        <v>#VALUE!</v>
      </c>
      <c r="AA505" s="275" t="e">
        <f t="shared" si="172"/>
        <v>#VALUE!</v>
      </c>
      <c r="AB505" s="275" t="e">
        <f t="shared" si="172"/>
        <v>#VALUE!</v>
      </c>
      <c r="AC505" s="275" t="e">
        <f t="shared" si="172"/>
        <v>#VALUE!</v>
      </c>
      <c r="AD505" s="275" t="e">
        <f t="shared" si="172"/>
        <v>#VALUE!</v>
      </c>
      <c r="AE505" s="276" t="e">
        <f t="shared" si="161"/>
        <v>#VALUE!</v>
      </c>
    </row>
    <row r="506" spans="1:31">
      <c r="A506" s="133" t="e">
        <f t="shared" si="162"/>
        <v>#VALUE!</v>
      </c>
      <c r="B506" s="134" t="e">
        <f t="shared" si="163"/>
        <v>#VALUE!</v>
      </c>
      <c r="C506" s="134" t="e">
        <f t="shared" si="164"/>
        <v>#VALUE!</v>
      </c>
      <c r="D506" s="135" t="e">
        <f t="shared" si="165"/>
        <v>#VALUE!</v>
      </c>
      <c r="E506" s="150" t="e">
        <f t="shared" si="153"/>
        <v>#VALUE!</v>
      </c>
      <c r="F506" s="150" t="e">
        <f t="shared" si="154"/>
        <v>#VALUE!</v>
      </c>
      <c r="G506" s="136" t="e">
        <f t="shared" si="155"/>
        <v>#VALUE!</v>
      </c>
      <c r="H506" s="148" t="e">
        <f t="shared" si="159"/>
        <v>#VALUE!</v>
      </c>
      <c r="I506" s="148" t="e">
        <f t="shared" si="166"/>
        <v>#VALUE!</v>
      </c>
      <c r="J506" s="148" t="e">
        <f t="shared" si="156"/>
        <v>#VALUE!</v>
      </c>
      <c r="K506" s="148" t="e">
        <f t="shared" si="167"/>
        <v>#VALUE!</v>
      </c>
      <c r="L506" s="148" t="e">
        <f t="shared" si="168"/>
        <v>#VALUE!</v>
      </c>
      <c r="M506" s="148" t="e">
        <f t="shared" si="157"/>
        <v>#VALUE!</v>
      </c>
      <c r="N506" s="148" t="e">
        <f t="shared" si="160"/>
        <v>#VALUE!</v>
      </c>
      <c r="O506" s="148"/>
      <c r="P506" s="148"/>
      <c r="Q506" s="148" t="e">
        <f t="shared" si="169"/>
        <v>#VALUE!</v>
      </c>
      <c r="R506" s="148" t="e">
        <f t="shared" si="170"/>
        <v>#VALUE!</v>
      </c>
      <c r="S506" s="137" t="e">
        <f t="shared" si="158"/>
        <v>#VALUE!</v>
      </c>
      <c r="T506" s="275" t="e">
        <f t="shared" si="152"/>
        <v>#VALUE!</v>
      </c>
      <c r="U506" s="275" t="e">
        <f t="shared" si="172"/>
        <v>#VALUE!</v>
      </c>
      <c r="V506" s="275" t="e">
        <f t="shared" si="172"/>
        <v>#VALUE!</v>
      </c>
      <c r="W506" s="275" t="e">
        <f t="shared" si="172"/>
        <v>#VALUE!</v>
      </c>
      <c r="X506" s="275" t="e">
        <f t="shared" si="172"/>
        <v>#VALUE!</v>
      </c>
      <c r="Y506" s="275" t="e">
        <f t="shared" si="172"/>
        <v>#VALUE!</v>
      </c>
      <c r="Z506" s="275" t="e">
        <f t="shared" si="172"/>
        <v>#VALUE!</v>
      </c>
      <c r="AA506" s="275" t="e">
        <f t="shared" si="172"/>
        <v>#VALUE!</v>
      </c>
      <c r="AB506" s="275" t="e">
        <f t="shared" si="172"/>
        <v>#VALUE!</v>
      </c>
      <c r="AC506" s="275" t="e">
        <f t="shared" si="172"/>
        <v>#VALUE!</v>
      </c>
      <c r="AD506" s="275" t="e">
        <f t="shared" si="172"/>
        <v>#VALUE!</v>
      </c>
      <c r="AE506" s="276" t="e">
        <f t="shared" si="161"/>
        <v>#VALUE!</v>
      </c>
    </row>
    <row r="507" spans="1:31">
      <c r="A507" s="133" t="e">
        <f t="shared" si="162"/>
        <v>#VALUE!</v>
      </c>
      <c r="B507" s="134" t="e">
        <f t="shared" si="163"/>
        <v>#VALUE!</v>
      </c>
      <c r="C507" s="134" t="e">
        <f t="shared" si="164"/>
        <v>#VALUE!</v>
      </c>
      <c r="D507" s="135" t="e">
        <f t="shared" si="165"/>
        <v>#VALUE!</v>
      </c>
      <c r="E507" s="150" t="e">
        <f t="shared" si="153"/>
        <v>#VALUE!</v>
      </c>
      <c r="F507" s="150" t="e">
        <f t="shared" si="154"/>
        <v>#VALUE!</v>
      </c>
      <c r="G507" s="136" t="e">
        <f t="shared" si="155"/>
        <v>#VALUE!</v>
      </c>
      <c r="H507" s="148" t="e">
        <f t="shared" si="159"/>
        <v>#VALUE!</v>
      </c>
      <c r="I507" s="148" t="e">
        <f t="shared" si="166"/>
        <v>#VALUE!</v>
      </c>
      <c r="J507" s="148" t="e">
        <f t="shared" si="156"/>
        <v>#VALUE!</v>
      </c>
      <c r="K507" s="148" t="e">
        <f t="shared" si="167"/>
        <v>#VALUE!</v>
      </c>
      <c r="L507" s="148" t="e">
        <f t="shared" si="168"/>
        <v>#VALUE!</v>
      </c>
      <c r="M507" s="148" t="e">
        <f t="shared" si="157"/>
        <v>#VALUE!</v>
      </c>
      <c r="N507" s="148" t="e">
        <f t="shared" si="160"/>
        <v>#VALUE!</v>
      </c>
      <c r="O507" s="148"/>
      <c r="P507" s="148"/>
      <c r="Q507" s="148" t="e">
        <f t="shared" si="169"/>
        <v>#VALUE!</v>
      </c>
      <c r="R507" s="148" t="e">
        <f t="shared" si="170"/>
        <v>#VALUE!</v>
      </c>
      <c r="S507" s="137" t="e">
        <f t="shared" si="158"/>
        <v>#VALUE!</v>
      </c>
      <c r="T507" s="275" t="e">
        <f t="shared" si="152"/>
        <v>#VALUE!</v>
      </c>
      <c r="U507" s="275" t="e">
        <f t="shared" si="172"/>
        <v>#VALUE!</v>
      </c>
      <c r="V507" s="275" t="e">
        <f t="shared" si="172"/>
        <v>#VALUE!</v>
      </c>
      <c r="W507" s="275" t="e">
        <f t="shared" si="172"/>
        <v>#VALUE!</v>
      </c>
      <c r="X507" s="275" t="e">
        <f t="shared" si="172"/>
        <v>#VALUE!</v>
      </c>
      <c r="Y507" s="275" t="e">
        <f t="shared" si="172"/>
        <v>#VALUE!</v>
      </c>
      <c r="Z507" s="275" t="e">
        <f t="shared" si="172"/>
        <v>#VALUE!</v>
      </c>
      <c r="AA507" s="275" t="e">
        <f t="shared" si="172"/>
        <v>#VALUE!</v>
      </c>
      <c r="AB507" s="275" t="e">
        <f t="shared" si="172"/>
        <v>#VALUE!</v>
      </c>
      <c r="AC507" s="275" t="e">
        <f t="shared" si="172"/>
        <v>#VALUE!</v>
      </c>
      <c r="AD507" s="275" t="e">
        <f t="shared" si="172"/>
        <v>#VALUE!</v>
      </c>
      <c r="AE507" s="276" t="e">
        <f t="shared" si="161"/>
        <v>#VALUE!</v>
      </c>
    </row>
    <row r="508" spans="1:31">
      <c r="A508" s="133" t="e">
        <f t="shared" si="162"/>
        <v>#VALUE!</v>
      </c>
      <c r="B508" s="134" t="e">
        <f t="shared" si="163"/>
        <v>#VALUE!</v>
      </c>
      <c r="C508" s="134" t="e">
        <f t="shared" si="164"/>
        <v>#VALUE!</v>
      </c>
      <c r="D508" s="135" t="e">
        <f t="shared" si="165"/>
        <v>#VALUE!</v>
      </c>
      <c r="E508" s="150" t="e">
        <f t="shared" si="153"/>
        <v>#VALUE!</v>
      </c>
      <c r="F508" s="150" t="e">
        <f t="shared" si="154"/>
        <v>#VALUE!</v>
      </c>
      <c r="G508" s="136" t="e">
        <f t="shared" si="155"/>
        <v>#VALUE!</v>
      </c>
      <c r="H508" s="148" t="e">
        <f t="shared" si="159"/>
        <v>#VALUE!</v>
      </c>
      <c r="I508" s="148" t="e">
        <f t="shared" si="166"/>
        <v>#VALUE!</v>
      </c>
      <c r="J508" s="148" t="e">
        <f t="shared" si="156"/>
        <v>#VALUE!</v>
      </c>
      <c r="K508" s="148" t="e">
        <f t="shared" si="167"/>
        <v>#VALUE!</v>
      </c>
      <c r="L508" s="148" t="e">
        <f t="shared" si="168"/>
        <v>#VALUE!</v>
      </c>
      <c r="M508" s="148" t="e">
        <f t="shared" si="157"/>
        <v>#VALUE!</v>
      </c>
      <c r="N508" s="148" t="e">
        <f t="shared" si="160"/>
        <v>#VALUE!</v>
      </c>
      <c r="O508" s="148"/>
      <c r="P508" s="148"/>
      <c r="Q508" s="148" t="e">
        <f t="shared" si="169"/>
        <v>#VALUE!</v>
      </c>
      <c r="R508" s="148" t="e">
        <f t="shared" si="170"/>
        <v>#VALUE!</v>
      </c>
      <c r="S508" s="137" t="e">
        <f t="shared" si="158"/>
        <v>#VALUE!</v>
      </c>
      <c r="T508" s="275" t="e">
        <f t="shared" si="152"/>
        <v>#VALUE!</v>
      </c>
      <c r="U508" s="275" t="e">
        <f t="shared" si="172"/>
        <v>#VALUE!</v>
      </c>
      <c r="V508" s="275" t="e">
        <f t="shared" si="172"/>
        <v>#VALUE!</v>
      </c>
      <c r="W508" s="275" t="e">
        <f t="shared" si="172"/>
        <v>#VALUE!</v>
      </c>
      <c r="X508" s="275" t="e">
        <f t="shared" si="172"/>
        <v>#VALUE!</v>
      </c>
      <c r="Y508" s="275" t="e">
        <f t="shared" si="172"/>
        <v>#VALUE!</v>
      </c>
      <c r="Z508" s="275" t="e">
        <f t="shared" si="172"/>
        <v>#VALUE!</v>
      </c>
      <c r="AA508" s="275" t="e">
        <f t="shared" si="172"/>
        <v>#VALUE!</v>
      </c>
      <c r="AB508" s="275" t="e">
        <f t="shared" si="172"/>
        <v>#VALUE!</v>
      </c>
      <c r="AC508" s="275" t="e">
        <f t="shared" si="172"/>
        <v>#VALUE!</v>
      </c>
      <c r="AD508" s="275" t="e">
        <f t="shared" si="172"/>
        <v>#VALUE!</v>
      </c>
      <c r="AE508" s="276" t="e">
        <f t="shared" si="161"/>
        <v>#VALUE!</v>
      </c>
    </row>
    <row r="509" spans="1:31">
      <c r="A509" s="133" t="e">
        <f t="shared" si="162"/>
        <v>#VALUE!</v>
      </c>
      <c r="B509" s="134" t="e">
        <f t="shared" si="163"/>
        <v>#VALUE!</v>
      </c>
      <c r="C509" s="134" t="e">
        <f t="shared" si="164"/>
        <v>#VALUE!</v>
      </c>
      <c r="D509" s="135" t="e">
        <f t="shared" si="165"/>
        <v>#VALUE!</v>
      </c>
      <c r="E509" s="150" t="e">
        <f t="shared" si="153"/>
        <v>#VALUE!</v>
      </c>
      <c r="F509" s="150" t="e">
        <f t="shared" si="154"/>
        <v>#VALUE!</v>
      </c>
      <c r="G509" s="136" t="e">
        <f t="shared" si="155"/>
        <v>#VALUE!</v>
      </c>
      <c r="H509" s="148" t="e">
        <f t="shared" si="159"/>
        <v>#VALUE!</v>
      </c>
      <c r="I509" s="148" t="e">
        <f t="shared" si="166"/>
        <v>#VALUE!</v>
      </c>
      <c r="J509" s="148" t="e">
        <f t="shared" si="156"/>
        <v>#VALUE!</v>
      </c>
      <c r="K509" s="148" t="e">
        <f t="shared" si="167"/>
        <v>#VALUE!</v>
      </c>
      <c r="L509" s="148" t="e">
        <f t="shared" si="168"/>
        <v>#VALUE!</v>
      </c>
      <c r="M509" s="148" t="e">
        <f t="shared" si="157"/>
        <v>#VALUE!</v>
      </c>
      <c r="N509" s="148" t="e">
        <f t="shared" si="160"/>
        <v>#VALUE!</v>
      </c>
      <c r="O509" s="148"/>
      <c r="P509" s="148"/>
      <c r="Q509" s="148" t="e">
        <f t="shared" si="169"/>
        <v>#VALUE!</v>
      </c>
      <c r="R509" s="148" t="e">
        <f t="shared" si="170"/>
        <v>#VALUE!</v>
      </c>
      <c r="S509" s="137" t="e">
        <f t="shared" si="158"/>
        <v>#VALUE!</v>
      </c>
      <c r="T509" s="275" t="e">
        <f t="shared" si="152"/>
        <v>#VALUE!</v>
      </c>
      <c r="U509" s="275" t="e">
        <f t="shared" si="172"/>
        <v>#VALUE!</v>
      </c>
      <c r="V509" s="275" t="e">
        <f t="shared" si="172"/>
        <v>#VALUE!</v>
      </c>
      <c r="W509" s="275" t="e">
        <f t="shared" si="172"/>
        <v>#VALUE!</v>
      </c>
      <c r="X509" s="275" t="e">
        <f t="shared" si="172"/>
        <v>#VALUE!</v>
      </c>
      <c r="Y509" s="275" t="e">
        <f t="shared" si="172"/>
        <v>#VALUE!</v>
      </c>
      <c r="Z509" s="275" t="e">
        <f t="shared" si="172"/>
        <v>#VALUE!</v>
      </c>
      <c r="AA509" s="275" t="e">
        <f t="shared" si="172"/>
        <v>#VALUE!</v>
      </c>
      <c r="AB509" s="275" t="e">
        <f t="shared" si="172"/>
        <v>#VALUE!</v>
      </c>
      <c r="AC509" s="275" t="e">
        <f t="shared" si="172"/>
        <v>#VALUE!</v>
      </c>
      <c r="AD509" s="275" t="e">
        <f t="shared" si="172"/>
        <v>#VALUE!</v>
      </c>
      <c r="AE509" s="276" t="e">
        <f t="shared" si="161"/>
        <v>#VALUE!</v>
      </c>
    </row>
    <row r="510" spans="1:31">
      <c r="A510" s="133" t="e">
        <f t="shared" si="162"/>
        <v>#VALUE!</v>
      </c>
      <c r="B510" s="134" t="e">
        <f t="shared" si="163"/>
        <v>#VALUE!</v>
      </c>
      <c r="C510" s="134" t="e">
        <f t="shared" si="164"/>
        <v>#VALUE!</v>
      </c>
      <c r="D510" s="135" t="e">
        <f t="shared" si="165"/>
        <v>#VALUE!</v>
      </c>
      <c r="E510" s="150" t="e">
        <f t="shared" si="153"/>
        <v>#VALUE!</v>
      </c>
      <c r="F510" s="150" t="e">
        <f t="shared" si="154"/>
        <v>#VALUE!</v>
      </c>
      <c r="G510" s="136" t="e">
        <f t="shared" si="155"/>
        <v>#VALUE!</v>
      </c>
      <c r="H510" s="148" t="e">
        <f t="shared" si="159"/>
        <v>#VALUE!</v>
      </c>
      <c r="I510" s="148" t="e">
        <f t="shared" si="166"/>
        <v>#VALUE!</v>
      </c>
      <c r="J510" s="148" t="e">
        <f t="shared" si="156"/>
        <v>#VALUE!</v>
      </c>
      <c r="K510" s="148" t="e">
        <f t="shared" si="167"/>
        <v>#VALUE!</v>
      </c>
      <c r="L510" s="148" t="e">
        <f t="shared" si="168"/>
        <v>#VALUE!</v>
      </c>
      <c r="M510" s="148" t="e">
        <f t="shared" si="157"/>
        <v>#VALUE!</v>
      </c>
      <c r="N510" s="148" t="e">
        <f t="shared" si="160"/>
        <v>#VALUE!</v>
      </c>
      <c r="O510" s="148"/>
      <c r="P510" s="148"/>
      <c r="Q510" s="148" t="e">
        <f t="shared" si="169"/>
        <v>#VALUE!</v>
      </c>
      <c r="R510" s="148" t="e">
        <f t="shared" si="170"/>
        <v>#VALUE!</v>
      </c>
      <c r="S510" s="137" t="e">
        <f t="shared" si="158"/>
        <v>#VALUE!</v>
      </c>
      <c r="T510" s="275" t="e">
        <f t="shared" si="152"/>
        <v>#VALUE!</v>
      </c>
      <c r="U510" s="275" t="e">
        <f t="shared" si="172"/>
        <v>#VALUE!</v>
      </c>
      <c r="V510" s="275" t="e">
        <f t="shared" si="172"/>
        <v>#VALUE!</v>
      </c>
      <c r="W510" s="275" t="e">
        <f t="shared" si="172"/>
        <v>#VALUE!</v>
      </c>
      <c r="X510" s="275" t="e">
        <f t="shared" si="172"/>
        <v>#VALUE!</v>
      </c>
      <c r="Y510" s="275" t="e">
        <f t="shared" si="172"/>
        <v>#VALUE!</v>
      </c>
      <c r="Z510" s="275" t="e">
        <f t="shared" si="172"/>
        <v>#VALUE!</v>
      </c>
      <c r="AA510" s="275" t="e">
        <f t="shared" si="172"/>
        <v>#VALUE!</v>
      </c>
      <c r="AB510" s="275" t="e">
        <f t="shared" si="172"/>
        <v>#VALUE!</v>
      </c>
      <c r="AC510" s="275" t="e">
        <f t="shared" si="172"/>
        <v>#VALUE!</v>
      </c>
      <c r="AD510" s="275" t="e">
        <f t="shared" si="172"/>
        <v>#VALUE!</v>
      </c>
      <c r="AE510" s="276" t="e">
        <f t="shared" si="161"/>
        <v>#VALUE!</v>
      </c>
    </row>
    <row r="511" spans="1:31">
      <c r="A511" s="133" t="e">
        <f t="shared" si="162"/>
        <v>#VALUE!</v>
      </c>
      <c r="B511" s="134" t="e">
        <f t="shared" si="163"/>
        <v>#VALUE!</v>
      </c>
      <c r="C511" s="134" t="e">
        <f t="shared" si="164"/>
        <v>#VALUE!</v>
      </c>
      <c r="D511" s="135" t="e">
        <f t="shared" si="165"/>
        <v>#VALUE!</v>
      </c>
      <c r="E511" s="150" t="e">
        <f t="shared" si="153"/>
        <v>#VALUE!</v>
      </c>
      <c r="F511" s="150" t="e">
        <f t="shared" si="154"/>
        <v>#VALUE!</v>
      </c>
      <c r="G511" s="136" t="e">
        <f t="shared" si="155"/>
        <v>#VALUE!</v>
      </c>
      <c r="H511" s="148" t="e">
        <f t="shared" si="159"/>
        <v>#VALUE!</v>
      </c>
      <c r="I511" s="148" t="e">
        <f t="shared" si="166"/>
        <v>#VALUE!</v>
      </c>
      <c r="J511" s="148" t="e">
        <f t="shared" si="156"/>
        <v>#VALUE!</v>
      </c>
      <c r="K511" s="148" t="e">
        <f t="shared" si="167"/>
        <v>#VALUE!</v>
      </c>
      <c r="L511" s="148" t="e">
        <f t="shared" si="168"/>
        <v>#VALUE!</v>
      </c>
      <c r="M511" s="148" t="e">
        <f t="shared" si="157"/>
        <v>#VALUE!</v>
      </c>
      <c r="N511" s="148" t="e">
        <f t="shared" si="160"/>
        <v>#VALUE!</v>
      </c>
      <c r="O511" s="148"/>
      <c r="P511" s="148"/>
      <c r="Q511" s="148" t="e">
        <f t="shared" si="169"/>
        <v>#VALUE!</v>
      </c>
      <c r="R511" s="148" t="e">
        <f t="shared" si="170"/>
        <v>#VALUE!</v>
      </c>
      <c r="S511" s="137" t="e">
        <f t="shared" si="158"/>
        <v>#VALUE!</v>
      </c>
      <c r="T511" s="275" t="e">
        <f t="shared" si="152"/>
        <v>#VALUE!</v>
      </c>
      <c r="U511" s="275" t="e">
        <f t="shared" si="172"/>
        <v>#VALUE!</v>
      </c>
      <c r="V511" s="275" t="e">
        <f t="shared" si="172"/>
        <v>#VALUE!</v>
      </c>
      <c r="W511" s="275" t="e">
        <f t="shared" si="172"/>
        <v>#VALUE!</v>
      </c>
      <c r="X511" s="275" t="e">
        <f t="shared" si="172"/>
        <v>#VALUE!</v>
      </c>
      <c r="Y511" s="275" t="e">
        <f t="shared" si="172"/>
        <v>#VALUE!</v>
      </c>
      <c r="Z511" s="275" t="e">
        <f t="shared" si="172"/>
        <v>#VALUE!</v>
      </c>
      <c r="AA511" s="275" t="e">
        <f t="shared" si="172"/>
        <v>#VALUE!</v>
      </c>
      <c r="AB511" s="275" t="e">
        <f t="shared" si="172"/>
        <v>#VALUE!</v>
      </c>
      <c r="AC511" s="275" t="e">
        <f t="shared" si="172"/>
        <v>#VALUE!</v>
      </c>
      <c r="AD511" s="275" t="e">
        <f t="shared" si="172"/>
        <v>#VALUE!</v>
      </c>
      <c r="AE511" s="276" t="e">
        <f t="shared" si="161"/>
        <v>#VALUE!</v>
      </c>
    </row>
    <row r="512" spans="1:31">
      <c r="A512" s="133" t="e">
        <f t="shared" si="162"/>
        <v>#VALUE!</v>
      </c>
      <c r="B512" s="134" t="e">
        <f t="shared" si="163"/>
        <v>#VALUE!</v>
      </c>
      <c r="C512" s="134" t="e">
        <f t="shared" si="164"/>
        <v>#VALUE!</v>
      </c>
      <c r="D512" s="135" t="e">
        <f t="shared" si="165"/>
        <v>#VALUE!</v>
      </c>
      <c r="E512" s="150" t="e">
        <f t="shared" si="153"/>
        <v>#VALUE!</v>
      </c>
      <c r="F512" s="150" t="e">
        <f t="shared" si="154"/>
        <v>#VALUE!</v>
      </c>
      <c r="G512" s="136" t="e">
        <f t="shared" si="155"/>
        <v>#VALUE!</v>
      </c>
      <c r="H512" s="148" t="e">
        <f t="shared" si="159"/>
        <v>#VALUE!</v>
      </c>
      <c r="I512" s="148" t="e">
        <f t="shared" si="166"/>
        <v>#VALUE!</v>
      </c>
      <c r="J512" s="148" t="e">
        <f t="shared" si="156"/>
        <v>#VALUE!</v>
      </c>
      <c r="K512" s="148" t="e">
        <f t="shared" si="167"/>
        <v>#VALUE!</v>
      </c>
      <c r="L512" s="148" t="e">
        <f t="shared" si="168"/>
        <v>#VALUE!</v>
      </c>
      <c r="M512" s="148" t="e">
        <f t="shared" si="157"/>
        <v>#VALUE!</v>
      </c>
      <c r="N512" s="148" t="e">
        <f t="shared" si="160"/>
        <v>#VALUE!</v>
      </c>
      <c r="O512" s="148"/>
      <c r="P512" s="148"/>
      <c r="Q512" s="148" t="e">
        <f t="shared" si="169"/>
        <v>#VALUE!</v>
      </c>
      <c r="R512" s="148" t="e">
        <f t="shared" si="170"/>
        <v>#VALUE!</v>
      </c>
      <c r="S512" s="137" t="e">
        <f t="shared" si="158"/>
        <v>#VALUE!</v>
      </c>
      <c r="T512" s="275" t="e">
        <f t="shared" si="152"/>
        <v>#VALUE!</v>
      </c>
      <c r="U512" s="275" t="e">
        <f t="shared" si="172"/>
        <v>#VALUE!</v>
      </c>
      <c r="V512" s="275" t="e">
        <f t="shared" si="172"/>
        <v>#VALUE!</v>
      </c>
      <c r="W512" s="275" t="e">
        <f t="shared" si="172"/>
        <v>#VALUE!</v>
      </c>
      <c r="X512" s="275" t="e">
        <f t="shared" si="172"/>
        <v>#VALUE!</v>
      </c>
      <c r="Y512" s="275" t="e">
        <f t="shared" si="172"/>
        <v>#VALUE!</v>
      </c>
      <c r="Z512" s="275" t="e">
        <f t="shared" si="172"/>
        <v>#VALUE!</v>
      </c>
      <c r="AA512" s="275" t="e">
        <f t="shared" si="172"/>
        <v>#VALUE!</v>
      </c>
      <c r="AB512" s="275" t="e">
        <f t="shared" si="172"/>
        <v>#VALUE!</v>
      </c>
      <c r="AC512" s="275" t="e">
        <f t="shared" si="172"/>
        <v>#VALUE!</v>
      </c>
      <c r="AD512" s="275" t="e">
        <f t="shared" si="172"/>
        <v>#VALUE!</v>
      </c>
      <c r="AE512" s="276" t="e">
        <f t="shared" si="161"/>
        <v>#VALUE!</v>
      </c>
    </row>
    <row r="513" spans="1:31">
      <c r="A513" s="133" t="e">
        <f t="shared" si="162"/>
        <v>#VALUE!</v>
      </c>
      <c r="B513" s="134" t="e">
        <f t="shared" si="163"/>
        <v>#VALUE!</v>
      </c>
      <c r="C513" s="134" t="e">
        <f t="shared" si="164"/>
        <v>#VALUE!</v>
      </c>
      <c r="D513" s="135" t="e">
        <f t="shared" si="165"/>
        <v>#VALUE!</v>
      </c>
      <c r="E513" s="150" t="e">
        <f t="shared" si="153"/>
        <v>#VALUE!</v>
      </c>
      <c r="F513" s="150" t="e">
        <f t="shared" si="154"/>
        <v>#VALUE!</v>
      </c>
      <c r="G513" s="136" t="e">
        <f t="shared" si="155"/>
        <v>#VALUE!</v>
      </c>
      <c r="H513" s="148" t="e">
        <f t="shared" si="159"/>
        <v>#VALUE!</v>
      </c>
      <c r="I513" s="148" t="e">
        <f t="shared" si="166"/>
        <v>#VALUE!</v>
      </c>
      <c r="J513" s="148" t="e">
        <f t="shared" si="156"/>
        <v>#VALUE!</v>
      </c>
      <c r="K513" s="148" t="e">
        <f t="shared" si="167"/>
        <v>#VALUE!</v>
      </c>
      <c r="L513" s="148" t="e">
        <f t="shared" si="168"/>
        <v>#VALUE!</v>
      </c>
      <c r="M513" s="148" t="e">
        <f t="shared" si="157"/>
        <v>#VALUE!</v>
      </c>
      <c r="N513" s="148" t="e">
        <f t="shared" si="160"/>
        <v>#VALUE!</v>
      </c>
      <c r="O513" s="148"/>
      <c r="P513" s="148"/>
      <c r="Q513" s="148" t="e">
        <f t="shared" si="169"/>
        <v>#VALUE!</v>
      </c>
      <c r="R513" s="148" t="e">
        <f t="shared" si="170"/>
        <v>#VALUE!</v>
      </c>
      <c r="S513" s="137" t="e">
        <f t="shared" si="158"/>
        <v>#VALUE!</v>
      </c>
      <c r="T513" s="275" t="e">
        <f t="shared" si="152"/>
        <v>#VALUE!</v>
      </c>
      <c r="U513" s="275" t="e">
        <f t="shared" si="172"/>
        <v>#VALUE!</v>
      </c>
      <c r="V513" s="275" t="e">
        <f t="shared" si="172"/>
        <v>#VALUE!</v>
      </c>
      <c r="W513" s="275" t="e">
        <f t="shared" si="172"/>
        <v>#VALUE!</v>
      </c>
      <c r="X513" s="275" t="e">
        <f t="shared" si="172"/>
        <v>#VALUE!</v>
      </c>
      <c r="Y513" s="275" t="e">
        <f t="shared" si="172"/>
        <v>#VALUE!</v>
      </c>
      <c r="Z513" s="275" t="e">
        <f t="shared" si="172"/>
        <v>#VALUE!</v>
      </c>
      <c r="AA513" s="275" t="e">
        <f t="shared" si="172"/>
        <v>#VALUE!</v>
      </c>
      <c r="AB513" s="275" t="e">
        <f t="shared" si="172"/>
        <v>#VALUE!</v>
      </c>
      <c r="AC513" s="275" t="e">
        <f t="shared" si="172"/>
        <v>#VALUE!</v>
      </c>
      <c r="AD513" s="275" t="e">
        <f t="shared" si="172"/>
        <v>#VALUE!</v>
      </c>
      <c r="AE513" s="276" t="e">
        <f t="shared" si="161"/>
        <v>#VALUE!</v>
      </c>
    </row>
    <row r="514" spans="1:31">
      <c r="A514" s="133" t="e">
        <f t="shared" si="162"/>
        <v>#VALUE!</v>
      </c>
      <c r="B514" s="134" t="e">
        <f t="shared" si="163"/>
        <v>#VALUE!</v>
      </c>
      <c r="C514" s="134" t="e">
        <f t="shared" si="164"/>
        <v>#VALUE!</v>
      </c>
      <c r="D514" s="135" t="e">
        <f t="shared" si="165"/>
        <v>#VALUE!</v>
      </c>
      <c r="E514" s="150" t="e">
        <f t="shared" si="153"/>
        <v>#VALUE!</v>
      </c>
      <c r="F514" s="150" t="e">
        <f t="shared" si="154"/>
        <v>#VALUE!</v>
      </c>
      <c r="G514" s="136" t="e">
        <f t="shared" si="155"/>
        <v>#VALUE!</v>
      </c>
      <c r="H514" s="148" t="e">
        <f t="shared" si="159"/>
        <v>#VALUE!</v>
      </c>
      <c r="I514" s="148" t="e">
        <f t="shared" si="166"/>
        <v>#VALUE!</v>
      </c>
      <c r="J514" s="148" t="e">
        <f t="shared" si="156"/>
        <v>#VALUE!</v>
      </c>
      <c r="K514" s="148" t="e">
        <f t="shared" si="167"/>
        <v>#VALUE!</v>
      </c>
      <c r="L514" s="148" t="e">
        <f t="shared" si="168"/>
        <v>#VALUE!</v>
      </c>
      <c r="M514" s="148" t="e">
        <f t="shared" si="157"/>
        <v>#VALUE!</v>
      </c>
      <c r="N514" s="148" t="e">
        <f t="shared" si="160"/>
        <v>#VALUE!</v>
      </c>
      <c r="O514" s="148"/>
      <c r="P514" s="148"/>
      <c r="Q514" s="148" t="e">
        <f t="shared" si="169"/>
        <v>#VALUE!</v>
      </c>
      <c r="R514" s="148" t="e">
        <f t="shared" si="170"/>
        <v>#VALUE!</v>
      </c>
      <c r="S514" s="137" t="e">
        <f t="shared" si="158"/>
        <v>#VALUE!</v>
      </c>
      <c r="T514" s="275" t="e">
        <f t="shared" si="152"/>
        <v>#VALUE!</v>
      </c>
      <c r="U514" s="275" t="e">
        <f t="shared" si="172"/>
        <v>#VALUE!</v>
      </c>
      <c r="V514" s="275" t="e">
        <f t="shared" si="172"/>
        <v>#VALUE!</v>
      </c>
      <c r="W514" s="275" t="e">
        <f t="shared" si="172"/>
        <v>#VALUE!</v>
      </c>
      <c r="X514" s="275" t="e">
        <f t="shared" si="172"/>
        <v>#VALUE!</v>
      </c>
      <c r="Y514" s="275" t="e">
        <f t="shared" si="172"/>
        <v>#VALUE!</v>
      </c>
      <c r="Z514" s="275" t="e">
        <f t="shared" si="172"/>
        <v>#VALUE!</v>
      </c>
      <c r="AA514" s="275" t="e">
        <f t="shared" si="172"/>
        <v>#VALUE!</v>
      </c>
      <c r="AB514" s="275" t="e">
        <f t="shared" si="172"/>
        <v>#VALUE!</v>
      </c>
      <c r="AC514" s="275" t="e">
        <f t="shared" si="172"/>
        <v>#VALUE!</v>
      </c>
      <c r="AD514" s="275" t="e">
        <f t="shared" si="172"/>
        <v>#VALUE!</v>
      </c>
      <c r="AE514" s="276" t="e">
        <f t="shared" si="161"/>
        <v>#VALUE!</v>
      </c>
    </row>
    <row r="515" spans="1:31">
      <c r="A515" s="133" t="e">
        <f t="shared" si="162"/>
        <v>#VALUE!</v>
      </c>
      <c r="B515" s="134" t="e">
        <f t="shared" si="163"/>
        <v>#VALUE!</v>
      </c>
      <c r="C515" s="134" t="e">
        <f t="shared" si="164"/>
        <v>#VALUE!</v>
      </c>
      <c r="D515" s="135" t="e">
        <f t="shared" si="165"/>
        <v>#VALUE!</v>
      </c>
      <c r="E515" s="150" t="e">
        <f t="shared" si="153"/>
        <v>#VALUE!</v>
      </c>
      <c r="F515" s="150" t="e">
        <f t="shared" si="154"/>
        <v>#VALUE!</v>
      </c>
      <c r="G515" s="136" t="e">
        <f t="shared" si="155"/>
        <v>#VALUE!</v>
      </c>
      <c r="H515" s="148" t="e">
        <f t="shared" si="159"/>
        <v>#VALUE!</v>
      </c>
      <c r="I515" s="148" t="e">
        <f t="shared" si="166"/>
        <v>#VALUE!</v>
      </c>
      <c r="J515" s="148" t="e">
        <f t="shared" si="156"/>
        <v>#VALUE!</v>
      </c>
      <c r="K515" s="148" t="e">
        <f t="shared" si="167"/>
        <v>#VALUE!</v>
      </c>
      <c r="L515" s="148" t="e">
        <f t="shared" si="168"/>
        <v>#VALUE!</v>
      </c>
      <c r="M515" s="148" t="e">
        <f t="shared" si="157"/>
        <v>#VALUE!</v>
      </c>
      <c r="N515" s="148" t="e">
        <f t="shared" si="160"/>
        <v>#VALUE!</v>
      </c>
      <c r="O515" s="148"/>
      <c r="P515" s="148"/>
      <c r="Q515" s="148" t="e">
        <f t="shared" si="169"/>
        <v>#VALUE!</v>
      </c>
      <c r="R515" s="148" t="e">
        <f t="shared" si="170"/>
        <v>#VALUE!</v>
      </c>
      <c r="S515" s="137" t="e">
        <f t="shared" si="158"/>
        <v>#VALUE!</v>
      </c>
      <c r="T515" s="275" t="e">
        <f t="shared" si="152"/>
        <v>#VALUE!</v>
      </c>
      <c r="U515" s="275" t="e">
        <f t="shared" si="172"/>
        <v>#VALUE!</v>
      </c>
      <c r="V515" s="275" t="e">
        <f t="shared" si="172"/>
        <v>#VALUE!</v>
      </c>
      <c r="W515" s="275" t="e">
        <f t="shared" si="172"/>
        <v>#VALUE!</v>
      </c>
      <c r="X515" s="275" t="e">
        <f t="shared" si="172"/>
        <v>#VALUE!</v>
      </c>
      <c r="Y515" s="275" t="e">
        <f t="shared" si="172"/>
        <v>#VALUE!</v>
      </c>
      <c r="Z515" s="275" t="e">
        <f t="shared" si="172"/>
        <v>#VALUE!</v>
      </c>
      <c r="AA515" s="275" t="e">
        <f t="shared" si="172"/>
        <v>#VALUE!</v>
      </c>
      <c r="AB515" s="275" t="e">
        <f t="shared" si="172"/>
        <v>#VALUE!</v>
      </c>
      <c r="AC515" s="275" t="e">
        <f t="shared" si="172"/>
        <v>#VALUE!</v>
      </c>
      <c r="AD515" s="275" t="e">
        <f t="shared" si="172"/>
        <v>#VALUE!</v>
      </c>
      <c r="AE515" s="276" t="e">
        <f t="shared" si="161"/>
        <v>#VALUE!</v>
      </c>
    </row>
    <row r="516" spans="1:31">
      <c r="A516" s="133" t="e">
        <f t="shared" si="162"/>
        <v>#VALUE!</v>
      </c>
      <c r="B516" s="134" t="e">
        <f t="shared" si="163"/>
        <v>#VALUE!</v>
      </c>
      <c r="C516" s="134" t="e">
        <f t="shared" si="164"/>
        <v>#VALUE!</v>
      </c>
      <c r="D516" s="135" t="e">
        <f t="shared" si="165"/>
        <v>#VALUE!</v>
      </c>
      <c r="E516" s="150" t="e">
        <f t="shared" si="153"/>
        <v>#VALUE!</v>
      </c>
      <c r="F516" s="150" t="e">
        <f t="shared" si="154"/>
        <v>#VALUE!</v>
      </c>
      <c r="G516" s="136" t="e">
        <f t="shared" si="155"/>
        <v>#VALUE!</v>
      </c>
      <c r="H516" s="148" t="e">
        <f t="shared" si="159"/>
        <v>#VALUE!</v>
      </c>
      <c r="I516" s="148" t="e">
        <f t="shared" si="166"/>
        <v>#VALUE!</v>
      </c>
      <c r="J516" s="148" t="e">
        <f t="shared" si="156"/>
        <v>#VALUE!</v>
      </c>
      <c r="K516" s="148" t="e">
        <f t="shared" si="167"/>
        <v>#VALUE!</v>
      </c>
      <c r="L516" s="148" t="e">
        <f t="shared" si="168"/>
        <v>#VALUE!</v>
      </c>
      <c r="M516" s="148" t="e">
        <f t="shared" si="157"/>
        <v>#VALUE!</v>
      </c>
      <c r="N516" s="148" t="e">
        <f t="shared" si="160"/>
        <v>#VALUE!</v>
      </c>
      <c r="O516" s="148"/>
      <c r="P516" s="148"/>
      <c r="Q516" s="148" t="e">
        <f t="shared" si="169"/>
        <v>#VALUE!</v>
      </c>
      <c r="R516" s="148" t="e">
        <f t="shared" si="170"/>
        <v>#VALUE!</v>
      </c>
      <c r="S516" s="137" t="e">
        <f t="shared" si="158"/>
        <v>#VALUE!</v>
      </c>
      <c r="T516" s="275" t="e">
        <f t="shared" si="152"/>
        <v>#VALUE!</v>
      </c>
      <c r="U516" s="275" t="e">
        <f t="shared" si="172"/>
        <v>#VALUE!</v>
      </c>
      <c r="V516" s="275" t="e">
        <f t="shared" si="172"/>
        <v>#VALUE!</v>
      </c>
      <c r="W516" s="275" t="e">
        <f t="shared" si="172"/>
        <v>#VALUE!</v>
      </c>
      <c r="X516" s="275" t="e">
        <f t="shared" si="172"/>
        <v>#VALUE!</v>
      </c>
      <c r="Y516" s="275" t="e">
        <f t="shared" si="172"/>
        <v>#VALUE!</v>
      </c>
      <c r="Z516" s="275" t="e">
        <f t="shared" si="172"/>
        <v>#VALUE!</v>
      </c>
      <c r="AA516" s="275" t="e">
        <f t="shared" si="172"/>
        <v>#VALUE!</v>
      </c>
      <c r="AB516" s="275" t="e">
        <f t="shared" si="172"/>
        <v>#VALUE!</v>
      </c>
      <c r="AC516" s="275" t="e">
        <f t="shared" si="172"/>
        <v>#VALUE!</v>
      </c>
      <c r="AD516" s="275" t="e">
        <f t="shared" si="172"/>
        <v>#VALUE!</v>
      </c>
      <c r="AE516" s="276" t="e">
        <f t="shared" si="161"/>
        <v>#VALUE!</v>
      </c>
    </row>
    <row r="517" spans="1:31">
      <c r="A517" s="133" t="e">
        <f t="shared" si="162"/>
        <v>#VALUE!</v>
      </c>
      <c r="B517" s="134" t="e">
        <f t="shared" si="163"/>
        <v>#VALUE!</v>
      </c>
      <c r="C517" s="134" t="e">
        <f t="shared" si="164"/>
        <v>#VALUE!</v>
      </c>
      <c r="D517" s="135" t="e">
        <f t="shared" si="165"/>
        <v>#VALUE!</v>
      </c>
      <c r="E517" s="150" t="e">
        <f t="shared" si="153"/>
        <v>#VALUE!</v>
      </c>
      <c r="F517" s="150" t="e">
        <f t="shared" si="154"/>
        <v>#VALUE!</v>
      </c>
      <c r="G517" s="136" t="e">
        <f t="shared" si="155"/>
        <v>#VALUE!</v>
      </c>
      <c r="H517" s="148" t="e">
        <f t="shared" si="159"/>
        <v>#VALUE!</v>
      </c>
      <c r="I517" s="148" t="e">
        <f t="shared" si="166"/>
        <v>#VALUE!</v>
      </c>
      <c r="J517" s="148" t="e">
        <f t="shared" si="156"/>
        <v>#VALUE!</v>
      </c>
      <c r="K517" s="148" t="e">
        <f t="shared" si="167"/>
        <v>#VALUE!</v>
      </c>
      <c r="L517" s="148" t="e">
        <f t="shared" si="168"/>
        <v>#VALUE!</v>
      </c>
      <c r="M517" s="148" t="e">
        <f t="shared" si="157"/>
        <v>#VALUE!</v>
      </c>
      <c r="N517" s="148" t="e">
        <f t="shared" si="160"/>
        <v>#VALUE!</v>
      </c>
      <c r="O517" s="148"/>
      <c r="P517" s="148"/>
      <c r="Q517" s="148" t="e">
        <f t="shared" si="169"/>
        <v>#VALUE!</v>
      </c>
      <c r="R517" s="148" t="e">
        <f t="shared" si="170"/>
        <v>#VALUE!</v>
      </c>
      <c r="S517" s="137" t="e">
        <f t="shared" si="158"/>
        <v>#VALUE!</v>
      </c>
      <c r="T517" s="275" t="e">
        <f t="shared" ref="T517:T580" si="173">MAX(0,MIN(MAX(0,$M517),T$7)-T$6)</f>
        <v>#VALUE!</v>
      </c>
      <c r="U517" s="275" t="e">
        <f t="shared" si="172"/>
        <v>#VALUE!</v>
      </c>
      <c r="V517" s="275" t="e">
        <f t="shared" si="172"/>
        <v>#VALUE!</v>
      </c>
      <c r="W517" s="275" t="e">
        <f t="shared" si="172"/>
        <v>#VALUE!</v>
      </c>
      <c r="X517" s="275" t="e">
        <f t="shared" si="172"/>
        <v>#VALUE!</v>
      </c>
      <c r="Y517" s="275" t="e">
        <f t="shared" si="172"/>
        <v>#VALUE!</v>
      </c>
      <c r="Z517" s="275" t="e">
        <f t="shared" si="172"/>
        <v>#VALUE!</v>
      </c>
      <c r="AA517" s="275" t="e">
        <f t="shared" si="172"/>
        <v>#VALUE!</v>
      </c>
      <c r="AB517" s="275" t="e">
        <f t="shared" si="172"/>
        <v>#VALUE!</v>
      </c>
      <c r="AC517" s="275" t="e">
        <f t="shared" si="172"/>
        <v>#VALUE!</v>
      </c>
      <c r="AD517" s="275" t="e">
        <f t="shared" si="172"/>
        <v>#VALUE!</v>
      </c>
      <c r="AE517" s="276" t="e">
        <f t="shared" si="161"/>
        <v>#VALUE!</v>
      </c>
    </row>
    <row r="518" spans="1:31">
      <c r="A518" s="133" t="e">
        <f t="shared" si="162"/>
        <v>#VALUE!</v>
      </c>
      <c r="B518" s="134" t="e">
        <f t="shared" si="163"/>
        <v>#VALUE!</v>
      </c>
      <c r="C518" s="134" t="e">
        <f t="shared" si="164"/>
        <v>#VALUE!</v>
      </c>
      <c r="D518" s="135" t="e">
        <f t="shared" si="165"/>
        <v>#VALUE!</v>
      </c>
      <c r="E518" s="150" t="e">
        <f t="shared" si="153"/>
        <v>#VALUE!</v>
      </c>
      <c r="F518" s="150" t="e">
        <f t="shared" si="154"/>
        <v>#VALUE!</v>
      </c>
      <c r="G518" s="136" t="e">
        <f t="shared" si="155"/>
        <v>#VALUE!</v>
      </c>
      <c r="H518" s="148" t="e">
        <f t="shared" si="159"/>
        <v>#VALUE!</v>
      </c>
      <c r="I518" s="148" t="e">
        <f t="shared" si="166"/>
        <v>#VALUE!</v>
      </c>
      <c r="J518" s="148" t="e">
        <f t="shared" si="156"/>
        <v>#VALUE!</v>
      </c>
      <c r="K518" s="148" t="e">
        <f t="shared" si="167"/>
        <v>#VALUE!</v>
      </c>
      <c r="L518" s="148" t="e">
        <f t="shared" si="168"/>
        <v>#VALUE!</v>
      </c>
      <c r="M518" s="148" t="e">
        <f t="shared" si="157"/>
        <v>#VALUE!</v>
      </c>
      <c r="N518" s="148" t="e">
        <f t="shared" si="160"/>
        <v>#VALUE!</v>
      </c>
      <c r="O518" s="148"/>
      <c r="P518" s="148"/>
      <c r="Q518" s="148" t="e">
        <f t="shared" si="169"/>
        <v>#VALUE!</v>
      </c>
      <c r="R518" s="148" t="e">
        <f t="shared" si="170"/>
        <v>#VALUE!</v>
      </c>
      <c r="S518" s="137" t="e">
        <f t="shared" si="158"/>
        <v>#VALUE!</v>
      </c>
      <c r="T518" s="275" t="e">
        <f t="shared" si="173"/>
        <v>#VALUE!</v>
      </c>
      <c r="U518" s="275" t="e">
        <f t="shared" si="172"/>
        <v>#VALUE!</v>
      </c>
      <c r="V518" s="275" t="e">
        <f t="shared" si="172"/>
        <v>#VALUE!</v>
      </c>
      <c r="W518" s="275" t="e">
        <f t="shared" si="172"/>
        <v>#VALUE!</v>
      </c>
      <c r="X518" s="275" t="e">
        <f t="shared" si="172"/>
        <v>#VALUE!</v>
      </c>
      <c r="Y518" s="275" t="e">
        <f t="shared" si="172"/>
        <v>#VALUE!</v>
      </c>
      <c r="Z518" s="275" t="e">
        <f t="shared" si="172"/>
        <v>#VALUE!</v>
      </c>
      <c r="AA518" s="275" t="e">
        <f t="shared" si="172"/>
        <v>#VALUE!</v>
      </c>
      <c r="AB518" s="275" t="e">
        <f t="shared" si="172"/>
        <v>#VALUE!</v>
      </c>
      <c r="AC518" s="275" t="e">
        <f t="shared" si="172"/>
        <v>#VALUE!</v>
      </c>
      <c r="AD518" s="275" t="e">
        <f t="shared" si="172"/>
        <v>#VALUE!</v>
      </c>
      <c r="AE518" s="276" t="e">
        <f t="shared" si="161"/>
        <v>#VALUE!</v>
      </c>
    </row>
    <row r="519" spans="1:31">
      <c r="A519" s="133" t="e">
        <f t="shared" si="162"/>
        <v>#VALUE!</v>
      </c>
      <c r="B519" s="134" t="e">
        <f t="shared" si="163"/>
        <v>#VALUE!</v>
      </c>
      <c r="C519" s="134" t="e">
        <f t="shared" si="164"/>
        <v>#VALUE!</v>
      </c>
      <c r="D519" s="135" t="e">
        <f t="shared" si="165"/>
        <v>#VALUE!</v>
      </c>
      <c r="E519" s="150" t="e">
        <f t="shared" si="153"/>
        <v>#VALUE!</v>
      </c>
      <c r="F519" s="150" t="e">
        <f t="shared" si="154"/>
        <v>#VALUE!</v>
      </c>
      <c r="G519" s="136" t="e">
        <f t="shared" si="155"/>
        <v>#VALUE!</v>
      </c>
      <c r="H519" s="148" t="e">
        <f t="shared" si="159"/>
        <v>#VALUE!</v>
      </c>
      <c r="I519" s="148" t="e">
        <f t="shared" si="166"/>
        <v>#VALUE!</v>
      </c>
      <c r="J519" s="148" t="e">
        <f t="shared" si="156"/>
        <v>#VALUE!</v>
      </c>
      <c r="K519" s="148" t="e">
        <f t="shared" si="167"/>
        <v>#VALUE!</v>
      </c>
      <c r="L519" s="148" t="e">
        <f t="shared" si="168"/>
        <v>#VALUE!</v>
      </c>
      <c r="M519" s="148" t="e">
        <f t="shared" si="157"/>
        <v>#VALUE!</v>
      </c>
      <c r="N519" s="148" t="e">
        <f t="shared" si="160"/>
        <v>#VALUE!</v>
      </c>
      <c r="O519" s="148"/>
      <c r="P519" s="148"/>
      <c r="Q519" s="148" t="e">
        <f t="shared" si="169"/>
        <v>#VALUE!</v>
      </c>
      <c r="R519" s="148" t="e">
        <f t="shared" si="170"/>
        <v>#VALUE!</v>
      </c>
      <c r="S519" s="137" t="e">
        <f t="shared" si="158"/>
        <v>#VALUE!</v>
      </c>
      <c r="T519" s="275" t="e">
        <f t="shared" si="173"/>
        <v>#VALUE!</v>
      </c>
      <c r="U519" s="275" t="e">
        <f t="shared" si="172"/>
        <v>#VALUE!</v>
      </c>
      <c r="V519" s="275" t="e">
        <f t="shared" si="172"/>
        <v>#VALUE!</v>
      </c>
      <c r="W519" s="275" t="e">
        <f t="shared" si="172"/>
        <v>#VALUE!</v>
      </c>
      <c r="X519" s="275" t="e">
        <f t="shared" si="172"/>
        <v>#VALUE!</v>
      </c>
      <c r="Y519" s="275" t="e">
        <f t="shared" si="172"/>
        <v>#VALUE!</v>
      </c>
      <c r="Z519" s="275" t="e">
        <f t="shared" si="172"/>
        <v>#VALUE!</v>
      </c>
      <c r="AA519" s="275" t="e">
        <f t="shared" si="172"/>
        <v>#VALUE!</v>
      </c>
      <c r="AB519" s="275" t="e">
        <f t="shared" si="172"/>
        <v>#VALUE!</v>
      </c>
      <c r="AC519" s="275" t="e">
        <f t="shared" si="172"/>
        <v>#VALUE!</v>
      </c>
      <c r="AD519" s="275" t="e">
        <f t="shared" si="172"/>
        <v>#VALUE!</v>
      </c>
      <c r="AE519" s="276" t="e">
        <f t="shared" si="161"/>
        <v>#VALUE!</v>
      </c>
    </row>
    <row r="520" spans="1:31">
      <c r="A520" s="133" t="e">
        <f t="shared" si="162"/>
        <v>#VALUE!</v>
      </c>
      <c r="B520" s="134" t="e">
        <f t="shared" si="163"/>
        <v>#VALUE!</v>
      </c>
      <c r="C520" s="134" t="e">
        <f t="shared" si="164"/>
        <v>#VALUE!</v>
      </c>
      <c r="D520" s="135" t="e">
        <f t="shared" si="165"/>
        <v>#VALUE!</v>
      </c>
      <c r="E520" s="150" t="e">
        <f t="shared" si="153"/>
        <v>#VALUE!</v>
      </c>
      <c r="F520" s="150" t="e">
        <f t="shared" si="154"/>
        <v>#VALUE!</v>
      </c>
      <c r="G520" s="136" t="e">
        <f t="shared" si="155"/>
        <v>#VALUE!</v>
      </c>
      <c r="H520" s="148" t="e">
        <f t="shared" si="159"/>
        <v>#VALUE!</v>
      </c>
      <c r="I520" s="148" t="e">
        <f t="shared" si="166"/>
        <v>#VALUE!</v>
      </c>
      <c r="J520" s="148" t="e">
        <f t="shared" si="156"/>
        <v>#VALUE!</v>
      </c>
      <c r="K520" s="148" t="e">
        <f t="shared" si="167"/>
        <v>#VALUE!</v>
      </c>
      <c r="L520" s="148" t="e">
        <f t="shared" si="168"/>
        <v>#VALUE!</v>
      </c>
      <c r="M520" s="148" t="e">
        <f t="shared" si="157"/>
        <v>#VALUE!</v>
      </c>
      <c r="N520" s="148" t="e">
        <f t="shared" si="160"/>
        <v>#VALUE!</v>
      </c>
      <c r="O520" s="148"/>
      <c r="P520" s="148"/>
      <c r="Q520" s="148" t="e">
        <f t="shared" si="169"/>
        <v>#VALUE!</v>
      </c>
      <c r="R520" s="148" t="e">
        <f t="shared" si="170"/>
        <v>#VALUE!</v>
      </c>
      <c r="S520" s="137" t="e">
        <f t="shared" si="158"/>
        <v>#VALUE!</v>
      </c>
      <c r="T520" s="275" t="e">
        <f t="shared" si="173"/>
        <v>#VALUE!</v>
      </c>
      <c r="U520" s="275" t="e">
        <f t="shared" si="172"/>
        <v>#VALUE!</v>
      </c>
      <c r="V520" s="275" t="e">
        <f t="shared" si="172"/>
        <v>#VALUE!</v>
      </c>
      <c r="W520" s="275" t="e">
        <f t="shared" si="172"/>
        <v>#VALUE!</v>
      </c>
      <c r="X520" s="275" t="e">
        <f t="shared" si="172"/>
        <v>#VALUE!</v>
      </c>
      <c r="Y520" s="275" t="e">
        <f t="shared" si="172"/>
        <v>#VALUE!</v>
      </c>
      <c r="Z520" s="275" t="e">
        <f t="shared" si="172"/>
        <v>#VALUE!</v>
      </c>
      <c r="AA520" s="275" t="e">
        <f t="shared" si="172"/>
        <v>#VALUE!</v>
      </c>
      <c r="AB520" s="275" t="e">
        <f t="shared" si="172"/>
        <v>#VALUE!</v>
      </c>
      <c r="AC520" s="275" t="e">
        <f t="shared" si="172"/>
        <v>#VALUE!</v>
      </c>
      <c r="AD520" s="275" t="e">
        <f t="shared" si="172"/>
        <v>#VALUE!</v>
      </c>
      <c r="AE520" s="276" t="e">
        <f t="shared" si="161"/>
        <v>#VALUE!</v>
      </c>
    </row>
    <row r="521" spans="1:31">
      <c r="A521" s="133" t="e">
        <f t="shared" si="162"/>
        <v>#VALUE!</v>
      </c>
      <c r="B521" s="134" t="e">
        <f t="shared" si="163"/>
        <v>#VALUE!</v>
      </c>
      <c r="C521" s="134" t="e">
        <f t="shared" si="164"/>
        <v>#VALUE!</v>
      </c>
      <c r="D521" s="135" t="e">
        <f t="shared" si="165"/>
        <v>#VALUE!</v>
      </c>
      <c r="E521" s="150" t="e">
        <f t="shared" si="153"/>
        <v>#VALUE!</v>
      </c>
      <c r="F521" s="150" t="e">
        <f t="shared" si="154"/>
        <v>#VALUE!</v>
      </c>
      <c r="G521" s="136" t="e">
        <f t="shared" si="155"/>
        <v>#VALUE!</v>
      </c>
      <c r="H521" s="148" t="e">
        <f t="shared" si="159"/>
        <v>#VALUE!</v>
      </c>
      <c r="I521" s="148" t="e">
        <f t="shared" si="166"/>
        <v>#VALUE!</v>
      </c>
      <c r="J521" s="148" t="e">
        <f t="shared" si="156"/>
        <v>#VALUE!</v>
      </c>
      <c r="K521" s="148" t="e">
        <f t="shared" si="167"/>
        <v>#VALUE!</v>
      </c>
      <c r="L521" s="148" t="e">
        <f t="shared" si="168"/>
        <v>#VALUE!</v>
      </c>
      <c r="M521" s="148" t="e">
        <f t="shared" si="157"/>
        <v>#VALUE!</v>
      </c>
      <c r="N521" s="148" t="e">
        <f t="shared" si="160"/>
        <v>#VALUE!</v>
      </c>
      <c r="O521" s="148"/>
      <c r="P521" s="148"/>
      <c r="Q521" s="148" t="e">
        <f t="shared" si="169"/>
        <v>#VALUE!</v>
      </c>
      <c r="R521" s="148" t="e">
        <f t="shared" si="170"/>
        <v>#VALUE!</v>
      </c>
      <c r="S521" s="137" t="e">
        <f t="shared" si="158"/>
        <v>#VALUE!</v>
      </c>
      <c r="T521" s="275" t="e">
        <f t="shared" si="173"/>
        <v>#VALUE!</v>
      </c>
      <c r="U521" s="275" t="e">
        <f t="shared" si="172"/>
        <v>#VALUE!</v>
      </c>
      <c r="V521" s="275" t="e">
        <f t="shared" si="172"/>
        <v>#VALUE!</v>
      </c>
      <c r="W521" s="275" t="e">
        <f t="shared" si="172"/>
        <v>#VALUE!</v>
      </c>
      <c r="X521" s="275" t="e">
        <f t="shared" si="172"/>
        <v>#VALUE!</v>
      </c>
      <c r="Y521" s="275" t="e">
        <f t="shared" si="172"/>
        <v>#VALUE!</v>
      </c>
      <c r="Z521" s="275" t="e">
        <f t="shared" si="172"/>
        <v>#VALUE!</v>
      </c>
      <c r="AA521" s="275" t="e">
        <f t="shared" si="172"/>
        <v>#VALUE!</v>
      </c>
      <c r="AB521" s="275" t="e">
        <f t="shared" si="172"/>
        <v>#VALUE!</v>
      </c>
      <c r="AC521" s="275" t="e">
        <f t="shared" si="172"/>
        <v>#VALUE!</v>
      </c>
      <c r="AD521" s="275" t="e">
        <f t="shared" si="172"/>
        <v>#VALUE!</v>
      </c>
      <c r="AE521" s="276" t="e">
        <f t="shared" si="161"/>
        <v>#VALUE!</v>
      </c>
    </row>
    <row r="522" spans="1:31">
      <c r="A522" s="133" t="e">
        <f t="shared" si="162"/>
        <v>#VALUE!</v>
      </c>
      <c r="B522" s="134" t="e">
        <f t="shared" si="163"/>
        <v>#VALUE!</v>
      </c>
      <c r="C522" s="134" t="e">
        <f t="shared" si="164"/>
        <v>#VALUE!</v>
      </c>
      <c r="D522" s="135" t="e">
        <f t="shared" si="165"/>
        <v>#VALUE!</v>
      </c>
      <c r="E522" s="150" t="e">
        <f t="shared" si="153"/>
        <v>#VALUE!</v>
      </c>
      <c r="F522" s="150" t="e">
        <f t="shared" si="154"/>
        <v>#VALUE!</v>
      </c>
      <c r="G522" s="136" t="e">
        <f t="shared" si="155"/>
        <v>#VALUE!</v>
      </c>
      <c r="H522" s="148" t="e">
        <f t="shared" si="159"/>
        <v>#VALUE!</v>
      </c>
      <c r="I522" s="148" t="e">
        <f t="shared" si="166"/>
        <v>#VALUE!</v>
      </c>
      <c r="J522" s="148" t="e">
        <f t="shared" si="156"/>
        <v>#VALUE!</v>
      </c>
      <c r="K522" s="148" t="e">
        <f t="shared" si="167"/>
        <v>#VALUE!</v>
      </c>
      <c r="L522" s="148" t="e">
        <f t="shared" si="168"/>
        <v>#VALUE!</v>
      </c>
      <c r="M522" s="148" t="e">
        <f t="shared" si="157"/>
        <v>#VALUE!</v>
      </c>
      <c r="N522" s="148" t="e">
        <f t="shared" si="160"/>
        <v>#VALUE!</v>
      </c>
      <c r="O522" s="148"/>
      <c r="P522" s="148"/>
      <c r="Q522" s="148" t="e">
        <f t="shared" si="169"/>
        <v>#VALUE!</v>
      </c>
      <c r="R522" s="148" t="e">
        <f t="shared" si="170"/>
        <v>#VALUE!</v>
      </c>
      <c r="S522" s="137" t="e">
        <f t="shared" si="158"/>
        <v>#VALUE!</v>
      </c>
      <c r="T522" s="275" t="e">
        <f t="shared" si="173"/>
        <v>#VALUE!</v>
      </c>
      <c r="U522" s="275" t="e">
        <f t="shared" si="172"/>
        <v>#VALUE!</v>
      </c>
      <c r="V522" s="275" t="e">
        <f t="shared" si="172"/>
        <v>#VALUE!</v>
      </c>
      <c r="W522" s="275" t="e">
        <f t="shared" si="172"/>
        <v>#VALUE!</v>
      </c>
      <c r="X522" s="275" t="e">
        <f t="shared" si="172"/>
        <v>#VALUE!</v>
      </c>
      <c r="Y522" s="275" t="e">
        <f t="shared" si="172"/>
        <v>#VALUE!</v>
      </c>
      <c r="Z522" s="275" t="e">
        <f t="shared" si="172"/>
        <v>#VALUE!</v>
      </c>
      <c r="AA522" s="275" t="e">
        <f t="shared" si="172"/>
        <v>#VALUE!</v>
      </c>
      <c r="AB522" s="275" t="e">
        <f t="shared" si="172"/>
        <v>#VALUE!</v>
      </c>
      <c r="AC522" s="275" t="e">
        <f t="shared" si="172"/>
        <v>#VALUE!</v>
      </c>
      <c r="AD522" s="275" t="e">
        <f t="shared" si="172"/>
        <v>#VALUE!</v>
      </c>
      <c r="AE522" s="276" t="e">
        <f t="shared" si="161"/>
        <v>#VALUE!</v>
      </c>
    </row>
    <row r="523" spans="1:31">
      <c r="A523" s="133" t="e">
        <f t="shared" si="162"/>
        <v>#VALUE!</v>
      </c>
      <c r="B523" s="134" t="e">
        <f t="shared" si="163"/>
        <v>#VALUE!</v>
      </c>
      <c r="C523" s="134" t="e">
        <f t="shared" si="164"/>
        <v>#VALUE!</v>
      </c>
      <c r="D523" s="135" t="e">
        <f t="shared" si="165"/>
        <v>#VALUE!</v>
      </c>
      <c r="E523" s="150" t="e">
        <f t="shared" si="153"/>
        <v>#VALUE!</v>
      </c>
      <c r="F523" s="150" t="e">
        <f t="shared" si="154"/>
        <v>#VALUE!</v>
      </c>
      <c r="G523" s="136" t="e">
        <f t="shared" si="155"/>
        <v>#VALUE!</v>
      </c>
      <c r="H523" s="148" t="e">
        <f t="shared" si="159"/>
        <v>#VALUE!</v>
      </c>
      <c r="I523" s="148" t="e">
        <f t="shared" si="166"/>
        <v>#VALUE!</v>
      </c>
      <c r="J523" s="148" t="e">
        <f t="shared" si="156"/>
        <v>#VALUE!</v>
      </c>
      <c r="K523" s="148" t="e">
        <f t="shared" si="167"/>
        <v>#VALUE!</v>
      </c>
      <c r="L523" s="148" t="e">
        <f t="shared" si="168"/>
        <v>#VALUE!</v>
      </c>
      <c r="M523" s="148" t="e">
        <f t="shared" si="157"/>
        <v>#VALUE!</v>
      </c>
      <c r="N523" s="148" t="e">
        <f t="shared" si="160"/>
        <v>#VALUE!</v>
      </c>
      <c r="O523" s="148"/>
      <c r="P523" s="148"/>
      <c r="Q523" s="148" t="e">
        <f t="shared" si="169"/>
        <v>#VALUE!</v>
      </c>
      <c r="R523" s="148" t="e">
        <f t="shared" si="170"/>
        <v>#VALUE!</v>
      </c>
      <c r="S523" s="137" t="e">
        <f t="shared" si="158"/>
        <v>#VALUE!</v>
      </c>
      <c r="T523" s="275" t="e">
        <f t="shared" si="173"/>
        <v>#VALUE!</v>
      </c>
      <c r="U523" s="275" t="e">
        <f t="shared" si="172"/>
        <v>#VALUE!</v>
      </c>
      <c r="V523" s="275" t="e">
        <f t="shared" si="172"/>
        <v>#VALUE!</v>
      </c>
      <c r="W523" s="275" t="e">
        <f t="shared" si="172"/>
        <v>#VALUE!</v>
      </c>
      <c r="X523" s="275" t="e">
        <f t="shared" si="172"/>
        <v>#VALUE!</v>
      </c>
      <c r="Y523" s="275" t="e">
        <f t="shared" si="172"/>
        <v>#VALUE!</v>
      </c>
      <c r="Z523" s="275" t="e">
        <f t="shared" si="172"/>
        <v>#VALUE!</v>
      </c>
      <c r="AA523" s="275" t="e">
        <f t="shared" si="172"/>
        <v>#VALUE!</v>
      </c>
      <c r="AB523" s="275" t="e">
        <f t="shared" si="172"/>
        <v>#VALUE!</v>
      </c>
      <c r="AC523" s="275" t="e">
        <f t="shared" si="172"/>
        <v>#VALUE!</v>
      </c>
      <c r="AD523" s="275" t="e">
        <f t="shared" si="172"/>
        <v>#VALUE!</v>
      </c>
      <c r="AE523" s="276" t="e">
        <f t="shared" si="161"/>
        <v>#VALUE!</v>
      </c>
    </row>
    <row r="524" spans="1:31">
      <c r="A524" s="133" t="e">
        <f t="shared" si="162"/>
        <v>#VALUE!</v>
      </c>
      <c r="B524" s="134" t="e">
        <f t="shared" si="163"/>
        <v>#VALUE!</v>
      </c>
      <c r="C524" s="134" t="e">
        <f t="shared" si="164"/>
        <v>#VALUE!</v>
      </c>
      <c r="D524" s="135" t="e">
        <f t="shared" si="165"/>
        <v>#VALUE!</v>
      </c>
      <c r="E524" s="150" t="e">
        <f t="shared" si="153"/>
        <v>#VALUE!</v>
      </c>
      <c r="F524" s="150" t="e">
        <f t="shared" si="154"/>
        <v>#VALUE!</v>
      </c>
      <c r="G524" s="136" t="e">
        <f t="shared" si="155"/>
        <v>#VALUE!</v>
      </c>
      <c r="H524" s="148" t="e">
        <f t="shared" si="159"/>
        <v>#VALUE!</v>
      </c>
      <c r="I524" s="148" t="e">
        <f t="shared" si="166"/>
        <v>#VALUE!</v>
      </c>
      <c r="J524" s="148" t="e">
        <f t="shared" si="156"/>
        <v>#VALUE!</v>
      </c>
      <c r="K524" s="148" t="e">
        <f t="shared" si="167"/>
        <v>#VALUE!</v>
      </c>
      <c r="L524" s="148" t="e">
        <f t="shared" si="168"/>
        <v>#VALUE!</v>
      </c>
      <c r="M524" s="148" t="e">
        <f t="shared" si="157"/>
        <v>#VALUE!</v>
      </c>
      <c r="N524" s="148" t="e">
        <f t="shared" si="160"/>
        <v>#VALUE!</v>
      </c>
      <c r="O524" s="148"/>
      <c r="P524" s="148"/>
      <c r="Q524" s="148" t="e">
        <f t="shared" si="169"/>
        <v>#VALUE!</v>
      </c>
      <c r="R524" s="148" t="e">
        <f t="shared" si="170"/>
        <v>#VALUE!</v>
      </c>
      <c r="S524" s="137" t="e">
        <f t="shared" si="158"/>
        <v>#VALUE!</v>
      </c>
      <c r="T524" s="275" t="e">
        <f t="shared" si="173"/>
        <v>#VALUE!</v>
      </c>
      <c r="U524" s="275" t="e">
        <f t="shared" si="172"/>
        <v>#VALUE!</v>
      </c>
      <c r="V524" s="275" t="e">
        <f t="shared" si="172"/>
        <v>#VALUE!</v>
      </c>
      <c r="W524" s="275" t="e">
        <f t="shared" si="172"/>
        <v>#VALUE!</v>
      </c>
      <c r="X524" s="275" t="e">
        <f t="shared" si="172"/>
        <v>#VALUE!</v>
      </c>
      <c r="Y524" s="275" t="e">
        <f t="shared" si="172"/>
        <v>#VALUE!</v>
      </c>
      <c r="Z524" s="275" t="e">
        <f t="shared" si="172"/>
        <v>#VALUE!</v>
      </c>
      <c r="AA524" s="275" t="e">
        <f t="shared" si="172"/>
        <v>#VALUE!</v>
      </c>
      <c r="AB524" s="275" t="e">
        <f t="shared" si="172"/>
        <v>#VALUE!</v>
      </c>
      <c r="AC524" s="275" t="e">
        <f t="shared" si="172"/>
        <v>#VALUE!</v>
      </c>
      <c r="AD524" s="275" t="e">
        <f t="shared" si="172"/>
        <v>#VALUE!</v>
      </c>
      <c r="AE524" s="276" t="e">
        <f t="shared" si="161"/>
        <v>#VALUE!</v>
      </c>
    </row>
    <row r="525" spans="1:31">
      <c r="A525" s="133" t="e">
        <f t="shared" si="162"/>
        <v>#VALUE!</v>
      </c>
      <c r="B525" s="134" t="e">
        <f t="shared" si="163"/>
        <v>#VALUE!</v>
      </c>
      <c r="C525" s="134" t="e">
        <f t="shared" si="164"/>
        <v>#VALUE!</v>
      </c>
      <c r="D525" s="135" t="e">
        <f t="shared" si="165"/>
        <v>#VALUE!</v>
      </c>
      <c r="E525" s="150" t="e">
        <f t="shared" si="153"/>
        <v>#VALUE!</v>
      </c>
      <c r="F525" s="150" t="e">
        <f t="shared" si="154"/>
        <v>#VALUE!</v>
      </c>
      <c r="G525" s="136" t="e">
        <f t="shared" si="155"/>
        <v>#VALUE!</v>
      </c>
      <c r="H525" s="148" t="e">
        <f t="shared" si="159"/>
        <v>#VALUE!</v>
      </c>
      <c r="I525" s="148" t="e">
        <f t="shared" si="166"/>
        <v>#VALUE!</v>
      </c>
      <c r="J525" s="148" t="e">
        <f t="shared" si="156"/>
        <v>#VALUE!</v>
      </c>
      <c r="K525" s="148" t="e">
        <f t="shared" si="167"/>
        <v>#VALUE!</v>
      </c>
      <c r="L525" s="148" t="e">
        <f t="shared" si="168"/>
        <v>#VALUE!</v>
      </c>
      <c r="M525" s="148" t="e">
        <f t="shared" si="157"/>
        <v>#VALUE!</v>
      </c>
      <c r="N525" s="148" t="e">
        <f t="shared" si="160"/>
        <v>#VALUE!</v>
      </c>
      <c r="O525" s="148"/>
      <c r="P525" s="148"/>
      <c r="Q525" s="148" t="e">
        <f t="shared" si="169"/>
        <v>#VALUE!</v>
      </c>
      <c r="R525" s="148" t="e">
        <f t="shared" si="170"/>
        <v>#VALUE!</v>
      </c>
      <c r="S525" s="137" t="e">
        <f t="shared" si="158"/>
        <v>#VALUE!</v>
      </c>
      <c r="T525" s="275" t="e">
        <f t="shared" si="173"/>
        <v>#VALUE!</v>
      </c>
      <c r="U525" s="275" t="e">
        <f t="shared" si="172"/>
        <v>#VALUE!</v>
      </c>
      <c r="V525" s="275" t="e">
        <f t="shared" si="172"/>
        <v>#VALUE!</v>
      </c>
      <c r="W525" s="275" t="e">
        <f t="shared" si="172"/>
        <v>#VALUE!</v>
      </c>
      <c r="X525" s="275" t="e">
        <f t="shared" si="172"/>
        <v>#VALUE!</v>
      </c>
      <c r="Y525" s="275" t="e">
        <f t="shared" si="172"/>
        <v>#VALUE!</v>
      </c>
      <c r="Z525" s="275" t="e">
        <f t="shared" si="172"/>
        <v>#VALUE!</v>
      </c>
      <c r="AA525" s="275" t="e">
        <f t="shared" si="172"/>
        <v>#VALUE!</v>
      </c>
      <c r="AB525" s="275" t="e">
        <f t="shared" si="172"/>
        <v>#VALUE!</v>
      </c>
      <c r="AC525" s="275" t="e">
        <f t="shared" si="172"/>
        <v>#VALUE!</v>
      </c>
      <c r="AD525" s="275" t="e">
        <f t="shared" si="172"/>
        <v>#VALUE!</v>
      </c>
      <c r="AE525" s="276" t="e">
        <f t="shared" si="161"/>
        <v>#VALUE!</v>
      </c>
    </row>
    <row r="526" spans="1:31">
      <c r="A526" s="133" t="e">
        <f t="shared" si="162"/>
        <v>#VALUE!</v>
      </c>
      <c r="B526" s="134" t="e">
        <f t="shared" si="163"/>
        <v>#VALUE!</v>
      </c>
      <c r="C526" s="134" t="e">
        <f t="shared" si="164"/>
        <v>#VALUE!</v>
      </c>
      <c r="D526" s="135" t="e">
        <f t="shared" si="165"/>
        <v>#VALUE!</v>
      </c>
      <c r="E526" s="150" t="e">
        <f t="shared" si="153"/>
        <v>#VALUE!</v>
      </c>
      <c r="F526" s="150" t="e">
        <f t="shared" si="154"/>
        <v>#VALUE!</v>
      </c>
      <c r="G526" s="136" t="e">
        <f t="shared" si="155"/>
        <v>#VALUE!</v>
      </c>
      <c r="H526" s="148" t="e">
        <f t="shared" si="159"/>
        <v>#VALUE!</v>
      </c>
      <c r="I526" s="148" t="e">
        <f t="shared" si="166"/>
        <v>#VALUE!</v>
      </c>
      <c r="J526" s="148" t="e">
        <f t="shared" si="156"/>
        <v>#VALUE!</v>
      </c>
      <c r="K526" s="148" t="e">
        <f t="shared" si="167"/>
        <v>#VALUE!</v>
      </c>
      <c r="L526" s="148" t="e">
        <f t="shared" si="168"/>
        <v>#VALUE!</v>
      </c>
      <c r="M526" s="148" t="e">
        <f t="shared" si="157"/>
        <v>#VALUE!</v>
      </c>
      <c r="N526" s="148" t="e">
        <f t="shared" si="160"/>
        <v>#VALUE!</v>
      </c>
      <c r="O526" s="148"/>
      <c r="P526" s="148"/>
      <c r="Q526" s="148" t="e">
        <f t="shared" si="169"/>
        <v>#VALUE!</v>
      </c>
      <c r="R526" s="148" t="e">
        <f t="shared" si="170"/>
        <v>#VALUE!</v>
      </c>
      <c r="S526" s="137" t="e">
        <f t="shared" si="158"/>
        <v>#VALUE!</v>
      </c>
      <c r="T526" s="275" t="e">
        <f t="shared" si="173"/>
        <v>#VALUE!</v>
      </c>
      <c r="U526" s="275" t="e">
        <f t="shared" si="172"/>
        <v>#VALUE!</v>
      </c>
      <c r="V526" s="275" t="e">
        <f t="shared" si="172"/>
        <v>#VALUE!</v>
      </c>
      <c r="W526" s="275" t="e">
        <f t="shared" si="172"/>
        <v>#VALUE!</v>
      </c>
      <c r="X526" s="275" t="e">
        <f t="shared" si="172"/>
        <v>#VALUE!</v>
      </c>
      <c r="Y526" s="275" t="e">
        <f t="shared" si="172"/>
        <v>#VALUE!</v>
      </c>
      <c r="Z526" s="275" t="e">
        <f t="shared" si="172"/>
        <v>#VALUE!</v>
      </c>
      <c r="AA526" s="275" t="e">
        <f t="shared" si="172"/>
        <v>#VALUE!</v>
      </c>
      <c r="AB526" s="275" t="e">
        <f t="shared" si="172"/>
        <v>#VALUE!</v>
      </c>
      <c r="AC526" s="275" t="e">
        <f t="shared" si="172"/>
        <v>#VALUE!</v>
      </c>
      <c r="AD526" s="275" t="e">
        <f t="shared" si="172"/>
        <v>#VALUE!</v>
      </c>
      <c r="AE526" s="276" t="e">
        <f t="shared" si="161"/>
        <v>#VALUE!</v>
      </c>
    </row>
    <row r="527" spans="1:31">
      <c r="A527" s="133" t="e">
        <f t="shared" si="162"/>
        <v>#VALUE!</v>
      </c>
      <c r="B527" s="134" t="e">
        <f t="shared" si="163"/>
        <v>#VALUE!</v>
      </c>
      <c r="C527" s="134" t="e">
        <f t="shared" si="164"/>
        <v>#VALUE!</v>
      </c>
      <c r="D527" s="135" t="e">
        <f t="shared" si="165"/>
        <v>#VALUE!</v>
      </c>
      <c r="E527" s="150" t="e">
        <f t="shared" si="153"/>
        <v>#VALUE!</v>
      </c>
      <c r="F527" s="150" t="e">
        <f t="shared" si="154"/>
        <v>#VALUE!</v>
      </c>
      <c r="G527" s="136" t="e">
        <f t="shared" si="155"/>
        <v>#VALUE!</v>
      </c>
      <c r="H527" s="148" t="e">
        <f t="shared" si="159"/>
        <v>#VALUE!</v>
      </c>
      <c r="I527" s="148" t="e">
        <f t="shared" si="166"/>
        <v>#VALUE!</v>
      </c>
      <c r="J527" s="148" t="e">
        <f t="shared" si="156"/>
        <v>#VALUE!</v>
      </c>
      <c r="K527" s="148" t="e">
        <f t="shared" si="167"/>
        <v>#VALUE!</v>
      </c>
      <c r="L527" s="148" t="e">
        <f t="shared" si="168"/>
        <v>#VALUE!</v>
      </c>
      <c r="M527" s="148" t="e">
        <f t="shared" si="157"/>
        <v>#VALUE!</v>
      </c>
      <c r="N527" s="148" t="e">
        <f t="shared" si="160"/>
        <v>#VALUE!</v>
      </c>
      <c r="O527" s="148"/>
      <c r="P527" s="148"/>
      <c r="Q527" s="148" t="e">
        <f t="shared" si="169"/>
        <v>#VALUE!</v>
      </c>
      <c r="R527" s="148" t="e">
        <f t="shared" si="170"/>
        <v>#VALUE!</v>
      </c>
      <c r="S527" s="137" t="e">
        <f t="shared" si="158"/>
        <v>#VALUE!</v>
      </c>
      <c r="T527" s="275" t="e">
        <f t="shared" si="173"/>
        <v>#VALUE!</v>
      </c>
      <c r="U527" s="275" t="e">
        <f t="shared" si="172"/>
        <v>#VALUE!</v>
      </c>
      <c r="V527" s="275" t="e">
        <f t="shared" si="172"/>
        <v>#VALUE!</v>
      </c>
      <c r="W527" s="275" t="e">
        <f t="shared" si="172"/>
        <v>#VALUE!</v>
      </c>
      <c r="X527" s="275" t="e">
        <f t="shared" si="172"/>
        <v>#VALUE!</v>
      </c>
      <c r="Y527" s="275" t="e">
        <f t="shared" si="172"/>
        <v>#VALUE!</v>
      </c>
      <c r="Z527" s="275" t="e">
        <f t="shared" si="172"/>
        <v>#VALUE!</v>
      </c>
      <c r="AA527" s="275" t="e">
        <f t="shared" si="172"/>
        <v>#VALUE!</v>
      </c>
      <c r="AB527" s="275" t="e">
        <f t="shared" si="172"/>
        <v>#VALUE!</v>
      </c>
      <c r="AC527" s="275" t="e">
        <f t="shared" si="172"/>
        <v>#VALUE!</v>
      </c>
      <c r="AD527" s="275" t="e">
        <f t="shared" si="172"/>
        <v>#VALUE!</v>
      </c>
      <c r="AE527" s="276" t="e">
        <f t="shared" si="161"/>
        <v>#VALUE!</v>
      </c>
    </row>
    <row r="528" spans="1:31">
      <c r="A528" s="133" t="e">
        <f t="shared" si="162"/>
        <v>#VALUE!</v>
      </c>
      <c r="B528" s="134" t="e">
        <f t="shared" si="163"/>
        <v>#VALUE!</v>
      </c>
      <c r="C528" s="134" t="e">
        <f t="shared" si="164"/>
        <v>#VALUE!</v>
      </c>
      <c r="D528" s="135" t="e">
        <f t="shared" si="165"/>
        <v>#VALUE!</v>
      </c>
      <c r="E528" s="150" t="e">
        <f t="shared" si="153"/>
        <v>#VALUE!</v>
      </c>
      <c r="F528" s="150" t="e">
        <f t="shared" si="154"/>
        <v>#VALUE!</v>
      </c>
      <c r="G528" s="136" t="e">
        <f t="shared" si="155"/>
        <v>#VALUE!</v>
      </c>
      <c r="H528" s="148" t="e">
        <f t="shared" si="159"/>
        <v>#VALUE!</v>
      </c>
      <c r="I528" s="148" t="e">
        <f t="shared" si="166"/>
        <v>#VALUE!</v>
      </c>
      <c r="J528" s="148" t="e">
        <f t="shared" si="156"/>
        <v>#VALUE!</v>
      </c>
      <c r="K528" s="148" t="e">
        <f t="shared" si="167"/>
        <v>#VALUE!</v>
      </c>
      <c r="L528" s="148" t="e">
        <f t="shared" si="168"/>
        <v>#VALUE!</v>
      </c>
      <c r="M528" s="148" t="e">
        <f t="shared" si="157"/>
        <v>#VALUE!</v>
      </c>
      <c r="N528" s="148" t="e">
        <f t="shared" si="160"/>
        <v>#VALUE!</v>
      </c>
      <c r="O528" s="148"/>
      <c r="P528" s="148"/>
      <c r="Q528" s="148" t="e">
        <f t="shared" si="169"/>
        <v>#VALUE!</v>
      </c>
      <c r="R528" s="148" t="e">
        <f t="shared" si="170"/>
        <v>#VALUE!</v>
      </c>
      <c r="S528" s="137" t="e">
        <f t="shared" si="158"/>
        <v>#VALUE!</v>
      </c>
      <c r="T528" s="275" t="e">
        <f t="shared" si="173"/>
        <v>#VALUE!</v>
      </c>
      <c r="U528" s="275" t="e">
        <f t="shared" si="172"/>
        <v>#VALUE!</v>
      </c>
      <c r="V528" s="275" t="e">
        <f t="shared" ref="U528:AD553" si="174">MAX(0,MIN(MAX(0,$M528),V$7)-V$6)</f>
        <v>#VALUE!</v>
      </c>
      <c r="W528" s="275" t="e">
        <f t="shared" si="174"/>
        <v>#VALUE!</v>
      </c>
      <c r="X528" s="275" t="e">
        <f t="shared" si="174"/>
        <v>#VALUE!</v>
      </c>
      <c r="Y528" s="275" t="e">
        <f t="shared" si="174"/>
        <v>#VALUE!</v>
      </c>
      <c r="Z528" s="275" t="e">
        <f t="shared" si="174"/>
        <v>#VALUE!</v>
      </c>
      <c r="AA528" s="275" t="e">
        <f t="shared" si="174"/>
        <v>#VALUE!</v>
      </c>
      <c r="AB528" s="275" t="e">
        <f t="shared" si="174"/>
        <v>#VALUE!</v>
      </c>
      <c r="AC528" s="275" t="e">
        <f t="shared" si="174"/>
        <v>#VALUE!</v>
      </c>
      <c r="AD528" s="275" t="e">
        <f t="shared" si="174"/>
        <v>#VALUE!</v>
      </c>
      <c r="AE528" s="276" t="e">
        <f t="shared" si="161"/>
        <v>#VALUE!</v>
      </c>
    </row>
    <row r="529" spans="1:31">
      <c r="A529" s="133" t="e">
        <f t="shared" si="162"/>
        <v>#VALUE!</v>
      </c>
      <c r="B529" s="134" t="e">
        <f t="shared" si="163"/>
        <v>#VALUE!</v>
      </c>
      <c r="C529" s="134" t="e">
        <f t="shared" si="164"/>
        <v>#VALUE!</v>
      </c>
      <c r="D529" s="135" t="e">
        <f t="shared" si="165"/>
        <v>#VALUE!</v>
      </c>
      <c r="E529" s="150" t="e">
        <f t="shared" ref="E529:E592" si="175">IF(A529&lt;&gt;"", IF(F529="N",0, ROUNDDOWN(IF(S529="Y", MAX(Q529, 0), MIN(BondAmountInvested*G529/Freq, Max_Wdwl_amt)), 2)),"")</f>
        <v>#VALUE!</v>
      </c>
      <c r="F529" s="150" t="e">
        <f t="shared" ref="F529:F592" si="176">IF(A529&lt;&gt;"",  IF(A529&lt;first_projection_wdl_mth,"N",IF(A529=first_projection_wdl_mth,"Y",IF(INT((A529-first_projection_wdl_mth)/Mths_between_Wdwls)=(A529-first_projection_wdl_mth)/Mths_between_Wdwls,"Y","N"))),"")</f>
        <v>#VALUE!</v>
      </c>
      <c r="G529" s="136" t="e">
        <f t="shared" ref="G529:G592" si="177">IF(A529&lt;&gt;"", IncomeRetained, "")</f>
        <v>#VALUE!</v>
      </c>
      <c r="H529" s="148" t="e">
        <f t="shared" si="159"/>
        <v>#VALUE!</v>
      </c>
      <c r="I529" s="148" t="e">
        <f t="shared" si="166"/>
        <v>#VALUE!</v>
      </c>
      <c r="J529" s="148" t="e">
        <f t="shared" ref="J529:J592" si="178">IF(A529&lt;&gt;"", (MIN(E529, Q529)-I529)*(1-IF(D529&lt;chargeable_gain_taxrate_change_date,chargeable_gain_taxrate_pre_change,chargeable_gain_taxrate_post_change))+I529, "")</f>
        <v>#VALUE!</v>
      </c>
      <c r="K529" s="148" t="e">
        <f t="shared" si="167"/>
        <v>#VALUE!</v>
      </c>
      <c r="L529" s="148" t="e">
        <f t="shared" si="168"/>
        <v>#VALUE!</v>
      </c>
      <c r="M529" s="148" t="e">
        <f t="shared" ref="M529:M592" si="179">IF(A529="", "", L529*Mthly_growth_rate)</f>
        <v>#VALUE!</v>
      </c>
      <c r="N529" s="148" t="e">
        <f t="shared" si="160"/>
        <v>#VALUE!</v>
      </c>
      <c r="O529" s="148"/>
      <c r="P529" s="148"/>
      <c r="Q529" s="148" t="e">
        <f t="shared" si="169"/>
        <v>#VALUE!</v>
      </c>
      <c r="R529" s="148" t="e">
        <f t="shared" si="170"/>
        <v>#VALUE!</v>
      </c>
      <c r="S529" s="137" t="e">
        <f t="shared" ref="S529:S592" si="180">IF(A529="", "", IF(S528="Y", "Y", IF(Q529-IF(F529="Y", MIN(BondAmountInvested*G529/Freq,Max_Wdwl_amt), 0)&lt;=0, "Y", "N")))</f>
        <v>#VALUE!</v>
      </c>
      <c r="T529" s="275" t="e">
        <f t="shared" si="173"/>
        <v>#VALUE!</v>
      </c>
      <c r="U529" s="275" t="e">
        <f t="shared" si="174"/>
        <v>#VALUE!</v>
      </c>
      <c r="V529" s="275" t="e">
        <f t="shared" si="174"/>
        <v>#VALUE!</v>
      </c>
      <c r="W529" s="275" t="e">
        <f t="shared" si="174"/>
        <v>#VALUE!</v>
      </c>
      <c r="X529" s="275" t="e">
        <f t="shared" si="174"/>
        <v>#VALUE!</v>
      </c>
      <c r="Y529" s="275" t="e">
        <f t="shared" si="174"/>
        <v>#VALUE!</v>
      </c>
      <c r="Z529" s="275" t="e">
        <f t="shared" si="174"/>
        <v>#VALUE!</v>
      </c>
      <c r="AA529" s="275" t="e">
        <f t="shared" si="174"/>
        <v>#VALUE!</v>
      </c>
      <c r="AB529" s="275" t="e">
        <f t="shared" si="174"/>
        <v>#VALUE!</v>
      </c>
      <c r="AC529" s="275" t="e">
        <f t="shared" si="174"/>
        <v>#VALUE!</v>
      </c>
      <c r="AD529" s="275" t="e">
        <f t="shared" si="174"/>
        <v>#VALUE!</v>
      </c>
      <c r="AE529" s="276" t="e">
        <f t="shared" si="161"/>
        <v>#VALUE!</v>
      </c>
    </row>
    <row r="530" spans="1:31">
      <c r="A530" s="133" t="e">
        <f t="shared" si="162"/>
        <v>#VALUE!</v>
      </c>
      <c r="B530" s="134" t="e">
        <f t="shared" si="163"/>
        <v>#VALUE!</v>
      </c>
      <c r="C530" s="134" t="e">
        <f t="shared" si="164"/>
        <v>#VALUE!</v>
      </c>
      <c r="D530" s="135" t="e">
        <f t="shared" si="165"/>
        <v>#VALUE!</v>
      </c>
      <c r="E530" s="150" t="e">
        <f t="shared" si="175"/>
        <v>#VALUE!</v>
      </c>
      <c r="F530" s="150" t="e">
        <f t="shared" si="176"/>
        <v>#VALUE!</v>
      </c>
      <c r="G530" s="136" t="e">
        <f t="shared" si="177"/>
        <v>#VALUE!</v>
      </c>
      <c r="H530" s="148" t="e">
        <f t="shared" ref="H530:H593" si="181">IF(A530&lt;&gt;"", IF(B530&lt;Max_tax_free_term, IF(AND(C530=1, B530&lt;Max_tax_free_term), Annual_tax_free_Wdwl, 0), 0)+H529-I529, "")</f>
        <v>#VALUE!</v>
      </c>
      <c r="I530" s="148" t="e">
        <f t="shared" si="166"/>
        <v>#VALUE!</v>
      </c>
      <c r="J530" s="148" t="e">
        <f t="shared" si="178"/>
        <v>#VALUE!</v>
      </c>
      <c r="K530" s="148" t="e">
        <f t="shared" si="167"/>
        <v>#VALUE!</v>
      </c>
      <c r="L530" s="148" t="e">
        <f t="shared" si="168"/>
        <v>#VALUE!</v>
      </c>
      <c r="M530" s="148" t="e">
        <f t="shared" si="179"/>
        <v>#VALUE!</v>
      </c>
      <c r="N530" s="148" t="e">
        <f t="shared" ref="N530:N593" si="182">IF(A530="", "", AE530)</f>
        <v>#VALUE!</v>
      </c>
      <c r="O530" s="148"/>
      <c r="P530" s="148"/>
      <c r="Q530" s="148" t="e">
        <f t="shared" si="169"/>
        <v>#VALUE!</v>
      </c>
      <c r="R530" s="148" t="e">
        <f t="shared" si="170"/>
        <v>#VALUE!</v>
      </c>
      <c r="S530" s="137" t="e">
        <f t="shared" si="180"/>
        <v>#VALUE!</v>
      </c>
      <c r="T530" s="275" t="e">
        <f t="shared" si="173"/>
        <v>#VALUE!</v>
      </c>
      <c r="U530" s="275" t="e">
        <f t="shared" si="174"/>
        <v>#VALUE!</v>
      </c>
      <c r="V530" s="275" t="e">
        <f t="shared" si="174"/>
        <v>#VALUE!</v>
      </c>
      <c r="W530" s="275" t="e">
        <f t="shared" si="174"/>
        <v>#VALUE!</v>
      </c>
      <c r="X530" s="275" t="e">
        <f t="shared" si="174"/>
        <v>#VALUE!</v>
      </c>
      <c r="Y530" s="275" t="e">
        <f t="shared" si="174"/>
        <v>#VALUE!</v>
      </c>
      <c r="Z530" s="275" t="e">
        <f t="shared" si="174"/>
        <v>#VALUE!</v>
      </c>
      <c r="AA530" s="275" t="e">
        <f t="shared" si="174"/>
        <v>#VALUE!</v>
      </c>
      <c r="AB530" s="275" t="e">
        <f t="shared" si="174"/>
        <v>#VALUE!</v>
      </c>
      <c r="AC530" s="275" t="e">
        <f t="shared" si="174"/>
        <v>#VALUE!</v>
      </c>
      <c r="AD530" s="275" t="e">
        <f t="shared" si="174"/>
        <v>#VALUE!</v>
      </c>
      <c r="AE530" s="276" t="e">
        <f t="shared" ref="AE530:AE593" si="183">SUMPRODUCT(T530:AD530,T$9:AD$9)/100/12</f>
        <v>#VALUE!</v>
      </c>
    </row>
    <row r="531" spans="1:31">
      <c r="A531" s="133" t="e">
        <f t="shared" ref="A531:A594" si="184">IF(A530&lt;$D$11, A530+1, "")</f>
        <v>#VALUE!</v>
      </c>
      <c r="B531" s="134" t="e">
        <f t="shared" ref="B531:B594" si="185">IF(A531&lt;&gt;"", IF(C531=1, B530+1, B530), "")</f>
        <v>#VALUE!</v>
      </c>
      <c r="C531" s="134" t="e">
        <f t="shared" ref="C531:C594" si="186">IF(A531&lt;&gt;"", IF(C530=12, 1, C530+1), "")</f>
        <v>#VALUE!</v>
      </c>
      <c r="D531" s="135" t="e">
        <f t="shared" ref="D531:D594" si="187">IF(A531&lt;&gt;"", DATE(YEAR(D530), MONTH(D530)+1, DAY(D530)), "")</f>
        <v>#VALUE!</v>
      </c>
      <c r="E531" s="150" t="e">
        <f t="shared" si="175"/>
        <v>#VALUE!</v>
      </c>
      <c r="F531" s="150" t="e">
        <f t="shared" si="176"/>
        <v>#VALUE!</v>
      </c>
      <c r="G531" s="136" t="e">
        <f t="shared" si="177"/>
        <v>#VALUE!</v>
      </c>
      <c r="H531" s="148" t="e">
        <f t="shared" si="181"/>
        <v>#VALUE!</v>
      </c>
      <c r="I531" s="148" t="e">
        <f t="shared" ref="I531:I594" si="188">IF(A531&lt;&gt;"", MIN(E531, H531, Q531), "")</f>
        <v>#VALUE!</v>
      </c>
      <c r="J531" s="148" t="e">
        <f t="shared" si="178"/>
        <v>#VALUE!</v>
      </c>
      <c r="K531" s="148" t="e">
        <f t="shared" ref="K531:K594" si="189">IF(A531="", "", $I$12^(A531/12)*J531)</f>
        <v>#VALUE!</v>
      </c>
      <c r="L531" s="148" t="e">
        <f t="shared" ref="L531:L594" si="190">IF(A531="", "", R530)</f>
        <v>#VALUE!</v>
      </c>
      <c r="M531" s="148" t="e">
        <f t="shared" si="179"/>
        <v>#VALUE!</v>
      </c>
      <c r="N531" s="148" t="e">
        <f t="shared" si="182"/>
        <v>#VALUE!</v>
      </c>
      <c r="O531" s="148"/>
      <c r="P531" s="148"/>
      <c r="Q531" s="148" t="e">
        <f t="shared" ref="Q531:Q594" si="191">IF(A531 = "", 0, MAX(M531 - (SUM(N531:P531)), 0))</f>
        <v>#VALUE!</v>
      </c>
      <c r="R531" s="148" t="e">
        <f t="shared" ref="R531:R594" si="192">IF(A531="", "", MAX(Q531-E531, 0))</f>
        <v>#VALUE!</v>
      </c>
      <c r="S531" s="137" t="e">
        <f t="shared" si="180"/>
        <v>#VALUE!</v>
      </c>
      <c r="T531" s="275" t="e">
        <f t="shared" si="173"/>
        <v>#VALUE!</v>
      </c>
      <c r="U531" s="275" t="e">
        <f t="shared" si="174"/>
        <v>#VALUE!</v>
      </c>
      <c r="V531" s="275" t="e">
        <f t="shared" si="174"/>
        <v>#VALUE!</v>
      </c>
      <c r="W531" s="275" t="e">
        <f t="shared" si="174"/>
        <v>#VALUE!</v>
      </c>
      <c r="X531" s="275" t="e">
        <f t="shared" si="174"/>
        <v>#VALUE!</v>
      </c>
      <c r="Y531" s="275" t="e">
        <f t="shared" si="174"/>
        <v>#VALUE!</v>
      </c>
      <c r="Z531" s="275" t="e">
        <f t="shared" si="174"/>
        <v>#VALUE!</v>
      </c>
      <c r="AA531" s="275" t="e">
        <f t="shared" si="174"/>
        <v>#VALUE!</v>
      </c>
      <c r="AB531" s="275" t="e">
        <f t="shared" si="174"/>
        <v>#VALUE!</v>
      </c>
      <c r="AC531" s="275" t="e">
        <f t="shared" si="174"/>
        <v>#VALUE!</v>
      </c>
      <c r="AD531" s="275" t="e">
        <f t="shared" si="174"/>
        <v>#VALUE!</v>
      </c>
      <c r="AE531" s="276" t="e">
        <f t="shared" si="183"/>
        <v>#VALUE!</v>
      </c>
    </row>
    <row r="532" spans="1:31">
      <c r="A532" s="133" t="e">
        <f t="shared" si="184"/>
        <v>#VALUE!</v>
      </c>
      <c r="B532" s="134" t="e">
        <f t="shared" si="185"/>
        <v>#VALUE!</v>
      </c>
      <c r="C532" s="134" t="e">
        <f t="shared" si="186"/>
        <v>#VALUE!</v>
      </c>
      <c r="D532" s="135" t="e">
        <f t="shared" si="187"/>
        <v>#VALUE!</v>
      </c>
      <c r="E532" s="150" t="e">
        <f t="shared" si="175"/>
        <v>#VALUE!</v>
      </c>
      <c r="F532" s="150" t="e">
        <f t="shared" si="176"/>
        <v>#VALUE!</v>
      </c>
      <c r="G532" s="136" t="e">
        <f t="shared" si="177"/>
        <v>#VALUE!</v>
      </c>
      <c r="H532" s="148" t="e">
        <f t="shared" si="181"/>
        <v>#VALUE!</v>
      </c>
      <c r="I532" s="148" t="e">
        <f t="shared" si="188"/>
        <v>#VALUE!</v>
      </c>
      <c r="J532" s="148" t="e">
        <f t="shared" si="178"/>
        <v>#VALUE!</v>
      </c>
      <c r="K532" s="148" t="e">
        <f t="shared" si="189"/>
        <v>#VALUE!</v>
      </c>
      <c r="L532" s="148" t="e">
        <f t="shared" si="190"/>
        <v>#VALUE!</v>
      </c>
      <c r="M532" s="148" t="e">
        <f t="shared" si="179"/>
        <v>#VALUE!</v>
      </c>
      <c r="N532" s="148" t="e">
        <f t="shared" si="182"/>
        <v>#VALUE!</v>
      </c>
      <c r="O532" s="148"/>
      <c r="P532" s="148"/>
      <c r="Q532" s="148" t="e">
        <f t="shared" si="191"/>
        <v>#VALUE!</v>
      </c>
      <c r="R532" s="148" t="e">
        <f t="shared" si="192"/>
        <v>#VALUE!</v>
      </c>
      <c r="S532" s="137" t="e">
        <f t="shared" si="180"/>
        <v>#VALUE!</v>
      </c>
      <c r="T532" s="275" t="e">
        <f t="shared" si="173"/>
        <v>#VALUE!</v>
      </c>
      <c r="U532" s="275" t="e">
        <f t="shared" si="174"/>
        <v>#VALUE!</v>
      </c>
      <c r="V532" s="275" t="e">
        <f t="shared" si="174"/>
        <v>#VALUE!</v>
      </c>
      <c r="W532" s="275" t="e">
        <f t="shared" si="174"/>
        <v>#VALUE!</v>
      </c>
      <c r="X532" s="275" t="e">
        <f t="shared" si="174"/>
        <v>#VALUE!</v>
      </c>
      <c r="Y532" s="275" t="e">
        <f t="shared" si="174"/>
        <v>#VALUE!</v>
      </c>
      <c r="Z532" s="275" t="e">
        <f t="shared" si="174"/>
        <v>#VALUE!</v>
      </c>
      <c r="AA532" s="275" t="e">
        <f t="shared" si="174"/>
        <v>#VALUE!</v>
      </c>
      <c r="AB532" s="275" t="e">
        <f t="shared" si="174"/>
        <v>#VALUE!</v>
      </c>
      <c r="AC532" s="275" t="e">
        <f t="shared" si="174"/>
        <v>#VALUE!</v>
      </c>
      <c r="AD532" s="275" t="e">
        <f t="shared" si="174"/>
        <v>#VALUE!</v>
      </c>
      <c r="AE532" s="276" t="e">
        <f t="shared" si="183"/>
        <v>#VALUE!</v>
      </c>
    </row>
    <row r="533" spans="1:31">
      <c r="A533" s="133" t="e">
        <f t="shared" si="184"/>
        <v>#VALUE!</v>
      </c>
      <c r="B533" s="134" t="e">
        <f t="shared" si="185"/>
        <v>#VALUE!</v>
      </c>
      <c r="C533" s="134" t="e">
        <f t="shared" si="186"/>
        <v>#VALUE!</v>
      </c>
      <c r="D533" s="135" t="e">
        <f t="shared" si="187"/>
        <v>#VALUE!</v>
      </c>
      <c r="E533" s="150" t="e">
        <f t="shared" si="175"/>
        <v>#VALUE!</v>
      </c>
      <c r="F533" s="150" t="e">
        <f t="shared" si="176"/>
        <v>#VALUE!</v>
      </c>
      <c r="G533" s="136" t="e">
        <f t="shared" si="177"/>
        <v>#VALUE!</v>
      </c>
      <c r="H533" s="148" t="e">
        <f t="shared" si="181"/>
        <v>#VALUE!</v>
      </c>
      <c r="I533" s="148" t="e">
        <f t="shared" si="188"/>
        <v>#VALUE!</v>
      </c>
      <c r="J533" s="148" t="e">
        <f t="shared" si="178"/>
        <v>#VALUE!</v>
      </c>
      <c r="K533" s="148" t="e">
        <f t="shared" si="189"/>
        <v>#VALUE!</v>
      </c>
      <c r="L533" s="148" t="e">
        <f t="shared" si="190"/>
        <v>#VALUE!</v>
      </c>
      <c r="M533" s="148" t="e">
        <f t="shared" si="179"/>
        <v>#VALUE!</v>
      </c>
      <c r="N533" s="148" t="e">
        <f t="shared" si="182"/>
        <v>#VALUE!</v>
      </c>
      <c r="O533" s="148"/>
      <c r="P533" s="148"/>
      <c r="Q533" s="148" t="e">
        <f t="shared" si="191"/>
        <v>#VALUE!</v>
      </c>
      <c r="R533" s="148" t="e">
        <f t="shared" si="192"/>
        <v>#VALUE!</v>
      </c>
      <c r="S533" s="137" t="e">
        <f t="shared" si="180"/>
        <v>#VALUE!</v>
      </c>
      <c r="T533" s="275" t="e">
        <f t="shared" si="173"/>
        <v>#VALUE!</v>
      </c>
      <c r="U533" s="275" t="e">
        <f t="shared" si="174"/>
        <v>#VALUE!</v>
      </c>
      <c r="V533" s="275" t="e">
        <f t="shared" si="174"/>
        <v>#VALUE!</v>
      </c>
      <c r="W533" s="275" t="e">
        <f t="shared" si="174"/>
        <v>#VALUE!</v>
      </c>
      <c r="X533" s="275" t="e">
        <f t="shared" si="174"/>
        <v>#VALUE!</v>
      </c>
      <c r="Y533" s="275" t="e">
        <f t="shared" si="174"/>
        <v>#VALUE!</v>
      </c>
      <c r="Z533" s="275" t="e">
        <f t="shared" si="174"/>
        <v>#VALUE!</v>
      </c>
      <c r="AA533" s="275" t="e">
        <f t="shared" si="174"/>
        <v>#VALUE!</v>
      </c>
      <c r="AB533" s="275" t="e">
        <f t="shared" si="174"/>
        <v>#VALUE!</v>
      </c>
      <c r="AC533" s="275" t="e">
        <f t="shared" si="174"/>
        <v>#VALUE!</v>
      </c>
      <c r="AD533" s="275" t="e">
        <f t="shared" si="174"/>
        <v>#VALUE!</v>
      </c>
      <c r="AE533" s="276" t="e">
        <f t="shared" si="183"/>
        <v>#VALUE!</v>
      </c>
    </row>
    <row r="534" spans="1:31">
      <c r="A534" s="133" t="e">
        <f t="shared" si="184"/>
        <v>#VALUE!</v>
      </c>
      <c r="B534" s="134" t="e">
        <f t="shared" si="185"/>
        <v>#VALUE!</v>
      </c>
      <c r="C534" s="134" t="e">
        <f t="shared" si="186"/>
        <v>#VALUE!</v>
      </c>
      <c r="D534" s="135" t="e">
        <f t="shared" si="187"/>
        <v>#VALUE!</v>
      </c>
      <c r="E534" s="150" t="e">
        <f t="shared" si="175"/>
        <v>#VALUE!</v>
      </c>
      <c r="F534" s="150" t="e">
        <f t="shared" si="176"/>
        <v>#VALUE!</v>
      </c>
      <c r="G534" s="136" t="e">
        <f t="shared" si="177"/>
        <v>#VALUE!</v>
      </c>
      <c r="H534" s="148" t="e">
        <f t="shared" si="181"/>
        <v>#VALUE!</v>
      </c>
      <c r="I534" s="148" t="e">
        <f t="shared" si="188"/>
        <v>#VALUE!</v>
      </c>
      <c r="J534" s="148" t="e">
        <f t="shared" si="178"/>
        <v>#VALUE!</v>
      </c>
      <c r="K534" s="148" t="e">
        <f t="shared" si="189"/>
        <v>#VALUE!</v>
      </c>
      <c r="L534" s="148" t="e">
        <f t="shared" si="190"/>
        <v>#VALUE!</v>
      </c>
      <c r="M534" s="148" t="e">
        <f t="shared" si="179"/>
        <v>#VALUE!</v>
      </c>
      <c r="N534" s="148" t="e">
        <f t="shared" si="182"/>
        <v>#VALUE!</v>
      </c>
      <c r="O534" s="148"/>
      <c r="P534" s="148"/>
      <c r="Q534" s="148" t="e">
        <f t="shared" si="191"/>
        <v>#VALUE!</v>
      </c>
      <c r="R534" s="148" t="e">
        <f t="shared" si="192"/>
        <v>#VALUE!</v>
      </c>
      <c r="S534" s="137" t="e">
        <f t="shared" si="180"/>
        <v>#VALUE!</v>
      </c>
      <c r="T534" s="275" t="e">
        <f t="shared" si="173"/>
        <v>#VALUE!</v>
      </c>
      <c r="U534" s="275" t="e">
        <f t="shared" si="174"/>
        <v>#VALUE!</v>
      </c>
      <c r="V534" s="275" t="e">
        <f t="shared" si="174"/>
        <v>#VALUE!</v>
      </c>
      <c r="W534" s="275" t="e">
        <f t="shared" si="174"/>
        <v>#VALUE!</v>
      </c>
      <c r="X534" s="275" t="e">
        <f t="shared" si="174"/>
        <v>#VALUE!</v>
      </c>
      <c r="Y534" s="275" t="e">
        <f t="shared" si="174"/>
        <v>#VALUE!</v>
      </c>
      <c r="Z534" s="275" t="e">
        <f t="shared" si="174"/>
        <v>#VALUE!</v>
      </c>
      <c r="AA534" s="275" t="e">
        <f t="shared" si="174"/>
        <v>#VALUE!</v>
      </c>
      <c r="AB534" s="275" t="e">
        <f t="shared" si="174"/>
        <v>#VALUE!</v>
      </c>
      <c r="AC534" s="275" t="e">
        <f t="shared" si="174"/>
        <v>#VALUE!</v>
      </c>
      <c r="AD534" s="275" t="e">
        <f t="shared" si="174"/>
        <v>#VALUE!</v>
      </c>
      <c r="AE534" s="276" t="e">
        <f t="shared" si="183"/>
        <v>#VALUE!</v>
      </c>
    </row>
    <row r="535" spans="1:31">
      <c r="A535" s="133" t="e">
        <f t="shared" si="184"/>
        <v>#VALUE!</v>
      </c>
      <c r="B535" s="134" t="e">
        <f t="shared" si="185"/>
        <v>#VALUE!</v>
      </c>
      <c r="C535" s="134" t="e">
        <f t="shared" si="186"/>
        <v>#VALUE!</v>
      </c>
      <c r="D535" s="135" t="e">
        <f t="shared" si="187"/>
        <v>#VALUE!</v>
      </c>
      <c r="E535" s="150" t="e">
        <f t="shared" si="175"/>
        <v>#VALUE!</v>
      </c>
      <c r="F535" s="150" t="e">
        <f t="shared" si="176"/>
        <v>#VALUE!</v>
      </c>
      <c r="G535" s="136" t="e">
        <f t="shared" si="177"/>
        <v>#VALUE!</v>
      </c>
      <c r="H535" s="148" t="e">
        <f t="shared" si="181"/>
        <v>#VALUE!</v>
      </c>
      <c r="I535" s="148" t="e">
        <f t="shared" si="188"/>
        <v>#VALUE!</v>
      </c>
      <c r="J535" s="148" t="e">
        <f t="shared" si="178"/>
        <v>#VALUE!</v>
      </c>
      <c r="K535" s="148" t="e">
        <f t="shared" si="189"/>
        <v>#VALUE!</v>
      </c>
      <c r="L535" s="148" t="e">
        <f t="shared" si="190"/>
        <v>#VALUE!</v>
      </c>
      <c r="M535" s="148" t="e">
        <f t="shared" si="179"/>
        <v>#VALUE!</v>
      </c>
      <c r="N535" s="148" t="e">
        <f t="shared" si="182"/>
        <v>#VALUE!</v>
      </c>
      <c r="O535" s="148"/>
      <c r="P535" s="148"/>
      <c r="Q535" s="148" t="e">
        <f t="shared" si="191"/>
        <v>#VALUE!</v>
      </c>
      <c r="R535" s="148" t="e">
        <f t="shared" si="192"/>
        <v>#VALUE!</v>
      </c>
      <c r="S535" s="137" t="e">
        <f t="shared" si="180"/>
        <v>#VALUE!</v>
      </c>
      <c r="T535" s="275" t="e">
        <f t="shared" si="173"/>
        <v>#VALUE!</v>
      </c>
      <c r="U535" s="275" t="e">
        <f t="shared" si="174"/>
        <v>#VALUE!</v>
      </c>
      <c r="V535" s="275" t="e">
        <f t="shared" si="174"/>
        <v>#VALUE!</v>
      </c>
      <c r="W535" s="275" t="e">
        <f t="shared" si="174"/>
        <v>#VALUE!</v>
      </c>
      <c r="X535" s="275" t="e">
        <f t="shared" si="174"/>
        <v>#VALUE!</v>
      </c>
      <c r="Y535" s="275" t="e">
        <f t="shared" si="174"/>
        <v>#VALUE!</v>
      </c>
      <c r="Z535" s="275" t="e">
        <f t="shared" si="174"/>
        <v>#VALUE!</v>
      </c>
      <c r="AA535" s="275" t="e">
        <f t="shared" si="174"/>
        <v>#VALUE!</v>
      </c>
      <c r="AB535" s="275" t="e">
        <f t="shared" si="174"/>
        <v>#VALUE!</v>
      </c>
      <c r="AC535" s="275" t="e">
        <f t="shared" si="174"/>
        <v>#VALUE!</v>
      </c>
      <c r="AD535" s="275" t="e">
        <f t="shared" si="174"/>
        <v>#VALUE!</v>
      </c>
      <c r="AE535" s="276" t="e">
        <f t="shared" si="183"/>
        <v>#VALUE!</v>
      </c>
    </row>
    <row r="536" spans="1:31">
      <c r="A536" s="133" t="e">
        <f t="shared" si="184"/>
        <v>#VALUE!</v>
      </c>
      <c r="B536" s="134" t="e">
        <f t="shared" si="185"/>
        <v>#VALUE!</v>
      </c>
      <c r="C536" s="134" t="e">
        <f t="shared" si="186"/>
        <v>#VALUE!</v>
      </c>
      <c r="D536" s="135" t="e">
        <f t="shared" si="187"/>
        <v>#VALUE!</v>
      </c>
      <c r="E536" s="150" t="e">
        <f t="shared" si="175"/>
        <v>#VALUE!</v>
      </c>
      <c r="F536" s="150" t="e">
        <f t="shared" si="176"/>
        <v>#VALUE!</v>
      </c>
      <c r="G536" s="136" t="e">
        <f t="shared" si="177"/>
        <v>#VALUE!</v>
      </c>
      <c r="H536" s="148" t="e">
        <f t="shared" si="181"/>
        <v>#VALUE!</v>
      </c>
      <c r="I536" s="148" t="e">
        <f t="shared" si="188"/>
        <v>#VALUE!</v>
      </c>
      <c r="J536" s="148" t="e">
        <f t="shared" si="178"/>
        <v>#VALUE!</v>
      </c>
      <c r="K536" s="148" t="e">
        <f t="shared" si="189"/>
        <v>#VALUE!</v>
      </c>
      <c r="L536" s="148" t="e">
        <f t="shared" si="190"/>
        <v>#VALUE!</v>
      </c>
      <c r="M536" s="148" t="e">
        <f t="shared" si="179"/>
        <v>#VALUE!</v>
      </c>
      <c r="N536" s="148" t="e">
        <f t="shared" si="182"/>
        <v>#VALUE!</v>
      </c>
      <c r="O536" s="148"/>
      <c r="P536" s="148"/>
      <c r="Q536" s="148" t="e">
        <f t="shared" si="191"/>
        <v>#VALUE!</v>
      </c>
      <c r="R536" s="148" t="e">
        <f t="shared" si="192"/>
        <v>#VALUE!</v>
      </c>
      <c r="S536" s="137" t="e">
        <f t="shared" si="180"/>
        <v>#VALUE!</v>
      </c>
      <c r="T536" s="275" t="e">
        <f t="shared" si="173"/>
        <v>#VALUE!</v>
      </c>
      <c r="U536" s="275" t="e">
        <f t="shared" si="174"/>
        <v>#VALUE!</v>
      </c>
      <c r="V536" s="275" t="e">
        <f t="shared" si="174"/>
        <v>#VALUE!</v>
      </c>
      <c r="W536" s="275" t="e">
        <f t="shared" si="174"/>
        <v>#VALUE!</v>
      </c>
      <c r="X536" s="275" t="e">
        <f t="shared" si="174"/>
        <v>#VALUE!</v>
      </c>
      <c r="Y536" s="275" t="e">
        <f t="shared" si="174"/>
        <v>#VALUE!</v>
      </c>
      <c r="Z536" s="275" t="e">
        <f t="shared" si="174"/>
        <v>#VALUE!</v>
      </c>
      <c r="AA536" s="275" t="e">
        <f t="shared" si="174"/>
        <v>#VALUE!</v>
      </c>
      <c r="AB536" s="275" t="e">
        <f t="shared" si="174"/>
        <v>#VALUE!</v>
      </c>
      <c r="AC536" s="275" t="e">
        <f t="shared" si="174"/>
        <v>#VALUE!</v>
      </c>
      <c r="AD536" s="275" t="e">
        <f t="shared" si="174"/>
        <v>#VALUE!</v>
      </c>
      <c r="AE536" s="276" t="e">
        <f t="shared" si="183"/>
        <v>#VALUE!</v>
      </c>
    </row>
    <row r="537" spans="1:31">
      <c r="A537" s="133" t="e">
        <f t="shared" si="184"/>
        <v>#VALUE!</v>
      </c>
      <c r="B537" s="134" t="e">
        <f t="shared" si="185"/>
        <v>#VALUE!</v>
      </c>
      <c r="C537" s="134" t="e">
        <f t="shared" si="186"/>
        <v>#VALUE!</v>
      </c>
      <c r="D537" s="135" t="e">
        <f t="shared" si="187"/>
        <v>#VALUE!</v>
      </c>
      <c r="E537" s="150" t="e">
        <f t="shared" si="175"/>
        <v>#VALUE!</v>
      </c>
      <c r="F537" s="150" t="e">
        <f t="shared" si="176"/>
        <v>#VALUE!</v>
      </c>
      <c r="G537" s="136" t="e">
        <f t="shared" si="177"/>
        <v>#VALUE!</v>
      </c>
      <c r="H537" s="148" t="e">
        <f t="shared" si="181"/>
        <v>#VALUE!</v>
      </c>
      <c r="I537" s="148" t="e">
        <f t="shared" si="188"/>
        <v>#VALUE!</v>
      </c>
      <c r="J537" s="148" t="e">
        <f t="shared" si="178"/>
        <v>#VALUE!</v>
      </c>
      <c r="K537" s="148" t="e">
        <f t="shared" si="189"/>
        <v>#VALUE!</v>
      </c>
      <c r="L537" s="148" t="e">
        <f t="shared" si="190"/>
        <v>#VALUE!</v>
      </c>
      <c r="M537" s="148" t="e">
        <f t="shared" si="179"/>
        <v>#VALUE!</v>
      </c>
      <c r="N537" s="148" t="e">
        <f t="shared" si="182"/>
        <v>#VALUE!</v>
      </c>
      <c r="O537" s="148"/>
      <c r="P537" s="148"/>
      <c r="Q537" s="148" t="e">
        <f t="shared" si="191"/>
        <v>#VALUE!</v>
      </c>
      <c r="R537" s="148" t="e">
        <f t="shared" si="192"/>
        <v>#VALUE!</v>
      </c>
      <c r="S537" s="137" t="e">
        <f t="shared" si="180"/>
        <v>#VALUE!</v>
      </c>
      <c r="T537" s="275" t="e">
        <f t="shared" si="173"/>
        <v>#VALUE!</v>
      </c>
      <c r="U537" s="275" t="e">
        <f t="shared" si="174"/>
        <v>#VALUE!</v>
      </c>
      <c r="V537" s="275" t="e">
        <f t="shared" si="174"/>
        <v>#VALUE!</v>
      </c>
      <c r="W537" s="275" t="e">
        <f t="shared" si="174"/>
        <v>#VALUE!</v>
      </c>
      <c r="X537" s="275" t="e">
        <f t="shared" si="174"/>
        <v>#VALUE!</v>
      </c>
      <c r="Y537" s="275" t="e">
        <f t="shared" si="174"/>
        <v>#VALUE!</v>
      </c>
      <c r="Z537" s="275" t="e">
        <f t="shared" si="174"/>
        <v>#VALUE!</v>
      </c>
      <c r="AA537" s="275" t="e">
        <f t="shared" si="174"/>
        <v>#VALUE!</v>
      </c>
      <c r="AB537" s="275" t="e">
        <f t="shared" si="174"/>
        <v>#VALUE!</v>
      </c>
      <c r="AC537" s="275" t="e">
        <f t="shared" si="174"/>
        <v>#VALUE!</v>
      </c>
      <c r="AD537" s="275" t="e">
        <f t="shared" si="174"/>
        <v>#VALUE!</v>
      </c>
      <c r="AE537" s="276" t="e">
        <f t="shared" si="183"/>
        <v>#VALUE!</v>
      </c>
    </row>
    <row r="538" spans="1:31">
      <c r="A538" s="133" t="e">
        <f t="shared" si="184"/>
        <v>#VALUE!</v>
      </c>
      <c r="B538" s="134" t="e">
        <f t="shared" si="185"/>
        <v>#VALUE!</v>
      </c>
      <c r="C538" s="134" t="e">
        <f t="shared" si="186"/>
        <v>#VALUE!</v>
      </c>
      <c r="D538" s="135" t="e">
        <f t="shared" si="187"/>
        <v>#VALUE!</v>
      </c>
      <c r="E538" s="150" t="e">
        <f t="shared" si="175"/>
        <v>#VALUE!</v>
      </c>
      <c r="F538" s="150" t="e">
        <f t="shared" si="176"/>
        <v>#VALUE!</v>
      </c>
      <c r="G538" s="136" t="e">
        <f t="shared" si="177"/>
        <v>#VALUE!</v>
      </c>
      <c r="H538" s="148" t="e">
        <f t="shared" si="181"/>
        <v>#VALUE!</v>
      </c>
      <c r="I538" s="148" t="e">
        <f t="shared" si="188"/>
        <v>#VALUE!</v>
      </c>
      <c r="J538" s="148" t="e">
        <f t="shared" si="178"/>
        <v>#VALUE!</v>
      </c>
      <c r="K538" s="148" t="e">
        <f t="shared" si="189"/>
        <v>#VALUE!</v>
      </c>
      <c r="L538" s="148" t="e">
        <f t="shared" si="190"/>
        <v>#VALUE!</v>
      </c>
      <c r="M538" s="148" t="e">
        <f t="shared" si="179"/>
        <v>#VALUE!</v>
      </c>
      <c r="N538" s="148" t="e">
        <f t="shared" si="182"/>
        <v>#VALUE!</v>
      </c>
      <c r="O538" s="148"/>
      <c r="P538" s="148"/>
      <c r="Q538" s="148" t="e">
        <f t="shared" si="191"/>
        <v>#VALUE!</v>
      </c>
      <c r="R538" s="148" t="e">
        <f t="shared" si="192"/>
        <v>#VALUE!</v>
      </c>
      <c r="S538" s="137" t="e">
        <f t="shared" si="180"/>
        <v>#VALUE!</v>
      </c>
      <c r="T538" s="275" t="e">
        <f t="shared" si="173"/>
        <v>#VALUE!</v>
      </c>
      <c r="U538" s="275" t="e">
        <f t="shared" si="174"/>
        <v>#VALUE!</v>
      </c>
      <c r="V538" s="275" t="e">
        <f t="shared" si="174"/>
        <v>#VALUE!</v>
      </c>
      <c r="W538" s="275" t="e">
        <f t="shared" si="174"/>
        <v>#VALUE!</v>
      </c>
      <c r="X538" s="275" t="e">
        <f t="shared" si="174"/>
        <v>#VALUE!</v>
      </c>
      <c r="Y538" s="275" t="e">
        <f t="shared" si="174"/>
        <v>#VALUE!</v>
      </c>
      <c r="Z538" s="275" t="e">
        <f t="shared" si="174"/>
        <v>#VALUE!</v>
      </c>
      <c r="AA538" s="275" t="e">
        <f t="shared" si="174"/>
        <v>#VALUE!</v>
      </c>
      <c r="AB538" s="275" t="e">
        <f t="shared" si="174"/>
        <v>#VALUE!</v>
      </c>
      <c r="AC538" s="275" t="e">
        <f t="shared" si="174"/>
        <v>#VALUE!</v>
      </c>
      <c r="AD538" s="275" t="e">
        <f t="shared" si="174"/>
        <v>#VALUE!</v>
      </c>
      <c r="AE538" s="276" t="e">
        <f t="shared" si="183"/>
        <v>#VALUE!</v>
      </c>
    </row>
    <row r="539" spans="1:31">
      <c r="A539" s="133" t="e">
        <f t="shared" si="184"/>
        <v>#VALUE!</v>
      </c>
      <c r="B539" s="134" t="e">
        <f t="shared" si="185"/>
        <v>#VALUE!</v>
      </c>
      <c r="C539" s="134" t="e">
        <f t="shared" si="186"/>
        <v>#VALUE!</v>
      </c>
      <c r="D539" s="135" t="e">
        <f t="shared" si="187"/>
        <v>#VALUE!</v>
      </c>
      <c r="E539" s="150" t="e">
        <f t="shared" si="175"/>
        <v>#VALUE!</v>
      </c>
      <c r="F539" s="150" t="e">
        <f t="shared" si="176"/>
        <v>#VALUE!</v>
      </c>
      <c r="G539" s="136" t="e">
        <f t="shared" si="177"/>
        <v>#VALUE!</v>
      </c>
      <c r="H539" s="148" t="e">
        <f t="shared" si="181"/>
        <v>#VALUE!</v>
      </c>
      <c r="I539" s="148" t="e">
        <f t="shared" si="188"/>
        <v>#VALUE!</v>
      </c>
      <c r="J539" s="148" t="e">
        <f t="shared" si="178"/>
        <v>#VALUE!</v>
      </c>
      <c r="K539" s="148" t="e">
        <f t="shared" si="189"/>
        <v>#VALUE!</v>
      </c>
      <c r="L539" s="148" t="e">
        <f t="shared" si="190"/>
        <v>#VALUE!</v>
      </c>
      <c r="M539" s="148" t="e">
        <f t="shared" si="179"/>
        <v>#VALUE!</v>
      </c>
      <c r="N539" s="148" t="e">
        <f t="shared" si="182"/>
        <v>#VALUE!</v>
      </c>
      <c r="O539" s="148"/>
      <c r="P539" s="148"/>
      <c r="Q539" s="148" t="e">
        <f t="shared" si="191"/>
        <v>#VALUE!</v>
      </c>
      <c r="R539" s="148" t="e">
        <f t="shared" si="192"/>
        <v>#VALUE!</v>
      </c>
      <c r="S539" s="137" t="e">
        <f t="shared" si="180"/>
        <v>#VALUE!</v>
      </c>
      <c r="T539" s="275" t="e">
        <f t="shared" si="173"/>
        <v>#VALUE!</v>
      </c>
      <c r="U539" s="275" t="e">
        <f t="shared" si="174"/>
        <v>#VALUE!</v>
      </c>
      <c r="V539" s="275" t="e">
        <f t="shared" si="174"/>
        <v>#VALUE!</v>
      </c>
      <c r="W539" s="275" t="e">
        <f t="shared" si="174"/>
        <v>#VALUE!</v>
      </c>
      <c r="X539" s="275" t="e">
        <f t="shared" si="174"/>
        <v>#VALUE!</v>
      </c>
      <c r="Y539" s="275" t="e">
        <f t="shared" si="174"/>
        <v>#VALUE!</v>
      </c>
      <c r="Z539" s="275" t="e">
        <f t="shared" si="174"/>
        <v>#VALUE!</v>
      </c>
      <c r="AA539" s="275" t="e">
        <f t="shared" si="174"/>
        <v>#VALUE!</v>
      </c>
      <c r="AB539" s="275" t="e">
        <f t="shared" si="174"/>
        <v>#VALUE!</v>
      </c>
      <c r="AC539" s="275" t="e">
        <f t="shared" si="174"/>
        <v>#VALUE!</v>
      </c>
      <c r="AD539" s="275" t="e">
        <f t="shared" si="174"/>
        <v>#VALUE!</v>
      </c>
      <c r="AE539" s="276" t="e">
        <f t="shared" si="183"/>
        <v>#VALUE!</v>
      </c>
    </row>
    <row r="540" spans="1:31">
      <c r="A540" s="133" t="e">
        <f t="shared" si="184"/>
        <v>#VALUE!</v>
      </c>
      <c r="B540" s="134" t="e">
        <f t="shared" si="185"/>
        <v>#VALUE!</v>
      </c>
      <c r="C540" s="134" t="e">
        <f t="shared" si="186"/>
        <v>#VALUE!</v>
      </c>
      <c r="D540" s="135" t="e">
        <f t="shared" si="187"/>
        <v>#VALUE!</v>
      </c>
      <c r="E540" s="150" t="e">
        <f t="shared" si="175"/>
        <v>#VALUE!</v>
      </c>
      <c r="F540" s="150" t="e">
        <f t="shared" si="176"/>
        <v>#VALUE!</v>
      </c>
      <c r="G540" s="136" t="e">
        <f t="shared" si="177"/>
        <v>#VALUE!</v>
      </c>
      <c r="H540" s="148" t="e">
        <f t="shared" si="181"/>
        <v>#VALUE!</v>
      </c>
      <c r="I540" s="148" t="e">
        <f t="shared" si="188"/>
        <v>#VALUE!</v>
      </c>
      <c r="J540" s="148" t="e">
        <f t="shared" si="178"/>
        <v>#VALUE!</v>
      </c>
      <c r="K540" s="148" t="e">
        <f t="shared" si="189"/>
        <v>#VALUE!</v>
      </c>
      <c r="L540" s="148" t="e">
        <f t="shared" si="190"/>
        <v>#VALUE!</v>
      </c>
      <c r="M540" s="148" t="e">
        <f t="shared" si="179"/>
        <v>#VALUE!</v>
      </c>
      <c r="N540" s="148" t="e">
        <f t="shared" si="182"/>
        <v>#VALUE!</v>
      </c>
      <c r="O540" s="148"/>
      <c r="P540" s="148"/>
      <c r="Q540" s="148" t="e">
        <f t="shared" si="191"/>
        <v>#VALUE!</v>
      </c>
      <c r="R540" s="148" t="e">
        <f t="shared" si="192"/>
        <v>#VALUE!</v>
      </c>
      <c r="S540" s="137" t="e">
        <f t="shared" si="180"/>
        <v>#VALUE!</v>
      </c>
      <c r="T540" s="275" t="e">
        <f t="shared" si="173"/>
        <v>#VALUE!</v>
      </c>
      <c r="U540" s="275" t="e">
        <f t="shared" si="174"/>
        <v>#VALUE!</v>
      </c>
      <c r="V540" s="275" t="e">
        <f t="shared" si="174"/>
        <v>#VALUE!</v>
      </c>
      <c r="W540" s="275" t="e">
        <f t="shared" si="174"/>
        <v>#VALUE!</v>
      </c>
      <c r="X540" s="275" t="e">
        <f t="shared" si="174"/>
        <v>#VALUE!</v>
      </c>
      <c r="Y540" s="275" t="e">
        <f t="shared" si="174"/>
        <v>#VALUE!</v>
      </c>
      <c r="Z540" s="275" t="e">
        <f t="shared" si="174"/>
        <v>#VALUE!</v>
      </c>
      <c r="AA540" s="275" t="e">
        <f t="shared" si="174"/>
        <v>#VALUE!</v>
      </c>
      <c r="AB540" s="275" t="e">
        <f t="shared" si="174"/>
        <v>#VALUE!</v>
      </c>
      <c r="AC540" s="275" t="e">
        <f t="shared" si="174"/>
        <v>#VALUE!</v>
      </c>
      <c r="AD540" s="275" t="e">
        <f t="shared" si="174"/>
        <v>#VALUE!</v>
      </c>
      <c r="AE540" s="276" t="e">
        <f t="shared" si="183"/>
        <v>#VALUE!</v>
      </c>
    </row>
    <row r="541" spans="1:31">
      <c r="A541" s="133" t="e">
        <f t="shared" si="184"/>
        <v>#VALUE!</v>
      </c>
      <c r="B541" s="134" t="e">
        <f t="shared" si="185"/>
        <v>#VALUE!</v>
      </c>
      <c r="C541" s="134" t="e">
        <f t="shared" si="186"/>
        <v>#VALUE!</v>
      </c>
      <c r="D541" s="135" t="e">
        <f t="shared" si="187"/>
        <v>#VALUE!</v>
      </c>
      <c r="E541" s="150" t="e">
        <f t="shared" si="175"/>
        <v>#VALUE!</v>
      </c>
      <c r="F541" s="150" t="e">
        <f t="shared" si="176"/>
        <v>#VALUE!</v>
      </c>
      <c r="G541" s="136" t="e">
        <f t="shared" si="177"/>
        <v>#VALUE!</v>
      </c>
      <c r="H541" s="148" t="e">
        <f t="shared" si="181"/>
        <v>#VALUE!</v>
      </c>
      <c r="I541" s="148" t="e">
        <f t="shared" si="188"/>
        <v>#VALUE!</v>
      </c>
      <c r="J541" s="148" t="e">
        <f t="shared" si="178"/>
        <v>#VALUE!</v>
      </c>
      <c r="K541" s="148" t="e">
        <f t="shared" si="189"/>
        <v>#VALUE!</v>
      </c>
      <c r="L541" s="148" t="e">
        <f t="shared" si="190"/>
        <v>#VALUE!</v>
      </c>
      <c r="M541" s="148" t="e">
        <f t="shared" si="179"/>
        <v>#VALUE!</v>
      </c>
      <c r="N541" s="148" t="e">
        <f t="shared" si="182"/>
        <v>#VALUE!</v>
      </c>
      <c r="O541" s="148"/>
      <c r="P541" s="148"/>
      <c r="Q541" s="148" t="e">
        <f t="shared" si="191"/>
        <v>#VALUE!</v>
      </c>
      <c r="R541" s="148" t="e">
        <f t="shared" si="192"/>
        <v>#VALUE!</v>
      </c>
      <c r="S541" s="137" t="e">
        <f t="shared" si="180"/>
        <v>#VALUE!</v>
      </c>
      <c r="T541" s="275" t="e">
        <f t="shared" si="173"/>
        <v>#VALUE!</v>
      </c>
      <c r="U541" s="275" t="e">
        <f t="shared" si="174"/>
        <v>#VALUE!</v>
      </c>
      <c r="V541" s="275" t="e">
        <f t="shared" si="174"/>
        <v>#VALUE!</v>
      </c>
      <c r="W541" s="275" t="e">
        <f t="shared" si="174"/>
        <v>#VALUE!</v>
      </c>
      <c r="X541" s="275" t="e">
        <f t="shared" si="174"/>
        <v>#VALUE!</v>
      </c>
      <c r="Y541" s="275" t="e">
        <f t="shared" si="174"/>
        <v>#VALUE!</v>
      </c>
      <c r="Z541" s="275" t="e">
        <f t="shared" si="174"/>
        <v>#VALUE!</v>
      </c>
      <c r="AA541" s="275" t="e">
        <f t="shared" si="174"/>
        <v>#VALUE!</v>
      </c>
      <c r="AB541" s="275" t="e">
        <f t="shared" si="174"/>
        <v>#VALUE!</v>
      </c>
      <c r="AC541" s="275" t="e">
        <f t="shared" si="174"/>
        <v>#VALUE!</v>
      </c>
      <c r="AD541" s="275" t="e">
        <f t="shared" si="174"/>
        <v>#VALUE!</v>
      </c>
      <c r="AE541" s="276" t="e">
        <f t="shared" si="183"/>
        <v>#VALUE!</v>
      </c>
    </row>
    <row r="542" spans="1:31">
      <c r="A542" s="133" t="e">
        <f t="shared" si="184"/>
        <v>#VALUE!</v>
      </c>
      <c r="B542" s="134" t="e">
        <f t="shared" si="185"/>
        <v>#VALUE!</v>
      </c>
      <c r="C542" s="134" t="e">
        <f t="shared" si="186"/>
        <v>#VALUE!</v>
      </c>
      <c r="D542" s="135" t="e">
        <f t="shared" si="187"/>
        <v>#VALUE!</v>
      </c>
      <c r="E542" s="150" t="e">
        <f t="shared" si="175"/>
        <v>#VALUE!</v>
      </c>
      <c r="F542" s="150" t="e">
        <f t="shared" si="176"/>
        <v>#VALUE!</v>
      </c>
      <c r="G542" s="136" t="e">
        <f t="shared" si="177"/>
        <v>#VALUE!</v>
      </c>
      <c r="H542" s="148" t="e">
        <f t="shared" si="181"/>
        <v>#VALUE!</v>
      </c>
      <c r="I542" s="148" t="e">
        <f t="shared" si="188"/>
        <v>#VALUE!</v>
      </c>
      <c r="J542" s="148" t="e">
        <f t="shared" si="178"/>
        <v>#VALUE!</v>
      </c>
      <c r="K542" s="148" t="e">
        <f t="shared" si="189"/>
        <v>#VALUE!</v>
      </c>
      <c r="L542" s="148" t="e">
        <f t="shared" si="190"/>
        <v>#VALUE!</v>
      </c>
      <c r="M542" s="148" t="e">
        <f t="shared" si="179"/>
        <v>#VALUE!</v>
      </c>
      <c r="N542" s="148" t="e">
        <f t="shared" si="182"/>
        <v>#VALUE!</v>
      </c>
      <c r="O542" s="148"/>
      <c r="P542" s="148"/>
      <c r="Q542" s="148" t="e">
        <f t="shared" si="191"/>
        <v>#VALUE!</v>
      </c>
      <c r="R542" s="148" t="e">
        <f t="shared" si="192"/>
        <v>#VALUE!</v>
      </c>
      <c r="S542" s="137" t="e">
        <f t="shared" si="180"/>
        <v>#VALUE!</v>
      </c>
      <c r="T542" s="275" t="e">
        <f t="shared" si="173"/>
        <v>#VALUE!</v>
      </c>
      <c r="U542" s="275" t="e">
        <f t="shared" si="174"/>
        <v>#VALUE!</v>
      </c>
      <c r="V542" s="275" t="e">
        <f t="shared" si="174"/>
        <v>#VALUE!</v>
      </c>
      <c r="W542" s="275" t="e">
        <f t="shared" si="174"/>
        <v>#VALUE!</v>
      </c>
      <c r="X542" s="275" t="e">
        <f t="shared" si="174"/>
        <v>#VALUE!</v>
      </c>
      <c r="Y542" s="275" t="e">
        <f t="shared" si="174"/>
        <v>#VALUE!</v>
      </c>
      <c r="Z542" s="275" t="e">
        <f t="shared" si="174"/>
        <v>#VALUE!</v>
      </c>
      <c r="AA542" s="275" t="e">
        <f t="shared" si="174"/>
        <v>#VALUE!</v>
      </c>
      <c r="AB542" s="275" t="e">
        <f t="shared" si="174"/>
        <v>#VALUE!</v>
      </c>
      <c r="AC542" s="275" t="e">
        <f t="shared" si="174"/>
        <v>#VALUE!</v>
      </c>
      <c r="AD542" s="275" t="e">
        <f t="shared" si="174"/>
        <v>#VALUE!</v>
      </c>
      <c r="AE542" s="276" t="e">
        <f t="shared" si="183"/>
        <v>#VALUE!</v>
      </c>
    </row>
    <row r="543" spans="1:31">
      <c r="A543" s="133" t="e">
        <f t="shared" si="184"/>
        <v>#VALUE!</v>
      </c>
      <c r="B543" s="134" t="e">
        <f t="shared" si="185"/>
        <v>#VALUE!</v>
      </c>
      <c r="C543" s="134" t="e">
        <f t="shared" si="186"/>
        <v>#VALUE!</v>
      </c>
      <c r="D543" s="135" t="e">
        <f t="shared" si="187"/>
        <v>#VALUE!</v>
      </c>
      <c r="E543" s="150" t="e">
        <f t="shared" si="175"/>
        <v>#VALUE!</v>
      </c>
      <c r="F543" s="150" t="e">
        <f t="shared" si="176"/>
        <v>#VALUE!</v>
      </c>
      <c r="G543" s="136" t="e">
        <f t="shared" si="177"/>
        <v>#VALUE!</v>
      </c>
      <c r="H543" s="148" t="e">
        <f t="shared" si="181"/>
        <v>#VALUE!</v>
      </c>
      <c r="I543" s="148" t="e">
        <f t="shared" si="188"/>
        <v>#VALUE!</v>
      </c>
      <c r="J543" s="148" t="e">
        <f t="shared" si="178"/>
        <v>#VALUE!</v>
      </c>
      <c r="K543" s="148" t="e">
        <f t="shared" si="189"/>
        <v>#VALUE!</v>
      </c>
      <c r="L543" s="148" t="e">
        <f t="shared" si="190"/>
        <v>#VALUE!</v>
      </c>
      <c r="M543" s="148" t="e">
        <f t="shared" si="179"/>
        <v>#VALUE!</v>
      </c>
      <c r="N543" s="148" t="e">
        <f t="shared" si="182"/>
        <v>#VALUE!</v>
      </c>
      <c r="O543" s="148"/>
      <c r="P543" s="148"/>
      <c r="Q543" s="148" t="e">
        <f t="shared" si="191"/>
        <v>#VALUE!</v>
      </c>
      <c r="R543" s="148" t="e">
        <f t="shared" si="192"/>
        <v>#VALUE!</v>
      </c>
      <c r="S543" s="137" t="e">
        <f t="shared" si="180"/>
        <v>#VALUE!</v>
      </c>
      <c r="T543" s="275" t="e">
        <f t="shared" si="173"/>
        <v>#VALUE!</v>
      </c>
      <c r="U543" s="275" t="e">
        <f t="shared" si="174"/>
        <v>#VALUE!</v>
      </c>
      <c r="V543" s="275" t="e">
        <f t="shared" si="174"/>
        <v>#VALUE!</v>
      </c>
      <c r="W543" s="275" t="e">
        <f t="shared" si="174"/>
        <v>#VALUE!</v>
      </c>
      <c r="X543" s="275" t="e">
        <f t="shared" si="174"/>
        <v>#VALUE!</v>
      </c>
      <c r="Y543" s="275" t="e">
        <f t="shared" si="174"/>
        <v>#VALUE!</v>
      </c>
      <c r="Z543" s="275" t="e">
        <f t="shared" si="174"/>
        <v>#VALUE!</v>
      </c>
      <c r="AA543" s="275" t="e">
        <f t="shared" si="174"/>
        <v>#VALUE!</v>
      </c>
      <c r="AB543" s="275" t="e">
        <f t="shared" si="174"/>
        <v>#VALUE!</v>
      </c>
      <c r="AC543" s="275" t="e">
        <f t="shared" si="174"/>
        <v>#VALUE!</v>
      </c>
      <c r="AD543" s="275" t="e">
        <f t="shared" si="174"/>
        <v>#VALUE!</v>
      </c>
      <c r="AE543" s="276" t="e">
        <f t="shared" si="183"/>
        <v>#VALUE!</v>
      </c>
    </row>
    <row r="544" spans="1:31">
      <c r="A544" s="133" t="e">
        <f t="shared" si="184"/>
        <v>#VALUE!</v>
      </c>
      <c r="B544" s="134" t="e">
        <f t="shared" si="185"/>
        <v>#VALUE!</v>
      </c>
      <c r="C544" s="134" t="e">
        <f t="shared" si="186"/>
        <v>#VALUE!</v>
      </c>
      <c r="D544" s="135" t="e">
        <f t="shared" si="187"/>
        <v>#VALUE!</v>
      </c>
      <c r="E544" s="150" t="e">
        <f t="shared" si="175"/>
        <v>#VALUE!</v>
      </c>
      <c r="F544" s="150" t="e">
        <f t="shared" si="176"/>
        <v>#VALUE!</v>
      </c>
      <c r="G544" s="136" t="e">
        <f t="shared" si="177"/>
        <v>#VALUE!</v>
      </c>
      <c r="H544" s="148" t="e">
        <f t="shared" si="181"/>
        <v>#VALUE!</v>
      </c>
      <c r="I544" s="148" t="e">
        <f t="shared" si="188"/>
        <v>#VALUE!</v>
      </c>
      <c r="J544" s="148" t="e">
        <f t="shared" si="178"/>
        <v>#VALUE!</v>
      </c>
      <c r="K544" s="148" t="e">
        <f t="shared" si="189"/>
        <v>#VALUE!</v>
      </c>
      <c r="L544" s="148" t="e">
        <f t="shared" si="190"/>
        <v>#VALUE!</v>
      </c>
      <c r="M544" s="148" t="e">
        <f t="shared" si="179"/>
        <v>#VALUE!</v>
      </c>
      <c r="N544" s="148" t="e">
        <f t="shared" si="182"/>
        <v>#VALUE!</v>
      </c>
      <c r="O544" s="148"/>
      <c r="P544" s="148"/>
      <c r="Q544" s="148" t="e">
        <f t="shared" si="191"/>
        <v>#VALUE!</v>
      </c>
      <c r="R544" s="148" t="e">
        <f t="shared" si="192"/>
        <v>#VALUE!</v>
      </c>
      <c r="S544" s="137" t="e">
        <f t="shared" si="180"/>
        <v>#VALUE!</v>
      </c>
      <c r="T544" s="275" t="e">
        <f t="shared" si="173"/>
        <v>#VALUE!</v>
      </c>
      <c r="U544" s="275" t="e">
        <f t="shared" si="174"/>
        <v>#VALUE!</v>
      </c>
      <c r="V544" s="275" t="e">
        <f t="shared" si="174"/>
        <v>#VALUE!</v>
      </c>
      <c r="W544" s="275" t="e">
        <f t="shared" si="174"/>
        <v>#VALUE!</v>
      </c>
      <c r="X544" s="275" t="e">
        <f t="shared" si="174"/>
        <v>#VALUE!</v>
      </c>
      <c r="Y544" s="275" t="e">
        <f t="shared" si="174"/>
        <v>#VALUE!</v>
      </c>
      <c r="Z544" s="275" t="e">
        <f t="shared" si="174"/>
        <v>#VALUE!</v>
      </c>
      <c r="AA544" s="275" t="e">
        <f t="shared" si="174"/>
        <v>#VALUE!</v>
      </c>
      <c r="AB544" s="275" t="e">
        <f t="shared" si="174"/>
        <v>#VALUE!</v>
      </c>
      <c r="AC544" s="275" t="e">
        <f t="shared" si="174"/>
        <v>#VALUE!</v>
      </c>
      <c r="AD544" s="275" t="e">
        <f t="shared" si="174"/>
        <v>#VALUE!</v>
      </c>
      <c r="AE544" s="276" t="e">
        <f t="shared" si="183"/>
        <v>#VALUE!</v>
      </c>
    </row>
    <row r="545" spans="1:31">
      <c r="A545" s="133" t="e">
        <f t="shared" si="184"/>
        <v>#VALUE!</v>
      </c>
      <c r="B545" s="134" t="e">
        <f t="shared" si="185"/>
        <v>#VALUE!</v>
      </c>
      <c r="C545" s="134" t="e">
        <f t="shared" si="186"/>
        <v>#VALUE!</v>
      </c>
      <c r="D545" s="135" t="e">
        <f t="shared" si="187"/>
        <v>#VALUE!</v>
      </c>
      <c r="E545" s="150" t="e">
        <f t="shared" si="175"/>
        <v>#VALUE!</v>
      </c>
      <c r="F545" s="150" t="e">
        <f t="shared" si="176"/>
        <v>#VALUE!</v>
      </c>
      <c r="G545" s="136" t="e">
        <f t="shared" si="177"/>
        <v>#VALUE!</v>
      </c>
      <c r="H545" s="148" t="e">
        <f t="shared" si="181"/>
        <v>#VALUE!</v>
      </c>
      <c r="I545" s="148" t="e">
        <f t="shared" si="188"/>
        <v>#VALUE!</v>
      </c>
      <c r="J545" s="148" t="e">
        <f t="shared" si="178"/>
        <v>#VALUE!</v>
      </c>
      <c r="K545" s="148" t="e">
        <f t="shared" si="189"/>
        <v>#VALUE!</v>
      </c>
      <c r="L545" s="148" t="e">
        <f t="shared" si="190"/>
        <v>#VALUE!</v>
      </c>
      <c r="M545" s="148" t="e">
        <f t="shared" si="179"/>
        <v>#VALUE!</v>
      </c>
      <c r="N545" s="148" t="e">
        <f t="shared" si="182"/>
        <v>#VALUE!</v>
      </c>
      <c r="O545" s="148"/>
      <c r="P545" s="148"/>
      <c r="Q545" s="148" t="e">
        <f t="shared" si="191"/>
        <v>#VALUE!</v>
      </c>
      <c r="R545" s="148" t="e">
        <f t="shared" si="192"/>
        <v>#VALUE!</v>
      </c>
      <c r="S545" s="137" t="e">
        <f t="shared" si="180"/>
        <v>#VALUE!</v>
      </c>
      <c r="T545" s="275" t="e">
        <f t="shared" si="173"/>
        <v>#VALUE!</v>
      </c>
      <c r="U545" s="275" t="e">
        <f t="shared" si="174"/>
        <v>#VALUE!</v>
      </c>
      <c r="V545" s="275" t="e">
        <f t="shared" si="174"/>
        <v>#VALUE!</v>
      </c>
      <c r="W545" s="275" t="e">
        <f t="shared" si="174"/>
        <v>#VALUE!</v>
      </c>
      <c r="X545" s="275" t="e">
        <f t="shared" si="174"/>
        <v>#VALUE!</v>
      </c>
      <c r="Y545" s="275" t="e">
        <f t="shared" si="174"/>
        <v>#VALUE!</v>
      </c>
      <c r="Z545" s="275" t="e">
        <f t="shared" si="174"/>
        <v>#VALUE!</v>
      </c>
      <c r="AA545" s="275" t="e">
        <f t="shared" si="174"/>
        <v>#VALUE!</v>
      </c>
      <c r="AB545" s="275" t="e">
        <f t="shared" si="174"/>
        <v>#VALUE!</v>
      </c>
      <c r="AC545" s="275" t="e">
        <f t="shared" si="174"/>
        <v>#VALUE!</v>
      </c>
      <c r="AD545" s="275" t="e">
        <f t="shared" si="174"/>
        <v>#VALUE!</v>
      </c>
      <c r="AE545" s="276" t="e">
        <f t="shared" si="183"/>
        <v>#VALUE!</v>
      </c>
    </row>
    <row r="546" spans="1:31">
      <c r="A546" s="133" t="e">
        <f t="shared" si="184"/>
        <v>#VALUE!</v>
      </c>
      <c r="B546" s="134" t="e">
        <f t="shared" si="185"/>
        <v>#VALUE!</v>
      </c>
      <c r="C546" s="134" t="e">
        <f t="shared" si="186"/>
        <v>#VALUE!</v>
      </c>
      <c r="D546" s="135" t="e">
        <f t="shared" si="187"/>
        <v>#VALUE!</v>
      </c>
      <c r="E546" s="150" t="e">
        <f t="shared" si="175"/>
        <v>#VALUE!</v>
      </c>
      <c r="F546" s="150" t="e">
        <f t="shared" si="176"/>
        <v>#VALUE!</v>
      </c>
      <c r="G546" s="136" t="e">
        <f t="shared" si="177"/>
        <v>#VALUE!</v>
      </c>
      <c r="H546" s="148" t="e">
        <f t="shared" si="181"/>
        <v>#VALUE!</v>
      </c>
      <c r="I546" s="148" t="e">
        <f t="shared" si="188"/>
        <v>#VALUE!</v>
      </c>
      <c r="J546" s="148" t="e">
        <f t="shared" si="178"/>
        <v>#VALUE!</v>
      </c>
      <c r="K546" s="148" t="e">
        <f t="shared" si="189"/>
        <v>#VALUE!</v>
      </c>
      <c r="L546" s="148" t="e">
        <f t="shared" si="190"/>
        <v>#VALUE!</v>
      </c>
      <c r="M546" s="148" t="e">
        <f t="shared" si="179"/>
        <v>#VALUE!</v>
      </c>
      <c r="N546" s="148" t="e">
        <f t="shared" si="182"/>
        <v>#VALUE!</v>
      </c>
      <c r="O546" s="148"/>
      <c r="P546" s="148"/>
      <c r="Q546" s="148" t="e">
        <f t="shared" si="191"/>
        <v>#VALUE!</v>
      </c>
      <c r="R546" s="148" t="e">
        <f t="shared" si="192"/>
        <v>#VALUE!</v>
      </c>
      <c r="S546" s="137" t="e">
        <f t="shared" si="180"/>
        <v>#VALUE!</v>
      </c>
      <c r="T546" s="275" t="e">
        <f t="shared" si="173"/>
        <v>#VALUE!</v>
      </c>
      <c r="U546" s="275" t="e">
        <f t="shared" si="174"/>
        <v>#VALUE!</v>
      </c>
      <c r="V546" s="275" t="e">
        <f t="shared" si="174"/>
        <v>#VALUE!</v>
      </c>
      <c r="W546" s="275" t="e">
        <f t="shared" si="174"/>
        <v>#VALUE!</v>
      </c>
      <c r="X546" s="275" t="e">
        <f t="shared" si="174"/>
        <v>#VALUE!</v>
      </c>
      <c r="Y546" s="275" t="e">
        <f t="shared" si="174"/>
        <v>#VALUE!</v>
      </c>
      <c r="Z546" s="275" t="e">
        <f t="shared" si="174"/>
        <v>#VALUE!</v>
      </c>
      <c r="AA546" s="275" t="e">
        <f t="shared" si="174"/>
        <v>#VALUE!</v>
      </c>
      <c r="AB546" s="275" t="e">
        <f t="shared" si="174"/>
        <v>#VALUE!</v>
      </c>
      <c r="AC546" s="275" t="e">
        <f t="shared" si="174"/>
        <v>#VALUE!</v>
      </c>
      <c r="AD546" s="275" t="e">
        <f t="shared" si="174"/>
        <v>#VALUE!</v>
      </c>
      <c r="AE546" s="276" t="e">
        <f t="shared" si="183"/>
        <v>#VALUE!</v>
      </c>
    </row>
    <row r="547" spans="1:31">
      <c r="A547" s="133" t="e">
        <f t="shared" si="184"/>
        <v>#VALUE!</v>
      </c>
      <c r="B547" s="134" t="e">
        <f t="shared" si="185"/>
        <v>#VALUE!</v>
      </c>
      <c r="C547" s="134" t="e">
        <f t="shared" si="186"/>
        <v>#VALUE!</v>
      </c>
      <c r="D547" s="135" t="e">
        <f t="shared" si="187"/>
        <v>#VALUE!</v>
      </c>
      <c r="E547" s="150" t="e">
        <f t="shared" si="175"/>
        <v>#VALUE!</v>
      </c>
      <c r="F547" s="150" t="e">
        <f t="shared" si="176"/>
        <v>#VALUE!</v>
      </c>
      <c r="G547" s="136" t="e">
        <f t="shared" si="177"/>
        <v>#VALUE!</v>
      </c>
      <c r="H547" s="148" t="e">
        <f t="shared" si="181"/>
        <v>#VALUE!</v>
      </c>
      <c r="I547" s="148" t="e">
        <f t="shared" si="188"/>
        <v>#VALUE!</v>
      </c>
      <c r="J547" s="148" t="e">
        <f t="shared" si="178"/>
        <v>#VALUE!</v>
      </c>
      <c r="K547" s="148" t="e">
        <f t="shared" si="189"/>
        <v>#VALUE!</v>
      </c>
      <c r="L547" s="148" t="e">
        <f t="shared" si="190"/>
        <v>#VALUE!</v>
      </c>
      <c r="M547" s="148" t="e">
        <f t="shared" si="179"/>
        <v>#VALUE!</v>
      </c>
      <c r="N547" s="148" t="e">
        <f t="shared" si="182"/>
        <v>#VALUE!</v>
      </c>
      <c r="O547" s="148"/>
      <c r="P547" s="148"/>
      <c r="Q547" s="148" t="e">
        <f t="shared" si="191"/>
        <v>#VALUE!</v>
      </c>
      <c r="R547" s="148" t="e">
        <f t="shared" si="192"/>
        <v>#VALUE!</v>
      </c>
      <c r="S547" s="137" t="e">
        <f t="shared" si="180"/>
        <v>#VALUE!</v>
      </c>
      <c r="T547" s="275" t="e">
        <f t="shared" si="173"/>
        <v>#VALUE!</v>
      </c>
      <c r="U547" s="275" t="e">
        <f t="shared" si="174"/>
        <v>#VALUE!</v>
      </c>
      <c r="V547" s="275" t="e">
        <f t="shared" si="174"/>
        <v>#VALUE!</v>
      </c>
      <c r="W547" s="275" t="e">
        <f t="shared" si="174"/>
        <v>#VALUE!</v>
      </c>
      <c r="X547" s="275" t="e">
        <f t="shared" si="174"/>
        <v>#VALUE!</v>
      </c>
      <c r="Y547" s="275" t="e">
        <f t="shared" si="174"/>
        <v>#VALUE!</v>
      </c>
      <c r="Z547" s="275" t="e">
        <f t="shared" si="174"/>
        <v>#VALUE!</v>
      </c>
      <c r="AA547" s="275" t="e">
        <f t="shared" si="174"/>
        <v>#VALUE!</v>
      </c>
      <c r="AB547" s="275" t="e">
        <f t="shared" si="174"/>
        <v>#VALUE!</v>
      </c>
      <c r="AC547" s="275" t="e">
        <f t="shared" si="174"/>
        <v>#VALUE!</v>
      </c>
      <c r="AD547" s="275" t="e">
        <f t="shared" si="174"/>
        <v>#VALUE!</v>
      </c>
      <c r="AE547" s="276" t="e">
        <f t="shared" si="183"/>
        <v>#VALUE!</v>
      </c>
    </row>
    <row r="548" spans="1:31">
      <c r="A548" s="133" t="e">
        <f t="shared" si="184"/>
        <v>#VALUE!</v>
      </c>
      <c r="B548" s="134" t="e">
        <f t="shared" si="185"/>
        <v>#VALUE!</v>
      </c>
      <c r="C548" s="134" t="e">
        <f t="shared" si="186"/>
        <v>#VALUE!</v>
      </c>
      <c r="D548" s="135" t="e">
        <f t="shared" si="187"/>
        <v>#VALUE!</v>
      </c>
      <c r="E548" s="150" t="e">
        <f t="shared" si="175"/>
        <v>#VALUE!</v>
      </c>
      <c r="F548" s="150" t="e">
        <f t="shared" si="176"/>
        <v>#VALUE!</v>
      </c>
      <c r="G548" s="136" t="e">
        <f t="shared" si="177"/>
        <v>#VALUE!</v>
      </c>
      <c r="H548" s="148" t="e">
        <f t="shared" si="181"/>
        <v>#VALUE!</v>
      </c>
      <c r="I548" s="148" t="e">
        <f t="shared" si="188"/>
        <v>#VALUE!</v>
      </c>
      <c r="J548" s="148" t="e">
        <f t="shared" si="178"/>
        <v>#VALUE!</v>
      </c>
      <c r="K548" s="148" t="e">
        <f t="shared" si="189"/>
        <v>#VALUE!</v>
      </c>
      <c r="L548" s="148" t="e">
        <f t="shared" si="190"/>
        <v>#VALUE!</v>
      </c>
      <c r="M548" s="148" t="e">
        <f t="shared" si="179"/>
        <v>#VALUE!</v>
      </c>
      <c r="N548" s="148" t="e">
        <f t="shared" si="182"/>
        <v>#VALUE!</v>
      </c>
      <c r="O548" s="148"/>
      <c r="P548" s="148"/>
      <c r="Q548" s="148" t="e">
        <f t="shared" si="191"/>
        <v>#VALUE!</v>
      </c>
      <c r="R548" s="148" t="e">
        <f t="shared" si="192"/>
        <v>#VALUE!</v>
      </c>
      <c r="S548" s="137" t="e">
        <f t="shared" si="180"/>
        <v>#VALUE!</v>
      </c>
      <c r="T548" s="275" t="e">
        <f t="shared" si="173"/>
        <v>#VALUE!</v>
      </c>
      <c r="U548" s="275" t="e">
        <f t="shared" si="174"/>
        <v>#VALUE!</v>
      </c>
      <c r="V548" s="275" t="e">
        <f t="shared" si="174"/>
        <v>#VALUE!</v>
      </c>
      <c r="W548" s="275" t="e">
        <f t="shared" si="174"/>
        <v>#VALUE!</v>
      </c>
      <c r="X548" s="275" t="e">
        <f t="shared" si="174"/>
        <v>#VALUE!</v>
      </c>
      <c r="Y548" s="275" t="e">
        <f t="shared" si="174"/>
        <v>#VALUE!</v>
      </c>
      <c r="Z548" s="275" t="e">
        <f t="shared" si="174"/>
        <v>#VALUE!</v>
      </c>
      <c r="AA548" s="275" t="e">
        <f t="shared" si="174"/>
        <v>#VALUE!</v>
      </c>
      <c r="AB548" s="275" t="e">
        <f t="shared" si="174"/>
        <v>#VALUE!</v>
      </c>
      <c r="AC548" s="275" t="e">
        <f t="shared" si="174"/>
        <v>#VALUE!</v>
      </c>
      <c r="AD548" s="275" t="e">
        <f t="shared" si="174"/>
        <v>#VALUE!</v>
      </c>
      <c r="AE548" s="276" t="e">
        <f t="shared" si="183"/>
        <v>#VALUE!</v>
      </c>
    </row>
    <row r="549" spans="1:31">
      <c r="A549" s="133" t="e">
        <f t="shared" si="184"/>
        <v>#VALUE!</v>
      </c>
      <c r="B549" s="134" t="e">
        <f t="shared" si="185"/>
        <v>#VALUE!</v>
      </c>
      <c r="C549" s="134" t="e">
        <f t="shared" si="186"/>
        <v>#VALUE!</v>
      </c>
      <c r="D549" s="135" t="e">
        <f t="shared" si="187"/>
        <v>#VALUE!</v>
      </c>
      <c r="E549" s="150" t="e">
        <f t="shared" si="175"/>
        <v>#VALUE!</v>
      </c>
      <c r="F549" s="150" t="e">
        <f t="shared" si="176"/>
        <v>#VALUE!</v>
      </c>
      <c r="G549" s="136" t="e">
        <f t="shared" si="177"/>
        <v>#VALUE!</v>
      </c>
      <c r="H549" s="148" t="e">
        <f t="shared" si="181"/>
        <v>#VALUE!</v>
      </c>
      <c r="I549" s="148" t="e">
        <f t="shared" si="188"/>
        <v>#VALUE!</v>
      </c>
      <c r="J549" s="148" t="e">
        <f t="shared" si="178"/>
        <v>#VALUE!</v>
      </c>
      <c r="K549" s="148" t="e">
        <f t="shared" si="189"/>
        <v>#VALUE!</v>
      </c>
      <c r="L549" s="148" t="e">
        <f t="shared" si="190"/>
        <v>#VALUE!</v>
      </c>
      <c r="M549" s="148" t="e">
        <f t="shared" si="179"/>
        <v>#VALUE!</v>
      </c>
      <c r="N549" s="148" t="e">
        <f t="shared" si="182"/>
        <v>#VALUE!</v>
      </c>
      <c r="O549" s="148"/>
      <c r="P549" s="148"/>
      <c r="Q549" s="148" t="e">
        <f t="shared" si="191"/>
        <v>#VALUE!</v>
      </c>
      <c r="R549" s="148" t="e">
        <f t="shared" si="192"/>
        <v>#VALUE!</v>
      </c>
      <c r="S549" s="137" t="e">
        <f t="shared" si="180"/>
        <v>#VALUE!</v>
      </c>
      <c r="T549" s="275" t="e">
        <f t="shared" si="173"/>
        <v>#VALUE!</v>
      </c>
      <c r="U549" s="275" t="e">
        <f t="shared" si="174"/>
        <v>#VALUE!</v>
      </c>
      <c r="V549" s="275" t="e">
        <f t="shared" si="174"/>
        <v>#VALUE!</v>
      </c>
      <c r="W549" s="275" t="e">
        <f t="shared" si="174"/>
        <v>#VALUE!</v>
      </c>
      <c r="X549" s="275" t="e">
        <f t="shared" si="174"/>
        <v>#VALUE!</v>
      </c>
      <c r="Y549" s="275" t="e">
        <f t="shared" si="174"/>
        <v>#VALUE!</v>
      </c>
      <c r="Z549" s="275" t="e">
        <f t="shared" si="174"/>
        <v>#VALUE!</v>
      </c>
      <c r="AA549" s="275" t="e">
        <f t="shared" si="174"/>
        <v>#VALUE!</v>
      </c>
      <c r="AB549" s="275" t="e">
        <f t="shared" si="174"/>
        <v>#VALUE!</v>
      </c>
      <c r="AC549" s="275" t="e">
        <f t="shared" si="174"/>
        <v>#VALUE!</v>
      </c>
      <c r="AD549" s="275" t="e">
        <f t="shared" si="174"/>
        <v>#VALUE!</v>
      </c>
      <c r="AE549" s="276" t="e">
        <f t="shared" si="183"/>
        <v>#VALUE!</v>
      </c>
    </row>
    <row r="550" spans="1:31">
      <c r="A550" s="133" t="e">
        <f t="shared" si="184"/>
        <v>#VALUE!</v>
      </c>
      <c r="B550" s="134" t="e">
        <f t="shared" si="185"/>
        <v>#VALUE!</v>
      </c>
      <c r="C550" s="134" t="e">
        <f t="shared" si="186"/>
        <v>#VALUE!</v>
      </c>
      <c r="D550" s="135" t="e">
        <f t="shared" si="187"/>
        <v>#VALUE!</v>
      </c>
      <c r="E550" s="150" t="e">
        <f t="shared" si="175"/>
        <v>#VALUE!</v>
      </c>
      <c r="F550" s="150" t="e">
        <f t="shared" si="176"/>
        <v>#VALUE!</v>
      </c>
      <c r="G550" s="136" t="e">
        <f t="shared" si="177"/>
        <v>#VALUE!</v>
      </c>
      <c r="H550" s="148" t="e">
        <f t="shared" si="181"/>
        <v>#VALUE!</v>
      </c>
      <c r="I550" s="148" t="e">
        <f t="shared" si="188"/>
        <v>#VALUE!</v>
      </c>
      <c r="J550" s="148" t="e">
        <f t="shared" si="178"/>
        <v>#VALUE!</v>
      </c>
      <c r="K550" s="148" t="e">
        <f t="shared" si="189"/>
        <v>#VALUE!</v>
      </c>
      <c r="L550" s="148" t="e">
        <f t="shared" si="190"/>
        <v>#VALUE!</v>
      </c>
      <c r="M550" s="148" t="e">
        <f t="shared" si="179"/>
        <v>#VALUE!</v>
      </c>
      <c r="N550" s="148" t="e">
        <f t="shared" si="182"/>
        <v>#VALUE!</v>
      </c>
      <c r="O550" s="148"/>
      <c r="P550" s="148"/>
      <c r="Q550" s="148" t="e">
        <f t="shared" si="191"/>
        <v>#VALUE!</v>
      </c>
      <c r="R550" s="148" t="e">
        <f t="shared" si="192"/>
        <v>#VALUE!</v>
      </c>
      <c r="S550" s="137" t="e">
        <f t="shared" si="180"/>
        <v>#VALUE!</v>
      </c>
      <c r="T550" s="275" t="e">
        <f t="shared" si="173"/>
        <v>#VALUE!</v>
      </c>
      <c r="U550" s="275" t="e">
        <f t="shared" si="174"/>
        <v>#VALUE!</v>
      </c>
      <c r="V550" s="275" t="e">
        <f t="shared" si="174"/>
        <v>#VALUE!</v>
      </c>
      <c r="W550" s="275" t="e">
        <f t="shared" si="174"/>
        <v>#VALUE!</v>
      </c>
      <c r="X550" s="275" t="e">
        <f t="shared" si="174"/>
        <v>#VALUE!</v>
      </c>
      <c r="Y550" s="275" t="e">
        <f t="shared" si="174"/>
        <v>#VALUE!</v>
      </c>
      <c r="Z550" s="275" t="e">
        <f t="shared" si="174"/>
        <v>#VALUE!</v>
      </c>
      <c r="AA550" s="275" t="e">
        <f t="shared" si="174"/>
        <v>#VALUE!</v>
      </c>
      <c r="AB550" s="275" t="e">
        <f t="shared" si="174"/>
        <v>#VALUE!</v>
      </c>
      <c r="AC550" s="275" t="e">
        <f t="shared" si="174"/>
        <v>#VALUE!</v>
      </c>
      <c r="AD550" s="275" t="e">
        <f t="shared" si="174"/>
        <v>#VALUE!</v>
      </c>
      <c r="AE550" s="276" t="e">
        <f t="shared" si="183"/>
        <v>#VALUE!</v>
      </c>
    </row>
    <row r="551" spans="1:31">
      <c r="A551" s="133" t="e">
        <f t="shared" si="184"/>
        <v>#VALUE!</v>
      </c>
      <c r="B551" s="134" t="e">
        <f t="shared" si="185"/>
        <v>#VALUE!</v>
      </c>
      <c r="C551" s="134" t="e">
        <f t="shared" si="186"/>
        <v>#VALUE!</v>
      </c>
      <c r="D551" s="135" t="e">
        <f t="shared" si="187"/>
        <v>#VALUE!</v>
      </c>
      <c r="E551" s="150" t="e">
        <f t="shared" si="175"/>
        <v>#VALUE!</v>
      </c>
      <c r="F551" s="150" t="e">
        <f t="shared" si="176"/>
        <v>#VALUE!</v>
      </c>
      <c r="G551" s="136" t="e">
        <f t="shared" si="177"/>
        <v>#VALUE!</v>
      </c>
      <c r="H551" s="148" t="e">
        <f t="shared" si="181"/>
        <v>#VALUE!</v>
      </c>
      <c r="I551" s="148" t="e">
        <f t="shared" si="188"/>
        <v>#VALUE!</v>
      </c>
      <c r="J551" s="148" t="e">
        <f t="shared" si="178"/>
        <v>#VALUE!</v>
      </c>
      <c r="K551" s="148" t="e">
        <f t="shared" si="189"/>
        <v>#VALUE!</v>
      </c>
      <c r="L551" s="148" t="e">
        <f t="shared" si="190"/>
        <v>#VALUE!</v>
      </c>
      <c r="M551" s="148" t="e">
        <f t="shared" si="179"/>
        <v>#VALUE!</v>
      </c>
      <c r="N551" s="148" t="e">
        <f t="shared" si="182"/>
        <v>#VALUE!</v>
      </c>
      <c r="O551" s="148"/>
      <c r="P551" s="148"/>
      <c r="Q551" s="148" t="e">
        <f t="shared" si="191"/>
        <v>#VALUE!</v>
      </c>
      <c r="R551" s="148" t="e">
        <f t="shared" si="192"/>
        <v>#VALUE!</v>
      </c>
      <c r="S551" s="137" t="e">
        <f t="shared" si="180"/>
        <v>#VALUE!</v>
      </c>
      <c r="T551" s="275" t="e">
        <f t="shared" si="173"/>
        <v>#VALUE!</v>
      </c>
      <c r="U551" s="275" t="e">
        <f t="shared" si="174"/>
        <v>#VALUE!</v>
      </c>
      <c r="V551" s="275" t="e">
        <f t="shared" si="174"/>
        <v>#VALUE!</v>
      </c>
      <c r="W551" s="275" t="e">
        <f t="shared" si="174"/>
        <v>#VALUE!</v>
      </c>
      <c r="X551" s="275" t="e">
        <f t="shared" si="174"/>
        <v>#VALUE!</v>
      </c>
      <c r="Y551" s="275" t="e">
        <f t="shared" si="174"/>
        <v>#VALUE!</v>
      </c>
      <c r="Z551" s="275" t="e">
        <f t="shared" si="174"/>
        <v>#VALUE!</v>
      </c>
      <c r="AA551" s="275" t="e">
        <f t="shared" si="174"/>
        <v>#VALUE!</v>
      </c>
      <c r="AB551" s="275" t="e">
        <f t="shared" si="174"/>
        <v>#VALUE!</v>
      </c>
      <c r="AC551" s="275" t="e">
        <f t="shared" si="174"/>
        <v>#VALUE!</v>
      </c>
      <c r="AD551" s="275" t="e">
        <f t="shared" si="174"/>
        <v>#VALUE!</v>
      </c>
      <c r="AE551" s="276" t="e">
        <f t="shared" si="183"/>
        <v>#VALUE!</v>
      </c>
    </row>
    <row r="552" spans="1:31">
      <c r="A552" s="133" t="e">
        <f t="shared" si="184"/>
        <v>#VALUE!</v>
      </c>
      <c r="B552" s="134" t="e">
        <f t="shared" si="185"/>
        <v>#VALUE!</v>
      </c>
      <c r="C552" s="134" t="e">
        <f t="shared" si="186"/>
        <v>#VALUE!</v>
      </c>
      <c r="D552" s="135" t="e">
        <f t="shared" si="187"/>
        <v>#VALUE!</v>
      </c>
      <c r="E552" s="150" t="e">
        <f t="shared" si="175"/>
        <v>#VALUE!</v>
      </c>
      <c r="F552" s="150" t="e">
        <f t="shared" si="176"/>
        <v>#VALUE!</v>
      </c>
      <c r="G552" s="136" t="e">
        <f t="shared" si="177"/>
        <v>#VALUE!</v>
      </c>
      <c r="H552" s="148" t="e">
        <f t="shared" si="181"/>
        <v>#VALUE!</v>
      </c>
      <c r="I552" s="148" t="e">
        <f t="shared" si="188"/>
        <v>#VALUE!</v>
      </c>
      <c r="J552" s="148" t="e">
        <f t="shared" si="178"/>
        <v>#VALUE!</v>
      </c>
      <c r="K552" s="148" t="e">
        <f t="shared" si="189"/>
        <v>#VALUE!</v>
      </c>
      <c r="L552" s="148" t="e">
        <f t="shared" si="190"/>
        <v>#VALUE!</v>
      </c>
      <c r="M552" s="148" t="e">
        <f t="shared" si="179"/>
        <v>#VALUE!</v>
      </c>
      <c r="N552" s="148" t="e">
        <f t="shared" si="182"/>
        <v>#VALUE!</v>
      </c>
      <c r="O552" s="148"/>
      <c r="P552" s="148"/>
      <c r="Q552" s="148" t="e">
        <f t="shared" si="191"/>
        <v>#VALUE!</v>
      </c>
      <c r="R552" s="148" t="e">
        <f t="shared" si="192"/>
        <v>#VALUE!</v>
      </c>
      <c r="S552" s="137" t="e">
        <f t="shared" si="180"/>
        <v>#VALUE!</v>
      </c>
      <c r="T552" s="275" t="e">
        <f t="shared" si="173"/>
        <v>#VALUE!</v>
      </c>
      <c r="U552" s="275" t="e">
        <f t="shared" si="174"/>
        <v>#VALUE!</v>
      </c>
      <c r="V552" s="275" t="e">
        <f t="shared" si="174"/>
        <v>#VALUE!</v>
      </c>
      <c r="W552" s="275" t="e">
        <f t="shared" si="174"/>
        <v>#VALUE!</v>
      </c>
      <c r="X552" s="275" t="e">
        <f t="shared" si="174"/>
        <v>#VALUE!</v>
      </c>
      <c r="Y552" s="275" t="e">
        <f t="shared" si="174"/>
        <v>#VALUE!</v>
      </c>
      <c r="Z552" s="275" t="e">
        <f t="shared" si="174"/>
        <v>#VALUE!</v>
      </c>
      <c r="AA552" s="275" t="e">
        <f t="shared" si="174"/>
        <v>#VALUE!</v>
      </c>
      <c r="AB552" s="275" t="e">
        <f t="shared" si="174"/>
        <v>#VALUE!</v>
      </c>
      <c r="AC552" s="275" t="e">
        <f t="shared" si="174"/>
        <v>#VALUE!</v>
      </c>
      <c r="AD552" s="275" t="e">
        <f t="shared" si="174"/>
        <v>#VALUE!</v>
      </c>
      <c r="AE552" s="276" t="e">
        <f t="shared" si="183"/>
        <v>#VALUE!</v>
      </c>
    </row>
    <row r="553" spans="1:31">
      <c r="A553" s="133" t="e">
        <f t="shared" si="184"/>
        <v>#VALUE!</v>
      </c>
      <c r="B553" s="134" t="e">
        <f t="shared" si="185"/>
        <v>#VALUE!</v>
      </c>
      <c r="C553" s="134" t="e">
        <f t="shared" si="186"/>
        <v>#VALUE!</v>
      </c>
      <c r="D553" s="135" t="e">
        <f t="shared" si="187"/>
        <v>#VALUE!</v>
      </c>
      <c r="E553" s="150" t="e">
        <f t="shared" si="175"/>
        <v>#VALUE!</v>
      </c>
      <c r="F553" s="150" t="e">
        <f t="shared" si="176"/>
        <v>#VALUE!</v>
      </c>
      <c r="G553" s="136" t="e">
        <f t="shared" si="177"/>
        <v>#VALUE!</v>
      </c>
      <c r="H553" s="148" t="e">
        <f t="shared" si="181"/>
        <v>#VALUE!</v>
      </c>
      <c r="I553" s="148" t="e">
        <f t="shared" si="188"/>
        <v>#VALUE!</v>
      </c>
      <c r="J553" s="148" t="e">
        <f t="shared" si="178"/>
        <v>#VALUE!</v>
      </c>
      <c r="K553" s="148" t="e">
        <f t="shared" si="189"/>
        <v>#VALUE!</v>
      </c>
      <c r="L553" s="148" t="e">
        <f t="shared" si="190"/>
        <v>#VALUE!</v>
      </c>
      <c r="M553" s="148" t="e">
        <f t="shared" si="179"/>
        <v>#VALUE!</v>
      </c>
      <c r="N553" s="148" t="e">
        <f t="shared" si="182"/>
        <v>#VALUE!</v>
      </c>
      <c r="O553" s="148"/>
      <c r="P553" s="148"/>
      <c r="Q553" s="148" t="e">
        <f t="shared" si="191"/>
        <v>#VALUE!</v>
      </c>
      <c r="R553" s="148" t="e">
        <f t="shared" si="192"/>
        <v>#VALUE!</v>
      </c>
      <c r="S553" s="137" t="e">
        <f t="shared" si="180"/>
        <v>#VALUE!</v>
      </c>
      <c r="T553" s="275" t="e">
        <f t="shared" si="173"/>
        <v>#VALUE!</v>
      </c>
      <c r="U553" s="275" t="e">
        <f t="shared" si="174"/>
        <v>#VALUE!</v>
      </c>
      <c r="V553" s="275" t="e">
        <f t="shared" si="174"/>
        <v>#VALUE!</v>
      </c>
      <c r="W553" s="275" t="e">
        <f t="shared" si="174"/>
        <v>#VALUE!</v>
      </c>
      <c r="X553" s="275" t="e">
        <f t="shared" si="174"/>
        <v>#VALUE!</v>
      </c>
      <c r="Y553" s="275" t="e">
        <f t="shared" si="174"/>
        <v>#VALUE!</v>
      </c>
      <c r="Z553" s="275" t="e">
        <f t="shared" si="174"/>
        <v>#VALUE!</v>
      </c>
      <c r="AA553" s="275" t="e">
        <f t="shared" ref="U553:AD579" si="193">MAX(0,MIN(MAX(0,$M553),AA$7)-AA$6)</f>
        <v>#VALUE!</v>
      </c>
      <c r="AB553" s="275" t="e">
        <f t="shared" si="193"/>
        <v>#VALUE!</v>
      </c>
      <c r="AC553" s="275" t="e">
        <f t="shared" si="193"/>
        <v>#VALUE!</v>
      </c>
      <c r="AD553" s="275" t="e">
        <f t="shared" si="193"/>
        <v>#VALUE!</v>
      </c>
      <c r="AE553" s="276" t="e">
        <f t="shared" si="183"/>
        <v>#VALUE!</v>
      </c>
    </row>
    <row r="554" spans="1:31">
      <c r="A554" s="133" t="e">
        <f t="shared" si="184"/>
        <v>#VALUE!</v>
      </c>
      <c r="B554" s="134" t="e">
        <f t="shared" si="185"/>
        <v>#VALUE!</v>
      </c>
      <c r="C554" s="134" t="e">
        <f t="shared" si="186"/>
        <v>#VALUE!</v>
      </c>
      <c r="D554" s="135" t="e">
        <f t="shared" si="187"/>
        <v>#VALUE!</v>
      </c>
      <c r="E554" s="150" t="e">
        <f t="shared" si="175"/>
        <v>#VALUE!</v>
      </c>
      <c r="F554" s="150" t="e">
        <f t="shared" si="176"/>
        <v>#VALUE!</v>
      </c>
      <c r="G554" s="136" t="e">
        <f t="shared" si="177"/>
        <v>#VALUE!</v>
      </c>
      <c r="H554" s="148" t="e">
        <f t="shared" si="181"/>
        <v>#VALUE!</v>
      </c>
      <c r="I554" s="148" t="e">
        <f t="shared" si="188"/>
        <v>#VALUE!</v>
      </c>
      <c r="J554" s="148" t="e">
        <f t="shared" si="178"/>
        <v>#VALUE!</v>
      </c>
      <c r="K554" s="148" t="e">
        <f t="shared" si="189"/>
        <v>#VALUE!</v>
      </c>
      <c r="L554" s="148" t="e">
        <f t="shared" si="190"/>
        <v>#VALUE!</v>
      </c>
      <c r="M554" s="148" t="e">
        <f t="shared" si="179"/>
        <v>#VALUE!</v>
      </c>
      <c r="N554" s="148" t="e">
        <f t="shared" si="182"/>
        <v>#VALUE!</v>
      </c>
      <c r="O554" s="148"/>
      <c r="P554" s="148"/>
      <c r="Q554" s="148" t="e">
        <f t="shared" si="191"/>
        <v>#VALUE!</v>
      </c>
      <c r="R554" s="148" t="e">
        <f t="shared" si="192"/>
        <v>#VALUE!</v>
      </c>
      <c r="S554" s="137" t="e">
        <f t="shared" si="180"/>
        <v>#VALUE!</v>
      </c>
      <c r="T554" s="275" t="e">
        <f t="shared" si="173"/>
        <v>#VALUE!</v>
      </c>
      <c r="U554" s="275" t="e">
        <f t="shared" si="193"/>
        <v>#VALUE!</v>
      </c>
      <c r="V554" s="275" t="e">
        <f t="shared" si="193"/>
        <v>#VALUE!</v>
      </c>
      <c r="W554" s="275" t="e">
        <f t="shared" si="193"/>
        <v>#VALUE!</v>
      </c>
      <c r="X554" s="275" t="e">
        <f t="shared" si="193"/>
        <v>#VALUE!</v>
      </c>
      <c r="Y554" s="275" t="e">
        <f t="shared" si="193"/>
        <v>#VALUE!</v>
      </c>
      <c r="Z554" s="275" t="e">
        <f t="shared" si="193"/>
        <v>#VALUE!</v>
      </c>
      <c r="AA554" s="275" t="e">
        <f t="shared" si="193"/>
        <v>#VALUE!</v>
      </c>
      <c r="AB554" s="275" t="e">
        <f t="shared" si="193"/>
        <v>#VALUE!</v>
      </c>
      <c r="AC554" s="275" t="e">
        <f t="shared" si="193"/>
        <v>#VALUE!</v>
      </c>
      <c r="AD554" s="275" t="e">
        <f t="shared" si="193"/>
        <v>#VALUE!</v>
      </c>
      <c r="AE554" s="276" t="e">
        <f t="shared" si="183"/>
        <v>#VALUE!</v>
      </c>
    </row>
    <row r="555" spans="1:31">
      <c r="A555" s="133" t="e">
        <f t="shared" si="184"/>
        <v>#VALUE!</v>
      </c>
      <c r="B555" s="134" t="e">
        <f t="shared" si="185"/>
        <v>#VALUE!</v>
      </c>
      <c r="C555" s="134" t="e">
        <f t="shared" si="186"/>
        <v>#VALUE!</v>
      </c>
      <c r="D555" s="135" t="e">
        <f t="shared" si="187"/>
        <v>#VALUE!</v>
      </c>
      <c r="E555" s="150" t="e">
        <f t="shared" si="175"/>
        <v>#VALUE!</v>
      </c>
      <c r="F555" s="150" t="e">
        <f t="shared" si="176"/>
        <v>#VALUE!</v>
      </c>
      <c r="G555" s="136" t="e">
        <f t="shared" si="177"/>
        <v>#VALUE!</v>
      </c>
      <c r="H555" s="148" t="e">
        <f t="shared" si="181"/>
        <v>#VALUE!</v>
      </c>
      <c r="I555" s="148" t="e">
        <f t="shared" si="188"/>
        <v>#VALUE!</v>
      </c>
      <c r="J555" s="148" t="e">
        <f t="shared" si="178"/>
        <v>#VALUE!</v>
      </c>
      <c r="K555" s="148" t="e">
        <f t="shared" si="189"/>
        <v>#VALUE!</v>
      </c>
      <c r="L555" s="148" t="e">
        <f t="shared" si="190"/>
        <v>#VALUE!</v>
      </c>
      <c r="M555" s="148" t="e">
        <f t="shared" si="179"/>
        <v>#VALUE!</v>
      </c>
      <c r="N555" s="148" t="e">
        <f t="shared" si="182"/>
        <v>#VALUE!</v>
      </c>
      <c r="O555" s="148"/>
      <c r="P555" s="148"/>
      <c r="Q555" s="148" t="e">
        <f t="shared" si="191"/>
        <v>#VALUE!</v>
      </c>
      <c r="R555" s="148" t="e">
        <f t="shared" si="192"/>
        <v>#VALUE!</v>
      </c>
      <c r="S555" s="137" t="e">
        <f t="shared" si="180"/>
        <v>#VALUE!</v>
      </c>
      <c r="T555" s="275" t="e">
        <f t="shared" si="173"/>
        <v>#VALUE!</v>
      </c>
      <c r="U555" s="275" t="e">
        <f t="shared" si="193"/>
        <v>#VALUE!</v>
      </c>
      <c r="V555" s="275" t="e">
        <f t="shared" si="193"/>
        <v>#VALUE!</v>
      </c>
      <c r="W555" s="275" t="e">
        <f t="shared" si="193"/>
        <v>#VALUE!</v>
      </c>
      <c r="X555" s="275" t="e">
        <f t="shared" si="193"/>
        <v>#VALUE!</v>
      </c>
      <c r="Y555" s="275" t="e">
        <f t="shared" si="193"/>
        <v>#VALUE!</v>
      </c>
      <c r="Z555" s="275" t="e">
        <f t="shared" si="193"/>
        <v>#VALUE!</v>
      </c>
      <c r="AA555" s="275" t="e">
        <f t="shared" si="193"/>
        <v>#VALUE!</v>
      </c>
      <c r="AB555" s="275" t="e">
        <f t="shared" si="193"/>
        <v>#VALUE!</v>
      </c>
      <c r="AC555" s="275" t="e">
        <f t="shared" si="193"/>
        <v>#VALUE!</v>
      </c>
      <c r="AD555" s="275" t="e">
        <f t="shared" si="193"/>
        <v>#VALUE!</v>
      </c>
      <c r="AE555" s="276" t="e">
        <f t="shared" si="183"/>
        <v>#VALUE!</v>
      </c>
    </row>
    <row r="556" spans="1:31">
      <c r="A556" s="133" t="e">
        <f t="shared" si="184"/>
        <v>#VALUE!</v>
      </c>
      <c r="B556" s="134" t="e">
        <f t="shared" si="185"/>
        <v>#VALUE!</v>
      </c>
      <c r="C556" s="134" t="e">
        <f t="shared" si="186"/>
        <v>#VALUE!</v>
      </c>
      <c r="D556" s="135" t="e">
        <f t="shared" si="187"/>
        <v>#VALUE!</v>
      </c>
      <c r="E556" s="150" t="e">
        <f t="shared" si="175"/>
        <v>#VALUE!</v>
      </c>
      <c r="F556" s="150" t="e">
        <f t="shared" si="176"/>
        <v>#VALUE!</v>
      </c>
      <c r="G556" s="136" t="e">
        <f t="shared" si="177"/>
        <v>#VALUE!</v>
      </c>
      <c r="H556" s="148" t="e">
        <f t="shared" si="181"/>
        <v>#VALUE!</v>
      </c>
      <c r="I556" s="148" t="e">
        <f t="shared" si="188"/>
        <v>#VALUE!</v>
      </c>
      <c r="J556" s="148" t="e">
        <f t="shared" si="178"/>
        <v>#VALUE!</v>
      </c>
      <c r="K556" s="148" t="e">
        <f t="shared" si="189"/>
        <v>#VALUE!</v>
      </c>
      <c r="L556" s="148" t="e">
        <f t="shared" si="190"/>
        <v>#VALUE!</v>
      </c>
      <c r="M556" s="148" t="e">
        <f t="shared" si="179"/>
        <v>#VALUE!</v>
      </c>
      <c r="N556" s="148" t="e">
        <f t="shared" si="182"/>
        <v>#VALUE!</v>
      </c>
      <c r="O556" s="148"/>
      <c r="P556" s="148"/>
      <c r="Q556" s="148" t="e">
        <f t="shared" si="191"/>
        <v>#VALUE!</v>
      </c>
      <c r="R556" s="148" t="e">
        <f t="shared" si="192"/>
        <v>#VALUE!</v>
      </c>
      <c r="S556" s="137" t="e">
        <f t="shared" si="180"/>
        <v>#VALUE!</v>
      </c>
      <c r="T556" s="275" t="e">
        <f t="shared" si="173"/>
        <v>#VALUE!</v>
      </c>
      <c r="U556" s="275" t="e">
        <f t="shared" si="193"/>
        <v>#VALUE!</v>
      </c>
      <c r="V556" s="275" t="e">
        <f t="shared" si="193"/>
        <v>#VALUE!</v>
      </c>
      <c r="W556" s="275" t="e">
        <f t="shared" si="193"/>
        <v>#VALUE!</v>
      </c>
      <c r="X556" s="275" t="e">
        <f t="shared" si="193"/>
        <v>#VALUE!</v>
      </c>
      <c r="Y556" s="275" t="e">
        <f t="shared" si="193"/>
        <v>#VALUE!</v>
      </c>
      <c r="Z556" s="275" t="e">
        <f t="shared" si="193"/>
        <v>#VALUE!</v>
      </c>
      <c r="AA556" s="275" t="e">
        <f t="shared" si="193"/>
        <v>#VALUE!</v>
      </c>
      <c r="AB556" s="275" t="e">
        <f t="shared" si="193"/>
        <v>#VALUE!</v>
      </c>
      <c r="AC556" s="275" t="e">
        <f t="shared" si="193"/>
        <v>#VALUE!</v>
      </c>
      <c r="AD556" s="275" t="e">
        <f t="shared" si="193"/>
        <v>#VALUE!</v>
      </c>
      <c r="AE556" s="276" t="e">
        <f t="shared" si="183"/>
        <v>#VALUE!</v>
      </c>
    </row>
    <row r="557" spans="1:31">
      <c r="A557" s="133" t="e">
        <f t="shared" si="184"/>
        <v>#VALUE!</v>
      </c>
      <c r="B557" s="134" t="e">
        <f t="shared" si="185"/>
        <v>#VALUE!</v>
      </c>
      <c r="C557" s="134" t="e">
        <f t="shared" si="186"/>
        <v>#VALUE!</v>
      </c>
      <c r="D557" s="135" t="e">
        <f t="shared" si="187"/>
        <v>#VALUE!</v>
      </c>
      <c r="E557" s="150" t="e">
        <f t="shared" si="175"/>
        <v>#VALUE!</v>
      </c>
      <c r="F557" s="150" t="e">
        <f t="shared" si="176"/>
        <v>#VALUE!</v>
      </c>
      <c r="G557" s="136" t="e">
        <f t="shared" si="177"/>
        <v>#VALUE!</v>
      </c>
      <c r="H557" s="148" t="e">
        <f t="shared" si="181"/>
        <v>#VALUE!</v>
      </c>
      <c r="I557" s="148" t="e">
        <f t="shared" si="188"/>
        <v>#VALUE!</v>
      </c>
      <c r="J557" s="148" t="e">
        <f t="shared" si="178"/>
        <v>#VALUE!</v>
      </c>
      <c r="K557" s="148" t="e">
        <f t="shared" si="189"/>
        <v>#VALUE!</v>
      </c>
      <c r="L557" s="148" t="e">
        <f t="shared" si="190"/>
        <v>#VALUE!</v>
      </c>
      <c r="M557" s="148" t="e">
        <f t="shared" si="179"/>
        <v>#VALUE!</v>
      </c>
      <c r="N557" s="148" t="e">
        <f t="shared" si="182"/>
        <v>#VALUE!</v>
      </c>
      <c r="O557" s="148"/>
      <c r="P557" s="148"/>
      <c r="Q557" s="148" t="e">
        <f t="shared" si="191"/>
        <v>#VALUE!</v>
      </c>
      <c r="R557" s="148" t="e">
        <f t="shared" si="192"/>
        <v>#VALUE!</v>
      </c>
      <c r="S557" s="137" t="e">
        <f t="shared" si="180"/>
        <v>#VALUE!</v>
      </c>
      <c r="T557" s="275" t="e">
        <f t="shared" si="173"/>
        <v>#VALUE!</v>
      </c>
      <c r="U557" s="275" t="e">
        <f t="shared" si="193"/>
        <v>#VALUE!</v>
      </c>
      <c r="V557" s="275" t="e">
        <f t="shared" si="193"/>
        <v>#VALUE!</v>
      </c>
      <c r="W557" s="275" t="e">
        <f t="shared" si="193"/>
        <v>#VALUE!</v>
      </c>
      <c r="X557" s="275" t="e">
        <f t="shared" si="193"/>
        <v>#VALUE!</v>
      </c>
      <c r="Y557" s="275" t="e">
        <f t="shared" si="193"/>
        <v>#VALUE!</v>
      </c>
      <c r="Z557" s="275" t="e">
        <f t="shared" si="193"/>
        <v>#VALUE!</v>
      </c>
      <c r="AA557" s="275" t="e">
        <f t="shared" si="193"/>
        <v>#VALUE!</v>
      </c>
      <c r="AB557" s="275" t="e">
        <f t="shared" si="193"/>
        <v>#VALUE!</v>
      </c>
      <c r="AC557" s="275" t="e">
        <f t="shared" si="193"/>
        <v>#VALUE!</v>
      </c>
      <c r="AD557" s="275" t="e">
        <f t="shared" si="193"/>
        <v>#VALUE!</v>
      </c>
      <c r="AE557" s="276" t="e">
        <f t="shared" si="183"/>
        <v>#VALUE!</v>
      </c>
    </row>
    <row r="558" spans="1:31">
      <c r="A558" s="133" t="e">
        <f t="shared" si="184"/>
        <v>#VALUE!</v>
      </c>
      <c r="B558" s="134" t="e">
        <f t="shared" si="185"/>
        <v>#VALUE!</v>
      </c>
      <c r="C558" s="134" t="e">
        <f t="shared" si="186"/>
        <v>#VALUE!</v>
      </c>
      <c r="D558" s="135" t="e">
        <f t="shared" si="187"/>
        <v>#VALUE!</v>
      </c>
      <c r="E558" s="150" t="e">
        <f t="shared" si="175"/>
        <v>#VALUE!</v>
      </c>
      <c r="F558" s="150" t="e">
        <f t="shared" si="176"/>
        <v>#VALUE!</v>
      </c>
      <c r="G558" s="136" t="e">
        <f t="shared" si="177"/>
        <v>#VALUE!</v>
      </c>
      <c r="H558" s="148" t="e">
        <f t="shared" si="181"/>
        <v>#VALUE!</v>
      </c>
      <c r="I558" s="148" t="e">
        <f t="shared" si="188"/>
        <v>#VALUE!</v>
      </c>
      <c r="J558" s="148" t="e">
        <f t="shared" si="178"/>
        <v>#VALUE!</v>
      </c>
      <c r="K558" s="148" t="e">
        <f t="shared" si="189"/>
        <v>#VALUE!</v>
      </c>
      <c r="L558" s="148" t="e">
        <f t="shared" si="190"/>
        <v>#VALUE!</v>
      </c>
      <c r="M558" s="148" t="e">
        <f t="shared" si="179"/>
        <v>#VALUE!</v>
      </c>
      <c r="N558" s="148" t="e">
        <f t="shared" si="182"/>
        <v>#VALUE!</v>
      </c>
      <c r="O558" s="148"/>
      <c r="P558" s="148"/>
      <c r="Q558" s="148" t="e">
        <f t="shared" si="191"/>
        <v>#VALUE!</v>
      </c>
      <c r="R558" s="148" t="e">
        <f t="shared" si="192"/>
        <v>#VALUE!</v>
      </c>
      <c r="S558" s="137" t="e">
        <f t="shared" si="180"/>
        <v>#VALUE!</v>
      </c>
      <c r="T558" s="275" t="e">
        <f t="shared" si="173"/>
        <v>#VALUE!</v>
      </c>
      <c r="U558" s="275" t="e">
        <f t="shared" si="193"/>
        <v>#VALUE!</v>
      </c>
      <c r="V558" s="275" t="e">
        <f t="shared" si="193"/>
        <v>#VALUE!</v>
      </c>
      <c r="W558" s="275" t="e">
        <f t="shared" si="193"/>
        <v>#VALUE!</v>
      </c>
      <c r="X558" s="275" t="e">
        <f t="shared" si="193"/>
        <v>#VALUE!</v>
      </c>
      <c r="Y558" s="275" t="e">
        <f t="shared" si="193"/>
        <v>#VALUE!</v>
      </c>
      <c r="Z558" s="275" t="e">
        <f t="shared" si="193"/>
        <v>#VALUE!</v>
      </c>
      <c r="AA558" s="275" t="e">
        <f t="shared" si="193"/>
        <v>#VALUE!</v>
      </c>
      <c r="AB558" s="275" t="e">
        <f t="shared" si="193"/>
        <v>#VALUE!</v>
      </c>
      <c r="AC558" s="275" t="e">
        <f t="shared" si="193"/>
        <v>#VALUE!</v>
      </c>
      <c r="AD558" s="275" t="e">
        <f t="shared" si="193"/>
        <v>#VALUE!</v>
      </c>
      <c r="AE558" s="276" t="e">
        <f t="shared" si="183"/>
        <v>#VALUE!</v>
      </c>
    </row>
    <row r="559" spans="1:31">
      <c r="A559" s="133" t="e">
        <f t="shared" si="184"/>
        <v>#VALUE!</v>
      </c>
      <c r="B559" s="134" t="e">
        <f t="shared" si="185"/>
        <v>#VALUE!</v>
      </c>
      <c r="C559" s="134" t="e">
        <f t="shared" si="186"/>
        <v>#VALUE!</v>
      </c>
      <c r="D559" s="135" t="e">
        <f t="shared" si="187"/>
        <v>#VALUE!</v>
      </c>
      <c r="E559" s="150" t="e">
        <f t="shared" si="175"/>
        <v>#VALUE!</v>
      </c>
      <c r="F559" s="150" t="e">
        <f t="shared" si="176"/>
        <v>#VALUE!</v>
      </c>
      <c r="G559" s="136" t="e">
        <f t="shared" si="177"/>
        <v>#VALUE!</v>
      </c>
      <c r="H559" s="148" t="e">
        <f t="shared" si="181"/>
        <v>#VALUE!</v>
      </c>
      <c r="I559" s="148" t="e">
        <f t="shared" si="188"/>
        <v>#VALUE!</v>
      </c>
      <c r="J559" s="148" t="e">
        <f t="shared" si="178"/>
        <v>#VALUE!</v>
      </c>
      <c r="K559" s="148" t="e">
        <f t="shared" si="189"/>
        <v>#VALUE!</v>
      </c>
      <c r="L559" s="148" t="e">
        <f t="shared" si="190"/>
        <v>#VALUE!</v>
      </c>
      <c r="M559" s="148" t="e">
        <f t="shared" si="179"/>
        <v>#VALUE!</v>
      </c>
      <c r="N559" s="148" t="e">
        <f t="shared" si="182"/>
        <v>#VALUE!</v>
      </c>
      <c r="O559" s="148"/>
      <c r="P559" s="148"/>
      <c r="Q559" s="148" t="e">
        <f t="shared" si="191"/>
        <v>#VALUE!</v>
      </c>
      <c r="R559" s="148" t="e">
        <f t="shared" si="192"/>
        <v>#VALUE!</v>
      </c>
      <c r="S559" s="137" t="e">
        <f t="shared" si="180"/>
        <v>#VALUE!</v>
      </c>
      <c r="T559" s="275" t="e">
        <f t="shared" si="173"/>
        <v>#VALUE!</v>
      </c>
      <c r="U559" s="275" t="e">
        <f t="shared" si="193"/>
        <v>#VALUE!</v>
      </c>
      <c r="V559" s="275" t="e">
        <f t="shared" si="193"/>
        <v>#VALUE!</v>
      </c>
      <c r="W559" s="275" t="e">
        <f t="shared" si="193"/>
        <v>#VALUE!</v>
      </c>
      <c r="X559" s="275" t="e">
        <f t="shared" si="193"/>
        <v>#VALUE!</v>
      </c>
      <c r="Y559" s="275" t="e">
        <f t="shared" si="193"/>
        <v>#VALUE!</v>
      </c>
      <c r="Z559" s="275" t="e">
        <f t="shared" si="193"/>
        <v>#VALUE!</v>
      </c>
      <c r="AA559" s="275" t="e">
        <f t="shared" si="193"/>
        <v>#VALUE!</v>
      </c>
      <c r="AB559" s="275" t="e">
        <f t="shared" si="193"/>
        <v>#VALUE!</v>
      </c>
      <c r="AC559" s="275" t="e">
        <f t="shared" si="193"/>
        <v>#VALUE!</v>
      </c>
      <c r="AD559" s="275" t="e">
        <f t="shared" si="193"/>
        <v>#VALUE!</v>
      </c>
      <c r="AE559" s="276" t="e">
        <f t="shared" si="183"/>
        <v>#VALUE!</v>
      </c>
    </row>
    <row r="560" spans="1:31">
      <c r="A560" s="133" t="e">
        <f t="shared" si="184"/>
        <v>#VALUE!</v>
      </c>
      <c r="B560" s="134" t="e">
        <f t="shared" si="185"/>
        <v>#VALUE!</v>
      </c>
      <c r="C560" s="134" t="e">
        <f t="shared" si="186"/>
        <v>#VALUE!</v>
      </c>
      <c r="D560" s="135" t="e">
        <f t="shared" si="187"/>
        <v>#VALUE!</v>
      </c>
      <c r="E560" s="150" t="e">
        <f t="shared" si="175"/>
        <v>#VALUE!</v>
      </c>
      <c r="F560" s="150" t="e">
        <f t="shared" si="176"/>
        <v>#VALUE!</v>
      </c>
      <c r="G560" s="136" t="e">
        <f t="shared" si="177"/>
        <v>#VALUE!</v>
      </c>
      <c r="H560" s="148" t="e">
        <f t="shared" si="181"/>
        <v>#VALUE!</v>
      </c>
      <c r="I560" s="148" t="e">
        <f t="shared" si="188"/>
        <v>#VALUE!</v>
      </c>
      <c r="J560" s="148" t="e">
        <f t="shared" si="178"/>
        <v>#VALUE!</v>
      </c>
      <c r="K560" s="148" t="e">
        <f t="shared" si="189"/>
        <v>#VALUE!</v>
      </c>
      <c r="L560" s="148" t="e">
        <f t="shared" si="190"/>
        <v>#VALUE!</v>
      </c>
      <c r="M560" s="148" t="e">
        <f t="shared" si="179"/>
        <v>#VALUE!</v>
      </c>
      <c r="N560" s="148" t="e">
        <f t="shared" si="182"/>
        <v>#VALUE!</v>
      </c>
      <c r="O560" s="148"/>
      <c r="P560" s="148"/>
      <c r="Q560" s="148" t="e">
        <f t="shared" si="191"/>
        <v>#VALUE!</v>
      </c>
      <c r="R560" s="148" t="e">
        <f t="shared" si="192"/>
        <v>#VALUE!</v>
      </c>
      <c r="S560" s="137" t="e">
        <f t="shared" si="180"/>
        <v>#VALUE!</v>
      </c>
      <c r="T560" s="275" t="e">
        <f t="shared" si="173"/>
        <v>#VALUE!</v>
      </c>
      <c r="U560" s="275" t="e">
        <f t="shared" si="193"/>
        <v>#VALUE!</v>
      </c>
      <c r="V560" s="275" t="e">
        <f t="shared" si="193"/>
        <v>#VALUE!</v>
      </c>
      <c r="W560" s="275" t="e">
        <f t="shared" si="193"/>
        <v>#VALUE!</v>
      </c>
      <c r="X560" s="275" t="e">
        <f t="shared" si="193"/>
        <v>#VALUE!</v>
      </c>
      <c r="Y560" s="275" t="e">
        <f t="shared" si="193"/>
        <v>#VALUE!</v>
      </c>
      <c r="Z560" s="275" t="e">
        <f t="shared" si="193"/>
        <v>#VALUE!</v>
      </c>
      <c r="AA560" s="275" t="e">
        <f t="shared" si="193"/>
        <v>#VALUE!</v>
      </c>
      <c r="AB560" s="275" t="e">
        <f t="shared" si="193"/>
        <v>#VALUE!</v>
      </c>
      <c r="AC560" s="275" t="e">
        <f t="shared" si="193"/>
        <v>#VALUE!</v>
      </c>
      <c r="AD560" s="275" t="e">
        <f t="shared" si="193"/>
        <v>#VALUE!</v>
      </c>
      <c r="AE560" s="276" t="e">
        <f t="shared" si="183"/>
        <v>#VALUE!</v>
      </c>
    </row>
    <row r="561" spans="1:31">
      <c r="A561" s="133" t="e">
        <f t="shared" si="184"/>
        <v>#VALUE!</v>
      </c>
      <c r="B561" s="134" t="e">
        <f t="shared" si="185"/>
        <v>#VALUE!</v>
      </c>
      <c r="C561" s="134" t="e">
        <f t="shared" si="186"/>
        <v>#VALUE!</v>
      </c>
      <c r="D561" s="135" t="e">
        <f t="shared" si="187"/>
        <v>#VALUE!</v>
      </c>
      <c r="E561" s="150" t="e">
        <f t="shared" si="175"/>
        <v>#VALUE!</v>
      </c>
      <c r="F561" s="150" t="e">
        <f t="shared" si="176"/>
        <v>#VALUE!</v>
      </c>
      <c r="G561" s="136" t="e">
        <f t="shared" si="177"/>
        <v>#VALUE!</v>
      </c>
      <c r="H561" s="148" t="e">
        <f t="shared" si="181"/>
        <v>#VALUE!</v>
      </c>
      <c r="I561" s="148" t="e">
        <f t="shared" si="188"/>
        <v>#VALUE!</v>
      </c>
      <c r="J561" s="148" t="e">
        <f t="shared" si="178"/>
        <v>#VALUE!</v>
      </c>
      <c r="K561" s="148" t="e">
        <f t="shared" si="189"/>
        <v>#VALUE!</v>
      </c>
      <c r="L561" s="148" t="e">
        <f t="shared" si="190"/>
        <v>#VALUE!</v>
      </c>
      <c r="M561" s="148" t="e">
        <f t="shared" si="179"/>
        <v>#VALUE!</v>
      </c>
      <c r="N561" s="148" t="e">
        <f t="shared" si="182"/>
        <v>#VALUE!</v>
      </c>
      <c r="O561" s="148"/>
      <c r="P561" s="148"/>
      <c r="Q561" s="148" t="e">
        <f t="shared" si="191"/>
        <v>#VALUE!</v>
      </c>
      <c r="R561" s="148" t="e">
        <f t="shared" si="192"/>
        <v>#VALUE!</v>
      </c>
      <c r="S561" s="137" t="e">
        <f t="shared" si="180"/>
        <v>#VALUE!</v>
      </c>
      <c r="T561" s="275" t="e">
        <f t="shared" si="173"/>
        <v>#VALUE!</v>
      </c>
      <c r="U561" s="275" t="e">
        <f t="shared" si="193"/>
        <v>#VALUE!</v>
      </c>
      <c r="V561" s="275" t="e">
        <f t="shared" si="193"/>
        <v>#VALUE!</v>
      </c>
      <c r="W561" s="275" t="e">
        <f t="shared" si="193"/>
        <v>#VALUE!</v>
      </c>
      <c r="X561" s="275" t="e">
        <f t="shared" si="193"/>
        <v>#VALUE!</v>
      </c>
      <c r="Y561" s="275" t="e">
        <f t="shared" si="193"/>
        <v>#VALUE!</v>
      </c>
      <c r="Z561" s="275" t="e">
        <f t="shared" si="193"/>
        <v>#VALUE!</v>
      </c>
      <c r="AA561" s="275" t="e">
        <f t="shared" si="193"/>
        <v>#VALUE!</v>
      </c>
      <c r="AB561" s="275" t="e">
        <f t="shared" si="193"/>
        <v>#VALUE!</v>
      </c>
      <c r="AC561" s="275" t="e">
        <f t="shared" si="193"/>
        <v>#VALUE!</v>
      </c>
      <c r="AD561" s="275" t="e">
        <f t="shared" si="193"/>
        <v>#VALUE!</v>
      </c>
      <c r="AE561" s="276" t="e">
        <f t="shared" si="183"/>
        <v>#VALUE!</v>
      </c>
    </row>
    <row r="562" spans="1:31">
      <c r="A562" s="133" t="e">
        <f t="shared" si="184"/>
        <v>#VALUE!</v>
      </c>
      <c r="B562" s="134" t="e">
        <f t="shared" si="185"/>
        <v>#VALUE!</v>
      </c>
      <c r="C562" s="134" t="e">
        <f t="shared" si="186"/>
        <v>#VALUE!</v>
      </c>
      <c r="D562" s="135" t="e">
        <f t="shared" si="187"/>
        <v>#VALUE!</v>
      </c>
      <c r="E562" s="150" t="e">
        <f t="shared" si="175"/>
        <v>#VALUE!</v>
      </c>
      <c r="F562" s="150" t="e">
        <f t="shared" si="176"/>
        <v>#VALUE!</v>
      </c>
      <c r="G562" s="136" t="e">
        <f t="shared" si="177"/>
        <v>#VALUE!</v>
      </c>
      <c r="H562" s="148" t="e">
        <f t="shared" si="181"/>
        <v>#VALUE!</v>
      </c>
      <c r="I562" s="148" t="e">
        <f t="shared" si="188"/>
        <v>#VALUE!</v>
      </c>
      <c r="J562" s="148" t="e">
        <f t="shared" si="178"/>
        <v>#VALUE!</v>
      </c>
      <c r="K562" s="148" t="e">
        <f t="shared" si="189"/>
        <v>#VALUE!</v>
      </c>
      <c r="L562" s="148" t="e">
        <f t="shared" si="190"/>
        <v>#VALUE!</v>
      </c>
      <c r="M562" s="148" t="e">
        <f t="shared" si="179"/>
        <v>#VALUE!</v>
      </c>
      <c r="N562" s="148" t="e">
        <f t="shared" si="182"/>
        <v>#VALUE!</v>
      </c>
      <c r="O562" s="148"/>
      <c r="P562" s="148"/>
      <c r="Q562" s="148" t="e">
        <f t="shared" si="191"/>
        <v>#VALUE!</v>
      </c>
      <c r="R562" s="148" t="e">
        <f t="shared" si="192"/>
        <v>#VALUE!</v>
      </c>
      <c r="S562" s="137" t="e">
        <f t="shared" si="180"/>
        <v>#VALUE!</v>
      </c>
      <c r="T562" s="275" t="e">
        <f t="shared" si="173"/>
        <v>#VALUE!</v>
      </c>
      <c r="U562" s="275" t="e">
        <f t="shared" si="193"/>
        <v>#VALUE!</v>
      </c>
      <c r="V562" s="275" t="e">
        <f t="shared" si="193"/>
        <v>#VALUE!</v>
      </c>
      <c r="W562" s="275" t="e">
        <f t="shared" si="193"/>
        <v>#VALUE!</v>
      </c>
      <c r="X562" s="275" t="e">
        <f t="shared" si="193"/>
        <v>#VALUE!</v>
      </c>
      <c r="Y562" s="275" t="e">
        <f t="shared" si="193"/>
        <v>#VALUE!</v>
      </c>
      <c r="Z562" s="275" t="e">
        <f t="shared" si="193"/>
        <v>#VALUE!</v>
      </c>
      <c r="AA562" s="275" t="e">
        <f t="shared" si="193"/>
        <v>#VALUE!</v>
      </c>
      <c r="AB562" s="275" t="e">
        <f t="shared" si="193"/>
        <v>#VALUE!</v>
      </c>
      <c r="AC562" s="275" t="e">
        <f t="shared" si="193"/>
        <v>#VALUE!</v>
      </c>
      <c r="AD562" s="275" t="e">
        <f t="shared" si="193"/>
        <v>#VALUE!</v>
      </c>
      <c r="AE562" s="276" t="e">
        <f t="shared" si="183"/>
        <v>#VALUE!</v>
      </c>
    </row>
    <row r="563" spans="1:31">
      <c r="A563" s="133" t="e">
        <f t="shared" si="184"/>
        <v>#VALUE!</v>
      </c>
      <c r="B563" s="134" t="e">
        <f t="shared" si="185"/>
        <v>#VALUE!</v>
      </c>
      <c r="C563" s="134" t="e">
        <f t="shared" si="186"/>
        <v>#VALUE!</v>
      </c>
      <c r="D563" s="135" t="e">
        <f t="shared" si="187"/>
        <v>#VALUE!</v>
      </c>
      <c r="E563" s="150" t="e">
        <f t="shared" si="175"/>
        <v>#VALUE!</v>
      </c>
      <c r="F563" s="150" t="e">
        <f t="shared" si="176"/>
        <v>#VALUE!</v>
      </c>
      <c r="G563" s="136" t="e">
        <f t="shared" si="177"/>
        <v>#VALUE!</v>
      </c>
      <c r="H563" s="148" t="e">
        <f t="shared" si="181"/>
        <v>#VALUE!</v>
      </c>
      <c r="I563" s="148" t="e">
        <f t="shared" si="188"/>
        <v>#VALUE!</v>
      </c>
      <c r="J563" s="148" t="e">
        <f t="shared" si="178"/>
        <v>#VALUE!</v>
      </c>
      <c r="K563" s="148" t="e">
        <f t="shared" si="189"/>
        <v>#VALUE!</v>
      </c>
      <c r="L563" s="148" t="e">
        <f t="shared" si="190"/>
        <v>#VALUE!</v>
      </c>
      <c r="M563" s="148" t="e">
        <f t="shared" si="179"/>
        <v>#VALUE!</v>
      </c>
      <c r="N563" s="148" t="e">
        <f t="shared" si="182"/>
        <v>#VALUE!</v>
      </c>
      <c r="O563" s="148"/>
      <c r="P563" s="148"/>
      <c r="Q563" s="148" t="e">
        <f t="shared" si="191"/>
        <v>#VALUE!</v>
      </c>
      <c r="R563" s="148" t="e">
        <f t="shared" si="192"/>
        <v>#VALUE!</v>
      </c>
      <c r="S563" s="137" t="e">
        <f t="shared" si="180"/>
        <v>#VALUE!</v>
      </c>
      <c r="T563" s="275" t="e">
        <f t="shared" si="173"/>
        <v>#VALUE!</v>
      </c>
      <c r="U563" s="275" t="e">
        <f t="shared" si="193"/>
        <v>#VALUE!</v>
      </c>
      <c r="V563" s="275" t="e">
        <f t="shared" si="193"/>
        <v>#VALUE!</v>
      </c>
      <c r="W563" s="275" t="e">
        <f t="shared" si="193"/>
        <v>#VALUE!</v>
      </c>
      <c r="X563" s="275" t="e">
        <f t="shared" si="193"/>
        <v>#VALUE!</v>
      </c>
      <c r="Y563" s="275" t="e">
        <f t="shared" si="193"/>
        <v>#VALUE!</v>
      </c>
      <c r="Z563" s="275" t="e">
        <f t="shared" si="193"/>
        <v>#VALUE!</v>
      </c>
      <c r="AA563" s="275" t="e">
        <f t="shared" si="193"/>
        <v>#VALUE!</v>
      </c>
      <c r="AB563" s="275" t="e">
        <f t="shared" si="193"/>
        <v>#VALUE!</v>
      </c>
      <c r="AC563" s="275" t="e">
        <f t="shared" si="193"/>
        <v>#VALUE!</v>
      </c>
      <c r="AD563" s="275" t="e">
        <f t="shared" si="193"/>
        <v>#VALUE!</v>
      </c>
      <c r="AE563" s="276" t="e">
        <f t="shared" si="183"/>
        <v>#VALUE!</v>
      </c>
    </row>
    <row r="564" spans="1:31">
      <c r="A564" s="133" t="e">
        <f t="shared" si="184"/>
        <v>#VALUE!</v>
      </c>
      <c r="B564" s="134" t="e">
        <f t="shared" si="185"/>
        <v>#VALUE!</v>
      </c>
      <c r="C564" s="134" t="e">
        <f t="shared" si="186"/>
        <v>#VALUE!</v>
      </c>
      <c r="D564" s="135" t="e">
        <f t="shared" si="187"/>
        <v>#VALUE!</v>
      </c>
      <c r="E564" s="150" t="e">
        <f t="shared" si="175"/>
        <v>#VALUE!</v>
      </c>
      <c r="F564" s="150" t="e">
        <f t="shared" si="176"/>
        <v>#VALUE!</v>
      </c>
      <c r="G564" s="136" t="e">
        <f t="shared" si="177"/>
        <v>#VALUE!</v>
      </c>
      <c r="H564" s="148" t="e">
        <f t="shared" si="181"/>
        <v>#VALUE!</v>
      </c>
      <c r="I564" s="148" t="e">
        <f t="shared" si="188"/>
        <v>#VALUE!</v>
      </c>
      <c r="J564" s="148" t="e">
        <f t="shared" si="178"/>
        <v>#VALUE!</v>
      </c>
      <c r="K564" s="148" t="e">
        <f t="shared" si="189"/>
        <v>#VALUE!</v>
      </c>
      <c r="L564" s="148" t="e">
        <f t="shared" si="190"/>
        <v>#VALUE!</v>
      </c>
      <c r="M564" s="148" t="e">
        <f t="shared" si="179"/>
        <v>#VALUE!</v>
      </c>
      <c r="N564" s="148" t="e">
        <f t="shared" si="182"/>
        <v>#VALUE!</v>
      </c>
      <c r="O564" s="148"/>
      <c r="P564" s="148"/>
      <c r="Q564" s="148" t="e">
        <f t="shared" si="191"/>
        <v>#VALUE!</v>
      </c>
      <c r="R564" s="148" t="e">
        <f t="shared" si="192"/>
        <v>#VALUE!</v>
      </c>
      <c r="S564" s="137" t="e">
        <f t="shared" si="180"/>
        <v>#VALUE!</v>
      </c>
      <c r="T564" s="275" t="e">
        <f t="shared" si="173"/>
        <v>#VALUE!</v>
      </c>
      <c r="U564" s="275" t="e">
        <f t="shared" si="193"/>
        <v>#VALUE!</v>
      </c>
      <c r="V564" s="275" t="e">
        <f t="shared" si="193"/>
        <v>#VALUE!</v>
      </c>
      <c r="W564" s="275" t="e">
        <f t="shared" si="193"/>
        <v>#VALUE!</v>
      </c>
      <c r="X564" s="275" t="e">
        <f t="shared" si="193"/>
        <v>#VALUE!</v>
      </c>
      <c r="Y564" s="275" t="e">
        <f t="shared" si="193"/>
        <v>#VALUE!</v>
      </c>
      <c r="Z564" s="275" t="e">
        <f t="shared" si="193"/>
        <v>#VALUE!</v>
      </c>
      <c r="AA564" s="275" t="e">
        <f t="shared" si="193"/>
        <v>#VALUE!</v>
      </c>
      <c r="AB564" s="275" t="e">
        <f t="shared" si="193"/>
        <v>#VALUE!</v>
      </c>
      <c r="AC564" s="275" t="e">
        <f t="shared" si="193"/>
        <v>#VALUE!</v>
      </c>
      <c r="AD564" s="275" t="e">
        <f t="shared" si="193"/>
        <v>#VALUE!</v>
      </c>
      <c r="AE564" s="276" t="e">
        <f t="shared" si="183"/>
        <v>#VALUE!</v>
      </c>
    </row>
    <row r="565" spans="1:31">
      <c r="A565" s="133" t="e">
        <f t="shared" si="184"/>
        <v>#VALUE!</v>
      </c>
      <c r="B565" s="134" t="e">
        <f t="shared" si="185"/>
        <v>#VALUE!</v>
      </c>
      <c r="C565" s="134" t="e">
        <f t="shared" si="186"/>
        <v>#VALUE!</v>
      </c>
      <c r="D565" s="135" t="e">
        <f t="shared" si="187"/>
        <v>#VALUE!</v>
      </c>
      <c r="E565" s="150" t="e">
        <f t="shared" si="175"/>
        <v>#VALUE!</v>
      </c>
      <c r="F565" s="150" t="e">
        <f t="shared" si="176"/>
        <v>#VALUE!</v>
      </c>
      <c r="G565" s="136" t="e">
        <f t="shared" si="177"/>
        <v>#VALUE!</v>
      </c>
      <c r="H565" s="148" t="e">
        <f t="shared" si="181"/>
        <v>#VALUE!</v>
      </c>
      <c r="I565" s="148" t="e">
        <f t="shared" si="188"/>
        <v>#VALUE!</v>
      </c>
      <c r="J565" s="148" t="e">
        <f t="shared" si="178"/>
        <v>#VALUE!</v>
      </c>
      <c r="K565" s="148" t="e">
        <f t="shared" si="189"/>
        <v>#VALUE!</v>
      </c>
      <c r="L565" s="148" t="e">
        <f t="shared" si="190"/>
        <v>#VALUE!</v>
      </c>
      <c r="M565" s="148" t="e">
        <f t="shared" si="179"/>
        <v>#VALUE!</v>
      </c>
      <c r="N565" s="148" t="e">
        <f t="shared" si="182"/>
        <v>#VALUE!</v>
      </c>
      <c r="O565" s="148"/>
      <c r="P565" s="148"/>
      <c r="Q565" s="148" t="e">
        <f t="shared" si="191"/>
        <v>#VALUE!</v>
      </c>
      <c r="R565" s="148" t="e">
        <f t="shared" si="192"/>
        <v>#VALUE!</v>
      </c>
      <c r="S565" s="137" t="e">
        <f t="shared" si="180"/>
        <v>#VALUE!</v>
      </c>
      <c r="T565" s="275" t="e">
        <f t="shared" si="173"/>
        <v>#VALUE!</v>
      </c>
      <c r="U565" s="275" t="e">
        <f t="shared" si="193"/>
        <v>#VALUE!</v>
      </c>
      <c r="V565" s="275" t="e">
        <f t="shared" si="193"/>
        <v>#VALUE!</v>
      </c>
      <c r="W565" s="275" t="e">
        <f t="shared" si="193"/>
        <v>#VALUE!</v>
      </c>
      <c r="X565" s="275" t="e">
        <f t="shared" si="193"/>
        <v>#VALUE!</v>
      </c>
      <c r="Y565" s="275" t="e">
        <f t="shared" si="193"/>
        <v>#VALUE!</v>
      </c>
      <c r="Z565" s="275" t="e">
        <f t="shared" si="193"/>
        <v>#VALUE!</v>
      </c>
      <c r="AA565" s="275" t="e">
        <f t="shared" si="193"/>
        <v>#VALUE!</v>
      </c>
      <c r="AB565" s="275" t="e">
        <f t="shared" si="193"/>
        <v>#VALUE!</v>
      </c>
      <c r="AC565" s="275" t="e">
        <f t="shared" si="193"/>
        <v>#VALUE!</v>
      </c>
      <c r="AD565" s="275" t="e">
        <f t="shared" si="193"/>
        <v>#VALUE!</v>
      </c>
      <c r="AE565" s="276" t="e">
        <f t="shared" si="183"/>
        <v>#VALUE!</v>
      </c>
    </row>
    <row r="566" spans="1:31">
      <c r="A566" s="133" t="e">
        <f t="shared" si="184"/>
        <v>#VALUE!</v>
      </c>
      <c r="B566" s="134" t="e">
        <f t="shared" si="185"/>
        <v>#VALUE!</v>
      </c>
      <c r="C566" s="134" t="e">
        <f t="shared" si="186"/>
        <v>#VALUE!</v>
      </c>
      <c r="D566" s="135" t="e">
        <f t="shared" si="187"/>
        <v>#VALUE!</v>
      </c>
      <c r="E566" s="150" t="e">
        <f t="shared" si="175"/>
        <v>#VALUE!</v>
      </c>
      <c r="F566" s="150" t="e">
        <f t="shared" si="176"/>
        <v>#VALUE!</v>
      </c>
      <c r="G566" s="136" t="e">
        <f t="shared" si="177"/>
        <v>#VALUE!</v>
      </c>
      <c r="H566" s="148" t="e">
        <f t="shared" si="181"/>
        <v>#VALUE!</v>
      </c>
      <c r="I566" s="148" t="e">
        <f t="shared" si="188"/>
        <v>#VALUE!</v>
      </c>
      <c r="J566" s="148" t="e">
        <f t="shared" si="178"/>
        <v>#VALUE!</v>
      </c>
      <c r="K566" s="148" t="e">
        <f t="shared" si="189"/>
        <v>#VALUE!</v>
      </c>
      <c r="L566" s="148" t="e">
        <f t="shared" si="190"/>
        <v>#VALUE!</v>
      </c>
      <c r="M566" s="148" t="e">
        <f t="shared" si="179"/>
        <v>#VALUE!</v>
      </c>
      <c r="N566" s="148" t="e">
        <f t="shared" si="182"/>
        <v>#VALUE!</v>
      </c>
      <c r="O566" s="148"/>
      <c r="P566" s="148"/>
      <c r="Q566" s="148" t="e">
        <f t="shared" si="191"/>
        <v>#VALUE!</v>
      </c>
      <c r="R566" s="148" t="e">
        <f t="shared" si="192"/>
        <v>#VALUE!</v>
      </c>
      <c r="S566" s="137" t="e">
        <f t="shared" si="180"/>
        <v>#VALUE!</v>
      </c>
      <c r="T566" s="275" t="e">
        <f t="shared" si="173"/>
        <v>#VALUE!</v>
      </c>
      <c r="U566" s="275" t="e">
        <f t="shared" si="193"/>
        <v>#VALUE!</v>
      </c>
      <c r="V566" s="275" t="e">
        <f t="shared" si="193"/>
        <v>#VALUE!</v>
      </c>
      <c r="W566" s="275" t="e">
        <f t="shared" si="193"/>
        <v>#VALUE!</v>
      </c>
      <c r="X566" s="275" t="e">
        <f t="shared" si="193"/>
        <v>#VALUE!</v>
      </c>
      <c r="Y566" s="275" t="e">
        <f t="shared" si="193"/>
        <v>#VALUE!</v>
      </c>
      <c r="Z566" s="275" t="e">
        <f t="shared" si="193"/>
        <v>#VALUE!</v>
      </c>
      <c r="AA566" s="275" t="e">
        <f t="shared" si="193"/>
        <v>#VALUE!</v>
      </c>
      <c r="AB566" s="275" t="e">
        <f t="shared" si="193"/>
        <v>#VALUE!</v>
      </c>
      <c r="AC566" s="275" t="e">
        <f t="shared" si="193"/>
        <v>#VALUE!</v>
      </c>
      <c r="AD566" s="275" t="e">
        <f t="shared" si="193"/>
        <v>#VALUE!</v>
      </c>
      <c r="AE566" s="276" t="e">
        <f t="shared" si="183"/>
        <v>#VALUE!</v>
      </c>
    </row>
    <row r="567" spans="1:31">
      <c r="A567" s="133" t="e">
        <f t="shared" si="184"/>
        <v>#VALUE!</v>
      </c>
      <c r="B567" s="134" t="e">
        <f t="shared" si="185"/>
        <v>#VALUE!</v>
      </c>
      <c r="C567" s="134" t="e">
        <f t="shared" si="186"/>
        <v>#VALUE!</v>
      </c>
      <c r="D567" s="135" t="e">
        <f t="shared" si="187"/>
        <v>#VALUE!</v>
      </c>
      <c r="E567" s="150" t="e">
        <f t="shared" si="175"/>
        <v>#VALUE!</v>
      </c>
      <c r="F567" s="150" t="e">
        <f t="shared" si="176"/>
        <v>#VALUE!</v>
      </c>
      <c r="G567" s="136" t="e">
        <f t="shared" si="177"/>
        <v>#VALUE!</v>
      </c>
      <c r="H567" s="148" t="e">
        <f t="shared" si="181"/>
        <v>#VALUE!</v>
      </c>
      <c r="I567" s="148" t="e">
        <f t="shared" si="188"/>
        <v>#VALUE!</v>
      </c>
      <c r="J567" s="148" t="e">
        <f t="shared" si="178"/>
        <v>#VALUE!</v>
      </c>
      <c r="K567" s="148" t="e">
        <f t="shared" si="189"/>
        <v>#VALUE!</v>
      </c>
      <c r="L567" s="148" t="e">
        <f t="shared" si="190"/>
        <v>#VALUE!</v>
      </c>
      <c r="M567" s="148" t="e">
        <f t="shared" si="179"/>
        <v>#VALUE!</v>
      </c>
      <c r="N567" s="148" t="e">
        <f t="shared" si="182"/>
        <v>#VALUE!</v>
      </c>
      <c r="O567" s="148"/>
      <c r="P567" s="148"/>
      <c r="Q567" s="148" t="e">
        <f t="shared" si="191"/>
        <v>#VALUE!</v>
      </c>
      <c r="R567" s="148" t="e">
        <f t="shared" si="192"/>
        <v>#VALUE!</v>
      </c>
      <c r="S567" s="137" t="e">
        <f t="shared" si="180"/>
        <v>#VALUE!</v>
      </c>
      <c r="T567" s="275" t="e">
        <f t="shared" si="173"/>
        <v>#VALUE!</v>
      </c>
      <c r="U567" s="275" t="e">
        <f t="shared" si="193"/>
        <v>#VALUE!</v>
      </c>
      <c r="V567" s="275" t="e">
        <f t="shared" si="193"/>
        <v>#VALUE!</v>
      </c>
      <c r="W567" s="275" t="e">
        <f t="shared" si="193"/>
        <v>#VALUE!</v>
      </c>
      <c r="X567" s="275" t="e">
        <f t="shared" si="193"/>
        <v>#VALUE!</v>
      </c>
      <c r="Y567" s="275" t="e">
        <f t="shared" si="193"/>
        <v>#VALUE!</v>
      </c>
      <c r="Z567" s="275" t="e">
        <f t="shared" si="193"/>
        <v>#VALUE!</v>
      </c>
      <c r="AA567" s="275" t="e">
        <f t="shared" si="193"/>
        <v>#VALUE!</v>
      </c>
      <c r="AB567" s="275" t="e">
        <f t="shared" si="193"/>
        <v>#VALUE!</v>
      </c>
      <c r="AC567" s="275" t="e">
        <f t="shared" si="193"/>
        <v>#VALUE!</v>
      </c>
      <c r="AD567" s="275" t="e">
        <f t="shared" si="193"/>
        <v>#VALUE!</v>
      </c>
      <c r="AE567" s="276" t="e">
        <f t="shared" si="183"/>
        <v>#VALUE!</v>
      </c>
    </row>
    <row r="568" spans="1:31">
      <c r="A568" s="133" t="e">
        <f t="shared" si="184"/>
        <v>#VALUE!</v>
      </c>
      <c r="B568" s="134" t="e">
        <f t="shared" si="185"/>
        <v>#VALUE!</v>
      </c>
      <c r="C568" s="134" t="e">
        <f t="shared" si="186"/>
        <v>#VALUE!</v>
      </c>
      <c r="D568" s="135" t="e">
        <f t="shared" si="187"/>
        <v>#VALUE!</v>
      </c>
      <c r="E568" s="150" t="e">
        <f t="shared" si="175"/>
        <v>#VALUE!</v>
      </c>
      <c r="F568" s="150" t="e">
        <f t="shared" si="176"/>
        <v>#VALUE!</v>
      </c>
      <c r="G568" s="136" t="e">
        <f t="shared" si="177"/>
        <v>#VALUE!</v>
      </c>
      <c r="H568" s="148" t="e">
        <f t="shared" si="181"/>
        <v>#VALUE!</v>
      </c>
      <c r="I568" s="148" t="e">
        <f t="shared" si="188"/>
        <v>#VALUE!</v>
      </c>
      <c r="J568" s="148" t="e">
        <f t="shared" si="178"/>
        <v>#VALUE!</v>
      </c>
      <c r="K568" s="148" t="e">
        <f t="shared" si="189"/>
        <v>#VALUE!</v>
      </c>
      <c r="L568" s="148" t="e">
        <f t="shared" si="190"/>
        <v>#VALUE!</v>
      </c>
      <c r="M568" s="148" t="e">
        <f t="shared" si="179"/>
        <v>#VALUE!</v>
      </c>
      <c r="N568" s="148" t="e">
        <f t="shared" si="182"/>
        <v>#VALUE!</v>
      </c>
      <c r="O568" s="148"/>
      <c r="P568" s="148"/>
      <c r="Q568" s="148" t="e">
        <f t="shared" si="191"/>
        <v>#VALUE!</v>
      </c>
      <c r="R568" s="148" t="e">
        <f t="shared" si="192"/>
        <v>#VALUE!</v>
      </c>
      <c r="S568" s="137" t="e">
        <f t="shared" si="180"/>
        <v>#VALUE!</v>
      </c>
      <c r="T568" s="275" t="e">
        <f t="shared" si="173"/>
        <v>#VALUE!</v>
      </c>
      <c r="U568" s="275" t="e">
        <f t="shared" si="193"/>
        <v>#VALUE!</v>
      </c>
      <c r="V568" s="275" t="e">
        <f t="shared" si="193"/>
        <v>#VALUE!</v>
      </c>
      <c r="W568" s="275" t="e">
        <f t="shared" si="193"/>
        <v>#VALUE!</v>
      </c>
      <c r="X568" s="275" t="e">
        <f t="shared" si="193"/>
        <v>#VALUE!</v>
      </c>
      <c r="Y568" s="275" t="e">
        <f t="shared" si="193"/>
        <v>#VALUE!</v>
      </c>
      <c r="Z568" s="275" t="e">
        <f t="shared" si="193"/>
        <v>#VALUE!</v>
      </c>
      <c r="AA568" s="275" t="e">
        <f t="shared" si="193"/>
        <v>#VALUE!</v>
      </c>
      <c r="AB568" s="275" t="e">
        <f t="shared" si="193"/>
        <v>#VALUE!</v>
      </c>
      <c r="AC568" s="275" t="e">
        <f t="shared" si="193"/>
        <v>#VALUE!</v>
      </c>
      <c r="AD568" s="275" t="e">
        <f t="shared" si="193"/>
        <v>#VALUE!</v>
      </c>
      <c r="AE568" s="276" t="e">
        <f t="shared" si="183"/>
        <v>#VALUE!</v>
      </c>
    </row>
    <row r="569" spans="1:31">
      <c r="A569" s="133" t="e">
        <f t="shared" si="184"/>
        <v>#VALUE!</v>
      </c>
      <c r="B569" s="134" t="e">
        <f t="shared" si="185"/>
        <v>#VALUE!</v>
      </c>
      <c r="C569" s="134" t="e">
        <f t="shared" si="186"/>
        <v>#VALUE!</v>
      </c>
      <c r="D569" s="135" t="e">
        <f t="shared" si="187"/>
        <v>#VALUE!</v>
      </c>
      <c r="E569" s="150" t="e">
        <f t="shared" si="175"/>
        <v>#VALUE!</v>
      </c>
      <c r="F569" s="150" t="e">
        <f t="shared" si="176"/>
        <v>#VALUE!</v>
      </c>
      <c r="G569" s="136" t="e">
        <f t="shared" si="177"/>
        <v>#VALUE!</v>
      </c>
      <c r="H569" s="148" t="e">
        <f t="shared" si="181"/>
        <v>#VALUE!</v>
      </c>
      <c r="I569" s="148" t="e">
        <f t="shared" si="188"/>
        <v>#VALUE!</v>
      </c>
      <c r="J569" s="148" t="e">
        <f t="shared" si="178"/>
        <v>#VALUE!</v>
      </c>
      <c r="K569" s="148" t="e">
        <f t="shared" si="189"/>
        <v>#VALUE!</v>
      </c>
      <c r="L569" s="148" t="e">
        <f t="shared" si="190"/>
        <v>#VALUE!</v>
      </c>
      <c r="M569" s="148" t="e">
        <f t="shared" si="179"/>
        <v>#VALUE!</v>
      </c>
      <c r="N569" s="148" t="e">
        <f t="shared" si="182"/>
        <v>#VALUE!</v>
      </c>
      <c r="O569" s="148"/>
      <c r="P569" s="148"/>
      <c r="Q569" s="148" t="e">
        <f t="shared" si="191"/>
        <v>#VALUE!</v>
      </c>
      <c r="R569" s="148" t="e">
        <f t="shared" si="192"/>
        <v>#VALUE!</v>
      </c>
      <c r="S569" s="137" t="e">
        <f t="shared" si="180"/>
        <v>#VALUE!</v>
      </c>
      <c r="T569" s="275" t="e">
        <f t="shared" si="173"/>
        <v>#VALUE!</v>
      </c>
      <c r="U569" s="275" t="e">
        <f t="shared" si="193"/>
        <v>#VALUE!</v>
      </c>
      <c r="V569" s="275" t="e">
        <f t="shared" si="193"/>
        <v>#VALUE!</v>
      </c>
      <c r="W569" s="275" t="e">
        <f t="shared" si="193"/>
        <v>#VALUE!</v>
      </c>
      <c r="X569" s="275" t="e">
        <f t="shared" si="193"/>
        <v>#VALUE!</v>
      </c>
      <c r="Y569" s="275" t="e">
        <f t="shared" si="193"/>
        <v>#VALUE!</v>
      </c>
      <c r="Z569" s="275" t="e">
        <f t="shared" si="193"/>
        <v>#VALUE!</v>
      </c>
      <c r="AA569" s="275" t="e">
        <f t="shared" si="193"/>
        <v>#VALUE!</v>
      </c>
      <c r="AB569" s="275" t="e">
        <f t="shared" si="193"/>
        <v>#VALUE!</v>
      </c>
      <c r="AC569" s="275" t="e">
        <f t="shared" si="193"/>
        <v>#VALUE!</v>
      </c>
      <c r="AD569" s="275" t="e">
        <f t="shared" si="193"/>
        <v>#VALUE!</v>
      </c>
      <c r="AE569" s="276" t="e">
        <f t="shared" si="183"/>
        <v>#VALUE!</v>
      </c>
    </row>
    <row r="570" spans="1:31">
      <c r="A570" s="133" t="e">
        <f t="shared" si="184"/>
        <v>#VALUE!</v>
      </c>
      <c r="B570" s="134" t="e">
        <f t="shared" si="185"/>
        <v>#VALUE!</v>
      </c>
      <c r="C570" s="134" t="e">
        <f t="shared" si="186"/>
        <v>#VALUE!</v>
      </c>
      <c r="D570" s="135" t="e">
        <f t="shared" si="187"/>
        <v>#VALUE!</v>
      </c>
      <c r="E570" s="150" t="e">
        <f t="shared" si="175"/>
        <v>#VALUE!</v>
      </c>
      <c r="F570" s="150" t="e">
        <f t="shared" si="176"/>
        <v>#VALUE!</v>
      </c>
      <c r="G570" s="136" t="e">
        <f t="shared" si="177"/>
        <v>#VALUE!</v>
      </c>
      <c r="H570" s="148" t="e">
        <f t="shared" si="181"/>
        <v>#VALUE!</v>
      </c>
      <c r="I570" s="148" t="e">
        <f t="shared" si="188"/>
        <v>#VALUE!</v>
      </c>
      <c r="J570" s="148" t="e">
        <f t="shared" si="178"/>
        <v>#VALUE!</v>
      </c>
      <c r="K570" s="148" t="e">
        <f t="shared" si="189"/>
        <v>#VALUE!</v>
      </c>
      <c r="L570" s="148" t="e">
        <f t="shared" si="190"/>
        <v>#VALUE!</v>
      </c>
      <c r="M570" s="148" t="e">
        <f t="shared" si="179"/>
        <v>#VALUE!</v>
      </c>
      <c r="N570" s="148" t="e">
        <f t="shared" si="182"/>
        <v>#VALUE!</v>
      </c>
      <c r="O570" s="148"/>
      <c r="P570" s="148"/>
      <c r="Q570" s="148" t="e">
        <f t="shared" si="191"/>
        <v>#VALUE!</v>
      </c>
      <c r="R570" s="148" t="e">
        <f t="shared" si="192"/>
        <v>#VALUE!</v>
      </c>
      <c r="S570" s="137" t="e">
        <f t="shared" si="180"/>
        <v>#VALUE!</v>
      </c>
      <c r="T570" s="275" t="e">
        <f t="shared" si="173"/>
        <v>#VALUE!</v>
      </c>
      <c r="U570" s="275" t="e">
        <f t="shared" si="193"/>
        <v>#VALUE!</v>
      </c>
      <c r="V570" s="275" t="e">
        <f t="shared" si="193"/>
        <v>#VALUE!</v>
      </c>
      <c r="W570" s="275" t="e">
        <f t="shared" si="193"/>
        <v>#VALUE!</v>
      </c>
      <c r="X570" s="275" t="e">
        <f t="shared" si="193"/>
        <v>#VALUE!</v>
      </c>
      <c r="Y570" s="275" t="e">
        <f t="shared" si="193"/>
        <v>#VALUE!</v>
      </c>
      <c r="Z570" s="275" t="e">
        <f t="shared" si="193"/>
        <v>#VALUE!</v>
      </c>
      <c r="AA570" s="275" t="e">
        <f t="shared" si="193"/>
        <v>#VALUE!</v>
      </c>
      <c r="AB570" s="275" t="e">
        <f t="shared" si="193"/>
        <v>#VALUE!</v>
      </c>
      <c r="AC570" s="275" t="e">
        <f t="shared" si="193"/>
        <v>#VALUE!</v>
      </c>
      <c r="AD570" s="275" t="e">
        <f t="shared" si="193"/>
        <v>#VALUE!</v>
      </c>
      <c r="AE570" s="276" t="e">
        <f t="shared" si="183"/>
        <v>#VALUE!</v>
      </c>
    </row>
    <row r="571" spans="1:31">
      <c r="A571" s="133" t="e">
        <f t="shared" si="184"/>
        <v>#VALUE!</v>
      </c>
      <c r="B571" s="134" t="e">
        <f t="shared" si="185"/>
        <v>#VALUE!</v>
      </c>
      <c r="C571" s="134" t="e">
        <f t="shared" si="186"/>
        <v>#VALUE!</v>
      </c>
      <c r="D571" s="135" t="e">
        <f t="shared" si="187"/>
        <v>#VALUE!</v>
      </c>
      <c r="E571" s="150" t="e">
        <f t="shared" si="175"/>
        <v>#VALUE!</v>
      </c>
      <c r="F571" s="150" t="e">
        <f t="shared" si="176"/>
        <v>#VALUE!</v>
      </c>
      <c r="G571" s="136" t="e">
        <f t="shared" si="177"/>
        <v>#VALUE!</v>
      </c>
      <c r="H571" s="148" t="e">
        <f t="shared" si="181"/>
        <v>#VALUE!</v>
      </c>
      <c r="I571" s="148" t="e">
        <f t="shared" si="188"/>
        <v>#VALUE!</v>
      </c>
      <c r="J571" s="148" t="e">
        <f t="shared" si="178"/>
        <v>#VALUE!</v>
      </c>
      <c r="K571" s="148" t="e">
        <f t="shared" si="189"/>
        <v>#VALUE!</v>
      </c>
      <c r="L571" s="148" t="e">
        <f t="shared" si="190"/>
        <v>#VALUE!</v>
      </c>
      <c r="M571" s="148" t="e">
        <f t="shared" si="179"/>
        <v>#VALUE!</v>
      </c>
      <c r="N571" s="148" t="e">
        <f t="shared" si="182"/>
        <v>#VALUE!</v>
      </c>
      <c r="O571" s="148"/>
      <c r="P571" s="148"/>
      <c r="Q571" s="148" t="e">
        <f t="shared" si="191"/>
        <v>#VALUE!</v>
      </c>
      <c r="R571" s="148" t="e">
        <f t="shared" si="192"/>
        <v>#VALUE!</v>
      </c>
      <c r="S571" s="137" t="e">
        <f t="shared" si="180"/>
        <v>#VALUE!</v>
      </c>
      <c r="T571" s="275" t="e">
        <f t="shared" si="173"/>
        <v>#VALUE!</v>
      </c>
      <c r="U571" s="275" t="e">
        <f t="shared" si="193"/>
        <v>#VALUE!</v>
      </c>
      <c r="V571" s="275" t="e">
        <f t="shared" si="193"/>
        <v>#VALUE!</v>
      </c>
      <c r="W571" s="275" t="e">
        <f t="shared" si="193"/>
        <v>#VALUE!</v>
      </c>
      <c r="X571" s="275" t="e">
        <f t="shared" si="193"/>
        <v>#VALUE!</v>
      </c>
      <c r="Y571" s="275" t="e">
        <f t="shared" si="193"/>
        <v>#VALUE!</v>
      </c>
      <c r="Z571" s="275" t="e">
        <f t="shared" si="193"/>
        <v>#VALUE!</v>
      </c>
      <c r="AA571" s="275" t="e">
        <f t="shared" si="193"/>
        <v>#VALUE!</v>
      </c>
      <c r="AB571" s="275" t="e">
        <f t="shared" si="193"/>
        <v>#VALUE!</v>
      </c>
      <c r="AC571" s="275" t="e">
        <f t="shared" si="193"/>
        <v>#VALUE!</v>
      </c>
      <c r="AD571" s="275" t="e">
        <f t="shared" si="193"/>
        <v>#VALUE!</v>
      </c>
      <c r="AE571" s="276" t="e">
        <f t="shared" si="183"/>
        <v>#VALUE!</v>
      </c>
    </row>
    <row r="572" spans="1:31">
      <c r="A572" s="133" t="e">
        <f t="shared" si="184"/>
        <v>#VALUE!</v>
      </c>
      <c r="B572" s="134" t="e">
        <f t="shared" si="185"/>
        <v>#VALUE!</v>
      </c>
      <c r="C572" s="134" t="e">
        <f t="shared" si="186"/>
        <v>#VALUE!</v>
      </c>
      <c r="D572" s="135" t="e">
        <f t="shared" si="187"/>
        <v>#VALUE!</v>
      </c>
      <c r="E572" s="150" t="e">
        <f t="shared" si="175"/>
        <v>#VALUE!</v>
      </c>
      <c r="F572" s="150" t="e">
        <f t="shared" si="176"/>
        <v>#VALUE!</v>
      </c>
      <c r="G572" s="136" t="e">
        <f t="shared" si="177"/>
        <v>#VALUE!</v>
      </c>
      <c r="H572" s="148" t="e">
        <f t="shared" si="181"/>
        <v>#VALUE!</v>
      </c>
      <c r="I572" s="148" t="e">
        <f t="shared" si="188"/>
        <v>#VALUE!</v>
      </c>
      <c r="J572" s="148" t="e">
        <f t="shared" si="178"/>
        <v>#VALUE!</v>
      </c>
      <c r="K572" s="148" t="e">
        <f t="shared" si="189"/>
        <v>#VALUE!</v>
      </c>
      <c r="L572" s="148" t="e">
        <f t="shared" si="190"/>
        <v>#VALUE!</v>
      </c>
      <c r="M572" s="148" t="e">
        <f t="shared" si="179"/>
        <v>#VALUE!</v>
      </c>
      <c r="N572" s="148" t="e">
        <f t="shared" si="182"/>
        <v>#VALUE!</v>
      </c>
      <c r="O572" s="148"/>
      <c r="P572" s="148"/>
      <c r="Q572" s="148" t="e">
        <f t="shared" si="191"/>
        <v>#VALUE!</v>
      </c>
      <c r="R572" s="148" t="e">
        <f t="shared" si="192"/>
        <v>#VALUE!</v>
      </c>
      <c r="S572" s="137" t="e">
        <f t="shared" si="180"/>
        <v>#VALUE!</v>
      </c>
      <c r="T572" s="275" t="e">
        <f t="shared" si="173"/>
        <v>#VALUE!</v>
      </c>
      <c r="U572" s="275" t="e">
        <f t="shared" si="193"/>
        <v>#VALUE!</v>
      </c>
      <c r="V572" s="275" t="e">
        <f t="shared" si="193"/>
        <v>#VALUE!</v>
      </c>
      <c r="W572" s="275" t="e">
        <f t="shared" si="193"/>
        <v>#VALUE!</v>
      </c>
      <c r="X572" s="275" t="e">
        <f t="shared" si="193"/>
        <v>#VALUE!</v>
      </c>
      <c r="Y572" s="275" t="e">
        <f t="shared" si="193"/>
        <v>#VALUE!</v>
      </c>
      <c r="Z572" s="275" t="e">
        <f t="shared" si="193"/>
        <v>#VALUE!</v>
      </c>
      <c r="AA572" s="275" t="e">
        <f t="shared" si="193"/>
        <v>#VALUE!</v>
      </c>
      <c r="AB572" s="275" t="e">
        <f t="shared" si="193"/>
        <v>#VALUE!</v>
      </c>
      <c r="AC572" s="275" t="e">
        <f t="shared" si="193"/>
        <v>#VALUE!</v>
      </c>
      <c r="AD572" s="275" t="e">
        <f t="shared" si="193"/>
        <v>#VALUE!</v>
      </c>
      <c r="AE572" s="276" t="e">
        <f t="shared" si="183"/>
        <v>#VALUE!</v>
      </c>
    </row>
    <row r="573" spans="1:31">
      <c r="A573" s="133" t="e">
        <f t="shared" si="184"/>
        <v>#VALUE!</v>
      </c>
      <c r="B573" s="134" t="e">
        <f t="shared" si="185"/>
        <v>#VALUE!</v>
      </c>
      <c r="C573" s="134" t="e">
        <f t="shared" si="186"/>
        <v>#VALUE!</v>
      </c>
      <c r="D573" s="135" t="e">
        <f t="shared" si="187"/>
        <v>#VALUE!</v>
      </c>
      <c r="E573" s="150" t="e">
        <f t="shared" si="175"/>
        <v>#VALUE!</v>
      </c>
      <c r="F573" s="150" t="e">
        <f t="shared" si="176"/>
        <v>#VALUE!</v>
      </c>
      <c r="G573" s="136" t="e">
        <f t="shared" si="177"/>
        <v>#VALUE!</v>
      </c>
      <c r="H573" s="148" t="e">
        <f t="shared" si="181"/>
        <v>#VALUE!</v>
      </c>
      <c r="I573" s="148" t="e">
        <f t="shared" si="188"/>
        <v>#VALUE!</v>
      </c>
      <c r="J573" s="148" t="e">
        <f t="shared" si="178"/>
        <v>#VALUE!</v>
      </c>
      <c r="K573" s="148" t="e">
        <f t="shared" si="189"/>
        <v>#VALUE!</v>
      </c>
      <c r="L573" s="148" t="e">
        <f t="shared" si="190"/>
        <v>#VALUE!</v>
      </c>
      <c r="M573" s="148" t="e">
        <f t="shared" si="179"/>
        <v>#VALUE!</v>
      </c>
      <c r="N573" s="148" t="e">
        <f t="shared" si="182"/>
        <v>#VALUE!</v>
      </c>
      <c r="O573" s="148"/>
      <c r="P573" s="148"/>
      <c r="Q573" s="148" t="e">
        <f t="shared" si="191"/>
        <v>#VALUE!</v>
      </c>
      <c r="R573" s="148" t="e">
        <f t="shared" si="192"/>
        <v>#VALUE!</v>
      </c>
      <c r="S573" s="137" t="e">
        <f t="shared" si="180"/>
        <v>#VALUE!</v>
      </c>
      <c r="T573" s="275" t="e">
        <f t="shared" si="173"/>
        <v>#VALUE!</v>
      </c>
      <c r="U573" s="275" t="e">
        <f t="shared" si="193"/>
        <v>#VALUE!</v>
      </c>
      <c r="V573" s="275" t="e">
        <f t="shared" si="193"/>
        <v>#VALUE!</v>
      </c>
      <c r="W573" s="275" t="e">
        <f t="shared" si="193"/>
        <v>#VALUE!</v>
      </c>
      <c r="X573" s="275" t="e">
        <f t="shared" si="193"/>
        <v>#VALUE!</v>
      </c>
      <c r="Y573" s="275" t="e">
        <f t="shared" si="193"/>
        <v>#VALUE!</v>
      </c>
      <c r="Z573" s="275" t="e">
        <f t="shared" si="193"/>
        <v>#VALUE!</v>
      </c>
      <c r="AA573" s="275" t="e">
        <f t="shared" si="193"/>
        <v>#VALUE!</v>
      </c>
      <c r="AB573" s="275" t="e">
        <f t="shared" si="193"/>
        <v>#VALUE!</v>
      </c>
      <c r="AC573" s="275" t="e">
        <f t="shared" si="193"/>
        <v>#VALUE!</v>
      </c>
      <c r="AD573" s="275" t="e">
        <f t="shared" si="193"/>
        <v>#VALUE!</v>
      </c>
      <c r="AE573" s="276" t="e">
        <f t="shared" si="183"/>
        <v>#VALUE!</v>
      </c>
    </row>
    <row r="574" spans="1:31">
      <c r="A574" s="133" t="e">
        <f t="shared" si="184"/>
        <v>#VALUE!</v>
      </c>
      <c r="B574" s="134" t="e">
        <f t="shared" si="185"/>
        <v>#VALUE!</v>
      </c>
      <c r="C574" s="134" t="e">
        <f t="shared" si="186"/>
        <v>#VALUE!</v>
      </c>
      <c r="D574" s="135" t="e">
        <f t="shared" si="187"/>
        <v>#VALUE!</v>
      </c>
      <c r="E574" s="150" t="e">
        <f t="shared" si="175"/>
        <v>#VALUE!</v>
      </c>
      <c r="F574" s="150" t="e">
        <f t="shared" si="176"/>
        <v>#VALUE!</v>
      </c>
      <c r="G574" s="136" t="e">
        <f t="shared" si="177"/>
        <v>#VALUE!</v>
      </c>
      <c r="H574" s="148" t="e">
        <f t="shared" si="181"/>
        <v>#VALUE!</v>
      </c>
      <c r="I574" s="148" t="e">
        <f t="shared" si="188"/>
        <v>#VALUE!</v>
      </c>
      <c r="J574" s="148" t="e">
        <f t="shared" si="178"/>
        <v>#VALUE!</v>
      </c>
      <c r="K574" s="148" t="e">
        <f t="shared" si="189"/>
        <v>#VALUE!</v>
      </c>
      <c r="L574" s="148" t="e">
        <f t="shared" si="190"/>
        <v>#VALUE!</v>
      </c>
      <c r="M574" s="148" t="e">
        <f t="shared" si="179"/>
        <v>#VALUE!</v>
      </c>
      <c r="N574" s="148" t="e">
        <f t="shared" si="182"/>
        <v>#VALUE!</v>
      </c>
      <c r="O574" s="148"/>
      <c r="P574" s="148"/>
      <c r="Q574" s="148" t="e">
        <f t="shared" si="191"/>
        <v>#VALUE!</v>
      </c>
      <c r="R574" s="148" t="e">
        <f t="shared" si="192"/>
        <v>#VALUE!</v>
      </c>
      <c r="S574" s="137" t="e">
        <f t="shared" si="180"/>
        <v>#VALUE!</v>
      </c>
      <c r="T574" s="275" t="e">
        <f t="shared" si="173"/>
        <v>#VALUE!</v>
      </c>
      <c r="U574" s="275" t="e">
        <f t="shared" si="193"/>
        <v>#VALUE!</v>
      </c>
      <c r="V574" s="275" t="e">
        <f t="shared" si="193"/>
        <v>#VALUE!</v>
      </c>
      <c r="W574" s="275" t="e">
        <f t="shared" si="193"/>
        <v>#VALUE!</v>
      </c>
      <c r="X574" s="275" t="e">
        <f t="shared" si="193"/>
        <v>#VALUE!</v>
      </c>
      <c r="Y574" s="275" t="e">
        <f t="shared" si="193"/>
        <v>#VALUE!</v>
      </c>
      <c r="Z574" s="275" t="e">
        <f t="shared" si="193"/>
        <v>#VALUE!</v>
      </c>
      <c r="AA574" s="275" t="e">
        <f t="shared" si="193"/>
        <v>#VALUE!</v>
      </c>
      <c r="AB574" s="275" t="e">
        <f t="shared" si="193"/>
        <v>#VALUE!</v>
      </c>
      <c r="AC574" s="275" t="e">
        <f t="shared" si="193"/>
        <v>#VALUE!</v>
      </c>
      <c r="AD574" s="275" t="e">
        <f t="shared" si="193"/>
        <v>#VALUE!</v>
      </c>
      <c r="AE574" s="276" t="e">
        <f t="shared" si="183"/>
        <v>#VALUE!</v>
      </c>
    </row>
    <row r="575" spans="1:31">
      <c r="A575" s="133" t="e">
        <f t="shared" si="184"/>
        <v>#VALUE!</v>
      </c>
      <c r="B575" s="134" t="e">
        <f t="shared" si="185"/>
        <v>#VALUE!</v>
      </c>
      <c r="C575" s="134" t="e">
        <f t="shared" si="186"/>
        <v>#VALUE!</v>
      </c>
      <c r="D575" s="135" t="e">
        <f t="shared" si="187"/>
        <v>#VALUE!</v>
      </c>
      <c r="E575" s="150" t="e">
        <f t="shared" si="175"/>
        <v>#VALUE!</v>
      </c>
      <c r="F575" s="150" t="e">
        <f t="shared" si="176"/>
        <v>#VALUE!</v>
      </c>
      <c r="G575" s="136" t="e">
        <f t="shared" si="177"/>
        <v>#VALUE!</v>
      </c>
      <c r="H575" s="148" t="e">
        <f t="shared" si="181"/>
        <v>#VALUE!</v>
      </c>
      <c r="I575" s="148" t="e">
        <f t="shared" si="188"/>
        <v>#VALUE!</v>
      </c>
      <c r="J575" s="148" t="e">
        <f t="shared" si="178"/>
        <v>#VALUE!</v>
      </c>
      <c r="K575" s="148" t="e">
        <f t="shared" si="189"/>
        <v>#VALUE!</v>
      </c>
      <c r="L575" s="148" t="e">
        <f t="shared" si="190"/>
        <v>#VALUE!</v>
      </c>
      <c r="M575" s="148" t="e">
        <f t="shared" si="179"/>
        <v>#VALUE!</v>
      </c>
      <c r="N575" s="148" t="e">
        <f t="shared" si="182"/>
        <v>#VALUE!</v>
      </c>
      <c r="O575" s="148"/>
      <c r="P575" s="148"/>
      <c r="Q575" s="148" t="e">
        <f t="shared" si="191"/>
        <v>#VALUE!</v>
      </c>
      <c r="R575" s="148" t="e">
        <f t="shared" si="192"/>
        <v>#VALUE!</v>
      </c>
      <c r="S575" s="137" t="e">
        <f t="shared" si="180"/>
        <v>#VALUE!</v>
      </c>
      <c r="T575" s="275" t="e">
        <f t="shared" si="173"/>
        <v>#VALUE!</v>
      </c>
      <c r="U575" s="275" t="e">
        <f t="shared" si="193"/>
        <v>#VALUE!</v>
      </c>
      <c r="V575" s="275" t="e">
        <f t="shared" si="193"/>
        <v>#VALUE!</v>
      </c>
      <c r="W575" s="275" t="e">
        <f t="shared" si="193"/>
        <v>#VALUE!</v>
      </c>
      <c r="X575" s="275" t="e">
        <f t="shared" si="193"/>
        <v>#VALUE!</v>
      </c>
      <c r="Y575" s="275" t="e">
        <f t="shared" si="193"/>
        <v>#VALUE!</v>
      </c>
      <c r="Z575" s="275" t="e">
        <f t="shared" si="193"/>
        <v>#VALUE!</v>
      </c>
      <c r="AA575" s="275" t="e">
        <f t="shared" si="193"/>
        <v>#VALUE!</v>
      </c>
      <c r="AB575" s="275" t="e">
        <f t="shared" si="193"/>
        <v>#VALUE!</v>
      </c>
      <c r="AC575" s="275" t="e">
        <f t="shared" si="193"/>
        <v>#VALUE!</v>
      </c>
      <c r="AD575" s="275" t="e">
        <f t="shared" si="193"/>
        <v>#VALUE!</v>
      </c>
      <c r="AE575" s="276" t="e">
        <f t="shared" si="183"/>
        <v>#VALUE!</v>
      </c>
    </row>
    <row r="576" spans="1:31">
      <c r="A576" s="133" t="e">
        <f t="shared" si="184"/>
        <v>#VALUE!</v>
      </c>
      <c r="B576" s="134" t="e">
        <f t="shared" si="185"/>
        <v>#VALUE!</v>
      </c>
      <c r="C576" s="134" t="e">
        <f t="shared" si="186"/>
        <v>#VALUE!</v>
      </c>
      <c r="D576" s="135" t="e">
        <f t="shared" si="187"/>
        <v>#VALUE!</v>
      </c>
      <c r="E576" s="150" t="e">
        <f t="shared" si="175"/>
        <v>#VALUE!</v>
      </c>
      <c r="F576" s="150" t="e">
        <f t="shared" si="176"/>
        <v>#VALUE!</v>
      </c>
      <c r="G576" s="136" t="e">
        <f t="shared" si="177"/>
        <v>#VALUE!</v>
      </c>
      <c r="H576" s="148" t="e">
        <f t="shared" si="181"/>
        <v>#VALUE!</v>
      </c>
      <c r="I576" s="148" t="e">
        <f t="shared" si="188"/>
        <v>#VALUE!</v>
      </c>
      <c r="J576" s="148" t="e">
        <f t="shared" si="178"/>
        <v>#VALUE!</v>
      </c>
      <c r="K576" s="148" t="e">
        <f t="shared" si="189"/>
        <v>#VALUE!</v>
      </c>
      <c r="L576" s="148" t="e">
        <f t="shared" si="190"/>
        <v>#VALUE!</v>
      </c>
      <c r="M576" s="148" t="e">
        <f t="shared" si="179"/>
        <v>#VALUE!</v>
      </c>
      <c r="N576" s="148" t="e">
        <f t="shared" si="182"/>
        <v>#VALUE!</v>
      </c>
      <c r="O576" s="148"/>
      <c r="P576" s="148"/>
      <c r="Q576" s="148" t="e">
        <f t="shared" si="191"/>
        <v>#VALUE!</v>
      </c>
      <c r="R576" s="148" t="e">
        <f t="shared" si="192"/>
        <v>#VALUE!</v>
      </c>
      <c r="S576" s="137" t="e">
        <f t="shared" si="180"/>
        <v>#VALUE!</v>
      </c>
      <c r="T576" s="275" t="e">
        <f t="shared" si="173"/>
        <v>#VALUE!</v>
      </c>
      <c r="U576" s="275" t="e">
        <f t="shared" si="193"/>
        <v>#VALUE!</v>
      </c>
      <c r="V576" s="275" t="e">
        <f t="shared" si="193"/>
        <v>#VALUE!</v>
      </c>
      <c r="W576" s="275" t="e">
        <f t="shared" si="193"/>
        <v>#VALUE!</v>
      </c>
      <c r="X576" s="275" t="e">
        <f t="shared" si="193"/>
        <v>#VALUE!</v>
      </c>
      <c r="Y576" s="275" t="e">
        <f t="shared" si="193"/>
        <v>#VALUE!</v>
      </c>
      <c r="Z576" s="275" t="e">
        <f t="shared" si="193"/>
        <v>#VALUE!</v>
      </c>
      <c r="AA576" s="275" t="e">
        <f t="shared" si="193"/>
        <v>#VALUE!</v>
      </c>
      <c r="AB576" s="275" t="e">
        <f t="shared" si="193"/>
        <v>#VALUE!</v>
      </c>
      <c r="AC576" s="275" t="e">
        <f t="shared" si="193"/>
        <v>#VALUE!</v>
      </c>
      <c r="AD576" s="275" t="e">
        <f t="shared" si="193"/>
        <v>#VALUE!</v>
      </c>
      <c r="AE576" s="276" t="e">
        <f t="shared" si="183"/>
        <v>#VALUE!</v>
      </c>
    </row>
    <row r="577" spans="1:31">
      <c r="A577" s="133" t="e">
        <f t="shared" si="184"/>
        <v>#VALUE!</v>
      </c>
      <c r="B577" s="134" t="e">
        <f t="shared" si="185"/>
        <v>#VALUE!</v>
      </c>
      <c r="C577" s="134" t="e">
        <f t="shared" si="186"/>
        <v>#VALUE!</v>
      </c>
      <c r="D577" s="135" t="e">
        <f t="shared" si="187"/>
        <v>#VALUE!</v>
      </c>
      <c r="E577" s="150" t="e">
        <f t="shared" si="175"/>
        <v>#VALUE!</v>
      </c>
      <c r="F577" s="150" t="e">
        <f t="shared" si="176"/>
        <v>#VALUE!</v>
      </c>
      <c r="G577" s="136" t="e">
        <f t="shared" si="177"/>
        <v>#VALUE!</v>
      </c>
      <c r="H577" s="148" t="e">
        <f t="shared" si="181"/>
        <v>#VALUE!</v>
      </c>
      <c r="I577" s="148" t="e">
        <f t="shared" si="188"/>
        <v>#VALUE!</v>
      </c>
      <c r="J577" s="148" t="e">
        <f t="shared" si="178"/>
        <v>#VALUE!</v>
      </c>
      <c r="K577" s="148" t="e">
        <f t="shared" si="189"/>
        <v>#VALUE!</v>
      </c>
      <c r="L577" s="148" t="e">
        <f t="shared" si="190"/>
        <v>#VALUE!</v>
      </c>
      <c r="M577" s="148" t="e">
        <f t="shared" si="179"/>
        <v>#VALUE!</v>
      </c>
      <c r="N577" s="148" t="e">
        <f t="shared" si="182"/>
        <v>#VALUE!</v>
      </c>
      <c r="O577" s="148"/>
      <c r="P577" s="148"/>
      <c r="Q577" s="148" t="e">
        <f t="shared" si="191"/>
        <v>#VALUE!</v>
      </c>
      <c r="R577" s="148" t="e">
        <f t="shared" si="192"/>
        <v>#VALUE!</v>
      </c>
      <c r="S577" s="137" t="e">
        <f t="shared" si="180"/>
        <v>#VALUE!</v>
      </c>
      <c r="T577" s="275" t="e">
        <f t="shared" si="173"/>
        <v>#VALUE!</v>
      </c>
      <c r="U577" s="275" t="e">
        <f t="shared" si="193"/>
        <v>#VALUE!</v>
      </c>
      <c r="V577" s="275" t="e">
        <f t="shared" si="193"/>
        <v>#VALUE!</v>
      </c>
      <c r="W577" s="275" t="e">
        <f t="shared" si="193"/>
        <v>#VALUE!</v>
      </c>
      <c r="X577" s="275" t="e">
        <f t="shared" si="193"/>
        <v>#VALUE!</v>
      </c>
      <c r="Y577" s="275" t="e">
        <f t="shared" si="193"/>
        <v>#VALUE!</v>
      </c>
      <c r="Z577" s="275" t="e">
        <f t="shared" si="193"/>
        <v>#VALUE!</v>
      </c>
      <c r="AA577" s="275" t="e">
        <f t="shared" si="193"/>
        <v>#VALUE!</v>
      </c>
      <c r="AB577" s="275" t="e">
        <f t="shared" si="193"/>
        <v>#VALUE!</v>
      </c>
      <c r="AC577" s="275" t="e">
        <f t="shared" si="193"/>
        <v>#VALUE!</v>
      </c>
      <c r="AD577" s="275" t="e">
        <f t="shared" si="193"/>
        <v>#VALUE!</v>
      </c>
      <c r="AE577" s="276" t="e">
        <f t="shared" si="183"/>
        <v>#VALUE!</v>
      </c>
    </row>
    <row r="578" spans="1:31">
      <c r="A578" s="133" t="e">
        <f t="shared" si="184"/>
        <v>#VALUE!</v>
      </c>
      <c r="B578" s="134" t="e">
        <f t="shared" si="185"/>
        <v>#VALUE!</v>
      </c>
      <c r="C578" s="134" t="e">
        <f t="shared" si="186"/>
        <v>#VALUE!</v>
      </c>
      <c r="D578" s="135" t="e">
        <f t="shared" si="187"/>
        <v>#VALUE!</v>
      </c>
      <c r="E578" s="150" t="e">
        <f t="shared" si="175"/>
        <v>#VALUE!</v>
      </c>
      <c r="F578" s="150" t="e">
        <f t="shared" si="176"/>
        <v>#VALUE!</v>
      </c>
      <c r="G578" s="136" t="e">
        <f t="shared" si="177"/>
        <v>#VALUE!</v>
      </c>
      <c r="H578" s="148" t="e">
        <f t="shared" si="181"/>
        <v>#VALUE!</v>
      </c>
      <c r="I578" s="148" t="e">
        <f t="shared" si="188"/>
        <v>#VALUE!</v>
      </c>
      <c r="J578" s="148" t="e">
        <f t="shared" si="178"/>
        <v>#VALUE!</v>
      </c>
      <c r="K578" s="148" t="e">
        <f t="shared" si="189"/>
        <v>#VALUE!</v>
      </c>
      <c r="L578" s="148" t="e">
        <f t="shared" si="190"/>
        <v>#VALUE!</v>
      </c>
      <c r="M578" s="148" t="e">
        <f t="shared" si="179"/>
        <v>#VALUE!</v>
      </c>
      <c r="N578" s="148" t="e">
        <f t="shared" si="182"/>
        <v>#VALUE!</v>
      </c>
      <c r="O578" s="148"/>
      <c r="P578" s="148"/>
      <c r="Q578" s="148" t="e">
        <f t="shared" si="191"/>
        <v>#VALUE!</v>
      </c>
      <c r="R578" s="148" t="e">
        <f t="shared" si="192"/>
        <v>#VALUE!</v>
      </c>
      <c r="S578" s="137" t="e">
        <f t="shared" si="180"/>
        <v>#VALUE!</v>
      </c>
      <c r="T578" s="275" t="e">
        <f t="shared" si="173"/>
        <v>#VALUE!</v>
      </c>
      <c r="U578" s="275" t="e">
        <f t="shared" si="193"/>
        <v>#VALUE!</v>
      </c>
      <c r="V578" s="275" t="e">
        <f t="shared" si="193"/>
        <v>#VALUE!</v>
      </c>
      <c r="W578" s="275" t="e">
        <f t="shared" si="193"/>
        <v>#VALUE!</v>
      </c>
      <c r="X578" s="275" t="e">
        <f t="shared" si="193"/>
        <v>#VALUE!</v>
      </c>
      <c r="Y578" s="275" t="e">
        <f t="shared" si="193"/>
        <v>#VALUE!</v>
      </c>
      <c r="Z578" s="275" t="e">
        <f t="shared" si="193"/>
        <v>#VALUE!</v>
      </c>
      <c r="AA578" s="275" t="e">
        <f t="shared" si="193"/>
        <v>#VALUE!</v>
      </c>
      <c r="AB578" s="275" t="e">
        <f t="shared" si="193"/>
        <v>#VALUE!</v>
      </c>
      <c r="AC578" s="275" t="e">
        <f t="shared" si="193"/>
        <v>#VALUE!</v>
      </c>
      <c r="AD578" s="275" t="e">
        <f t="shared" si="193"/>
        <v>#VALUE!</v>
      </c>
      <c r="AE578" s="276" t="e">
        <f t="shared" si="183"/>
        <v>#VALUE!</v>
      </c>
    </row>
    <row r="579" spans="1:31">
      <c r="A579" s="133" t="e">
        <f t="shared" si="184"/>
        <v>#VALUE!</v>
      </c>
      <c r="B579" s="134" t="e">
        <f t="shared" si="185"/>
        <v>#VALUE!</v>
      </c>
      <c r="C579" s="134" t="e">
        <f t="shared" si="186"/>
        <v>#VALUE!</v>
      </c>
      <c r="D579" s="135" t="e">
        <f t="shared" si="187"/>
        <v>#VALUE!</v>
      </c>
      <c r="E579" s="150" t="e">
        <f t="shared" si="175"/>
        <v>#VALUE!</v>
      </c>
      <c r="F579" s="150" t="e">
        <f t="shared" si="176"/>
        <v>#VALUE!</v>
      </c>
      <c r="G579" s="136" t="e">
        <f t="shared" si="177"/>
        <v>#VALUE!</v>
      </c>
      <c r="H579" s="148" t="e">
        <f t="shared" si="181"/>
        <v>#VALUE!</v>
      </c>
      <c r="I579" s="148" t="e">
        <f t="shared" si="188"/>
        <v>#VALUE!</v>
      </c>
      <c r="J579" s="148" t="e">
        <f t="shared" si="178"/>
        <v>#VALUE!</v>
      </c>
      <c r="K579" s="148" t="e">
        <f t="shared" si="189"/>
        <v>#VALUE!</v>
      </c>
      <c r="L579" s="148" t="e">
        <f t="shared" si="190"/>
        <v>#VALUE!</v>
      </c>
      <c r="M579" s="148" t="e">
        <f t="shared" si="179"/>
        <v>#VALUE!</v>
      </c>
      <c r="N579" s="148" t="e">
        <f t="shared" si="182"/>
        <v>#VALUE!</v>
      </c>
      <c r="O579" s="148"/>
      <c r="P579" s="148"/>
      <c r="Q579" s="148" t="e">
        <f t="shared" si="191"/>
        <v>#VALUE!</v>
      </c>
      <c r="R579" s="148" t="e">
        <f t="shared" si="192"/>
        <v>#VALUE!</v>
      </c>
      <c r="S579" s="137" t="e">
        <f t="shared" si="180"/>
        <v>#VALUE!</v>
      </c>
      <c r="T579" s="275" t="e">
        <f t="shared" si="173"/>
        <v>#VALUE!</v>
      </c>
      <c r="U579" s="275" t="e">
        <f t="shared" si="193"/>
        <v>#VALUE!</v>
      </c>
      <c r="V579" s="275" t="e">
        <f t="shared" ref="U579:AD604" si="194">MAX(0,MIN(MAX(0,$M579),V$7)-V$6)</f>
        <v>#VALUE!</v>
      </c>
      <c r="W579" s="275" t="e">
        <f t="shared" si="194"/>
        <v>#VALUE!</v>
      </c>
      <c r="X579" s="275" t="e">
        <f t="shared" si="194"/>
        <v>#VALUE!</v>
      </c>
      <c r="Y579" s="275" t="e">
        <f t="shared" si="194"/>
        <v>#VALUE!</v>
      </c>
      <c r="Z579" s="275" t="e">
        <f t="shared" si="194"/>
        <v>#VALUE!</v>
      </c>
      <c r="AA579" s="275" t="e">
        <f t="shared" si="194"/>
        <v>#VALUE!</v>
      </c>
      <c r="AB579" s="275" t="e">
        <f t="shared" si="194"/>
        <v>#VALUE!</v>
      </c>
      <c r="AC579" s="275" t="e">
        <f t="shared" si="194"/>
        <v>#VALUE!</v>
      </c>
      <c r="AD579" s="275" t="e">
        <f t="shared" si="194"/>
        <v>#VALUE!</v>
      </c>
      <c r="AE579" s="276" t="e">
        <f t="shared" si="183"/>
        <v>#VALUE!</v>
      </c>
    </row>
    <row r="580" spans="1:31">
      <c r="A580" s="133" t="e">
        <f t="shared" si="184"/>
        <v>#VALUE!</v>
      </c>
      <c r="B580" s="134" t="e">
        <f t="shared" si="185"/>
        <v>#VALUE!</v>
      </c>
      <c r="C580" s="134" t="e">
        <f t="shared" si="186"/>
        <v>#VALUE!</v>
      </c>
      <c r="D580" s="135" t="e">
        <f t="shared" si="187"/>
        <v>#VALUE!</v>
      </c>
      <c r="E580" s="150" t="e">
        <f t="shared" si="175"/>
        <v>#VALUE!</v>
      </c>
      <c r="F580" s="150" t="e">
        <f t="shared" si="176"/>
        <v>#VALUE!</v>
      </c>
      <c r="G580" s="136" t="e">
        <f t="shared" si="177"/>
        <v>#VALUE!</v>
      </c>
      <c r="H580" s="148" t="e">
        <f t="shared" si="181"/>
        <v>#VALUE!</v>
      </c>
      <c r="I580" s="148" t="e">
        <f t="shared" si="188"/>
        <v>#VALUE!</v>
      </c>
      <c r="J580" s="148" t="e">
        <f t="shared" si="178"/>
        <v>#VALUE!</v>
      </c>
      <c r="K580" s="148" t="e">
        <f t="shared" si="189"/>
        <v>#VALUE!</v>
      </c>
      <c r="L580" s="148" t="e">
        <f t="shared" si="190"/>
        <v>#VALUE!</v>
      </c>
      <c r="M580" s="148" t="e">
        <f t="shared" si="179"/>
        <v>#VALUE!</v>
      </c>
      <c r="N580" s="148" t="e">
        <f t="shared" si="182"/>
        <v>#VALUE!</v>
      </c>
      <c r="O580" s="148"/>
      <c r="P580" s="148"/>
      <c r="Q580" s="148" t="e">
        <f t="shared" si="191"/>
        <v>#VALUE!</v>
      </c>
      <c r="R580" s="148" t="e">
        <f t="shared" si="192"/>
        <v>#VALUE!</v>
      </c>
      <c r="S580" s="137" t="e">
        <f t="shared" si="180"/>
        <v>#VALUE!</v>
      </c>
      <c r="T580" s="275" t="e">
        <f t="shared" si="173"/>
        <v>#VALUE!</v>
      </c>
      <c r="U580" s="275" t="e">
        <f t="shared" si="194"/>
        <v>#VALUE!</v>
      </c>
      <c r="V580" s="275" t="e">
        <f t="shared" si="194"/>
        <v>#VALUE!</v>
      </c>
      <c r="W580" s="275" t="e">
        <f t="shared" si="194"/>
        <v>#VALUE!</v>
      </c>
      <c r="X580" s="275" t="e">
        <f t="shared" si="194"/>
        <v>#VALUE!</v>
      </c>
      <c r="Y580" s="275" t="e">
        <f t="shared" si="194"/>
        <v>#VALUE!</v>
      </c>
      <c r="Z580" s="275" t="e">
        <f t="shared" si="194"/>
        <v>#VALUE!</v>
      </c>
      <c r="AA580" s="275" t="e">
        <f t="shared" si="194"/>
        <v>#VALUE!</v>
      </c>
      <c r="AB580" s="275" t="e">
        <f t="shared" si="194"/>
        <v>#VALUE!</v>
      </c>
      <c r="AC580" s="275" t="e">
        <f t="shared" si="194"/>
        <v>#VALUE!</v>
      </c>
      <c r="AD580" s="275" t="e">
        <f t="shared" si="194"/>
        <v>#VALUE!</v>
      </c>
      <c r="AE580" s="276" t="e">
        <f t="shared" si="183"/>
        <v>#VALUE!</v>
      </c>
    </row>
    <row r="581" spans="1:31">
      <c r="A581" s="133" t="e">
        <f t="shared" si="184"/>
        <v>#VALUE!</v>
      </c>
      <c r="B581" s="134" t="e">
        <f t="shared" si="185"/>
        <v>#VALUE!</v>
      </c>
      <c r="C581" s="134" t="e">
        <f t="shared" si="186"/>
        <v>#VALUE!</v>
      </c>
      <c r="D581" s="135" t="e">
        <f t="shared" si="187"/>
        <v>#VALUE!</v>
      </c>
      <c r="E581" s="150" t="e">
        <f t="shared" si="175"/>
        <v>#VALUE!</v>
      </c>
      <c r="F581" s="150" t="e">
        <f t="shared" si="176"/>
        <v>#VALUE!</v>
      </c>
      <c r="G581" s="136" t="e">
        <f t="shared" si="177"/>
        <v>#VALUE!</v>
      </c>
      <c r="H581" s="148" t="e">
        <f t="shared" si="181"/>
        <v>#VALUE!</v>
      </c>
      <c r="I581" s="148" t="e">
        <f t="shared" si="188"/>
        <v>#VALUE!</v>
      </c>
      <c r="J581" s="148" t="e">
        <f t="shared" si="178"/>
        <v>#VALUE!</v>
      </c>
      <c r="K581" s="148" t="e">
        <f t="shared" si="189"/>
        <v>#VALUE!</v>
      </c>
      <c r="L581" s="148" t="e">
        <f t="shared" si="190"/>
        <v>#VALUE!</v>
      </c>
      <c r="M581" s="148" t="e">
        <f t="shared" si="179"/>
        <v>#VALUE!</v>
      </c>
      <c r="N581" s="148" t="e">
        <f t="shared" si="182"/>
        <v>#VALUE!</v>
      </c>
      <c r="O581" s="148"/>
      <c r="P581" s="148"/>
      <c r="Q581" s="148" t="e">
        <f t="shared" si="191"/>
        <v>#VALUE!</v>
      </c>
      <c r="R581" s="148" t="e">
        <f t="shared" si="192"/>
        <v>#VALUE!</v>
      </c>
      <c r="S581" s="137" t="e">
        <f t="shared" si="180"/>
        <v>#VALUE!</v>
      </c>
      <c r="T581" s="275" t="e">
        <f t="shared" ref="T581:T644" si="195">MAX(0,MIN(MAX(0,$M581),T$7)-T$6)</f>
        <v>#VALUE!</v>
      </c>
      <c r="U581" s="275" t="e">
        <f t="shared" si="194"/>
        <v>#VALUE!</v>
      </c>
      <c r="V581" s="275" t="e">
        <f t="shared" si="194"/>
        <v>#VALUE!</v>
      </c>
      <c r="W581" s="275" t="e">
        <f t="shared" si="194"/>
        <v>#VALUE!</v>
      </c>
      <c r="X581" s="275" t="e">
        <f t="shared" si="194"/>
        <v>#VALUE!</v>
      </c>
      <c r="Y581" s="275" t="e">
        <f t="shared" si="194"/>
        <v>#VALUE!</v>
      </c>
      <c r="Z581" s="275" t="e">
        <f t="shared" si="194"/>
        <v>#VALUE!</v>
      </c>
      <c r="AA581" s="275" t="e">
        <f t="shared" si="194"/>
        <v>#VALUE!</v>
      </c>
      <c r="AB581" s="275" t="e">
        <f t="shared" si="194"/>
        <v>#VALUE!</v>
      </c>
      <c r="AC581" s="275" t="e">
        <f t="shared" si="194"/>
        <v>#VALUE!</v>
      </c>
      <c r="AD581" s="275" t="e">
        <f t="shared" si="194"/>
        <v>#VALUE!</v>
      </c>
      <c r="AE581" s="276" t="e">
        <f t="shared" si="183"/>
        <v>#VALUE!</v>
      </c>
    </row>
    <row r="582" spans="1:31">
      <c r="A582" s="133" t="e">
        <f t="shared" si="184"/>
        <v>#VALUE!</v>
      </c>
      <c r="B582" s="134" t="e">
        <f t="shared" si="185"/>
        <v>#VALUE!</v>
      </c>
      <c r="C582" s="134" t="e">
        <f t="shared" si="186"/>
        <v>#VALUE!</v>
      </c>
      <c r="D582" s="135" t="e">
        <f t="shared" si="187"/>
        <v>#VALUE!</v>
      </c>
      <c r="E582" s="150" t="e">
        <f t="shared" si="175"/>
        <v>#VALUE!</v>
      </c>
      <c r="F582" s="150" t="e">
        <f t="shared" si="176"/>
        <v>#VALUE!</v>
      </c>
      <c r="G582" s="136" t="e">
        <f t="shared" si="177"/>
        <v>#VALUE!</v>
      </c>
      <c r="H582" s="148" t="e">
        <f t="shared" si="181"/>
        <v>#VALUE!</v>
      </c>
      <c r="I582" s="148" t="e">
        <f t="shared" si="188"/>
        <v>#VALUE!</v>
      </c>
      <c r="J582" s="148" t="e">
        <f t="shared" si="178"/>
        <v>#VALUE!</v>
      </c>
      <c r="K582" s="148" t="e">
        <f t="shared" si="189"/>
        <v>#VALUE!</v>
      </c>
      <c r="L582" s="148" t="e">
        <f t="shared" si="190"/>
        <v>#VALUE!</v>
      </c>
      <c r="M582" s="148" t="e">
        <f t="shared" si="179"/>
        <v>#VALUE!</v>
      </c>
      <c r="N582" s="148" t="e">
        <f t="shared" si="182"/>
        <v>#VALUE!</v>
      </c>
      <c r="O582" s="148"/>
      <c r="P582" s="148"/>
      <c r="Q582" s="148" t="e">
        <f t="shared" si="191"/>
        <v>#VALUE!</v>
      </c>
      <c r="R582" s="148" t="e">
        <f t="shared" si="192"/>
        <v>#VALUE!</v>
      </c>
      <c r="S582" s="137" t="e">
        <f t="shared" si="180"/>
        <v>#VALUE!</v>
      </c>
      <c r="T582" s="275" t="e">
        <f t="shared" si="195"/>
        <v>#VALUE!</v>
      </c>
      <c r="U582" s="275" t="e">
        <f t="shared" si="194"/>
        <v>#VALUE!</v>
      </c>
      <c r="V582" s="275" t="e">
        <f t="shared" si="194"/>
        <v>#VALUE!</v>
      </c>
      <c r="W582" s="275" t="e">
        <f t="shared" si="194"/>
        <v>#VALUE!</v>
      </c>
      <c r="X582" s="275" t="e">
        <f t="shared" si="194"/>
        <v>#VALUE!</v>
      </c>
      <c r="Y582" s="275" t="e">
        <f t="shared" si="194"/>
        <v>#VALUE!</v>
      </c>
      <c r="Z582" s="275" t="e">
        <f t="shared" si="194"/>
        <v>#VALUE!</v>
      </c>
      <c r="AA582" s="275" t="e">
        <f t="shared" si="194"/>
        <v>#VALUE!</v>
      </c>
      <c r="AB582" s="275" t="e">
        <f t="shared" si="194"/>
        <v>#VALUE!</v>
      </c>
      <c r="AC582" s="275" t="e">
        <f t="shared" si="194"/>
        <v>#VALUE!</v>
      </c>
      <c r="AD582" s="275" t="e">
        <f t="shared" si="194"/>
        <v>#VALUE!</v>
      </c>
      <c r="AE582" s="276" t="e">
        <f t="shared" si="183"/>
        <v>#VALUE!</v>
      </c>
    </row>
    <row r="583" spans="1:31">
      <c r="A583" s="133" t="e">
        <f t="shared" si="184"/>
        <v>#VALUE!</v>
      </c>
      <c r="B583" s="134" t="e">
        <f t="shared" si="185"/>
        <v>#VALUE!</v>
      </c>
      <c r="C583" s="134" t="e">
        <f t="shared" si="186"/>
        <v>#VALUE!</v>
      </c>
      <c r="D583" s="135" t="e">
        <f t="shared" si="187"/>
        <v>#VALUE!</v>
      </c>
      <c r="E583" s="150" t="e">
        <f t="shared" si="175"/>
        <v>#VALUE!</v>
      </c>
      <c r="F583" s="150" t="e">
        <f t="shared" si="176"/>
        <v>#VALUE!</v>
      </c>
      <c r="G583" s="136" t="e">
        <f t="shared" si="177"/>
        <v>#VALUE!</v>
      </c>
      <c r="H583" s="148" t="e">
        <f t="shared" si="181"/>
        <v>#VALUE!</v>
      </c>
      <c r="I583" s="148" t="e">
        <f t="shared" si="188"/>
        <v>#VALUE!</v>
      </c>
      <c r="J583" s="148" t="e">
        <f t="shared" si="178"/>
        <v>#VALUE!</v>
      </c>
      <c r="K583" s="148" t="e">
        <f t="shared" si="189"/>
        <v>#VALUE!</v>
      </c>
      <c r="L583" s="148" t="e">
        <f t="shared" si="190"/>
        <v>#VALUE!</v>
      </c>
      <c r="M583" s="148" t="e">
        <f t="shared" si="179"/>
        <v>#VALUE!</v>
      </c>
      <c r="N583" s="148" t="e">
        <f t="shared" si="182"/>
        <v>#VALUE!</v>
      </c>
      <c r="O583" s="148"/>
      <c r="P583" s="148"/>
      <c r="Q583" s="148" t="e">
        <f t="shared" si="191"/>
        <v>#VALUE!</v>
      </c>
      <c r="R583" s="148" t="e">
        <f t="shared" si="192"/>
        <v>#VALUE!</v>
      </c>
      <c r="S583" s="137" t="e">
        <f t="shared" si="180"/>
        <v>#VALUE!</v>
      </c>
      <c r="T583" s="275" t="e">
        <f t="shared" si="195"/>
        <v>#VALUE!</v>
      </c>
      <c r="U583" s="275" t="e">
        <f t="shared" si="194"/>
        <v>#VALUE!</v>
      </c>
      <c r="V583" s="275" t="e">
        <f t="shared" si="194"/>
        <v>#VALUE!</v>
      </c>
      <c r="W583" s="275" t="e">
        <f t="shared" si="194"/>
        <v>#VALUE!</v>
      </c>
      <c r="X583" s="275" t="e">
        <f t="shared" si="194"/>
        <v>#VALUE!</v>
      </c>
      <c r="Y583" s="275" t="e">
        <f t="shared" si="194"/>
        <v>#VALUE!</v>
      </c>
      <c r="Z583" s="275" t="e">
        <f t="shared" si="194"/>
        <v>#VALUE!</v>
      </c>
      <c r="AA583" s="275" t="e">
        <f t="shared" si="194"/>
        <v>#VALUE!</v>
      </c>
      <c r="AB583" s="275" t="e">
        <f t="shared" si="194"/>
        <v>#VALUE!</v>
      </c>
      <c r="AC583" s="275" t="e">
        <f t="shared" si="194"/>
        <v>#VALUE!</v>
      </c>
      <c r="AD583" s="275" t="e">
        <f t="shared" si="194"/>
        <v>#VALUE!</v>
      </c>
      <c r="AE583" s="276" t="e">
        <f t="shared" si="183"/>
        <v>#VALUE!</v>
      </c>
    </row>
    <row r="584" spans="1:31">
      <c r="A584" s="133" t="e">
        <f t="shared" si="184"/>
        <v>#VALUE!</v>
      </c>
      <c r="B584" s="134" t="e">
        <f t="shared" si="185"/>
        <v>#VALUE!</v>
      </c>
      <c r="C584" s="134" t="e">
        <f t="shared" si="186"/>
        <v>#VALUE!</v>
      </c>
      <c r="D584" s="135" t="e">
        <f t="shared" si="187"/>
        <v>#VALUE!</v>
      </c>
      <c r="E584" s="150" t="e">
        <f t="shared" si="175"/>
        <v>#VALUE!</v>
      </c>
      <c r="F584" s="150" t="e">
        <f t="shared" si="176"/>
        <v>#VALUE!</v>
      </c>
      <c r="G584" s="136" t="e">
        <f t="shared" si="177"/>
        <v>#VALUE!</v>
      </c>
      <c r="H584" s="148" t="e">
        <f t="shared" si="181"/>
        <v>#VALUE!</v>
      </c>
      <c r="I584" s="148" t="e">
        <f t="shared" si="188"/>
        <v>#VALUE!</v>
      </c>
      <c r="J584" s="148" t="e">
        <f t="shared" si="178"/>
        <v>#VALUE!</v>
      </c>
      <c r="K584" s="148" t="e">
        <f t="shared" si="189"/>
        <v>#VALUE!</v>
      </c>
      <c r="L584" s="148" t="e">
        <f t="shared" si="190"/>
        <v>#VALUE!</v>
      </c>
      <c r="M584" s="148" t="e">
        <f t="shared" si="179"/>
        <v>#VALUE!</v>
      </c>
      <c r="N584" s="148" t="e">
        <f t="shared" si="182"/>
        <v>#VALUE!</v>
      </c>
      <c r="O584" s="148"/>
      <c r="P584" s="148"/>
      <c r="Q584" s="148" t="e">
        <f t="shared" si="191"/>
        <v>#VALUE!</v>
      </c>
      <c r="R584" s="148" t="e">
        <f t="shared" si="192"/>
        <v>#VALUE!</v>
      </c>
      <c r="S584" s="137" t="e">
        <f t="shared" si="180"/>
        <v>#VALUE!</v>
      </c>
      <c r="T584" s="275" t="e">
        <f t="shared" si="195"/>
        <v>#VALUE!</v>
      </c>
      <c r="U584" s="275" t="e">
        <f t="shared" si="194"/>
        <v>#VALUE!</v>
      </c>
      <c r="V584" s="275" t="e">
        <f t="shared" si="194"/>
        <v>#VALUE!</v>
      </c>
      <c r="W584" s="275" t="e">
        <f t="shared" si="194"/>
        <v>#VALUE!</v>
      </c>
      <c r="X584" s="275" t="e">
        <f t="shared" si="194"/>
        <v>#VALUE!</v>
      </c>
      <c r="Y584" s="275" t="e">
        <f t="shared" si="194"/>
        <v>#VALUE!</v>
      </c>
      <c r="Z584" s="275" t="e">
        <f t="shared" si="194"/>
        <v>#VALUE!</v>
      </c>
      <c r="AA584" s="275" t="e">
        <f t="shared" si="194"/>
        <v>#VALUE!</v>
      </c>
      <c r="AB584" s="275" t="e">
        <f t="shared" si="194"/>
        <v>#VALUE!</v>
      </c>
      <c r="AC584" s="275" t="e">
        <f t="shared" si="194"/>
        <v>#VALUE!</v>
      </c>
      <c r="AD584" s="275" t="e">
        <f t="shared" si="194"/>
        <v>#VALUE!</v>
      </c>
      <c r="AE584" s="276" t="e">
        <f t="shared" si="183"/>
        <v>#VALUE!</v>
      </c>
    </row>
    <row r="585" spans="1:31">
      <c r="A585" s="133" t="e">
        <f t="shared" si="184"/>
        <v>#VALUE!</v>
      </c>
      <c r="B585" s="134" t="e">
        <f t="shared" si="185"/>
        <v>#VALUE!</v>
      </c>
      <c r="C585" s="134" t="e">
        <f t="shared" si="186"/>
        <v>#VALUE!</v>
      </c>
      <c r="D585" s="135" t="e">
        <f t="shared" si="187"/>
        <v>#VALUE!</v>
      </c>
      <c r="E585" s="150" t="e">
        <f t="shared" si="175"/>
        <v>#VALUE!</v>
      </c>
      <c r="F585" s="150" t="e">
        <f t="shared" si="176"/>
        <v>#VALUE!</v>
      </c>
      <c r="G585" s="136" t="e">
        <f t="shared" si="177"/>
        <v>#VALUE!</v>
      </c>
      <c r="H585" s="148" t="e">
        <f t="shared" si="181"/>
        <v>#VALUE!</v>
      </c>
      <c r="I585" s="148" t="e">
        <f t="shared" si="188"/>
        <v>#VALUE!</v>
      </c>
      <c r="J585" s="148" t="e">
        <f t="shared" si="178"/>
        <v>#VALUE!</v>
      </c>
      <c r="K585" s="148" t="e">
        <f t="shared" si="189"/>
        <v>#VALUE!</v>
      </c>
      <c r="L585" s="148" t="e">
        <f t="shared" si="190"/>
        <v>#VALUE!</v>
      </c>
      <c r="M585" s="148" t="e">
        <f t="shared" si="179"/>
        <v>#VALUE!</v>
      </c>
      <c r="N585" s="148" t="e">
        <f t="shared" si="182"/>
        <v>#VALUE!</v>
      </c>
      <c r="O585" s="148"/>
      <c r="P585" s="148"/>
      <c r="Q585" s="148" t="e">
        <f t="shared" si="191"/>
        <v>#VALUE!</v>
      </c>
      <c r="R585" s="148" t="e">
        <f t="shared" si="192"/>
        <v>#VALUE!</v>
      </c>
      <c r="S585" s="137" t="e">
        <f t="shared" si="180"/>
        <v>#VALUE!</v>
      </c>
      <c r="T585" s="275" t="e">
        <f t="shared" si="195"/>
        <v>#VALUE!</v>
      </c>
      <c r="U585" s="275" t="e">
        <f t="shared" si="194"/>
        <v>#VALUE!</v>
      </c>
      <c r="V585" s="275" t="e">
        <f t="shared" si="194"/>
        <v>#VALUE!</v>
      </c>
      <c r="W585" s="275" t="e">
        <f t="shared" si="194"/>
        <v>#VALUE!</v>
      </c>
      <c r="X585" s="275" t="e">
        <f t="shared" si="194"/>
        <v>#VALUE!</v>
      </c>
      <c r="Y585" s="275" t="e">
        <f t="shared" si="194"/>
        <v>#VALUE!</v>
      </c>
      <c r="Z585" s="275" t="e">
        <f t="shared" si="194"/>
        <v>#VALUE!</v>
      </c>
      <c r="AA585" s="275" t="e">
        <f t="shared" si="194"/>
        <v>#VALUE!</v>
      </c>
      <c r="AB585" s="275" t="e">
        <f t="shared" si="194"/>
        <v>#VALUE!</v>
      </c>
      <c r="AC585" s="275" t="e">
        <f t="shared" si="194"/>
        <v>#VALUE!</v>
      </c>
      <c r="AD585" s="275" t="e">
        <f t="shared" si="194"/>
        <v>#VALUE!</v>
      </c>
      <c r="AE585" s="276" t="e">
        <f t="shared" si="183"/>
        <v>#VALUE!</v>
      </c>
    </row>
    <row r="586" spans="1:31">
      <c r="A586" s="133" t="e">
        <f t="shared" si="184"/>
        <v>#VALUE!</v>
      </c>
      <c r="B586" s="134" t="e">
        <f t="shared" si="185"/>
        <v>#VALUE!</v>
      </c>
      <c r="C586" s="134" t="e">
        <f t="shared" si="186"/>
        <v>#VALUE!</v>
      </c>
      <c r="D586" s="135" t="e">
        <f t="shared" si="187"/>
        <v>#VALUE!</v>
      </c>
      <c r="E586" s="150" t="e">
        <f t="shared" si="175"/>
        <v>#VALUE!</v>
      </c>
      <c r="F586" s="150" t="e">
        <f t="shared" si="176"/>
        <v>#VALUE!</v>
      </c>
      <c r="G586" s="136" t="e">
        <f t="shared" si="177"/>
        <v>#VALUE!</v>
      </c>
      <c r="H586" s="148" t="e">
        <f t="shared" si="181"/>
        <v>#VALUE!</v>
      </c>
      <c r="I586" s="148" t="e">
        <f t="shared" si="188"/>
        <v>#VALUE!</v>
      </c>
      <c r="J586" s="148" t="e">
        <f t="shared" si="178"/>
        <v>#VALUE!</v>
      </c>
      <c r="K586" s="148" t="e">
        <f t="shared" si="189"/>
        <v>#VALUE!</v>
      </c>
      <c r="L586" s="148" t="e">
        <f t="shared" si="190"/>
        <v>#VALUE!</v>
      </c>
      <c r="M586" s="148" t="e">
        <f t="shared" si="179"/>
        <v>#VALUE!</v>
      </c>
      <c r="N586" s="148" t="e">
        <f t="shared" si="182"/>
        <v>#VALUE!</v>
      </c>
      <c r="O586" s="148"/>
      <c r="P586" s="148"/>
      <c r="Q586" s="148" t="e">
        <f t="shared" si="191"/>
        <v>#VALUE!</v>
      </c>
      <c r="R586" s="148" t="e">
        <f t="shared" si="192"/>
        <v>#VALUE!</v>
      </c>
      <c r="S586" s="137" t="e">
        <f t="shared" si="180"/>
        <v>#VALUE!</v>
      </c>
      <c r="T586" s="275" t="e">
        <f t="shared" si="195"/>
        <v>#VALUE!</v>
      </c>
      <c r="U586" s="275" t="e">
        <f t="shared" si="194"/>
        <v>#VALUE!</v>
      </c>
      <c r="V586" s="275" t="e">
        <f t="shared" si="194"/>
        <v>#VALUE!</v>
      </c>
      <c r="W586" s="275" t="e">
        <f t="shared" si="194"/>
        <v>#VALUE!</v>
      </c>
      <c r="X586" s="275" t="e">
        <f t="shared" si="194"/>
        <v>#VALUE!</v>
      </c>
      <c r="Y586" s="275" t="e">
        <f t="shared" si="194"/>
        <v>#VALUE!</v>
      </c>
      <c r="Z586" s="275" t="e">
        <f t="shared" si="194"/>
        <v>#VALUE!</v>
      </c>
      <c r="AA586" s="275" t="e">
        <f t="shared" si="194"/>
        <v>#VALUE!</v>
      </c>
      <c r="AB586" s="275" t="e">
        <f t="shared" si="194"/>
        <v>#VALUE!</v>
      </c>
      <c r="AC586" s="275" t="e">
        <f t="shared" si="194"/>
        <v>#VALUE!</v>
      </c>
      <c r="AD586" s="275" t="e">
        <f t="shared" si="194"/>
        <v>#VALUE!</v>
      </c>
      <c r="AE586" s="276" t="e">
        <f t="shared" si="183"/>
        <v>#VALUE!</v>
      </c>
    </row>
    <row r="587" spans="1:31">
      <c r="A587" s="133" t="e">
        <f t="shared" si="184"/>
        <v>#VALUE!</v>
      </c>
      <c r="B587" s="134" t="e">
        <f t="shared" si="185"/>
        <v>#VALUE!</v>
      </c>
      <c r="C587" s="134" t="e">
        <f t="shared" si="186"/>
        <v>#VALUE!</v>
      </c>
      <c r="D587" s="135" t="e">
        <f t="shared" si="187"/>
        <v>#VALUE!</v>
      </c>
      <c r="E587" s="150" t="e">
        <f t="shared" si="175"/>
        <v>#VALUE!</v>
      </c>
      <c r="F587" s="150" t="e">
        <f t="shared" si="176"/>
        <v>#VALUE!</v>
      </c>
      <c r="G587" s="136" t="e">
        <f t="shared" si="177"/>
        <v>#VALUE!</v>
      </c>
      <c r="H587" s="148" t="e">
        <f t="shared" si="181"/>
        <v>#VALUE!</v>
      </c>
      <c r="I587" s="148" t="e">
        <f t="shared" si="188"/>
        <v>#VALUE!</v>
      </c>
      <c r="J587" s="148" t="e">
        <f t="shared" si="178"/>
        <v>#VALUE!</v>
      </c>
      <c r="K587" s="148" t="e">
        <f t="shared" si="189"/>
        <v>#VALUE!</v>
      </c>
      <c r="L587" s="148" t="e">
        <f t="shared" si="190"/>
        <v>#VALUE!</v>
      </c>
      <c r="M587" s="148" t="e">
        <f t="shared" si="179"/>
        <v>#VALUE!</v>
      </c>
      <c r="N587" s="148" t="e">
        <f t="shared" si="182"/>
        <v>#VALUE!</v>
      </c>
      <c r="O587" s="148"/>
      <c r="P587" s="148"/>
      <c r="Q587" s="148" t="e">
        <f t="shared" si="191"/>
        <v>#VALUE!</v>
      </c>
      <c r="R587" s="148" t="e">
        <f t="shared" si="192"/>
        <v>#VALUE!</v>
      </c>
      <c r="S587" s="137" t="e">
        <f t="shared" si="180"/>
        <v>#VALUE!</v>
      </c>
      <c r="T587" s="275" t="e">
        <f t="shared" si="195"/>
        <v>#VALUE!</v>
      </c>
      <c r="U587" s="275" t="e">
        <f t="shared" si="194"/>
        <v>#VALUE!</v>
      </c>
      <c r="V587" s="275" t="e">
        <f t="shared" si="194"/>
        <v>#VALUE!</v>
      </c>
      <c r="W587" s="275" t="e">
        <f t="shared" si="194"/>
        <v>#VALUE!</v>
      </c>
      <c r="X587" s="275" t="e">
        <f t="shared" si="194"/>
        <v>#VALUE!</v>
      </c>
      <c r="Y587" s="275" t="e">
        <f t="shared" si="194"/>
        <v>#VALUE!</v>
      </c>
      <c r="Z587" s="275" t="e">
        <f t="shared" si="194"/>
        <v>#VALUE!</v>
      </c>
      <c r="AA587" s="275" t="e">
        <f t="shared" si="194"/>
        <v>#VALUE!</v>
      </c>
      <c r="AB587" s="275" t="e">
        <f t="shared" si="194"/>
        <v>#VALUE!</v>
      </c>
      <c r="AC587" s="275" t="e">
        <f t="shared" si="194"/>
        <v>#VALUE!</v>
      </c>
      <c r="AD587" s="275" t="e">
        <f t="shared" si="194"/>
        <v>#VALUE!</v>
      </c>
      <c r="AE587" s="276" t="e">
        <f t="shared" si="183"/>
        <v>#VALUE!</v>
      </c>
    </row>
    <row r="588" spans="1:31">
      <c r="A588" s="133" t="e">
        <f t="shared" si="184"/>
        <v>#VALUE!</v>
      </c>
      <c r="B588" s="134" t="e">
        <f t="shared" si="185"/>
        <v>#VALUE!</v>
      </c>
      <c r="C588" s="134" t="e">
        <f t="shared" si="186"/>
        <v>#VALUE!</v>
      </c>
      <c r="D588" s="135" t="e">
        <f t="shared" si="187"/>
        <v>#VALUE!</v>
      </c>
      <c r="E588" s="150" t="e">
        <f t="shared" si="175"/>
        <v>#VALUE!</v>
      </c>
      <c r="F588" s="150" t="e">
        <f t="shared" si="176"/>
        <v>#VALUE!</v>
      </c>
      <c r="G588" s="136" t="e">
        <f t="shared" si="177"/>
        <v>#VALUE!</v>
      </c>
      <c r="H588" s="148" t="e">
        <f t="shared" si="181"/>
        <v>#VALUE!</v>
      </c>
      <c r="I588" s="148" t="e">
        <f t="shared" si="188"/>
        <v>#VALUE!</v>
      </c>
      <c r="J588" s="148" t="e">
        <f t="shared" si="178"/>
        <v>#VALUE!</v>
      </c>
      <c r="K588" s="148" t="e">
        <f t="shared" si="189"/>
        <v>#VALUE!</v>
      </c>
      <c r="L588" s="148" t="e">
        <f t="shared" si="190"/>
        <v>#VALUE!</v>
      </c>
      <c r="M588" s="148" t="e">
        <f t="shared" si="179"/>
        <v>#VALUE!</v>
      </c>
      <c r="N588" s="148" t="e">
        <f t="shared" si="182"/>
        <v>#VALUE!</v>
      </c>
      <c r="O588" s="148"/>
      <c r="P588" s="148"/>
      <c r="Q588" s="148" t="e">
        <f t="shared" si="191"/>
        <v>#VALUE!</v>
      </c>
      <c r="R588" s="148" t="e">
        <f t="shared" si="192"/>
        <v>#VALUE!</v>
      </c>
      <c r="S588" s="137" t="e">
        <f t="shared" si="180"/>
        <v>#VALUE!</v>
      </c>
      <c r="T588" s="275" t="e">
        <f t="shared" si="195"/>
        <v>#VALUE!</v>
      </c>
      <c r="U588" s="275" t="e">
        <f t="shared" si="194"/>
        <v>#VALUE!</v>
      </c>
      <c r="V588" s="275" t="e">
        <f t="shared" si="194"/>
        <v>#VALUE!</v>
      </c>
      <c r="W588" s="275" t="e">
        <f t="shared" si="194"/>
        <v>#VALUE!</v>
      </c>
      <c r="X588" s="275" t="e">
        <f t="shared" si="194"/>
        <v>#VALUE!</v>
      </c>
      <c r="Y588" s="275" t="e">
        <f t="shared" si="194"/>
        <v>#VALUE!</v>
      </c>
      <c r="Z588" s="275" t="e">
        <f t="shared" si="194"/>
        <v>#VALUE!</v>
      </c>
      <c r="AA588" s="275" t="e">
        <f t="shared" si="194"/>
        <v>#VALUE!</v>
      </c>
      <c r="AB588" s="275" t="e">
        <f t="shared" si="194"/>
        <v>#VALUE!</v>
      </c>
      <c r="AC588" s="275" t="e">
        <f t="shared" si="194"/>
        <v>#VALUE!</v>
      </c>
      <c r="AD588" s="275" t="e">
        <f t="shared" si="194"/>
        <v>#VALUE!</v>
      </c>
      <c r="AE588" s="276" t="e">
        <f t="shared" si="183"/>
        <v>#VALUE!</v>
      </c>
    </row>
    <row r="589" spans="1:31">
      <c r="A589" s="133" t="e">
        <f t="shared" si="184"/>
        <v>#VALUE!</v>
      </c>
      <c r="B589" s="134" t="e">
        <f t="shared" si="185"/>
        <v>#VALUE!</v>
      </c>
      <c r="C589" s="134" t="e">
        <f t="shared" si="186"/>
        <v>#VALUE!</v>
      </c>
      <c r="D589" s="135" t="e">
        <f t="shared" si="187"/>
        <v>#VALUE!</v>
      </c>
      <c r="E589" s="150" t="e">
        <f t="shared" si="175"/>
        <v>#VALUE!</v>
      </c>
      <c r="F589" s="150" t="e">
        <f t="shared" si="176"/>
        <v>#VALUE!</v>
      </c>
      <c r="G589" s="136" t="e">
        <f t="shared" si="177"/>
        <v>#VALUE!</v>
      </c>
      <c r="H589" s="148" t="e">
        <f t="shared" si="181"/>
        <v>#VALUE!</v>
      </c>
      <c r="I589" s="148" t="e">
        <f t="shared" si="188"/>
        <v>#VALUE!</v>
      </c>
      <c r="J589" s="148" t="e">
        <f t="shared" si="178"/>
        <v>#VALUE!</v>
      </c>
      <c r="K589" s="148" t="e">
        <f t="shared" si="189"/>
        <v>#VALUE!</v>
      </c>
      <c r="L589" s="148" t="e">
        <f t="shared" si="190"/>
        <v>#VALUE!</v>
      </c>
      <c r="M589" s="148" t="e">
        <f t="shared" si="179"/>
        <v>#VALUE!</v>
      </c>
      <c r="N589" s="148" t="e">
        <f t="shared" si="182"/>
        <v>#VALUE!</v>
      </c>
      <c r="O589" s="148"/>
      <c r="P589" s="148"/>
      <c r="Q589" s="148" t="e">
        <f t="shared" si="191"/>
        <v>#VALUE!</v>
      </c>
      <c r="R589" s="148" t="e">
        <f t="shared" si="192"/>
        <v>#VALUE!</v>
      </c>
      <c r="S589" s="137" t="e">
        <f t="shared" si="180"/>
        <v>#VALUE!</v>
      </c>
      <c r="T589" s="275" t="e">
        <f t="shared" si="195"/>
        <v>#VALUE!</v>
      </c>
      <c r="U589" s="275" t="e">
        <f t="shared" si="194"/>
        <v>#VALUE!</v>
      </c>
      <c r="V589" s="275" t="e">
        <f t="shared" si="194"/>
        <v>#VALUE!</v>
      </c>
      <c r="W589" s="275" t="e">
        <f t="shared" si="194"/>
        <v>#VALUE!</v>
      </c>
      <c r="X589" s="275" t="e">
        <f t="shared" si="194"/>
        <v>#VALUE!</v>
      </c>
      <c r="Y589" s="275" t="e">
        <f t="shared" si="194"/>
        <v>#VALUE!</v>
      </c>
      <c r="Z589" s="275" t="e">
        <f t="shared" si="194"/>
        <v>#VALUE!</v>
      </c>
      <c r="AA589" s="275" t="e">
        <f t="shared" si="194"/>
        <v>#VALUE!</v>
      </c>
      <c r="AB589" s="275" t="e">
        <f t="shared" si="194"/>
        <v>#VALUE!</v>
      </c>
      <c r="AC589" s="275" t="e">
        <f t="shared" si="194"/>
        <v>#VALUE!</v>
      </c>
      <c r="AD589" s="275" t="e">
        <f t="shared" si="194"/>
        <v>#VALUE!</v>
      </c>
      <c r="AE589" s="276" t="e">
        <f t="shared" si="183"/>
        <v>#VALUE!</v>
      </c>
    </row>
    <row r="590" spans="1:31">
      <c r="A590" s="133" t="e">
        <f t="shared" si="184"/>
        <v>#VALUE!</v>
      </c>
      <c r="B590" s="134" t="e">
        <f t="shared" si="185"/>
        <v>#VALUE!</v>
      </c>
      <c r="C590" s="134" t="e">
        <f t="shared" si="186"/>
        <v>#VALUE!</v>
      </c>
      <c r="D590" s="135" t="e">
        <f t="shared" si="187"/>
        <v>#VALUE!</v>
      </c>
      <c r="E590" s="150" t="e">
        <f t="shared" si="175"/>
        <v>#VALUE!</v>
      </c>
      <c r="F590" s="150" t="e">
        <f t="shared" si="176"/>
        <v>#VALUE!</v>
      </c>
      <c r="G590" s="136" t="e">
        <f t="shared" si="177"/>
        <v>#VALUE!</v>
      </c>
      <c r="H590" s="148" t="e">
        <f t="shared" si="181"/>
        <v>#VALUE!</v>
      </c>
      <c r="I590" s="148" t="e">
        <f t="shared" si="188"/>
        <v>#VALUE!</v>
      </c>
      <c r="J590" s="148" t="e">
        <f t="shared" si="178"/>
        <v>#VALUE!</v>
      </c>
      <c r="K590" s="148" t="e">
        <f t="shared" si="189"/>
        <v>#VALUE!</v>
      </c>
      <c r="L590" s="148" t="e">
        <f t="shared" si="190"/>
        <v>#VALUE!</v>
      </c>
      <c r="M590" s="148" t="e">
        <f t="shared" si="179"/>
        <v>#VALUE!</v>
      </c>
      <c r="N590" s="148" t="e">
        <f t="shared" si="182"/>
        <v>#VALUE!</v>
      </c>
      <c r="O590" s="148"/>
      <c r="P590" s="148"/>
      <c r="Q590" s="148" t="e">
        <f t="shared" si="191"/>
        <v>#VALUE!</v>
      </c>
      <c r="R590" s="148" t="e">
        <f t="shared" si="192"/>
        <v>#VALUE!</v>
      </c>
      <c r="S590" s="137" t="e">
        <f t="shared" si="180"/>
        <v>#VALUE!</v>
      </c>
      <c r="T590" s="275" t="e">
        <f t="shared" si="195"/>
        <v>#VALUE!</v>
      </c>
      <c r="U590" s="275" t="e">
        <f t="shared" si="194"/>
        <v>#VALUE!</v>
      </c>
      <c r="V590" s="275" t="e">
        <f t="shared" si="194"/>
        <v>#VALUE!</v>
      </c>
      <c r="W590" s="275" t="e">
        <f t="shared" si="194"/>
        <v>#VALUE!</v>
      </c>
      <c r="X590" s="275" t="e">
        <f t="shared" si="194"/>
        <v>#VALUE!</v>
      </c>
      <c r="Y590" s="275" t="e">
        <f t="shared" si="194"/>
        <v>#VALUE!</v>
      </c>
      <c r="Z590" s="275" t="e">
        <f t="shared" si="194"/>
        <v>#VALUE!</v>
      </c>
      <c r="AA590" s="275" t="e">
        <f t="shared" si="194"/>
        <v>#VALUE!</v>
      </c>
      <c r="AB590" s="275" t="e">
        <f t="shared" si="194"/>
        <v>#VALUE!</v>
      </c>
      <c r="AC590" s="275" t="e">
        <f t="shared" si="194"/>
        <v>#VALUE!</v>
      </c>
      <c r="AD590" s="275" t="e">
        <f t="shared" si="194"/>
        <v>#VALUE!</v>
      </c>
      <c r="AE590" s="276" t="e">
        <f t="shared" si="183"/>
        <v>#VALUE!</v>
      </c>
    </row>
    <row r="591" spans="1:31">
      <c r="A591" s="133" t="e">
        <f t="shared" si="184"/>
        <v>#VALUE!</v>
      </c>
      <c r="B591" s="134" t="e">
        <f t="shared" si="185"/>
        <v>#VALUE!</v>
      </c>
      <c r="C591" s="134" t="e">
        <f t="shared" si="186"/>
        <v>#VALUE!</v>
      </c>
      <c r="D591" s="135" t="e">
        <f t="shared" si="187"/>
        <v>#VALUE!</v>
      </c>
      <c r="E591" s="150" t="e">
        <f t="shared" si="175"/>
        <v>#VALUE!</v>
      </c>
      <c r="F591" s="150" t="e">
        <f t="shared" si="176"/>
        <v>#VALUE!</v>
      </c>
      <c r="G591" s="136" t="e">
        <f t="shared" si="177"/>
        <v>#VALUE!</v>
      </c>
      <c r="H591" s="148" t="e">
        <f t="shared" si="181"/>
        <v>#VALUE!</v>
      </c>
      <c r="I591" s="148" t="e">
        <f t="shared" si="188"/>
        <v>#VALUE!</v>
      </c>
      <c r="J591" s="148" t="e">
        <f t="shared" si="178"/>
        <v>#VALUE!</v>
      </c>
      <c r="K591" s="148" t="e">
        <f t="shared" si="189"/>
        <v>#VALUE!</v>
      </c>
      <c r="L591" s="148" t="e">
        <f t="shared" si="190"/>
        <v>#VALUE!</v>
      </c>
      <c r="M591" s="148" t="e">
        <f t="shared" si="179"/>
        <v>#VALUE!</v>
      </c>
      <c r="N591" s="148" t="e">
        <f t="shared" si="182"/>
        <v>#VALUE!</v>
      </c>
      <c r="O591" s="148"/>
      <c r="P591" s="148"/>
      <c r="Q591" s="148" t="e">
        <f t="shared" si="191"/>
        <v>#VALUE!</v>
      </c>
      <c r="R591" s="148" t="e">
        <f t="shared" si="192"/>
        <v>#VALUE!</v>
      </c>
      <c r="S591" s="137" t="e">
        <f t="shared" si="180"/>
        <v>#VALUE!</v>
      </c>
      <c r="T591" s="275" t="e">
        <f t="shared" si="195"/>
        <v>#VALUE!</v>
      </c>
      <c r="U591" s="275" t="e">
        <f t="shared" si="194"/>
        <v>#VALUE!</v>
      </c>
      <c r="V591" s="275" t="e">
        <f t="shared" si="194"/>
        <v>#VALUE!</v>
      </c>
      <c r="W591" s="275" t="e">
        <f t="shared" si="194"/>
        <v>#VALUE!</v>
      </c>
      <c r="X591" s="275" t="e">
        <f t="shared" si="194"/>
        <v>#VALUE!</v>
      </c>
      <c r="Y591" s="275" t="e">
        <f t="shared" si="194"/>
        <v>#VALUE!</v>
      </c>
      <c r="Z591" s="275" t="e">
        <f t="shared" si="194"/>
        <v>#VALUE!</v>
      </c>
      <c r="AA591" s="275" t="e">
        <f t="shared" si="194"/>
        <v>#VALUE!</v>
      </c>
      <c r="AB591" s="275" t="e">
        <f t="shared" si="194"/>
        <v>#VALUE!</v>
      </c>
      <c r="AC591" s="275" t="e">
        <f t="shared" si="194"/>
        <v>#VALUE!</v>
      </c>
      <c r="AD591" s="275" t="e">
        <f t="shared" si="194"/>
        <v>#VALUE!</v>
      </c>
      <c r="AE591" s="276" t="e">
        <f t="shared" si="183"/>
        <v>#VALUE!</v>
      </c>
    </row>
    <row r="592" spans="1:31">
      <c r="A592" s="133" t="e">
        <f t="shared" si="184"/>
        <v>#VALUE!</v>
      </c>
      <c r="B592" s="134" t="e">
        <f t="shared" si="185"/>
        <v>#VALUE!</v>
      </c>
      <c r="C592" s="134" t="e">
        <f t="shared" si="186"/>
        <v>#VALUE!</v>
      </c>
      <c r="D592" s="135" t="e">
        <f t="shared" si="187"/>
        <v>#VALUE!</v>
      </c>
      <c r="E592" s="150" t="e">
        <f t="shared" si="175"/>
        <v>#VALUE!</v>
      </c>
      <c r="F592" s="150" t="e">
        <f t="shared" si="176"/>
        <v>#VALUE!</v>
      </c>
      <c r="G592" s="136" t="e">
        <f t="shared" si="177"/>
        <v>#VALUE!</v>
      </c>
      <c r="H592" s="148" t="e">
        <f t="shared" si="181"/>
        <v>#VALUE!</v>
      </c>
      <c r="I592" s="148" t="e">
        <f t="shared" si="188"/>
        <v>#VALUE!</v>
      </c>
      <c r="J592" s="148" t="e">
        <f t="shared" si="178"/>
        <v>#VALUE!</v>
      </c>
      <c r="K592" s="148" t="e">
        <f t="shared" si="189"/>
        <v>#VALUE!</v>
      </c>
      <c r="L592" s="148" t="e">
        <f t="shared" si="190"/>
        <v>#VALUE!</v>
      </c>
      <c r="M592" s="148" t="e">
        <f t="shared" si="179"/>
        <v>#VALUE!</v>
      </c>
      <c r="N592" s="148" t="e">
        <f t="shared" si="182"/>
        <v>#VALUE!</v>
      </c>
      <c r="O592" s="148"/>
      <c r="P592" s="148"/>
      <c r="Q592" s="148" t="e">
        <f t="shared" si="191"/>
        <v>#VALUE!</v>
      </c>
      <c r="R592" s="148" t="e">
        <f t="shared" si="192"/>
        <v>#VALUE!</v>
      </c>
      <c r="S592" s="137" t="e">
        <f t="shared" si="180"/>
        <v>#VALUE!</v>
      </c>
      <c r="T592" s="275" t="e">
        <f t="shared" si="195"/>
        <v>#VALUE!</v>
      </c>
      <c r="U592" s="275" t="e">
        <f t="shared" si="194"/>
        <v>#VALUE!</v>
      </c>
      <c r="V592" s="275" t="e">
        <f t="shared" si="194"/>
        <v>#VALUE!</v>
      </c>
      <c r="W592" s="275" t="e">
        <f t="shared" si="194"/>
        <v>#VALUE!</v>
      </c>
      <c r="X592" s="275" t="e">
        <f t="shared" si="194"/>
        <v>#VALUE!</v>
      </c>
      <c r="Y592" s="275" t="e">
        <f t="shared" si="194"/>
        <v>#VALUE!</v>
      </c>
      <c r="Z592" s="275" t="e">
        <f t="shared" si="194"/>
        <v>#VALUE!</v>
      </c>
      <c r="AA592" s="275" t="e">
        <f t="shared" si="194"/>
        <v>#VALUE!</v>
      </c>
      <c r="AB592" s="275" t="e">
        <f t="shared" si="194"/>
        <v>#VALUE!</v>
      </c>
      <c r="AC592" s="275" t="e">
        <f t="shared" si="194"/>
        <v>#VALUE!</v>
      </c>
      <c r="AD592" s="275" t="e">
        <f t="shared" si="194"/>
        <v>#VALUE!</v>
      </c>
      <c r="AE592" s="276" t="e">
        <f t="shared" si="183"/>
        <v>#VALUE!</v>
      </c>
    </row>
    <row r="593" spans="1:31">
      <c r="A593" s="133" t="e">
        <f t="shared" si="184"/>
        <v>#VALUE!</v>
      </c>
      <c r="B593" s="134" t="e">
        <f t="shared" si="185"/>
        <v>#VALUE!</v>
      </c>
      <c r="C593" s="134" t="e">
        <f t="shared" si="186"/>
        <v>#VALUE!</v>
      </c>
      <c r="D593" s="135" t="e">
        <f t="shared" si="187"/>
        <v>#VALUE!</v>
      </c>
      <c r="E593" s="150" t="e">
        <f t="shared" ref="E593:E656" si="196">IF(A593&lt;&gt;"", IF(F593="N",0, ROUNDDOWN(IF(S593="Y", MAX(Q593, 0), MIN(BondAmountInvested*G593/Freq, Max_Wdwl_amt)), 2)),"")</f>
        <v>#VALUE!</v>
      </c>
      <c r="F593" s="150" t="e">
        <f t="shared" ref="F593:F656" si="197">IF(A593&lt;&gt;"",  IF(A593&lt;first_projection_wdl_mth,"N",IF(A593=first_projection_wdl_mth,"Y",IF(INT((A593-first_projection_wdl_mth)/Mths_between_Wdwls)=(A593-first_projection_wdl_mth)/Mths_between_Wdwls,"Y","N"))),"")</f>
        <v>#VALUE!</v>
      </c>
      <c r="G593" s="136" t="e">
        <f t="shared" ref="G593:G656" si="198">IF(A593&lt;&gt;"", IncomeRetained, "")</f>
        <v>#VALUE!</v>
      </c>
      <c r="H593" s="148" t="e">
        <f t="shared" si="181"/>
        <v>#VALUE!</v>
      </c>
      <c r="I593" s="148" t="e">
        <f t="shared" si="188"/>
        <v>#VALUE!</v>
      </c>
      <c r="J593" s="148" t="e">
        <f t="shared" ref="J593:J656" si="199">IF(A593&lt;&gt;"", (MIN(E593, Q593)-I593)*(1-IF(D593&lt;chargeable_gain_taxrate_change_date,chargeable_gain_taxrate_pre_change,chargeable_gain_taxrate_post_change))+I593, "")</f>
        <v>#VALUE!</v>
      </c>
      <c r="K593" s="148" t="e">
        <f t="shared" si="189"/>
        <v>#VALUE!</v>
      </c>
      <c r="L593" s="148" t="e">
        <f t="shared" si="190"/>
        <v>#VALUE!</v>
      </c>
      <c r="M593" s="148" t="e">
        <f t="shared" ref="M593:M656" si="200">IF(A593="", "", L593*Mthly_growth_rate)</f>
        <v>#VALUE!</v>
      </c>
      <c r="N593" s="148" t="e">
        <f t="shared" si="182"/>
        <v>#VALUE!</v>
      </c>
      <c r="O593" s="148"/>
      <c r="P593" s="148"/>
      <c r="Q593" s="148" t="e">
        <f t="shared" si="191"/>
        <v>#VALUE!</v>
      </c>
      <c r="R593" s="148" t="e">
        <f t="shared" si="192"/>
        <v>#VALUE!</v>
      </c>
      <c r="S593" s="137" t="e">
        <f t="shared" ref="S593:S656" si="201">IF(A593="", "", IF(S592="Y", "Y", IF(Q593-IF(F593="Y", MIN(BondAmountInvested*G593/Freq,Max_Wdwl_amt), 0)&lt;=0, "Y", "N")))</f>
        <v>#VALUE!</v>
      </c>
      <c r="T593" s="275" t="e">
        <f t="shared" si="195"/>
        <v>#VALUE!</v>
      </c>
      <c r="U593" s="275" t="e">
        <f t="shared" si="194"/>
        <v>#VALUE!</v>
      </c>
      <c r="V593" s="275" t="e">
        <f t="shared" si="194"/>
        <v>#VALUE!</v>
      </c>
      <c r="W593" s="275" t="e">
        <f t="shared" si="194"/>
        <v>#VALUE!</v>
      </c>
      <c r="X593" s="275" t="e">
        <f t="shared" si="194"/>
        <v>#VALUE!</v>
      </c>
      <c r="Y593" s="275" t="e">
        <f t="shared" si="194"/>
        <v>#VALUE!</v>
      </c>
      <c r="Z593" s="275" t="e">
        <f t="shared" si="194"/>
        <v>#VALUE!</v>
      </c>
      <c r="AA593" s="275" t="e">
        <f t="shared" si="194"/>
        <v>#VALUE!</v>
      </c>
      <c r="AB593" s="275" t="e">
        <f t="shared" si="194"/>
        <v>#VALUE!</v>
      </c>
      <c r="AC593" s="275" t="e">
        <f t="shared" si="194"/>
        <v>#VALUE!</v>
      </c>
      <c r="AD593" s="275" t="e">
        <f t="shared" si="194"/>
        <v>#VALUE!</v>
      </c>
      <c r="AE593" s="276" t="e">
        <f t="shared" si="183"/>
        <v>#VALUE!</v>
      </c>
    </row>
    <row r="594" spans="1:31">
      <c r="A594" s="133" t="e">
        <f t="shared" si="184"/>
        <v>#VALUE!</v>
      </c>
      <c r="B594" s="134" t="e">
        <f t="shared" si="185"/>
        <v>#VALUE!</v>
      </c>
      <c r="C594" s="134" t="e">
        <f t="shared" si="186"/>
        <v>#VALUE!</v>
      </c>
      <c r="D594" s="135" t="e">
        <f t="shared" si="187"/>
        <v>#VALUE!</v>
      </c>
      <c r="E594" s="150" t="e">
        <f t="shared" si="196"/>
        <v>#VALUE!</v>
      </c>
      <c r="F594" s="150" t="e">
        <f t="shared" si="197"/>
        <v>#VALUE!</v>
      </c>
      <c r="G594" s="136" t="e">
        <f t="shared" si="198"/>
        <v>#VALUE!</v>
      </c>
      <c r="H594" s="148" t="e">
        <f t="shared" ref="H594:H657" si="202">IF(A594&lt;&gt;"", IF(B594&lt;Max_tax_free_term, IF(AND(C594=1, B594&lt;Max_tax_free_term), Annual_tax_free_Wdwl, 0), 0)+H593-I593, "")</f>
        <v>#VALUE!</v>
      </c>
      <c r="I594" s="148" t="e">
        <f t="shared" si="188"/>
        <v>#VALUE!</v>
      </c>
      <c r="J594" s="148" t="e">
        <f t="shared" si="199"/>
        <v>#VALUE!</v>
      </c>
      <c r="K594" s="148" t="e">
        <f t="shared" si="189"/>
        <v>#VALUE!</v>
      </c>
      <c r="L594" s="148" t="e">
        <f t="shared" si="190"/>
        <v>#VALUE!</v>
      </c>
      <c r="M594" s="148" t="e">
        <f t="shared" si="200"/>
        <v>#VALUE!</v>
      </c>
      <c r="N594" s="148" t="e">
        <f t="shared" ref="N594:N657" si="203">IF(A594="", "", AE594)</f>
        <v>#VALUE!</v>
      </c>
      <c r="O594" s="148"/>
      <c r="P594" s="148"/>
      <c r="Q594" s="148" t="e">
        <f t="shared" si="191"/>
        <v>#VALUE!</v>
      </c>
      <c r="R594" s="148" t="e">
        <f t="shared" si="192"/>
        <v>#VALUE!</v>
      </c>
      <c r="S594" s="137" t="e">
        <f t="shared" si="201"/>
        <v>#VALUE!</v>
      </c>
      <c r="T594" s="275" t="e">
        <f t="shared" si="195"/>
        <v>#VALUE!</v>
      </c>
      <c r="U594" s="275" t="e">
        <f t="shared" si="194"/>
        <v>#VALUE!</v>
      </c>
      <c r="V594" s="275" t="e">
        <f t="shared" si="194"/>
        <v>#VALUE!</v>
      </c>
      <c r="W594" s="275" t="e">
        <f t="shared" si="194"/>
        <v>#VALUE!</v>
      </c>
      <c r="X594" s="275" t="e">
        <f t="shared" si="194"/>
        <v>#VALUE!</v>
      </c>
      <c r="Y594" s="275" t="e">
        <f t="shared" si="194"/>
        <v>#VALUE!</v>
      </c>
      <c r="Z594" s="275" t="e">
        <f t="shared" si="194"/>
        <v>#VALUE!</v>
      </c>
      <c r="AA594" s="275" t="e">
        <f t="shared" si="194"/>
        <v>#VALUE!</v>
      </c>
      <c r="AB594" s="275" t="e">
        <f t="shared" si="194"/>
        <v>#VALUE!</v>
      </c>
      <c r="AC594" s="275" t="e">
        <f t="shared" si="194"/>
        <v>#VALUE!</v>
      </c>
      <c r="AD594" s="275" t="e">
        <f t="shared" si="194"/>
        <v>#VALUE!</v>
      </c>
      <c r="AE594" s="276" t="e">
        <f t="shared" ref="AE594:AE657" si="204">SUMPRODUCT(T594:AD594,T$9:AD$9)/100/12</f>
        <v>#VALUE!</v>
      </c>
    </row>
    <row r="595" spans="1:31">
      <c r="A595" s="133" t="e">
        <f t="shared" ref="A595:A658" si="205">IF(A594&lt;$D$11, A594+1, "")</f>
        <v>#VALUE!</v>
      </c>
      <c r="B595" s="134" t="e">
        <f t="shared" ref="B595:B658" si="206">IF(A595&lt;&gt;"", IF(C595=1, B594+1, B594), "")</f>
        <v>#VALUE!</v>
      </c>
      <c r="C595" s="134" t="e">
        <f t="shared" ref="C595:C658" si="207">IF(A595&lt;&gt;"", IF(C594=12, 1, C594+1), "")</f>
        <v>#VALUE!</v>
      </c>
      <c r="D595" s="135" t="e">
        <f t="shared" ref="D595:D658" si="208">IF(A595&lt;&gt;"", DATE(YEAR(D594), MONTH(D594)+1, DAY(D594)), "")</f>
        <v>#VALUE!</v>
      </c>
      <c r="E595" s="150" t="e">
        <f t="shared" si="196"/>
        <v>#VALUE!</v>
      </c>
      <c r="F595" s="150" t="e">
        <f t="shared" si="197"/>
        <v>#VALUE!</v>
      </c>
      <c r="G595" s="136" t="e">
        <f t="shared" si="198"/>
        <v>#VALUE!</v>
      </c>
      <c r="H595" s="148" t="e">
        <f t="shared" si="202"/>
        <v>#VALUE!</v>
      </c>
      <c r="I595" s="148" t="e">
        <f t="shared" ref="I595:I658" si="209">IF(A595&lt;&gt;"", MIN(E595, H595, Q595), "")</f>
        <v>#VALUE!</v>
      </c>
      <c r="J595" s="148" t="e">
        <f t="shared" si="199"/>
        <v>#VALUE!</v>
      </c>
      <c r="K595" s="148" t="e">
        <f t="shared" ref="K595:K658" si="210">IF(A595="", "", $I$12^(A595/12)*J595)</f>
        <v>#VALUE!</v>
      </c>
      <c r="L595" s="148" t="e">
        <f t="shared" ref="L595:L658" si="211">IF(A595="", "", R594)</f>
        <v>#VALUE!</v>
      </c>
      <c r="M595" s="148" t="e">
        <f t="shared" si="200"/>
        <v>#VALUE!</v>
      </c>
      <c r="N595" s="148" t="e">
        <f t="shared" si="203"/>
        <v>#VALUE!</v>
      </c>
      <c r="O595" s="148"/>
      <c r="P595" s="148"/>
      <c r="Q595" s="148" t="e">
        <f t="shared" ref="Q595:Q658" si="212">IF(A595 = "", 0, MAX(M595 - (SUM(N595:P595)), 0))</f>
        <v>#VALUE!</v>
      </c>
      <c r="R595" s="148" t="e">
        <f t="shared" ref="R595:R658" si="213">IF(A595="", "", MAX(Q595-E595, 0))</f>
        <v>#VALUE!</v>
      </c>
      <c r="S595" s="137" t="e">
        <f t="shared" si="201"/>
        <v>#VALUE!</v>
      </c>
      <c r="T595" s="275" t="e">
        <f t="shared" si="195"/>
        <v>#VALUE!</v>
      </c>
      <c r="U595" s="275" t="e">
        <f t="shared" si="194"/>
        <v>#VALUE!</v>
      </c>
      <c r="V595" s="275" t="e">
        <f t="shared" si="194"/>
        <v>#VALUE!</v>
      </c>
      <c r="W595" s="275" t="e">
        <f t="shared" si="194"/>
        <v>#VALUE!</v>
      </c>
      <c r="X595" s="275" t="e">
        <f t="shared" si="194"/>
        <v>#VALUE!</v>
      </c>
      <c r="Y595" s="275" t="e">
        <f t="shared" si="194"/>
        <v>#VALUE!</v>
      </c>
      <c r="Z595" s="275" t="e">
        <f t="shared" si="194"/>
        <v>#VALUE!</v>
      </c>
      <c r="AA595" s="275" t="e">
        <f t="shared" si="194"/>
        <v>#VALUE!</v>
      </c>
      <c r="AB595" s="275" t="e">
        <f t="shared" si="194"/>
        <v>#VALUE!</v>
      </c>
      <c r="AC595" s="275" t="e">
        <f t="shared" si="194"/>
        <v>#VALUE!</v>
      </c>
      <c r="AD595" s="275" t="e">
        <f t="shared" si="194"/>
        <v>#VALUE!</v>
      </c>
      <c r="AE595" s="276" t="e">
        <f t="shared" si="204"/>
        <v>#VALUE!</v>
      </c>
    </row>
    <row r="596" spans="1:31">
      <c r="A596" s="133" t="e">
        <f t="shared" si="205"/>
        <v>#VALUE!</v>
      </c>
      <c r="B596" s="134" t="e">
        <f t="shared" si="206"/>
        <v>#VALUE!</v>
      </c>
      <c r="C596" s="134" t="e">
        <f t="shared" si="207"/>
        <v>#VALUE!</v>
      </c>
      <c r="D596" s="135" t="e">
        <f t="shared" si="208"/>
        <v>#VALUE!</v>
      </c>
      <c r="E596" s="150" t="e">
        <f t="shared" si="196"/>
        <v>#VALUE!</v>
      </c>
      <c r="F596" s="150" t="e">
        <f t="shared" si="197"/>
        <v>#VALUE!</v>
      </c>
      <c r="G596" s="136" t="e">
        <f t="shared" si="198"/>
        <v>#VALUE!</v>
      </c>
      <c r="H596" s="148" t="e">
        <f t="shared" si="202"/>
        <v>#VALUE!</v>
      </c>
      <c r="I596" s="148" t="e">
        <f t="shared" si="209"/>
        <v>#VALUE!</v>
      </c>
      <c r="J596" s="148" t="e">
        <f t="shared" si="199"/>
        <v>#VALUE!</v>
      </c>
      <c r="K596" s="148" t="e">
        <f t="shared" si="210"/>
        <v>#VALUE!</v>
      </c>
      <c r="L596" s="148" t="e">
        <f t="shared" si="211"/>
        <v>#VALUE!</v>
      </c>
      <c r="M596" s="148" t="e">
        <f t="shared" si="200"/>
        <v>#VALUE!</v>
      </c>
      <c r="N596" s="148" t="e">
        <f t="shared" si="203"/>
        <v>#VALUE!</v>
      </c>
      <c r="O596" s="148"/>
      <c r="P596" s="148"/>
      <c r="Q596" s="148" t="e">
        <f t="shared" si="212"/>
        <v>#VALUE!</v>
      </c>
      <c r="R596" s="148" t="e">
        <f t="shared" si="213"/>
        <v>#VALUE!</v>
      </c>
      <c r="S596" s="137" t="e">
        <f t="shared" si="201"/>
        <v>#VALUE!</v>
      </c>
      <c r="T596" s="275" t="e">
        <f t="shared" si="195"/>
        <v>#VALUE!</v>
      </c>
      <c r="U596" s="275" t="e">
        <f t="shared" si="194"/>
        <v>#VALUE!</v>
      </c>
      <c r="V596" s="275" t="e">
        <f t="shared" si="194"/>
        <v>#VALUE!</v>
      </c>
      <c r="W596" s="275" t="e">
        <f t="shared" si="194"/>
        <v>#VALUE!</v>
      </c>
      <c r="X596" s="275" t="e">
        <f t="shared" si="194"/>
        <v>#VALUE!</v>
      </c>
      <c r="Y596" s="275" t="e">
        <f t="shared" si="194"/>
        <v>#VALUE!</v>
      </c>
      <c r="Z596" s="275" t="e">
        <f t="shared" si="194"/>
        <v>#VALUE!</v>
      </c>
      <c r="AA596" s="275" t="e">
        <f t="shared" si="194"/>
        <v>#VALUE!</v>
      </c>
      <c r="AB596" s="275" t="e">
        <f t="shared" si="194"/>
        <v>#VALUE!</v>
      </c>
      <c r="AC596" s="275" t="e">
        <f t="shared" si="194"/>
        <v>#VALUE!</v>
      </c>
      <c r="AD596" s="275" t="e">
        <f t="shared" si="194"/>
        <v>#VALUE!</v>
      </c>
      <c r="AE596" s="276" t="e">
        <f t="shared" si="204"/>
        <v>#VALUE!</v>
      </c>
    </row>
    <row r="597" spans="1:31">
      <c r="A597" s="133" t="e">
        <f t="shared" si="205"/>
        <v>#VALUE!</v>
      </c>
      <c r="B597" s="134" t="e">
        <f t="shared" si="206"/>
        <v>#VALUE!</v>
      </c>
      <c r="C597" s="134" t="e">
        <f t="shared" si="207"/>
        <v>#VALUE!</v>
      </c>
      <c r="D597" s="135" t="e">
        <f t="shared" si="208"/>
        <v>#VALUE!</v>
      </c>
      <c r="E597" s="150" t="e">
        <f t="shared" si="196"/>
        <v>#VALUE!</v>
      </c>
      <c r="F597" s="150" t="e">
        <f t="shared" si="197"/>
        <v>#VALUE!</v>
      </c>
      <c r="G597" s="136" t="e">
        <f t="shared" si="198"/>
        <v>#VALUE!</v>
      </c>
      <c r="H597" s="148" t="e">
        <f t="shared" si="202"/>
        <v>#VALUE!</v>
      </c>
      <c r="I597" s="148" t="e">
        <f t="shared" si="209"/>
        <v>#VALUE!</v>
      </c>
      <c r="J597" s="148" t="e">
        <f t="shared" si="199"/>
        <v>#VALUE!</v>
      </c>
      <c r="K597" s="148" t="e">
        <f t="shared" si="210"/>
        <v>#VALUE!</v>
      </c>
      <c r="L597" s="148" t="e">
        <f t="shared" si="211"/>
        <v>#VALUE!</v>
      </c>
      <c r="M597" s="148" t="e">
        <f t="shared" si="200"/>
        <v>#VALUE!</v>
      </c>
      <c r="N597" s="148" t="e">
        <f t="shared" si="203"/>
        <v>#VALUE!</v>
      </c>
      <c r="O597" s="148"/>
      <c r="P597" s="148"/>
      <c r="Q597" s="148" t="e">
        <f t="shared" si="212"/>
        <v>#VALUE!</v>
      </c>
      <c r="R597" s="148" t="e">
        <f t="shared" si="213"/>
        <v>#VALUE!</v>
      </c>
      <c r="S597" s="137" t="e">
        <f t="shared" si="201"/>
        <v>#VALUE!</v>
      </c>
      <c r="T597" s="275" t="e">
        <f t="shared" si="195"/>
        <v>#VALUE!</v>
      </c>
      <c r="U597" s="275" t="e">
        <f t="shared" si="194"/>
        <v>#VALUE!</v>
      </c>
      <c r="V597" s="275" t="e">
        <f t="shared" si="194"/>
        <v>#VALUE!</v>
      </c>
      <c r="W597" s="275" t="e">
        <f t="shared" si="194"/>
        <v>#VALUE!</v>
      </c>
      <c r="X597" s="275" t="e">
        <f t="shared" si="194"/>
        <v>#VALUE!</v>
      </c>
      <c r="Y597" s="275" t="e">
        <f t="shared" si="194"/>
        <v>#VALUE!</v>
      </c>
      <c r="Z597" s="275" t="e">
        <f t="shared" si="194"/>
        <v>#VALUE!</v>
      </c>
      <c r="AA597" s="275" t="e">
        <f t="shared" si="194"/>
        <v>#VALUE!</v>
      </c>
      <c r="AB597" s="275" t="e">
        <f t="shared" si="194"/>
        <v>#VALUE!</v>
      </c>
      <c r="AC597" s="275" t="e">
        <f t="shared" si="194"/>
        <v>#VALUE!</v>
      </c>
      <c r="AD597" s="275" t="e">
        <f t="shared" si="194"/>
        <v>#VALUE!</v>
      </c>
      <c r="AE597" s="276" t="e">
        <f t="shared" si="204"/>
        <v>#VALUE!</v>
      </c>
    </row>
    <row r="598" spans="1:31">
      <c r="A598" s="133" t="e">
        <f t="shared" si="205"/>
        <v>#VALUE!</v>
      </c>
      <c r="B598" s="134" t="e">
        <f t="shared" si="206"/>
        <v>#VALUE!</v>
      </c>
      <c r="C598" s="134" t="e">
        <f t="shared" si="207"/>
        <v>#VALUE!</v>
      </c>
      <c r="D598" s="135" t="e">
        <f t="shared" si="208"/>
        <v>#VALUE!</v>
      </c>
      <c r="E598" s="150" t="e">
        <f t="shared" si="196"/>
        <v>#VALUE!</v>
      </c>
      <c r="F598" s="150" t="e">
        <f t="shared" si="197"/>
        <v>#VALUE!</v>
      </c>
      <c r="G598" s="136" t="e">
        <f t="shared" si="198"/>
        <v>#VALUE!</v>
      </c>
      <c r="H598" s="148" t="e">
        <f t="shared" si="202"/>
        <v>#VALUE!</v>
      </c>
      <c r="I598" s="148" t="e">
        <f t="shared" si="209"/>
        <v>#VALUE!</v>
      </c>
      <c r="J598" s="148" t="e">
        <f t="shared" si="199"/>
        <v>#VALUE!</v>
      </c>
      <c r="K598" s="148" t="e">
        <f t="shared" si="210"/>
        <v>#VALUE!</v>
      </c>
      <c r="L598" s="148" t="e">
        <f t="shared" si="211"/>
        <v>#VALUE!</v>
      </c>
      <c r="M598" s="148" t="e">
        <f t="shared" si="200"/>
        <v>#VALUE!</v>
      </c>
      <c r="N598" s="148" t="e">
        <f t="shared" si="203"/>
        <v>#VALUE!</v>
      </c>
      <c r="O598" s="148"/>
      <c r="P598" s="148"/>
      <c r="Q598" s="148" t="e">
        <f t="shared" si="212"/>
        <v>#VALUE!</v>
      </c>
      <c r="R598" s="148" t="e">
        <f t="shared" si="213"/>
        <v>#VALUE!</v>
      </c>
      <c r="S598" s="137" t="e">
        <f t="shared" si="201"/>
        <v>#VALUE!</v>
      </c>
      <c r="T598" s="275" t="e">
        <f t="shared" si="195"/>
        <v>#VALUE!</v>
      </c>
      <c r="U598" s="275" t="e">
        <f t="shared" si="194"/>
        <v>#VALUE!</v>
      </c>
      <c r="V598" s="275" t="e">
        <f t="shared" si="194"/>
        <v>#VALUE!</v>
      </c>
      <c r="W598" s="275" t="e">
        <f t="shared" si="194"/>
        <v>#VALUE!</v>
      </c>
      <c r="X598" s="275" t="e">
        <f t="shared" si="194"/>
        <v>#VALUE!</v>
      </c>
      <c r="Y598" s="275" t="e">
        <f t="shared" si="194"/>
        <v>#VALUE!</v>
      </c>
      <c r="Z598" s="275" t="e">
        <f t="shared" si="194"/>
        <v>#VALUE!</v>
      </c>
      <c r="AA598" s="275" t="e">
        <f t="shared" si="194"/>
        <v>#VALUE!</v>
      </c>
      <c r="AB598" s="275" t="e">
        <f t="shared" si="194"/>
        <v>#VALUE!</v>
      </c>
      <c r="AC598" s="275" t="e">
        <f t="shared" si="194"/>
        <v>#VALUE!</v>
      </c>
      <c r="AD598" s="275" t="e">
        <f t="shared" si="194"/>
        <v>#VALUE!</v>
      </c>
      <c r="AE598" s="276" t="e">
        <f t="shared" si="204"/>
        <v>#VALUE!</v>
      </c>
    </row>
    <row r="599" spans="1:31">
      <c r="A599" s="133" t="e">
        <f t="shared" si="205"/>
        <v>#VALUE!</v>
      </c>
      <c r="B599" s="134" t="e">
        <f t="shared" si="206"/>
        <v>#VALUE!</v>
      </c>
      <c r="C599" s="134" t="e">
        <f t="shared" si="207"/>
        <v>#VALUE!</v>
      </c>
      <c r="D599" s="135" t="e">
        <f t="shared" si="208"/>
        <v>#VALUE!</v>
      </c>
      <c r="E599" s="150" t="e">
        <f t="shared" si="196"/>
        <v>#VALUE!</v>
      </c>
      <c r="F599" s="150" t="e">
        <f t="shared" si="197"/>
        <v>#VALUE!</v>
      </c>
      <c r="G599" s="136" t="e">
        <f t="shared" si="198"/>
        <v>#VALUE!</v>
      </c>
      <c r="H599" s="148" t="e">
        <f t="shared" si="202"/>
        <v>#VALUE!</v>
      </c>
      <c r="I599" s="148" t="e">
        <f t="shared" si="209"/>
        <v>#VALUE!</v>
      </c>
      <c r="J599" s="148" t="e">
        <f t="shared" si="199"/>
        <v>#VALUE!</v>
      </c>
      <c r="K599" s="148" t="e">
        <f t="shared" si="210"/>
        <v>#VALUE!</v>
      </c>
      <c r="L599" s="148" t="e">
        <f t="shared" si="211"/>
        <v>#VALUE!</v>
      </c>
      <c r="M599" s="148" t="e">
        <f t="shared" si="200"/>
        <v>#VALUE!</v>
      </c>
      <c r="N599" s="148" t="e">
        <f t="shared" si="203"/>
        <v>#VALUE!</v>
      </c>
      <c r="O599" s="148"/>
      <c r="P599" s="148"/>
      <c r="Q599" s="148" t="e">
        <f t="shared" si="212"/>
        <v>#VALUE!</v>
      </c>
      <c r="R599" s="148" t="e">
        <f t="shared" si="213"/>
        <v>#VALUE!</v>
      </c>
      <c r="S599" s="137" t="e">
        <f t="shared" si="201"/>
        <v>#VALUE!</v>
      </c>
      <c r="T599" s="275" t="e">
        <f t="shared" si="195"/>
        <v>#VALUE!</v>
      </c>
      <c r="U599" s="275" t="e">
        <f t="shared" si="194"/>
        <v>#VALUE!</v>
      </c>
      <c r="V599" s="275" t="e">
        <f t="shared" si="194"/>
        <v>#VALUE!</v>
      </c>
      <c r="W599" s="275" t="e">
        <f t="shared" si="194"/>
        <v>#VALUE!</v>
      </c>
      <c r="X599" s="275" t="e">
        <f t="shared" si="194"/>
        <v>#VALUE!</v>
      </c>
      <c r="Y599" s="275" t="e">
        <f t="shared" si="194"/>
        <v>#VALUE!</v>
      </c>
      <c r="Z599" s="275" t="e">
        <f t="shared" si="194"/>
        <v>#VALUE!</v>
      </c>
      <c r="AA599" s="275" t="e">
        <f t="shared" si="194"/>
        <v>#VALUE!</v>
      </c>
      <c r="AB599" s="275" t="e">
        <f t="shared" si="194"/>
        <v>#VALUE!</v>
      </c>
      <c r="AC599" s="275" t="e">
        <f t="shared" si="194"/>
        <v>#VALUE!</v>
      </c>
      <c r="AD599" s="275" t="e">
        <f t="shared" si="194"/>
        <v>#VALUE!</v>
      </c>
      <c r="AE599" s="276" t="e">
        <f t="shared" si="204"/>
        <v>#VALUE!</v>
      </c>
    </row>
    <row r="600" spans="1:31">
      <c r="A600" s="133" t="e">
        <f t="shared" si="205"/>
        <v>#VALUE!</v>
      </c>
      <c r="B600" s="134" t="e">
        <f t="shared" si="206"/>
        <v>#VALUE!</v>
      </c>
      <c r="C600" s="134" t="e">
        <f t="shared" si="207"/>
        <v>#VALUE!</v>
      </c>
      <c r="D600" s="135" t="e">
        <f t="shared" si="208"/>
        <v>#VALUE!</v>
      </c>
      <c r="E600" s="150" t="e">
        <f t="shared" si="196"/>
        <v>#VALUE!</v>
      </c>
      <c r="F600" s="150" t="e">
        <f t="shared" si="197"/>
        <v>#VALUE!</v>
      </c>
      <c r="G600" s="136" t="e">
        <f t="shared" si="198"/>
        <v>#VALUE!</v>
      </c>
      <c r="H600" s="148" t="e">
        <f t="shared" si="202"/>
        <v>#VALUE!</v>
      </c>
      <c r="I600" s="148" t="e">
        <f t="shared" si="209"/>
        <v>#VALUE!</v>
      </c>
      <c r="J600" s="148" t="e">
        <f t="shared" si="199"/>
        <v>#VALUE!</v>
      </c>
      <c r="K600" s="148" t="e">
        <f t="shared" si="210"/>
        <v>#VALUE!</v>
      </c>
      <c r="L600" s="148" t="e">
        <f t="shared" si="211"/>
        <v>#VALUE!</v>
      </c>
      <c r="M600" s="148" t="e">
        <f t="shared" si="200"/>
        <v>#VALUE!</v>
      </c>
      <c r="N600" s="148" t="e">
        <f t="shared" si="203"/>
        <v>#VALUE!</v>
      </c>
      <c r="O600" s="148"/>
      <c r="P600" s="148"/>
      <c r="Q600" s="148" t="e">
        <f t="shared" si="212"/>
        <v>#VALUE!</v>
      </c>
      <c r="R600" s="148" t="e">
        <f t="shared" si="213"/>
        <v>#VALUE!</v>
      </c>
      <c r="S600" s="137" t="e">
        <f t="shared" si="201"/>
        <v>#VALUE!</v>
      </c>
      <c r="T600" s="275" t="e">
        <f t="shared" si="195"/>
        <v>#VALUE!</v>
      </c>
      <c r="U600" s="275" t="e">
        <f t="shared" si="194"/>
        <v>#VALUE!</v>
      </c>
      <c r="V600" s="275" t="e">
        <f t="shared" si="194"/>
        <v>#VALUE!</v>
      </c>
      <c r="W600" s="275" t="e">
        <f t="shared" si="194"/>
        <v>#VALUE!</v>
      </c>
      <c r="X600" s="275" t="e">
        <f t="shared" si="194"/>
        <v>#VALUE!</v>
      </c>
      <c r="Y600" s="275" t="e">
        <f t="shared" si="194"/>
        <v>#VALUE!</v>
      </c>
      <c r="Z600" s="275" t="e">
        <f t="shared" si="194"/>
        <v>#VALUE!</v>
      </c>
      <c r="AA600" s="275" t="e">
        <f t="shared" si="194"/>
        <v>#VALUE!</v>
      </c>
      <c r="AB600" s="275" t="e">
        <f t="shared" si="194"/>
        <v>#VALUE!</v>
      </c>
      <c r="AC600" s="275" t="e">
        <f t="shared" si="194"/>
        <v>#VALUE!</v>
      </c>
      <c r="AD600" s="275" t="e">
        <f t="shared" si="194"/>
        <v>#VALUE!</v>
      </c>
      <c r="AE600" s="276" t="e">
        <f t="shared" si="204"/>
        <v>#VALUE!</v>
      </c>
    </row>
    <row r="601" spans="1:31">
      <c r="A601" s="133" t="e">
        <f t="shared" si="205"/>
        <v>#VALUE!</v>
      </c>
      <c r="B601" s="134" t="e">
        <f t="shared" si="206"/>
        <v>#VALUE!</v>
      </c>
      <c r="C601" s="134" t="e">
        <f t="shared" si="207"/>
        <v>#VALUE!</v>
      </c>
      <c r="D601" s="135" t="e">
        <f t="shared" si="208"/>
        <v>#VALUE!</v>
      </c>
      <c r="E601" s="150" t="e">
        <f t="shared" si="196"/>
        <v>#VALUE!</v>
      </c>
      <c r="F601" s="150" t="e">
        <f t="shared" si="197"/>
        <v>#VALUE!</v>
      </c>
      <c r="G601" s="136" t="e">
        <f t="shared" si="198"/>
        <v>#VALUE!</v>
      </c>
      <c r="H601" s="148" t="e">
        <f t="shared" si="202"/>
        <v>#VALUE!</v>
      </c>
      <c r="I601" s="148" t="e">
        <f t="shared" si="209"/>
        <v>#VALUE!</v>
      </c>
      <c r="J601" s="148" t="e">
        <f t="shared" si="199"/>
        <v>#VALUE!</v>
      </c>
      <c r="K601" s="148" t="e">
        <f t="shared" si="210"/>
        <v>#VALUE!</v>
      </c>
      <c r="L601" s="148" t="e">
        <f t="shared" si="211"/>
        <v>#VALUE!</v>
      </c>
      <c r="M601" s="148" t="e">
        <f t="shared" si="200"/>
        <v>#VALUE!</v>
      </c>
      <c r="N601" s="148" t="e">
        <f t="shared" si="203"/>
        <v>#VALUE!</v>
      </c>
      <c r="O601" s="148"/>
      <c r="P601" s="148"/>
      <c r="Q601" s="148" t="e">
        <f t="shared" si="212"/>
        <v>#VALUE!</v>
      </c>
      <c r="R601" s="148" t="e">
        <f t="shared" si="213"/>
        <v>#VALUE!</v>
      </c>
      <c r="S601" s="137" t="e">
        <f t="shared" si="201"/>
        <v>#VALUE!</v>
      </c>
      <c r="T601" s="275" t="e">
        <f t="shared" si="195"/>
        <v>#VALUE!</v>
      </c>
      <c r="U601" s="275" t="e">
        <f t="shared" si="194"/>
        <v>#VALUE!</v>
      </c>
      <c r="V601" s="275" t="e">
        <f t="shared" si="194"/>
        <v>#VALUE!</v>
      </c>
      <c r="W601" s="275" t="e">
        <f t="shared" si="194"/>
        <v>#VALUE!</v>
      </c>
      <c r="X601" s="275" t="e">
        <f t="shared" si="194"/>
        <v>#VALUE!</v>
      </c>
      <c r="Y601" s="275" t="e">
        <f t="shared" si="194"/>
        <v>#VALUE!</v>
      </c>
      <c r="Z601" s="275" t="e">
        <f t="shared" si="194"/>
        <v>#VALUE!</v>
      </c>
      <c r="AA601" s="275" t="e">
        <f t="shared" si="194"/>
        <v>#VALUE!</v>
      </c>
      <c r="AB601" s="275" t="e">
        <f t="shared" si="194"/>
        <v>#VALUE!</v>
      </c>
      <c r="AC601" s="275" t="e">
        <f t="shared" si="194"/>
        <v>#VALUE!</v>
      </c>
      <c r="AD601" s="275" t="e">
        <f t="shared" si="194"/>
        <v>#VALUE!</v>
      </c>
      <c r="AE601" s="276" t="e">
        <f t="shared" si="204"/>
        <v>#VALUE!</v>
      </c>
    </row>
    <row r="602" spans="1:31">
      <c r="A602" s="133" t="e">
        <f t="shared" si="205"/>
        <v>#VALUE!</v>
      </c>
      <c r="B602" s="134" t="e">
        <f t="shared" si="206"/>
        <v>#VALUE!</v>
      </c>
      <c r="C602" s="134" t="e">
        <f t="shared" si="207"/>
        <v>#VALUE!</v>
      </c>
      <c r="D602" s="135" t="e">
        <f t="shared" si="208"/>
        <v>#VALUE!</v>
      </c>
      <c r="E602" s="150" t="e">
        <f t="shared" si="196"/>
        <v>#VALUE!</v>
      </c>
      <c r="F602" s="150" t="e">
        <f t="shared" si="197"/>
        <v>#VALUE!</v>
      </c>
      <c r="G602" s="136" t="e">
        <f t="shared" si="198"/>
        <v>#VALUE!</v>
      </c>
      <c r="H602" s="148" t="e">
        <f t="shared" si="202"/>
        <v>#VALUE!</v>
      </c>
      <c r="I602" s="148" t="e">
        <f t="shared" si="209"/>
        <v>#VALUE!</v>
      </c>
      <c r="J602" s="148" t="e">
        <f t="shared" si="199"/>
        <v>#VALUE!</v>
      </c>
      <c r="K602" s="148" t="e">
        <f t="shared" si="210"/>
        <v>#VALUE!</v>
      </c>
      <c r="L602" s="148" t="e">
        <f t="shared" si="211"/>
        <v>#VALUE!</v>
      </c>
      <c r="M602" s="148" t="e">
        <f t="shared" si="200"/>
        <v>#VALUE!</v>
      </c>
      <c r="N602" s="148" t="e">
        <f t="shared" si="203"/>
        <v>#VALUE!</v>
      </c>
      <c r="O602" s="148"/>
      <c r="P602" s="148"/>
      <c r="Q602" s="148" t="e">
        <f t="shared" si="212"/>
        <v>#VALUE!</v>
      </c>
      <c r="R602" s="148" t="e">
        <f t="shared" si="213"/>
        <v>#VALUE!</v>
      </c>
      <c r="S602" s="137" t="e">
        <f t="shared" si="201"/>
        <v>#VALUE!</v>
      </c>
      <c r="T602" s="275" t="e">
        <f t="shared" si="195"/>
        <v>#VALUE!</v>
      </c>
      <c r="U602" s="275" t="e">
        <f t="shared" si="194"/>
        <v>#VALUE!</v>
      </c>
      <c r="V602" s="275" t="e">
        <f t="shared" si="194"/>
        <v>#VALUE!</v>
      </c>
      <c r="W602" s="275" t="e">
        <f t="shared" si="194"/>
        <v>#VALUE!</v>
      </c>
      <c r="X602" s="275" t="e">
        <f t="shared" si="194"/>
        <v>#VALUE!</v>
      </c>
      <c r="Y602" s="275" t="e">
        <f t="shared" si="194"/>
        <v>#VALUE!</v>
      </c>
      <c r="Z602" s="275" t="e">
        <f t="shared" si="194"/>
        <v>#VALUE!</v>
      </c>
      <c r="AA602" s="275" t="e">
        <f t="shared" si="194"/>
        <v>#VALUE!</v>
      </c>
      <c r="AB602" s="275" t="e">
        <f t="shared" si="194"/>
        <v>#VALUE!</v>
      </c>
      <c r="AC602" s="275" t="e">
        <f t="shared" si="194"/>
        <v>#VALUE!</v>
      </c>
      <c r="AD602" s="275" t="e">
        <f t="shared" si="194"/>
        <v>#VALUE!</v>
      </c>
      <c r="AE602" s="276" t="e">
        <f t="shared" si="204"/>
        <v>#VALUE!</v>
      </c>
    </row>
    <row r="603" spans="1:31">
      <c r="A603" s="133" t="e">
        <f t="shared" si="205"/>
        <v>#VALUE!</v>
      </c>
      <c r="B603" s="134" t="e">
        <f t="shared" si="206"/>
        <v>#VALUE!</v>
      </c>
      <c r="C603" s="134" t="e">
        <f t="shared" si="207"/>
        <v>#VALUE!</v>
      </c>
      <c r="D603" s="135" t="e">
        <f t="shared" si="208"/>
        <v>#VALUE!</v>
      </c>
      <c r="E603" s="150" t="e">
        <f t="shared" si="196"/>
        <v>#VALUE!</v>
      </c>
      <c r="F603" s="150" t="e">
        <f t="shared" si="197"/>
        <v>#VALUE!</v>
      </c>
      <c r="G603" s="136" t="e">
        <f t="shared" si="198"/>
        <v>#VALUE!</v>
      </c>
      <c r="H603" s="148" t="e">
        <f t="shared" si="202"/>
        <v>#VALUE!</v>
      </c>
      <c r="I603" s="148" t="e">
        <f t="shared" si="209"/>
        <v>#VALUE!</v>
      </c>
      <c r="J603" s="148" t="e">
        <f t="shared" si="199"/>
        <v>#VALUE!</v>
      </c>
      <c r="K603" s="148" t="e">
        <f t="shared" si="210"/>
        <v>#VALUE!</v>
      </c>
      <c r="L603" s="148" t="e">
        <f t="shared" si="211"/>
        <v>#VALUE!</v>
      </c>
      <c r="M603" s="148" t="e">
        <f t="shared" si="200"/>
        <v>#VALUE!</v>
      </c>
      <c r="N603" s="148" t="e">
        <f t="shared" si="203"/>
        <v>#VALUE!</v>
      </c>
      <c r="O603" s="148"/>
      <c r="P603" s="148"/>
      <c r="Q603" s="148" t="e">
        <f t="shared" si="212"/>
        <v>#VALUE!</v>
      </c>
      <c r="R603" s="148" t="e">
        <f t="shared" si="213"/>
        <v>#VALUE!</v>
      </c>
      <c r="S603" s="137" t="e">
        <f t="shared" si="201"/>
        <v>#VALUE!</v>
      </c>
      <c r="T603" s="275" t="e">
        <f t="shared" si="195"/>
        <v>#VALUE!</v>
      </c>
      <c r="U603" s="275" t="e">
        <f t="shared" si="194"/>
        <v>#VALUE!</v>
      </c>
      <c r="V603" s="275" t="e">
        <f t="shared" si="194"/>
        <v>#VALUE!</v>
      </c>
      <c r="W603" s="275" t="e">
        <f t="shared" si="194"/>
        <v>#VALUE!</v>
      </c>
      <c r="X603" s="275" t="e">
        <f t="shared" si="194"/>
        <v>#VALUE!</v>
      </c>
      <c r="Y603" s="275" t="e">
        <f t="shared" si="194"/>
        <v>#VALUE!</v>
      </c>
      <c r="Z603" s="275" t="e">
        <f t="shared" si="194"/>
        <v>#VALUE!</v>
      </c>
      <c r="AA603" s="275" t="e">
        <f t="shared" si="194"/>
        <v>#VALUE!</v>
      </c>
      <c r="AB603" s="275" t="e">
        <f t="shared" si="194"/>
        <v>#VALUE!</v>
      </c>
      <c r="AC603" s="275" t="e">
        <f t="shared" si="194"/>
        <v>#VALUE!</v>
      </c>
      <c r="AD603" s="275" t="e">
        <f t="shared" si="194"/>
        <v>#VALUE!</v>
      </c>
      <c r="AE603" s="276" t="e">
        <f t="shared" si="204"/>
        <v>#VALUE!</v>
      </c>
    </row>
    <row r="604" spans="1:31">
      <c r="A604" s="133" t="e">
        <f t="shared" si="205"/>
        <v>#VALUE!</v>
      </c>
      <c r="B604" s="134" t="e">
        <f t="shared" si="206"/>
        <v>#VALUE!</v>
      </c>
      <c r="C604" s="134" t="e">
        <f t="shared" si="207"/>
        <v>#VALUE!</v>
      </c>
      <c r="D604" s="135" t="e">
        <f t="shared" si="208"/>
        <v>#VALUE!</v>
      </c>
      <c r="E604" s="150" t="e">
        <f t="shared" si="196"/>
        <v>#VALUE!</v>
      </c>
      <c r="F604" s="150" t="e">
        <f t="shared" si="197"/>
        <v>#VALUE!</v>
      </c>
      <c r="G604" s="136" t="e">
        <f t="shared" si="198"/>
        <v>#VALUE!</v>
      </c>
      <c r="H604" s="148" t="e">
        <f t="shared" si="202"/>
        <v>#VALUE!</v>
      </c>
      <c r="I604" s="148" t="e">
        <f t="shared" si="209"/>
        <v>#VALUE!</v>
      </c>
      <c r="J604" s="148" t="e">
        <f t="shared" si="199"/>
        <v>#VALUE!</v>
      </c>
      <c r="K604" s="148" t="e">
        <f t="shared" si="210"/>
        <v>#VALUE!</v>
      </c>
      <c r="L604" s="148" t="e">
        <f t="shared" si="211"/>
        <v>#VALUE!</v>
      </c>
      <c r="M604" s="148" t="e">
        <f t="shared" si="200"/>
        <v>#VALUE!</v>
      </c>
      <c r="N604" s="148" t="e">
        <f t="shared" si="203"/>
        <v>#VALUE!</v>
      </c>
      <c r="O604" s="148"/>
      <c r="P604" s="148"/>
      <c r="Q604" s="148" t="e">
        <f t="shared" si="212"/>
        <v>#VALUE!</v>
      </c>
      <c r="R604" s="148" t="e">
        <f t="shared" si="213"/>
        <v>#VALUE!</v>
      </c>
      <c r="S604" s="137" t="e">
        <f t="shared" si="201"/>
        <v>#VALUE!</v>
      </c>
      <c r="T604" s="275" t="e">
        <f t="shared" si="195"/>
        <v>#VALUE!</v>
      </c>
      <c r="U604" s="275" t="e">
        <f t="shared" si="194"/>
        <v>#VALUE!</v>
      </c>
      <c r="V604" s="275" t="e">
        <f t="shared" si="194"/>
        <v>#VALUE!</v>
      </c>
      <c r="W604" s="275" t="e">
        <f t="shared" si="194"/>
        <v>#VALUE!</v>
      </c>
      <c r="X604" s="275" t="e">
        <f t="shared" si="194"/>
        <v>#VALUE!</v>
      </c>
      <c r="Y604" s="275" t="e">
        <f t="shared" si="194"/>
        <v>#VALUE!</v>
      </c>
      <c r="Z604" s="275" t="e">
        <f t="shared" si="194"/>
        <v>#VALUE!</v>
      </c>
      <c r="AA604" s="275" t="e">
        <f t="shared" ref="U604:AD630" si="214">MAX(0,MIN(MAX(0,$M604),AA$7)-AA$6)</f>
        <v>#VALUE!</v>
      </c>
      <c r="AB604" s="275" t="e">
        <f t="shared" si="214"/>
        <v>#VALUE!</v>
      </c>
      <c r="AC604" s="275" t="e">
        <f t="shared" si="214"/>
        <v>#VALUE!</v>
      </c>
      <c r="AD604" s="275" t="e">
        <f t="shared" si="214"/>
        <v>#VALUE!</v>
      </c>
      <c r="AE604" s="276" t="e">
        <f t="shared" si="204"/>
        <v>#VALUE!</v>
      </c>
    </row>
    <row r="605" spans="1:31">
      <c r="A605" s="133" t="e">
        <f t="shared" si="205"/>
        <v>#VALUE!</v>
      </c>
      <c r="B605" s="134" t="e">
        <f t="shared" si="206"/>
        <v>#VALUE!</v>
      </c>
      <c r="C605" s="134" t="e">
        <f t="shared" si="207"/>
        <v>#VALUE!</v>
      </c>
      <c r="D605" s="135" t="e">
        <f t="shared" si="208"/>
        <v>#VALUE!</v>
      </c>
      <c r="E605" s="150" t="e">
        <f t="shared" si="196"/>
        <v>#VALUE!</v>
      </c>
      <c r="F605" s="150" t="e">
        <f t="shared" si="197"/>
        <v>#VALUE!</v>
      </c>
      <c r="G605" s="136" t="e">
        <f t="shared" si="198"/>
        <v>#VALUE!</v>
      </c>
      <c r="H605" s="148" t="e">
        <f t="shared" si="202"/>
        <v>#VALUE!</v>
      </c>
      <c r="I605" s="148" t="e">
        <f t="shared" si="209"/>
        <v>#VALUE!</v>
      </c>
      <c r="J605" s="148" t="e">
        <f t="shared" si="199"/>
        <v>#VALUE!</v>
      </c>
      <c r="K605" s="148" t="e">
        <f t="shared" si="210"/>
        <v>#VALUE!</v>
      </c>
      <c r="L605" s="148" t="e">
        <f t="shared" si="211"/>
        <v>#VALUE!</v>
      </c>
      <c r="M605" s="148" t="e">
        <f t="shared" si="200"/>
        <v>#VALUE!</v>
      </c>
      <c r="N605" s="148" t="e">
        <f t="shared" si="203"/>
        <v>#VALUE!</v>
      </c>
      <c r="O605" s="148"/>
      <c r="P605" s="148"/>
      <c r="Q605" s="148" t="e">
        <f t="shared" si="212"/>
        <v>#VALUE!</v>
      </c>
      <c r="R605" s="148" t="e">
        <f t="shared" si="213"/>
        <v>#VALUE!</v>
      </c>
      <c r="S605" s="137" t="e">
        <f t="shared" si="201"/>
        <v>#VALUE!</v>
      </c>
      <c r="T605" s="275" t="e">
        <f t="shared" si="195"/>
        <v>#VALUE!</v>
      </c>
      <c r="U605" s="275" t="e">
        <f t="shared" si="214"/>
        <v>#VALUE!</v>
      </c>
      <c r="V605" s="275" t="e">
        <f t="shared" si="214"/>
        <v>#VALUE!</v>
      </c>
      <c r="W605" s="275" t="e">
        <f t="shared" si="214"/>
        <v>#VALUE!</v>
      </c>
      <c r="X605" s="275" t="e">
        <f t="shared" si="214"/>
        <v>#VALUE!</v>
      </c>
      <c r="Y605" s="275" t="e">
        <f t="shared" si="214"/>
        <v>#VALUE!</v>
      </c>
      <c r="Z605" s="275" t="e">
        <f t="shared" si="214"/>
        <v>#VALUE!</v>
      </c>
      <c r="AA605" s="275" t="e">
        <f t="shared" si="214"/>
        <v>#VALUE!</v>
      </c>
      <c r="AB605" s="275" t="e">
        <f t="shared" si="214"/>
        <v>#VALUE!</v>
      </c>
      <c r="AC605" s="275" t="e">
        <f t="shared" si="214"/>
        <v>#VALUE!</v>
      </c>
      <c r="AD605" s="275" t="e">
        <f t="shared" si="214"/>
        <v>#VALUE!</v>
      </c>
      <c r="AE605" s="276" t="e">
        <f t="shared" si="204"/>
        <v>#VALUE!</v>
      </c>
    </row>
    <row r="606" spans="1:31">
      <c r="A606" s="133" t="e">
        <f t="shared" si="205"/>
        <v>#VALUE!</v>
      </c>
      <c r="B606" s="134" t="e">
        <f t="shared" si="206"/>
        <v>#VALUE!</v>
      </c>
      <c r="C606" s="134" t="e">
        <f t="shared" si="207"/>
        <v>#VALUE!</v>
      </c>
      <c r="D606" s="135" t="e">
        <f t="shared" si="208"/>
        <v>#VALUE!</v>
      </c>
      <c r="E606" s="150" t="e">
        <f t="shared" si="196"/>
        <v>#VALUE!</v>
      </c>
      <c r="F606" s="150" t="e">
        <f t="shared" si="197"/>
        <v>#VALUE!</v>
      </c>
      <c r="G606" s="136" t="e">
        <f t="shared" si="198"/>
        <v>#VALUE!</v>
      </c>
      <c r="H606" s="148" t="e">
        <f t="shared" si="202"/>
        <v>#VALUE!</v>
      </c>
      <c r="I606" s="148" t="e">
        <f t="shared" si="209"/>
        <v>#VALUE!</v>
      </c>
      <c r="J606" s="148" t="e">
        <f t="shared" si="199"/>
        <v>#VALUE!</v>
      </c>
      <c r="K606" s="148" t="e">
        <f t="shared" si="210"/>
        <v>#VALUE!</v>
      </c>
      <c r="L606" s="148" t="e">
        <f t="shared" si="211"/>
        <v>#VALUE!</v>
      </c>
      <c r="M606" s="148" t="e">
        <f t="shared" si="200"/>
        <v>#VALUE!</v>
      </c>
      <c r="N606" s="148" t="e">
        <f t="shared" si="203"/>
        <v>#VALUE!</v>
      </c>
      <c r="O606" s="148"/>
      <c r="P606" s="148"/>
      <c r="Q606" s="148" t="e">
        <f t="shared" si="212"/>
        <v>#VALUE!</v>
      </c>
      <c r="R606" s="148" t="e">
        <f t="shared" si="213"/>
        <v>#VALUE!</v>
      </c>
      <c r="S606" s="137" t="e">
        <f t="shared" si="201"/>
        <v>#VALUE!</v>
      </c>
      <c r="T606" s="275" t="e">
        <f t="shared" si="195"/>
        <v>#VALUE!</v>
      </c>
      <c r="U606" s="275" t="e">
        <f t="shared" si="214"/>
        <v>#VALUE!</v>
      </c>
      <c r="V606" s="275" t="e">
        <f t="shared" si="214"/>
        <v>#VALUE!</v>
      </c>
      <c r="W606" s="275" t="e">
        <f t="shared" si="214"/>
        <v>#VALUE!</v>
      </c>
      <c r="X606" s="275" t="e">
        <f t="shared" si="214"/>
        <v>#VALUE!</v>
      </c>
      <c r="Y606" s="275" t="e">
        <f t="shared" si="214"/>
        <v>#VALUE!</v>
      </c>
      <c r="Z606" s="275" t="e">
        <f t="shared" si="214"/>
        <v>#VALUE!</v>
      </c>
      <c r="AA606" s="275" t="e">
        <f t="shared" si="214"/>
        <v>#VALUE!</v>
      </c>
      <c r="AB606" s="275" t="e">
        <f t="shared" si="214"/>
        <v>#VALUE!</v>
      </c>
      <c r="AC606" s="275" t="e">
        <f t="shared" si="214"/>
        <v>#VALUE!</v>
      </c>
      <c r="AD606" s="275" t="e">
        <f t="shared" si="214"/>
        <v>#VALUE!</v>
      </c>
      <c r="AE606" s="276" t="e">
        <f t="shared" si="204"/>
        <v>#VALUE!</v>
      </c>
    </row>
    <row r="607" spans="1:31">
      <c r="A607" s="133" t="e">
        <f t="shared" si="205"/>
        <v>#VALUE!</v>
      </c>
      <c r="B607" s="134" t="e">
        <f t="shared" si="206"/>
        <v>#VALUE!</v>
      </c>
      <c r="C607" s="134" t="e">
        <f t="shared" si="207"/>
        <v>#VALUE!</v>
      </c>
      <c r="D607" s="135" t="e">
        <f t="shared" si="208"/>
        <v>#VALUE!</v>
      </c>
      <c r="E607" s="150" t="e">
        <f t="shared" si="196"/>
        <v>#VALUE!</v>
      </c>
      <c r="F607" s="150" t="e">
        <f t="shared" si="197"/>
        <v>#VALUE!</v>
      </c>
      <c r="G607" s="136" t="e">
        <f t="shared" si="198"/>
        <v>#VALUE!</v>
      </c>
      <c r="H607" s="148" t="e">
        <f t="shared" si="202"/>
        <v>#VALUE!</v>
      </c>
      <c r="I607" s="148" t="e">
        <f t="shared" si="209"/>
        <v>#VALUE!</v>
      </c>
      <c r="J607" s="148" t="e">
        <f t="shared" si="199"/>
        <v>#VALUE!</v>
      </c>
      <c r="K607" s="148" t="e">
        <f t="shared" si="210"/>
        <v>#VALUE!</v>
      </c>
      <c r="L607" s="148" t="e">
        <f t="shared" si="211"/>
        <v>#VALUE!</v>
      </c>
      <c r="M607" s="148" t="e">
        <f t="shared" si="200"/>
        <v>#VALUE!</v>
      </c>
      <c r="N607" s="148" t="e">
        <f t="shared" si="203"/>
        <v>#VALUE!</v>
      </c>
      <c r="O607" s="148"/>
      <c r="P607" s="148"/>
      <c r="Q607" s="148" t="e">
        <f t="shared" si="212"/>
        <v>#VALUE!</v>
      </c>
      <c r="R607" s="148" t="e">
        <f t="shared" si="213"/>
        <v>#VALUE!</v>
      </c>
      <c r="S607" s="137" t="e">
        <f t="shared" si="201"/>
        <v>#VALUE!</v>
      </c>
      <c r="T607" s="275" t="e">
        <f t="shared" si="195"/>
        <v>#VALUE!</v>
      </c>
      <c r="U607" s="275" t="e">
        <f t="shared" si="214"/>
        <v>#VALUE!</v>
      </c>
      <c r="V607" s="275" t="e">
        <f t="shared" si="214"/>
        <v>#VALUE!</v>
      </c>
      <c r="W607" s="275" t="e">
        <f t="shared" si="214"/>
        <v>#VALUE!</v>
      </c>
      <c r="X607" s="275" t="e">
        <f t="shared" si="214"/>
        <v>#VALUE!</v>
      </c>
      <c r="Y607" s="275" t="e">
        <f t="shared" si="214"/>
        <v>#VALUE!</v>
      </c>
      <c r="Z607" s="275" t="e">
        <f t="shared" si="214"/>
        <v>#VALUE!</v>
      </c>
      <c r="AA607" s="275" t="e">
        <f t="shared" si="214"/>
        <v>#VALUE!</v>
      </c>
      <c r="AB607" s="275" t="e">
        <f t="shared" si="214"/>
        <v>#VALUE!</v>
      </c>
      <c r="AC607" s="275" t="e">
        <f t="shared" si="214"/>
        <v>#VALUE!</v>
      </c>
      <c r="AD607" s="275" t="e">
        <f t="shared" si="214"/>
        <v>#VALUE!</v>
      </c>
      <c r="AE607" s="276" t="e">
        <f t="shared" si="204"/>
        <v>#VALUE!</v>
      </c>
    </row>
    <row r="608" spans="1:31">
      <c r="A608" s="133" t="e">
        <f t="shared" si="205"/>
        <v>#VALUE!</v>
      </c>
      <c r="B608" s="134" t="e">
        <f t="shared" si="206"/>
        <v>#VALUE!</v>
      </c>
      <c r="C608" s="134" t="e">
        <f t="shared" si="207"/>
        <v>#VALUE!</v>
      </c>
      <c r="D608" s="135" t="e">
        <f t="shared" si="208"/>
        <v>#VALUE!</v>
      </c>
      <c r="E608" s="150" t="e">
        <f t="shared" si="196"/>
        <v>#VALUE!</v>
      </c>
      <c r="F608" s="150" t="e">
        <f t="shared" si="197"/>
        <v>#VALUE!</v>
      </c>
      <c r="G608" s="136" t="e">
        <f t="shared" si="198"/>
        <v>#VALUE!</v>
      </c>
      <c r="H608" s="148" t="e">
        <f t="shared" si="202"/>
        <v>#VALUE!</v>
      </c>
      <c r="I608" s="148" t="e">
        <f t="shared" si="209"/>
        <v>#VALUE!</v>
      </c>
      <c r="J608" s="148" t="e">
        <f t="shared" si="199"/>
        <v>#VALUE!</v>
      </c>
      <c r="K608" s="148" t="e">
        <f t="shared" si="210"/>
        <v>#VALUE!</v>
      </c>
      <c r="L608" s="148" t="e">
        <f t="shared" si="211"/>
        <v>#VALUE!</v>
      </c>
      <c r="M608" s="148" t="e">
        <f t="shared" si="200"/>
        <v>#VALUE!</v>
      </c>
      <c r="N608" s="148" t="e">
        <f t="shared" si="203"/>
        <v>#VALUE!</v>
      </c>
      <c r="O608" s="148"/>
      <c r="P608" s="148"/>
      <c r="Q608" s="148" t="e">
        <f t="shared" si="212"/>
        <v>#VALUE!</v>
      </c>
      <c r="R608" s="148" t="e">
        <f t="shared" si="213"/>
        <v>#VALUE!</v>
      </c>
      <c r="S608" s="137" t="e">
        <f t="shared" si="201"/>
        <v>#VALUE!</v>
      </c>
      <c r="T608" s="275" t="e">
        <f t="shared" si="195"/>
        <v>#VALUE!</v>
      </c>
      <c r="U608" s="275" t="e">
        <f t="shared" si="214"/>
        <v>#VALUE!</v>
      </c>
      <c r="V608" s="275" t="e">
        <f t="shared" si="214"/>
        <v>#VALUE!</v>
      </c>
      <c r="W608" s="275" t="e">
        <f t="shared" si="214"/>
        <v>#VALUE!</v>
      </c>
      <c r="X608" s="275" t="e">
        <f t="shared" si="214"/>
        <v>#VALUE!</v>
      </c>
      <c r="Y608" s="275" t="e">
        <f t="shared" si="214"/>
        <v>#VALUE!</v>
      </c>
      <c r="Z608" s="275" t="e">
        <f t="shared" si="214"/>
        <v>#VALUE!</v>
      </c>
      <c r="AA608" s="275" t="e">
        <f t="shared" si="214"/>
        <v>#VALUE!</v>
      </c>
      <c r="AB608" s="275" t="e">
        <f t="shared" si="214"/>
        <v>#VALUE!</v>
      </c>
      <c r="AC608" s="275" t="e">
        <f t="shared" si="214"/>
        <v>#VALUE!</v>
      </c>
      <c r="AD608" s="275" t="e">
        <f t="shared" si="214"/>
        <v>#VALUE!</v>
      </c>
      <c r="AE608" s="276" t="e">
        <f t="shared" si="204"/>
        <v>#VALUE!</v>
      </c>
    </row>
    <row r="609" spans="1:31">
      <c r="A609" s="133" t="e">
        <f t="shared" si="205"/>
        <v>#VALUE!</v>
      </c>
      <c r="B609" s="134" t="e">
        <f t="shared" si="206"/>
        <v>#VALUE!</v>
      </c>
      <c r="C609" s="134" t="e">
        <f t="shared" si="207"/>
        <v>#VALUE!</v>
      </c>
      <c r="D609" s="135" t="e">
        <f t="shared" si="208"/>
        <v>#VALUE!</v>
      </c>
      <c r="E609" s="150" t="e">
        <f t="shared" si="196"/>
        <v>#VALUE!</v>
      </c>
      <c r="F609" s="150" t="e">
        <f t="shared" si="197"/>
        <v>#VALUE!</v>
      </c>
      <c r="G609" s="136" t="e">
        <f t="shared" si="198"/>
        <v>#VALUE!</v>
      </c>
      <c r="H609" s="148" t="e">
        <f t="shared" si="202"/>
        <v>#VALUE!</v>
      </c>
      <c r="I609" s="148" t="e">
        <f t="shared" si="209"/>
        <v>#VALUE!</v>
      </c>
      <c r="J609" s="148" t="e">
        <f t="shared" si="199"/>
        <v>#VALUE!</v>
      </c>
      <c r="K609" s="148" t="e">
        <f t="shared" si="210"/>
        <v>#VALUE!</v>
      </c>
      <c r="L609" s="148" t="e">
        <f t="shared" si="211"/>
        <v>#VALUE!</v>
      </c>
      <c r="M609" s="148" t="e">
        <f t="shared" si="200"/>
        <v>#VALUE!</v>
      </c>
      <c r="N609" s="148" t="e">
        <f t="shared" si="203"/>
        <v>#VALUE!</v>
      </c>
      <c r="O609" s="148"/>
      <c r="P609" s="148"/>
      <c r="Q609" s="148" t="e">
        <f t="shared" si="212"/>
        <v>#VALUE!</v>
      </c>
      <c r="R609" s="148" t="e">
        <f t="shared" si="213"/>
        <v>#VALUE!</v>
      </c>
      <c r="S609" s="137" t="e">
        <f t="shared" si="201"/>
        <v>#VALUE!</v>
      </c>
      <c r="T609" s="275" t="e">
        <f t="shared" si="195"/>
        <v>#VALUE!</v>
      </c>
      <c r="U609" s="275" t="e">
        <f t="shared" si="214"/>
        <v>#VALUE!</v>
      </c>
      <c r="V609" s="275" t="e">
        <f t="shared" si="214"/>
        <v>#VALUE!</v>
      </c>
      <c r="W609" s="275" t="e">
        <f t="shared" si="214"/>
        <v>#VALUE!</v>
      </c>
      <c r="X609" s="275" t="e">
        <f t="shared" si="214"/>
        <v>#VALUE!</v>
      </c>
      <c r="Y609" s="275" t="e">
        <f t="shared" si="214"/>
        <v>#VALUE!</v>
      </c>
      <c r="Z609" s="275" t="e">
        <f t="shared" si="214"/>
        <v>#VALUE!</v>
      </c>
      <c r="AA609" s="275" t="e">
        <f t="shared" si="214"/>
        <v>#VALUE!</v>
      </c>
      <c r="AB609" s="275" t="e">
        <f t="shared" si="214"/>
        <v>#VALUE!</v>
      </c>
      <c r="AC609" s="275" t="e">
        <f t="shared" si="214"/>
        <v>#VALUE!</v>
      </c>
      <c r="AD609" s="275" t="e">
        <f t="shared" si="214"/>
        <v>#VALUE!</v>
      </c>
      <c r="AE609" s="276" t="e">
        <f t="shared" si="204"/>
        <v>#VALUE!</v>
      </c>
    </row>
    <row r="610" spans="1:31">
      <c r="A610" s="133" t="e">
        <f t="shared" si="205"/>
        <v>#VALUE!</v>
      </c>
      <c r="B610" s="134" t="e">
        <f t="shared" si="206"/>
        <v>#VALUE!</v>
      </c>
      <c r="C610" s="134" t="e">
        <f t="shared" si="207"/>
        <v>#VALUE!</v>
      </c>
      <c r="D610" s="135" t="e">
        <f t="shared" si="208"/>
        <v>#VALUE!</v>
      </c>
      <c r="E610" s="150" t="e">
        <f t="shared" si="196"/>
        <v>#VALUE!</v>
      </c>
      <c r="F610" s="150" t="e">
        <f t="shared" si="197"/>
        <v>#VALUE!</v>
      </c>
      <c r="G610" s="136" t="e">
        <f t="shared" si="198"/>
        <v>#VALUE!</v>
      </c>
      <c r="H610" s="148" t="e">
        <f t="shared" si="202"/>
        <v>#VALUE!</v>
      </c>
      <c r="I610" s="148" t="e">
        <f t="shared" si="209"/>
        <v>#VALUE!</v>
      </c>
      <c r="J610" s="148" t="e">
        <f t="shared" si="199"/>
        <v>#VALUE!</v>
      </c>
      <c r="K610" s="148" t="e">
        <f t="shared" si="210"/>
        <v>#VALUE!</v>
      </c>
      <c r="L610" s="148" t="e">
        <f t="shared" si="211"/>
        <v>#VALUE!</v>
      </c>
      <c r="M610" s="148" t="e">
        <f t="shared" si="200"/>
        <v>#VALUE!</v>
      </c>
      <c r="N610" s="148" t="e">
        <f t="shared" si="203"/>
        <v>#VALUE!</v>
      </c>
      <c r="O610" s="148"/>
      <c r="P610" s="148"/>
      <c r="Q610" s="148" t="e">
        <f t="shared" si="212"/>
        <v>#VALUE!</v>
      </c>
      <c r="R610" s="148" t="e">
        <f t="shared" si="213"/>
        <v>#VALUE!</v>
      </c>
      <c r="S610" s="137" t="e">
        <f t="shared" si="201"/>
        <v>#VALUE!</v>
      </c>
      <c r="T610" s="275" t="e">
        <f t="shared" si="195"/>
        <v>#VALUE!</v>
      </c>
      <c r="U610" s="275" t="e">
        <f t="shared" si="214"/>
        <v>#VALUE!</v>
      </c>
      <c r="V610" s="275" t="e">
        <f t="shared" si="214"/>
        <v>#VALUE!</v>
      </c>
      <c r="W610" s="275" t="e">
        <f t="shared" si="214"/>
        <v>#VALUE!</v>
      </c>
      <c r="X610" s="275" t="e">
        <f t="shared" si="214"/>
        <v>#VALUE!</v>
      </c>
      <c r="Y610" s="275" t="e">
        <f t="shared" si="214"/>
        <v>#VALUE!</v>
      </c>
      <c r="Z610" s="275" t="e">
        <f t="shared" si="214"/>
        <v>#VALUE!</v>
      </c>
      <c r="AA610" s="275" t="e">
        <f t="shared" si="214"/>
        <v>#VALUE!</v>
      </c>
      <c r="AB610" s="275" t="e">
        <f t="shared" si="214"/>
        <v>#VALUE!</v>
      </c>
      <c r="AC610" s="275" t="e">
        <f t="shared" si="214"/>
        <v>#VALUE!</v>
      </c>
      <c r="AD610" s="275" t="e">
        <f t="shared" si="214"/>
        <v>#VALUE!</v>
      </c>
      <c r="AE610" s="276" t="e">
        <f t="shared" si="204"/>
        <v>#VALUE!</v>
      </c>
    </row>
    <row r="611" spans="1:31">
      <c r="A611" s="133" t="e">
        <f t="shared" si="205"/>
        <v>#VALUE!</v>
      </c>
      <c r="B611" s="134" t="e">
        <f t="shared" si="206"/>
        <v>#VALUE!</v>
      </c>
      <c r="C611" s="134" t="e">
        <f t="shared" si="207"/>
        <v>#VALUE!</v>
      </c>
      <c r="D611" s="135" t="e">
        <f t="shared" si="208"/>
        <v>#VALUE!</v>
      </c>
      <c r="E611" s="150" t="e">
        <f t="shared" si="196"/>
        <v>#VALUE!</v>
      </c>
      <c r="F611" s="150" t="e">
        <f t="shared" si="197"/>
        <v>#VALUE!</v>
      </c>
      <c r="G611" s="136" t="e">
        <f t="shared" si="198"/>
        <v>#VALUE!</v>
      </c>
      <c r="H611" s="148" t="e">
        <f t="shared" si="202"/>
        <v>#VALUE!</v>
      </c>
      <c r="I611" s="148" t="e">
        <f t="shared" si="209"/>
        <v>#VALUE!</v>
      </c>
      <c r="J611" s="148" t="e">
        <f t="shared" si="199"/>
        <v>#VALUE!</v>
      </c>
      <c r="K611" s="148" t="e">
        <f t="shared" si="210"/>
        <v>#VALUE!</v>
      </c>
      <c r="L611" s="148" t="e">
        <f t="shared" si="211"/>
        <v>#VALUE!</v>
      </c>
      <c r="M611" s="148" t="e">
        <f t="shared" si="200"/>
        <v>#VALUE!</v>
      </c>
      <c r="N611" s="148" t="e">
        <f t="shared" si="203"/>
        <v>#VALUE!</v>
      </c>
      <c r="O611" s="148"/>
      <c r="P611" s="148"/>
      <c r="Q611" s="148" t="e">
        <f t="shared" si="212"/>
        <v>#VALUE!</v>
      </c>
      <c r="R611" s="148" t="e">
        <f t="shared" si="213"/>
        <v>#VALUE!</v>
      </c>
      <c r="S611" s="137" t="e">
        <f t="shared" si="201"/>
        <v>#VALUE!</v>
      </c>
      <c r="T611" s="275" t="e">
        <f t="shared" si="195"/>
        <v>#VALUE!</v>
      </c>
      <c r="U611" s="275" t="e">
        <f t="shared" si="214"/>
        <v>#VALUE!</v>
      </c>
      <c r="V611" s="275" t="e">
        <f t="shared" si="214"/>
        <v>#VALUE!</v>
      </c>
      <c r="W611" s="275" t="e">
        <f t="shared" si="214"/>
        <v>#VALUE!</v>
      </c>
      <c r="X611" s="275" t="e">
        <f t="shared" si="214"/>
        <v>#VALUE!</v>
      </c>
      <c r="Y611" s="275" t="e">
        <f t="shared" si="214"/>
        <v>#VALUE!</v>
      </c>
      <c r="Z611" s="275" t="e">
        <f t="shared" si="214"/>
        <v>#VALUE!</v>
      </c>
      <c r="AA611" s="275" t="e">
        <f t="shared" si="214"/>
        <v>#VALUE!</v>
      </c>
      <c r="AB611" s="275" t="e">
        <f t="shared" si="214"/>
        <v>#VALUE!</v>
      </c>
      <c r="AC611" s="275" t="e">
        <f t="shared" si="214"/>
        <v>#VALUE!</v>
      </c>
      <c r="AD611" s="275" t="e">
        <f t="shared" si="214"/>
        <v>#VALUE!</v>
      </c>
      <c r="AE611" s="276" t="e">
        <f t="shared" si="204"/>
        <v>#VALUE!</v>
      </c>
    </row>
    <row r="612" spans="1:31">
      <c r="A612" s="133" t="e">
        <f t="shared" si="205"/>
        <v>#VALUE!</v>
      </c>
      <c r="B612" s="134" t="e">
        <f t="shared" si="206"/>
        <v>#VALUE!</v>
      </c>
      <c r="C612" s="134" t="e">
        <f t="shared" si="207"/>
        <v>#VALUE!</v>
      </c>
      <c r="D612" s="135" t="e">
        <f t="shared" si="208"/>
        <v>#VALUE!</v>
      </c>
      <c r="E612" s="150" t="e">
        <f t="shared" si="196"/>
        <v>#VALUE!</v>
      </c>
      <c r="F612" s="150" t="e">
        <f t="shared" si="197"/>
        <v>#VALUE!</v>
      </c>
      <c r="G612" s="136" t="e">
        <f t="shared" si="198"/>
        <v>#VALUE!</v>
      </c>
      <c r="H612" s="148" t="e">
        <f t="shared" si="202"/>
        <v>#VALUE!</v>
      </c>
      <c r="I612" s="148" t="e">
        <f t="shared" si="209"/>
        <v>#VALUE!</v>
      </c>
      <c r="J612" s="148" t="e">
        <f t="shared" si="199"/>
        <v>#VALUE!</v>
      </c>
      <c r="K612" s="148" t="e">
        <f t="shared" si="210"/>
        <v>#VALUE!</v>
      </c>
      <c r="L612" s="148" t="e">
        <f t="shared" si="211"/>
        <v>#VALUE!</v>
      </c>
      <c r="M612" s="148" t="e">
        <f t="shared" si="200"/>
        <v>#VALUE!</v>
      </c>
      <c r="N612" s="148" t="e">
        <f t="shared" si="203"/>
        <v>#VALUE!</v>
      </c>
      <c r="O612" s="148"/>
      <c r="P612" s="148"/>
      <c r="Q612" s="148" t="e">
        <f t="shared" si="212"/>
        <v>#VALUE!</v>
      </c>
      <c r="R612" s="148" t="e">
        <f t="shared" si="213"/>
        <v>#VALUE!</v>
      </c>
      <c r="S612" s="137" t="e">
        <f t="shared" si="201"/>
        <v>#VALUE!</v>
      </c>
      <c r="T612" s="275" t="e">
        <f t="shared" si="195"/>
        <v>#VALUE!</v>
      </c>
      <c r="U612" s="275" t="e">
        <f t="shared" si="214"/>
        <v>#VALUE!</v>
      </c>
      <c r="V612" s="275" t="e">
        <f t="shared" si="214"/>
        <v>#VALUE!</v>
      </c>
      <c r="W612" s="275" t="e">
        <f t="shared" si="214"/>
        <v>#VALUE!</v>
      </c>
      <c r="X612" s="275" t="e">
        <f t="shared" si="214"/>
        <v>#VALUE!</v>
      </c>
      <c r="Y612" s="275" t="e">
        <f t="shared" si="214"/>
        <v>#VALUE!</v>
      </c>
      <c r="Z612" s="275" t="e">
        <f t="shared" si="214"/>
        <v>#VALUE!</v>
      </c>
      <c r="AA612" s="275" t="e">
        <f t="shared" si="214"/>
        <v>#VALUE!</v>
      </c>
      <c r="AB612" s="275" t="e">
        <f t="shared" si="214"/>
        <v>#VALUE!</v>
      </c>
      <c r="AC612" s="275" t="e">
        <f t="shared" si="214"/>
        <v>#VALUE!</v>
      </c>
      <c r="AD612" s="275" t="e">
        <f t="shared" si="214"/>
        <v>#VALUE!</v>
      </c>
      <c r="AE612" s="276" t="e">
        <f t="shared" si="204"/>
        <v>#VALUE!</v>
      </c>
    </row>
    <row r="613" spans="1:31">
      <c r="A613" s="133" t="e">
        <f t="shared" si="205"/>
        <v>#VALUE!</v>
      </c>
      <c r="B613" s="134" t="e">
        <f t="shared" si="206"/>
        <v>#VALUE!</v>
      </c>
      <c r="C613" s="134" t="e">
        <f t="shared" si="207"/>
        <v>#VALUE!</v>
      </c>
      <c r="D613" s="135" t="e">
        <f t="shared" si="208"/>
        <v>#VALUE!</v>
      </c>
      <c r="E613" s="150" t="e">
        <f t="shared" si="196"/>
        <v>#VALUE!</v>
      </c>
      <c r="F613" s="150" t="e">
        <f t="shared" si="197"/>
        <v>#VALUE!</v>
      </c>
      <c r="G613" s="136" t="e">
        <f t="shared" si="198"/>
        <v>#VALUE!</v>
      </c>
      <c r="H613" s="148" t="e">
        <f t="shared" si="202"/>
        <v>#VALUE!</v>
      </c>
      <c r="I613" s="148" t="e">
        <f t="shared" si="209"/>
        <v>#VALUE!</v>
      </c>
      <c r="J613" s="148" t="e">
        <f t="shared" si="199"/>
        <v>#VALUE!</v>
      </c>
      <c r="K613" s="148" t="e">
        <f t="shared" si="210"/>
        <v>#VALUE!</v>
      </c>
      <c r="L613" s="148" t="e">
        <f t="shared" si="211"/>
        <v>#VALUE!</v>
      </c>
      <c r="M613" s="148" t="e">
        <f t="shared" si="200"/>
        <v>#VALUE!</v>
      </c>
      <c r="N613" s="148" t="e">
        <f t="shared" si="203"/>
        <v>#VALUE!</v>
      </c>
      <c r="O613" s="148"/>
      <c r="P613" s="148"/>
      <c r="Q613" s="148" t="e">
        <f t="shared" si="212"/>
        <v>#VALUE!</v>
      </c>
      <c r="R613" s="148" t="e">
        <f t="shared" si="213"/>
        <v>#VALUE!</v>
      </c>
      <c r="S613" s="137" t="e">
        <f t="shared" si="201"/>
        <v>#VALUE!</v>
      </c>
      <c r="T613" s="275" t="e">
        <f t="shared" si="195"/>
        <v>#VALUE!</v>
      </c>
      <c r="U613" s="275" t="e">
        <f t="shared" si="214"/>
        <v>#VALUE!</v>
      </c>
      <c r="V613" s="275" t="e">
        <f t="shared" si="214"/>
        <v>#VALUE!</v>
      </c>
      <c r="W613" s="275" t="e">
        <f t="shared" si="214"/>
        <v>#VALUE!</v>
      </c>
      <c r="X613" s="275" t="e">
        <f t="shared" si="214"/>
        <v>#VALUE!</v>
      </c>
      <c r="Y613" s="275" t="e">
        <f t="shared" si="214"/>
        <v>#VALUE!</v>
      </c>
      <c r="Z613" s="275" t="e">
        <f t="shared" si="214"/>
        <v>#VALUE!</v>
      </c>
      <c r="AA613" s="275" t="e">
        <f t="shared" si="214"/>
        <v>#VALUE!</v>
      </c>
      <c r="AB613" s="275" t="e">
        <f t="shared" si="214"/>
        <v>#VALUE!</v>
      </c>
      <c r="AC613" s="275" t="e">
        <f t="shared" si="214"/>
        <v>#VALUE!</v>
      </c>
      <c r="AD613" s="275" t="e">
        <f t="shared" si="214"/>
        <v>#VALUE!</v>
      </c>
      <c r="AE613" s="276" t="e">
        <f t="shared" si="204"/>
        <v>#VALUE!</v>
      </c>
    </row>
    <row r="614" spans="1:31">
      <c r="A614" s="133" t="e">
        <f t="shared" si="205"/>
        <v>#VALUE!</v>
      </c>
      <c r="B614" s="134" t="e">
        <f t="shared" si="206"/>
        <v>#VALUE!</v>
      </c>
      <c r="C614" s="134" t="e">
        <f t="shared" si="207"/>
        <v>#VALUE!</v>
      </c>
      <c r="D614" s="135" t="e">
        <f t="shared" si="208"/>
        <v>#VALUE!</v>
      </c>
      <c r="E614" s="150" t="e">
        <f t="shared" si="196"/>
        <v>#VALUE!</v>
      </c>
      <c r="F614" s="150" t="e">
        <f t="shared" si="197"/>
        <v>#VALUE!</v>
      </c>
      <c r="G614" s="136" t="e">
        <f t="shared" si="198"/>
        <v>#VALUE!</v>
      </c>
      <c r="H614" s="148" t="e">
        <f t="shared" si="202"/>
        <v>#VALUE!</v>
      </c>
      <c r="I614" s="148" t="e">
        <f t="shared" si="209"/>
        <v>#VALUE!</v>
      </c>
      <c r="J614" s="148" t="e">
        <f t="shared" si="199"/>
        <v>#VALUE!</v>
      </c>
      <c r="K614" s="148" t="e">
        <f t="shared" si="210"/>
        <v>#VALUE!</v>
      </c>
      <c r="L614" s="148" t="e">
        <f t="shared" si="211"/>
        <v>#VALUE!</v>
      </c>
      <c r="M614" s="148" t="e">
        <f t="shared" si="200"/>
        <v>#VALUE!</v>
      </c>
      <c r="N614" s="148" t="e">
        <f t="shared" si="203"/>
        <v>#VALUE!</v>
      </c>
      <c r="O614" s="148"/>
      <c r="P614" s="148"/>
      <c r="Q614" s="148" t="e">
        <f t="shared" si="212"/>
        <v>#VALUE!</v>
      </c>
      <c r="R614" s="148" t="e">
        <f t="shared" si="213"/>
        <v>#VALUE!</v>
      </c>
      <c r="S614" s="137" t="e">
        <f t="shared" si="201"/>
        <v>#VALUE!</v>
      </c>
      <c r="T614" s="275" t="e">
        <f t="shared" si="195"/>
        <v>#VALUE!</v>
      </c>
      <c r="U614" s="275" t="e">
        <f t="shared" si="214"/>
        <v>#VALUE!</v>
      </c>
      <c r="V614" s="275" t="e">
        <f t="shared" si="214"/>
        <v>#VALUE!</v>
      </c>
      <c r="W614" s="275" t="e">
        <f t="shared" si="214"/>
        <v>#VALUE!</v>
      </c>
      <c r="X614" s="275" t="e">
        <f t="shared" si="214"/>
        <v>#VALUE!</v>
      </c>
      <c r="Y614" s="275" t="e">
        <f t="shared" si="214"/>
        <v>#VALUE!</v>
      </c>
      <c r="Z614" s="275" t="e">
        <f t="shared" si="214"/>
        <v>#VALUE!</v>
      </c>
      <c r="AA614" s="275" t="e">
        <f t="shared" si="214"/>
        <v>#VALUE!</v>
      </c>
      <c r="AB614" s="275" t="e">
        <f t="shared" si="214"/>
        <v>#VALUE!</v>
      </c>
      <c r="AC614" s="275" t="e">
        <f t="shared" si="214"/>
        <v>#VALUE!</v>
      </c>
      <c r="AD614" s="275" t="e">
        <f t="shared" si="214"/>
        <v>#VALUE!</v>
      </c>
      <c r="AE614" s="276" t="e">
        <f t="shared" si="204"/>
        <v>#VALUE!</v>
      </c>
    </row>
    <row r="615" spans="1:31">
      <c r="A615" s="133" t="e">
        <f t="shared" si="205"/>
        <v>#VALUE!</v>
      </c>
      <c r="B615" s="134" t="e">
        <f t="shared" si="206"/>
        <v>#VALUE!</v>
      </c>
      <c r="C615" s="134" t="e">
        <f t="shared" si="207"/>
        <v>#VALUE!</v>
      </c>
      <c r="D615" s="135" t="e">
        <f t="shared" si="208"/>
        <v>#VALUE!</v>
      </c>
      <c r="E615" s="150" t="e">
        <f t="shared" si="196"/>
        <v>#VALUE!</v>
      </c>
      <c r="F615" s="150" t="e">
        <f t="shared" si="197"/>
        <v>#VALUE!</v>
      </c>
      <c r="G615" s="136" t="e">
        <f t="shared" si="198"/>
        <v>#VALUE!</v>
      </c>
      <c r="H615" s="148" t="e">
        <f t="shared" si="202"/>
        <v>#VALUE!</v>
      </c>
      <c r="I615" s="148" t="e">
        <f t="shared" si="209"/>
        <v>#VALUE!</v>
      </c>
      <c r="J615" s="148" t="e">
        <f t="shared" si="199"/>
        <v>#VALUE!</v>
      </c>
      <c r="K615" s="148" t="e">
        <f t="shared" si="210"/>
        <v>#VALUE!</v>
      </c>
      <c r="L615" s="148" t="e">
        <f t="shared" si="211"/>
        <v>#VALUE!</v>
      </c>
      <c r="M615" s="148" t="e">
        <f t="shared" si="200"/>
        <v>#VALUE!</v>
      </c>
      <c r="N615" s="148" t="e">
        <f t="shared" si="203"/>
        <v>#VALUE!</v>
      </c>
      <c r="O615" s="148"/>
      <c r="P615" s="148"/>
      <c r="Q615" s="148" t="e">
        <f t="shared" si="212"/>
        <v>#VALUE!</v>
      </c>
      <c r="R615" s="148" t="e">
        <f t="shared" si="213"/>
        <v>#VALUE!</v>
      </c>
      <c r="S615" s="137" t="e">
        <f t="shared" si="201"/>
        <v>#VALUE!</v>
      </c>
      <c r="T615" s="275" t="e">
        <f t="shared" si="195"/>
        <v>#VALUE!</v>
      </c>
      <c r="U615" s="275" t="e">
        <f t="shared" si="214"/>
        <v>#VALUE!</v>
      </c>
      <c r="V615" s="275" t="e">
        <f t="shared" si="214"/>
        <v>#VALUE!</v>
      </c>
      <c r="W615" s="275" t="e">
        <f t="shared" si="214"/>
        <v>#VALUE!</v>
      </c>
      <c r="X615" s="275" t="e">
        <f t="shared" si="214"/>
        <v>#VALUE!</v>
      </c>
      <c r="Y615" s="275" t="e">
        <f t="shared" si="214"/>
        <v>#VALUE!</v>
      </c>
      <c r="Z615" s="275" t="e">
        <f t="shared" si="214"/>
        <v>#VALUE!</v>
      </c>
      <c r="AA615" s="275" t="e">
        <f t="shared" si="214"/>
        <v>#VALUE!</v>
      </c>
      <c r="AB615" s="275" t="e">
        <f t="shared" si="214"/>
        <v>#VALUE!</v>
      </c>
      <c r="AC615" s="275" t="e">
        <f t="shared" si="214"/>
        <v>#VALUE!</v>
      </c>
      <c r="AD615" s="275" t="e">
        <f t="shared" si="214"/>
        <v>#VALUE!</v>
      </c>
      <c r="AE615" s="276" t="e">
        <f t="shared" si="204"/>
        <v>#VALUE!</v>
      </c>
    </row>
    <row r="616" spans="1:31">
      <c r="A616" s="133" t="e">
        <f t="shared" si="205"/>
        <v>#VALUE!</v>
      </c>
      <c r="B616" s="134" t="e">
        <f t="shared" si="206"/>
        <v>#VALUE!</v>
      </c>
      <c r="C616" s="134" t="e">
        <f t="shared" si="207"/>
        <v>#VALUE!</v>
      </c>
      <c r="D616" s="135" t="e">
        <f t="shared" si="208"/>
        <v>#VALUE!</v>
      </c>
      <c r="E616" s="150" t="e">
        <f t="shared" si="196"/>
        <v>#VALUE!</v>
      </c>
      <c r="F616" s="150" t="e">
        <f t="shared" si="197"/>
        <v>#VALUE!</v>
      </c>
      <c r="G616" s="136" t="e">
        <f t="shared" si="198"/>
        <v>#VALUE!</v>
      </c>
      <c r="H616" s="148" t="e">
        <f t="shared" si="202"/>
        <v>#VALUE!</v>
      </c>
      <c r="I616" s="148" t="e">
        <f t="shared" si="209"/>
        <v>#VALUE!</v>
      </c>
      <c r="J616" s="148" t="e">
        <f t="shared" si="199"/>
        <v>#VALUE!</v>
      </c>
      <c r="K616" s="148" t="e">
        <f t="shared" si="210"/>
        <v>#VALUE!</v>
      </c>
      <c r="L616" s="148" t="e">
        <f t="shared" si="211"/>
        <v>#VALUE!</v>
      </c>
      <c r="M616" s="148" t="e">
        <f t="shared" si="200"/>
        <v>#VALUE!</v>
      </c>
      <c r="N616" s="148" t="e">
        <f t="shared" si="203"/>
        <v>#VALUE!</v>
      </c>
      <c r="O616" s="148"/>
      <c r="P616" s="148"/>
      <c r="Q616" s="148" t="e">
        <f t="shared" si="212"/>
        <v>#VALUE!</v>
      </c>
      <c r="R616" s="148" t="e">
        <f t="shared" si="213"/>
        <v>#VALUE!</v>
      </c>
      <c r="S616" s="137" t="e">
        <f t="shared" si="201"/>
        <v>#VALUE!</v>
      </c>
      <c r="T616" s="275" t="e">
        <f t="shared" si="195"/>
        <v>#VALUE!</v>
      </c>
      <c r="U616" s="275" t="e">
        <f t="shared" si="214"/>
        <v>#VALUE!</v>
      </c>
      <c r="V616" s="275" t="e">
        <f t="shared" si="214"/>
        <v>#VALUE!</v>
      </c>
      <c r="W616" s="275" t="e">
        <f t="shared" si="214"/>
        <v>#VALUE!</v>
      </c>
      <c r="X616" s="275" t="e">
        <f t="shared" si="214"/>
        <v>#VALUE!</v>
      </c>
      <c r="Y616" s="275" t="e">
        <f t="shared" si="214"/>
        <v>#VALUE!</v>
      </c>
      <c r="Z616" s="275" t="e">
        <f t="shared" si="214"/>
        <v>#VALUE!</v>
      </c>
      <c r="AA616" s="275" t="e">
        <f t="shared" si="214"/>
        <v>#VALUE!</v>
      </c>
      <c r="AB616" s="275" t="e">
        <f t="shared" si="214"/>
        <v>#VALUE!</v>
      </c>
      <c r="AC616" s="275" t="e">
        <f t="shared" si="214"/>
        <v>#VALUE!</v>
      </c>
      <c r="AD616" s="275" t="e">
        <f t="shared" si="214"/>
        <v>#VALUE!</v>
      </c>
      <c r="AE616" s="276" t="e">
        <f t="shared" si="204"/>
        <v>#VALUE!</v>
      </c>
    </row>
    <row r="617" spans="1:31">
      <c r="A617" s="133" t="e">
        <f t="shared" si="205"/>
        <v>#VALUE!</v>
      </c>
      <c r="B617" s="134" t="e">
        <f t="shared" si="206"/>
        <v>#VALUE!</v>
      </c>
      <c r="C617" s="134" t="e">
        <f t="shared" si="207"/>
        <v>#VALUE!</v>
      </c>
      <c r="D617" s="135" t="e">
        <f t="shared" si="208"/>
        <v>#VALUE!</v>
      </c>
      <c r="E617" s="150" t="e">
        <f t="shared" si="196"/>
        <v>#VALUE!</v>
      </c>
      <c r="F617" s="150" t="e">
        <f t="shared" si="197"/>
        <v>#VALUE!</v>
      </c>
      <c r="G617" s="136" t="e">
        <f t="shared" si="198"/>
        <v>#VALUE!</v>
      </c>
      <c r="H617" s="148" t="e">
        <f t="shared" si="202"/>
        <v>#VALUE!</v>
      </c>
      <c r="I617" s="148" t="e">
        <f t="shared" si="209"/>
        <v>#VALUE!</v>
      </c>
      <c r="J617" s="148" t="e">
        <f t="shared" si="199"/>
        <v>#VALUE!</v>
      </c>
      <c r="K617" s="148" t="e">
        <f t="shared" si="210"/>
        <v>#VALUE!</v>
      </c>
      <c r="L617" s="148" t="e">
        <f t="shared" si="211"/>
        <v>#VALUE!</v>
      </c>
      <c r="M617" s="148" t="e">
        <f t="shared" si="200"/>
        <v>#VALUE!</v>
      </c>
      <c r="N617" s="148" t="e">
        <f t="shared" si="203"/>
        <v>#VALUE!</v>
      </c>
      <c r="O617" s="148"/>
      <c r="P617" s="148"/>
      <c r="Q617" s="148" t="e">
        <f t="shared" si="212"/>
        <v>#VALUE!</v>
      </c>
      <c r="R617" s="148" t="e">
        <f t="shared" si="213"/>
        <v>#VALUE!</v>
      </c>
      <c r="S617" s="137" t="e">
        <f t="shared" si="201"/>
        <v>#VALUE!</v>
      </c>
      <c r="T617" s="275" t="e">
        <f t="shared" si="195"/>
        <v>#VALUE!</v>
      </c>
      <c r="U617" s="275" t="e">
        <f t="shared" si="214"/>
        <v>#VALUE!</v>
      </c>
      <c r="V617" s="275" t="e">
        <f t="shared" si="214"/>
        <v>#VALUE!</v>
      </c>
      <c r="W617" s="275" t="e">
        <f t="shared" si="214"/>
        <v>#VALUE!</v>
      </c>
      <c r="X617" s="275" t="e">
        <f t="shared" si="214"/>
        <v>#VALUE!</v>
      </c>
      <c r="Y617" s="275" t="e">
        <f t="shared" si="214"/>
        <v>#VALUE!</v>
      </c>
      <c r="Z617" s="275" t="e">
        <f t="shared" si="214"/>
        <v>#VALUE!</v>
      </c>
      <c r="AA617" s="275" t="e">
        <f t="shared" si="214"/>
        <v>#VALUE!</v>
      </c>
      <c r="AB617" s="275" t="e">
        <f t="shared" si="214"/>
        <v>#VALUE!</v>
      </c>
      <c r="AC617" s="275" t="e">
        <f t="shared" si="214"/>
        <v>#VALUE!</v>
      </c>
      <c r="AD617" s="275" t="e">
        <f t="shared" si="214"/>
        <v>#VALUE!</v>
      </c>
      <c r="AE617" s="276" t="e">
        <f t="shared" si="204"/>
        <v>#VALUE!</v>
      </c>
    </row>
    <row r="618" spans="1:31">
      <c r="A618" s="133" t="e">
        <f t="shared" si="205"/>
        <v>#VALUE!</v>
      </c>
      <c r="B618" s="134" t="e">
        <f t="shared" si="206"/>
        <v>#VALUE!</v>
      </c>
      <c r="C618" s="134" t="e">
        <f t="shared" si="207"/>
        <v>#VALUE!</v>
      </c>
      <c r="D618" s="135" t="e">
        <f t="shared" si="208"/>
        <v>#VALUE!</v>
      </c>
      <c r="E618" s="150" t="e">
        <f t="shared" si="196"/>
        <v>#VALUE!</v>
      </c>
      <c r="F618" s="150" t="e">
        <f t="shared" si="197"/>
        <v>#VALUE!</v>
      </c>
      <c r="G618" s="136" t="e">
        <f t="shared" si="198"/>
        <v>#VALUE!</v>
      </c>
      <c r="H618" s="148" t="e">
        <f t="shared" si="202"/>
        <v>#VALUE!</v>
      </c>
      <c r="I618" s="148" t="e">
        <f t="shared" si="209"/>
        <v>#VALUE!</v>
      </c>
      <c r="J618" s="148" t="e">
        <f t="shared" si="199"/>
        <v>#VALUE!</v>
      </c>
      <c r="K618" s="148" t="e">
        <f t="shared" si="210"/>
        <v>#VALUE!</v>
      </c>
      <c r="L618" s="148" t="e">
        <f t="shared" si="211"/>
        <v>#VALUE!</v>
      </c>
      <c r="M618" s="148" t="e">
        <f t="shared" si="200"/>
        <v>#VALUE!</v>
      </c>
      <c r="N618" s="148" t="e">
        <f t="shared" si="203"/>
        <v>#VALUE!</v>
      </c>
      <c r="O618" s="148"/>
      <c r="P618" s="148"/>
      <c r="Q618" s="148" t="e">
        <f t="shared" si="212"/>
        <v>#VALUE!</v>
      </c>
      <c r="R618" s="148" t="e">
        <f t="shared" si="213"/>
        <v>#VALUE!</v>
      </c>
      <c r="S618" s="137" t="e">
        <f t="shared" si="201"/>
        <v>#VALUE!</v>
      </c>
      <c r="T618" s="275" t="e">
        <f t="shared" si="195"/>
        <v>#VALUE!</v>
      </c>
      <c r="U618" s="275" t="e">
        <f t="shared" si="214"/>
        <v>#VALUE!</v>
      </c>
      <c r="V618" s="275" t="e">
        <f t="shared" si="214"/>
        <v>#VALUE!</v>
      </c>
      <c r="W618" s="275" t="e">
        <f t="shared" si="214"/>
        <v>#VALUE!</v>
      </c>
      <c r="X618" s="275" t="e">
        <f t="shared" si="214"/>
        <v>#VALUE!</v>
      </c>
      <c r="Y618" s="275" t="e">
        <f t="shared" si="214"/>
        <v>#VALUE!</v>
      </c>
      <c r="Z618" s="275" t="e">
        <f t="shared" si="214"/>
        <v>#VALUE!</v>
      </c>
      <c r="AA618" s="275" t="e">
        <f t="shared" si="214"/>
        <v>#VALUE!</v>
      </c>
      <c r="AB618" s="275" t="e">
        <f t="shared" si="214"/>
        <v>#VALUE!</v>
      </c>
      <c r="AC618" s="275" t="e">
        <f t="shared" si="214"/>
        <v>#VALUE!</v>
      </c>
      <c r="AD618" s="275" t="e">
        <f t="shared" si="214"/>
        <v>#VALUE!</v>
      </c>
      <c r="AE618" s="276" t="e">
        <f t="shared" si="204"/>
        <v>#VALUE!</v>
      </c>
    </row>
    <row r="619" spans="1:31">
      <c r="A619" s="133" t="e">
        <f t="shared" si="205"/>
        <v>#VALUE!</v>
      </c>
      <c r="B619" s="134" t="e">
        <f t="shared" si="206"/>
        <v>#VALUE!</v>
      </c>
      <c r="C619" s="134" t="e">
        <f t="shared" si="207"/>
        <v>#VALUE!</v>
      </c>
      <c r="D619" s="135" t="e">
        <f t="shared" si="208"/>
        <v>#VALUE!</v>
      </c>
      <c r="E619" s="150" t="e">
        <f t="shared" si="196"/>
        <v>#VALUE!</v>
      </c>
      <c r="F619" s="150" t="e">
        <f t="shared" si="197"/>
        <v>#VALUE!</v>
      </c>
      <c r="G619" s="136" t="e">
        <f t="shared" si="198"/>
        <v>#VALUE!</v>
      </c>
      <c r="H619" s="148" t="e">
        <f t="shared" si="202"/>
        <v>#VALUE!</v>
      </c>
      <c r="I619" s="148" t="e">
        <f t="shared" si="209"/>
        <v>#VALUE!</v>
      </c>
      <c r="J619" s="148" t="e">
        <f t="shared" si="199"/>
        <v>#VALUE!</v>
      </c>
      <c r="K619" s="148" t="e">
        <f t="shared" si="210"/>
        <v>#VALUE!</v>
      </c>
      <c r="L619" s="148" t="e">
        <f t="shared" si="211"/>
        <v>#VALUE!</v>
      </c>
      <c r="M619" s="148" t="e">
        <f t="shared" si="200"/>
        <v>#VALUE!</v>
      </c>
      <c r="N619" s="148" t="e">
        <f t="shared" si="203"/>
        <v>#VALUE!</v>
      </c>
      <c r="O619" s="148"/>
      <c r="P619" s="148"/>
      <c r="Q619" s="148" t="e">
        <f t="shared" si="212"/>
        <v>#VALUE!</v>
      </c>
      <c r="R619" s="148" t="e">
        <f t="shared" si="213"/>
        <v>#VALUE!</v>
      </c>
      <c r="S619" s="137" t="e">
        <f t="shared" si="201"/>
        <v>#VALUE!</v>
      </c>
      <c r="T619" s="275" t="e">
        <f t="shared" si="195"/>
        <v>#VALUE!</v>
      </c>
      <c r="U619" s="275" t="e">
        <f t="shared" si="214"/>
        <v>#VALUE!</v>
      </c>
      <c r="V619" s="275" t="e">
        <f t="shared" si="214"/>
        <v>#VALUE!</v>
      </c>
      <c r="W619" s="275" t="e">
        <f t="shared" si="214"/>
        <v>#VALUE!</v>
      </c>
      <c r="X619" s="275" t="e">
        <f t="shared" si="214"/>
        <v>#VALUE!</v>
      </c>
      <c r="Y619" s="275" t="e">
        <f t="shared" si="214"/>
        <v>#VALUE!</v>
      </c>
      <c r="Z619" s="275" t="e">
        <f t="shared" si="214"/>
        <v>#VALUE!</v>
      </c>
      <c r="AA619" s="275" t="e">
        <f t="shared" si="214"/>
        <v>#VALUE!</v>
      </c>
      <c r="AB619" s="275" t="e">
        <f t="shared" si="214"/>
        <v>#VALUE!</v>
      </c>
      <c r="AC619" s="275" t="e">
        <f t="shared" si="214"/>
        <v>#VALUE!</v>
      </c>
      <c r="AD619" s="275" t="e">
        <f t="shared" si="214"/>
        <v>#VALUE!</v>
      </c>
      <c r="AE619" s="276" t="e">
        <f t="shared" si="204"/>
        <v>#VALUE!</v>
      </c>
    </row>
    <row r="620" spans="1:31">
      <c r="A620" s="133" t="e">
        <f t="shared" si="205"/>
        <v>#VALUE!</v>
      </c>
      <c r="B620" s="134" t="e">
        <f t="shared" si="206"/>
        <v>#VALUE!</v>
      </c>
      <c r="C620" s="134" t="e">
        <f t="shared" si="207"/>
        <v>#VALUE!</v>
      </c>
      <c r="D620" s="135" t="e">
        <f t="shared" si="208"/>
        <v>#VALUE!</v>
      </c>
      <c r="E620" s="150" t="e">
        <f t="shared" si="196"/>
        <v>#VALUE!</v>
      </c>
      <c r="F620" s="150" t="e">
        <f t="shared" si="197"/>
        <v>#VALUE!</v>
      </c>
      <c r="G620" s="136" t="e">
        <f t="shared" si="198"/>
        <v>#VALUE!</v>
      </c>
      <c r="H620" s="148" t="e">
        <f t="shared" si="202"/>
        <v>#VALUE!</v>
      </c>
      <c r="I620" s="148" t="e">
        <f t="shared" si="209"/>
        <v>#VALUE!</v>
      </c>
      <c r="J620" s="148" t="e">
        <f t="shared" si="199"/>
        <v>#VALUE!</v>
      </c>
      <c r="K620" s="148" t="e">
        <f t="shared" si="210"/>
        <v>#VALUE!</v>
      </c>
      <c r="L620" s="148" t="e">
        <f t="shared" si="211"/>
        <v>#VALUE!</v>
      </c>
      <c r="M620" s="148" t="e">
        <f t="shared" si="200"/>
        <v>#VALUE!</v>
      </c>
      <c r="N620" s="148" t="e">
        <f t="shared" si="203"/>
        <v>#VALUE!</v>
      </c>
      <c r="O620" s="148"/>
      <c r="P620" s="148"/>
      <c r="Q620" s="148" t="e">
        <f t="shared" si="212"/>
        <v>#VALUE!</v>
      </c>
      <c r="R620" s="148" t="e">
        <f t="shared" si="213"/>
        <v>#VALUE!</v>
      </c>
      <c r="S620" s="137" t="e">
        <f t="shared" si="201"/>
        <v>#VALUE!</v>
      </c>
      <c r="T620" s="275" t="e">
        <f t="shared" si="195"/>
        <v>#VALUE!</v>
      </c>
      <c r="U620" s="275" t="e">
        <f t="shared" si="214"/>
        <v>#VALUE!</v>
      </c>
      <c r="V620" s="275" t="e">
        <f t="shared" si="214"/>
        <v>#VALUE!</v>
      </c>
      <c r="W620" s="275" t="e">
        <f t="shared" si="214"/>
        <v>#VALUE!</v>
      </c>
      <c r="X620" s="275" t="e">
        <f t="shared" si="214"/>
        <v>#VALUE!</v>
      </c>
      <c r="Y620" s="275" t="e">
        <f t="shared" si="214"/>
        <v>#VALUE!</v>
      </c>
      <c r="Z620" s="275" t="e">
        <f t="shared" si="214"/>
        <v>#VALUE!</v>
      </c>
      <c r="AA620" s="275" t="e">
        <f t="shared" si="214"/>
        <v>#VALUE!</v>
      </c>
      <c r="AB620" s="275" t="e">
        <f t="shared" si="214"/>
        <v>#VALUE!</v>
      </c>
      <c r="AC620" s="275" t="e">
        <f t="shared" si="214"/>
        <v>#VALUE!</v>
      </c>
      <c r="AD620" s="275" t="e">
        <f t="shared" si="214"/>
        <v>#VALUE!</v>
      </c>
      <c r="AE620" s="276" t="e">
        <f t="shared" si="204"/>
        <v>#VALUE!</v>
      </c>
    </row>
    <row r="621" spans="1:31">
      <c r="A621" s="133" t="e">
        <f t="shared" si="205"/>
        <v>#VALUE!</v>
      </c>
      <c r="B621" s="134" t="e">
        <f t="shared" si="206"/>
        <v>#VALUE!</v>
      </c>
      <c r="C621" s="134" t="e">
        <f t="shared" si="207"/>
        <v>#VALUE!</v>
      </c>
      <c r="D621" s="135" t="e">
        <f t="shared" si="208"/>
        <v>#VALUE!</v>
      </c>
      <c r="E621" s="150" t="e">
        <f t="shared" si="196"/>
        <v>#VALUE!</v>
      </c>
      <c r="F621" s="150" t="e">
        <f t="shared" si="197"/>
        <v>#VALUE!</v>
      </c>
      <c r="G621" s="136" t="e">
        <f t="shared" si="198"/>
        <v>#VALUE!</v>
      </c>
      <c r="H621" s="148" t="e">
        <f t="shared" si="202"/>
        <v>#VALUE!</v>
      </c>
      <c r="I621" s="148" t="e">
        <f t="shared" si="209"/>
        <v>#VALUE!</v>
      </c>
      <c r="J621" s="148" t="e">
        <f t="shared" si="199"/>
        <v>#VALUE!</v>
      </c>
      <c r="K621" s="148" t="e">
        <f t="shared" si="210"/>
        <v>#VALUE!</v>
      </c>
      <c r="L621" s="148" t="e">
        <f t="shared" si="211"/>
        <v>#VALUE!</v>
      </c>
      <c r="M621" s="148" t="e">
        <f t="shared" si="200"/>
        <v>#VALUE!</v>
      </c>
      <c r="N621" s="148" t="e">
        <f t="shared" si="203"/>
        <v>#VALUE!</v>
      </c>
      <c r="O621" s="148"/>
      <c r="P621" s="148"/>
      <c r="Q621" s="148" t="e">
        <f t="shared" si="212"/>
        <v>#VALUE!</v>
      </c>
      <c r="R621" s="148" t="e">
        <f t="shared" si="213"/>
        <v>#VALUE!</v>
      </c>
      <c r="S621" s="137" t="e">
        <f t="shared" si="201"/>
        <v>#VALUE!</v>
      </c>
      <c r="T621" s="275" t="e">
        <f t="shared" si="195"/>
        <v>#VALUE!</v>
      </c>
      <c r="U621" s="275" t="e">
        <f t="shared" si="214"/>
        <v>#VALUE!</v>
      </c>
      <c r="V621" s="275" t="e">
        <f t="shared" si="214"/>
        <v>#VALUE!</v>
      </c>
      <c r="W621" s="275" t="e">
        <f t="shared" si="214"/>
        <v>#VALUE!</v>
      </c>
      <c r="X621" s="275" t="e">
        <f t="shared" si="214"/>
        <v>#VALUE!</v>
      </c>
      <c r="Y621" s="275" t="e">
        <f t="shared" si="214"/>
        <v>#VALUE!</v>
      </c>
      <c r="Z621" s="275" t="e">
        <f t="shared" si="214"/>
        <v>#VALUE!</v>
      </c>
      <c r="AA621" s="275" t="e">
        <f t="shared" si="214"/>
        <v>#VALUE!</v>
      </c>
      <c r="AB621" s="275" t="e">
        <f t="shared" si="214"/>
        <v>#VALUE!</v>
      </c>
      <c r="AC621" s="275" t="e">
        <f t="shared" si="214"/>
        <v>#VALUE!</v>
      </c>
      <c r="AD621" s="275" t="e">
        <f t="shared" si="214"/>
        <v>#VALUE!</v>
      </c>
      <c r="AE621" s="276" t="e">
        <f t="shared" si="204"/>
        <v>#VALUE!</v>
      </c>
    </row>
    <row r="622" spans="1:31">
      <c r="A622" s="133" t="e">
        <f t="shared" si="205"/>
        <v>#VALUE!</v>
      </c>
      <c r="B622" s="134" t="e">
        <f t="shared" si="206"/>
        <v>#VALUE!</v>
      </c>
      <c r="C622" s="134" t="e">
        <f t="shared" si="207"/>
        <v>#VALUE!</v>
      </c>
      <c r="D622" s="135" t="e">
        <f t="shared" si="208"/>
        <v>#VALUE!</v>
      </c>
      <c r="E622" s="150" t="e">
        <f t="shared" si="196"/>
        <v>#VALUE!</v>
      </c>
      <c r="F622" s="150" t="e">
        <f t="shared" si="197"/>
        <v>#VALUE!</v>
      </c>
      <c r="G622" s="136" t="e">
        <f t="shared" si="198"/>
        <v>#VALUE!</v>
      </c>
      <c r="H622" s="148" t="e">
        <f t="shared" si="202"/>
        <v>#VALUE!</v>
      </c>
      <c r="I622" s="148" t="e">
        <f t="shared" si="209"/>
        <v>#VALUE!</v>
      </c>
      <c r="J622" s="148" t="e">
        <f t="shared" si="199"/>
        <v>#VALUE!</v>
      </c>
      <c r="K622" s="148" t="e">
        <f t="shared" si="210"/>
        <v>#VALUE!</v>
      </c>
      <c r="L622" s="148" t="e">
        <f t="shared" si="211"/>
        <v>#VALUE!</v>
      </c>
      <c r="M622" s="148" t="e">
        <f t="shared" si="200"/>
        <v>#VALUE!</v>
      </c>
      <c r="N622" s="148" t="e">
        <f t="shared" si="203"/>
        <v>#VALUE!</v>
      </c>
      <c r="O622" s="148"/>
      <c r="P622" s="148"/>
      <c r="Q622" s="148" t="e">
        <f t="shared" si="212"/>
        <v>#VALUE!</v>
      </c>
      <c r="R622" s="148" t="e">
        <f t="shared" si="213"/>
        <v>#VALUE!</v>
      </c>
      <c r="S622" s="137" t="e">
        <f t="shared" si="201"/>
        <v>#VALUE!</v>
      </c>
      <c r="T622" s="275" t="e">
        <f t="shared" si="195"/>
        <v>#VALUE!</v>
      </c>
      <c r="U622" s="275" t="e">
        <f t="shared" si="214"/>
        <v>#VALUE!</v>
      </c>
      <c r="V622" s="275" t="e">
        <f t="shared" si="214"/>
        <v>#VALUE!</v>
      </c>
      <c r="W622" s="275" t="e">
        <f t="shared" si="214"/>
        <v>#VALUE!</v>
      </c>
      <c r="X622" s="275" t="e">
        <f t="shared" si="214"/>
        <v>#VALUE!</v>
      </c>
      <c r="Y622" s="275" t="e">
        <f t="shared" si="214"/>
        <v>#VALUE!</v>
      </c>
      <c r="Z622" s="275" t="e">
        <f t="shared" si="214"/>
        <v>#VALUE!</v>
      </c>
      <c r="AA622" s="275" t="e">
        <f t="shared" si="214"/>
        <v>#VALUE!</v>
      </c>
      <c r="AB622" s="275" t="e">
        <f t="shared" si="214"/>
        <v>#VALUE!</v>
      </c>
      <c r="AC622" s="275" t="e">
        <f t="shared" si="214"/>
        <v>#VALUE!</v>
      </c>
      <c r="AD622" s="275" t="e">
        <f t="shared" si="214"/>
        <v>#VALUE!</v>
      </c>
      <c r="AE622" s="276" t="e">
        <f t="shared" si="204"/>
        <v>#VALUE!</v>
      </c>
    </row>
    <row r="623" spans="1:31">
      <c r="A623" s="133" t="e">
        <f t="shared" si="205"/>
        <v>#VALUE!</v>
      </c>
      <c r="B623" s="134" t="e">
        <f t="shared" si="206"/>
        <v>#VALUE!</v>
      </c>
      <c r="C623" s="134" t="e">
        <f t="shared" si="207"/>
        <v>#VALUE!</v>
      </c>
      <c r="D623" s="135" t="e">
        <f t="shared" si="208"/>
        <v>#VALUE!</v>
      </c>
      <c r="E623" s="150" t="e">
        <f t="shared" si="196"/>
        <v>#VALUE!</v>
      </c>
      <c r="F623" s="150" t="e">
        <f t="shared" si="197"/>
        <v>#VALUE!</v>
      </c>
      <c r="G623" s="136" t="e">
        <f t="shared" si="198"/>
        <v>#VALUE!</v>
      </c>
      <c r="H623" s="148" t="e">
        <f t="shared" si="202"/>
        <v>#VALUE!</v>
      </c>
      <c r="I623" s="148" t="e">
        <f t="shared" si="209"/>
        <v>#VALUE!</v>
      </c>
      <c r="J623" s="148" t="e">
        <f t="shared" si="199"/>
        <v>#VALUE!</v>
      </c>
      <c r="K623" s="148" t="e">
        <f t="shared" si="210"/>
        <v>#VALUE!</v>
      </c>
      <c r="L623" s="148" t="e">
        <f t="shared" si="211"/>
        <v>#VALUE!</v>
      </c>
      <c r="M623" s="148" t="e">
        <f t="shared" si="200"/>
        <v>#VALUE!</v>
      </c>
      <c r="N623" s="148" t="e">
        <f t="shared" si="203"/>
        <v>#VALUE!</v>
      </c>
      <c r="O623" s="148"/>
      <c r="P623" s="148"/>
      <c r="Q623" s="148" t="e">
        <f t="shared" si="212"/>
        <v>#VALUE!</v>
      </c>
      <c r="R623" s="148" t="e">
        <f t="shared" si="213"/>
        <v>#VALUE!</v>
      </c>
      <c r="S623" s="137" t="e">
        <f t="shared" si="201"/>
        <v>#VALUE!</v>
      </c>
      <c r="T623" s="275" t="e">
        <f t="shared" si="195"/>
        <v>#VALUE!</v>
      </c>
      <c r="U623" s="275" t="e">
        <f t="shared" si="214"/>
        <v>#VALUE!</v>
      </c>
      <c r="V623" s="275" t="e">
        <f t="shared" si="214"/>
        <v>#VALUE!</v>
      </c>
      <c r="W623" s="275" t="e">
        <f t="shared" si="214"/>
        <v>#VALUE!</v>
      </c>
      <c r="X623" s="275" t="e">
        <f t="shared" si="214"/>
        <v>#VALUE!</v>
      </c>
      <c r="Y623" s="275" t="e">
        <f t="shared" si="214"/>
        <v>#VALUE!</v>
      </c>
      <c r="Z623" s="275" t="e">
        <f t="shared" si="214"/>
        <v>#VALUE!</v>
      </c>
      <c r="AA623" s="275" t="e">
        <f t="shared" si="214"/>
        <v>#VALUE!</v>
      </c>
      <c r="AB623" s="275" t="e">
        <f t="shared" si="214"/>
        <v>#VALUE!</v>
      </c>
      <c r="AC623" s="275" t="e">
        <f t="shared" si="214"/>
        <v>#VALUE!</v>
      </c>
      <c r="AD623" s="275" t="e">
        <f t="shared" si="214"/>
        <v>#VALUE!</v>
      </c>
      <c r="AE623" s="276" t="e">
        <f t="shared" si="204"/>
        <v>#VALUE!</v>
      </c>
    </row>
    <row r="624" spans="1:31">
      <c r="A624" s="133" t="e">
        <f t="shared" si="205"/>
        <v>#VALUE!</v>
      </c>
      <c r="B624" s="134" t="e">
        <f t="shared" si="206"/>
        <v>#VALUE!</v>
      </c>
      <c r="C624" s="134" t="e">
        <f t="shared" si="207"/>
        <v>#VALUE!</v>
      </c>
      <c r="D624" s="135" t="e">
        <f t="shared" si="208"/>
        <v>#VALUE!</v>
      </c>
      <c r="E624" s="150" t="e">
        <f t="shared" si="196"/>
        <v>#VALUE!</v>
      </c>
      <c r="F624" s="150" t="e">
        <f t="shared" si="197"/>
        <v>#VALUE!</v>
      </c>
      <c r="G624" s="136" t="e">
        <f t="shared" si="198"/>
        <v>#VALUE!</v>
      </c>
      <c r="H624" s="148" t="e">
        <f t="shared" si="202"/>
        <v>#VALUE!</v>
      </c>
      <c r="I624" s="148" t="e">
        <f t="shared" si="209"/>
        <v>#VALUE!</v>
      </c>
      <c r="J624" s="148" t="e">
        <f t="shared" si="199"/>
        <v>#VALUE!</v>
      </c>
      <c r="K624" s="148" t="e">
        <f t="shared" si="210"/>
        <v>#VALUE!</v>
      </c>
      <c r="L624" s="148" t="e">
        <f t="shared" si="211"/>
        <v>#VALUE!</v>
      </c>
      <c r="M624" s="148" t="e">
        <f t="shared" si="200"/>
        <v>#VALUE!</v>
      </c>
      <c r="N624" s="148" t="e">
        <f t="shared" si="203"/>
        <v>#VALUE!</v>
      </c>
      <c r="O624" s="148"/>
      <c r="P624" s="148"/>
      <c r="Q624" s="148" t="e">
        <f t="shared" si="212"/>
        <v>#VALUE!</v>
      </c>
      <c r="R624" s="148" t="e">
        <f t="shared" si="213"/>
        <v>#VALUE!</v>
      </c>
      <c r="S624" s="137" t="e">
        <f t="shared" si="201"/>
        <v>#VALUE!</v>
      </c>
      <c r="T624" s="275" t="e">
        <f t="shared" si="195"/>
        <v>#VALUE!</v>
      </c>
      <c r="U624" s="275" t="e">
        <f t="shared" si="214"/>
        <v>#VALUE!</v>
      </c>
      <c r="V624" s="275" t="e">
        <f t="shared" si="214"/>
        <v>#VALUE!</v>
      </c>
      <c r="W624" s="275" t="e">
        <f t="shared" si="214"/>
        <v>#VALUE!</v>
      </c>
      <c r="X624" s="275" t="e">
        <f t="shared" si="214"/>
        <v>#VALUE!</v>
      </c>
      <c r="Y624" s="275" t="e">
        <f t="shared" si="214"/>
        <v>#VALUE!</v>
      </c>
      <c r="Z624" s="275" t="e">
        <f t="shared" si="214"/>
        <v>#VALUE!</v>
      </c>
      <c r="AA624" s="275" t="e">
        <f t="shared" si="214"/>
        <v>#VALUE!</v>
      </c>
      <c r="AB624" s="275" t="e">
        <f t="shared" si="214"/>
        <v>#VALUE!</v>
      </c>
      <c r="AC624" s="275" t="e">
        <f t="shared" si="214"/>
        <v>#VALUE!</v>
      </c>
      <c r="AD624" s="275" t="e">
        <f t="shared" si="214"/>
        <v>#VALUE!</v>
      </c>
      <c r="AE624" s="276" t="e">
        <f t="shared" si="204"/>
        <v>#VALUE!</v>
      </c>
    </row>
    <row r="625" spans="1:31">
      <c r="A625" s="133" t="e">
        <f t="shared" si="205"/>
        <v>#VALUE!</v>
      </c>
      <c r="B625" s="134" t="e">
        <f t="shared" si="206"/>
        <v>#VALUE!</v>
      </c>
      <c r="C625" s="134" t="e">
        <f t="shared" si="207"/>
        <v>#VALUE!</v>
      </c>
      <c r="D625" s="135" t="e">
        <f t="shared" si="208"/>
        <v>#VALUE!</v>
      </c>
      <c r="E625" s="150" t="e">
        <f t="shared" si="196"/>
        <v>#VALUE!</v>
      </c>
      <c r="F625" s="150" t="e">
        <f t="shared" si="197"/>
        <v>#VALUE!</v>
      </c>
      <c r="G625" s="136" t="e">
        <f t="shared" si="198"/>
        <v>#VALUE!</v>
      </c>
      <c r="H625" s="148" t="e">
        <f t="shared" si="202"/>
        <v>#VALUE!</v>
      </c>
      <c r="I625" s="148" t="e">
        <f t="shared" si="209"/>
        <v>#VALUE!</v>
      </c>
      <c r="J625" s="148" t="e">
        <f t="shared" si="199"/>
        <v>#VALUE!</v>
      </c>
      <c r="K625" s="148" t="e">
        <f t="shared" si="210"/>
        <v>#VALUE!</v>
      </c>
      <c r="L625" s="148" t="e">
        <f t="shared" si="211"/>
        <v>#VALUE!</v>
      </c>
      <c r="M625" s="148" t="e">
        <f t="shared" si="200"/>
        <v>#VALUE!</v>
      </c>
      <c r="N625" s="148" t="e">
        <f t="shared" si="203"/>
        <v>#VALUE!</v>
      </c>
      <c r="O625" s="148"/>
      <c r="P625" s="148"/>
      <c r="Q625" s="148" t="e">
        <f t="shared" si="212"/>
        <v>#VALUE!</v>
      </c>
      <c r="R625" s="148" t="e">
        <f t="shared" si="213"/>
        <v>#VALUE!</v>
      </c>
      <c r="S625" s="137" t="e">
        <f t="shared" si="201"/>
        <v>#VALUE!</v>
      </c>
      <c r="T625" s="275" t="e">
        <f t="shared" si="195"/>
        <v>#VALUE!</v>
      </c>
      <c r="U625" s="275" t="e">
        <f t="shared" si="214"/>
        <v>#VALUE!</v>
      </c>
      <c r="V625" s="275" t="e">
        <f t="shared" si="214"/>
        <v>#VALUE!</v>
      </c>
      <c r="W625" s="275" t="e">
        <f t="shared" si="214"/>
        <v>#VALUE!</v>
      </c>
      <c r="X625" s="275" t="e">
        <f t="shared" si="214"/>
        <v>#VALUE!</v>
      </c>
      <c r="Y625" s="275" t="e">
        <f t="shared" si="214"/>
        <v>#VALUE!</v>
      </c>
      <c r="Z625" s="275" t="e">
        <f t="shared" si="214"/>
        <v>#VALUE!</v>
      </c>
      <c r="AA625" s="275" t="e">
        <f t="shared" si="214"/>
        <v>#VALUE!</v>
      </c>
      <c r="AB625" s="275" t="e">
        <f t="shared" si="214"/>
        <v>#VALUE!</v>
      </c>
      <c r="AC625" s="275" t="e">
        <f t="shared" si="214"/>
        <v>#VALUE!</v>
      </c>
      <c r="AD625" s="275" t="e">
        <f t="shared" si="214"/>
        <v>#VALUE!</v>
      </c>
      <c r="AE625" s="276" t="e">
        <f t="shared" si="204"/>
        <v>#VALUE!</v>
      </c>
    </row>
    <row r="626" spans="1:31">
      <c r="A626" s="133" t="e">
        <f t="shared" si="205"/>
        <v>#VALUE!</v>
      </c>
      <c r="B626" s="134" t="e">
        <f t="shared" si="206"/>
        <v>#VALUE!</v>
      </c>
      <c r="C626" s="134" t="e">
        <f t="shared" si="207"/>
        <v>#VALUE!</v>
      </c>
      <c r="D626" s="135" t="e">
        <f t="shared" si="208"/>
        <v>#VALUE!</v>
      </c>
      <c r="E626" s="150" t="e">
        <f t="shared" si="196"/>
        <v>#VALUE!</v>
      </c>
      <c r="F626" s="150" t="e">
        <f t="shared" si="197"/>
        <v>#VALUE!</v>
      </c>
      <c r="G626" s="136" t="e">
        <f t="shared" si="198"/>
        <v>#VALUE!</v>
      </c>
      <c r="H626" s="148" t="e">
        <f t="shared" si="202"/>
        <v>#VALUE!</v>
      </c>
      <c r="I626" s="148" t="e">
        <f t="shared" si="209"/>
        <v>#VALUE!</v>
      </c>
      <c r="J626" s="148" t="e">
        <f t="shared" si="199"/>
        <v>#VALUE!</v>
      </c>
      <c r="K626" s="148" t="e">
        <f t="shared" si="210"/>
        <v>#VALUE!</v>
      </c>
      <c r="L626" s="148" t="e">
        <f t="shared" si="211"/>
        <v>#VALUE!</v>
      </c>
      <c r="M626" s="148" t="e">
        <f t="shared" si="200"/>
        <v>#VALUE!</v>
      </c>
      <c r="N626" s="148" t="e">
        <f t="shared" si="203"/>
        <v>#VALUE!</v>
      </c>
      <c r="O626" s="148"/>
      <c r="P626" s="148"/>
      <c r="Q626" s="148" t="e">
        <f t="shared" si="212"/>
        <v>#VALUE!</v>
      </c>
      <c r="R626" s="148" t="e">
        <f t="shared" si="213"/>
        <v>#VALUE!</v>
      </c>
      <c r="S626" s="137" t="e">
        <f t="shared" si="201"/>
        <v>#VALUE!</v>
      </c>
      <c r="T626" s="275" t="e">
        <f t="shared" si="195"/>
        <v>#VALUE!</v>
      </c>
      <c r="U626" s="275" t="e">
        <f t="shared" si="214"/>
        <v>#VALUE!</v>
      </c>
      <c r="V626" s="275" t="e">
        <f t="shared" si="214"/>
        <v>#VALUE!</v>
      </c>
      <c r="W626" s="275" t="e">
        <f t="shared" si="214"/>
        <v>#VALUE!</v>
      </c>
      <c r="X626" s="275" t="e">
        <f t="shared" si="214"/>
        <v>#VALUE!</v>
      </c>
      <c r="Y626" s="275" t="e">
        <f t="shared" si="214"/>
        <v>#VALUE!</v>
      </c>
      <c r="Z626" s="275" t="e">
        <f t="shared" si="214"/>
        <v>#VALUE!</v>
      </c>
      <c r="AA626" s="275" t="e">
        <f t="shared" si="214"/>
        <v>#VALUE!</v>
      </c>
      <c r="AB626" s="275" t="e">
        <f t="shared" si="214"/>
        <v>#VALUE!</v>
      </c>
      <c r="AC626" s="275" t="e">
        <f t="shared" si="214"/>
        <v>#VALUE!</v>
      </c>
      <c r="AD626" s="275" t="e">
        <f t="shared" si="214"/>
        <v>#VALUE!</v>
      </c>
      <c r="AE626" s="276" t="e">
        <f t="shared" si="204"/>
        <v>#VALUE!</v>
      </c>
    </row>
    <row r="627" spans="1:31">
      <c r="A627" s="133" t="e">
        <f t="shared" si="205"/>
        <v>#VALUE!</v>
      </c>
      <c r="B627" s="134" t="e">
        <f t="shared" si="206"/>
        <v>#VALUE!</v>
      </c>
      <c r="C627" s="134" t="e">
        <f t="shared" si="207"/>
        <v>#VALUE!</v>
      </c>
      <c r="D627" s="135" t="e">
        <f t="shared" si="208"/>
        <v>#VALUE!</v>
      </c>
      <c r="E627" s="150" t="e">
        <f t="shared" si="196"/>
        <v>#VALUE!</v>
      </c>
      <c r="F627" s="150" t="e">
        <f t="shared" si="197"/>
        <v>#VALUE!</v>
      </c>
      <c r="G627" s="136" t="e">
        <f t="shared" si="198"/>
        <v>#VALUE!</v>
      </c>
      <c r="H627" s="148" t="e">
        <f t="shared" si="202"/>
        <v>#VALUE!</v>
      </c>
      <c r="I627" s="148" t="e">
        <f t="shared" si="209"/>
        <v>#VALUE!</v>
      </c>
      <c r="J627" s="148" t="e">
        <f t="shared" si="199"/>
        <v>#VALUE!</v>
      </c>
      <c r="K627" s="148" t="e">
        <f t="shared" si="210"/>
        <v>#VALUE!</v>
      </c>
      <c r="L627" s="148" t="e">
        <f t="shared" si="211"/>
        <v>#VALUE!</v>
      </c>
      <c r="M627" s="148" t="e">
        <f t="shared" si="200"/>
        <v>#VALUE!</v>
      </c>
      <c r="N627" s="148" t="e">
        <f t="shared" si="203"/>
        <v>#VALUE!</v>
      </c>
      <c r="O627" s="148"/>
      <c r="P627" s="148"/>
      <c r="Q627" s="148" t="e">
        <f t="shared" si="212"/>
        <v>#VALUE!</v>
      </c>
      <c r="R627" s="148" t="e">
        <f t="shared" si="213"/>
        <v>#VALUE!</v>
      </c>
      <c r="S627" s="137" t="e">
        <f t="shared" si="201"/>
        <v>#VALUE!</v>
      </c>
      <c r="T627" s="275" t="e">
        <f t="shared" si="195"/>
        <v>#VALUE!</v>
      </c>
      <c r="U627" s="275" t="e">
        <f t="shared" si="214"/>
        <v>#VALUE!</v>
      </c>
      <c r="V627" s="275" t="e">
        <f t="shared" si="214"/>
        <v>#VALUE!</v>
      </c>
      <c r="W627" s="275" t="e">
        <f t="shared" si="214"/>
        <v>#VALUE!</v>
      </c>
      <c r="X627" s="275" t="e">
        <f t="shared" si="214"/>
        <v>#VALUE!</v>
      </c>
      <c r="Y627" s="275" t="e">
        <f t="shared" si="214"/>
        <v>#VALUE!</v>
      </c>
      <c r="Z627" s="275" t="e">
        <f t="shared" si="214"/>
        <v>#VALUE!</v>
      </c>
      <c r="AA627" s="275" t="e">
        <f t="shared" si="214"/>
        <v>#VALUE!</v>
      </c>
      <c r="AB627" s="275" t="e">
        <f t="shared" si="214"/>
        <v>#VALUE!</v>
      </c>
      <c r="AC627" s="275" t="e">
        <f t="shared" si="214"/>
        <v>#VALUE!</v>
      </c>
      <c r="AD627" s="275" t="e">
        <f t="shared" si="214"/>
        <v>#VALUE!</v>
      </c>
      <c r="AE627" s="276" t="e">
        <f t="shared" si="204"/>
        <v>#VALUE!</v>
      </c>
    </row>
    <row r="628" spans="1:31">
      <c r="A628" s="133" t="e">
        <f t="shared" si="205"/>
        <v>#VALUE!</v>
      </c>
      <c r="B628" s="134" t="e">
        <f t="shared" si="206"/>
        <v>#VALUE!</v>
      </c>
      <c r="C628" s="134" t="e">
        <f t="shared" si="207"/>
        <v>#VALUE!</v>
      </c>
      <c r="D628" s="135" t="e">
        <f t="shared" si="208"/>
        <v>#VALUE!</v>
      </c>
      <c r="E628" s="150" t="e">
        <f t="shared" si="196"/>
        <v>#VALUE!</v>
      </c>
      <c r="F628" s="150" t="e">
        <f t="shared" si="197"/>
        <v>#VALUE!</v>
      </c>
      <c r="G628" s="136" t="e">
        <f t="shared" si="198"/>
        <v>#VALUE!</v>
      </c>
      <c r="H628" s="148" t="e">
        <f t="shared" si="202"/>
        <v>#VALUE!</v>
      </c>
      <c r="I628" s="148" t="e">
        <f t="shared" si="209"/>
        <v>#VALUE!</v>
      </c>
      <c r="J628" s="148" t="e">
        <f t="shared" si="199"/>
        <v>#VALUE!</v>
      </c>
      <c r="K628" s="148" t="e">
        <f t="shared" si="210"/>
        <v>#VALUE!</v>
      </c>
      <c r="L628" s="148" t="e">
        <f t="shared" si="211"/>
        <v>#VALUE!</v>
      </c>
      <c r="M628" s="148" t="e">
        <f t="shared" si="200"/>
        <v>#VALUE!</v>
      </c>
      <c r="N628" s="148" t="e">
        <f t="shared" si="203"/>
        <v>#VALUE!</v>
      </c>
      <c r="O628" s="148"/>
      <c r="P628" s="148"/>
      <c r="Q628" s="148" t="e">
        <f t="shared" si="212"/>
        <v>#VALUE!</v>
      </c>
      <c r="R628" s="148" t="e">
        <f t="shared" si="213"/>
        <v>#VALUE!</v>
      </c>
      <c r="S628" s="137" t="e">
        <f t="shared" si="201"/>
        <v>#VALUE!</v>
      </c>
      <c r="T628" s="275" t="e">
        <f t="shared" si="195"/>
        <v>#VALUE!</v>
      </c>
      <c r="U628" s="275" t="e">
        <f t="shared" si="214"/>
        <v>#VALUE!</v>
      </c>
      <c r="V628" s="275" t="e">
        <f t="shared" si="214"/>
        <v>#VALUE!</v>
      </c>
      <c r="W628" s="275" t="e">
        <f t="shared" si="214"/>
        <v>#VALUE!</v>
      </c>
      <c r="X628" s="275" t="e">
        <f t="shared" si="214"/>
        <v>#VALUE!</v>
      </c>
      <c r="Y628" s="275" t="e">
        <f t="shared" si="214"/>
        <v>#VALUE!</v>
      </c>
      <c r="Z628" s="275" t="e">
        <f t="shared" si="214"/>
        <v>#VALUE!</v>
      </c>
      <c r="AA628" s="275" t="e">
        <f t="shared" si="214"/>
        <v>#VALUE!</v>
      </c>
      <c r="AB628" s="275" t="e">
        <f t="shared" si="214"/>
        <v>#VALUE!</v>
      </c>
      <c r="AC628" s="275" t="e">
        <f t="shared" si="214"/>
        <v>#VALUE!</v>
      </c>
      <c r="AD628" s="275" t="e">
        <f t="shared" si="214"/>
        <v>#VALUE!</v>
      </c>
      <c r="AE628" s="276" t="e">
        <f t="shared" si="204"/>
        <v>#VALUE!</v>
      </c>
    </row>
    <row r="629" spans="1:31">
      <c r="A629" s="133" t="e">
        <f t="shared" si="205"/>
        <v>#VALUE!</v>
      </c>
      <c r="B629" s="134" t="e">
        <f t="shared" si="206"/>
        <v>#VALUE!</v>
      </c>
      <c r="C629" s="134" t="e">
        <f t="shared" si="207"/>
        <v>#VALUE!</v>
      </c>
      <c r="D629" s="135" t="e">
        <f t="shared" si="208"/>
        <v>#VALUE!</v>
      </c>
      <c r="E629" s="150" t="e">
        <f t="shared" si="196"/>
        <v>#VALUE!</v>
      </c>
      <c r="F629" s="150" t="e">
        <f t="shared" si="197"/>
        <v>#VALUE!</v>
      </c>
      <c r="G629" s="136" t="e">
        <f t="shared" si="198"/>
        <v>#VALUE!</v>
      </c>
      <c r="H629" s="148" t="e">
        <f t="shared" si="202"/>
        <v>#VALUE!</v>
      </c>
      <c r="I629" s="148" t="e">
        <f t="shared" si="209"/>
        <v>#VALUE!</v>
      </c>
      <c r="J629" s="148" t="e">
        <f t="shared" si="199"/>
        <v>#VALUE!</v>
      </c>
      <c r="K629" s="148" t="e">
        <f t="shared" si="210"/>
        <v>#VALUE!</v>
      </c>
      <c r="L629" s="148" t="e">
        <f t="shared" si="211"/>
        <v>#VALUE!</v>
      </c>
      <c r="M629" s="148" t="e">
        <f t="shared" si="200"/>
        <v>#VALUE!</v>
      </c>
      <c r="N629" s="148" t="e">
        <f t="shared" si="203"/>
        <v>#VALUE!</v>
      </c>
      <c r="O629" s="148"/>
      <c r="P629" s="148"/>
      <c r="Q629" s="148" t="e">
        <f t="shared" si="212"/>
        <v>#VALUE!</v>
      </c>
      <c r="R629" s="148" t="e">
        <f t="shared" si="213"/>
        <v>#VALUE!</v>
      </c>
      <c r="S629" s="137" t="e">
        <f t="shared" si="201"/>
        <v>#VALUE!</v>
      </c>
      <c r="T629" s="275" t="e">
        <f t="shared" si="195"/>
        <v>#VALUE!</v>
      </c>
      <c r="U629" s="275" t="e">
        <f t="shared" si="214"/>
        <v>#VALUE!</v>
      </c>
      <c r="V629" s="275" t="e">
        <f t="shared" si="214"/>
        <v>#VALUE!</v>
      </c>
      <c r="W629" s="275" t="e">
        <f t="shared" si="214"/>
        <v>#VALUE!</v>
      </c>
      <c r="X629" s="275" t="e">
        <f t="shared" si="214"/>
        <v>#VALUE!</v>
      </c>
      <c r="Y629" s="275" t="e">
        <f t="shared" si="214"/>
        <v>#VALUE!</v>
      </c>
      <c r="Z629" s="275" t="e">
        <f t="shared" si="214"/>
        <v>#VALUE!</v>
      </c>
      <c r="AA629" s="275" t="e">
        <f t="shared" si="214"/>
        <v>#VALUE!</v>
      </c>
      <c r="AB629" s="275" t="e">
        <f t="shared" si="214"/>
        <v>#VALUE!</v>
      </c>
      <c r="AC629" s="275" t="e">
        <f t="shared" si="214"/>
        <v>#VALUE!</v>
      </c>
      <c r="AD629" s="275" t="e">
        <f t="shared" si="214"/>
        <v>#VALUE!</v>
      </c>
      <c r="AE629" s="276" t="e">
        <f t="shared" si="204"/>
        <v>#VALUE!</v>
      </c>
    </row>
    <row r="630" spans="1:31">
      <c r="A630" s="133" t="e">
        <f t="shared" si="205"/>
        <v>#VALUE!</v>
      </c>
      <c r="B630" s="134" t="e">
        <f t="shared" si="206"/>
        <v>#VALUE!</v>
      </c>
      <c r="C630" s="134" t="e">
        <f t="shared" si="207"/>
        <v>#VALUE!</v>
      </c>
      <c r="D630" s="135" t="e">
        <f t="shared" si="208"/>
        <v>#VALUE!</v>
      </c>
      <c r="E630" s="150" t="e">
        <f t="shared" si="196"/>
        <v>#VALUE!</v>
      </c>
      <c r="F630" s="150" t="e">
        <f t="shared" si="197"/>
        <v>#VALUE!</v>
      </c>
      <c r="G630" s="136" t="e">
        <f t="shared" si="198"/>
        <v>#VALUE!</v>
      </c>
      <c r="H630" s="148" t="e">
        <f t="shared" si="202"/>
        <v>#VALUE!</v>
      </c>
      <c r="I630" s="148" t="e">
        <f t="shared" si="209"/>
        <v>#VALUE!</v>
      </c>
      <c r="J630" s="148" t="e">
        <f t="shared" si="199"/>
        <v>#VALUE!</v>
      </c>
      <c r="K630" s="148" t="e">
        <f t="shared" si="210"/>
        <v>#VALUE!</v>
      </c>
      <c r="L630" s="148" t="e">
        <f t="shared" si="211"/>
        <v>#VALUE!</v>
      </c>
      <c r="M630" s="148" t="e">
        <f t="shared" si="200"/>
        <v>#VALUE!</v>
      </c>
      <c r="N630" s="148" t="e">
        <f t="shared" si="203"/>
        <v>#VALUE!</v>
      </c>
      <c r="O630" s="148"/>
      <c r="P630" s="148"/>
      <c r="Q630" s="148" t="e">
        <f t="shared" si="212"/>
        <v>#VALUE!</v>
      </c>
      <c r="R630" s="148" t="e">
        <f t="shared" si="213"/>
        <v>#VALUE!</v>
      </c>
      <c r="S630" s="137" t="e">
        <f t="shared" si="201"/>
        <v>#VALUE!</v>
      </c>
      <c r="T630" s="275" t="e">
        <f t="shared" si="195"/>
        <v>#VALUE!</v>
      </c>
      <c r="U630" s="275" t="e">
        <f t="shared" si="214"/>
        <v>#VALUE!</v>
      </c>
      <c r="V630" s="275" t="e">
        <f t="shared" ref="U630:AD655" si="215">MAX(0,MIN(MAX(0,$M630),V$7)-V$6)</f>
        <v>#VALUE!</v>
      </c>
      <c r="W630" s="275" t="e">
        <f t="shared" si="215"/>
        <v>#VALUE!</v>
      </c>
      <c r="X630" s="275" t="e">
        <f t="shared" si="215"/>
        <v>#VALUE!</v>
      </c>
      <c r="Y630" s="275" t="e">
        <f t="shared" si="215"/>
        <v>#VALUE!</v>
      </c>
      <c r="Z630" s="275" t="e">
        <f t="shared" si="215"/>
        <v>#VALUE!</v>
      </c>
      <c r="AA630" s="275" t="e">
        <f t="shared" si="215"/>
        <v>#VALUE!</v>
      </c>
      <c r="AB630" s="275" t="e">
        <f t="shared" si="215"/>
        <v>#VALUE!</v>
      </c>
      <c r="AC630" s="275" t="e">
        <f t="shared" si="215"/>
        <v>#VALUE!</v>
      </c>
      <c r="AD630" s="275" t="e">
        <f t="shared" si="215"/>
        <v>#VALUE!</v>
      </c>
      <c r="AE630" s="276" t="e">
        <f t="shared" si="204"/>
        <v>#VALUE!</v>
      </c>
    </row>
    <row r="631" spans="1:31">
      <c r="A631" s="133" t="e">
        <f t="shared" si="205"/>
        <v>#VALUE!</v>
      </c>
      <c r="B631" s="134" t="e">
        <f t="shared" si="206"/>
        <v>#VALUE!</v>
      </c>
      <c r="C631" s="134" t="e">
        <f t="shared" si="207"/>
        <v>#VALUE!</v>
      </c>
      <c r="D631" s="135" t="e">
        <f t="shared" si="208"/>
        <v>#VALUE!</v>
      </c>
      <c r="E631" s="150" t="e">
        <f t="shared" si="196"/>
        <v>#VALUE!</v>
      </c>
      <c r="F631" s="150" t="e">
        <f t="shared" si="197"/>
        <v>#VALUE!</v>
      </c>
      <c r="G631" s="136" t="e">
        <f t="shared" si="198"/>
        <v>#VALUE!</v>
      </c>
      <c r="H631" s="148" t="e">
        <f t="shared" si="202"/>
        <v>#VALUE!</v>
      </c>
      <c r="I631" s="148" t="e">
        <f t="shared" si="209"/>
        <v>#VALUE!</v>
      </c>
      <c r="J631" s="148" t="e">
        <f t="shared" si="199"/>
        <v>#VALUE!</v>
      </c>
      <c r="K631" s="148" t="e">
        <f t="shared" si="210"/>
        <v>#VALUE!</v>
      </c>
      <c r="L631" s="148" t="e">
        <f t="shared" si="211"/>
        <v>#VALUE!</v>
      </c>
      <c r="M631" s="148" t="e">
        <f t="shared" si="200"/>
        <v>#VALUE!</v>
      </c>
      <c r="N631" s="148" t="e">
        <f t="shared" si="203"/>
        <v>#VALUE!</v>
      </c>
      <c r="O631" s="148"/>
      <c r="P631" s="148"/>
      <c r="Q631" s="148" t="e">
        <f t="shared" si="212"/>
        <v>#VALUE!</v>
      </c>
      <c r="R631" s="148" t="e">
        <f t="shared" si="213"/>
        <v>#VALUE!</v>
      </c>
      <c r="S631" s="137" t="e">
        <f t="shared" si="201"/>
        <v>#VALUE!</v>
      </c>
      <c r="T631" s="275" t="e">
        <f t="shared" si="195"/>
        <v>#VALUE!</v>
      </c>
      <c r="U631" s="275" t="e">
        <f t="shared" si="215"/>
        <v>#VALUE!</v>
      </c>
      <c r="V631" s="275" t="e">
        <f t="shared" si="215"/>
        <v>#VALUE!</v>
      </c>
      <c r="W631" s="275" t="e">
        <f t="shared" si="215"/>
        <v>#VALUE!</v>
      </c>
      <c r="X631" s="275" t="e">
        <f t="shared" si="215"/>
        <v>#VALUE!</v>
      </c>
      <c r="Y631" s="275" t="e">
        <f t="shared" si="215"/>
        <v>#VALUE!</v>
      </c>
      <c r="Z631" s="275" t="e">
        <f t="shared" si="215"/>
        <v>#VALUE!</v>
      </c>
      <c r="AA631" s="275" t="e">
        <f t="shared" si="215"/>
        <v>#VALUE!</v>
      </c>
      <c r="AB631" s="275" t="e">
        <f t="shared" si="215"/>
        <v>#VALUE!</v>
      </c>
      <c r="AC631" s="275" t="e">
        <f t="shared" si="215"/>
        <v>#VALUE!</v>
      </c>
      <c r="AD631" s="275" t="e">
        <f t="shared" si="215"/>
        <v>#VALUE!</v>
      </c>
      <c r="AE631" s="276" t="e">
        <f t="shared" si="204"/>
        <v>#VALUE!</v>
      </c>
    </row>
    <row r="632" spans="1:31">
      <c r="A632" s="133" t="e">
        <f t="shared" si="205"/>
        <v>#VALUE!</v>
      </c>
      <c r="B632" s="134" t="e">
        <f t="shared" si="206"/>
        <v>#VALUE!</v>
      </c>
      <c r="C632" s="134" t="e">
        <f t="shared" si="207"/>
        <v>#VALUE!</v>
      </c>
      <c r="D632" s="135" t="e">
        <f t="shared" si="208"/>
        <v>#VALUE!</v>
      </c>
      <c r="E632" s="150" t="e">
        <f t="shared" si="196"/>
        <v>#VALUE!</v>
      </c>
      <c r="F632" s="150" t="e">
        <f t="shared" si="197"/>
        <v>#VALUE!</v>
      </c>
      <c r="G632" s="136" t="e">
        <f t="shared" si="198"/>
        <v>#VALUE!</v>
      </c>
      <c r="H632" s="148" t="e">
        <f t="shared" si="202"/>
        <v>#VALUE!</v>
      </c>
      <c r="I632" s="148" t="e">
        <f t="shared" si="209"/>
        <v>#VALUE!</v>
      </c>
      <c r="J632" s="148" t="e">
        <f t="shared" si="199"/>
        <v>#VALUE!</v>
      </c>
      <c r="K632" s="148" t="e">
        <f t="shared" si="210"/>
        <v>#VALUE!</v>
      </c>
      <c r="L632" s="148" t="e">
        <f t="shared" si="211"/>
        <v>#VALUE!</v>
      </c>
      <c r="M632" s="148" t="e">
        <f t="shared" si="200"/>
        <v>#VALUE!</v>
      </c>
      <c r="N632" s="148" t="e">
        <f t="shared" si="203"/>
        <v>#VALUE!</v>
      </c>
      <c r="O632" s="148"/>
      <c r="P632" s="148"/>
      <c r="Q632" s="148" t="e">
        <f t="shared" si="212"/>
        <v>#VALUE!</v>
      </c>
      <c r="R632" s="148" t="e">
        <f t="shared" si="213"/>
        <v>#VALUE!</v>
      </c>
      <c r="S632" s="137" t="e">
        <f t="shared" si="201"/>
        <v>#VALUE!</v>
      </c>
      <c r="T632" s="275" t="e">
        <f t="shared" si="195"/>
        <v>#VALUE!</v>
      </c>
      <c r="U632" s="275" t="e">
        <f t="shared" si="215"/>
        <v>#VALUE!</v>
      </c>
      <c r="V632" s="275" t="e">
        <f t="shared" si="215"/>
        <v>#VALUE!</v>
      </c>
      <c r="W632" s="275" t="e">
        <f t="shared" si="215"/>
        <v>#VALUE!</v>
      </c>
      <c r="X632" s="275" t="e">
        <f t="shared" si="215"/>
        <v>#VALUE!</v>
      </c>
      <c r="Y632" s="275" t="e">
        <f t="shared" si="215"/>
        <v>#VALUE!</v>
      </c>
      <c r="Z632" s="275" t="e">
        <f t="shared" si="215"/>
        <v>#VALUE!</v>
      </c>
      <c r="AA632" s="275" t="e">
        <f t="shared" si="215"/>
        <v>#VALUE!</v>
      </c>
      <c r="AB632" s="275" t="e">
        <f t="shared" si="215"/>
        <v>#VALUE!</v>
      </c>
      <c r="AC632" s="275" t="e">
        <f t="shared" si="215"/>
        <v>#VALUE!</v>
      </c>
      <c r="AD632" s="275" t="e">
        <f t="shared" si="215"/>
        <v>#VALUE!</v>
      </c>
      <c r="AE632" s="276" t="e">
        <f t="shared" si="204"/>
        <v>#VALUE!</v>
      </c>
    </row>
    <row r="633" spans="1:31">
      <c r="A633" s="133" t="e">
        <f t="shared" si="205"/>
        <v>#VALUE!</v>
      </c>
      <c r="B633" s="134" t="e">
        <f t="shared" si="206"/>
        <v>#VALUE!</v>
      </c>
      <c r="C633" s="134" t="e">
        <f t="shared" si="207"/>
        <v>#VALUE!</v>
      </c>
      <c r="D633" s="135" t="e">
        <f t="shared" si="208"/>
        <v>#VALUE!</v>
      </c>
      <c r="E633" s="150" t="e">
        <f t="shared" si="196"/>
        <v>#VALUE!</v>
      </c>
      <c r="F633" s="150" t="e">
        <f t="shared" si="197"/>
        <v>#VALUE!</v>
      </c>
      <c r="G633" s="136" t="e">
        <f t="shared" si="198"/>
        <v>#VALUE!</v>
      </c>
      <c r="H633" s="148" t="e">
        <f t="shared" si="202"/>
        <v>#VALUE!</v>
      </c>
      <c r="I633" s="148" t="e">
        <f t="shared" si="209"/>
        <v>#VALUE!</v>
      </c>
      <c r="J633" s="148" t="e">
        <f t="shared" si="199"/>
        <v>#VALUE!</v>
      </c>
      <c r="K633" s="148" t="e">
        <f t="shared" si="210"/>
        <v>#VALUE!</v>
      </c>
      <c r="L633" s="148" t="e">
        <f t="shared" si="211"/>
        <v>#VALUE!</v>
      </c>
      <c r="M633" s="148" t="e">
        <f t="shared" si="200"/>
        <v>#VALUE!</v>
      </c>
      <c r="N633" s="148" t="e">
        <f t="shared" si="203"/>
        <v>#VALUE!</v>
      </c>
      <c r="O633" s="148"/>
      <c r="P633" s="148"/>
      <c r="Q633" s="148" t="e">
        <f t="shared" si="212"/>
        <v>#VALUE!</v>
      </c>
      <c r="R633" s="148" t="e">
        <f t="shared" si="213"/>
        <v>#VALUE!</v>
      </c>
      <c r="S633" s="137" t="e">
        <f t="shared" si="201"/>
        <v>#VALUE!</v>
      </c>
      <c r="T633" s="275" t="e">
        <f t="shared" si="195"/>
        <v>#VALUE!</v>
      </c>
      <c r="U633" s="275" t="e">
        <f t="shared" si="215"/>
        <v>#VALUE!</v>
      </c>
      <c r="V633" s="275" t="e">
        <f t="shared" si="215"/>
        <v>#VALUE!</v>
      </c>
      <c r="W633" s="275" t="e">
        <f t="shared" si="215"/>
        <v>#VALUE!</v>
      </c>
      <c r="X633" s="275" t="e">
        <f t="shared" si="215"/>
        <v>#VALUE!</v>
      </c>
      <c r="Y633" s="275" t="e">
        <f t="shared" si="215"/>
        <v>#VALUE!</v>
      </c>
      <c r="Z633" s="275" t="e">
        <f t="shared" si="215"/>
        <v>#VALUE!</v>
      </c>
      <c r="AA633" s="275" t="e">
        <f t="shared" si="215"/>
        <v>#VALUE!</v>
      </c>
      <c r="AB633" s="275" t="e">
        <f t="shared" si="215"/>
        <v>#VALUE!</v>
      </c>
      <c r="AC633" s="275" t="e">
        <f t="shared" si="215"/>
        <v>#VALUE!</v>
      </c>
      <c r="AD633" s="275" t="e">
        <f t="shared" si="215"/>
        <v>#VALUE!</v>
      </c>
      <c r="AE633" s="276" t="e">
        <f t="shared" si="204"/>
        <v>#VALUE!</v>
      </c>
    </row>
    <row r="634" spans="1:31">
      <c r="A634" s="133" t="e">
        <f t="shared" si="205"/>
        <v>#VALUE!</v>
      </c>
      <c r="B634" s="134" t="e">
        <f t="shared" si="206"/>
        <v>#VALUE!</v>
      </c>
      <c r="C634" s="134" t="e">
        <f t="shared" si="207"/>
        <v>#VALUE!</v>
      </c>
      <c r="D634" s="135" t="e">
        <f t="shared" si="208"/>
        <v>#VALUE!</v>
      </c>
      <c r="E634" s="150" t="e">
        <f t="shared" si="196"/>
        <v>#VALUE!</v>
      </c>
      <c r="F634" s="150" t="e">
        <f t="shared" si="197"/>
        <v>#VALUE!</v>
      </c>
      <c r="G634" s="136" t="e">
        <f t="shared" si="198"/>
        <v>#VALUE!</v>
      </c>
      <c r="H634" s="148" t="e">
        <f t="shared" si="202"/>
        <v>#VALUE!</v>
      </c>
      <c r="I634" s="148" t="e">
        <f t="shared" si="209"/>
        <v>#VALUE!</v>
      </c>
      <c r="J634" s="148" t="e">
        <f t="shared" si="199"/>
        <v>#VALUE!</v>
      </c>
      <c r="K634" s="148" t="e">
        <f t="shared" si="210"/>
        <v>#VALUE!</v>
      </c>
      <c r="L634" s="148" t="e">
        <f t="shared" si="211"/>
        <v>#VALUE!</v>
      </c>
      <c r="M634" s="148" t="e">
        <f t="shared" si="200"/>
        <v>#VALUE!</v>
      </c>
      <c r="N634" s="148" t="e">
        <f t="shared" si="203"/>
        <v>#VALUE!</v>
      </c>
      <c r="O634" s="148"/>
      <c r="P634" s="148"/>
      <c r="Q634" s="148" t="e">
        <f t="shared" si="212"/>
        <v>#VALUE!</v>
      </c>
      <c r="R634" s="148" t="e">
        <f t="shared" si="213"/>
        <v>#VALUE!</v>
      </c>
      <c r="S634" s="137" t="e">
        <f t="shared" si="201"/>
        <v>#VALUE!</v>
      </c>
      <c r="T634" s="275" t="e">
        <f t="shared" si="195"/>
        <v>#VALUE!</v>
      </c>
      <c r="U634" s="275" t="e">
        <f t="shared" si="215"/>
        <v>#VALUE!</v>
      </c>
      <c r="V634" s="275" t="e">
        <f t="shared" si="215"/>
        <v>#VALUE!</v>
      </c>
      <c r="W634" s="275" t="e">
        <f t="shared" si="215"/>
        <v>#VALUE!</v>
      </c>
      <c r="X634" s="275" t="e">
        <f t="shared" si="215"/>
        <v>#VALUE!</v>
      </c>
      <c r="Y634" s="275" t="e">
        <f t="shared" si="215"/>
        <v>#VALUE!</v>
      </c>
      <c r="Z634" s="275" t="e">
        <f t="shared" si="215"/>
        <v>#VALUE!</v>
      </c>
      <c r="AA634" s="275" t="e">
        <f t="shared" si="215"/>
        <v>#VALUE!</v>
      </c>
      <c r="AB634" s="275" t="e">
        <f t="shared" si="215"/>
        <v>#VALUE!</v>
      </c>
      <c r="AC634" s="275" t="e">
        <f t="shared" si="215"/>
        <v>#VALUE!</v>
      </c>
      <c r="AD634" s="275" t="e">
        <f t="shared" si="215"/>
        <v>#VALUE!</v>
      </c>
      <c r="AE634" s="276" t="e">
        <f t="shared" si="204"/>
        <v>#VALUE!</v>
      </c>
    </row>
    <row r="635" spans="1:31">
      <c r="A635" s="133" t="e">
        <f t="shared" si="205"/>
        <v>#VALUE!</v>
      </c>
      <c r="B635" s="134" t="e">
        <f t="shared" si="206"/>
        <v>#VALUE!</v>
      </c>
      <c r="C635" s="134" t="e">
        <f t="shared" si="207"/>
        <v>#VALUE!</v>
      </c>
      <c r="D635" s="135" t="e">
        <f t="shared" si="208"/>
        <v>#VALUE!</v>
      </c>
      <c r="E635" s="150" t="e">
        <f t="shared" si="196"/>
        <v>#VALUE!</v>
      </c>
      <c r="F635" s="150" t="e">
        <f t="shared" si="197"/>
        <v>#VALUE!</v>
      </c>
      <c r="G635" s="136" t="e">
        <f t="shared" si="198"/>
        <v>#VALUE!</v>
      </c>
      <c r="H635" s="148" t="e">
        <f t="shared" si="202"/>
        <v>#VALUE!</v>
      </c>
      <c r="I635" s="148" t="e">
        <f t="shared" si="209"/>
        <v>#VALUE!</v>
      </c>
      <c r="J635" s="148" t="e">
        <f t="shared" si="199"/>
        <v>#VALUE!</v>
      </c>
      <c r="K635" s="148" t="e">
        <f t="shared" si="210"/>
        <v>#VALUE!</v>
      </c>
      <c r="L635" s="148" t="e">
        <f t="shared" si="211"/>
        <v>#VALUE!</v>
      </c>
      <c r="M635" s="148" t="e">
        <f t="shared" si="200"/>
        <v>#VALUE!</v>
      </c>
      <c r="N635" s="148" t="e">
        <f t="shared" si="203"/>
        <v>#VALUE!</v>
      </c>
      <c r="O635" s="148"/>
      <c r="P635" s="148"/>
      <c r="Q635" s="148" t="e">
        <f t="shared" si="212"/>
        <v>#VALUE!</v>
      </c>
      <c r="R635" s="148" t="e">
        <f t="shared" si="213"/>
        <v>#VALUE!</v>
      </c>
      <c r="S635" s="137" t="e">
        <f t="shared" si="201"/>
        <v>#VALUE!</v>
      </c>
      <c r="T635" s="275" t="e">
        <f t="shared" si="195"/>
        <v>#VALUE!</v>
      </c>
      <c r="U635" s="275" t="e">
        <f t="shared" si="215"/>
        <v>#VALUE!</v>
      </c>
      <c r="V635" s="275" t="e">
        <f t="shared" si="215"/>
        <v>#VALUE!</v>
      </c>
      <c r="W635" s="275" t="e">
        <f t="shared" si="215"/>
        <v>#VALUE!</v>
      </c>
      <c r="X635" s="275" t="e">
        <f t="shared" si="215"/>
        <v>#VALUE!</v>
      </c>
      <c r="Y635" s="275" t="e">
        <f t="shared" si="215"/>
        <v>#VALUE!</v>
      </c>
      <c r="Z635" s="275" t="e">
        <f t="shared" si="215"/>
        <v>#VALUE!</v>
      </c>
      <c r="AA635" s="275" t="e">
        <f t="shared" si="215"/>
        <v>#VALUE!</v>
      </c>
      <c r="AB635" s="275" t="e">
        <f t="shared" si="215"/>
        <v>#VALUE!</v>
      </c>
      <c r="AC635" s="275" t="e">
        <f t="shared" si="215"/>
        <v>#VALUE!</v>
      </c>
      <c r="AD635" s="275" t="e">
        <f t="shared" si="215"/>
        <v>#VALUE!</v>
      </c>
      <c r="AE635" s="276" t="e">
        <f t="shared" si="204"/>
        <v>#VALUE!</v>
      </c>
    </row>
    <row r="636" spans="1:31">
      <c r="A636" s="133" t="e">
        <f t="shared" si="205"/>
        <v>#VALUE!</v>
      </c>
      <c r="B636" s="134" t="e">
        <f t="shared" si="206"/>
        <v>#VALUE!</v>
      </c>
      <c r="C636" s="134" t="e">
        <f t="shared" si="207"/>
        <v>#VALUE!</v>
      </c>
      <c r="D636" s="135" t="e">
        <f t="shared" si="208"/>
        <v>#VALUE!</v>
      </c>
      <c r="E636" s="150" t="e">
        <f t="shared" si="196"/>
        <v>#VALUE!</v>
      </c>
      <c r="F636" s="150" t="e">
        <f t="shared" si="197"/>
        <v>#VALUE!</v>
      </c>
      <c r="G636" s="136" t="e">
        <f t="shared" si="198"/>
        <v>#VALUE!</v>
      </c>
      <c r="H636" s="148" t="e">
        <f t="shared" si="202"/>
        <v>#VALUE!</v>
      </c>
      <c r="I636" s="148" t="e">
        <f t="shared" si="209"/>
        <v>#VALUE!</v>
      </c>
      <c r="J636" s="148" t="e">
        <f t="shared" si="199"/>
        <v>#VALUE!</v>
      </c>
      <c r="K636" s="148" t="e">
        <f t="shared" si="210"/>
        <v>#VALUE!</v>
      </c>
      <c r="L636" s="148" t="e">
        <f t="shared" si="211"/>
        <v>#VALUE!</v>
      </c>
      <c r="M636" s="148" t="e">
        <f t="shared" si="200"/>
        <v>#VALUE!</v>
      </c>
      <c r="N636" s="148" t="e">
        <f t="shared" si="203"/>
        <v>#VALUE!</v>
      </c>
      <c r="O636" s="148"/>
      <c r="P636" s="148"/>
      <c r="Q636" s="148" t="e">
        <f t="shared" si="212"/>
        <v>#VALUE!</v>
      </c>
      <c r="R636" s="148" t="e">
        <f t="shared" si="213"/>
        <v>#VALUE!</v>
      </c>
      <c r="S636" s="137" t="e">
        <f t="shared" si="201"/>
        <v>#VALUE!</v>
      </c>
      <c r="T636" s="275" t="e">
        <f t="shared" si="195"/>
        <v>#VALUE!</v>
      </c>
      <c r="U636" s="275" t="e">
        <f t="shared" si="215"/>
        <v>#VALUE!</v>
      </c>
      <c r="V636" s="275" t="e">
        <f t="shared" si="215"/>
        <v>#VALUE!</v>
      </c>
      <c r="W636" s="275" t="e">
        <f t="shared" si="215"/>
        <v>#VALUE!</v>
      </c>
      <c r="X636" s="275" t="e">
        <f t="shared" si="215"/>
        <v>#VALUE!</v>
      </c>
      <c r="Y636" s="275" t="e">
        <f t="shared" si="215"/>
        <v>#VALUE!</v>
      </c>
      <c r="Z636" s="275" t="e">
        <f t="shared" si="215"/>
        <v>#VALUE!</v>
      </c>
      <c r="AA636" s="275" t="e">
        <f t="shared" si="215"/>
        <v>#VALUE!</v>
      </c>
      <c r="AB636" s="275" t="e">
        <f t="shared" si="215"/>
        <v>#VALUE!</v>
      </c>
      <c r="AC636" s="275" t="e">
        <f t="shared" si="215"/>
        <v>#VALUE!</v>
      </c>
      <c r="AD636" s="275" t="e">
        <f t="shared" si="215"/>
        <v>#VALUE!</v>
      </c>
      <c r="AE636" s="276" t="e">
        <f t="shared" si="204"/>
        <v>#VALUE!</v>
      </c>
    </row>
    <row r="637" spans="1:31">
      <c r="A637" s="133" t="e">
        <f t="shared" si="205"/>
        <v>#VALUE!</v>
      </c>
      <c r="B637" s="134" t="e">
        <f t="shared" si="206"/>
        <v>#VALUE!</v>
      </c>
      <c r="C637" s="134" t="e">
        <f t="shared" si="207"/>
        <v>#VALUE!</v>
      </c>
      <c r="D637" s="135" t="e">
        <f t="shared" si="208"/>
        <v>#VALUE!</v>
      </c>
      <c r="E637" s="150" t="e">
        <f t="shared" si="196"/>
        <v>#VALUE!</v>
      </c>
      <c r="F637" s="150" t="e">
        <f t="shared" si="197"/>
        <v>#VALUE!</v>
      </c>
      <c r="G637" s="136" t="e">
        <f t="shared" si="198"/>
        <v>#VALUE!</v>
      </c>
      <c r="H637" s="148" t="e">
        <f t="shared" si="202"/>
        <v>#VALUE!</v>
      </c>
      <c r="I637" s="148" t="e">
        <f t="shared" si="209"/>
        <v>#VALUE!</v>
      </c>
      <c r="J637" s="148" t="e">
        <f t="shared" si="199"/>
        <v>#VALUE!</v>
      </c>
      <c r="K637" s="148" t="e">
        <f t="shared" si="210"/>
        <v>#VALUE!</v>
      </c>
      <c r="L637" s="148" t="e">
        <f t="shared" si="211"/>
        <v>#VALUE!</v>
      </c>
      <c r="M637" s="148" t="e">
        <f t="shared" si="200"/>
        <v>#VALUE!</v>
      </c>
      <c r="N637" s="148" t="e">
        <f t="shared" si="203"/>
        <v>#VALUE!</v>
      </c>
      <c r="O637" s="148"/>
      <c r="P637" s="148"/>
      <c r="Q637" s="148" t="e">
        <f t="shared" si="212"/>
        <v>#VALUE!</v>
      </c>
      <c r="R637" s="148" t="e">
        <f t="shared" si="213"/>
        <v>#VALUE!</v>
      </c>
      <c r="S637" s="137" t="e">
        <f t="shared" si="201"/>
        <v>#VALUE!</v>
      </c>
      <c r="T637" s="275" t="e">
        <f t="shared" si="195"/>
        <v>#VALUE!</v>
      </c>
      <c r="U637" s="275" t="e">
        <f t="shared" si="215"/>
        <v>#VALUE!</v>
      </c>
      <c r="V637" s="275" t="e">
        <f t="shared" si="215"/>
        <v>#VALUE!</v>
      </c>
      <c r="W637" s="275" t="e">
        <f t="shared" si="215"/>
        <v>#VALUE!</v>
      </c>
      <c r="X637" s="275" t="e">
        <f t="shared" si="215"/>
        <v>#VALUE!</v>
      </c>
      <c r="Y637" s="275" t="e">
        <f t="shared" si="215"/>
        <v>#VALUE!</v>
      </c>
      <c r="Z637" s="275" t="e">
        <f t="shared" si="215"/>
        <v>#VALUE!</v>
      </c>
      <c r="AA637" s="275" t="e">
        <f t="shared" si="215"/>
        <v>#VALUE!</v>
      </c>
      <c r="AB637" s="275" t="e">
        <f t="shared" si="215"/>
        <v>#VALUE!</v>
      </c>
      <c r="AC637" s="275" t="e">
        <f t="shared" si="215"/>
        <v>#VALUE!</v>
      </c>
      <c r="AD637" s="275" t="e">
        <f t="shared" si="215"/>
        <v>#VALUE!</v>
      </c>
      <c r="AE637" s="276" t="e">
        <f t="shared" si="204"/>
        <v>#VALUE!</v>
      </c>
    </row>
    <row r="638" spans="1:31">
      <c r="A638" s="133" t="e">
        <f t="shared" si="205"/>
        <v>#VALUE!</v>
      </c>
      <c r="B638" s="134" t="e">
        <f t="shared" si="206"/>
        <v>#VALUE!</v>
      </c>
      <c r="C638" s="134" t="e">
        <f t="shared" si="207"/>
        <v>#VALUE!</v>
      </c>
      <c r="D638" s="135" t="e">
        <f t="shared" si="208"/>
        <v>#VALUE!</v>
      </c>
      <c r="E638" s="150" t="e">
        <f t="shared" si="196"/>
        <v>#VALUE!</v>
      </c>
      <c r="F638" s="150" t="e">
        <f t="shared" si="197"/>
        <v>#VALUE!</v>
      </c>
      <c r="G638" s="136" t="e">
        <f t="shared" si="198"/>
        <v>#VALUE!</v>
      </c>
      <c r="H638" s="148" t="e">
        <f t="shared" si="202"/>
        <v>#VALUE!</v>
      </c>
      <c r="I638" s="148" t="e">
        <f t="shared" si="209"/>
        <v>#VALUE!</v>
      </c>
      <c r="J638" s="148" t="e">
        <f t="shared" si="199"/>
        <v>#VALUE!</v>
      </c>
      <c r="K638" s="148" t="e">
        <f t="shared" si="210"/>
        <v>#VALUE!</v>
      </c>
      <c r="L638" s="148" t="e">
        <f t="shared" si="211"/>
        <v>#VALUE!</v>
      </c>
      <c r="M638" s="148" t="e">
        <f t="shared" si="200"/>
        <v>#VALUE!</v>
      </c>
      <c r="N638" s="148" t="e">
        <f t="shared" si="203"/>
        <v>#VALUE!</v>
      </c>
      <c r="O638" s="148"/>
      <c r="P638" s="148"/>
      <c r="Q638" s="148" t="e">
        <f t="shared" si="212"/>
        <v>#VALUE!</v>
      </c>
      <c r="R638" s="148" t="e">
        <f t="shared" si="213"/>
        <v>#VALUE!</v>
      </c>
      <c r="S638" s="137" t="e">
        <f t="shared" si="201"/>
        <v>#VALUE!</v>
      </c>
      <c r="T638" s="275" t="e">
        <f t="shared" si="195"/>
        <v>#VALUE!</v>
      </c>
      <c r="U638" s="275" t="e">
        <f t="shared" si="215"/>
        <v>#VALUE!</v>
      </c>
      <c r="V638" s="275" t="e">
        <f t="shared" si="215"/>
        <v>#VALUE!</v>
      </c>
      <c r="W638" s="275" t="e">
        <f t="shared" si="215"/>
        <v>#VALUE!</v>
      </c>
      <c r="X638" s="275" t="e">
        <f t="shared" si="215"/>
        <v>#VALUE!</v>
      </c>
      <c r="Y638" s="275" t="e">
        <f t="shared" si="215"/>
        <v>#VALUE!</v>
      </c>
      <c r="Z638" s="275" t="e">
        <f t="shared" si="215"/>
        <v>#VALUE!</v>
      </c>
      <c r="AA638" s="275" t="e">
        <f t="shared" si="215"/>
        <v>#VALUE!</v>
      </c>
      <c r="AB638" s="275" t="e">
        <f t="shared" si="215"/>
        <v>#VALUE!</v>
      </c>
      <c r="AC638" s="275" t="e">
        <f t="shared" si="215"/>
        <v>#VALUE!</v>
      </c>
      <c r="AD638" s="275" t="e">
        <f t="shared" si="215"/>
        <v>#VALUE!</v>
      </c>
      <c r="AE638" s="276" t="e">
        <f t="shared" si="204"/>
        <v>#VALUE!</v>
      </c>
    </row>
    <row r="639" spans="1:31">
      <c r="A639" s="133" t="e">
        <f t="shared" si="205"/>
        <v>#VALUE!</v>
      </c>
      <c r="B639" s="134" t="e">
        <f t="shared" si="206"/>
        <v>#VALUE!</v>
      </c>
      <c r="C639" s="134" t="e">
        <f t="shared" si="207"/>
        <v>#VALUE!</v>
      </c>
      <c r="D639" s="135" t="e">
        <f t="shared" si="208"/>
        <v>#VALUE!</v>
      </c>
      <c r="E639" s="150" t="e">
        <f t="shared" si="196"/>
        <v>#VALUE!</v>
      </c>
      <c r="F639" s="150" t="e">
        <f t="shared" si="197"/>
        <v>#VALUE!</v>
      </c>
      <c r="G639" s="136" t="e">
        <f t="shared" si="198"/>
        <v>#VALUE!</v>
      </c>
      <c r="H639" s="148" t="e">
        <f t="shared" si="202"/>
        <v>#VALUE!</v>
      </c>
      <c r="I639" s="148" t="e">
        <f t="shared" si="209"/>
        <v>#VALUE!</v>
      </c>
      <c r="J639" s="148" t="e">
        <f t="shared" si="199"/>
        <v>#VALUE!</v>
      </c>
      <c r="K639" s="148" t="e">
        <f t="shared" si="210"/>
        <v>#VALUE!</v>
      </c>
      <c r="L639" s="148" t="e">
        <f t="shared" si="211"/>
        <v>#VALUE!</v>
      </c>
      <c r="M639" s="148" t="e">
        <f t="shared" si="200"/>
        <v>#VALUE!</v>
      </c>
      <c r="N639" s="148" t="e">
        <f t="shared" si="203"/>
        <v>#VALUE!</v>
      </c>
      <c r="O639" s="148"/>
      <c r="P639" s="148"/>
      <c r="Q639" s="148" t="e">
        <f t="shared" si="212"/>
        <v>#VALUE!</v>
      </c>
      <c r="R639" s="148" t="e">
        <f t="shared" si="213"/>
        <v>#VALUE!</v>
      </c>
      <c r="S639" s="137" t="e">
        <f t="shared" si="201"/>
        <v>#VALUE!</v>
      </c>
      <c r="T639" s="275" t="e">
        <f t="shared" si="195"/>
        <v>#VALUE!</v>
      </c>
      <c r="U639" s="275" t="e">
        <f t="shared" si="215"/>
        <v>#VALUE!</v>
      </c>
      <c r="V639" s="275" t="e">
        <f t="shared" si="215"/>
        <v>#VALUE!</v>
      </c>
      <c r="W639" s="275" t="e">
        <f t="shared" si="215"/>
        <v>#VALUE!</v>
      </c>
      <c r="X639" s="275" t="e">
        <f t="shared" si="215"/>
        <v>#VALUE!</v>
      </c>
      <c r="Y639" s="275" t="e">
        <f t="shared" si="215"/>
        <v>#VALUE!</v>
      </c>
      <c r="Z639" s="275" t="e">
        <f t="shared" si="215"/>
        <v>#VALUE!</v>
      </c>
      <c r="AA639" s="275" t="e">
        <f t="shared" si="215"/>
        <v>#VALUE!</v>
      </c>
      <c r="AB639" s="275" t="e">
        <f t="shared" si="215"/>
        <v>#VALUE!</v>
      </c>
      <c r="AC639" s="275" t="e">
        <f t="shared" si="215"/>
        <v>#VALUE!</v>
      </c>
      <c r="AD639" s="275" t="e">
        <f t="shared" si="215"/>
        <v>#VALUE!</v>
      </c>
      <c r="AE639" s="276" t="e">
        <f t="shared" si="204"/>
        <v>#VALUE!</v>
      </c>
    </row>
    <row r="640" spans="1:31">
      <c r="A640" s="133" t="e">
        <f t="shared" si="205"/>
        <v>#VALUE!</v>
      </c>
      <c r="B640" s="134" t="e">
        <f t="shared" si="206"/>
        <v>#VALUE!</v>
      </c>
      <c r="C640" s="134" t="e">
        <f t="shared" si="207"/>
        <v>#VALUE!</v>
      </c>
      <c r="D640" s="135" t="e">
        <f t="shared" si="208"/>
        <v>#VALUE!</v>
      </c>
      <c r="E640" s="150" t="e">
        <f t="shared" si="196"/>
        <v>#VALUE!</v>
      </c>
      <c r="F640" s="150" t="e">
        <f t="shared" si="197"/>
        <v>#VALUE!</v>
      </c>
      <c r="G640" s="136" t="e">
        <f t="shared" si="198"/>
        <v>#VALUE!</v>
      </c>
      <c r="H640" s="148" t="e">
        <f t="shared" si="202"/>
        <v>#VALUE!</v>
      </c>
      <c r="I640" s="148" t="e">
        <f t="shared" si="209"/>
        <v>#VALUE!</v>
      </c>
      <c r="J640" s="148" t="e">
        <f t="shared" si="199"/>
        <v>#VALUE!</v>
      </c>
      <c r="K640" s="148" t="e">
        <f t="shared" si="210"/>
        <v>#VALUE!</v>
      </c>
      <c r="L640" s="148" t="e">
        <f t="shared" si="211"/>
        <v>#VALUE!</v>
      </c>
      <c r="M640" s="148" t="e">
        <f t="shared" si="200"/>
        <v>#VALUE!</v>
      </c>
      <c r="N640" s="148" t="e">
        <f t="shared" si="203"/>
        <v>#VALUE!</v>
      </c>
      <c r="O640" s="148"/>
      <c r="P640" s="148"/>
      <c r="Q640" s="148" t="e">
        <f t="shared" si="212"/>
        <v>#VALUE!</v>
      </c>
      <c r="R640" s="148" t="e">
        <f t="shared" si="213"/>
        <v>#VALUE!</v>
      </c>
      <c r="S640" s="137" t="e">
        <f t="shared" si="201"/>
        <v>#VALUE!</v>
      </c>
      <c r="T640" s="275" t="e">
        <f t="shared" si="195"/>
        <v>#VALUE!</v>
      </c>
      <c r="U640" s="275" t="e">
        <f t="shared" si="215"/>
        <v>#VALUE!</v>
      </c>
      <c r="V640" s="275" t="e">
        <f t="shared" si="215"/>
        <v>#VALUE!</v>
      </c>
      <c r="W640" s="275" t="e">
        <f t="shared" si="215"/>
        <v>#VALUE!</v>
      </c>
      <c r="X640" s="275" t="e">
        <f t="shared" si="215"/>
        <v>#VALUE!</v>
      </c>
      <c r="Y640" s="275" t="e">
        <f t="shared" si="215"/>
        <v>#VALUE!</v>
      </c>
      <c r="Z640" s="275" t="e">
        <f t="shared" si="215"/>
        <v>#VALUE!</v>
      </c>
      <c r="AA640" s="275" t="e">
        <f t="shared" si="215"/>
        <v>#VALUE!</v>
      </c>
      <c r="AB640" s="275" t="e">
        <f t="shared" si="215"/>
        <v>#VALUE!</v>
      </c>
      <c r="AC640" s="275" t="e">
        <f t="shared" si="215"/>
        <v>#VALUE!</v>
      </c>
      <c r="AD640" s="275" t="e">
        <f t="shared" si="215"/>
        <v>#VALUE!</v>
      </c>
      <c r="AE640" s="276" t="e">
        <f t="shared" si="204"/>
        <v>#VALUE!</v>
      </c>
    </row>
    <row r="641" spans="1:31">
      <c r="A641" s="133" t="e">
        <f t="shared" si="205"/>
        <v>#VALUE!</v>
      </c>
      <c r="B641" s="134" t="e">
        <f t="shared" si="206"/>
        <v>#VALUE!</v>
      </c>
      <c r="C641" s="134" t="e">
        <f t="shared" si="207"/>
        <v>#VALUE!</v>
      </c>
      <c r="D641" s="135" t="e">
        <f t="shared" si="208"/>
        <v>#VALUE!</v>
      </c>
      <c r="E641" s="150" t="e">
        <f t="shared" si="196"/>
        <v>#VALUE!</v>
      </c>
      <c r="F641" s="150" t="e">
        <f t="shared" si="197"/>
        <v>#VALUE!</v>
      </c>
      <c r="G641" s="136" t="e">
        <f t="shared" si="198"/>
        <v>#VALUE!</v>
      </c>
      <c r="H641" s="148" t="e">
        <f t="shared" si="202"/>
        <v>#VALUE!</v>
      </c>
      <c r="I641" s="148" t="e">
        <f t="shared" si="209"/>
        <v>#VALUE!</v>
      </c>
      <c r="J641" s="148" t="e">
        <f t="shared" si="199"/>
        <v>#VALUE!</v>
      </c>
      <c r="K641" s="148" t="e">
        <f t="shared" si="210"/>
        <v>#VALUE!</v>
      </c>
      <c r="L641" s="148" t="e">
        <f t="shared" si="211"/>
        <v>#VALUE!</v>
      </c>
      <c r="M641" s="148" t="e">
        <f t="shared" si="200"/>
        <v>#VALUE!</v>
      </c>
      <c r="N641" s="148" t="e">
        <f t="shared" si="203"/>
        <v>#VALUE!</v>
      </c>
      <c r="O641" s="148"/>
      <c r="P641" s="148"/>
      <c r="Q641" s="148" t="e">
        <f t="shared" si="212"/>
        <v>#VALUE!</v>
      </c>
      <c r="R641" s="148" t="e">
        <f t="shared" si="213"/>
        <v>#VALUE!</v>
      </c>
      <c r="S641" s="137" t="e">
        <f t="shared" si="201"/>
        <v>#VALUE!</v>
      </c>
      <c r="T641" s="275" t="e">
        <f t="shared" si="195"/>
        <v>#VALUE!</v>
      </c>
      <c r="U641" s="275" t="e">
        <f t="shared" si="215"/>
        <v>#VALUE!</v>
      </c>
      <c r="V641" s="275" t="e">
        <f t="shared" si="215"/>
        <v>#VALUE!</v>
      </c>
      <c r="W641" s="275" t="e">
        <f t="shared" si="215"/>
        <v>#VALUE!</v>
      </c>
      <c r="X641" s="275" t="e">
        <f t="shared" si="215"/>
        <v>#VALUE!</v>
      </c>
      <c r="Y641" s="275" t="e">
        <f t="shared" si="215"/>
        <v>#VALUE!</v>
      </c>
      <c r="Z641" s="275" t="e">
        <f t="shared" si="215"/>
        <v>#VALUE!</v>
      </c>
      <c r="AA641" s="275" t="e">
        <f t="shared" si="215"/>
        <v>#VALUE!</v>
      </c>
      <c r="AB641" s="275" t="e">
        <f t="shared" si="215"/>
        <v>#VALUE!</v>
      </c>
      <c r="AC641" s="275" t="e">
        <f t="shared" si="215"/>
        <v>#VALUE!</v>
      </c>
      <c r="AD641" s="275" t="e">
        <f t="shared" si="215"/>
        <v>#VALUE!</v>
      </c>
      <c r="AE641" s="276" t="e">
        <f t="shared" si="204"/>
        <v>#VALUE!</v>
      </c>
    </row>
    <row r="642" spans="1:31">
      <c r="A642" s="133" t="e">
        <f t="shared" si="205"/>
        <v>#VALUE!</v>
      </c>
      <c r="B642" s="134" t="e">
        <f t="shared" si="206"/>
        <v>#VALUE!</v>
      </c>
      <c r="C642" s="134" t="e">
        <f t="shared" si="207"/>
        <v>#VALUE!</v>
      </c>
      <c r="D642" s="135" t="e">
        <f t="shared" si="208"/>
        <v>#VALUE!</v>
      </c>
      <c r="E642" s="150" t="e">
        <f t="shared" si="196"/>
        <v>#VALUE!</v>
      </c>
      <c r="F642" s="150" t="e">
        <f t="shared" si="197"/>
        <v>#VALUE!</v>
      </c>
      <c r="G642" s="136" t="e">
        <f t="shared" si="198"/>
        <v>#VALUE!</v>
      </c>
      <c r="H642" s="148" t="e">
        <f t="shared" si="202"/>
        <v>#VALUE!</v>
      </c>
      <c r="I642" s="148" t="e">
        <f t="shared" si="209"/>
        <v>#VALUE!</v>
      </c>
      <c r="J642" s="148" t="e">
        <f t="shared" si="199"/>
        <v>#VALUE!</v>
      </c>
      <c r="K642" s="148" t="e">
        <f t="shared" si="210"/>
        <v>#VALUE!</v>
      </c>
      <c r="L642" s="148" t="e">
        <f t="shared" si="211"/>
        <v>#VALUE!</v>
      </c>
      <c r="M642" s="148" t="e">
        <f t="shared" si="200"/>
        <v>#VALUE!</v>
      </c>
      <c r="N642" s="148" t="e">
        <f t="shared" si="203"/>
        <v>#VALUE!</v>
      </c>
      <c r="O642" s="148"/>
      <c r="P642" s="148"/>
      <c r="Q642" s="148" t="e">
        <f t="shared" si="212"/>
        <v>#VALUE!</v>
      </c>
      <c r="R642" s="148" t="e">
        <f t="shared" si="213"/>
        <v>#VALUE!</v>
      </c>
      <c r="S642" s="137" t="e">
        <f t="shared" si="201"/>
        <v>#VALUE!</v>
      </c>
      <c r="T642" s="275" t="e">
        <f t="shared" si="195"/>
        <v>#VALUE!</v>
      </c>
      <c r="U642" s="275" t="e">
        <f t="shared" si="215"/>
        <v>#VALUE!</v>
      </c>
      <c r="V642" s="275" t="e">
        <f t="shared" si="215"/>
        <v>#VALUE!</v>
      </c>
      <c r="W642" s="275" t="e">
        <f t="shared" si="215"/>
        <v>#VALUE!</v>
      </c>
      <c r="X642" s="275" t="e">
        <f t="shared" si="215"/>
        <v>#VALUE!</v>
      </c>
      <c r="Y642" s="275" t="e">
        <f t="shared" si="215"/>
        <v>#VALUE!</v>
      </c>
      <c r="Z642" s="275" t="e">
        <f t="shared" si="215"/>
        <v>#VALUE!</v>
      </c>
      <c r="AA642" s="275" t="e">
        <f t="shared" si="215"/>
        <v>#VALUE!</v>
      </c>
      <c r="AB642" s="275" t="e">
        <f t="shared" si="215"/>
        <v>#VALUE!</v>
      </c>
      <c r="AC642" s="275" t="e">
        <f t="shared" si="215"/>
        <v>#VALUE!</v>
      </c>
      <c r="AD642" s="275" t="e">
        <f t="shared" si="215"/>
        <v>#VALUE!</v>
      </c>
      <c r="AE642" s="276" t="e">
        <f t="shared" si="204"/>
        <v>#VALUE!</v>
      </c>
    </row>
    <row r="643" spans="1:31">
      <c r="A643" s="133" t="e">
        <f t="shared" si="205"/>
        <v>#VALUE!</v>
      </c>
      <c r="B643" s="134" t="e">
        <f t="shared" si="206"/>
        <v>#VALUE!</v>
      </c>
      <c r="C643" s="134" t="e">
        <f t="shared" si="207"/>
        <v>#VALUE!</v>
      </c>
      <c r="D643" s="135" t="e">
        <f t="shared" si="208"/>
        <v>#VALUE!</v>
      </c>
      <c r="E643" s="150" t="e">
        <f t="shared" si="196"/>
        <v>#VALUE!</v>
      </c>
      <c r="F643" s="150" t="e">
        <f t="shared" si="197"/>
        <v>#VALUE!</v>
      </c>
      <c r="G643" s="136" t="e">
        <f t="shared" si="198"/>
        <v>#VALUE!</v>
      </c>
      <c r="H643" s="148" t="e">
        <f t="shared" si="202"/>
        <v>#VALUE!</v>
      </c>
      <c r="I643" s="148" t="e">
        <f t="shared" si="209"/>
        <v>#VALUE!</v>
      </c>
      <c r="J643" s="148" t="e">
        <f t="shared" si="199"/>
        <v>#VALUE!</v>
      </c>
      <c r="K643" s="148" t="e">
        <f t="shared" si="210"/>
        <v>#VALUE!</v>
      </c>
      <c r="L643" s="148" t="e">
        <f t="shared" si="211"/>
        <v>#VALUE!</v>
      </c>
      <c r="M643" s="148" t="e">
        <f t="shared" si="200"/>
        <v>#VALUE!</v>
      </c>
      <c r="N643" s="148" t="e">
        <f t="shared" si="203"/>
        <v>#VALUE!</v>
      </c>
      <c r="O643" s="148"/>
      <c r="P643" s="148"/>
      <c r="Q643" s="148" t="e">
        <f t="shared" si="212"/>
        <v>#VALUE!</v>
      </c>
      <c r="R643" s="148" t="e">
        <f t="shared" si="213"/>
        <v>#VALUE!</v>
      </c>
      <c r="S643" s="137" t="e">
        <f t="shared" si="201"/>
        <v>#VALUE!</v>
      </c>
      <c r="T643" s="275" t="e">
        <f t="shared" si="195"/>
        <v>#VALUE!</v>
      </c>
      <c r="U643" s="275" t="e">
        <f t="shared" si="215"/>
        <v>#VALUE!</v>
      </c>
      <c r="V643" s="275" t="e">
        <f t="shared" si="215"/>
        <v>#VALUE!</v>
      </c>
      <c r="W643" s="275" t="e">
        <f t="shared" si="215"/>
        <v>#VALUE!</v>
      </c>
      <c r="X643" s="275" t="e">
        <f t="shared" si="215"/>
        <v>#VALUE!</v>
      </c>
      <c r="Y643" s="275" t="e">
        <f t="shared" si="215"/>
        <v>#VALUE!</v>
      </c>
      <c r="Z643" s="275" t="e">
        <f t="shared" si="215"/>
        <v>#VALUE!</v>
      </c>
      <c r="AA643" s="275" t="e">
        <f t="shared" si="215"/>
        <v>#VALUE!</v>
      </c>
      <c r="AB643" s="275" t="e">
        <f t="shared" si="215"/>
        <v>#VALUE!</v>
      </c>
      <c r="AC643" s="275" t="e">
        <f t="shared" si="215"/>
        <v>#VALUE!</v>
      </c>
      <c r="AD643" s="275" t="e">
        <f t="shared" si="215"/>
        <v>#VALUE!</v>
      </c>
      <c r="AE643" s="276" t="e">
        <f t="shared" si="204"/>
        <v>#VALUE!</v>
      </c>
    </row>
    <row r="644" spans="1:31">
      <c r="A644" s="133" t="e">
        <f t="shared" si="205"/>
        <v>#VALUE!</v>
      </c>
      <c r="B644" s="134" t="e">
        <f t="shared" si="206"/>
        <v>#VALUE!</v>
      </c>
      <c r="C644" s="134" t="e">
        <f t="shared" si="207"/>
        <v>#VALUE!</v>
      </c>
      <c r="D644" s="135" t="e">
        <f t="shared" si="208"/>
        <v>#VALUE!</v>
      </c>
      <c r="E644" s="150" t="e">
        <f t="shared" si="196"/>
        <v>#VALUE!</v>
      </c>
      <c r="F644" s="150" t="e">
        <f t="shared" si="197"/>
        <v>#VALUE!</v>
      </c>
      <c r="G644" s="136" t="e">
        <f t="shared" si="198"/>
        <v>#VALUE!</v>
      </c>
      <c r="H644" s="148" t="e">
        <f t="shared" si="202"/>
        <v>#VALUE!</v>
      </c>
      <c r="I644" s="148" t="e">
        <f t="shared" si="209"/>
        <v>#VALUE!</v>
      </c>
      <c r="J644" s="148" t="e">
        <f t="shared" si="199"/>
        <v>#VALUE!</v>
      </c>
      <c r="K644" s="148" t="e">
        <f t="shared" si="210"/>
        <v>#VALUE!</v>
      </c>
      <c r="L644" s="148" t="e">
        <f t="shared" si="211"/>
        <v>#VALUE!</v>
      </c>
      <c r="M644" s="148" t="e">
        <f t="shared" si="200"/>
        <v>#VALUE!</v>
      </c>
      <c r="N644" s="148" t="e">
        <f t="shared" si="203"/>
        <v>#VALUE!</v>
      </c>
      <c r="O644" s="148"/>
      <c r="P644" s="148"/>
      <c r="Q644" s="148" t="e">
        <f t="shared" si="212"/>
        <v>#VALUE!</v>
      </c>
      <c r="R644" s="148" t="e">
        <f t="shared" si="213"/>
        <v>#VALUE!</v>
      </c>
      <c r="S644" s="137" t="e">
        <f t="shared" si="201"/>
        <v>#VALUE!</v>
      </c>
      <c r="T644" s="275" t="e">
        <f t="shared" si="195"/>
        <v>#VALUE!</v>
      </c>
      <c r="U644" s="275" t="e">
        <f t="shared" si="215"/>
        <v>#VALUE!</v>
      </c>
      <c r="V644" s="275" t="e">
        <f t="shared" si="215"/>
        <v>#VALUE!</v>
      </c>
      <c r="W644" s="275" t="e">
        <f t="shared" si="215"/>
        <v>#VALUE!</v>
      </c>
      <c r="X644" s="275" t="e">
        <f t="shared" si="215"/>
        <v>#VALUE!</v>
      </c>
      <c r="Y644" s="275" t="e">
        <f t="shared" si="215"/>
        <v>#VALUE!</v>
      </c>
      <c r="Z644" s="275" t="e">
        <f t="shared" si="215"/>
        <v>#VALUE!</v>
      </c>
      <c r="AA644" s="275" t="e">
        <f t="shared" si="215"/>
        <v>#VALUE!</v>
      </c>
      <c r="AB644" s="275" t="e">
        <f t="shared" si="215"/>
        <v>#VALUE!</v>
      </c>
      <c r="AC644" s="275" t="e">
        <f t="shared" si="215"/>
        <v>#VALUE!</v>
      </c>
      <c r="AD644" s="275" t="e">
        <f t="shared" si="215"/>
        <v>#VALUE!</v>
      </c>
      <c r="AE644" s="276" t="e">
        <f t="shared" si="204"/>
        <v>#VALUE!</v>
      </c>
    </row>
    <row r="645" spans="1:31">
      <c r="A645" s="133" t="e">
        <f t="shared" si="205"/>
        <v>#VALUE!</v>
      </c>
      <c r="B645" s="134" t="e">
        <f t="shared" si="206"/>
        <v>#VALUE!</v>
      </c>
      <c r="C645" s="134" t="e">
        <f t="shared" si="207"/>
        <v>#VALUE!</v>
      </c>
      <c r="D645" s="135" t="e">
        <f t="shared" si="208"/>
        <v>#VALUE!</v>
      </c>
      <c r="E645" s="150" t="e">
        <f t="shared" si="196"/>
        <v>#VALUE!</v>
      </c>
      <c r="F645" s="150" t="e">
        <f t="shared" si="197"/>
        <v>#VALUE!</v>
      </c>
      <c r="G645" s="136" t="e">
        <f t="shared" si="198"/>
        <v>#VALUE!</v>
      </c>
      <c r="H645" s="148" t="e">
        <f t="shared" si="202"/>
        <v>#VALUE!</v>
      </c>
      <c r="I645" s="148" t="e">
        <f t="shared" si="209"/>
        <v>#VALUE!</v>
      </c>
      <c r="J645" s="148" t="e">
        <f t="shared" si="199"/>
        <v>#VALUE!</v>
      </c>
      <c r="K645" s="148" t="e">
        <f t="shared" si="210"/>
        <v>#VALUE!</v>
      </c>
      <c r="L645" s="148" t="e">
        <f t="shared" si="211"/>
        <v>#VALUE!</v>
      </c>
      <c r="M645" s="148" t="e">
        <f t="shared" si="200"/>
        <v>#VALUE!</v>
      </c>
      <c r="N645" s="148" t="e">
        <f t="shared" si="203"/>
        <v>#VALUE!</v>
      </c>
      <c r="O645" s="148"/>
      <c r="P645" s="148"/>
      <c r="Q645" s="148" t="e">
        <f t="shared" si="212"/>
        <v>#VALUE!</v>
      </c>
      <c r="R645" s="148" t="e">
        <f t="shared" si="213"/>
        <v>#VALUE!</v>
      </c>
      <c r="S645" s="137" t="e">
        <f t="shared" si="201"/>
        <v>#VALUE!</v>
      </c>
      <c r="T645" s="275" t="e">
        <f t="shared" ref="T645:T708" si="216">MAX(0,MIN(MAX(0,$M645),T$7)-T$6)</f>
        <v>#VALUE!</v>
      </c>
      <c r="U645" s="275" t="e">
        <f t="shared" si="215"/>
        <v>#VALUE!</v>
      </c>
      <c r="V645" s="275" t="e">
        <f t="shared" si="215"/>
        <v>#VALUE!</v>
      </c>
      <c r="W645" s="275" t="e">
        <f t="shared" si="215"/>
        <v>#VALUE!</v>
      </c>
      <c r="X645" s="275" t="e">
        <f t="shared" si="215"/>
        <v>#VALUE!</v>
      </c>
      <c r="Y645" s="275" t="e">
        <f t="shared" si="215"/>
        <v>#VALUE!</v>
      </c>
      <c r="Z645" s="275" t="e">
        <f t="shared" si="215"/>
        <v>#VALUE!</v>
      </c>
      <c r="AA645" s="275" t="e">
        <f t="shared" si="215"/>
        <v>#VALUE!</v>
      </c>
      <c r="AB645" s="275" t="e">
        <f t="shared" si="215"/>
        <v>#VALUE!</v>
      </c>
      <c r="AC645" s="275" t="e">
        <f t="shared" si="215"/>
        <v>#VALUE!</v>
      </c>
      <c r="AD645" s="275" t="e">
        <f t="shared" si="215"/>
        <v>#VALUE!</v>
      </c>
      <c r="AE645" s="276" t="e">
        <f t="shared" si="204"/>
        <v>#VALUE!</v>
      </c>
    </row>
    <row r="646" spans="1:31">
      <c r="A646" s="133" t="e">
        <f t="shared" si="205"/>
        <v>#VALUE!</v>
      </c>
      <c r="B646" s="134" t="e">
        <f t="shared" si="206"/>
        <v>#VALUE!</v>
      </c>
      <c r="C646" s="134" t="e">
        <f t="shared" si="207"/>
        <v>#VALUE!</v>
      </c>
      <c r="D646" s="135" t="e">
        <f t="shared" si="208"/>
        <v>#VALUE!</v>
      </c>
      <c r="E646" s="150" t="e">
        <f t="shared" si="196"/>
        <v>#VALUE!</v>
      </c>
      <c r="F646" s="150" t="e">
        <f t="shared" si="197"/>
        <v>#VALUE!</v>
      </c>
      <c r="G646" s="136" t="e">
        <f t="shared" si="198"/>
        <v>#VALUE!</v>
      </c>
      <c r="H646" s="148" t="e">
        <f t="shared" si="202"/>
        <v>#VALUE!</v>
      </c>
      <c r="I646" s="148" t="e">
        <f t="shared" si="209"/>
        <v>#VALUE!</v>
      </c>
      <c r="J646" s="148" t="e">
        <f t="shared" si="199"/>
        <v>#VALUE!</v>
      </c>
      <c r="K646" s="148" t="e">
        <f t="shared" si="210"/>
        <v>#VALUE!</v>
      </c>
      <c r="L646" s="148" t="e">
        <f t="shared" si="211"/>
        <v>#VALUE!</v>
      </c>
      <c r="M646" s="148" t="e">
        <f t="shared" si="200"/>
        <v>#VALUE!</v>
      </c>
      <c r="N646" s="148" t="e">
        <f t="shared" si="203"/>
        <v>#VALUE!</v>
      </c>
      <c r="O646" s="148"/>
      <c r="P646" s="148"/>
      <c r="Q646" s="148" t="e">
        <f t="shared" si="212"/>
        <v>#VALUE!</v>
      </c>
      <c r="R646" s="148" t="e">
        <f t="shared" si="213"/>
        <v>#VALUE!</v>
      </c>
      <c r="S646" s="137" t="e">
        <f t="shared" si="201"/>
        <v>#VALUE!</v>
      </c>
      <c r="T646" s="275" t="e">
        <f t="shared" si="216"/>
        <v>#VALUE!</v>
      </c>
      <c r="U646" s="275" t="e">
        <f t="shared" si="215"/>
        <v>#VALUE!</v>
      </c>
      <c r="V646" s="275" t="e">
        <f t="shared" si="215"/>
        <v>#VALUE!</v>
      </c>
      <c r="W646" s="275" t="e">
        <f t="shared" si="215"/>
        <v>#VALUE!</v>
      </c>
      <c r="X646" s="275" t="e">
        <f t="shared" si="215"/>
        <v>#VALUE!</v>
      </c>
      <c r="Y646" s="275" t="e">
        <f t="shared" si="215"/>
        <v>#VALUE!</v>
      </c>
      <c r="Z646" s="275" t="e">
        <f t="shared" si="215"/>
        <v>#VALUE!</v>
      </c>
      <c r="AA646" s="275" t="e">
        <f t="shared" si="215"/>
        <v>#VALUE!</v>
      </c>
      <c r="AB646" s="275" t="e">
        <f t="shared" si="215"/>
        <v>#VALUE!</v>
      </c>
      <c r="AC646" s="275" t="e">
        <f t="shared" si="215"/>
        <v>#VALUE!</v>
      </c>
      <c r="AD646" s="275" t="e">
        <f t="shared" si="215"/>
        <v>#VALUE!</v>
      </c>
      <c r="AE646" s="276" t="e">
        <f t="shared" si="204"/>
        <v>#VALUE!</v>
      </c>
    </row>
    <row r="647" spans="1:31">
      <c r="A647" s="133" t="e">
        <f t="shared" si="205"/>
        <v>#VALUE!</v>
      </c>
      <c r="B647" s="134" t="e">
        <f t="shared" si="206"/>
        <v>#VALUE!</v>
      </c>
      <c r="C647" s="134" t="e">
        <f t="shared" si="207"/>
        <v>#VALUE!</v>
      </c>
      <c r="D647" s="135" t="e">
        <f t="shared" si="208"/>
        <v>#VALUE!</v>
      </c>
      <c r="E647" s="150" t="e">
        <f t="shared" si="196"/>
        <v>#VALUE!</v>
      </c>
      <c r="F647" s="150" t="e">
        <f t="shared" si="197"/>
        <v>#VALUE!</v>
      </c>
      <c r="G647" s="136" t="e">
        <f t="shared" si="198"/>
        <v>#VALUE!</v>
      </c>
      <c r="H647" s="148" t="e">
        <f t="shared" si="202"/>
        <v>#VALUE!</v>
      </c>
      <c r="I647" s="148" t="e">
        <f t="shared" si="209"/>
        <v>#VALUE!</v>
      </c>
      <c r="J647" s="148" t="e">
        <f t="shared" si="199"/>
        <v>#VALUE!</v>
      </c>
      <c r="K647" s="148" t="e">
        <f t="shared" si="210"/>
        <v>#VALUE!</v>
      </c>
      <c r="L647" s="148" t="e">
        <f t="shared" si="211"/>
        <v>#VALUE!</v>
      </c>
      <c r="M647" s="148" t="e">
        <f t="shared" si="200"/>
        <v>#VALUE!</v>
      </c>
      <c r="N647" s="148" t="e">
        <f t="shared" si="203"/>
        <v>#VALUE!</v>
      </c>
      <c r="O647" s="148"/>
      <c r="P647" s="148"/>
      <c r="Q647" s="148" t="e">
        <f t="shared" si="212"/>
        <v>#VALUE!</v>
      </c>
      <c r="R647" s="148" t="e">
        <f t="shared" si="213"/>
        <v>#VALUE!</v>
      </c>
      <c r="S647" s="137" t="e">
        <f t="shared" si="201"/>
        <v>#VALUE!</v>
      </c>
      <c r="T647" s="275" t="e">
        <f t="shared" si="216"/>
        <v>#VALUE!</v>
      </c>
      <c r="U647" s="275" t="e">
        <f t="shared" si="215"/>
        <v>#VALUE!</v>
      </c>
      <c r="V647" s="275" t="e">
        <f t="shared" si="215"/>
        <v>#VALUE!</v>
      </c>
      <c r="W647" s="275" t="e">
        <f t="shared" si="215"/>
        <v>#VALUE!</v>
      </c>
      <c r="X647" s="275" t="e">
        <f t="shared" si="215"/>
        <v>#VALUE!</v>
      </c>
      <c r="Y647" s="275" t="e">
        <f t="shared" si="215"/>
        <v>#VALUE!</v>
      </c>
      <c r="Z647" s="275" t="e">
        <f t="shared" si="215"/>
        <v>#VALUE!</v>
      </c>
      <c r="AA647" s="275" t="e">
        <f t="shared" si="215"/>
        <v>#VALUE!</v>
      </c>
      <c r="AB647" s="275" t="e">
        <f t="shared" si="215"/>
        <v>#VALUE!</v>
      </c>
      <c r="AC647" s="275" t="e">
        <f t="shared" si="215"/>
        <v>#VALUE!</v>
      </c>
      <c r="AD647" s="275" t="e">
        <f t="shared" si="215"/>
        <v>#VALUE!</v>
      </c>
      <c r="AE647" s="276" t="e">
        <f t="shared" si="204"/>
        <v>#VALUE!</v>
      </c>
    </row>
    <row r="648" spans="1:31">
      <c r="A648" s="133" t="e">
        <f t="shared" si="205"/>
        <v>#VALUE!</v>
      </c>
      <c r="B648" s="134" t="e">
        <f t="shared" si="206"/>
        <v>#VALUE!</v>
      </c>
      <c r="C648" s="134" t="e">
        <f t="shared" si="207"/>
        <v>#VALUE!</v>
      </c>
      <c r="D648" s="135" t="e">
        <f t="shared" si="208"/>
        <v>#VALUE!</v>
      </c>
      <c r="E648" s="150" t="e">
        <f t="shared" si="196"/>
        <v>#VALUE!</v>
      </c>
      <c r="F648" s="150" t="e">
        <f t="shared" si="197"/>
        <v>#VALUE!</v>
      </c>
      <c r="G648" s="136" t="e">
        <f t="shared" si="198"/>
        <v>#VALUE!</v>
      </c>
      <c r="H648" s="148" t="e">
        <f t="shared" si="202"/>
        <v>#VALUE!</v>
      </c>
      <c r="I648" s="148" t="e">
        <f t="shared" si="209"/>
        <v>#VALUE!</v>
      </c>
      <c r="J648" s="148" t="e">
        <f t="shared" si="199"/>
        <v>#VALUE!</v>
      </c>
      <c r="K648" s="148" t="e">
        <f t="shared" si="210"/>
        <v>#VALUE!</v>
      </c>
      <c r="L648" s="148" t="e">
        <f t="shared" si="211"/>
        <v>#VALUE!</v>
      </c>
      <c r="M648" s="148" t="e">
        <f t="shared" si="200"/>
        <v>#VALUE!</v>
      </c>
      <c r="N648" s="148" t="e">
        <f t="shared" si="203"/>
        <v>#VALUE!</v>
      </c>
      <c r="O648" s="148"/>
      <c r="P648" s="148"/>
      <c r="Q648" s="148" t="e">
        <f t="shared" si="212"/>
        <v>#VALUE!</v>
      </c>
      <c r="R648" s="148" t="e">
        <f t="shared" si="213"/>
        <v>#VALUE!</v>
      </c>
      <c r="S648" s="137" t="e">
        <f t="shared" si="201"/>
        <v>#VALUE!</v>
      </c>
      <c r="T648" s="275" t="e">
        <f t="shared" si="216"/>
        <v>#VALUE!</v>
      </c>
      <c r="U648" s="275" t="e">
        <f t="shared" si="215"/>
        <v>#VALUE!</v>
      </c>
      <c r="V648" s="275" t="e">
        <f t="shared" si="215"/>
        <v>#VALUE!</v>
      </c>
      <c r="W648" s="275" t="e">
        <f t="shared" si="215"/>
        <v>#VALUE!</v>
      </c>
      <c r="X648" s="275" t="e">
        <f t="shared" si="215"/>
        <v>#VALUE!</v>
      </c>
      <c r="Y648" s="275" t="e">
        <f t="shared" si="215"/>
        <v>#VALUE!</v>
      </c>
      <c r="Z648" s="275" t="e">
        <f t="shared" si="215"/>
        <v>#VALUE!</v>
      </c>
      <c r="AA648" s="275" t="e">
        <f t="shared" si="215"/>
        <v>#VALUE!</v>
      </c>
      <c r="AB648" s="275" t="e">
        <f t="shared" si="215"/>
        <v>#VALUE!</v>
      </c>
      <c r="AC648" s="275" t="e">
        <f t="shared" si="215"/>
        <v>#VALUE!</v>
      </c>
      <c r="AD648" s="275" t="e">
        <f t="shared" si="215"/>
        <v>#VALUE!</v>
      </c>
      <c r="AE648" s="276" t="e">
        <f t="shared" si="204"/>
        <v>#VALUE!</v>
      </c>
    </row>
    <row r="649" spans="1:31">
      <c r="A649" s="133" t="e">
        <f t="shared" si="205"/>
        <v>#VALUE!</v>
      </c>
      <c r="B649" s="134" t="e">
        <f t="shared" si="206"/>
        <v>#VALUE!</v>
      </c>
      <c r="C649" s="134" t="e">
        <f t="shared" si="207"/>
        <v>#VALUE!</v>
      </c>
      <c r="D649" s="135" t="e">
        <f t="shared" si="208"/>
        <v>#VALUE!</v>
      </c>
      <c r="E649" s="150" t="e">
        <f t="shared" si="196"/>
        <v>#VALUE!</v>
      </c>
      <c r="F649" s="150" t="e">
        <f t="shared" si="197"/>
        <v>#VALUE!</v>
      </c>
      <c r="G649" s="136" t="e">
        <f t="shared" si="198"/>
        <v>#VALUE!</v>
      </c>
      <c r="H649" s="148" t="e">
        <f t="shared" si="202"/>
        <v>#VALUE!</v>
      </c>
      <c r="I649" s="148" t="e">
        <f t="shared" si="209"/>
        <v>#VALUE!</v>
      </c>
      <c r="J649" s="148" t="e">
        <f t="shared" si="199"/>
        <v>#VALUE!</v>
      </c>
      <c r="K649" s="148" t="e">
        <f t="shared" si="210"/>
        <v>#VALUE!</v>
      </c>
      <c r="L649" s="148" t="e">
        <f t="shared" si="211"/>
        <v>#VALUE!</v>
      </c>
      <c r="M649" s="148" t="e">
        <f t="shared" si="200"/>
        <v>#VALUE!</v>
      </c>
      <c r="N649" s="148" t="e">
        <f t="shared" si="203"/>
        <v>#VALUE!</v>
      </c>
      <c r="O649" s="148"/>
      <c r="P649" s="148"/>
      <c r="Q649" s="148" t="e">
        <f t="shared" si="212"/>
        <v>#VALUE!</v>
      </c>
      <c r="R649" s="148" t="e">
        <f t="shared" si="213"/>
        <v>#VALUE!</v>
      </c>
      <c r="S649" s="137" t="e">
        <f t="shared" si="201"/>
        <v>#VALUE!</v>
      </c>
      <c r="T649" s="275" t="e">
        <f t="shared" si="216"/>
        <v>#VALUE!</v>
      </c>
      <c r="U649" s="275" t="e">
        <f t="shared" si="215"/>
        <v>#VALUE!</v>
      </c>
      <c r="V649" s="275" t="e">
        <f t="shared" si="215"/>
        <v>#VALUE!</v>
      </c>
      <c r="W649" s="275" t="e">
        <f t="shared" si="215"/>
        <v>#VALUE!</v>
      </c>
      <c r="X649" s="275" t="e">
        <f t="shared" si="215"/>
        <v>#VALUE!</v>
      </c>
      <c r="Y649" s="275" t="e">
        <f t="shared" si="215"/>
        <v>#VALUE!</v>
      </c>
      <c r="Z649" s="275" t="e">
        <f t="shared" si="215"/>
        <v>#VALUE!</v>
      </c>
      <c r="AA649" s="275" t="e">
        <f t="shared" si="215"/>
        <v>#VALUE!</v>
      </c>
      <c r="AB649" s="275" t="e">
        <f t="shared" si="215"/>
        <v>#VALUE!</v>
      </c>
      <c r="AC649" s="275" t="e">
        <f t="shared" si="215"/>
        <v>#VALUE!</v>
      </c>
      <c r="AD649" s="275" t="e">
        <f t="shared" si="215"/>
        <v>#VALUE!</v>
      </c>
      <c r="AE649" s="276" t="e">
        <f t="shared" si="204"/>
        <v>#VALUE!</v>
      </c>
    </row>
    <row r="650" spans="1:31">
      <c r="A650" s="133" t="e">
        <f t="shared" si="205"/>
        <v>#VALUE!</v>
      </c>
      <c r="B650" s="134" t="e">
        <f t="shared" si="206"/>
        <v>#VALUE!</v>
      </c>
      <c r="C650" s="134" t="e">
        <f t="shared" si="207"/>
        <v>#VALUE!</v>
      </c>
      <c r="D650" s="135" t="e">
        <f t="shared" si="208"/>
        <v>#VALUE!</v>
      </c>
      <c r="E650" s="150" t="e">
        <f t="shared" si="196"/>
        <v>#VALUE!</v>
      </c>
      <c r="F650" s="150" t="e">
        <f t="shared" si="197"/>
        <v>#VALUE!</v>
      </c>
      <c r="G650" s="136" t="e">
        <f t="shared" si="198"/>
        <v>#VALUE!</v>
      </c>
      <c r="H650" s="148" t="e">
        <f t="shared" si="202"/>
        <v>#VALUE!</v>
      </c>
      <c r="I650" s="148" t="e">
        <f t="shared" si="209"/>
        <v>#VALUE!</v>
      </c>
      <c r="J650" s="148" t="e">
        <f t="shared" si="199"/>
        <v>#VALUE!</v>
      </c>
      <c r="K650" s="148" t="e">
        <f t="shared" si="210"/>
        <v>#VALUE!</v>
      </c>
      <c r="L650" s="148" t="e">
        <f t="shared" si="211"/>
        <v>#VALUE!</v>
      </c>
      <c r="M650" s="148" t="e">
        <f t="shared" si="200"/>
        <v>#VALUE!</v>
      </c>
      <c r="N650" s="148" t="e">
        <f t="shared" si="203"/>
        <v>#VALUE!</v>
      </c>
      <c r="O650" s="148"/>
      <c r="P650" s="148"/>
      <c r="Q650" s="148" t="e">
        <f t="shared" si="212"/>
        <v>#VALUE!</v>
      </c>
      <c r="R650" s="148" t="e">
        <f t="shared" si="213"/>
        <v>#VALUE!</v>
      </c>
      <c r="S650" s="137" t="e">
        <f t="shared" si="201"/>
        <v>#VALUE!</v>
      </c>
      <c r="T650" s="275" t="e">
        <f t="shared" si="216"/>
        <v>#VALUE!</v>
      </c>
      <c r="U650" s="275" t="e">
        <f t="shared" si="215"/>
        <v>#VALUE!</v>
      </c>
      <c r="V650" s="275" t="e">
        <f t="shared" si="215"/>
        <v>#VALUE!</v>
      </c>
      <c r="W650" s="275" t="e">
        <f t="shared" si="215"/>
        <v>#VALUE!</v>
      </c>
      <c r="X650" s="275" t="e">
        <f t="shared" si="215"/>
        <v>#VALUE!</v>
      </c>
      <c r="Y650" s="275" t="e">
        <f t="shared" si="215"/>
        <v>#VALUE!</v>
      </c>
      <c r="Z650" s="275" t="e">
        <f t="shared" si="215"/>
        <v>#VALUE!</v>
      </c>
      <c r="AA650" s="275" t="e">
        <f t="shared" si="215"/>
        <v>#VALUE!</v>
      </c>
      <c r="AB650" s="275" t="e">
        <f t="shared" si="215"/>
        <v>#VALUE!</v>
      </c>
      <c r="AC650" s="275" t="e">
        <f t="shared" si="215"/>
        <v>#VALUE!</v>
      </c>
      <c r="AD650" s="275" t="e">
        <f t="shared" si="215"/>
        <v>#VALUE!</v>
      </c>
      <c r="AE650" s="276" t="e">
        <f t="shared" si="204"/>
        <v>#VALUE!</v>
      </c>
    </row>
    <row r="651" spans="1:31">
      <c r="A651" s="133" t="e">
        <f t="shared" si="205"/>
        <v>#VALUE!</v>
      </c>
      <c r="B651" s="134" t="e">
        <f t="shared" si="206"/>
        <v>#VALUE!</v>
      </c>
      <c r="C651" s="134" t="e">
        <f t="shared" si="207"/>
        <v>#VALUE!</v>
      </c>
      <c r="D651" s="135" t="e">
        <f t="shared" si="208"/>
        <v>#VALUE!</v>
      </c>
      <c r="E651" s="150" t="e">
        <f t="shared" si="196"/>
        <v>#VALUE!</v>
      </c>
      <c r="F651" s="150" t="e">
        <f t="shared" si="197"/>
        <v>#VALUE!</v>
      </c>
      <c r="G651" s="136" t="e">
        <f t="shared" si="198"/>
        <v>#VALUE!</v>
      </c>
      <c r="H651" s="148" t="e">
        <f t="shared" si="202"/>
        <v>#VALUE!</v>
      </c>
      <c r="I651" s="148" t="e">
        <f t="shared" si="209"/>
        <v>#VALUE!</v>
      </c>
      <c r="J651" s="148" t="e">
        <f t="shared" si="199"/>
        <v>#VALUE!</v>
      </c>
      <c r="K651" s="148" t="e">
        <f t="shared" si="210"/>
        <v>#VALUE!</v>
      </c>
      <c r="L651" s="148" t="e">
        <f t="shared" si="211"/>
        <v>#VALUE!</v>
      </c>
      <c r="M651" s="148" t="e">
        <f t="shared" si="200"/>
        <v>#VALUE!</v>
      </c>
      <c r="N651" s="148" t="e">
        <f t="shared" si="203"/>
        <v>#VALUE!</v>
      </c>
      <c r="O651" s="148"/>
      <c r="P651" s="148"/>
      <c r="Q651" s="148" t="e">
        <f t="shared" si="212"/>
        <v>#VALUE!</v>
      </c>
      <c r="R651" s="148" t="e">
        <f t="shared" si="213"/>
        <v>#VALUE!</v>
      </c>
      <c r="S651" s="137" t="e">
        <f t="shared" si="201"/>
        <v>#VALUE!</v>
      </c>
      <c r="T651" s="275" t="e">
        <f t="shared" si="216"/>
        <v>#VALUE!</v>
      </c>
      <c r="U651" s="275" t="e">
        <f t="shared" si="215"/>
        <v>#VALUE!</v>
      </c>
      <c r="V651" s="275" t="e">
        <f t="shared" si="215"/>
        <v>#VALUE!</v>
      </c>
      <c r="W651" s="275" t="e">
        <f t="shared" si="215"/>
        <v>#VALUE!</v>
      </c>
      <c r="X651" s="275" t="e">
        <f t="shared" si="215"/>
        <v>#VALUE!</v>
      </c>
      <c r="Y651" s="275" t="e">
        <f t="shared" si="215"/>
        <v>#VALUE!</v>
      </c>
      <c r="Z651" s="275" t="e">
        <f t="shared" si="215"/>
        <v>#VALUE!</v>
      </c>
      <c r="AA651" s="275" t="e">
        <f t="shared" si="215"/>
        <v>#VALUE!</v>
      </c>
      <c r="AB651" s="275" t="e">
        <f t="shared" si="215"/>
        <v>#VALUE!</v>
      </c>
      <c r="AC651" s="275" t="e">
        <f t="shared" si="215"/>
        <v>#VALUE!</v>
      </c>
      <c r="AD651" s="275" t="e">
        <f t="shared" si="215"/>
        <v>#VALUE!</v>
      </c>
      <c r="AE651" s="276" t="e">
        <f t="shared" si="204"/>
        <v>#VALUE!</v>
      </c>
    </row>
    <row r="652" spans="1:31">
      <c r="A652" s="133" t="e">
        <f t="shared" si="205"/>
        <v>#VALUE!</v>
      </c>
      <c r="B652" s="134" t="e">
        <f t="shared" si="206"/>
        <v>#VALUE!</v>
      </c>
      <c r="C652" s="134" t="e">
        <f t="shared" si="207"/>
        <v>#VALUE!</v>
      </c>
      <c r="D652" s="135" t="e">
        <f t="shared" si="208"/>
        <v>#VALUE!</v>
      </c>
      <c r="E652" s="150" t="e">
        <f t="shared" si="196"/>
        <v>#VALUE!</v>
      </c>
      <c r="F652" s="150" t="e">
        <f t="shared" si="197"/>
        <v>#VALUE!</v>
      </c>
      <c r="G652" s="136" t="e">
        <f t="shared" si="198"/>
        <v>#VALUE!</v>
      </c>
      <c r="H652" s="148" t="e">
        <f t="shared" si="202"/>
        <v>#VALUE!</v>
      </c>
      <c r="I652" s="148" t="e">
        <f t="shared" si="209"/>
        <v>#VALUE!</v>
      </c>
      <c r="J652" s="148" t="e">
        <f t="shared" si="199"/>
        <v>#VALUE!</v>
      </c>
      <c r="K652" s="148" t="e">
        <f t="shared" si="210"/>
        <v>#VALUE!</v>
      </c>
      <c r="L652" s="148" t="e">
        <f t="shared" si="211"/>
        <v>#VALUE!</v>
      </c>
      <c r="M652" s="148" t="e">
        <f t="shared" si="200"/>
        <v>#VALUE!</v>
      </c>
      <c r="N652" s="148" t="e">
        <f t="shared" si="203"/>
        <v>#VALUE!</v>
      </c>
      <c r="O652" s="148"/>
      <c r="P652" s="148"/>
      <c r="Q652" s="148" t="e">
        <f t="shared" si="212"/>
        <v>#VALUE!</v>
      </c>
      <c r="R652" s="148" t="e">
        <f t="shared" si="213"/>
        <v>#VALUE!</v>
      </c>
      <c r="S652" s="137" t="e">
        <f t="shared" si="201"/>
        <v>#VALUE!</v>
      </c>
      <c r="T652" s="275" t="e">
        <f t="shared" si="216"/>
        <v>#VALUE!</v>
      </c>
      <c r="U652" s="275" t="e">
        <f t="shared" si="215"/>
        <v>#VALUE!</v>
      </c>
      <c r="V652" s="275" t="e">
        <f t="shared" si="215"/>
        <v>#VALUE!</v>
      </c>
      <c r="W652" s="275" t="e">
        <f t="shared" si="215"/>
        <v>#VALUE!</v>
      </c>
      <c r="X652" s="275" t="e">
        <f t="shared" si="215"/>
        <v>#VALUE!</v>
      </c>
      <c r="Y652" s="275" t="e">
        <f t="shared" si="215"/>
        <v>#VALUE!</v>
      </c>
      <c r="Z652" s="275" t="e">
        <f t="shared" si="215"/>
        <v>#VALUE!</v>
      </c>
      <c r="AA652" s="275" t="e">
        <f t="shared" si="215"/>
        <v>#VALUE!</v>
      </c>
      <c r="AB652" s="275" t="e">
        <f t="shared" si="215"/>
        <v>#VALUE!</v>
      </c>
      <c r="AC652" s="275" t="e">
        <f t="shared" si="215"/>
        <v>#VALUE!</v>
      </c>
      <c r="AD652" s="275" t="e">
        <f t="shared" si="215"/>
        <v>#VALUE!</v>
      </c>
      <c r="AE652" s="276" t="e">
        <f t="shared" si="204"/>
        <v>#VALUE!</v>
      </c>
    </row>
    <row r="653" spans="1:31">
      <c r="A653" s="133" t="e">
        <f t="shared" si="205"/>
        <v>#VALUE!</v>
      </c>
      <c r="B653" s="134" t="e">
        <f t="shared" si="206"/>
        <v>#VALUE!</v>
      </c>
      <c r="C653" s="134" t="e">
        <f t="shared" si="207"/>
        <v>#VALUE!</v>
      </c>
      <c r="D653" s="135" t="e">
        <f t="shared" si="208"/>
        <v>#VALUE!</v>
      </c>
      <c r="E653" s="150" t="e">
        <f t="shared" si="196"/>
        <v>#VALUE!</v>
      </c>
      <c r="F653" s="150" t="e">
        <f t="shared" si="197"/>
        <v>#VALUE!</v>
      </c>
      <c r="G653" s="136" t="e">
        <f t="shared" si="198"/>
        <v>#VALUE!</v>
      </c>
      <c r="H653" s="148" t="e">
        <f t="shared" si="202"/>
        <v>#VALUE!</v>
      </c>
      <c r="I653" s="148" t="e">
        <f t="shared" si="209"/>
        <v>#VALUE!</v>
      </c>
      <c r="J653" s="148" t="e">
        <f t="shared" si="199"/>
        <v>#VALUE!</v>
      </c>
      <c r="K653" s="148" t="e">
        <f t="shared" si="210"/>
        <v>#VALUE!</v>
      </c>
      <c r="L653" s="148" t="e">
        <f t="shared" si="211"/>
        <v>#VALUE!</v>
      </c>
      <c r="M653" s="148" t="e">
        <f t="shared" si="200"/>
        <v>#VALUE!</v>
      </c>
      <c r="N653" s="148" t="e">
        <f t="shared" si="203"/>
        <v>#VALUE!</v>
      </c>
      <c r="O653" s="148"/>
      <c r="P653" s="148"/>
      <c r="Q653" s="148" t="e">
        <f t="shared" si="212"/>
        <v>#VALUE!</v>
      </c>
      <c r="R653" s="148" t="e">
        <f t="shared" si="213"/>
        <v>#VALUE!</v>
      </c>
      <c r="S653" s="137" t="e">
        <f t="shared" si="201"/>
        <v>#VALUE!</v>
      </c>
      <c r="T653" s="275" t="e">
        <f t="shared" si="216"/>
        <v>#VALUE!</v>
      </c>
      <c r="U653" s="275" t="e">
        <f t="shared" si="215"/>
        <v>#VALUE!</v>
      </c>
      <c r="V653" s="275" t="e">
        <f t="shared" si="215"/>
        <v>#VALUE!</v>
      </c>
      <c r="W653" s="275" t="e">
        <f t="shared" si="215"/>
        <v>#VALUE!</v>
      </c>
      <c r="X653" s="275" t="e">
        <f t="shared" si="215"/>
        <v>#VALUE!</v>
      </c>
      <c r="Y653" s="275" t="e">
        <f t="shared" si="215"/>
        <v>#VALUE!</v>
      </c>
      <c r="Z653" s="275" t="e">
        <f t="shared" si="215"/>
        <v>#VALUE!</v>
      </c>
      <c r="AA653" s="275" t="e">
        <f t="shared" si="215"/>
        <v>#VALUE!</v>
      </c>
      <c r="AB653" s="275" t="e">
        <f t="shared" si="215"/>
        <v>#VALUE!</v>
      </c>
      <c r="AC653" s="275" t="e">
        <f t="shared" si="215"/>
        <v>#VALUE!</v>
      </c>
      <c r="AD653" s="275" t="e">
        <f t="shared" si="215"/>
        <v>#VALUE!</v>
      </c>
      <c r="AE653" s="276" t="e">
        <f t="shared" si="204"/>
        <v>#VALUE!</v>
      </c>
    </row>
    <row r="654" spans="1:31">
      <c r="A654" s="133" t="e">
        <f t="shared" si="205"/>
        <v>#VALUE!</v>
      </c>
      <c r="B654" s="134" t="e">
        <f t="shared" si="206"/>
        <v>#VALUE!</v>
      </c>
      <c r="C654" s="134" t="e">
        <f t="shared" si="207"/>
        <v>#VALUE!</v>
      </c>
      <c r="D654" s="135" t="e">
        <f t="shared" si="208"/>
        <v>#VALUE!</v>
      </c>
      <c r="E654" s="150" t="e">
        <f t="shared" si="196"/>
        <v>#VALUE!</v>
      </c>
      <c r="F654" s="150" t="e">
        <f t="shared" si="197"/>
        <v>#VALUE!</v>
      </c>
      <c r="G654" s="136" t="e">
        <f t="shared" si="198"/>
        <v>#VALUE!</v>
      </c>
      <c r="H654" s="148" t="e">
        <f t="shared" si="202"/>
        <v>#VALUE!</v>
      </c>
      <c r="I654" s="148" t="e">
        <f t="shared" si="209"/>
        <v>#VALUE!</v>
      </c>
      <c r="J654" s="148" t="e">
        <f t="shared" si="199"/>
        <v>#VALUE!</v>
      </c>
      <c r="K654" s="148" t="e">
        <f t="shared" si="210"/>
        <v>#VALUE!</v>
      </c>
      <c r="L654" s="148" t="e">
        <f t="shared" si="211"/>
        <v>#VALUE!</v>
      </c>
      <c r="M654" s="148" t="e">
        <f t="shared" si="200"/>
        <v>#VALUE!</v>
      </c>
      <c r="N654" s="148" t="e">
        <f t="shared" si="203"/>
        <v>#VALUE!</v>
      </c>
      <c r="O654" s="148"/>
      <c r="P654" s="148"/>
      <c r="Q654" s="148" t="e">
        <f t="shared" si="212"/>
        <v>#VALUE!</v>
      </c>
      <c r="R654" s="148" t="e">
        <f t="shared" si="213"/>
        <v>#VALUE!</v>
      </c>
      <c r="S654" s="137" t="e">
        <f t="shared" si="201"/>
        <v>#VALUE!</v>
      </c>
      <c r="T654" s="275" t="e">
        <f t="shared" si="216"/>
        <v>#VALUE!</v>
      </c>
      <c r="U654" s="275" t="e">
        <f t="shared" si="215"/>
        <v>#VALUE!</v>
      </c>
      <c r="V654" s="275" t="e">
        <f t="shared" si="215"/>
        <v>#VALUE!</v>
      </c>
      <c r="W654" s="275" t="e">
        <f t="shared" si="215"/>
        <v>#VALUE!</v>
      </c>
      <c r="X654" s="275" t="e">
        <f t="shared" si="215"/>
        <v>#VALUE!</v>
      </c>
      <c r="Y654" s="275" t="e">
        <f t="shared" si="215"/>
        <v>#VALUE!</v>
      </c>
      <c r="Z654" s="275" t="e">
        <f t="shared" si="215"/>
        <v>#VALUE!</v>
      </c>
      <c r="AA654" s="275" t="e">
        <f t="shared" si="215"/>
        <v>#VALUE!</v>
      </c>
      <c r="AB654" s="275" t="e">
        <f t="shared" si="215"/>
        <v>#VALUE!</v>
      </c>
      <c r="AC654" s="275" t="e">
        <f t="shared" si="215"/>
        <v>#VALUE!</v>
      </c>
      <c r="AD654" s="275" t="e">
        <f t="shared" si="215"/>
        <v>#VALUE!</v>
      </c>
      <c r="AE654" s="276" t="e">
        <f t="shared" si="204"/>
        <v>#VALUE!</v>
      </c>
    </row>
    <row r="655" spans="1:31">
      <c r="A655" s="133" t="e">
        <f t="shared" si="205"/>
        <v>#VALUE!</v>
      </c>
      <c r="B655" s="134" t="e">
        <f t="shared" si="206"/>
        <v>#VALUE!</v>
      </c>
      <c r="C655" s="134" t="e">
        <f t="shared" si="207"/>
        <v>#VALUE!</v>
      </c>
      <c r="D655" s="135" t="e">
        <f t="shared" si="208"/>
        <v>#VALUE!</v>
      </c>
      <c r="E655" s="150" t="e">
        <f t="shared" si="196"/>
        <v>#VALUE!</v>
      </c>
      <c r="F655" s="150" t="e">
        <f t="shared" si="197"/>
        <v>#VALUE!</v>
      </c>
      <c r="G655" s="136" t="e">
        <f t="shared" si="198"/>
        <v>#VALUE!</v>
      </c>
      <c r="H655" s="148" t="e">
        <f t="shared" si="202"/>
        <v>#VALUE!</v>
      </c>
      <c r="I655" s="148" t="e">
        <f t="shared" si="209"/>
        <v>#VALUE!</v>
      </c>
      <c r="J655" s="148" t="e">
        <f t="shared" si="199"/>
        <v>#VALUE!</v>
      </c>
      <c r="K655" s="148" t="e">
        <f t="shared" si="210"/>
        <v>#VALUE!</v>
      </c>
      <c r="L655" s="148" t="e">
        <f t="shared" si="211"/>
        <v>#VALUE!</v>
      </c>
      <c r="M655" s="148" t="e">
        <f t="shared" si="200"/>
        <v>#VALUE!</v>
      </c>
      <c r="N655" s="148" t="e">
        <f t="shared" si="203"/>
        <v>#VALUE!</v>
      </c>
      <c r="O655" s="148"/>
      <c r="P655" s="148"/>
      <c r="Q655" s="148" t="e">
        <f t="shared" si="212"/>
        <v>#VALUE!</v>
      </c>
      <c r="R655" s="148" t="e">
        <f t="shared" si="213"/>
        <v>#VALUE!</v>
      </c>
      <c r="S655" s="137" t="e">
        <f t="shared" si="201"/>
        <v>#VALUE!</v>
      </c>
      <c r="T655" s="275" t="e">
        <f t="shared" si="216"/>
        <v>#VALUE!</v>
      </c>
      <c r="U655" s="275" t="e">
        <f t="shared" si="215"/>
        <v>#VALUE!</v>
      </c>
      <c r="V655" s="275" t="e">
        <f t="shared" si="215"/>
        <v>#VALUE!</v>
      </c>
      <c r="W655" s="275" t="e">
        <f t="shared" si="215"/>
        <v>#VALUE!</v>
      </c>
      <c r="X655" s="275" t="e">
        <f t="shared" si="215"/>
        <v>#VALUE!</v>
      </c>
      <c r="Y655" s="275" t="e">
        <f t="shared" si="215"/>
        <v>#VALUE!</v>
      </c>
      <c r="Z655" s="275" t="e">
        <f t="shared" si="215"/>
        <v>#VALUE!</v>
      </c>
      <c r="AA655" s="275" t="e">
        <f t="shared" ref="U655:AD681" si="217">MAX(0,MIN(MAX(0,$M655),AA$7)-AA$6)</f>
        <v>#VALUE!</v>
      </c>
      <c r="AB655" s="275" t="e">
        <f t="shared" si="217"/>
        <v>#VALUE!</v>
      </c>
      <c r="AC655" s="275" t="e">
        <f t="shared" si="217"/>
        <v>#VALUE!</v>
      </c>
      <c r="AD655" s="275" t="e">
        <f t="shared" si="217"/>
        <v>#VALUE!</v>
      </c>
      <c r="AE655" s="276" t="e">
        <f t="shared" si="204"/>
        <v>#VALUE!</v>
      </c>
    </row>
    <row r="656" spans="1:31">
      <c r="A656" s="133" t="e">
        <f t="shared" si="205"/>
        <v>#VALUE!</v>
      </c>
      <c r="B656" s="134" t="e">
        <f t="shared" si="206"/>
        <v>#VALUE!</v>
      </c>
      <c r="C656" s="134" t="e">
        <f t="shared" si="207"/>
        <v>#VALUE!</v>
      </c>
      <c r="D656" s="135" t="e">
        <f t="shared" si="208"/>
        <v>#VALUE!</v>
      </c>
      <c r="E656" s="150" t="e">
        <f t="shared" si="196"/>
        <v>#VALUE!</v>
      </c>
      <c r="F656" s="150" t="e">
        <f t="shared" si="197"/>
        <v>#VALUE!</v>
      </c>
      <c r="G656" s="136" t="e">
        <f t="shared" si="198"/>
        <v>#VALUE!</v>
      </c>
      <c r="H656" s="148" t="e">
        <f t="shared" si="202"/>
        <v>#VALUE!</v>
      </c>
      <c r="I656" s="148" t="e">
        <f t="shared" si="209"/>
        <v>#VALUE!</v>
      </c>
      <c r="J656" s="148" t="e">
        <f t="shared" si="199"/>
        <v>#VALUE!</v>
      </c>
      <c r="K656" s="148" t="e">
        <f t="shared" si="210"/>
        <v>#VALUE!</v>
      </c>
      <c r="L656" s="148" t="e">
        <f t="shared" si="211"/>
        <v>#VALUE!</v>
      </c>
      <c r="M656" s="148" t="e">
        <f t="shared" si="200"/>
        <v>#VALUE!</v>
      </c>
      <c r="N656" s="148" t="e">
        <f t="shared" si="203"/>
        <v>#VALUE!</v>
      </c>
      <c r="O656" s="148"/>
      <c r="P656" s="148"/>
      <c r="Q656" s="148" t="e">
        <f t="shared" si="212"/>
        <v>#VALUE!</v>
      </c>
      <c r="R656" s="148" t="e">
        <f t="shared" si="213"/>
        <v>#VALUE!</v>
      </c>
      <c r="S656" s="137" t="e">
        <f t="shared" si="201"/>
        <v>#VALUE!</v>
      </c>
      <c r="T656" s="275" t="e">
        <f t="shared" si="216"/>
        <v>#VALUE!</v>
      </c>
      <c r="U656" s="275" t="e">
        <f t="shared" si="217"/>
        <v>#VALUE!</v>
      </c>
      <c r="V656" s="275" t="e">
        <f t="shared" si="217"/>
        <v>#VALUE!</v>
      </c>
      <c r="W656" s="275" t="e">
        <f t="shared" si="217"/>
        <v>#VALUE!</v>
      </c>
      <c r="X656" s="275" t="e">
        <f t="shared" si="217"/>
        <v>#VALUE!</v>
      </c>
      <c r="Y656" s="275" t="e">
        <f t="shared" si="217"/>
        <v>#VALUE!</v>
      </c>
      <c r="Z656" s="275" t="e">
        <f t="shared" si="217"/>
        <v>#VALUE!</v>
      </c>
      <c r="AA656" s="275" t="e">
        <f t="shared" si="217"/>
        <v>#VALUE!</v>
      </c>
      <c r="AB656" s="275" t="e">
        <f t="shared" si="217"/>
        <v>#VALUE!</v>
      </c>
      <c r="AC656" s="275" t="e">
        <f t="shared" si="217"/>
        <v>#VALUE!</v>
      </c>
      <c r="AD656" s="275" t="e">
        <f t="shared" si="217"/>
        <v>#VALUE!</v>
      </c>
      <c r="AE656" s="276" t="e">
        <f t="shared" si="204"/>
        <v>#VALUE!</v>
      </c>
    </row>
    <row r="657" spans="1:31">
      <c r="A657" s="133" t="e">
        <f t="shared" si="205"/>
        <v>#VALUE!</v>
      </c>
      <c r="B657" s="134" t="e">
        <f t="shared" si="206"/>
        <v>#VALUE!</v>
      </c>
      <c r="C657" s="134" t="e">
        <f t="shared" si="207"/>
        <v>#VALUE!</v>
      </c>
      <c r="D657" s="135" t="e">
        <f t="shared" si="208"/>
        <v>#VALUE!</v>
      </c>
      <c r="E657" s="150" t="e">
        <f t="shared" ref="E657:E720" si="218">IF(A657&lt;&gt;"", IF(F657="N",0, ROUNDDOWN(IF(S657="Y", MAX(Q657, 0), MIN(BondAmountInvested*G657/Freq, Max_Wdwl_amt)), 2)),"")</f>
        <v>#VALUE!</v>
      </c>
      <c r="F657" s="150" t="e">
        <f t="shared" ref="F657:F720" si="219">IF(A657&lt;&gt;"",  IF(A657&lt;first_projection_wdl_mth,"N",IF(A657=first_projection_wdl_mth,"Y",IF(INT((A657-first_projection_wdl_mth)/Mths_between_Wdwls)=(A657-first_projection_wdl_mth)/Mths_between_Wdwls,"Y","N"))),"")</f>
        <v>#VALUE!</v>
      </c>
      <c r="G657" s="136" t="e">
        <f t="shared" ref="G657:G720" si="220">IF(A657&lt;&gt;"", IncomeRetained, "")</f>
        <v>#VALUE!</v>
      </c>
      <c r="H657" s="148" t="e">
        <f t="shared" si="202"/>
        <v>#VALUE!</v>
      </c>
      <c r="I657" s="148" t="e">
        <f t="shared" si="209"/>
        <v>#VALUE!</v>
      </c>
      <c r="J657" s="148" t="e">
        <f t="shared" ref="J657:J720" si="221">IF(A657&lt;&gt;"", (MIN(E657, Q657)-I657)*(1-IF(D657&lt;chargeable_gain_taxrate_change_date,chargeable_gain_taxrate_pre_change,chargeable_gain_taxrate_post_change))+I657, "")</f>
        <v>#VALUE!</v>
      </c>
      <c r="K657" s="148" t="e">
        <f t="shared" si="210"/>
        <v>#VALUE!</v>
      </c>
      <c r="L657" s="148" t="e">
        <f t="shared" si="211"/>
        <v>#VALUE!</v>
      </c>
      <c r="M657" s="148" t="e">
        <f t="shared" ref="M657:M720" si="222">IF(A657="", "", L657*Mthly_growth_rate)</f>
        <v>#VALUE!</v>
      </c>
      <c r="N657" s="148" t="e">
        <f t="shared" si="203"/>
        <v>#VALUE!</v>
      </c>
      <c r="O657" s="148"/>
      <c r="P657" s="148"/>
      <c r="Q657" s="148" t="e">
        <f t="shared" si="212"/>
        <v>#VALUE!</v>
      </c>
      <c r="R657" s="148" t="e">
        <f t="shared" si="213"/>
        <v>#VALUE!</v>
      </c>
      <c r="S657" s="137" t="e">
        <f t="shared" ref="S657:S720" si="223">IF(A657="", "", IF(S656="Y", "Y", IF(Q657-IF(F657="Y", MIN(BondAmountInvested*G657/Freq,Max_Wdwl_amt), 0)&lt;=0, "Y", "N")))</f>
        <v>#VALUE!</v>
      </c>
      <c r="T657" s="275" t="e">
        <f t="shared" si="216"/>
        <v>#VALUE!</v>
      </c>
      <c r="U657" s="275" t="e">
        <f t="shared" si="217"/>
        <v>#VALUE!</v>
      </c>
      <c r="V657" s="275" t="e">
        <f t="shared" si="217"/>
        <v>#VALUE!</v>
      </c>
      <c r="W657" s="275" t="e">
        <f t="shared" si="217"/>
        <v>#VALUE!</v>
      </c>
      <c r="X657" s="275" t="e">
        <f t="shared" si="217"/>
        <v>#VALUE!</v>
      </c>
      <c r="Y657" s="275" t="e">
        <f t="shared" si="217"/>
        <v>#VALUE!</v>
      </c>
      <c r="Z657" s="275" t="e">
        <f t="shared" si="217"/>
        <v>#VALUE!</v>
      </c>
      <c r="AA657" s="275" t="e">
        <f t="shared" si="217"/>
        <v>#VALUE!</v>
      </c>
      <c r="AB657" s="275" t="e">
        <f t="shared" si="217"/>
        <v>#VALUE!</v>
      </c>
      <c r="AC657" s="275" t="e">
        <f t="shared" si="217"/>
        <v>#VALUE!</v>
      </c>
      <c r="AD657" s="275" t="e">
        <f t="shared" si="217"/>
        <v>#VALUE!</v>
      </c>
      <c r="AE657" s="276" t="e">
        <f t="shared" si="204"/>
        <v>#VALUE!</v>
      </c>
    </row>
    <row r="658" spans="1:31">
      <c r="A658" s="133" t="e">
        <f t="shared" si="205"/>
        <v>#VALUE!</v>
      </c>
      <c r="B658" s="134" t="e">
        <f t="shared" si="206"/>
        <v>#VALUE!</v>
      </c>
      <c r="C658" s="134" t="e">
        <f t="shared" si="207"/>
        <v>#VALUE!</v>
      </c>
      <c r="D658" s="135" t="e">
        <f t="shared" si="208"/>
        <v>#VALUE!</v>
      </c>
      <c r="E658" s="150" t="e">
        <f t="shared" si="218"/>
        <v>#VALUE!</v>
      </c>
      <c r="F658" s="150" t="e">
        <f t="shared" si="219"/>
        <v>#VALUE!</v>
      </c>
      <c r="G658" s="136" t="e">
        <f t="shared" si="220"/>
        <v>#VALUE!</v>
      </c>
      <c r="H658" s="148" t="e">
        <f t="shared" ref="H658:H721" si="224">IF(A658&lt;&gt;"", IF(B658&lt;Max_tax_free_term, IF(AND(C658=1, B658&lt;Max_tax_free_term), Annual_tax_free_Wdwl, 0), 0)+H657-I657, "")</f>
        <v>#VALUE!</v>
      </c>
      <c r="I658" s="148" t="e">
        <f t="shared" si="209"/>
        <v>#VALUE!</v>
      </c>
      <c r="J658" s="148" t="e">
        <f t="shared" si="221"/>
        <v>#VALUE!</v>
      </c>
      <c r="K658" s="148" t="e">
        <f t="shared" si="210"/>
        <v>#VALUE!</v>
      </c>
      <c r="L658" s="148" t="e">
        <f t="shared" si="211"/>
        <v>#VALUE!</v>
      </c>
      <c r="M658" s="148" t="e">
        <f t="shared" si="222"/>
        <v>#VALUE!</v>
      </c>
      <c r="N658" s="148" t="e">
        <f t="shared" ref="N658:N721" si="225">IF(A658="", "", AE658)</f>
        <v>#VALUE!</v>
      </c>
      <c r="O658" s="148"/>
      <c r="P658" s="148"/>
      <c r="Q658" s="148" t="e">
        <f t="shared" si="212"/>
        <v>#VALUE!</v>
      </c>
      <c r="R658" s="148" t="e">
        <f t="shared" si="213"/>
        <v>#VALUE!</v>
      </c>
      <c r="S658" s="137" t="e">
        <f t="shared" si="223"/>
        <v>#VALUE!</v>
      </c>
      <c r="T658" s="275" t="e">
        <f t="shared" si="216"/>
        <v>#VALUE!</v>
      </c>
      <c r="U658" s="275" t="e">
        <f t="shared" si="217"/>
        <v>#VALUE!</v>
      </c>
      <c r="V658" s="275" t="e">
        <f t="shared" si="217"/>
        <v>#VALUE!</v>
      </c>
      <c r="W658" s="275" t="e">
        <f t="shared" si="217"/>
        <v>#VALUE!</v>
      </c>
      <c r="X658" s="275" t="e">
        <f t="shared" si="217"/>
        <v>#VALUE!</v>
      </c>
      <c r="Y658" s="275" t="e">
        <f t="shared" si="217"/>
        <v>#VALUE!</v>
      </c>
      <c r="Z658" s="275" t="e">
        <f t="shared" si="217"/>
        <v>#VALUE!</v>
      </c>
      <c r="AA658" s="275" t="e">
        <f t="shared" si="217"/>
        <v>#VALUE!</v>
      </c>
      <c r="AB658" s="275" t="e">
        <f t="shared" si="217"/>
        <v>#VALUE!</v>
      </c>
      <c r="AC658" s="275" t="e">
        <f t="shared" si="217"/>
        <v>#VALUE!</v>
      </c>
      <c r="AD658" s="275" t="e">
        <f t="shared" si="217"/>
        <v>#VALUE!</v>
      </c>
      <c r="AE658" s="276" t="e">
        <f t="shared" ref="AE658:AE721" si="226">SUMPRODUCT(T658:AD658,T$9:AD$9)/100/12</f>
        <v>#VALUE!</v>
      </c>
    </row>
    <row r="659" spans="1:31">
      <c r="A659" s="133" t="e">
        <f t="shared" ref="A659:A722" si="227">IF(A658&lt;$D$11, A658+1, "")</f>
        <v>#VALUE!</v>
      </c>
      <c r="B659" s="134" t="e">
        <f t="shared" ref="B659:B722" si="228">IF(A659&lt;&gt;"", IF(C659=1, B658+1, B658), "")</f>
        <v>#VALUE!</v>
      </c>
      <c r="C659" s="134" t="e">
        <f t="shared" ref="C659:C722" si="229">IF(A659&lt;&gt;"", IF(C658=12, 1, C658+1), "")</f>
        <v>#VALUE!</v>
      </c>
      <c r="D659" s="135" t="e">
        <f t="shared" ref="D659:D722" si="230">IF(A659&lt;&gt;"", DATE(YEAR(D658), MONTH(D658)+1, DAY(D658)), "")</f>
        <v>#VALUE!</v>
      </c>
      <c r="E659" s="150" t="e">
        <f t="shared" si="218"/>
        <v>#VALUE!</v>
      </c>
      <c r="F659" s="150" t="e">
        <f t="shared" si="219"/>
        <v>#VALUE!</v>
      </c>
      <c r="G659" s="136" t="e">
        <f t="shared" si="220"/>
        <v>#VALUE!</v>
      </c>
      <c r="H659" s="148" t="e">
        <f t="shared" si="224"/>
        <v>#VALUE!</v>
      </c>
      <c r="I659" s="148" t="e">
        <f t="shared" ref="I659:I722" si="231">IF(A659&lt;&gt;"", MIN(E659, H659, Q659), "")</f>
        <v>#VALUE!</v>
      </c>
      <c r="J659" s="148" t="e">
        <f t="shared" si="221"/>
        <v>#VALUE!</v>
      </c>
      <c r="K659" s="148" t="e">
        <f t="shared" ref="K659:K722" si="232">IF(A659="", "", $I$12^(A659/12)*J659)</f>
        <v>#VALUE!</v>
      </c>
      <c r="L659" s="148" t="e">
        <f t="shared" ref="L659:L722" si="233">IF(A659="", "", R658)</f>
        <v>#VALUE!</v>
      </c>
      <c r="M659" s="148" t="e">
        <f t="shared" si="222"/>
        <v>#VALUE!</v>
      </c>
      <c r="N659" s="148" t="e">
        <f t="shared" si="225"/>
        <v>#VALUE!</v>
      </c>
      <c r="O659" s="148"/>
      <c r="P659" s="148"/>
      <c r="Q659" s="148" t="e">
        <f t="shared" ref="Q659:Q722" si="234">IF(A659 = "", 0, MAX(M659 - (SUM(N659:P659)), 0))</f>
        <v>#VALUE!</v>
      </c>
      <c r="R659" s="148" t="e">
        <f t="shared" ref="R659:R722" si="235">IF(A659="", "", MAX(Q659-E659, 0))</f>
        <v>#VALUE!</v>
      </c>
      <c r="S659" s="137" t="e">
        <f t="shared" si="223"/>
        <v>#VALUE!</v>
      </c>
      <c r="T659" s="275" t="e">
        <f t="shared" si="216"/>
        <v>#VALUE!</v>
      </c>
      <c r="U659" s="275" t="e">
        <f t="shared" si="217"/>
        <v>#VALUE!</v>
      </c>
      <c r="V659" s="275" t="e">
        <f t="shared" si="217"/>
        <v>#VALUE!</v>
      </c>
      <c r="W659" s="275" t="e">
        <f t="shared" si="217"/>
        <v>#VALUE!</v>
      </c>
      <c r="X659" s="275" t="e">
        <f t="shared" si="217"/>
        <v>#VALUE!</v>
      </c>
      <c r="Y659" s="275" t="e">
        <f t="shared" si="217"/>
        <v>#VALUE!</v>
      </c>
      <c r="Z659" s="275" t="e">
        <f t="shared" si="217"/>
        <v>#VALUE!</v>
      </c>
      <c r="AA659" s="275" t="e">
        <f t="shared" si="217"/>
        <v>#VALUE!</v>
      </c>
      <c r="AB659" s="275" t="e">
        <f t="shared" si="217"/>
        <v>#VALUE!</v>
      </c>
      <c r="AC659" s="275" t="e">
        <f t="shared" si="217"/>
        <v>#VALUE!</v>
      </c>
      <c r="AD659" s="275" t="e">
        <f t="shared" si="217"/>
        <v>#VALUE!</v>
      </c>
      <c r="AE659" s="276" t="e">
        <f t="shared" si="226"/>
        <v>#VALUE!</v>
      </c>
    </row>
    <row r="660" spans="1:31">
      <c r="A660" s="133" t="e">
        <f t="shared" si="227"/>
        <v>#VALUE!</v>
      </c>
      <c r="B660" s="134" t="e">
        <f t="shared" si="228"/>
        <v>#VALUE!</v>
      </c>
      <c r="C660" s="134" t="e">
        <f t="shared" si="229"/>
        <v>#VALUE!</v>
      </c>
      <c r="D660" s="135" t="e">
        <f t="shared" si="230"/>
        <v>#VALUE!</v>
      </c>
      <c r="E660" s="150" t="e">
        <f t="shared" si="218"/>
        <v>#VALUE!</v>
      </c>
      <c r="F660" s="150" t="e">
        <f t="shared" si="219"/>
        <v>#VALUE!</v>
      </c>
      <c r="G660" s="136" t="e">
        <f t="shared" si="220"/>
        <v>#VALUE!</v>
      </c>
      <c r="H660" s="148" t="e">
        <f t="shared" si="224"/>
        <v>#VALUE!</v>
      </c>
      <c r="I660" s="148" t="e">
        <f t="shared" si="231"/>
        <v>#VALUE!</v>
      </c>
      <c r="J660" s="148" t="e">
        <f t="shared" si="221"/>
        <v>#VALUE!</v>
      </c>
      <c r="K660" s="148" t="e">
        <f t="shared" si="232"/>
        <v>#VALUE!</v>
      </c>
      <c r="L660" s="148" t="e">
        <f t="shared" si="233"/>
        <v>#VALUE!</v>
      </c>
      <c r="M660" s="148" t="e">
        <f t="shared" si="222"/>
        <v>#VALUE!</v>
      </c>
      <c r="N660" s="148" t="e">
        <f t="shared" si="225"/>
        <v>#VALUE!</v>
      </c>
      <c r="O660" s="148"/>
      <c r="P660" s="148"/>
      <c r="Q660" s="148" t="e">
        <f t="shared" si="234"/>
        <v>#VALUE!</v>
      </c>
      <c r="R660" s="148" t="e">
        <f t="shared" si="235"/>
        <v>#VALUE!</v>
      </c>
      <c r="S660" s="137" t="e">
        <f t="shared" si="223"/>
        <v>#VALUE!</v>
      </c>
      <c r="T660" s="275" t="e">
        <f t="shared" si="216"/>
        <v>#VALUE!</v>
      </c>
      <c r="U660" s="275" t="e">
        <f t="shared" si="217"/>
        <v>#VALUE!</v>
      </c>
      <c r="V660" s="275" t="e">
        <f t="shared" si="217"/>
        <v>#VALUE!</v>
      </c>
      <c r="W660" s="275" t="e">
        <f t="shared" si="217"/>
        <v>#VALUE!</v>
      </c>
      <c r="X660" s="275" t="e">
        <f t="shared" si="217"/>
        <v>#VALUE!</v>
      </c>
      <c r="Y660" s="275" t="e">
        <f t="shared" si="217"/>
        <v>#VALUE!</v>
      </c>
      <c r="Z660" s="275" t="e">
        <f t="shared" si="217"/>
        <v>#VALUE!</v>
      </c>
      <c r="AA660" s="275" t="e">
        <f t="shared" si="217"/>
        <v>#VALUE!</v>
      </c>
      <c r="AB660" s="275" t="e">
        <f t="shared" si="217"/>
        <v>#VALUE!</v>
      </c>
      <c r="AC660" s="275" t="e">
        <f t="shared" si="217"/>
        <v>#VALUE!</v>
      </c>
      <c r="AD660" s="275" t="e">
        <f t="shared" si="217"/>
        <v>#VALUE!</v>
      </c>
      <c r="AE660" s="276" t="e">
        <f t="shared" si="226"/>
        <v>#VALUE!</v>
      </c>
    </row>
    <row r="661" spans="1:31">
      <c r="A661" s="133" t="e">
        <f t="shared" si="227"/>
        <v>#VALUE!</v>
      </c>
      <c r="B661" s="134" t="e">
        <f t="shared" si="228"/>
        <v>#VALUE!</v>
      </c>
      <c r="C661" s="134" t="e">
        <f t="shared" si="229"/>
        <v>#VALUE!</v>
      </c>
      <c r="D661" s="135" t="e">
        <f t="shared" si="230"/>
        <v>#VALUE!</v>
      </c>
      <c r="E661" s="150" t="e">
        <f t="shared" si="218"/>
        <v>#VALUE!</v>
      </c>
      <c r="F661" s="150" t="e">
        <f t="shared" si="219"/>
        <v>#VALUE!</v>
      </c>
      <c r="G661" s="136" t="e">
        <f t="shared" si="220"/>
        <v>#VALUE!</v>
      </c>
      <c r="H661" s="148" t="e">
        <f t="shared" si="224"/>
        <v>#VALUE!</v>
      </c>
      <c r="I661" s="148" t="e">
        <f t="shared" si="231"/>
        <v>#VALUE!</v>
      </c>
      <c r="J661" s="148" t="e">
        <f t="shared" si="221"/>
        <v>#VALUE!</v>
      </c>
      <c r="K661" s="148" t="e">
        <f t="shared" si="232"/>
        <v>#VALUE!</v>
      </c>
      <c r="L661" s="148" t="e">
        <f t="shared" si="233"/>
        <v>#VALUE!</v>
      </c>
      <c r="M661" s="148" t="e">
        <f t="shared" si="222"/>
        <v>#VALUE!</v>
      </c>
      <c r="N661" s="148" t="e">
        <f t="shared" si="225"/>
        <v>#VALUE!</v>
      </c>
      <c r="O661" s="148"/>
      <c r="P661" s="148"/>
      <c r="Q661" s="148" t="e">
        <f t="shared" si="234"/>
        <v>#VALUE!</v>
      </c>
      <c r="R661" s="148" t="e">
        <f t="shared" si="235"/>
        <v>#VALUE!</v>
      </c>
      <c r="S661" s="137" t="e">
        <f t="shared" si="223"/>
        <v>#VALUE!</v>
      </c>
      <c r="T661" s="275" t="e">
        <f t="shared" si="216"/>
        <v>#VALUE!</v>
      </c>
      <c r="U661" s="275" t="e">
        <f t="shared" si="217"/>
        <v>#VALUE!</v>
      </c>
      <c r="V661" s="275" t="e">
        <f t="shared" si="217"/>
        <v>#VALUE!</v>
      </c>
      <c r="W661" s="275" t="e">
        <f t="shared" si="217"/>
        <v>#VALUE!</v>
      </c>
      <c r="X661" s="275" t="e">
        <f t="shared" si="217"/>
        <v>#VALUE!</v>
      </c>
      <c r="Y661" s="275" t="e">
        <f t="shared" si="217"/>
        <v>#VALUE!</v>
      </c>
      <c r="Z661" s="275" t="e">
        <f t="shared" si="217"/>
        <v>#VALUE!</v>
      </c>
      <c r="AA661" s="275" t="e">
        <f t="shared" si="217"/>
        <v>#VALUE!</v>
      </c>
      <c r="AB661" s="275" t="e">
        <f t="shared" si="217"/>
        <v>#VALUE!</v>
      </c>
      <c r="AC661" s="275" t="e">
        <f t="shared" si="217"/>
        <v>#VALUE!</v>
      </c>
      <c r="AD661" s="275" t="e">
        <f t="shared" si="217"/>
        <v>#VALUE!</v>
      </c>
      <c r="AE661" s="276" t="e">
        <f t="shared" si="226"/>
        <v>#VALUE!</v>
      </c>
    </row>
    <row r="662" spans="1:31">
      <c r="A662" s="133" t="e">
        <f t="shared" si="227"/>
        <v>#VALUE!</v>
      </c>
      <c r="B662" s="134" t="e">
        <f t="shared" si="228"/>
        <v>#VALUE!</v>
      </c>
      <c r="C662" s="134" t="e">
        <f t="shared" si="229"/>
        <v>#VALUE!</v>
      </c>
      <c r="D662" s="135" t="e">
        <f t="shared" si="230"/>
        <v>#VALUE!</v>
      </c>
      <c r="E662" s="150" t="e">
        <f t="shared" si="218"/>
        <v>#VALUE!</v>
      </c>
      <c r="F662" s="150" t="e">
        <f t="shared" si="219"/>
        <v>#VALUE!</v>
      </c>
      <c r="G662" s="136" t="e">
        <f t="shared" si="220"/>
        <v>#VALUE!</v>
      </c>
      <c r="H662" s="148" t="e">
        <f t="shared" si="224"/>
        <v>#VALUE!</v>
      </c>
      <c r="I662" s="148" t="e">
        <f t="shared" si="231"/>
        <v>#VALUE!</v>
      </c>
      <c r="J662" s="148" t="e">
        <f t="shared" si="221"/>
        <v>#VALUE!</v>
      </c>
      <c r="K662" s="148" t="e">
        <f t="shared" si="232"/>
        <v>#VALUE!</v>
      </c>
      <c r="L662" s="148" t="e">
        <f t="shared" si="233"/>
        <v>#VALUE!</v>
      </c>
      <c r="M662" s="148" t="e">
        <f t="shared" si="222"/>
        <v>#VALUE!</v>
      </c>
      <c r="N662" s="148" t="e">
        <f t="shared" si="225"/>
        <v>#VALUE!</v>
      </c>
      <c r="O662" s="148"/>
      <c r="P662" s="148"/>
      <c r="Q662" s="148" t="e">
        <f t="shared" si="234"/>
        <v>#VALUE!</v>
      </c>
      <c r="R662" s="148" t="e">
        <f t="shared" si="235"/>
        <v>#VALUE!</v>
      </c>
      <c r="S662" s="137" t="e">
        <f t="shared" si="223"/>
        <v>#VALUE!</v>
      </c>
      <c r="T662" s="275" t="e">
        <f t="shared" si="216"/>
        <v>#VALUE!</v>
      </c>
      <c r="U662" s="275" t="e">
        <f t="shared" si="217"/>
        <v>#VALUE!</v>
      </c>
      <c r="V662" s="275" t="e">
        <f t="shared" si="217"/>
        <v>#VALUE!</v>
      </c>
      <c r="W662" s="275" t="e">
        <f t="shared" si="217"/>
        <v>#VALUE!</v>
      </c>
      <c r="X662" s="275" t="e">
        <f t="shared" si="217"/>
        <v>#VALUE!</v>
      </c>
      <c r="Y662" s="275" t="e">
        <f t="shared" si="217"/>
        <v>#VALUE!</v>
      </c>
      <c r="Z662" s="275" t="e">
        <f t="shared" si="217"/>
        <v>#VALUE!</v>
      </c>
      <c r="AA662" s="275" t="e">
        <f t="shared" si="217"/>
        <v>#VALUE!</v>
      </c>
      <c r="AB662" s="275" t="e">
        <f t="shared" si="217"/>
        <v>#VALUE!</v>
      </c>
      <c r="AC662" s="275" t="e">
        <f t="shared" si="217"/>
        <v>#VALUE!</v>
      </c>
      <c r="AD662" s="275" t="e">
        <f t="shared" si="217"/>
        <v>#VALUE!</v>
      </c>
      <c r="AE662" s="276" t="e">
        <f t="shared" si="226"/>
        <v>#VALUE!</v>
      </c>
    </row>
    <row r="663" spans="1:31">
      <c r="A663" s="133" t="e">
        <f t="shared" si="227"/>
        <v>#VALUE!</v>
      </c>
      <c r="B663" s="134" t="e">
        <f t="shared" si="228"/>
        <v>#VALUE!</v>
      </c>
      <c r="C663" s="134" t="e">
        <f t="shared" si="229"/>
        <v>#VALUE!</v>
      </c>
      <c r="D663" s="135" t="e">
        <f t="shared" si="230"/>
        <v>#VALUE!</v>
      </c>
      <c r="E663" s="150" t="e">
        <f t="shared" si="218"/>
        <v>#VALUE!</v>
      </c>
      <c r="F663" s="150" t="e">
        <f t="shared" si="219"/>
        <v>#VALUE!</v>
      </c>
      <c r="G663" s="136" t="e">
        <f t="shared" si="220"/>
        <v>#VALUE!</v>
      </c>
      <c r="H663" s="148" t="e">
        <f t="shared" si="224"/>
        <v>#VALUE!</v>
      </c>
      <c r="I663" s="148" t="e">
        <f t="shared" si="231"/>
        <v>#VALUE!</v>
      </c>
      <c r="J663" s="148" t="e">
        <f t="shared" si="221"/>
        <v>#VALUE!</v>
      </c>
      <c r="K663" s="148" t="e">
        <f t="shared" si="232"/>
        <v>#VALUE!</v>
      </c>
      <c r="L663" s="148" t="e">
        <f t="shared" si="233"/>
        <v>#VALUE!</v>
      </c>
      <c r="M663" s="148" t="e">
        <f t="shared" si="222"/>
        <v>#VALUE!</v>
      </c>
      <c r="N663" s="148" t="e">
        <f t="shared" si="225"/>
        <v>#VALUE!</v>
      </c>
      <c r="O663" s="148"/>
      <c r="P663" s="148"/>
      <c r="Q663" s="148" t="e">
        <f t="shared" si="234"/>
        <v>#VALUE!</v>
      </c>
      <c r="R663" s="148" t="e">
        <f t="shared" si="235"/>
        <v>#VALUE!</v>
      </c>
      <c r="S663" s="137" t="e">
        <f t="shared" si="223"/>
        <v>#VALUE!</v>
      </c>
      <c r="T663" s="275" t="e">
        <f t="shared" si="216"/>
        <v>#VALUE!</v>
      </c>
      <c r="U663" s="275" t="e">
        <f t="shared" si="217"/>
        <v>#VALUE!</v>
      </c>
      <c r="V663" s="275" t="e">
        <f t="shared" si="217"/>
        <v>#VALUE!</v>
      </c>
      <c r="W663" s="275" t="e">
        <f t="shared" si="217"/>
        <v>#VALUE!</v>
      </c>
      <c r="X663" s="275" t="e">
        <f t="shared" si="217"/>
        <v>#VALUE!</v>
      </c>
      <c r="Y663" s="275" t="e">
        <f t="shared" si="217"/>
        <v>#VALUE!</v>
      </c>
      <c r="Z663" s="275" t="e">
        <f t="shared" si="217"/>
        <v>#VALUE!</v>
      </c>
      <c r="AA663" s="275" t="e">
        <f t="shared" si="217"/>
        <v>#VALUE!</v>
      </c>
      <c r="AB663" s="275" t="e">
        <f t="shared" si="217"/>
        <v>#VALUE!</v>
      </c>
      <c r="AC663" s="275" t="e">
        <f t="shared" si="217"/>
        <v>#VALUE!</v>
      </c>
      <c r="AD663" s="275" t="e">
        <f t="shared" si="217"/>
        <v>#VALUE!</v>
      </c>
      <c r="AE663" s="276" t="e">
        <f t="shared" si="226"/>
        <v>#VALUE!</v>
      </c>
    </row>
    <row r="664" spans="1:31">
      <c r="A664" s="133" t="e">
        <f t="shared" si="227"/>
        <v>#VALUE!</v>
      </c>
      <c r="B664" s="134" t="e">
        <f t="shared" si="228"/>
        <v>#VALUE!</v>
      </c>
      <c r="C664" s="134" t="e">
        <f t="shared" si="229"/>
        <v>#VALUE!</v>
      </c>
      <c r="D664" s="135" t="e">
        <f t="shared" si="230"/>
        <v>#VALUE!</v>
      </c>
      <c r="E664" s="150" t="e">
        <f t="shared" si="218"/>
        <v>#VALUE!</v>
      </c>
      <c r="F664" s="150" t="e">
        <f t="shared" si="219"/>
        <v>#VALUE!</v>
      </c>
      <c r="G664" s="136" t="e">
        <f t="shared" si="220"/>
        <v>#VALUE!</v>
      </c>
      <c r="H664" s="148" t="e">
        <f t="shared" si="224"/>
        <v>#VALUE!</v>
      </c>
      <c r="I664" s="148" t="e">
        <f t="shared" si="231"/>
        <v>#VALUE!</v>
      </c>
      <c r="J664" s="148" t="e">
        <f t="shared" si="221"/>
        <v>#VALUE!</v>
      </c>
      <c r="K664" s="148" t="e">
        <f t="shared" si="232"/>
        <v>#VALUE!</v>
      </c>
      <c r="L664" s="148" t="e">
        <f t="shared" si="233"/>
        <v>#VALUE!</v>
      </c>
      <c r="M664" s="148" t="e">
        <f t="shared" si="222"/>
        <v>#VALUE!</v>
      </c>
      <c r="N664" s="148" t="e">
        <f t="shared" si="225"/>
        <v>#VALUE!</v>
      </c>
      <c r="O664" s="148"/>
      <c r="P664" s="148"/>
      <c r="Q664" s="148" t="e">
        <f t="shared" si="234"/>
        <v>#VALUE!</v>
      </c>
      <c r="R664" s="148" t="e">
        <f t="shared" si="235"/>
        <v>#VALUE!</v>
      </c>
      <c r="S664" s="137" t="e">
        <f t="shared" si="223"/>
        <v>#VALUE!</v>
      </c>
      <c r="T664" s="275" t="e">
        <f t="shared" si="216"/>
        <v>#VALUE!</v>
      </c>
      <c r="U664" s="275" t="e">
        <f t="shared" si="217"/>
        <v>#VALUE!</v>
      </c>
      <c r="V664" s="275" t="e">
        <f t="shared" si="217"/>
        <v>#VALUE!</v>
      </c>
      <c r="W664" s="275" t="e">
        <f t="shared" si="217"/>
        <v>#VALUE!</v>
      </c>
      <c r="X664" s="275" t="e">
        <f t="shared" si="217"/>
        <v>#VALUE!</v>
      </c>
      <c r="Y664" s="275" t="e">
        <f t="shared" si="217"/>
        <v>#VALUE!</v>
      </c>
      <c r="Z664" s="275" t="e">
        <f t="shared" si="217"/>
        <v>#VALUE!</v>
      </c>
      <c r="AA664" s="275" t="e">
        <f t="shared" si="217"/>
        <v>#VALUE!</v>
      </c>
      <c r="AB664" s="275" t="e">
        <f t="shared" si="217"/>
        <v>#VALUE!</v>
      </c>
      <c r="AC664" s="275" t="e">
        <f t="shared" si="217"/>
        <v>#VALUE!</v>
      </c>
      <c r="AD664" s="275" t="e">
        <f t="shared" si="217"/>
        <v>#VALUE!</v>
      </c>
      <c r="AE664" s="276" t="e">
        <f t="shared" si="226"/>
        <v>#VALUE!</v>
      </c>
    </row>
    <row r="665" spans="1:31">
      <c r="A665" s="133" t="e">
        <f t="shared" si="227"/>
        <v>#VALUE!</v>
      </c>
      <c r="B665" s="134" t="e">
        <f t="shared" si="228"/>
        <v>#VALUE!</v>
      </c>
      <c r="C665" s="134" t="e">
        <f t="shared" si="229"/>
        <v>#VALUE!</v>
      </c>
      <c r="D665" s="135" t="e">
        <f t="shared" si="230"/>
        <v>#VALUE!</v>
      </c>
      <c r="E665" s="150" t="e">
        <f t="shared" si="218"/>
        <v>#VALUE!</v>
      </c>
      <c r="F665" s="150" t="e">
        <f t="shared" si="219"/>
        <v>#VALUE!</v>
      </c>
      <c r="G665" s="136" t="e">
        <f t="shared" si="220"/>
        <v>#VALUE!</v>
      </c>
      <c r="H665" s="148" t="e">
        <f t="shared" si="224"/>
        <v>#VALUE!</v>
      </c>
      <c r="I665" s="148" t="e">
        <f t="shared" si="231"/>
        <v>#VALUE!</v>
      </c>
      <c r="J665" s="148" t="e">
        <f t="shared" si="221"/>
        <v>#VALUE!</v>
      </c>
      <c r="K665" s="148" t="e">
        <f t="shared" si="232"/>
        <v>#VALUE!</v>
      </c>
      <c r="L665" s="148" t="e">
        <f t="shared" si="233"/>
        <v>#VALUE!</v>
      </c>
      <c r="M665" s="148" t="e">
        <f t="shared" si="222"/>
        <v>#VALUE!</v>
      </c>
      <c r="N665" s="148" t="e">
        <f t="shared" si="225"/>
        <v>#VALUE!</v>
      </c>
      <c r="O665" s="148"/>
      <c r="P665" s="148"/>
      <c r="Q665" s="148" t="e">
        <f t="shared" si="234"/>
        <v>#VALUE!</v>
      </c>
      <c r="R665" s="148" t="e">
        <f t="shared" si="235"/>
        <v>#VALUE!</v>
      </c>
      <c r="S665" s="137" t="e">
        <f t="shared" si="223"/>
        <v>#VALUE!</v>
      </c>
      <c r="T665" s="275" t="e">
        <f t="shared" si="216"/>
        <v>#VALUE!</v>
      </c>
      <c r="U665" s="275" t="e">
        <f t="shared" si="217"/>
        <v>#VALUE!</v>
      </c>
      <c r="V665" s="275" t="e">
        <f t="shared" si="217"/>
        <v>#VALUE!</v>
      </c>
      <c r="W665" s="275" t="e">
        <f t="shared" si="217"/>
        <v>#VALUE!</v>
      </c>
      <c r="X665" s="275" t="e">
        <f t="shared" si="217"/>
        <v>#VALUE!</v>
      </c>
      <c r="Y665" s="275" t="e">
        <f t="shared" si="217"/>
        <v>#VALUE!</v>
      </c>
      <c r="Z665" s="275" t="e">
        <f t="shared" si="217"/>
        <v>#VALUE!</v>
      </c>
      <c r="AA665" s="275" t="e">
        <f t="shared" si="217"/>
        <v>#VALUE!</v>
      </c>
      <c r="AB665" s="275" t="e">
        <f t="shared" si="217"/>
        <v>#VALUE!</v>
      </c>
      <c r="AC665" s="275" t="e">
        <f t="shared" si="217"/>
        <v>#VALUE!</v>
      </c>
      <c r="AD665" s="275" t="e">
        <f t="shared" si="217"/>
        <v>#VALUE!</v>
      </c>
      <c r="AE665" s="276" t="e">
        <f t="shared" si="226"/>
        <v>#VALUE!</v>
      </c>
    </row>
    <row r="666" spans="1:31">
      <c r="A666" s="133" t="e">
        <f t="shared" si="227"/>
        <v>#VALUE!</v>
      </c>
      <c r="B666" s="134" t="e">
        <f t="shared" si="228"/>
        <v>#VALUE!</v>
      </c>
      <c r="C666" s="134" t="e">
        <f t="shared" si="229"/>
        <v>#VALUE!</v>
      </c>
      <c r="D666" s="135" t="e">
        <f t="shared" si="230"/>
        <v>#VALUE!</v>
      </c>
      <c r="E666" s="150" t="e">
        <f t="shared" si="218"/>
        <v>#VALUE!</v>
      </c>
      <c r="F666" s="150" t="e">
        <f t="shared" si="219"/>
        <v>#VALUE!</v>
      </c>
      <c r="G666" s="136" t="e">
        <f t="shared" si="220"/>
        <v>#VALUE!</v>
      </c>
      <c r="H666" s="148" t="e">
        <f t="shared" si="224"/>
        <v>#VALUE!</v>
      </c>
      <c r="I666" s="148" t="e">
        <f t="shared" si="231"/>
        <v>#VALUE!</v>
      </c>
      <c r="J666" s="148" t="e">
        <f t="shared" si="221"/>
        <v>#VALUE!</v>
      </c>
      <c r="K666" s="148" t="e">
        <f t="shared" si="232"/>
        <v>#VALUE!</v>
      </c>
      <c r="L666" s="148" t="e">
        <f t="shared" si="233"/>
        <v>#VALUE!</v>
      </c>
      <c r="M666" s="148" t="e">
        <f t="shared" si="222"/>
        <v>#VALUE!</v>
      </c>
      <c r="N666" s="148" t="e">
        <f t="shared" si="225"/>
        <v>#VALUE!</v>
      </c>
      <c r="O666" s="148"/>
      <c r="P666" s="148"/>
      <c r="Q666" s="148" t="e">
        <f t="shared" si="234"/>
        <v>#VALUE!</v>
      </c>
      <c r="R666" s="148" t="e">
        <f t="shared" si="235"/>
        <v>#VALUE!</v>
      </c>
      <c r="S666" s="137" t="e">
        <f t="shared" si="223"/>
        <v>#VALUE!</v>
      </c>
      <c r="T666" s="275" t="e">
        <f t="shared" si="216"/>
        <v>#VALUE!</v>
      </c>
      <c r="U666" s="275" t="e">
        <f t="shared" si="217"/>
        <v>#VALUE!</v>
      </c>
      <c r="V666" s="275" t="e">
        <f t="shared" si="217"/>
        <v>#VALUE!</v>
      </c>
      <c r="W666" s="275" t="e">
        <f t="shared" si="217"/>
        <v>#VALUE!</v>
      </c>
      <c r="X666" s="275" t="e">
        <f t="shared" si="217"/>
        <v>#VALUE!</v>
      </c>
      <c r="Y666" s="275" t="e">
        <f t="shared" si="217"/>
        <v>#VALUE!</v>
      </c>
      <c r="Z666" s="275" t="e">
        <f t="shared" si="217"/>
        <v>#VALUE!</v>
      </c>
      <c r="AA666" s="275" t="e">
        <f t="shared" si="217"/>
        <v>#VALUE!</v>
      </c>
      <c r="AB666" s="275" t="e">
        <f t="shared" si="217"/>
        <v>#VALUE!</v>
      </c>
      <c r="AC666" s="275" t="e">
        <f t="shared" si="217"/>
        <v>#VALUE!</v>
      </c>
      <c r="AD666" s="275" t="e">
        <f t="shared" si="217"/>
        <v>#VALUE!</v>
      </c>
      <c r="AE666" s="276" t="e">
        <f t="shared" si="226"/>
        <v>#VALUE!</v>
      </c>
    </row>
    <row r="667" spans="1:31">
      <c r="A667" s="133" t="e">
        <f t="shared" si="227"/>
        <v>#VALUE!</v>
      </c>
      <c r="B667" s="134" t="e">
        <f t="shared" si="228"/>
        <v>#VALUE!</v>
      </c>
      <c r="C667" s="134" t="e">
        <f t="shared" si="229"/>
        <v>#VALUE!</v>
      </c>
      <c r="D667" s="135" t="e">
        <f t="shared" si="230"/>
        <v>#VALUE!</v>
      </c>
      <c r="E667" s="150" t="e">
        <f t="shared" si="218"/>
        <v>#VALUE!</v>
      </c>
      <c r="F667" s="150" t="e">
        <f t="shared" si="219"/>
        <v>#VALUE!</v>
      </c>
      <c r="G667" s="136" t="e">
        <f t="shared" si="220"/>
        <v>#VALUE!</v>
      </c>
      <c r="H667" s="148" t="e">
        <f t="shared" si="224"/>
        <v>#VALUE!</v>
      </c>
      <c r="I667" s="148" t="e">
        <f t="shared" si="231"/>
        <v>#VALUE!</v>
      </c>
      <c r="J667" s="148" t="e">
        <f t="shared" si="221"/>
        <v>#VALUE!</v>
      </c>
      <c r="K667" s="148" t="e">
        <f t="shared" si="232"/>
        <v>#VALUE!</v>
      </c>
      <c r="L667" s="148" t="e">
        <f t="shared" si="233"/>
        <v>#VALUE!</v>
      </c>
      <c r="M667" s="148" t="e">
        <f t="shared" si="222"/>
        <v>#VALUE!</v>
      </c>
      <c r="N667" s="148" t="e">
        <f t="shared" si="225"/>
        <v>#VALUE!</v>
      </c>
      <c r="O667" s="148"/>
      <c r="P667" s="148"/>
      <c r="Q667" s="148" t="e">
        <f t="shared" si="234"/>
        <v>#VALUE!</v>
      </c>
      <c r="R667" s="148" t="e">
        <f t="shared" si="235"/>
        <v>#VALUE!</v>
      </c>
      <c r="S667" s="137" t="e">
        <f t="shared" si="223"/>
        <v>#VALUE!</v>
      </c>
      <c r="T667" s="275" t="e">
        <f t="shared" si="216"/>
        <v>#VALUE!</v>
      </c>
      <c r="U667" s="275" t="e">
        <f t="shared" si="217"/>
        <v>#VALUE!</v>
      </c>
      <c r="V667" s="275" t="e">
        <f t="shared" si="217"/>
        <v>#VALUE!</v>
      </c>
      <c r="W667" s="275" t="e">
        <f t="shared" si="217"/>
        <v>#VALUE!</v>
      </c>
      <c r="X667" s="275" t="e">
        <f t="shared" si="217"/>
        <v>#VALUE!</v>
      </c>
      <c r="Y667" s="275" t="e">
        <f t="shared" si="217"/>
        <v>#VALUE!</v>
      </c>
      <c r="Z667" s="275" t="e">
        <f t="shared" si="217"/>
        <v>#VALUE!</v>
      </c>
      <c r="AA667" s="275" t="e">
        <f t="shared" si="217"/>
        <v>#VALUE!</v>
      </c>
      <c r="AB667" s="275" t="e">
        <f t="shared" si="217"/>
        <v>#VALUE!</v>
      </c>
      <c r="AC667" s="275" t="e">
        <f t="shared" si="217"/>
        <v>#VALUE!</v>
      </c>
      <c r="AD667" s="275" t="e">
        <f t="shared" si="217"/>
        <v>#VALUE!</v>
      </c>
      <c r="AE667" s="276" t="e">
        <f t="shared" si="226"/>
        <v>#VALUE!</v>
      </c>
    </row>
    <row r="668" spans="1:31">
      <c r="A668" s="133" t="e">
        <f t="shared" si="227"/>
        <v>#VALUE!</v>
      </c>
      <c r="B668" s="134" t="e">
        <f t="shared" si="228"/>
        <v>#VALUE!</v>
      </c>
      <c r="C668" s="134" t="e">
        <f t="shared" si="229"/>
        <v>#VALUE!</v>
      </c>
      <c r="D668" s="135" t="e">
        <f t="shared" si="230"/>
        <v>#VALUE!</v>
      </c>
      <c r="E668" s="150" t="e">
        <f t="shared" si="218"/>
        <v>#VALUE!</v>
      </c>
      <c r="F668" s="150" t="e">
        <f t="shared" si="219"/>
        <v>#VALUE!</v>
      </c>
      <c r="G668" s="136" t="e">
        <f t="shared" si="220"/>
        <v>#VALUE!</v>
      </c>
      <c r="H668" s="148" t="e">
        <f t="shared" si="224"/>
        <v>#VALUE!</v>
      </c>
      <c r="I668" s="148" t="e">
        <f t="shared" si="231"/>
        <v>#VALUE!</v>
      </c>
      <c r="J668" s="148" t="e">
        <f t="shared" si="221"/>
        <v>#VALUE!</v>
      </c>
      <c r="K668" s="148" t="e">
        <f t="shared" si="232"/>
        <v>#VALUE!</v>
      </c>
      <c r="L668" s="148" t="e">
        <f t="shared" si="233"/>
        <v>#VALUE!</v>
      </c>
      <c r="M668" s="148" t="e">
        <f t="shared" si="222"/>
        <v>#VALUE!</v>
      </c>
      <c r="N668" s="148" t="e">
        <f t="shared" si="225"/>
        <v>#VALUE!</v>
      </c>
      <c r="O668" s="148"/>
      <c r="P668" s="148"/>
      <c r="Q668" s="148" t="e">
        <f t="shared" si="234"/>
        <v>#VALUE!</v>
      </c>
      <c r="R668" s="148" t="e">
        <f t="shared" si="235"/>
        <v>#VALUE!</v>
      </c>
      <c r="S668" s="137" t="e">
        <f t="shared" si="223"/>
        <v>#VALUE!</v>
      </c>
      <c r="T668" s="275" t="e">
        <f t="shared" si="216"/>
        <v>#VALUE!</v>
      </c>
      <c r="U668" s="275" t="e">
        <f t="shared" si="217"/>
        <v>#VALUE!</v>
      </c>
      <c r="V668" s="275" t="e">
        <f t="shared" si="217"/>
        <v>#VALUE!</v>
      </c>
      <c r="W668" s="275" t="e">
        <f t="shared" si="217"/>
        <v>#VALUE!</v>
      </c>
      <c r="X668" s="275" t="e">
        <f t="shared" si="217"/>
        <v>#VALUE!</v>
      </c>
      <c r="Y668" s="275" t="e">
        <f t="shared" si="217"/>
        <v>#VALUE!</v>
      </c>
      <c r="Z668" s="275" t="e">
        <f t="shared" si="217"/>
        <v>#VALUE!</v>
      </c>
      <c r="AA668" s="275" t="e">
        <f t="shared" si="217"/>
        <v>#VALUE!</v>
      </c>
      <c r="AB668" s="275" t="e">
        <f t="shared" si="217"/>
        <v>#VALUE!</v>
      </c>
      <c r="AC668" s="275" t="e">
        <f t="shared" si="217"/>
        <v>#VALUE!</v>
      </c>
      <c r="AD668" s="275" t="e">
        <f t="shared" si="217"/>
        <v>#VALUE!</v>
      </c>
      <c r="AE668" s="276" t="e">
        <f t="shared" si="226"/>
        <v>#VALUE!</v>
      </c>
    </row>
    <row r="669" spans="1:31">
      <c r="A669" s="133" t="e">
        <f t="shared" si="227"/>
        <v>#VALUE!</v>
      </c>
      <c r="B669" s="134" t="e">
        <f t="shared" si="228"/>
        <v>#VALUE!</v>
      </c>
      <c r="C669" s="134" t="e">
        <f t="shared" si="229"/>
        <v>#VALUE!</v>
      </c>
      <c r="D669" s="135" t="e">
        <f t="shared" si="230"/>
        <v>#VALUE!</v>
      </c>
      <c r="E669" s="150" t="e">
        <f t="shared" si="218"/>
        <v>#VALUE!</v>
      </c>
      <c r="F669" s="150" t="e">
        <f t="shared" si="219"/>
        <v>#VALUE!</v>
      </c>
      <c r="G669" s="136" t="e">
        <f t="shared" si="220"/>
        <v>#VALUE!</v>
      </c>
      <c r="H669" s="148" t="e">
        <f t="shared" si="224"/>
        <v>#VALUE!</v>
      </c>
      <c r="I669" s="148" t="e">
        <f t="shared" si="231"/>
        <v>#VALUE!</v>
      </c>
      <c r="J669" s="148" t="e">
        <f t="shared" si="221"/>
        <v>#VALUE!</v>
      </c>
      <c r="K669" s="148" t="e">
        <f t="shared" si="232"/>
        <v>#VALUE!</v>
      </c>
      <c r="L669" s="148" t="e">
        <f t="shared" si="233"/>
        <v>#VALUE!</v>
      </c>
      <c r="M669" s="148" t="e">
        <f t="shared" si="222"/>
        <v>#VALUE!</v>
      </c>
      <c r="N669" s="148" t="e">
        <f t="shared" si="225"/>
        <v>#VALUE!</v>
      </c>
      <c r="O669" s="148"/>
      <c r="P669" s="148"/>
      <c r="Q669" s="148" t="e">
        <f t="shared" si="234"/>
        <v>#VALUE!</v>
      </c>
      <c r="R669" s="148" t="e">
        <f t="shared" si="235"/>
        <v>#VALUE!</v>
      </c>
      <c r="S669" s="137" t="e">
        <f t="shared" si="223"/>
        <v>#VALUE!</v>
      </c>
      <c r="T669" s="275" t="e">
        <f t="shared" si="216"/>
        <v>#VALUE!</v>
      </c>
      <c r="U669" s="275" t="e">
        <f t="shared" si="217"/>
        <v>#VALUE!</v>
      </c>
      <c r="V669" s="275" t="e">
        <f t="shared" si="217"/>
        <v>#VALUE!</v>
      </c>
      <c r="W669" s="275" t="e">
        <f t="shared" si="217"/>
        <v>#VALUE!</v>
      </c>
      <c r="X669" s="275" t="e">
        <f t="shared" si="217"/>
        <v>#VALUE!</v>
      </c>
      <c r="Y669" s="275" t="e">
        <f t="shared" si="217"/>
        <v>#VALUE!</v>
      </c>
      <c r="Z669" s="275" t="e">
        <f t="shared" si="217"/>
        <v>#VALUE!</v>
      </c>
      <c r="AA669" s="275" t="e">
        <f t="shared" si="217"/>
        <v>#VALUE!</v>
      </c>
      <c r="AB669" s="275" t="e">
        <f t="shared" si="217"/>
        <v>#VALUE!</v>
      </c>
      <c r="AC669" s="275" t="e">
        <f t="shared" si="217"/>
        <v>#VALUE!</v>
      </c>
      <c r="AD669" s="275" t="e">
        <f t="shared" si="217"/>
        <v>#VALUE!</v>
      </c>
      <c r="AE669" s="276" t="e">
        <f t="shared" si="226"/>
        <v>#VALUE!</v>
      </c>
    </row>
    <row r="670" spans="1:31">
      <c r="A670" s="133" t="e">
        <f t="shared" si="227"/>
        <v>#VALUE!</v>
      </c>
      <c r="B670" s="134" t="e">
        <f t="shared" si="228"/>
        <v>#VALUE!</v>
      </c>
      <c r="C670" s="134" t="e">
        <f t="shared" si="229"/>
        <v>#VALUE!</v>
      </c>
      <c r="D670" s="135" t="e">
        <f t="shared" si="230"/>
        <v>#VALUE!</v>
      </c>
      <c r="E670" s="150" t="e">
        <f t="shared" si="218"/>
        <v>#VALUE!</v>
      </c>
      <c r="F670" s="150" t="e">
        <f t="shared" si="219"/>
        <v>#VALUE!</v>
      </c>
      <c r="G670" s="136" t="e">
        <f t="shared" si="220"/>
        <v>#VALUE!</v>
      </c>
      <c r="H670" s="148" t="e">
        <f t="shared" si="224"/>
        <v>#VALUE!</v>
      </c>
      <c r="I670" s="148" t="e">
        <f t="shared" si="231"/>
        <v>#VALUE!</v>
      </c>
      <c r="J670" s="148" t="e">
        <f t="shared" si="221"/>
        <v>#VALUE!</v>
      </c>
      <c r="K670" s="148" t="e">
        <f t="shared" si="232"/>
        <v>#VALUE!</v>
      </c>
      <c r="L670" s="148" t="e">
        <f t="shared" si="233"/>
        <v>#VALUE!</v>
      </c>
      <c r="M670" s="148" t="e">
        <f t="shared" si="222"/>
        <v>#VALUE!</v>
      </c>
      <c r="N670" s="148" t="e">
        <f t="shared" si="225"/>
        <v>#VALUE!</v>
      </c>
      <c r="O670" s="148"/>
      <c r="P670" s="148"/>
      <c r="Q670" s="148" t="e">
        <f t="shared" si="234"/>
        <v>#VALUE!</v>
      </c>
      <c r="R670" s="148" t="e">
        <f t="shared" si="235"/>
        <v>#VALUE!</v>
      </c>
      <c r="S670" s="137" t="e">
        <f t="shared" si="223"/>
        <v>#VALUE!</v>
      </c>
      <c r="T670" s="275" t="e">
        <f t="shared" si="216"/>
        <v>#VALUE!</v>
      </c>
      <c r="U670" s="275" t="e">
        <f t="shared" si="217"/>
        <v>#VALUE!</v>
      </c>
      <c r="V670" s="275" t="e">
        <f t="shared" si="217"/>
        <v>#VALUE!</v>
      </c>
      <c r="W670" s="275" t="e">
        <f t="shared" si="217"/>
        <v>#VALUE!</v>
      </c>
      <c r="X670" s="275" t="e">
        <f t="shared" si="217"/>
        <v>#VALUE!</v>
      </c>
      <c r="Y670" s="275" t="e">
        <f t="shared" si="217"/>
        <v>#VALUE!</v>
      </c>
      <c r="Z670" s="275" t="e">
        <f t="shared" si="217"/>
        <v>#VALUE!</v>
      </c>
      <c r="AA670" s="275" t="e">
        <f t="shared" si="217"/>
        <v>#VALUE!</v>
      </c>
      <c r="AB670" s="275" t="e">
        <f t="shared" si="217"/>
        <v>#VALUE!</v>
      </c>
      <c r="AC670" s="275" t="e">
        <f t="shared" si="217"/>
        <v>#VALUE!</v>
      </c>
      <c r="AD670" s="275" t="e">
        <f t="shared" si="217"/>
        <v>#VALUE!</v>
      </c>
      <c r="AE670" s="276" t="e">
        <f t="shared" si="226"/>
        <v>#VALUE!</v>
      </c>
    </row>
    <row r="671" spans="1:31">
      <c r="A671" s="133" t="e">
        <f t="shared" si="227"/>
        <v>#VALUE!</v>
      </c>
      <c r="B671" s="134" t="e">
        <f t="shared" si="228"/>
        <v>#VALUE!</v>
      </c>
      <c r="C671" s="134" t="e">
        <f t="shared" si="229"/>
        <v>#VALUE!</v>
      </c>
      <c r="D671" s="135" t="e">
        <f t="shared" si="230"/>
        <v>#VALUE!</v>
      </c>
      <c r="E671" s="150" t="e">
        <f t="shared" si="218"/>
        <v>#VALUE!</v>
      </c>
      <c r="F671" s="150" t="e">
        <f t="shared" si="219"/>
        <v>#VALUE!</v>
      </c>
      <c r="G671" s="136" t="e">
        <f t="shared" si="220"/>
        <v>#VALUE!</v>
      </c>
      <c r="H671" s="148" t="e">
        <f t="shared" si="224"/>
        <v>#VALUE!</v>
      </c>
      <c r="I671" s="148" t="e">
        <f t="shared" si="231"/>
        <v>#VALUE!</v>
      </c>
      <c r="J671" s="148" t="e">
        <f t="shared" si="221"/>
        <v>#VALUE!</v>
      </c>
      <c r="K671" s="148" t="e">
        <f t="shared" si="232"/>
        <v>#VALUE!</v>
      </c>
      <c r="L671" s="148" t="e">
        <f t="shared" si="233"/>
        <v>#VALUE!</v>
      </c>
      <c r="M671" s="148" t="e">
        <f t="shared" si="222"/>
        <v>#VALUE!</v>
      </c>
      <c r="N671" s="148" t="e">
        <f t="shared" si="225"/>
        <v>#VALUE!</v>
      </c>
      <c r="O671" s="148"/>
      <c r="P671" s="148"/>
      <c r="Q671" s="148" t="e">
        <f t="shared" si="234"/>
        <v>#VALUE!</v>
      </c>
      <c r="R671" s="148" t="e">
        <f t="shared" si="235"/>
        <v>#VALUE!</v>
      </c>
      <c r="S671" s="137" t="e">
        <f t="shared" si="223"/>
        <v>#VALUE!</v>
      </c>
      <c r="T671" s="275" t="e">
        <f t="shared" si="216"/>
        <v>#VALUE!</v>
      </c>
      <c r="U671" s="275" t="e">
        <f t="shared" si="217"/>
        <v>#VALUE!</v>
      </c>
      <c r="V671" s="275" t="e">
        <f t="shared" si="217"/>
        <v>#VALUE!</v>
      </c>
      <c r="W671" s="275" t="e">
        <f t="shared" si="217"/>
        <v>#VALUE!</v>
      </c>
      <c r="X671" s="275" t="e">
        <f t="shared" si="217"/>
        <v>#VALUE!</v>
      </c>
      <c r="Y671" s="275" t="e">
        <f t="shared" si="217"/>
        <v>#VALUE!</v>
      </c>
      <c r="Z671" s="275" t="e">
        <f t="shared" si="217"/>
        <v>#VALUE!</v>
      </c>
      <c r="AA671" s="275" t="e">
        <f t="shared" si="217"/>
        <v>#VALUE!</v>
      </c>
      <c r="AB671" s="275" t="e">
        <f t="shared" si="217"/>
        <v>#VALUE!</v>
      </c>
      <c r="AC671" s="275" t="e">
        <f t="shared" si="217"/>
        <v>#VALUE!</v>
      </c>
      <c r="AD671" s="275" t="e">
        <f t="shared" si="217"/>
        <v>#VALUE!</v>
      </c>
      <c r="AE671" s="276" t="e">
        <f t="shared" si="226"/>
        <v>#VALUE!</v>
      </c>
    </row>
    <row r="672" spans="1:31">
      <c r="A672" s="133" t="e">
        <f t="shared" si="227"/>
        <v>#VALUE!</v>
      </c>
      <c r="B672" s="134" t="e">
        <f t="shared" si="228"/>
        <v>#VALUE!</v>
      </c>
      <c r="C672" s="134" t="e">
        <f t="shared" si="229"/>
        <v>#VALUE!</v>
      </c>
      <c r="D672" s="135" t="e">
        <f t="shared" si="230"/>
        <v>#VALUE!</v>
      </c>
      <c r="E672" s="150" t="e">
        <f t="shared" si="218"/>
        <v>#VALUE!</v>
      </c>
      <c r="F672" s="150" t="e">
        <f t="shared" si="219"/>
        <v>#VALUE!</v>
      </c>
      <c r="G672" s="136" t="e">
        <f t="shared" si="220"/>
        <v>#VALUE!</v>
      </c>
      <c r="H672" s="148" t="e">
        <f t="shared" si="224"/>
        <v>#VALUE!</v>
      </c>
      <c r="I672" s="148" t="e">
        <f t="shared" si="231"/>
        <v>#VALUE!</v>
      </c>
      <c r="J672" s="148" t="e">
        <f t="shared" si="221"/>
        <v>#VALUE!</v>
      </c>
      <c r="K672" s="148" t="e">
        <f t="shared" si="232"/>
        <v>#VALUE!</v>
      </c>
      <c r="L672" s="148" t="e">
        <f t="shared" si="233"/>
        <v>#VALUE!</v>
      </c>
      <c r="M672" s="148" t="e">
        <f t="shared" si="222"/>
        <v>#VALUE!</v>
      </c>
      <c r="N672" s="148" t="e">
        <f t="shared" si="225"/>
        <v>#VALUE!</v>
      </c>
      <c r="O672" s="148"/>
      <c r="P672" s="148"/>
      <c r="Q672" s="148" t="e">
        <f t="shared" si="234"/>
        <v>#VALUE!</v>
      </c>
      <c r="R672" s="148" t="e">
        <f t="shared" si="235"/>
        <v>#VALUE!</v>
      </c>
      <c r="S672" s="137" t="e">
        <f t="shared" si="223"/>
        <v>#VALUE!</v>
      </c>
      <c r="T672" s="275" t="e">
        <f t="shared" si="216"/>
        <v>#VALUE!</v>
      </c>
      <c r="U672" s="275" t="e">
        <f t="shared" si="217"/>
        <v>#VALUE!</v>
      </c>
      <c r="V672" s="275" t="e">
        <f t="shared" si="217"/>
        <v>#VALUE!</v>
      </c>
      <c r="W672" s="275" t="e">
        <f t="shared" si="217"/>
        <v>#VALUE!</v>
      </c>
      <c r="X672" s="275" t="e">
        <f t="shared" si="217"/>
        <v>#VALUE!</v>
      </c>
      <c r="Y672" s="275" t="e">
        <f t="shared" si="217"/>
        <v>#VALUE!</v>
      </c>
      <c r="Z672" s="275" t="e">
        <f t="shared" si="217"/>
        <v>#VALUE!</v>
      </c>
      <c r="AA672" s="275" t="e">
        <f t="shared" si="217"/>
        <v>#VALUE!</v>
      </c>
      <c r="AB672" s="275" t="e">
        <f t="shared" si="217"/>
        <v>#VALUE!</v>
      </c>
      <c r="AC672" s="275" t="e">
        <f t="shared" si="217"/>
        <v>#VALUE!</v>
      </c>
      <c r="AD672" s="275" t="e">
        <f t="shared" si="217"/>
        <v>#VALUE!</v>
      </c>
      <c r="AE672" s="276" t="e">
        <f t="shared" si="226"/>
        <v>#VALUE!</v>
      </c>
    </row>
    <row r="673" spans="1:31">
      <c r="A673" s="133" t="e">
        <f t="shared" si="227"/>
        <v>#VALUE!</v>
      </c>
      <c r="B673" s="134" t="e">
        <f t="shared" si="228"/>
        <v>#VALUE!</v>
      </c>
      <c r="C673" s="134" t="e">
        <f t="shared" si="229"/>
        <v>#VALUE!</v>
      </c>
      <c r="D673" s="135" t="e">
        <f t="shared" si="230"/>
        <v>#VALUE!</v>
      </c>
      <c r="E673" s="150" t="e">
        <f t="shared" si="218"/>
        <v>#VALUE!</v>
      </c>
      <c r="F673" s="150" t="e">
        <f t="shared" si="219"/>
        <v>#VALUE!</v>
      </c>
      <c r="G673" s="136" t="e">
        <f t="shared" si="220"/>
        <v>#VALUE!</v>
      </c>
      <c r="H673" s="148" t="e">
        <f t="shared" si="224"/>
        <v>#VALUE!</v>
      </c>
      <c r="I673" s="148" t="e">
        <f t="shared" si="231"/>
        <v>#VALUE!</v>
      </c>
      <c r="J673" s="148" t="e">
        <f t="shared" si="221"/>
        <v>#VALUE!</v>
      </c>
      <c r="K673" s="148" t="e">
        <f t="shared" si="232"/>
        <v>#VALUE!</v>
      </c>
      <c r="L673" s="148" t="e">
        <f t="shared" si="233"/>
        <v>#VALUE!</v>
      </c>
      <c r="M673" s="148" t="e">
        <f t="shared" si="222"/>
        <v>#VALUE!</v>
      </c>
      <c r="N673" s="148" t="e">
        <f t="shared" si="225"/>
        <v>#VALUE!</v>
      </c>
      <c r="O673" s="148"/>
      <c r="P673" s="148"/>
      <c r="Q673" s="148" t="e">
        <f t="shared" si="234"/>
        <v>#VALUE!</v>
      </c>
      <c r="R673" s="148" t="e">
        <f t="shared" si="235"/>
        <v>#VALUE!</v>
      </c>
      <c r="S673" s="137" t="e">
        <f t="shared" si="223"/>
        <v>#VALUE!</v>
      </c>
      <c r="T673" s="275" t="e">
        <f t="shared" si="216"/>
        <v>#VALUE!</v>
      </c>
      <c r="U673" s="275" t="e">
        <f t="shared" si="217"/>
        <v>#VALUE!</v>
      </c>
      <c r="V673" s="275" t="e">
        <f t="shared" si="217"/>
        <v>#VALUE!</v>
      </c>
      <c r="W673" s="275" t="e">
        <f t="shared" si="217"/>
        <v>#VALUE!</v>
      </c>
      <c r="X673" s="275" t="e">
        <f t="shared" si="217"/>
        <v>#VALUE!</v>
      </c>
      <c r="Y673" s="275" t="e">
        <f t="shared" si="217"/>
        <v>#VALUE!</v>
      </c>
      <c r="Z673" s="275" t="e">
        <f t="shared" si="217"/>
        <v>#VALUE!</v>
      </c>
      <c r="AA673" s="275" t="e">
        <f t="shared" si="217"/>
        <v>#VALUE!</v>
      </c>
      <c r="AB673" s="275" t="e">
        <f t="shared" si="217"/>
        <v>#VALUE!</v>
      </c>
      <c r="AC673" s="275" t="e">
        <f t="shared" si="217"/>
        <v>#VALUE!</v>
      </c>
      <c r="AD673" s="275" t="e">
        <f t="shared" si="217"/>
        <v>#VALUE!</v>
      </c>
      <c r="AE673" s="276" t="e">
        <f t="shared" si="226"/>
        <v>#VALUE!</v>
      </c>
    </row>
    <row r="674" spans="1:31">
      <c r="A674" s="133" t="e">
        <f t="shared" si="227"/>
        <v>#VALUE!</v>
      </c>
      <c r="B674" s="134" t="e">
        <f t="shared" si="228"/>
        <v>#VALUE!</v>
      </c>
      <c r="C674" s="134" t="e">
        <f t="shared" si="229"/>
        <v>#VALUE!</v>
      </c>
      <c r="D674" s="135" t="e">
        <f t="shared" si="230"/>
        <v>#VALUE!</v>
      </c>
      <c r="E674" s="150" t="e">
        <f t="shared" si="218"/>
        <v>#VALUE!</v>
      </c>
      <c r="F674" s="150" t="e">
        <f t="shared" si="219"/>
        <v>#VALUE!</v>
      </c>
      <c r="G674" s="136" t="e">
        <f t="shared" si="220"/>
        <v>#VALUE!</v>
      </c>
      <c r="H674" s="148" t="e">
        <f t="shared" si="224"/>
        <v>#VALUE!</v>
      </c>
      <c r="I674" s="148" t="e">
        <f t="shared" si="231"/>
        <v>#VALUE!</v>
      </c>
      <c r="J674" s="148" t="e">
        <f t="shared" si="221"/>
        <v>#VALUE!</v>
      </c>
      <c r="K674" s="148" t="e">
        <f t="shared" si="232"/>
        <v>#VALUE!</v>
      </c>
      <c r="L674" s="148" t="e">
        <f t="shared" si="233"/>
        <v>#VALUE!</v>
      </c>
      <c r="M674" s="148" t="e">
        <f t="shared" si="222"/>
        <v>#VALUE!</v>
      </c>
      <c r="N674" s="148" t="e">
        <f t="shared" si="225"/>
        <v>#VALUE!</v>
      </c>
      <c r="O674" s="148"/>
      <c r="P674" s="148"/>
      <c r="Q674" s="148" t="e">
        <f t="shared" si="234"/>
        <v>#VALUE!</v>
      </c>
      <c r="R674" s="148" t="e">
        <f t="shared" si="235"/>
        <v>#VALUE!</v>
      </c>
      <c r="S674" s="137" t="e">
        <f t="shared" si="223"/>
        <v>#VALUE!</v>
      </c>
      <c r="T674" s="275" t="e">
        <f t="shared" si="216"/>
        <v>#VALUE!</v>
      </c>
      <c r="U674" s="275" t="e">
        <f t="shared" si="217"/>
        <v>#VALUE!</v>
      </c>
      <c r="V674" s="275" t="e">
        <f t="shared" si="217"/>
        <v>#VALUE!</v>
      </c>
      <c r="W674" s="275" t="e">
        <f t="shared" si="217"/>
        <v>#VALUE!</v>
      </c>
      <c r="X674" s="275" t="e">
        <f t="shared" si="217"/>
        <v>#VALUE!</v>
      </c>
      <c r="Y674" s="275" t="e">
        <f t="shared" si="217"/>
        <v>#VALUE!</v>
      </c>
      <c r="Z674" s="275" t="e">
        <f t="shared" si="217"/>
        <v>#VALUE!</v>
      </c>
      <c r="AA674" s="275" t="e">
        <f t="shared" si="217"/>
        <v>#VALUE!</v>
      </c>
      <c r="AB674" s="275" t="e">
        <f t="shared" si="217"/>
        <v>#VALUE!</v>
      </c>
      <c r="AC674" s="275" t="e">
        <f t="shared" si="217"/>
        <v>#VALUE!</v>
      </c>
      <c r="AD674" s="275" t="e">
        <f t="shared" si="217"/>
        <v>#VALUE!</v>
      </c>
      <c r="AE674" s="276" t="e">
        <f t="shared" si="226"/>
        <v>#VALUE!</v>
      </c>
    </row>
    <row r="675" spans="1:31">
      <c r="A675" s="133" t="e">
        <f t="shared" si="227"/>
        <v>#VALUE!</v>
      </c>
      <c r="B675" s="134" t="e">
        <f t="shared" si="228"/>
        <v>#VALUE!</v>
      </c>
      <c r="C675" s="134" t="e">
        <f t="shared" si="229"/>
        <v>#VALUE!</v>
      </c>
      <c r="D675" s="135" t="e">
        <f t="shared" si="230"/>
        <v>#VALUE!</v>
      </c>
      <c r="E675" s="150" t="e">
        <f t="shared" si="218"/>
        <v>#VALUE!</v>
      </c>
      <c r="F675" s="150" t="e">
        <f t="shared" si="219"/>
        <v>#VALUE!</v>
      </c>
      <c r="G675" s="136" t="e">
        <f t="shared" si="220"/>
        <v>#VALUE!</v>
      </c>
      <c r="H675" s="148" t="e">
        <f t="shared" si="224"/>
        <v>#VALUE!</v>
      </c>
      <c r="I675" s="148" t="e">
        <f t="shared" si="231"/>
        <v>#VALUE!</v>
      </c>
      <c r="J675" s="148" t="e">
        <f t="shared" si="221"/>
        <v>#VALUE!</v>
      </c>
      <c r="K675" s="148" t="e">
        <f t="shared" si="232"/>
        <v>#VALUE!</v>
      </c>
      <c r="L675" s="148" t="e">
        <f t="shared" si="233"/>
        <v>#VALUE!</v>
      </c>
      <c r="M675" s="148" t="e">
        <f t="shared" si="222"/>
        <v>#VALUE!</v>
      </c>
      <c r="N675" s="148" t="e">
        <f t="shared" si="225"/>
        <v>#VALUE!</v>
      </c>
      <c r="O675" s="148"/>
      <c r="P675" s="148"/>
      <c r="Q675" s="148" t="e">
        <f t="shared" si="234"/>
        <v>#VALUE!</v>
      </c>
      <c r="R675" s="148" t="e">
        <f t="shared" si="235"/>
        <v>#VALUE!</v>
      </c>
      <c r="S675" s="137" t="e">
        <f t="shared" si="223"/>
        <v>#VALUE!</v>
      </c>
      <c r="T675" s="275" t="e">
        <f t="shared" si="216"/>
        <v>#VALUE!</v>
      </c>
      <c r="U675" s="275" t="e">
        <f t="shared" si="217"/>
        <v>#VALUE!</v>
      </c>
      <c r="V675" s="275" t="e">
        <f t="shared" si="217"/>
        <v>#VALUE!</v>
      </c>
      <c r="W675" s="275" t="e">
        <f t="shared" si="217"/>
        <v>#VALUE!</v>
      </c>
      <c r="X675" s="275" t="e">
        <f t="shared" si="217"/>
        <v>#VALUE!</v>
      </c>
      <c r="Y675" s="275" t="e">
        <f t="shared" si="217"/>
        <v>#VALUE!</v>
      </c>
      <c r="Z675" s="275" t="e">
        <f t="shared" si="217"/>
        <v>#VALUE!</v>
      </c>
      <c r="AA675" s="275" t="e">
        <f t="shared" si="217"/>
        <v>#VALUE!</v>
      </c>
      <c r="AB675" s="275" t="e">
        <f t="shared" si="217"/>
        <v>#VALUE!</v>
      </c>
      <c r="AC675" s="275" t="e">
        <f t="shared" si="217"/>
        <v>#VALUE!</v>
      </c>
      <c r="AD675" s="275" t="e">
        <f t="shared" si="217"/>
        <v>#VALUE!</v>
      </c>
      <c r="AE675" s="276" t="e">
        <f t="shared" si="226"/>
        <v>#VALUE!</v>
      </c>
    </row>
    <row r="676" spans="1:31">
      <c r="A676" s="133" t="e">
        <f t="shared" si="227"/>
        <v>#VALUE!</v>
      </c>
      <c r="B676" s="134" t="e">
        <f t="shared" si="228"/>
        <v>#VALUE!</v>
      </c>
      <c r="C676" s="134" t="e">
        <f t="shared" si="229"/>
        <v>#VALUE!</v>
      </c>
      <c r="D676" s="135" t="e">
        <f t="shared" si="230"/>
        <v>#VALUE!</v>
      </c>
      <c r="E676" s="150" t="e">
        <f t="shared" si="218"/>
        <v>#VALUE!</v>
      </c>
      <c r="F676" s="150" t="e">
        <f t="shared" si="219"/>
        <v>#VALUE!</v>
      </c>
      <c r="G676" s="136" t="e">
        <f t="shared" si="220"/>
        <v>#VALUE!</v>
      </c>
      <c r="H676" s="148" t="e">
        <f t="shared" si="224"/>
        <v>#VALUE!</v>
      </c>
      <c r="I676" s="148" t="e">
        <f t="shared" si="231"/>
        <v>#VALUE!</v>
      </c>
      <c r="J676" s="148" t="e">
        <f t="shared" si="221"/>
        <v>#VALUE!</v>
      </c>
      <c r="K676" s="148" t="e">
        <f t="shared" si="232"/>
        <v>#VALUE!</v>
      </c>
      <c r="L676" s="148" t="e">
        <f t="shared" si="233"/>
        <v>#VALUE!</v>
      </c>
      <c r="M676" s="148" t="e">
        <f t="shared" si="222"/>
        <v>#VALUE!</v>
      </c>
      <c r="N676" s="148" t="e">
        <f t="shared" si="225"/>
        <v>#VALUE!</v>
      </c>
      <c r="O676" s="148"/>
      <c r="P676" s="148"/>
      <c r="Q676" s="148" t="e">
        <f t="shared" si="234"/>
        <v>#VALUE!</v>
      </c>
      <c r="R676" s="148" t="e">
        <f t="shared" si="235"/>
        <v>#VALUE!</v>
      </c>
      <c r="S676" s="137" t="e">
        <f t="shared" si="223"/>
        <v>#VALUE!</v>
      </c>
      <c r="T676" s="275" t="e">
        <f t="shared" si="216"/>
        <v>#VALUE!</v>
      </c>
      <c r="U676" s="275" t="e">
        <f t="shared" si="217"/>
        <v>#VALUE!</v>
      </c>
      <c r="V676" s="275" t="e">
        <f t="shared" si="217"/>
        <v>#VALUE!</v>
      </c>
      <c r="W676" s="275" t="e">
        <f t="shared" si="217"/>
        <v>#VALUE!</v>
      </c>
      <c r="X676" s="275" t="e">
        <f t="shared" si="217"/>
        <v>#VALUE!</v>
      </c>
      <c r="Y676" s="275" t="e">
        <f t="shared" si="217"/>
        <v>#VALUE!</v>
      </c>
      <c r="Z676" s="275" t="e">
        <f t="shared" si="217"/>
        <v>#VALUE!</v>
      </c>
      <c r="AA676" s="275" t="e">
        <f t="shared" si="217"/>
        <v>#VALUE!</v>
      </c>
      <c r="AB676" s="275" t="e">
        <f t="shared" si="217"/>
        <v>#VALUE!</v>
      </c>
      <c r="AC676" s="275" t="e">
        <f t="shared" si="217"/>
        <v>#VALUE!</v>
      </c>
      <c r="AD676" s="275" t="e">
        <f t="shared" si="217"/>
        <v>#VALUE!</v>
      </c>
      <c r="AE676" s="276" t="e">
        <f t="shared" si="226"/>
        <v>#VALUE!</v>
      </c>
    </row>
    <row r="677" spans="1:31">
      <c r="A677" s="133" t="e">
        <f t="shared" si="227"/>
        <v>#VALUE!</v>
      </c>
      <c r="B677" s="134" t="e">
        <f t="shared" si="228"/>
        <v>#VALUE!</v>
      </c>
      <c r="C677" s="134" t="e">
        <f t="shared" si="229"/>
        <v>#VALUE!</v>
      </c>
      <c r="D677" s="135" t="e">
        <f t="shared" si="230"/>
        <v>#VALUE!</v>
      </c>
      <c r="E677" s="150" t="e">
        <f t="shared" si="218"/>
        <v>#VALUE!</v>
      </c>
      <c r="F677" s="150" t="e">
        <f t="shared" si="219"/>
        <v>#VALUE!</v>
      </c>
      <c r="G677" s="136" t="e">
        <f t="shared" si="220"/>
        <v>#VALUE!</v>
      </c>
      <c r="H677" s="148" t="e">
        <f t="shared" si="224"/>
        <v>#VALUE!</v>
      </c>
      <c r="I677" s="148" t="e">
        <f t="shared" si="231"/>
        <v>#VALUE!</v>
      </c>
      <c r="J677" s="148" t="e">
        <f t="shared" si="221"/>
        <v>#VALUE!</v>
      </c>
      <c r="K677" s="148" t="e">
        <f t="shared" si="232"/>
        <v>#VALUE!</v>
      </c>
      <c r="L677" s="148" t="e">
        <f t="shared" si="233"/>
        <v>#VALUE!</v>
      </c>
      <c r="M677" s="148" t="e">
        <f t="shared" si="222"/>
        <v>#VALUE!</v>
      </c>
      <c r="N677" s="148" t="e">
        <f t="shared" si="225"/>
        <v>#VALUE!</v>
      </c>
      <c r="O677" s="148"/>
      <c r="P677" s="148"/>
      <c r="Q677" s="148" t="e">
        <f t="shared" si="234"/>
        <v>#VALUE!</v>
      </c>
      <c r="R677" s="148" t="e">
        <f t="shared" si="235"/>
        <v>#VALUE!</v>
      </c>
      <c r="S677" s="137" t="e">
        <f t="shared" si="223"/>
        <v>#VALUE!</v>
      </c>
      <c r="T677" s="275" t="e">
        <f t="shared" si="216"/>
        <v>#VALUE!</v>
      </c>
      <c r="U677" s="275" t="e">
        <f t="shared" si="217"/>
        <v>#VALUE!</v>
      </c>
      <c r="V677" s="275" t="e">
        <f t="shared" si="217"/>
        <v>#VALUE!</v>
      </c>
      <c r="W677" s="275" t="e">
        <f t="shared" si="217"/>
        <v>#VALUE!</v>
      </c>
      <c r="X677" s="275" t="e">
        <f t="shared" si="217"/>
        <v>#VALUE!</v>
      </c>
      <c r="Y677" s="275" t="e">
        <f t="shared" si="217"/>
        <v>#VALUE!</v>
      </c>
      <c r="Z677" s="275" t="e">
        <f t="shared" si="217"/>
        <v>#VALUE!</v>
      </c>
      <c r="AA677" s="275" t="e">
        <f t="shared" si="217"/>
        <v>#VALUE!</v>
      </c>
      <c r="AB677" s="275" t="e">
        <f t="shared" si="217"/>
        <v>#VALUE!</v>
      </c>
      <c r="AC677" s="275" t="e">
        <f t="shared" si="217"/>
        <v>#VALUE!</v>
      </c>
      <c r="AD677" s="275" t="e">
        <f t="shared" si="217"/>
        <v>#VALUE!</v>
      </c>
      <c r="AE677" s="276" t="e">
        <f t="shared" si="226"/>
        <v>#VALUE!</v>
      </c>
    </row>
    <row r="678" spans="1:31">
      <c r="A678" s="133" t="e">
        <f t="shared" si="227"/>
        <v>#VALUE!</v>
      </c>
      <c r="B678" s="134" t="e">
        <f t="shared" si="228"/>
        <v>#VALUE!</v>
      </c>
      <c r="C678" s="134" t="e">
        <f t="shared" si="229"/>
        <v>#VALUE!</v>
      </c>
      <c r="D678" s="135" t="e">
        <f t="shared" si="230"/>
        <v>#VALUE!</v>
      </c>
      <c r="E678" s="150" t="e">
        <f t="shared" si="218"/>
        <v>#VALUE!</v>
      </c>
      <c r="F678" s="150" t="e">
        <f t="shared" si="219"/>
        <v>#VALUE!</v>
      </c>
      <c r="G678" s="136" t="e">
        <f t="shared" si="220"/>
        <v>#VALUE!</v>
      </c>
      <c r="H678" s="148" t="e">
        <f t="shared" si="224"/>
        <v>#VALUE!</v>
      </c>
      <c r="I678" s="148" t="e">
        <f t="shared" si="231"/>
        <v>#VALUE!</v>
      </c>
      <c r="J678" s="148" t="e">
        <f t="shared" si="221"/>
        <v>#VALUE!</v>
      </c>
      <c r="K678" s="148" t="e">
        <f t="shared" si="232"/>
        <v>#VALUE!</v>
      </c>
      <c r="L678" s="148" t="e">
        <f t="shared" si="233"/>
        <v>#VALUE!</v>
      </c>
      <c r="M678" s="148" t="e">
        <f t="shared" si="222"/>
        <v>#VALUE!</v>
      </c>
      <c r="N678" s="148" t="e">
        <f t="shared" si="225"/>
        <v>#VALUE!</v>
      </c>
      <c r="O678" s="148"/>
      <c r="P678" s="148"/>
      <c r="Q678" s="148" t="e">
        <f t="shared" si="234"/>
        <v>#VALUE!</v>
      </c>
      <c r="R678" s="148" t="e">
        <f t="shared" si="235"/>
        <v>#VALUE!</v>
      </c>
      <c r="S678" s="137" t="e">
        <f t="shared" si="223"/>
        <v>#VALUE!</v>
      </c>
      <c r="T678" s="275" t="e">
        <f t="shared" si="216"/>
        <v>#VALUE!</v>
      </c>
      <c r="U678" s="275" t="e">
        <f t="shared" si="217"/>
        <v>#VALUE!</v>
      </c>
      <c r="V678" s="275" t="e">
        <f t="shared" si="217"/>
        <v>#VALUE!</v>
      </c>
      <c r="W678" s="275" t="e">
        <f t="shared" si="217"/>
        <v>#VALUE!</v>
      </c>
      <c r="X678" s="275" t="e">
        <f t="shared" si="217"/>
        <v>#VALUE!</v>
      </c>
      <c r="Y678" s="275" t="e">
        <f t="shared" si="217"/>
        <v>#VALUE!</v>
      </c>
      <c r="Z678" s="275" t="e">
        <f t="shared" si="217"/>
        <v>#VALUE!</v>
      </c>
      <c r="AA678" s="275" t="e">
        <f t="shared" si="217"/>
        <v>#VALUE!</v>
      </c>
      <c r="AB678" s="275" t="e">
        <f t="shared" si="217"/>
        <v>#VALUE!</v>
      </c>
      <c r="AC678" s="275" t="e">
        <f t="shared" si="217"/>
        <v>#VALUE!</v>
      </c>
      <c r="AD678" s="275" t="e">
        <f t="shared" si="217"/>
        <v>#VALUE!</v>
      </c>
      <c r="AE678" s="276" t="e">
        <f t="shared" si="226"/>
        <v>#VALUE!</v>
      </c>
    </row>
    <row r="679" spans="1:31">
      <c r="A679" s="133" t="e">
        <f t="shared" si="227"/>
        <v>#VALUE!</v>
      </c>
      <c r="B679" s="134" t="e">
        <f t="shared" si="228"/>
        <v>#VALUE!</v>
      </c>
      <c r="C679" s="134" t="e">
        <f t="shared" si="229"/>
        <v>#VALUE!</v>
      </c>
      <c r="D679" s="135" t="e">
        <f t="shared" si="230"/>
        <v>#VALUE!</v>
      </c>
      <c r="E679" s="150" t="e">
        <f t="shared" si="218"/>
        <v>#VALUE!</v>
      </c>
      <c r="F679" s="150" t="e">
        <f t="shared" si="219"/>
        <v>#VALUE!</v>
      </c>
      <c r="G679" s="136" t="e">
        <f t="shared" si="220"/>
        <v>#VALUE!</v>
      </c>
      <c r="H679" s="148" t="e">
        <f t="shared" si="224"/>
        <v>#VALUE!</v>
      </c>
      <c r="I679" s="148" t="e">
        <f t="shared" si="231"/>
        <v>#VALUE!</v>
      </c>
      <c r="J679" s="148" t="e">
        <f t="shared" si="221"/>
        <v>#VALUE!</v>
      </c>
      <c r="K679" s="148" t="e">
        <f t="shared" si="232"/>
        <v>#VALUE!</v>
      </c>
      <c r="L679" s="148" t="e">
        <f t="shared" si="233"/>
        <v>#VALUE!</v>
      </c>
      <c r="M679" s="148" t="e">
        <f t="shared" si="222"/>
        <v>#VALUE!</v>
      </c>
      <c r="N679" s="148" t="e">
        <f t="shared" si="225"/>
        <v>#VALUE!</v>
      </c>
      <c r="O679" s="148"/>
      <c r="P679" s="148"/>
      <c r="Q679" s="148" t="e">
        <f t="shared" si="234"/>
        <v>#VALUE!</v>
      </c>
      <c r="R679" s="148" t="e">
        <f t="shared" si="235"/>
        <v>#VALUE!</v>
      </c>
      <c r="S679" s="137" t="e">
        <f t="shared" si="223"/>
        <v>#VALUE!</v>
      </c>
      <c r="T679" s="275" t="e">
        <f t="shared" si="216"/>
        <v>#VALUE!</v>
      </c>
      <c r="U679" s="275" t="e">
        <f t="shared" si="217"/>
        <v>#VALUE!</v>
      </c>
      <c r="V679" s="275" t="e">
        <f t="shared" si="217"/>
        <v>#VALUE!</v>
      </c>
      <c r="W679" s="275" t="e">
        <f t="shared" si="217"/>
        <v>#VALUE!</v>
      </c>
      <c r="X679" s="275" t="e">
        <f t="shared" si="217"/>
        <v>#VALUE!</v>
      </c>
      <c r="Y679" s="275" t="e">
        <f t="shared" si="217"/>
        <v>#VALUE!</v>
      </c>
      <c r="Z679" s="275" t="e">
        <f t="shared" si="217"/>
        <v>#VALUE!</v>
      </c>
      <c r="AA679" s="275" t="e">
        <f t="shared" si="217"/>
        <v>#VALUE!</v>
      </c>
      <c r="AB679" s="275" t="e">
        <f t="shared" si="217"/>
        <v>#VALUE!</v>
      </c>
      <c r="AC679" s="275" t="e">
        <f t="shared" si="217"/>
        <v>#VALUE!</v>
      </c>
      <c r="AD679" s="275" t="e">
        <f t="shared" si="217"/>
        <v>#VALUE!</v>
      </c>
      <c r="AE679" s="276" t="e">
        <f t="shared" si="226"/>
        <v>#VALUE!</v>
      </c>
    </row>
    <row r="680" spans="1:31">
      <c r="A680" s="133" t="e">
        <f t="shared" si="227"/>
        <v>#VALUE!</v>
      </c>
      <c r="B680" s="134" t="e">
        <f t="shared" si="228"/>
        <v>#VALUE!</v>
      </c>
      <c r="C680" s="134" t="e">
        <f t="shared" si="229"/>
        <v>#VALUE!</v>
      </c>
      <c r="D680" s="135" t="e">
        <f t="shared" si="230"/>
        <v>#VALUE!</v>
      </c>
      <c r="E680" s="150" t="e">
        <f t="shared" si="218"/>
        <v>#VALUE!</v>
      </c>
      <c r="F680" s="150" t="e">
        <f t="shared" si="219"/>
        <v>#VALUE!</v>
      </c>
      <c r="G680" s="136" t="e">
        <f t="shared" si="220"/>
        <v>#VALUE!</v>
      </c>
      <c r="H680" s="148" t="e">
        <f t="shared" si="224"/>
        <v>#VALUE!</v>
      </c>
      <c r="I680" s="148" t="e">
        <f t="shared" si="231"/>
        <v>#VALUE!</v>
      </c>
      <c r="J680" s="148" t="e">
        <f t="shared" si="221"/>
        <v>#VALUE!</v>
      </c>
      <c r="K680" s="148" t="e">
        <f t="shared" si="232"/>
        <v>#VALUE!</v>
      </c>
      <c r="L680" s="148" t="e">
        <f t="shared" si="233"/>
        <v>#VALUE!</v>
      </c>
      <c r="M680" s="148" t="e">
        <f t="shared" si="222"/>
        <v>#VALUE!</v>
      </c>
      <c r="N680" s="148" t="e">
        <f t="shared" si="225"/>
        <v>#VALUE!</v>
      </c>
      <c r="O680" s="148"/>
      <c r="P680" s="148"/>
      <c r="Q680" s="148" t="e">
        <f t="shared" si="234"/>
        <v>#VALUE!</v>
      </c>
      <c r="R680" s="148" t="e">
        <f t="shared" si="235"/>
        <v>#VALUE!</v>
      </c>
      <c r="S680" s="137" t="e">
        <f t="shared" si="223"/>
        <v>#VALUE!</v>
      </c>
      <c r="T680" s="275" t="e">
        <f t="shared" si="216"/>
        <v>#VALUE!</v>
      </c>
      <c r="U680" s="275" t="e">
        <f t="shared" si="217"/>
        <v>#VALUE!</v>
      </c>
      <c r="V680" s="275" t="e">
        <f t="shared" si="217"/>
        <v>#VALUE!</v>
      </c>
      <c r="W680" s="275" t="e">
        <f t="shared" si="217"/>
        <v>#VALUE!</v>
      </c>
      <c r="X680" s="275" t="e">
        <f t="shared" si="217"/>
        <v>#VALUE!</v>
      </c>
      <c r="Y680" s="275" t="e">
        <f t="shared" si="217"/>
        <v>#VALUE!</v>
      </c>
      <c r="Z680" s="275" t="e">
        <f t="shared" si="217"/>
        <v>#VALUE!</v>
      </c>
      <c r="AA680" s="275" t="e">
        <f t="shared" si="217"/>
        <v>#VALUE!</v>
      </c>
      <c r="AB680" s="275" t="e">
        <f t="shared" si="217"/>
        <v>#VALUE!</v>
      </c>
      <c r="AC680" s="275" t="e">
        <f t="shared" si="217"/>
        <v>#VALUE!</v>
      </c>
      <c r="AD680" s="275" t="e">
        <f t="shared" si="217"/>
        <v>#VALUE!</v>
      </c>
      <c r="AE680" s="276" t="e">
        <f t="shared" si="226"/>
        <v>#VALUE!</v>
      </c>
    </row>
    <row r="681" spans="1:31">
      <c r="A681" s="133" t="e">
        <f t="shared" si="227"/>
        <v>#VALUE!</v>
      </c>
      <c r="B681" s="134" t="e">
        <f t="shared" si="228"/>
        <v>#VALUE!</v>
      </c>
      <c r="C681" s="134" t="e">
        <f t="shared" si="229"/>
        <v>#VALUE!</v>
      </c>
      <c r="D681" s="135" t="e">
        <f t="shared" si="230"/>
        <v>#VALUE!</v>
      </c>
      <c r="E681" s="150" t="e">
        <f t="shared" si="218"/>
        <v>#VALUE!</v>
      </c>
      <c r="F681" s="150" t="e">
        <f t="shared" si="219"/>
        <v>#VALUE!</v>
      </c>
      <c r="G681" s="136" t="e">
        <f t="shared" si="220"/>
        <v>#VALUE!</v>
      </c>
      <c r="H681" s="148" t="e">
        <f t="shared" si="224"/>
        <v>#VALUE!</v>
      </c>
      <c r="I681" s="148" t="e">
        <f t="shared" si="231"/>
        <v>#VALUE!</v>
      </c>
      <c r="J681" s="148" t="e">
        <f t="shared" si="221"/>
        <v>#VALUE!</v>
      </c>
      <c r="K681" s="148" t="e">
        <f t="shared" si="232"/>
        <v>#VALUE!</v>
      </c>
      <c r="L681" s="148" t="e">
        <f t="shared" si="233"/>
        <v>#VALUE!</v>
      </c>
      <c r="M681" s="148" t="e">
        <f t="shared" si="222"/>
        <v>#VALUE!</v>
      </c>
      <c r="N681" s="148" t="e">
        <f t="shared" si="225"/>
        <v>#VALUE!</v>
      </c>
      <c r="O681" s="148"/>
      <c r="P681" s="148"/>
      <c r="Q681" s="148" t="e">
        <f t="shared" si="234"/>
        <v>#VALUE!</v>
      </c>
      <c r="R681" s="148" t="e">
        <f t="shared" si="235"/>
        <v>#VALUE!</v>
      </c>
      <c r="S681" s="137" t="e">
        <f t="shared" si="223"/>
        <v>#VALUE!</v>
      </c>
      <c r="T681" s="275" t="e">
        <f t="shared" si="216"/>
        <v>#VALUE!</v>
      </c>
      <c r="U681" s="275" t="e">
        <f t="shared" si="217"/>
        <v>#VALUE!</v>
      </c>
      <c r="V681" s="275" t="e">
        <f t="shared" ref="U681:AD706" si="236">MAX(0,MIN(MAX(0,$M681),V$7)-V$6)</f>
        <v>#VALUE!</v>
      </c>
      <c r="W681" s="275" t="e">
        <f t="shared" si="236"/>
        <v>#VALUE!</v>
      </c>
      <c r="X681" s="275" t="e">
        <f t="shared" si="236"/>
        <v>#VALUE!</v>
      </c>
      <c r="Y681" s="275" t="e">
        <f t="shared" si="236"/>
        <v>#VALUE!</v>
      </c>
      <c r="Z681" s="275" t="e">
        <f t="shared" si="236"/>
        <v>#VALUE!</v>
      </c>
      <c r="AA681" s="275" t="e">
        <f t="shared" si="236"/>
        <v>#VALUE!</v>
      </c>
      <c r="AB681" s="275" t="e">
        <f t="shared" si="236"/>
        <v>#VALUE!</v>
      </c>
      <c r="AC681" s="275" t="e">
        <f t="shared" si="236"/>
        <v>#VALUE!</v>
      </c>
      <c r="AD681" s="275" t="e">
        <f t="shared" si="236"/>
        <v>#VALUE!</v>
      </c>
      <c r="AE681" s="276" t="e">
        <f t="shared" si="226"/>
        <v>#VALUE!</v>
      </c>
    </row>
    <row r="682" spans="1:31">
      <c r="A682" s="133" t="e">
        <f t="shared" si="227"/>
        <v>#VALUE!</v>
      </c>
      <c r="B682" s="134" t="e">
        <f t="shared" si="228"/>
        <v>#VALUE!</v>
      </c>
      <c r="C682" s="134" t="e">
        <f t="shared" si="229"/>
        <v>#VALUE!</v>
      </c>
      <c r="D682" s="135" t="e">
        <f t="shared" si="230"/>
        <v>#VALUE!</v>
      </c>
      <c r="E682" s="150" t="e">
        <f t="shared" si="218"/>
        <v>#VALUE!</v>
      </c>
      <c r="F682" s="150" t="e">
        <f t="shared" si="219"/>
        <v>#VALUE!</v>
      </c>
      <c r="G682" s="136" t="e">
        <f t="shared" si="220"/>
        <v>#VALUE!</v>
      </c>
      <c r="H682" s="148" t="e">
        <f t="shared" si="224"/>
        <v>#VALUE!</v>
      </c>
      <c r="I682" s="148" t="e">
        <f t="shared" si="231"/>
        <v>#VALUE!</v>
      </c>
      <c r="J682" s="148" t="e">
        <f t="shared" si="221"/>
        <v>#VALUE!</v>
      </c>
      <c r="K682" s="148" t="e">
        <f t="shared" si="232"/>
        <v>#VALUE!</v>
      </c>
      <c r="L682" s="148" t="e">
        <f t="shared" si="233"/>
        <v>#VALUE!</v>
      </c>
      <c r="M682" s="148" t="e">
        <f t="shared" si="222"/>
        <v>#VALUE!</v>
      </c>
      <c r="N682" s="148" t="e">
        <f t="shared" si="225"/>
        <v>#VALUE!</v>
      </c>
      <c r="O682" s="148"/>
      <c r="P682" s="148"/>
      <c r="Q682" s="148" t="e">
        <f t="shared" si="234"/>
        <v>#VALUE!</v>
      </c>
      <c r="R682" s="148" t="e">
        <f t="shared" si="235"/>
        <v>#VALUE!</v>
      </c>
      <c r="S682" s="137" t="e">
        <f t="shared" si="223"/>
        <v>#VALUE!</v>
      </c>
      <c r="T682" s="275" t="e">
        <f t="shared" si="216"/>
        <v>#VALUE!</v>
      </c>
      <c r="U682" s="275" t="e">
        <f t="shared" si="236"/>
        <v>#VALUE!</v>
      </c>
      <c r="V682" s="275" t="e">
        <f t="shared" si="236"/>
        <v>#VALUE!</v>
      </c>
      <c r="W682" s="275" t="e">
        <f t="shared" si="236"/>
        <v>#VALUE!</v>
      </c>
      <c r="X682" s="275" t="e">
        <f t="shared" si="236"/>
        <v>#VALUE!</v>
      </c>
      <c r="Y682" s="275" t="e">
        <f t="shared" si="236"/>
        <v>#VALUE!</v>
      </c>
      <c r="Z682" s="275" t="e">
        <f t="shared" si="236"/>
        <v>#VALUE!</v>
      </c>
      <c r="AA682" s="275" t="e">
        <f t="shared" si="236"/>
        <v>#VALUE!</v>
      </c>
      <c r="AB682" s="275" t="e">
        <f t="shared" si="236"/>
        <v>#VALUE!</v>
      </c>
      <c r="AC682" s="275" t="e">
        <f t="shared" si="236"/>
        <v>#VALUE!</v>
      </c>
      <c r="AD682" s="275" t="e">
        <f t="shared" si="236"/>
        <v>#VALUE!</v>
      </c>
      <c r="AE682" s="276" t="e">
        <f t="shared" si="226"/>
        <v>#VALUE!</v>
      </c>
    </row>
    <row r="683" spans="1:31">
      <c r="A683" s="133" t="e">
        <f t="shared" si="227"/>
        <v>#VALUE!</v>
      </c>
      <c r="B683" s="134" t="e">
        <f t="shared" si="228"/>
        <v>#VALUE!</v>
      </c>
      <c r="C683" s="134" t="e">
        <f t="shared" si="229"/>
        <v>#VALUE!</v>
      </c>
      <c r="D683" s="135" t="e">
        <f t="shared" si="230"/>
        <v>#VALUE!</v>
      </c>
      <c r="E683" s="150" t="e">
        <f t="shared" si="218"/>
        <v>#VALUE!</v>
      </c>
      <c r="F683" s="150" t="e">
        <f t="shared" si="219"/>
        <v>#VALUE!</v>
      </c>
      <c r="G683" s="136" t="e">
        <f t="shared" si="220"/>
        <v>#VALUE!</v>
      </c>
      <c r="H683" s="148" t="e">
        <f t="shared" si="224"/>
        <v>#VALUE!</v>
      </c>
      <c r="I683" s="148" t="e">
        <f t="shared" si="231"/>
        <v>#VALUE!</v>
      </c>
      <c r="J683" s="148" t="e">
        <f t="shared" si="221"/>
        <v>#VALUE!</v>
      </c>
      <c r="K683" s="148" t="e">
        <f t="shared" si="232"/>
        <v>#VALUE!</v>
      </c>
      <c r="L683" s="148" t="e">
        <f t="shared" si="233"/>
        <v>#VALUE!</v>
      </c>
      <c r="M683" s="148" t="e">
        <f t="shared" si="222"/>
        <v>#VALUE!</v>
      </c>
      <c r="N683" s="148" t="e">
        <f t="shared" si="225"/>
        <v>#VALUE!</v>
      </c>
      <c r="O683" s="148"/>
      <c r="P683" s="148"/>
      <c r="Q683" s="148" t="e">
        <f t="shared" si="234"/>
        <v>#VALUE!</v>
      </c>
      <c r="R683" s="148" t="e">
        <f t="shared" si="235"/>
        <v>#VALUE!</v>
      </c>
      <c r="S683" s="137" t="e">
        <f t="shared" si="223"/>
        <v>#VALUE!</v>
      </c>
      <c r="T683" s="275" t="e">
        <f t="shared" si="216"/>
        <v>#VALUE!</v>
      </c>
      <c r="U683" s="275" t="e">
        <f t="shared" si="236"/>
        <v>#VALUE!</v>
      </c>
      <c r="V683" s="275" t="e">
        <f t="shared" si="236"/>
        <v>#VALUE!</v>
      </c>
      <c r="W683" s="275" t="e">
        <f t="shared" si="236"/>
        <v>#VALUE!</v>
      </c>
      <c r="X683" s="275" t="e">
        <f t="shared" si="236"/>
        <v>#VALUE!</v>
      </c>
      <c r="Y683" s="275" t="e">
        <f t="shared" si="236"/>
        <v>#VALUE!</v>
      </c>
      <c r="Z683" s="275" t="e">
        <f t="shared" si="236"/>
        <v>#VALUE!</v>
      </c>
      <c r="AA683" s="275" t="e">
        <f t="shared" si="236"/>
        <v>#VALUE!</v>
      </c>
      <c r="AB683" s="275" t="e">
        <f t="shared" si="236"/>
        <v>#VALUE!</v>
      </c>
      <c r="AC683" s="275" t="e">
        <f t="shared" si="236"/>
        <v>#VALUE!</v>
      </c>
      <c r="AD683" s="275" t="e">
        <f t="shared" si="236"/>
        <v>#VALUE!</v>
      </c>
      <c r="AE683" s="276" t="e">
        <f t="shared" si="226"/>
        <v>#VALUE!</v>
      </c>
    </row>
    <row r="684" spans="1:31">
      <c r="A684" s="133" t="e">
        <f t="shared" si="227"/>
        <v>#VALUE!</v>
      </c>
      <c r="B684" s="134" t="e">
        <f t="shared" si="228"/>
        <v>#VALUE!</v>
      </c>
      <c r="C684" s="134" t="e">
        <f t="shared" si="229"/>
        <v>#VALUE!</v>
      </c>
      <c r="D684" s="135" t="e">
        <f t="shared" si="230"/>
        <v>#VALUE!</v>
      </c>
      <c r="E684" s="150" t="e">
        <f t="shared" si="218"/>
        <v>#VALUE!</v>
      </c>
      <c r="F684" s="150" t="e">
        <f t="shared" si="219"/>
        <v>#VALUE!</v>
      </c>
      <c r="G684" s="136" t="e">
        <f t="shared" si="220"/>
        <v>#VALUE!</v>
      </c>
      <c r="H684" s="148" t="e">
        <f t="shared" si="224"/>
        <v>#VALUE!</v>
      </c>
      <c r="I684" s="148" t="e">
        <f t="shared" si="231"/>
        <v>#VALUE!</v>
      </c>
      <c r="J684" s="148" t="e">
        <f t="shared" si="221"/>
        <v>#VALUE!</v>
      </c>
      <c r="K684" s="148" t="e">
        <f t="shared" si="232"/>
        <v>#VALUE!</v>
      </c>
      <c r="L684" s="148" t="e">
        <f t="shared" si="233"/>
        <v>#VALUE!</v>
      </c>
      <c r="M684" s="148" t="e">
        <f t="shared" si="222"/>
        <v>#VALUE!</v>
      </c>
      <c r="N684" s="148" t="e">
        <f t="shared" si="225"/>
        <v>#VALUE!</v>
      </c>
      <c r="O684" s="148"/>
      <c r="P684" s="148"/>
      <c r="Q684" s="148" t="e">
        <f t="shared" si="234"/>
        <v>#VALUE!</v>
      </c>
      <c r="R684" s="148" t="e">
        <f t="shared" si="235"/>
        <v>#VALUE!</v>
      </c>
      <c r="S684" s="137" t="e">
        <f t="shared" si="223"/>
        <v>#VALUE!</v>
      </c>
      <c r="T684" s="275" t="e">
        <f t="shared" si="216"/>
        <v>#VALUE!</v>
      </c>
      <c r="U684" s="275" t="e">
        <f t="shared" si="236"/>
        <v>#VALUE!</v>
      </c>
      <c r="V684" s="275" t="e">
        <f t="shared" si="236"/>
        <v>#VALUE!</v>
      </c>
      <c r="W684" s="275" t="e">
        <f t="shared" si="236"/>
        <v>#VALUE!</v>
      </c>
      <c r="X684" s="275" t="e">
        <f t="shared" si="236"/>
        <v>#VALUE!</v>
      </c>
      <c r="Y684" s="275" t="e">
        <f t="shared" si="236"/>
        <v>#VALUE!</v>
      </c>
      <c r="Z684" s="275" t="e">
        <f t="shared" si="236"/>
        <v>#VALUE!</v>
      </c>
      <c r="AA684" s="275" t="e">
        <f t="shared" si="236"/>
        <v>#VALUE!</v>
      </c>
      <c r="AB684" s="275" t="e">
        <f t="shared" si="236"/>
        <v>#VALUE!</v>
      </c>
      <c r="AC684" s="275" t="e">
        <f t="shared" si="236"/>
        <v>#VALUE!</v>
      </c>
      <c r="AD684" s="275" t="e">
        <f t="shared" si="236"/>
        <v>#VALUE!</v>
      </c>
      <c r="AE684" s="276" t="e">
        <f t="shared" si="226"/>
        <v>#VALUE!</v>
      </c>
    </row>
    <row r="685" spans="1:31">
      <c r="A685" s="133" t="e">
        <f t="shared" si="227"/>
        <v>#VALUE!</v>
      </c>
      <c r="B685" s="134" t="e">
        <f t="shared" si="228"/>
        <v>#VALUE!</v>
      </c>
      <c r="C685" s="134" t="e">
        <f t="shared" si="229"/>
        <v>#VALUE!</v>
      </c>
      <c r="D685" s="135" t="e">
        <f t="shared" si="230"/>
        <v>#VALUE!</v>
      </c>
      <c r="E685" s="150" t="e">
        <f t="shared" si="218"/>
        <v>#VALUE!</v>
      </c>
      <c r="F685" s="150" t="e">
        <f t="shared" si="219"/>
        <v>#VALUE!</v>
      </c>
      <c r="G685" s="136" t="e">
        <f t="shared" si="220"/>
        <v>#VALUE!</v>
      </c>
      <c r="H685" s="148" t="e">
        <f t="shared" si="224"/>
        <v>#VALUE!</v>
      </c>
      <c r="I685" s="148" t="e">
        <f t="shared" si="231"/>
        <v>#VALUE!</v>
      </c>
      <c r="J685" s="148" t="e">
        <f t="shared" si="221"/>
        <v>#VALUE!</v>
      </c>
      <c r="K685" s="148" t="e">
        <f t="shared" si="232"/>
        <v>#VALUE!</v>
      </c>
      <c r="L685" s="148" t="e">
        <f t="shared" si="233"/>
        <v>#VALUE!</v>
      </c>
      <c r="M685" s="148" t="e">
        <f t="shared" si="222"/>
        <v>#VALUE!</v>
      </c>
      <c r="N685" s="148" t="e">
        <f t="shared" si="225"/>
        <v>#VALUE!</v>
      </c>
      <c r="O685" s="148"/>
      <c r="P685" s="148"/>
      <c r="Q685" s="148" t="e">
        <f t="shared" si="234"/>
        <v>#VALUE!</v>
      </c>
      <c r="R685" s="148" t="e">
        <f t="shared" si="235"/>
        <v>#VALUE!</v>
      </c>
      <c r="S685" s="137" t="e">
        <f t="shared" si="223"/>
        <v>#VALUE!</v>
      </c>
      <c r="T685" s="275" t="e">
        <f t="shared" si="216"/>
        <v>#VALUE!</v>
      </c>
      <c r="U685" s="275" t="e">
        <f t="shared" si="236"/>
        <v>#VALUE!</v>
      </c>
      <c r="V685" s="275" t="e">
        <f t="shared" si="236"/>
        <v>#VALUE!</v>
      </c>
      <c r="W685" s="275" t="e">
        <f t="shared" si="236"/>
        <v>#VALUE!</v>
      </c>
      <c r="X685" s="275" t="e">
        <f t="shared" si="236"/>
        <v>#VALUE!</v>
      </c>
      <c r="Y685" s="275" t="e">
        <f t="shared" si="236"/>
        <v>#VALUE!</v>
      </c>
      <c r="Z685" s="275" t="e">
        <f t="shared" si="236"/>
        <v>#VALUE!</v>
      </c>
      <c r="AA685" s="275" t="e">
        <f t="shared" si="236"/>
        <v>#VALUE!</v>
      </c>
      <c r="AB685" s="275" t="e">
        <f t="shared" si="236"/>
        <v>#VALUE!</v>
      </c>
      <c r="AC685" s="275" t="e">
        <f t="shared" si="236"/>
        <v>#VALUE!</v>
      </c>
      <c r="AD685" s="275" t="e">
        <f t="shared" si="236"/>
        <v>#VALUE!</v>
      </c>
      <c r="AE685" s="276" t="e">
        <f t="shared" si="226"/>
        <v>#VALUE!</v>
      </c>
    </row>
    <row r="686" spans="1:31">
      <c r="A686" s="133" t="e">
        <f t="shared" si="227"/>
        <v>#VALUE!</v>
      </c>
      <c r="B686" s="134" t="e">
        <f t="shared" si="228"/>
        <v>#VALUE!</v>
      </c>
      <c r="C686" s="134" t="e">
        <f t="shared" si="229"/>
        <v>#VALUE!</v>
      </c>
      <c r="D686" s="135" t="e">
        <f t="shared" si="230"/>
        <v>#VALUE!</v>
      </c>
      <c r="E686" s="150" t="e">
        <f t="shared" si="218"/>
        <v>#VALUE!</v>
      </c>
      <c r="F686" s="150" t="e">
        <f t="shared" si="219"/>
        <v>#VALUE!</v>
      </c>
      <c r="G686" s="136" t="e">
        <f t="shared" si="220"/>
        <v>#VALUE!</v>
      </c>
      <c r="H686" s="148" t="e">
        <f t="shared" si="224"/>
        <v>#VALUE!</v>
      </c>
      <c r="I686" s="148" t="e">
        <f t="shared" si="231"/>
        <v>#VALUE!</v>
      </c>
      <c r="J686" s="148" t="e">
        <f t="shared" si="221"/>
        <v>#VALUE!</v>
      </c>
      <c r="K686" s="148" t="e">
        <f t="shared" si="232"/>
        <v>#VALUE!</v>
      </c>
      <c r="L686" s="148" t="e">
        <f t="shared" si="233"/>
        <v>#VALUE!</v>
      </c>
      <c r="M686" s="148" t="e">
        <f t="shared" si="222"/>
        <v>#VALUE!</v>
      </c>
      <c r="N686" s="148" t="e">
        <f t="shared" si="225"/>
        <v>#VALUE!</v>
      </c>
      <c r="O686" s="148"/>
      <c r="P686" s="148"/>
      <c r="Q686" s="148" t="e">
        <f t="shared" si="234"/>
        <v>#VALUE!</v>
      </c>
      <c r="R686" s="148" t="e">
        <f t="shared" si="235"/>
        <v>#VALUE!</v>
      </c>
      <c r="S686" s="137" t="e">
        <f t="shared" si="223"/>
        <v>#VALUE!</v>
      </c>
      <c r="T686" s="275" t="e">
        <f t="shared" si="216"/>
        <v>#VALUE!</v>
      </c>
      <c r="U686" s="275" t="e">
        <f t="shared" si="236"/>
        <v>#VALUE!</v>
      </c>
      <c r="V686" s="275" t="e">
        <f t="shared" si="236"/>
        <v>#VALUE!</v>
      </c>
      <c r="W686" s="275" t="e">
        <f t="shared" si="236"/>
        <v>#VALUE!</v>
      </c>
      <c r="X686" s="275" t="e">
        <f t="shared" si="236"/>
        <v>#VALUE!</v>
      </c>
      <c r="Y686" s="275" t="e">
        <f t="shared" si="236"/>
        <v>#VALUE!</v>
      </c>
      <c r="Z686" s="275" t="e">
        <f t="shared" si="236"/>
        <v>#VALUE!</v>
      </c>
      <c r="AA686" s="275" t="e">
        <f t="shared" si="236"/>
        <v>#VALUE!</v>
      </c>
      <c r="AB686" s="275" t="e">
        <f t="shared" si="236"/>
        <v>#VALUE!</v>
      </c>
      <c r="AC686" s="275" t="e">
        <f t="shared" si="236"/>
        <v>#VALUE!</v>
      </c>
      <c r="AD686" s="275" t="e">
        <f t="shared" si="236"/>
        <v>#VALUE!</v>
      </c>
      <c r="AE686" s="276" t="e">
        <f t="shared" si="226"/>
        <v>#VALUE!</v>
      </c>
    </row>
    <row r="687" spans="1:31">
      <c r="A687" s="133" t="e">
        <f t="shared" si="227"/>
        <v>#VALUE!</v>
      </c>
      <c r="B687" s="134" t="e">
        <f t="shared" si="228"/>
        <v>#VALUE!</v>
      </c>
      <c r="C687" s="134" t="e">
        <f t="shared" si="229"/>
        <v>#VALUE!</v>
      </c>
      <c r="D687" s="135" t="e">
        <f t="shared" si="230"/>
        <v>#VALUE!</v>
      </c>
      <c r="E687" s="150" t="e">
        <f t="shared" si="218"/>
        <v>#VALUE!</v>
      </c>
      <c r="F687" s="150" t="e">
        <f t="shared" si="219"/>
        <v>#VALUE!</v>
      </c>
      <c r="G687" s="136" t="e">
        <f t="shared" si="220"/>
        <v>#VALUE!</v>
      </c>
      <c r="H687" s="148" t="e">
        <f t="shared" si="224"/>
        <v>#VALUE!</v>
      </c>
      <c r="I687" s="148" t="e">
        <f t="shared" si="231"/>
        <v>#VALUE!</v>
      </c>
      <c r="J687" s="148" t="e">
        <f t="shared" si="221"/>
        <v>#VALUE!</v>
      </c>
      <c r="K687" s="148" t="e">
        <f t="shared" si="232"/>
        <v>#VALUE!</v>
      </c>
      <c r="L687" s="148" t="e">
        <f t="shared" si="233"/>
        <v>#VALUE!</v>
      </c>
      <c r="M687" s="148" t="e">
        <f t="shared" si="222"/>
        <v>#VALUE!</v>
      </c>
      <c r="N687" s="148" t="e">
        <f t="shared" si="225"/>
        <v>#VALUE!</v>
      </c>
      <c r="O687" s="148"/>
      <c r="P687" s="148"/>
      <c r="Q687" s="148" t="e">
        <f t="shared" si="234"/>
        <v>#VALUE!</v>
      </c>
      <c r="R687" s="148" t="e">
        <f t="shared" si="235"/>
        <v>#VALUE!</v>
      </c>
      <c r="S687" s="137" t="e">
        <f t="shared" si="223"/>
        <v>#VALUE!</v>
      </c>
      <c r="T687" s="275" t="e">
        <f t="shared" si="216"/>
        <v>#VALUE!</v>
      </c>
      <c r="U687" s="275" t="e">
        <f t="shared" si="236"/>
        <v>#VALUE!</v>
      </c>
      <c r="V687" s="275" t="e">
        <f t="shared" si="236"/>
        <v>#VALUE!</v>
      </c>
      <c r="W687" s="275" t="e">
        <f t="shared" si="236"/>
        <v>#VALUE!</v>
      </c>
      <c r="X687" s="275" t="e">
        <f t="shared" si="236"/>
        <v>#VALUE!</v>
      </c>
      <c r="Y687" s="275" t="e">
        <f t="shared" si="236"/>
        <v>#VALUE!</v>
      </c>
      <c r="Z687" s="275" t="e">
        <f t="shared" si="236"/>
        <v>#VALUE!</v>
      </c>
      <c r="AA687" s="275" t="e">
        <f t="shared" si="236"/>
        <v>#VALUE!</v>
      </c>
      <c r="AB687" s="275" t="e">
        <f t="shared" si="236"/>
        <v>#VALUE!</v>
      </c>
      <c r="AC687" s="275" t="e">
        <f t="shared" si="236"/>
        <v>#VALUE!</v>
      </c>
      <c r="AD687" s="275" t="e">
        <f t="shared" si="236"/>
        <v>#VALUE!</v>
      </c>
      <c r="AE687" s="276" t="e">
        <f t="shared" si="226"/>
        <v>#VALUE!</v>
      </c>
    </row>
    <row r="688" spans="1:31">
      <c r="A688" s="133" t="e">
        <f t="shared" si="227"/>
        <v>#VALUE!</v>
      </c>
      <c r="B688" s="134" t="e">
        <f t="shared" si="228"/>
        <v>#VALUE!</v>
      </c>
      <c r="C688" s="134" t="e">
        <f t="shared" si="229"/>
        <v>#VALUE!</v>
      </c>
      <c r="D688" s="135" t="e">
        <f t="shared" si="230"/>
        <v>#VALUE!</v>
      </c>
      <c r="E688" s="150" t="e">
        <f t="shared" si="218"/>
        <v>#VALUE!</v>
      </c>
      <c r="F688" s="150" t="e">
        <f t="shared" si="219"/>
        <v>#VALUE!</v>
      </c>
      <c r="G688" s="136" t="e">
        <f t="shared" si="220"/>
        <v>#VALUE!</v>
      </c>
      <c r="H688" s="148" t="e">
        <f t="shared" si="224"/>
        <v>#VALUE!</v>
      </c>
      <c r="I688" s="148" t="e">
        <f t="shared" si="231"/>
        <v>#VALUE!</v>
      </c>
      <c r="J688" s="148" t="e">
        <f t="shared" si="221"/>
        <v>#VALUE!</v>
      </c>
      <c r="K688" s="148" t="e">
        <f t="shared" si="232"/>
        <v>#VALUE!</v>
      </c>
      <c r="L688" s="148" t="e">
        <f t="shared" si="233"/>
        <v>#VALUE!</v>
      </c>
      <c r="M688" s="148" t="e">
        <f t="shared" si="222"/>
        <v>#VALUE!</v>
      </c>
      <c r="N688" s="148" t="e">
        <f t="shared" si="225"/>
        <v>#VALUE!</v>
      </c>
      <c r="O688" s="148"/>
      <c r="P688" s="148"/>
      <c r="Q688" s="148" t="e">
        <f t="shared" si="234"/>
        <v>#VALUE!</v>
      </c>
      <c r="R688" s="148" t="e">
        <f t="shared" si="235"/>
        <v>#VALUE!</v>
      </c>
      <c r="S688" s="137" t="e">
        <f t="shared" si="223"/>
        <v>#VALUE!</v>
      </c>
      <c r="T688" s="275" t="e">
        <f t="shared" si="216"/>
        <v>#VALUE!</v>
      </c>
      <c r="U688" s="275" t="e">
        <f t="shared" si="236"/>
        <v>#VALUE!</v>
      </c>
      <c r="V688" s="275" t="e">
        <f t="shared" si="236"/>
        <v>#VALUE!</v>
      </c>
      <c r="W688" s="275" t="e">
        <f t="shared" si="236"/>
        <v>#VALUE!</v>
      </c>
      <c r="X688" s="275" t="e">
        <f t="shared" si="236"/>
        <v>#VALUE!</v>
      </c>
      <c r="Y688" s="275" t="e">
        <f t="shared" si="236"/>
        <v>#VALUE!</v>
      </c>
      <c r="Z688" s="275" t="e">
        <f t="shared" si="236"/>
        <v>#VALUE!</v>
      </c>
      <c r="AA688" s="275" t="e">
        <f t="shared" si="236"/>
        <v>#VALUE!</v>
      </c>
      <c r="AB688" s="275" t="e">
        <f t="shared" si="236"/>
        <v>#VALUE!</v>
      </c>
      <c r="AC688" s="275" t="e">
        <f t="shared" si="236"/>
        <v>#VALUE!</v>
      </c>
      <c r="AD688" s="275" t="e">
        <f t="shared" si="236"/>
        <v>#VALUE!</v>
      </c>
      <c r="AE688" s="276" t="e">
        <f t="shared" si="226"/>
        <v>#VALUE!</v>
      </c>
    </row>
    <row r="689" spans="1:31">
      <c r="A689" s="133" t="e">
        <f t="shared" si="227"/>
        <v>#VALUE!</v>
      </c>
      <c r="B689" s="134" t="e">
        <f t="shared" si="228"/>
        <v>#VALUE!</v>
      </c>
      <c r="C689" s="134" t="e">
        <f t="shared" si="229"/>
        <v>#VALUE!</v>
      </c>
      <c r="D689" s="135" t="e">
        <f t="shared" si="230"/>
        <v>#VALUE!</v>
      </c>
      <c r="E689" s="150" t="e">
        <f t="shared" si="218"/>
        <v>#VALUE!</v>
      </c>
      <c r="F689" s="150" t="e">
        <f t="shared" si="219"/>
        <v>#VALUE!</v>
      </c>
      <c r="G689" s="136" t="e">
        <f t="shared" si="220"/>
        <v>#VALUE!</v>
      </c>
      <c r="H689" s="148" t="e">
        <f t="shared" si="224"/>
        <v>#VALUE!</v>
      </c>
      <c r="I689" s="148" t="e">
        <f t="shared" si="231"/>
        <v>#VALUE!</v>
      </c>
      <c r="J689" s="148" t="e">
        <f t="shared" si="221"/>
        <v>#VALUE!</v>
      </c>
      <c r="K689" s="148" t="e">
        <f t="shared" si="232"/>
        <v>#VALUE!</v>
      </c>
      <c r="L689" s="148" t="e">
        <f t="shared" si="233"/>
        <v>#VALUE!</v>
      </c>
      <c r="M689" s="148" t="e">
        <f t="shared" si="222"/>
        <v>#VALUE!</v>
      </c>
      <c r="N689" s="148" t="e">
        <f t="shared" si="225"/>
        <v>#VALUE!</v>
      </c>
      <c r="O689" s="148"/>
      <c r="P689" s="148"/>
      <c r="Q689" s="148" t="e">
        <f t="shared" si="234"/>
        <v>#VALUE!</v>
      </c>
      <c r="R689" s="148" t="e">
        <f t="shared" si="235"/>
        <v>#VALUE!</v>
      </c>
      <c r="S689" s="137" t="e">
        <f t="shared" si="223"/>
        <v>#VALUE!</v>
      </c>
      <c r="T689" s="275" t="e">
        <f t="shared" si="216"/>
        <v>#VALUE!</v>
      </c>
      <c r="U689" s="275" t="e">
        <f t="shared" si="236"/>
        <v>#VALUE!</v>
      </c>
      <c r="V689" s="275" t="e">
        <f t="shared" si="236"/>
        <v>#VALUE!</v>
      </c>
      <c r="W689" s="275" t="e">
        <f t="shared" si="236"/>
        <v>#VALUE!</v>
      </c>
      <c r="X689" s="275" t="e">
        <f t="shared" si="236"/>
        <v>#VALUE!</v>
      </c>
      <c r="Y689" s="275" t="e">
        <f t="shared" si="236"/>
        <v>#VALUE!</v>
      </c>
      <c r="Z689" s="275" t="e">
        <f t="shared" si="236"/>
        <v>#VALUE!</v>
      </c>
      <c r="AA689" s="275" t="e">
        <f t="shared" si="236"/>
        <v>#VALUE!</v>
      </c>
      <c r="AB689" s="275" t="e">
        <f t="shared" si="236"/>
        <v>#VALUE!</v>
      </c>
      <c r="AC689" s="275" t="e">
        <f t="shared" si="236"/>
        <v>#VALUE!</v>
      </c>
      <c r="AD689" s="275" t="e">
        <f t="shared" si="236"/>
        <v>#VALUE!</v>
      </c>
      <c r="AE689" s="276" t="e">
        <f t="shared" si="226"/>
        <v>#VALUE!</v>
      </c>
    </row>
    <row r="690" spans="1:31">
      <c r="A690" s="133" t="e">
        <f t="shared" si="227"/>
        <v>#VALUE!</v>
      </c>
      <c r="B690" s="134" t="e">
        <f t="shared" si="228"/>
        <v>#VALUE!</v>
      </c>
      <c r="C690" s="134" t="e">
        <f t="shared" si="229"/>
        <v>#VALUE!</v>
      </c>
      <c r="D690" s="135" t="e">
        <f t="shared" si="230"/>
        <v>#VALUE!</v>
      </c>
      <c r="E690" s="150" t="e">
        <f t="shared" si="218"/>
        <v>#VALUE!</v>
      </c>
      <c r="F690" s="150" t="e">
        <f t="shared" si="219"/>
        <v>#VALUE!</v>
      </c>
      <c r="G690" s="136" t="e">
        <f t="shared" si="220"/>
        <v>#VALUE!</v>
      </c>
      <c r="H690" s="148" t="e">
        <f t="shared" si="224"/>
        <v>#VALUE!</v>
      </c>
      <c r="I690" s="148" t="e">
        <f t="shared" si="231"/>
        <v>#VALUE!</v>
      </c>
      <c r="J690" s="148" t="e">
        <f t="shared" si="221"/>
        <v>#VALUE!</v>
      </c>
      <c r="K690" s="148" t="e">
        <f t="shared" si="232"/>
        <v>#VALUE!</v>
      </c>
      <c r="L690" s="148" t="e">
        <f t="shared" si="233"/>
        <v>#VALUE!</v>
      </c>
      <c r="M690" s="148" t="e">
        <f t="shared" si="222"/>
        <v>#VALUE!</v>
      </c>
      <c r="N690" s="148" t="e">
        <f t="shared" si="225"/>
        <v>#VALUE!</v>
      </c>
      <c r="O690" s="148"/>
      <c r="P690" s="148"/>
      <c r="Q690" s="148" t="e">
        <f t="shared" si="234"/>
        <v>#VALUE!</v>
      </c>
      <c r="R690" s="148" t="e">
        <f t="shared" si="235"/>
        <v>#VALUE!</v>
      </c>
      <c r="S690" s="137" t="e">
        <f t="shared" si="223"/>
        <v>#VALUE!</v>
      </c>
      <c r="T690" s="275" t="e">
        <f t="shared" si="216"/>
        <v>#VALUE!</v>
      </c>
      <c r="U690" s="275" t="e">
        <f t="shared" si="236"/>
        <v>#VALUE!</v>
      </c>
      <c r="V690" s="275" t="e">
        <f t="shared" si="236"/>
        <v>#VALUE!</v>
      </c>
      <c r="W690" s="275" t="e">
        <f t="shared" si="236"/>
        <v>#VALUE!</v>
      </c>
      <c r="X690" s="275" t="e">
        <f t="shared" si="236"/>
        <v>#VALUE!</v>
      </c>
      <c r="Y690" s="275" t="e">
        <f t="shared" si="236"/>
        <v>#VALUE!</v>
      </c>
      <c r="Z690" s="275" t="e">
        <f t="shared" si="236"/>
        <v>#VALUE!</v>
      </c>
      <c r="AA690" s="275" t="e">
        <f t="shared" si="236"/>
        <v>#VALUE!</v>
      </c>
      <c r="AB690" s="275" t="e">
        <f t="shared" si="236"/>
        <v>#VALUE!</v>
      </c>
      <c r="AC690" s="275" t="e">
        <f t="shared" si="236"/>
        <v>#VALUE!</v>
      </c>
      <c r="AD690" s="275" t="e">
        <f t="shared" si="236"/>
        <v>#VALUE!</v>
      </c>
      <c r="AE690" s="276" t="e">
        <f t="shared" si="226"/>
        <v>#VALUE!</v>
      </c>
    </row>
    <row r="691" spans="1:31">
      <c r="A691" s="133" t="e">
        <f t="shared" si="227"/>
        <v>#VALUE!</v>
      </c>
      <c r="B691" s="134" t="e">
        <f t="shared" si="228"/>
        <v>#VALUE!</v>
      </c>
      <c r="C691" s="134" t="e">
        <f t="shared" si="229"/>
        <v>#VALUE!</v>
      </c>
      <c r="D691" s="135" t="e">
        <f t="shared" si="230"/>
        <v>#VALUE!</v>
      </c>
      <c r="E691" s="150" t="e">
        <f t="shared" si="218"/>
        <v>#VALUE!</v>
      </c>
      <c r="F691" s="150" t="e">
        <f t="shared" si="219"/>
        <v>#VALUE!</v>
      </c>
      <c r="G691" s="136" t="e">
        <f t="shared" si="220"/>
        <v>#VALUE!</v>
      </c>
      <c r="H691" s="148" t="e">
        <f t="shared" si="224"/>
        <v>#VALUE!</v>
      </c>
      <c r="I691" s="148" t="e">
        <f t="shared" si="231"/>
        <v>#VALUE!</v>
      </c>
      <c r="J691" s="148" t="e">
        <f t="shared" si="221"/>
        <v>#VALUE!</v>
      </c>
      <c r="K691" s="148" t="e">
        <f t="shared" si="232"/>
        <v>#VALUE!</v>
      </c>
      <c r="L691" s="148" t="e">
        <f t="shared" si="233"/>
        <v>#VALUE!</v>
      </c>
      <c r="M691" s="148" t="e">
        <f t="shared" si="222"/>
        <v>#VALUE!</v>
      </c>
      <c r="N691" s="148" t="e">
        <f t="shared" si="225"/>
        <v>#VALUE!</v>
      </c>
      <c r="O691" s="148"/>
      <c r="P691" s="148"/>
      <c r="Q691" s="148" t="e">
        <f t="shared" si="234"/>
        <v>#VALUE!</v>
      </c>
      <c r="R691" s="148" t="e">
        <f t="shared" si="235"/>
        <v>#VALUE!</v>
      </c>
      <c r="S691" s="137" t="e">
        <f t="shared" si="223"/>
        <v>#VALUE!</v>
      </c>
      <c r="T691" s="275" t="e">
        <f t="shared" si="216"/>
        <v>#VALUE!</v>
      </c>
      <c r="U691" s="275" t="e">
        <f t="shared" si="236"/>
        <v>#VALUE!</v>
      </c>
      <c r="V691" s="275" t="e">
        <f t="shared" si="236"/>
        <v>#VALUE!</v>
      </c>
      <c r="W691" s="275" t="e">
        <f t="shared" si="236"/>
        <v>#VALUE!</v>
      </c>
      <c r="X691" s="275" t="e">
        <f t="shared" si="236"/>
        <v>#VALUE!</v>
      </c>
      <c r="Y691" s="275" t="e">
        <f t="shared" si="236"/>
        <v>#VALUE!</v>
      </c>
      <c r="Z691" s="275" t="e">
        <f t="shared" si="236"/>
        <v>#VALUE!</v>
      </c>
      <c r="AA691" s="275" t="e">
        <f t="shared" si="236"/>
        <v>#VALUE!</v>
      </c>
      <c r="AB691" s="275" t="e">
        <f t="shared" si="236"/>
        <v>#VALUE!</v>
      </c>
      <c r="AC691" s="275" t="e">
        <f t="shared" si="236"/>
        <v>#VALUE!</v>
      </c>
      <c r="AD691" s="275" t="e">
        <f t="shared" si="236"/>
        <v>#VALUE!</v>
      </c>
      <c r="AE691" s="276" t="e">
        <f t="shared" si="226"/>
        <v>#VALUE!</v>
      </c>
    </row>
    <row r="692" spans="1:31">
      <c r="A692" s="133" t="e">
        <f t="shared" si="227"/>
        <v>#VALUE!</v>
      </c>
      <c r="B692" s="134" t="e">
        <f t="shared" si="228"/>
        <v>#VALUE!</v>
      </c>
      <c r="C692" s="134" t="e">
        <f t="shared" si="229"/>
        <v>#VALUE!</v>
      </c>
      <c r="D692" s="135" t="e">
        <f t="shared" si="230"/>
        <v>#VALUE!</v>
      </c>
      <c r="E692" s="150" t="e">
        <f t="shared" si="218"/>
        <v>#VALUE!</v>
      </c>
      <c r="F692" s="150" t="e">
        <f t="shared" si="219"/>
        <v>#VALUE!</v>
      </c>
      <c r="G692" s="136" t="e">
        <f t="shared" si="220"/>
        <v>#VALUE!</v>
      </c>
      <c r="H692" s="148" t="e">
        <f t="shared" si="224"/>
        <v>#VALUE!</v>
      </c>
      <c r="I692" s="148" t="e">
        <f t="shared" si="231"/>
        <v>#VALUE!</v>
      </c>
      <c r="J692" s="148" t="e">
        <f t="shared" si="221"/>
        <v>#VALUE!</v>
      </c>
      <c r="K692" s="148" t="e">
        <f t="shared" si="232"/>
        <v>#VALUE!</v>
      </c>
      <c r="L692" s="148" t="e">
        <f t="shared" si="233"/>
        <v>#VALUE!</v>
      </c>
      <c r="M692" s="148" t="e">
        <f t="shared" si="222"/>
        <v>#VALUE!</v>
      </c>
      <c r="N692" s="148" t="e">
        <f t="shared" si="225"/>
        <v>#VALUE!</v>
      </c>
      <c r="O692" s="148"/>
      <c r="P692" s="148"/>
      <c r="Q692" s="148" t="e">
        <f t="shared" si="234"/>
        <v>#VALUE!</v>
      </c>
      <c r="R692" s="148" t="e">
        <f t="shared" si="235"/>
        <v>#VALUE!</v>
      </c>
      <c r="S692" s="137" t="e">
        <f t="shared" si="223"/>
        <v>#VALUE!</v>
      </c>
      <c r="T692" s="275" t="e">
        <f t="shared" si="216"/>
        <v>#VALUE!</v>
      </c>
      <c r="U692" s="275" t="e">
        <f t="shared" si="236"/>
        <v>#VALUE!</v>
      </c>
      <c r="V692" s="275" t="e">
        <f t="shared" si="236"/>
        <v>#VALUE!</v>
      </c>
      <c r="W692" s="275" t="e">
        <f t="shared" si="236"/>
        <v>#VALUE!</v>
      </c>
      <c r="X692" s="275" t="e">
        <f t="shared" si="236"/>
        <v>#VALUE!</v>
      </c>
      <c r="Y692" s="275" t="e">
        <f t="shared" si="236"/>
        <v>#VALUE!</v>
      </c>
      <c r="Z692" s="275" t="e">
        <f t="shared" si="236"/>
        <v>#VALUE!</v>
      </c>
      <c r="AA692" s="275" t="e">
        <f t="shared" si="236"/>
        <v>#VALUE!</v>
      </c>
      <c r="AB692" s="275" t="e">
        <f t="shared" si="236"/>
        <v>#VALUE!</v>
      </c>
      <c r="AC692" s="275" t="e">
        <f t="shared" si="236"/>
        <v>#VALUE!</v>
      </c>
      <c r="AD692" s="275" t="e">
        <f t="shared" si="236"/>
        <v>#VALUE!</v>
      </c>
      <c r="AE692" s="276" t="e">
        <f t="shared" si="226"/>
        <v>#VALUE!</v>
      </c>
    </row>
    <row r="693" spans="1:31">
      <c r="A693" s="133" t="e">
        <f t="shared" si="227"/>
        <v>#VALUE!</v>
      </c>
      <c r="B693" s="134" t="e">
        <f t="shared" si="228"/>
        <v>#VALUE!</v>
      </c>
      <c r="C693" s="134" t="e">
        <f t="shared" si="229"/>
        <v>#VALUE!</v>
      </c>
      <c r="D693" s="135" t="e">
        <f t="shared" si="230"/>
        <v>#VALUE!</v>
      </c>
      <c r="E693" s="150" t="e">
        <f t="shared" si="218"/>
        <v>#VALUE!</v>
      </c>
      <c r="F693" s="150" t="e">
        <f t="shared" si="219"/>
        <v>#VALUE!</v>
      </c>
      <c r="G693" s="136" t="e">
        <f t="shared" si="220"/>
        <v>#VALUE!</v>
      </c>
      <c r="H693" s="148" t="e">
        <f t="shared" si="224"/>
        <v>#VALUE!</v>
      </c>
      <c r="I693" s="148" t="e">
        <f t="shared" si="231"/>
        <v>#VALUE!</v>
      </c>
      <c r="J693" s="148" t="e">
        <f t="shared" si="221"/>
        <v>#VALUE!</v>
      </c>
      <c r="K693" s="148" t="e">
        <f t="shared" si="232"/>
        <v>#VALUE!</v>
      </c>
      <c r="L693" s="148" t="e">
        <f t="shared" si="233"/>
        <v>#VALUE!</v>
      </c>
      <c r="M693" s="148" t="e">
        <f t="shared" si="222"/>
        <v>#VALUE!</v>
      </c>
      <c r="N693" s="148" t="e">
        <f t="shared" si="225"/>
        <v>#VALUE!</v>
      </c>
      <c r="O693" s="148"/>
      <c r="P693" s="148"/>
      <c r="Q693" s="148" t="e">
        <f t="shared" si="234"/>
        <v>#VALUE!</v>
      </c>
      <c r="R693" s="148" t="e">
        <f t="shared" si="235"/>
        <v>#VALUE!</v>
      </c>
      <c r="S693" s="137" t="e">
        <f t="shared" si="223"/>
        <v>#VALUE!</v>
      </c>
      <c r="T693" s="275" t="e">
        <f t="shared" si="216"/>
        <v>#VALUE!</v>
      </c>
      <c r="U693" s="275" t="e">
        <f t="shared" si="236"/>
        <v>#VALUE!</v>
      </c>
      <c r="V693" s="275" t="e">
        <f t="shared" si="236"/>
        <v>#VALUE!</v>
      </c>
      <c r="W693" s="275" t="e">
        <f t="shared" si="236"/>
        <v>#VALUE!</v>
      </c>
      <c r="X693" s="275" t="e">
        <f t="shared" si="236"/>
        <v>#VALUE!</v>
      </c>
      <c r="Y693" s="275" t="e">
        <f t="shared" si="236"/>
        <v>#VALUE!</v>
      </c>
      <c r="Z693" s="275" t="e">
        <f t="shared" si="236"/>
        <v>#VALUE!</v>
      </c>
      <c r="AA693" s="275" t="e">
        <f t="shared" si="236"/>
        <v>#VALUE!</v>
      </c>
      <c r="AB693" s="275" t="e">
        <f t="shared" si="236"/>
        <v>#VALUE!</v>
      </c>
      <c r="AC693" s="275" t="e">
        <f t="shared" si="236"/>
        <v>#VALUE!</v>
      </c>
      <c r="AD693" s="275" t="e">
        <f t="shared" si="236"/>
        <v>#VALUE!</v>
      </c>
      <c r="AE693" s="276" t="e">
        <f t="shared" si="226"/>
        <v>#VALUE!</v>
      </c>
    </row>
    <row r="694" spans="1:31">
      <c r="A694" s="133" t="e">
        <f t="shared" si="227"/>
        <v>#VALUE!</v>
      </c>
      <c r="B694" s="134" t="e">
        <f t="shared" si="228"/>
        <v>#VALUE!</v>
      </c>
      <c r="C694" s="134" t="e">
        <f t="shared" si="229"/>
        <v>#VALUE!</v>
      </c>
      <c r="D694" s="135" t="e">
        <f t="shared" si="230"/>
        <v>#VALUE!</v>
      </c>
      <c r="E694" s="150" t="e">
        <f t="shared" si="218"/>
        <v>#VALUE!</v>
      </c>
      <c r="F694" s="150" t="e">
        <f t="shared" si="219"/>
        <v>#VALUE!</v>
      </c>
      <c r="G694" s="136" t="e">
        <f t="shared" si="220"/>
        <v>#VALUE!</v>
      </c>
      <c r="H694" s="148" t="e">
        <f t="shared" si="224"/>
        <v>#VALUE!</v>
      </c>
      <c r="I694" s="148" t="e">
        <f t="shared" si="231"/>
        <v>#VALUE!</v>
      </c>
      <c r="J694" s="148" t="e">
        <f t="shared" si="221"/>
        <v>#VALUE!</v>
      </c>
      <c r="K694" s="148" t="e">
        <f t="shared" si="232"/>
        <v>#VALUE!</v>
      </c>
      <c r="L694" s="148" t="e">
        <f t="shared" si="233"/>
        <v>#VALUE!</v>
      </c>
      <c r="M694" s="148" t="e">
        <f t="shared" si="222"/>
        <v>#VALUE!</v>
      </c>
      <c r="N694" s="148" t="e">
        <f t="shared" si="225"/>
        <v>#VALUE!</v>
      </c>
      <c r="O694" s="148"/>
      <c r="P694" s="148"/>
      <c r="Q694" s="148" t="e">
        <f t="shared" si="234"/>
        <v>#VALUE!</v>
      </c>
      <c r="R694" s="148" t="e">
        <f t="shared" si="235"/>
        <v>#VALUE!</v>
      </c>
      <c r="S694" s="137" t="e">
        <f t="shared" si="223"/>
        <v>#VALUE!</v>
      </c>
      <c r="T694" s="275" t="e">
        <f t="shared" si="216"/>
        <v>#VALUE!</v>
      </c>
      <c r="U694" s="275" t="e">
        <f t="shared" si="236"/>
        <v>#VALUE!</v>
      </c>
      <c r="V694" s="275" t="e">
        <f t="shared" si="236"/>
        <v>#VALUE!</v>
      </c>
      <c r="W694" s="275" t="e">
        <f t="shared" si="236"/>
        <v>#VALUE!</v>
      </c>
      <c r="X694" s="275" t="e">
        <f t="shared" si="236"/>
        <v>#VALUE!</v>
      </c>
      <c r="Y694" s="275" t="e">
        <f t="shared" si="236"/>
        <v>#VALUE!</v>
      </c>
      <c r="Z694" s="275" t="e">
        <f t="shared" si="236"/>
        <v>#VALUE!</v>
      </c>
      <c r="AA694" s="275" t="e">
        <f t="shared" si="236"/>
        <v>#VALUE!</v>
      </c>
      <c r="AB694" s="275" t="e">
        <f t="shared" si="236"/>
        <v>#VALUE!</v>
      </c>
      <c r="AC694" s="275" t="e">
        <f t="shared" si="236"/>
        <v>#VALUE!</v>
      </c>
      <c r="AD694" s="275" t="e">
        <f t="shared" si="236"/>
        <v>#VALUE!</v>
      </c>
      <c r="AE694" s="276" t="e">
        <f t="shared" si="226"/>
        <v>#VALUE!</v>
      </c>
    </row>
    <row r="695" spans="1:31">
      <c r="A695" s="133" t="e">
        <f t="shared" si="227"/>
        <v>#VALUE!</v>
      </c>
      <c r="B695" s="134" t="e">
        <f t="shared" si="228"/>
        <v>#VALUE!</v>
      </c>
      <c r="C695" s="134" t="e">
        <f t="shared" si="229"/>
        <v>#VALUE!</v>
      </c>
      <c r="D695" s="135" t="e">
        <f t="shared" si="230"/>
        <v>#VALUE!</v>
      </c>
      <c r="E695" s="150" t="e">
        <f t="shared" si="218"/>
        <v>#VALUE!</v>
      </c>
      <c r="F695" s="150" t="e">
        <f t="shared" si="219"/>
        <v>#VALUE!</v>
      </c>
      <c r="G695" s="136" t="e">
        <f t="shared" si="220"/>
        <v>#VALUE!</v>
      </c>
      <c r="H695" s="148" t="e">
        <f t="shared" si="224"/>
        <v>#VALUE!</v>
      </c>
      <c r="I695" s="148" t="e">
        <f t="shared" si="231"/>
        <v>#VALUE!</v>
      </c>
      <c r="J695" s="148" t="e">
        <f t="shared" si="221"/>
        <v>#VALUE!</v>
      </c>
      <c r="K695" s="148" t="e">
        <f t="shared" si="232"/>
        <v>#VALUE!</v>
      </c>
      <c r="L695" s="148" t="e">
        <f t="shared" si="233"/>
        <v>#VALUE!</v>
      </c>
      <c r="M695" s="148" t="e">
        <f t="shared" si="222"/>
        <v>#VALUE!</v>
      </c>
      <c r="N695" s="148" t="e">
        <f t="shared" si="225"/>
        <v>#VALUE!</v>
      </c>
      <c r="O695" s="148"/>
      <c r="P695" s="148"/>
      <c r="Q695" s="148" t="e">
        <f t="shared" si="234"/>
        <v>#VALUE!</v>
      </c>
      <c r="R695" s="148" t="e">
        <f t="shared" si="235"/>
        <v>#VALUE!</v>
      </c>
      <c r="S695" s="137" t="e">
        <f t="shared" si="223"/>
        <v>#VALUE!</v>
      </c>
      <c r="T695" s="275" t="e">
        <f t="shared" si="216"/>
        <v>#VALUE!</v>
      </c>
      <c r="U695" s="275" t="e">
        <f t="shared" si="236"/>
        <v>#VALUE!</v>
      </c>
      <c r="V695" s="275" t="e">
        <f t="shared" si="236"/>
        <v>#VALUE!</v>
      </c>
      <c r="W695" s="275" t="e">
        <f t="shared" si="236"/>
        <v>#VALUE!</v>
      </c>
      <c r="X695" s="275" t="e">
        <f t="shared" si="236"/>
        <v>#VALUE!</v>
      </c>
      <c r="Y695" s="275" t="e">
        <f t="shared" si="236"/>
        <v>#VALUE!</v>
      </c>
      <c r="Z695" s="275" t="e">
        <f t="shared" si="236"/>
        <v>#VALUE!</v>
      </c>
      <c r="AA695" s="275" t="e">
        <f t="shared" si="236"/>
        <v>#VALUE!</v>
      </c>
      <c r="AB695" s="275" t="e">
        <f t="shared" si="236"/>
        <v>#VALUE!</v>
      </c>
      <c r="AC695" s="275" t="e">
        <f t="shared" si="236"/>
        <v>#VALUE!</v>
      </c>
      <c r="AD695" s="275" t="e">
        <f t="shared" si="236"/>
        <v>#VALUE!</v>
      </c>
      <c r="AE695" s="276" t="e">
        <f t="shared" si="226"/>
        <v>#VALUE!</v>
      </c>
    </row>
    <row r="696" spans="1:31">
      <c r="A696" s="133" t="e">
        <f t="shared" si="227"/>
        <v>#VALUE!</v>
      </c>
      <c r="B696" s="134" t="e">
        <f t="shared" si="228"/>
        <v>#VALUE!</v>
      </c>
      <c r="C696" s="134" t="e">
        <f t="shared" si="229"/>
        <v>#VALUE!</v>
      </c>
      <c r="D696" s="135" t="e">
        <f t="shared" si="230"/>
        <v>#VALUE!</v>
      </c>
      <c r="E696" s="150" t="e">
        <f t="shared" si="218"/>
        <v>#VALUE!</v>
      </c>
      <c r="F696" s="150" t="e">
        <f t="shared" si="219"/>
        <v>#VALUE!</v>
      </c>
      <c r="G696" s="136" t="e">
        <f t="shared" si="220"/>
        <v>#VALUE!</v>
      </c>
      <c r="H696" s="148" t="e">
        <f t="shared" si="224"/>
        <v>#VALUE!</v>
      </c>
      <c r="I696" s="148" t="e">
        <f t="shared" si="231"/>
        <v>#VALUE!</v>
      </c>
      <c r="J696" s="148" t="e">
        <f t="shared" si="221"/>
        <v>#VALUE!</v>
      </c>
      <c r="K696" s="148" t="e">
        <f t="shared" si="232"/>
        <v>#VALUE!</v>
      </c>
      <c r="L696" s="148" t="e">
        <f t="shared" si="233"/>
        <v>#VALUE!</v>
      </c>
      <c r="M696" s="148" t="e">
        <f t="shared" si="222"/>
        <v>#VALUE!</v>
      </c>
      <c r="N696" s="148" t="e">
        <f t="shared" si="225"/>
        <v>#VALUE!</v>
      </c>
      <c r="O696" s="148"/>
      <c r="P696" s="148"/>
      <c r="Q696" s="148" t="e">
        <f t="shared" si="234"/>
        <v>#VALUE!</v>
      </c>
      <c r="R696" s="148" t="e">
        <f t="shared" si="235"/>
        <v>#VALUE!</v>
      </c>
      <c r="S696" s="137" t="e">
        <f t="shared" si="223"/>
        <v>#VALUE!</v>
      </c>
      <c r="T696" s="275" t="e">
        <f t="shared" si="216"/>
        <v>#VALUE!</v>
      </c>
      <c r="U696" s="275" t="e">
        <f t="shared" si="236"/>
        <v>#VALUE!</v>
      </c>
      <c r="V696" s="275" t="e">
        <f t="shared" si="236"/>
        <v>#VALUE!</v>
      </c>
      <c r="W696" s="275" t="e">
        <f t="shared" si="236"/>
        <v>#VALUE!</v>
      </c>
      <c r="X696" s="275" t="e">
        <f t="shared" si="236"/>
        <v>#VALUE!</v>
      </c>
      <c r="Y696" s="275" t="e">
        <f t="shared" si="236"/>
        <v>#VALUE!</v>
      </c>
      <c r="Z696" s="275" t="e">
        <f t="shared" si="236"/>
        <v>#VALUE!</v>
      </c>
      <c r="AA696" s="275" t="e">
        <f t="shared" si="236"/>
        <v>#VALUE!</v>
      </c>
      <c r="AB696" s="275" t="e">
        <f t="shared" si="236"/>
        <v>#VALUE!</v>
      </c>
      <c r="AC696" s="275" t="e">
        <f t="shared" si="236"/>
        <v>#VALUE!</v>
      </c>
      <c r="AD696" s="275" t="e">
        <f t="shared" si="236"/>
        <v>#VALUE!</v>
      </c>
      <c r="AE696" s="276" t="e">
        <f t="shared" si="226"/>
        <v>#VALUE!</v>
      </c>
    </row>
    <row r="697" spans="1:31">
      <c r="A697" s="133" t="e">
        <f t="shared" si="227"/>
        <v>#VALUE!</v>
      </c>
      <c r="B697" s="134" t="e">
        <f t="shared" si="228"/>
        <v>#VALUE!</v>
      </c>
      <c r="C697" s="134" t="e">
        <f t="shared" si="229"/>
        <v>#VALUE!</v>
      </c>
      <c r="D697" s="135" t="e">
        <f t="shared" si="230"/>
        <v>#VALUE!</v>
      </c>
      <c r="E697" s="150" t="e">
        <f t="shared" si="218"/>
        <v>#VALUE!</v>
      </c>
      <c r="F697" s="150" t="e">
        <f t="shared" si="219"/>
        <v>#VALUE!</v>
      </c>
      <c r="G697" s="136" t="e">
        <f t="shared" si="220"/>
        <v>#VALUE!</v>
      </c>
      <c r="H697" s="148" t="e">
        <f t="shared" si="224"/>
        <v>#VALUE!</v>
      </c>
      <c r="I697" s="148" t="e">
        <f t="shared" si="231"/>
        <v>#VALUE!</v>
      </c>
      <c r="J697" s="148" t="e">
        <f t="shared" si="221"/>
        <v>#VALUE!</v>
      </c>
      <c r="K697" s="148" t="e">
        <f t="shared" si="232"/>
        <v>#VALUE!</v>
      </c>
      <c r="L697" s="148" t="e">
        <f t="shared" si="233"/>
        <v>#VALUE!</v>
      </c>
      <c r="M697" s="148" t="e">
        <f t="shared" si="222"/>
        <v>#VALUE!</v>
      </c>
      <c r="N697" s="148" t="e">
        <f t="shared" si="225"/>
        <v>#VALUE!</v>
      </c>
      <c r="O697" s="148"/>
      <c r="P697" s="148"/>
      <c r="Q697" s="148" t="e">
        <f t="shared" si="234"/>
        <v>#VALUE!</v>
      </c>
      <c r="R697" s="148" t="e">
        <f t="shared" si="235"/>
        <v>#VALUE!</v>
      </c>
      <c r="S697" s="137" t="e">
        <f t="shared" si="223"/>
        <v>#VALUE!</v>
      </c>
      <c r="T697" s="275" t="e">
        <f t="shared" si="216"/>
        <v>#VALUE!</v>
      </c>
      <c r="U697" s="275" t="e">
        <f t="shared" si="236"/>
        <v>#VALUE!</v>
      </c>
      <c r="V697" s="275" t="e">
        <f t="shared" si="236"/>
        <v>#VALUE!</v>
      </c>
      <c r="W697" s="275" t="e">
        <f t="shared" si="236"/>
        <v>#VALUE!</v>
      </c>
      <c r="X697" s="275" t="e">
        <f t="shared" si="236"/>
        <v>#VALUE!</v>
      </c>
      <c r="Y697" s="275" t="e">
        <f t="shared" si="236"/>
        <v>#VALUE!</v>
      </c>
      <c r="Z697" s="275" t="e">
        <f t="shared" si="236"/>
        <v>#VALUE!</v>
      </c>
      <c r="AA697" s="275" t="e">
        <f t="shared" si="236"/>
        <v>#VALUE!</v>
      </c>
      <c r="AB697" s="275" t="e">
        <f t="shared" si="236"/>
        <v>#VALUE!</v>
      </c>
      <c r="AC697" s="275" t="e">
        <f t="shared" si="236"/>
        <v>#VALUE!</v>
      </c>
      <c r="AD697" s="275" t="e">
        <f t="shared" si="236"/>
        <v>#VALUE!</v>
      </c>
      <c r="AE697" s="276" t="e">
        <f t="shared" si="226"/>
        <v>#VALUE!</v>
      </c>
    </row>
    <row r="698" spans="1:31">
      <c r="A698" s="133" t="e">
        <f t="shared" si="227"/>
        <v>#VALUE!</v>
      </c>
      <c r="B698" s="134" t="e">
        <f t="shared" si="228"/>
        <v>#VALUE!</v>
      </c>
      <c r="C698" s="134" t="e">
        <f t="shared" si="229"/>
        <v>#VALUE!</v>
      </c>
      <c r="D698" s="135" t="e">
        <f t="shared" si="230"/>
        <v>#VALUE!</v>
      </c>
      <c r="E698" s="150" t="e">
        <f t="shared" si="218"/>
        <v>#VALUE!</v>
      </c>
      <c r="F698" s="150" t="e">
        <f t="shared" si="219"/>
        <v>#VALUE!</v>
      </c>
      <c r="G698" s="136" t="e">
        <f t="shared" si="220"/>
        <v>#VALUE!</v>
      </c>
      <c r="H698" s="148" t="e">
        <f t="shared" si="224"/>
        <v>#VALUE!</v>
      </c>
      <c r="I698" s="148" t="e">
        <f t="shared" si="231"/>
        <v>#VALUE!</v>
      </c>
      <c r="J698" s="148" t="e">
        <f t="shared" si="221"/>
        <v>#VALUE!</v>
      </c>
      <c r="K698" s="148" t="e">
        <f t="shared" si="232"/>
        <v>#VALUE!</v>
      </c>
      <c r="L698" s="148" t="e">
        <f t="shared" si="233"/>
        <v>#VALUE!</v>
      </c>
      <c r="M698" s="148" t="e">
        <f t="shared" si="222"/>
        <v>#VALUE!</v>
      </c>
      <c r="N698" s="148" t="e">
        <f t="shared" si="225"/>
        <v>#VALUE!</v>
      </c>
      <c r="O698" s="148"/>
      <c r="P698" s="148"/>
      <c r="Q698" s="148" t="e">
        <f t="shared" si="234"/>
        <v>#VALUE!</v>
      </c>
      <c r="R698" s="148" t="e">
        <f t="shared" si="235"/>
        <v>#VALUE!</v>
      </c>
      <c r="S698" s="137" t="e">
        <f t="shared" si="223"/>
        <v>#VALUE!</v>
      </c>
      <c r="T698" s="275" t="e">
        <f t="shared" si="216"/>
        <v>#VALUE!</v>
      </c>
      <c r="U698" s="275" t="e">
        <f t="shared" si="236"/>
        <v>#VALUE!</v>
      </c>
      <c r="V698" s="275" t="e">
        <f t="shared" si="236"/>
        <v>#VALUE!</v>
      </c>
      <c r="W698" s="275" t="e">
        <f t="shared" si="236"/>
        <v>#VALUE!</v>
      </c>
      <c r="X698" s="275" t="e">
        <f t="shared" si="236"/>
        <v>#VALUE!</v>
      </c>
      <c r="Y698" s="275" t="e">
        <f t="shared" si="236"/>
        <v>#VALUE!</v>
      </c>
      <c r="Z698" s="275" t="e">
        <f t="shared" si="236"/>
        <v>#VALUE!</v>
      </c>
      <c r="AA698" s="275" t="e">
        <f t="shared" si="236"/>
        <v>#VALUE!</v>
      </c>
      <c r="AB698" s="275" t="e">
        <f t="shared" si="236"/>
        <v>#VALUE!</v>
      </c>
      <c r="AC698" s="275" t="e">
        <f t="shared" si="236"/>
        <v>#VALUE!</v>
      </c>
      <c r="AD698" s="275" t="e">
        <f t="shared" si="236"/>
        <v>#VALUE!</v>
      </c>
      <c r="AE698" s="276" t="e">
        <f t="shared" si="226"/>
        <v>#VALUE!</v>
      </c>
    </row>
    <row r="699" spans="1:31">
      <c r="A699" s="133" t="e">
        <f t="shared" si="227"/>
        <v>#VALUE!</v>
      </c>
      <c r="B699" s="134" t="e">
        <f t="shared" si="228"/>
        <v>#VALUE!</v>
      </c>
      <c r="C699" s="134" t="e">
        <f t="shared" si="229"/>
        <v>#VALUE!</v>
      </c>
      <c r="D699" s="135" t="e">
        <f t="shared" si="230"/>
        <v>#VALUE!</v>
      </c>
      <c r="E699" s="150" t="e">
        <f t="shared" si="218"/>
        <v>#VALUE!</v>
      </c>
      <c r="F699" s="150" t="e">
        <f t="shared" si="219"/>
        <v>#VALUE!</v>
      </c>
      <c r="G699" s="136" t="e">
        <f t="shared" si="220"/>
        <v>#VALUE!</v>
      </c>
      <c r="H699" s="148" t="e">
        <f t="shared" si="224"/>
        <v>#VALUE!</v>
      </c>
      <c r="I699" s="148" t="e">
        <f t="shared" si="231"/>
        <v>#VALUE!</v>
      </c>
      <c r="J699" s="148" t="e">
        <f t="shared" si="221"/>
        <v>#VALUE!</v>
      </c>
      <c r="K699" s="148" t="e">
        <f t="shared" si="232"/>
        <v>#VALUE!</v>
      </c>
      <c r="L699" s="148" t="e">
        <f t="shared" si="233"/>
        <v>#VALUE!</v>
      </c>
      <c r="M699" s="148" t="e">
        <f t="shared" si="222"/>
        <v>#VALUE!</v>
      </c>
      <c r="N699" s="148" t="e">
        <f t="shared" si="225"/>
        <v>#VALUE!</v>
      </c>
      <c r="O699" s="148"/>
      <c r="P699" s="148"/>
      <c r="Q699" s="148" t="e">
        <f t="shared" si="234"/>
        <v>#VALUE!</v>
      </c>
      <c r="R699" s="148" t="e">
        <f t="shared" si="235"/>
        <v>#VALUE!</v>
      </c>
      <c r="S699" s="137" t="e">
        <f t="shared" si="223"/>
        <v>#VALUE!</v>
      </c>
      <c r="T699" s="275" t="e">
        <f t="shared" si="216"/>
        <v>#VALUE!</v>
      </c>
      <c r="U699" s="275" t="e">
        <f t="shared" si="236"/>
        <v>#VALUE!</v>
      </c>
      <c r="V699" s="275" t="e">
        <f t="shared" si="236"/>
        <v>#VALUE!</v>
      </c>
      <c r="W699" s="275" t="e">
        <f t="shared" si="236"/>
        <v>#VALUE!</v>
      </c>
      <c r="X699" s="275" t="e">
        <f t="shared" si="236"/>
        <v>#VALUE!</v>
      </c>
      <c r="Y699" s="275" t="e">
        <f t="shared" si="236"/>
        <v>#VALUE!</v>
      </c>
      <c r="Z699" s="275" t="e">
        <f t="shared" si="236"/>
        <v>#VALUE!</v>
      </c>
      <c r="AA699" s="275" t="e">
        <f t="shared" si="236"/>
        <v>#VALUE!</v>
      </c>
      <c r="AB699" s="275" t="e">
        <f t="shared" si="236"/>
        <v>#VALUE!</v>
      </c>
      <c r="AC699" s="275" t="e">
        <f t="shared" si="236"/>
        <v>#VALUE!</v>
      </c>
      <c r="AD699" s="275" t="e">
        <f t="shared" si="236"/>
        <v>#VALUE!</v>
      </c>
      <c r="AE699" s="276" t="e">
        <f t="shared" si="226"/>
        <v>#VALUE!</v>
      </c>
    </row>
    <row r="700" spans="1:31">
      <c r="A700" s="133" t="e">
        <f t="shared" si="227"/>
        <v>#VALUE!</v>
      </c>
      <c r="B700" s="134" t="e">
        <f t="shared" si="228"/>
        <v>#VALUE!</v>
      </c>
      <c r="C700" s="134" t="e">
        <f t="shared" si="229"/>
        <v>#VALUE!</v>
      </c>
      <c r="D700" s="135" t="e">
        <f t="shared" si="230"/>
        <v>#VALUE!</v>
      </c>
      <c r="E700" s="150" t="e">
        <f t="shared" si="218"/>
        <v>#VALUE!</v>
      </c>
      <c r="F700" s="150" t="e">
        <f t="shared" si="219"/>
        <v>#VALUE!</v>
      </c>
      <c r="G700" s="136" t="e">
        <f t="shared" si="220"/>
        <v>#VALUE!</v>
      </c>
      <c r="H700" s="148" t="e">
        <f t="shared" si="224"/>
        <v>#VALUE!</v>
      </c>
      <c r="I700" s="148" t="e">
        <f t="shared" si="231"/>
        <v>#VALUE!</v>
      </c>
      <c r="J700" s="148" t="e">
        <f t="shared" si="221"/>
        <v>#VALUE!</v>
      </c>
      <c r="K700" s="148" t="e">
        <f t="shared" si="232"/>
        <v>#VALUE!</v>
      </c>
      <c r="L700" s="148" t="e">
        <f t="shared" si="233"/>
        <v>#VALUE!</v>
      </c>
      <c r="M700" s="148" t="e">
        <f t="shared" si="222"/>
        <v>#VALUE!</v>
      </c>
      <c r="N700" s="148" t="e">
        <f t="shared" si="225"/>
        <v>#VALUE!</v>
      </c>
      <c r="O700" s="148"/>
      <c r="P700" s="148"/>
      <c r="Q700" s="148" t="e">
        <f t="shared" si="234"/>
        <v>#VALUE!</v>
      </c>
      <c r="R700" s="148" t="e">
        <f t="shared" si="235"/>
        <v>#VALUE!</v>
      </c>
      <c r="S700" s="137" t="e">
        <f t="shared" si="223"/>
        <v>#VALUE!</v>
      </c>
      <c r="T700" s="275" t="e">
        <f t="shared" si="216"/>
        <v>#VALUE!</v>
      </c>
      <c r="U700" s="275" t="e">
        <f t="shared" si="236"/>
        <v>#VALUE!</v>
      </c>
      <c r="V700" s="275" t="e">
        <f t="shared" si="236"/>
        <v>#VALUE!</v>
      </c>
      <c r="W700" s="275" t="e">
        <f t="shared" si="236"/>
        <v>#VALUE!</v>
      </c>
      <c r="X700" s="275" t="e">
        <f t="shared" si="236"/>
        <v>#VALUE!</v>
      </c>
      <c r="Y700" s="275" t="e">
        <f t="shared" si="236"/>
        <v>#VALUE!</v>
      </c>
      <c r="Z700" s="275" t="e">
        <f t="shared" si="236"/>
        <v>#VALUE!</v>
      </c>
      <c r="AA700" s="275" t="e">
        <f t="shared" si="236"/>
        <v>#VALUE!</v>
      </c>
      <c r="AB700" s="275" t="e">
        <f t="shared" si="236"/>
        <v>#VALUE!</v>
      </c>
      <c r="AC700" s="275" t="e">
        <f t="shared" si="236"/>
        <v>#VALUE!</v>
      </c>
      <c r="AD700" s="275" t="e">
        <f t="shared" si="236"/>
        <v>#VALUE!</v>
      </c>
      <c r="AE700" s="276" t="e">
        <f t="shared" si="226"/>
        <v>#VALUE!</v>
      </c>
    </row>
    <row r="701" spans="1:31">
      <c r="A701" s="133" t="e">
        <f t="shared" si="227"/>
        <v>#VALUE!</v>
      </c>
      <c r="B701" s="134" t="e">
        <f t="shared" si="228"/>
        <v>#VALUE!</v>
      </c>
      <c r="C701" s="134" t="e">
        <f t="shared" si="229"/>
        <v>#VALUE!</v>
      </c>
      <c r="D701" s="135" t="e">
        <f t="shared" si="230"/>
        <v>#VALUE!</v>
      </c>
      <c r="E701" s="150" t="e">
        <f t="shared" si="218"/>
        <v>#VALUE!</v>
      </c>
      <c r="F701" s="150" t="e">
        <f t="shared" si="219"/>
        <v>#VALUE!</v>
      </c>
      <c r="G701" s="136" t="e">
        <f t="shared" si="220"/>
        <v>#VALUE!</v>
      </c>
      <c r="H701" s="148" t="e">
        <f t="shared" si="224"/>
        <v>#VALUE!</v>
      </c>
      <c r="I701" s="148" t="e">
        <f t="shared" si="231"/>
        <v>#VALUE!</v>
      </c>
      <c r="J701" s="148" t="e">
        <f t="shared" si="221"/>
        <v>#VALUE!</v>
      </c>
      <c r="K701" s="148" t="e">
        <f t="shared" si="232"/>
        <v>#VALUE!</v>
      </c>
      <c r="L701" s="148" t="e">
        <f t="shared" si="233"/>
        <v>#VALUE!</v>
      </c>
      <c r="M701" s="148" t="e">
        <f t="shared" si="222"/>
        <v>#VALUE!</v>
      </c>
      <c r="N701" s="148" t="e">
        <f t="shared" si="225"/>
        <v>#VALUE!</v>
      </c>
      <c r="O701" s="148"/>
      <c r="P701" s="148"/>
      <c r="Q701" s="148" t="e">
        <f t="shared" si="234"/>
        <v>#VALUE!</v>
      </c>
      <c r="R701" s="148" t="e">
        <f t="shared" si="235"/>
        <v>#VALUE!</v>
      </c>
      <c r="S701" s="137" t="e">
        <f t="shared" si="223"/>
        <v>#VALUE!</v>
      </c>
      <c r="T701" s="275" t="e">
        <f t="shared" si="216"/>
        <v>#VALUE!</v>
      </c>
      <c r="U701" s="275" t="e">
        <f t="shared" si="236"/>
        <v>#VALUE!</v>
      </c>
      <c r="V701" s="275" t="e">
        <f t="shared" si="236"/>
        <v>#VALUE!</v>
      </c>
      <c r="W701" s="275" t="e">
        <f t="shared" si="236"/>
        <v>#VALUE!</v>
      </c>
      <c r="X701" s="275" t="e">
        <f t="shared" si="236"/>
        <v>#VALUE!</v>
      </c>
      <c r="Y701" s="275" t="e">
        <f t="shared" si="236"/>
        <v>#VALUE!</v>
      </c>
      <c r="Z701" s="275" t="e">
        <f t="shared" si="236"/>
        <v>#VALUE!</v>
      </c>
      <c r="AA701" s="275" t="e">
        <f t="shared" si="236"/>
        <v>#VALUE!</v>
      </c>
      <c r="AB701" s="275" t="e">
        <f t="shared" si="236"/>
        <v>#VALUE!</v>
      </c>
      <c r="AC701" s="275" t="e">
        <f t="shared" si="236"/>
        <v>#VALUE!</v>
      </c>
      <c r="AD701" s="275" t="e">
        <f t="shared" si="236"/>
        <v>#VALUE!</v>
      </c>
      <c r="AE701" s="276" t="e">
        <f t="shared" si="226"/>
        <v>#VALUE!</v>
      </c>
    </row>
    <row r="702" spans="1:31">
      <c r="A702" s="133" t="e">
        <f t="shared" si="227"/>
        <v>#VALUE!</v>
      </c>
      <c r="B702" s="134" t="e">
        <f t="shared" si="228"/>
        <v>#VALUE!</v>
      </c>
      <c r="C702" s="134" t="e">
        <f t="shared" si="229"/>
        <v>#VALUE!</v>
      </c>
      <c r="D702" s="135" t="e">
        <f t="shared" si="230"/>
        <v>#VALUE!</v>
      </c>
      <c r="E702" s="150" t="e">
        <f t="shared" si="218"/>
        <v>#VALUE!</v>
      </c>
      <c r="F702" s="150" t="e">
        <f t="shared" si="219"/>
        <v>#VALUE!</v>
      </c>
      <c r="G702" s="136" t="e">
        <f t="shared" si="220"/>
        <v>#VALUE!</v>
      </c>
      <c r="H702" s="148" t="e">
        <f t="shared" si="224"/>
        <v>#VALUE!</v>
      </c>
      <c r="I702" s="148" t="e">
        <f t="shared" si="231"/>
        <v>#VALUE!</v>
      </c>
      <c r="J702" s="148" t="e">
        <f t="shared" si="221"/>
        <v>#VALUE!</v>
      </c>
      <c r="K702" s="148" t="e">
        <f t="shared" si="232"/>
        <v>#VALUE!</v>
      </c>
      <c r="L702" s="148" t="e">
        <f t="shared" si="233"/>
        <v>#VALUE!</v>
      </c>
      <c r="M702" s="148" t="e">
        <f t="shared" si="222"/>
        <v>#VALUE!</v>
      </c>
      <c r="N702" s="148" t="e">
        <f t="shared" si="225"/>
        <v>#VALUE!</v>
      </c>
      <c r="O702" s="148"/>
      <c r="P702" s="148"/>
      <c r="Q702" s="148" t="e">
        <f t="shared" si="234"/>
        <v>#VALUE!</v>
      </c>
      <c r="R702" s="148" t="e">
        <f t="shared" si="235"/>
        <v>#VALUE!</v>
      </c>
      <c r="S702" s="137" t="e">
        <f t="shared" si="223"/>
        <v>#VALUE!</v>
      </c>
      <c r="T702" s="275" t="e">
        <f t="shared" si="216"/>
        <v>#VALUE!</v>
      </c>
      <c r="U702" s="275" t="e">
        <f t="shared" si="236"/>
        <v>#VALUE!</v>
      </c>
      <c r="V702" s="275" t="e">
        <f t="shared" si="236"/>
        <v>#VALUE!</v>
      </c>
      <c r="W702" s="275" t="e">
        <f t="shared" si="236"/>
        <v>#VALUE!</v>
      </c>
      <c r="X702" s="275" t="e">
        <f t="shared" si="236"/>
        <v>#VALUE!</v>
      </c>
      <c r="Y702" s="275" t="e">
        <f t="shared" si="236"/>
        <v>#VALUE!</v>
      </c>
      <c r="Z702" s="275" t="e">
        <f t="shared" si="236"/>
        <v>#VALUE!</v>
      </c>
      <c r="AA702" s="275" t="e">
        <f t="shared" si="236"/>
        <v>#VALUE!</v>
      </c>
      <c r="AB702" s="275" t="e">
        <f t="shared" si="236"/>
        <v>#VALUE!</v>
      </c>
      <c r="AC702" s="275" t="e">
        <f t="shared" si="236"/>
        <v>#VALUE!</v>
      </c>
      <c r="AD702" s="275" t="e">
        <f t="shared" si="236"/>
        <v>#VALUE!</v>
      </c>
      <c r="AE702" s="276" t="e">
        <f t="shared" si="226"/>
        <v>#VALUE!</v>
      </c>
    </row>
    <row r="703" spans="1:31">
      <c r="A703" s="133" t="e">
        <f t="shared" si="227"/>
        <v>#VALUE!</v>
      </c>
      <c r="B703" s="134" t="e">
        <f t="shared" si="228"/>
        <v>#VALUE!</v>
      </c>
      <c r="C703" s="134" t="e">
        <f t="shared" si="229"/>
        <v>#VALUE!</v>
      </c>
      <c r="D703" s="135" t="e">
        <f t="shared" si="230"/>
        <v>#VALUE!</v>
      </c>
      <c r="E703" s="150" t="e">
        <f t="shared" si="218"/>
        <v>#VALUE!</v>
      </c>
      <c r="F703" s="150" t="e">
        <f t="shared" si="219"/>
        <v>#VALUE!</v>
      </c>
      <c r="G703" s="136" t="e">
        <f t="shared" si="220"/>
        <v>#VALUE!</v>
      </c>
      <c r="H703" s="148" t="e">
        <f t="shared" si="224"/>
        <v>#VALUE!</v>
      </c>
      <c r="I703" s="148" t="e">
        <f t="shared" si="231"/>
        <v>#VALUE!</v>
      </c>
      <c r="J703" s="148" t="e">
        <f t="shared" si="221"/>
        <v>#VALUE!</v>
      </c>
      <c r="K703" s="148" t="e">
        <f t="shared" si="232"/>
        <v>#VALUE!</v>
      </c>
      <c r="L703" s="148" t="e">
        <f t="shared" si="233"/>
        <v>#VALUE!</v>
      </c>
      <c r="M703" s="148" t="e">
        <f t="shared" si="222"/>
        <v>#VALUE!</v>
      </c>
      <c r="N703" s="148" t="e">
        <f t="shared" si="225"/>
        <v>#VALUE!</v>
      </c>
      <c r="O703" s="148"/>
      <c r="P703" s="148"/>
      <c r="Q703" s="148" t="e">
        <f t="shared" si="234"/>
        <v>#VALUE!</v>
      </c>
      <c r="R703" s="148" t="e">
        <f t="shared" si="235"/>
        <v>#VALUE!</v>
      </c>
      <c r="S703" s="137" t="e">
        <f t="shared" si="223"/>
        <v>#VALUE!</v>
      </c>
      <c r="T703" s="275" t="e">
        <f t="shared" si="216"/>
        <v>#VALUE!</v>
      </c>
      <c r="U703" s="275" t="e">
        <f t="shared" si="236"/>
        <v>#VALUE!</v>
      </c>
      <c r="V703" s="275" t="e">
        <f t="shared" si="236"/>
        <v>#VALUE!</v>
      </c>
      <c r="W703" s="275" t="e">
        <f t="shared" si="236"/>
        <v>#VALUE!</v>
      </c>
      <c r="X703" s="275" t="e">
        <f t="shared" si="236"/>
        <v>#VALUE!</v>
      </c>
      <c r="Y703" s="275" t="e">
        <f t="shared" si="236"/>
        <v>#VALUE!</v>
      </c>
      <c r="Z703" s="275" t="e">
        <f t="shared" si="236"/>
        <v>#VALUE!</v>
      </c>
      <c r="AA703" s="275" t="e">
        <f t="shared" si="236"/>
        <v>#VALUE!</v>
      </c>
      <c r="AB703" s="275" t="e">
        <f t="shared" si="236"/>
        <v>#VALUE!</v>
      </c>
      <c r="AC703" s="275" t="e">
        <f t="shared" si="236"/>
        <v>#VALUE!</v>
      </c>
      <c r="AD703" s="275" t="e">
        <f t="shared" si="236"/>
        <v>#VALUE!</v>
      </c>
      <c r="AE703" s="276" t="e">
        <f t="shared" si="226"/>
        <v>#VALUE!</v>
      </c>
    </row>
    <row r="704" spans="1:31">
      <c r="A704" s="133" t="e">
        <f t="shared" si="227"/>
        <v>#VALUE!</v>
      </c>
      <c r="B704" s="134" t="e">
        <f t="shared" si="228"/>
        <v>#VALUE!</v>
      </c>
      <c r="C704" s="134" t="e">
        <f t="shared" si="229"/>
        <v>#VALUE!</v>
      </c>
      <c r="D704" s="135" t="e">
        <f t="shared" si="230"/>
        <v>#VALUE!</v>
      </c>
      <c r="E704" s="150" t="e">
        <f t="shared" si="218"/>
        <v>#VALUE!</v>
      </c>
      <c r="F704" s="150" t="e">
        <f t="shared" si="219"/>
        <v>#VALUE!</v>
      </c>
      <c r="G704" s="136" t="e">
        <f t="shared" si="220"/>
        <v>#VALUE!</v>
      </c>
      <c r="H704" s="148" t="e">
        <f t="shared" si="224"/>
        <v>#VALUE!</v>
      </c>
      <c r="I704" s="148" t="e">
        <f t="shared" si="231"/>
        <v>#VALUE!</v>
      </c>
      <c r="J704" s="148" t="e">
        <f t="shared" si="221"/>
        <v>#VALUE!</v>
      </c>
      <c r="K704" s="148" t="e">
        <f t="shared" si="232"/>
        <v>#VALUE!</v>
      </c>
      <c r="L704" s="148" t="e">
        <f t="shared" si="233"/>
        <v>#VALUE!</v>
      </c>
      <c r="M704" s="148" t="e">
        <f t="shared" si="222"/>
        <v>#VALUE!</v>
      </c>
      <c r="N704" s="148" t="e">
        <f t="shared" si="225"/>
        <v>#VALUE!</v>
      </c>
      <c r="O704" s="148"/>
      <c r="P704" s="148"/>
      <c r="Q704" s="148" t="e">
        <f t="shared" si="234"/>
        <v>#VALUE!</v>
      </c>
      <c r="R704" s="148" t="e">
        <f t="shared" si="235"/>
        <v>#VALUE!</v>
      </c>
      <c r="S704" s="137" t="e">
        <f t="shared" si="223"/>
        <v>#VALUE!</v>
      </c>
      <c r="T704" s="275" t="e">
        <f t="shared" si="216"/>
        <v>#VALUE!</v>
      </c>
      <c r="U704" s="275" t="e">
        <f t="shared" si="236"/>
        <v>#VALUE!</v>
      </c>
      <c r="V704" s="275" t="e">
        <f t="shared" si="236"/>
        <v>#VALUE!</v>
      </c>
      <c r="W704" s="275" t="e">
        <f t="shared" si="236"/>
        <v>#VALUE!</v>
      </c>
      <c r="X704" s="275" t="e">
        <f t="shared" si="236"/>
        <v>#VALUE!</v>
      </c>
      <c r="Y704" s="275" t="e">
        <f t="shared" si="236"/>
        <v>#VALUE!</v>
      </c>
      <c r="Z704" s="275" t="e">
        <f t="shared" si="236"/>
        <v>#VALUE!</v>
      </c>
      <c r="AA704" s="275" t="e">
        <f t="shared" si="236"/>
        <v>#VALUE!</v>
      </c>
      <c r="AB704" s="275" t="e">
        <f t="shared" si="236"/>
        <v>#VALUE!</v>
      </c>
      <c r="AC704" s="275" t="e">
        <f t="shared" si="236"/>
        <v>#VALUE!</v>
      </c>
      <c r="AD704" s="275" t="e">
        <f t="shared" si="236"/>
        <v>#VALUE!</v>
      </c>
      <c r="AE704" s="276" t="e">
        <f t="shared" si="226"/>
        <v>#VALUE!</v>
      </c>
    </row>
    <row r="705" spans="1:31">
      <c r="A705" s="133" t="e">
        <f t="shared" si="227"/>
        <v>#VALUE!</v>
      </c>
      <c r="B705" s="134" t="e">
        <f t="shared" si="228"/>
        <v>#VALUE!</v>
      </c>
      <c r="C705" s="134" t="e">
        <f t="shared" si="229"/>
        <v>#VALUE!</v>
      </c>
      <c r="D705" s="135" t="e">
        <f t="shared" si="230"/>
        <v>#VALUE!</v>
      </c>
      <c r="E705" s="150" t="e">
        <f t="shared" si="218"/>
        <v>#VALUE!</v>
      </c>
      <c r="F705" s="150" t="e">
        <f t="shared" si="219"/>
        <v>#VALUE!</v>
      </c>
      <c r="G705" s="136" t="e">
        <f t="shared" si="220"/>
        <v>#VALUE!</v>
      </c>
      <c r="H705" s="148" t="e">
        <f t="shared" si="224"/>
        <v>#VALUE!</v>
      </c>
      <c r="I705" s="148" t="e">
        <f t="shared" si="231"/>
        <v>#VALUE!</v>
      </c>
      <c r="J705" s="148" t="e">
        <f t="shared" si="221"/>
        <v>#VALUE!</v>
      </c>
      <c r="K705" s="148" t="e">
        <f t="shared" si="232"/>
        <v>#VALUE!</v>
      </c>
      <c r="L705" s="148" t="e">
        <f t="shared" si="233"/>
        <v>#VALUE!</v>
      </c>
      <c r="M705" s="148" t="e">
        <f t="shared" si="222"/>
        <v>#VALUE!</v>
      </c>
      <c r="N705" s="148" t="e">
        <f t="shared" si="225"/>
        <v>#VALUE!</v>
      </c>
      <c r="O705" s="148"/>
      <c r="P705" s="148"/>
      <c r="Q705" s="148" t="e">
        <f t="shared" si="234"/>
        <v>#VALUE!</v>
      </c>
      <c r="R705" s="148" t="e">
        <f t="shared" si="235"/>
        <v>#VALUE!</v>
      </c>
      <c r="S705" s="137" t="e">
        <f t="shared" si="223"/>
        <v>#VALUE!</v>
      </c>
      <c r="T705" s="275" t="e">
        <f t="shared" si="216"/>
        <v>#VALUE!</v>
      </c>
      <c r="U705" s="275" t="e">
        <f t="shared" si="236"/>
        <v>#VALUE!</v>
      </c>
      <c r="V705" s="275" t="e">
        <f t="shared" si="236"/>
        <v>#VALUE!</v>
      </c>
      <c r="W705" s="275" t="e">
        <f t="shared" si="236"/>
        <v>#VALUE!</v>
      </c>
      <c r="X705" s="275" t="e">
        <f t="shared" si="236"/>
        <v>#VALUE!</v>
      </c>
      <c r="Y705" s="275" t="e">
        <f t="shared" si="236"/>
        <v>#VALUE!</v>
      </c>
      <c r="Z705" s="275" t="e">
        <f t="shared" si="236"/>
        <v>#VALUE!</v>
      </c>
      <c r="AA705" s="275" t="e">
        <f t="shared" si="236"/>
        <v>#VALUE!</v>
      </c>
      <c r="AB705" s="275" t="e">
        <f t="shared" si="236"/>
        <v>#VALUE!</v>
      </c>
      <c r="AC705" s="275" t="e">
        <f t="shared" si="236"/>
        <v>#VALUE!</v>
      </c>
      <c r="AD705" s="275" t="e">
        <f t="shared" si="236"/>
        <v>#VALUE!</v>
      </c>
      <c r="AE705" s="276" t="e">
        <f t="shared" si="226"/>
        <v>#VALUE!</v>
      </c>
    </row>
    <row r="706" spans="1:31">
      <c r="A706" s="133" t="e">
        <f t="shared" si="227"/>
        <v>#VALUE!</v>
      </c>
      <c r="B706" s="134" t="e">
        <f t="shared" si="228"/>
        <v>#VALUE!</v>
      </c>
      <c r="C706" s="134" t="e">
        <f t="shared" si="229"/>
        <v>#VALUE!</v>
      </c>
      <c r="D706" s="135" t="e">
        <f t="shared" si="230"/>
        <v>#VALUE!</v>
      </c>
      <c r="E706" s="150" t="e">
        <f t="shared" si="218"/>
        <v>#VALUE!</v>
      </c>
      <c r="F706" s="150" t="e">
        <f t="shared" si="219"/>
        <v>#VALUE!</v>
      </c>
      <c r="G706" s="136" t="e">
        <f t="shared" si="220"/>
        <v>#VALUE!</v>
      </c>
      <c r="H706" s="148" t="e">
        <f t="shared" si="224"/>
        <v>#VALUE!</v>
      </c>
      <c r="I706" s="148" t="e">
        <f t="shared" si="231"/>
        <v>#VALUE!</v>
      </c>
      <c r="J706" s="148" t="e">
        <f t="shared" si="221"/>
        <v>#VALUE!</v>
      </c>
      <c r="K706" s="148" t="e">
        <f t="shared" si="232"/>
        <v>#VALUE!</v>
      </c>
      <c r="L706" s="148" t="e">
        <f t="shared" si="233"/>
        <v>#VALUE!</v>
      </c>
      <c r="M706" s="148" t="e">
        <f t="shared" si="222"/>
        <v>#VALUE!</v>
      </c>
      <c r="N706" s="148" t="e">
        <f t="shared" si="225"/>
        <v>#VALUE!</v>
      </c>
      <c r="O706" s="148"/>
      <c r="P706" s="148"/>
      <c r="Q706" s="148" t="e">
        <f t="shared" si="234"/>
        <v>#VALUE!</v>
      </c>
      <c r="R706" s="148" t="e">
        <f t="shared" si="235"/>
        <v>#VALUE!</v>
      </c>
      <c r="S706" s="137" t="e">
        <f t="shared" si="223"/>
        <v>#VALUE!</v>
      </c>
      <c r="T706" s="275" t="e">
        <f t="shared" si="216"/>
        <v>#VALUE!</v>
      </c>
      <c r="U706" s="275" t="e">
        <f t="shared" si="236"/>
        <v>#VALUE!</v>
      </c>
      <c r="V706" s="275" t="e">
        <f t="shared" si="236"/>
        <v>#VALUE!</v>
      </c>
      <c r="W706" s="275" t="e">
        <f t="shared" si="236"/>
        <v>#VALUE!</v>
      </c>
      <c r="X706" s="275" t="e">
        <f t="shared" si="236"/>
        <v>#VALUE!</v>
      </c>
      <c r="Y706" s="275" t="e">
        <f t="shared" si="236"/>
        <v>#VALUE!</v>
      </c>
      <c r="Z706" s="275" t="e">
        <f t="shared" si="236"/>
        <v>#VALUE!</v>
      </c>
      <c r="AA706" s="275" t="e">
        <f t="shared" ref="U706:AD732" si="237">MAX(0,MIN(MAX(0,$M706),AA$7)-AA$6)</f>
        <v>#VALUE!</v>
      </c>
      <c r="AB706" s="275" t="e">
        <f t="shared" si="237"/>
        <v>#VALUE!</v>
      </c>
      <c r="AC706" s="275" t="e">
        <f t="shared" si="237"/>
        <v>#VALUE!</v>
      </c>
      <c r="AD706" s="275" t="e">
        <f t="shared" si="237"/>
        <v>#VALUE!</v>
      </c>
      <c r="AE706" s="276" t="e">
        <f t="shared" si="226"/>
        <v>#VALUE!</v>
      </c>
    </row>
    <row r="707" spans="1:31">
      <c r="A707" s="133" t="e">
        <f t="shared" si="227"/>
        <v>#VALUE!</v>
      </c>
      <c r="B707" s="134" t="e">
        <f t="shared" si="228"/>
        <v>#VALUE!</v>
      </c>
      <c r="C707" s="134" t="e">
        <f t="shared" si="229"/>
        <v>#VALUE!</v>
      </c>
      <c r="D707" s="135" t="e">
        <f t="shared" si="230"/>
        <v>#VALUE!</v>
      </c>
      <c r="E707" s="150" t="e">
        <f t="shared" si="218"/>
        <v>#VALUE!</v>
      </c>
      <c r="F707" s="150" t="e">
        <f t="shared" si="219"/>
        <v>#VALUE!</v>
      </c>
      <c r="G707" s="136" t="e">
        <f t="shared" si="220"/>
        <v>#VALUE!</v>
      </c>
      <c r="H707" s="148" t="e">
        <f t="shared" si="224"/>
        <v>#VALUE!</v>
      </c>
      <c r="I707" s="148" t="e">
        <f t="shared" si="231"/>
        <v>#VALUE!</v>
      </c>
      <c r="J707" s="148" t="e">
        <f t="shared" si="221"/>
        <v>#VALUE!</v>
      </c>
      <c r="K707" s="148" t="e">
        <f t="shared" si="232"/>
        <v>#VALUE!</v>
      </c>
      <c r="L707" s="148" t="e">
        <f t="shared" si="233"/>
        <v>#VALUE!</v>
      </c>
      <c r="M707" s="148" t="e">
        <f t="shared" si="222"/>
        <v>#VALUE!</v>
      </c>
      <c r="N707" s="148" t="e">
        <f t="shared" si="225"/>
        <v>#VALUE!</v>
      </c>
      <c r="O707" s="148"/>
      <c r="P707" s="148"/>
      <c r="Q707" s="148" t="e">
        <f t="shared" si="234"/>
        <v>#VALUE!</v>
      </c>
      <c r="R707" s="148" t="e">
        <f t="shared" si="235"/>
        <v>#VALUE!</v>
      </c>
      <c r="S707" s="137" t="e">
        <f t="shared" si="223"/>
        <v>#VALUE!</v>
      </c>
      <c r="T707" s="275" t="e">
        <f t="shared" si="216"/>
        <v>#VALUE!</v>
      </c>
      <c r="U707" s="275" t="e">
        <f t="shared" si="237"/>
        <v>#VALUE!</v>
      </c>
      <c r="V707" s="275" t="e">
        <f t="shared" si="237"/>
        <v>#VALUE!</v>
      </c>
      <c r="W707" s="275" t="e">
        <f t="shared" si="237"/>
        <v>#VALUE!</v>
      </c>
      <c r="X707" s="275" t="e">
        <f t="shared" si="237"/>
        <v>#VALUE!</v>
      </c>
      <c r="Y707" s="275" t="e">
        <f t="shared" si="237"/>
        <v>#VALUE!</v>
      </c>
      <c r="Z707" s="275" t="e">
        <f t="shared" si="237"/>
        <v>#VALUE!</v>
      </c>
      <c r="AA707" s="275" t="e">
        <f t="shared" si="237"/>
        <v>#VALUE!</v>
      </c>
      <c r="AB707" s="275" t="e">
        <f t="shared" si="237"/>
        <v>#VALUE!</v>
      </c>
      <c r="AC707" s="275" t="e">
        <f t="shared" si="237"/>
        <v>#VALUE!</v>
      </c>
      <c r="AD707" s="275" t="e">
        <f t="shared" si="237"/>
        <v>#VALUE!</v>
      </c>
      <c r="AE707" s="276" t="e">
        <f t="shared" si="226"/>
        <v>#VALUE!</v>
      </c>
    </row>
    <row r="708" spans="1:31">
      <c r="A708" s="133" t="e">
        <f t="shared" si="227"/>
        <v>#VALUE!</v>
      </c>
      <c r="B708" s="134" t="e">
        <f t="shared" si="228"/>
        <v>#VALUE!</v>
      </c>
      <c r="C708" s="134" t="e">
        <f t="shared" si="229"/>
        <v>#VALUE!</v>
      </c>
      <c r="D708" s="135" t="e">
        <f t="shared" si="230"/>
        <v>#VALUE!</v>
      </c>
      <c r="E708" s="150" t="e">
        <f t="shared" si="218"/>
        <v>#VALUE!</v>
      </c>
      <c r="F708" s="150" t="e">
        <f t="shared" si="219"/>
        <v>#VALUE!</v>
      </c>
      <c r="G708" s="136" t="e">
        <f t="shared" si="220"/>
        <v>#VALUE!</v>
      </c>
      <c r="H708" s="148" t="e">
        <f t="shared" si="224"/>
        <v>#VALUE!</v>
      </c>
      <c r="I708" s="148" t="e">
        <f t="shared" si="231"/>
        <v>#VALUE!</v>
      </c>
      <c r="J708" s="148" t="e">
        <f t="shared" si="221"/>
        <v>#VALUE!</v>
      </c>
      <c r="K708" s="148" t="e">
        <f t="shared" si="232"/>
        <v>#VALUE!</v>
      </c>
      <c r="L708" s="148" t="e">
        <f t="shared" si="233"/>
        <v>#VALUE!</v>
      </c>
      <c r="M708" s="148" t="e">
        <f t="shared" si="222"/>
        <v>#VALUE!</v>
      </c>
      <c r="N708" s="148" t="e">
        <f t="shared" si="225"/>
        <v>#VALUE!</v>
      </c>
      <c r="O708" s="148"/>
      <c r="P708" s="148"/>
      <c r="Q708" s="148" t="e">
        <f t="shared" si="234"/>
        <v>#VALUE!</v>
      </c>
      <c r="R708" s="148" t="e">
        <f t="shared" si="235"/>
        <v>#VALUE!</v>
      </c>
      <c r="S708" s="137" t="e">
        <f t="shared" si="223"/>
        <v>#VALUE!</v>
      </c>
      <c r="T708" s="275" t="e">
        <f t="shared" si="216"/>
        <v>#VALUE!</v>
      </c>
      <c r="U708" s="275" t="e">
        <f t="shared" si="237"/>
        <v>#VALUE!</v>
      </c>
      <c r="V708" s="275" t="e">
        <f t="shared" si="237"/>
        <v>#VALUE!</v>
      </c>
      <c r="W708" s="275" t="e">
        <f t="shared" si="237"/>
        <v>#VALUE!</v>
      </c>
      <c r="X708" s="275" t="e">
        <f t="shared" si="237"/>
        <v>#VALUE!</v>
      </c>
      <c r="Y708" s="275" t="e">
        <f t="shared" si="237"/>
        <v>#VALUE!</v>
      </c>
      <c r="Z708" s="275" t="e">
        <f t="shared" si="237"/>
        <v>#VALUE!</v>
      </c>
      <c r="AA708" s="275" t="e">
        <f t="shared" si="237"/>
        <v>#VALUE!</v>
      </c>
      <c r="AB708" s="275" t="e">
        <f t="shared" si="237"/>
        <v>#VALUE!</v>
      </c>
      <c r="AC708" s="275" t="e">
        <f t="shared" si="237"/>
        <v>#VALUE!</v>
      </c>
      <c r="AD708" s="275" t="e">
        <f t="shared" si="237"/>
        <v>#VALUE!</v>
      </c>
      <c r="AE708" s="276" t="e">
        <f t="shared" si="226"/>
        <v>#VALUE!</v>
      </c>
    </row>
    <row r="709" spans="1:31">
      <c r="A709" s="133" t="e">
        <f t="shared" si="227"/>
        <v>#VALUE!</v>
      </c>
      <c r="B709" s="134" t="e">
        <f t="shared" si="228"/>
        <v>#VALUE!</v>
      </c>
      <c r="C709" s="134" t="e">
        <f t="shared" si="229"/>
        <v>#VALUE!</v>
      </c>
      <c r="D709" s="135" t="e">
        <f t="shared" si="230"/>
        <v>#VALUE!</v>
      </c>
      <c r="E709" s="150" t="e">
        <f t="shared" si="218"/>
        <v>#VALUE!</v>
      </c>
      <c r="F709" s="150" t="e">
        <f t="shared" si="219"/>
        <v>#VALUE!</v>
      </c>
      <c r="G709" s="136" t="e">
        <f t="shared" si="220"/>
        <v>#VALUE!</v>
      </c>
      <c r="H709" s="148" t="e">
        <f t="shared" si="224"/>
        <v>#VALUE!</v>
      </c>
      <c r="I709" s="148" t="e">
        <f t="shared" si="231"/>
        <v>#VALUE!</v>
      </c>
      <c r="J709" s="148" t="e">
        <f t="shared" si="221"/>
        <v>#VALUE!</v>
      </c>
      <c r="K709" s="148" t="e">
        <f t="shared" si="232"/>
        <v>#VALUE!</v>
      </c>
      <c r="L709" s="148" t="e">
        <f t="shared" si="233"/>
        <v>#VALUE!</v>
      </c>
      <c r="M709" s="148" t="e">
        <f t="shared" si="222"/>
        <v>#VALUE!</v>
      </c>
      <c r="N709" s="148" t="e">
        <f t="shared" si="225"/>
        <v>#VALUE!</v>
      </c>
      <c r="O709" s="148"/>
      <c r="P709" s="148"/>
      <c r="Q709" s="148" t="e">
        <f t="shared" si="234"/>
        <v>#VALUE!</v>
      </c>
      <c r="R709" s="148" t="e">
        <f t="shared" si="235"/>
        <v>#VALUE!</v>
      </c>
      <c r="S709" s="137" t="e">
        <f t="shared" si="223"/>
        <v>#VALUE!</v>
      </c>
      <c r="T709" s="275" t="e">
        <f t="shared" ref="T709:T772" si="238">MAX(0,MIN(MAX(0,$M709),T$7)-T$6)</f>
        <v>#VALUE!</v>
      </c>
      <c r="U709" s="275" t="e">
        <f t="shared" si="237"/>
        <v>#VALUE!</v>
      </c>
      <c r="V709" s="275" t="e">
        <f t="shared" si="237"/>
        <v>#VALUE!</v>
      </c>
      <c r="W709" s="275" t="e">
        <f t="shared" si="237"/>
        <v>#VALUE!</v>
      </c>
      <c r="X709" s="275" t="e">
        <f t="shared" si="237"/>
        <v>#VALUE!</v>
      </c>
      <c r="Y709" s="275" t="e">
        <f t="shared" si="237"/>
        <v>#VALUE!</v>
      </c>
      <c r="Z709" s="275" t="e">
        <f t="shared" si="237"/>
        <v>#VALUE!</v>
      </c>
      <c r="AA709" s="275" t="e">
        <f t="shared" si="237"/>
        <v>#VALUE!</v>
      </c>
      <c r="AB709" s="275" t="e">
        <f t="shared" si="237"/>
        <v>#VALUE!</v>
      </c>
      <c r="AC709" s="275" t="e">
        <f t="shared" si="237"/>
        <v>#VALUE!</v>
      </c>
      <c r="AD709" s="275" t="e">
        <f t="shared" si="237"/>
        <v>#VALUE!</v>
      </c>
      <c r="AE709" s="276" t="e">
        <f t="shared" si="226"/>
        <v>#VALUE!</v>
      </c>
    </row>
    <row r="710" spans="1:31">
      <c r="A710" s="133" t="e">
        <f t="shared" si="227"/>
        <v>#VALUE!</v>
      </c>
      <c r="B710" s="134" t="e">
        <f t="shared" si="228"/>
        <v>#VALUE!</v>
      </c>
      <c r="C710" s="134" t="e">
        <f t="shared" si="229"/>
        <v>#VALUE!</v>
      </c>
      <c r="D710" s="135" t="e">
        <f t="shared" si="230"/>
        <v>#VALUE!</v>
      </c>
      <c r="E710" s="150" t="e">
        <f t="shared" si="218"/>
        <v>#VALUE!</v>
      </c>
      <c r="F710" s="150" t="e">
        <f t="shared" si="219"/>
        <v>#VALUE!</v>
      </c>
      <c r="G710" s="136" t="e">
        <f t="shared" si="220"/>
        <v>#VALUE!</v>
      </c>
      <c r="H710" s="148" t="e">
        <f t="shared" si="224"/>
        <v>#VALUE!</v>
      </c>
      <c r="I710" s="148" t="e">
        <f t="shared" si="231"/>
        <v>#VALUE!</v>
      </c>
      <c r="J710" s="148" t="e">
        <f t="shared" si="221"/>
        <v>#VALUE!</v>
      </c>
      <c r="K710" s="148" t="e">
        <f t="shared" si="232"/>
        <v>#VALUE!</v>
      </c>
      <c r="L710" s="148" t="e">
        <f t="shared" si="233"/>
        <v>#VALUE!</v>
      </c>
      <c r="M710" s="148" t="e">
        <f t="shared" si="222"/>
        <v>#VALUE!</v>
      </c>
      <c r="N710" s="148" t="e">
        <f t="shared" si="225"/>
        <v>#VALUE!</v>
      </c>
      <c r="O710" s="148"/>
      <c r="P710" s="148"/>
      <c r="Q710" s="148" t="e">
        <f t="shared" si="234"/>
        <v>#VALUE!</v>
      </c>
      <c r="R710" s="148" t="e">
        <f t="shared" si="235"/>
        <v>#VALUE!</v>
      </c>
      <c r="S710" s="137" t="e">
        <f t="shared" si="223"/>
        <v>#VALUE!</v>
      </c>
      <c r="T710" s="275" t="e">
        <f t="shared" si="238"/>
        <v>#VALUE!</v>
      </c>
      <c r="U710" s="275" t="e">
        <f t="shared" si="237"/>
        <v>#VALUE!</v>
      </c>
      <c r="V710" s="275" t="e">
        <f t="shared" si="237"/>
        <v>#VALUE!</v>
      </c>
      <c r="W710" s="275" t="e">
        <f t="shared" si="237"/>
        <v>#VALUE!</v>
      </c>
      <c r="X710" s="275" t="e">
        <f t="shared" si="237"/>
        <v>#VALUE!</v>
      </c>
      <c r="Y710" s="275" t="e">
        <f t="shared" si="237"/>
        <v>#VALUE!</v>
      </c>
      <c r="Z710" s="275" t="e">
        <f t="shared" si="237"/>
        <v>#VALUE!</v>
      </c>
      <c r="AA710" s="275" t="e">
        <f t="shared" si="237"/>
        <v>#VALUE!</v>
      </c>
      <c r="AB710" s="275" t="e">
        <f t="shared" si="237"/>
        <v>#VALUE!</v>
      </c>
      <c r="AC710" s="275" t="e">
        <f t="shared" si="237"/>
        <v>#VALUE!</v>
      </c>
      <c r="AD710" s="275" t="e">
        <f t="shared" si="237"/>
        <v>#VALUE!</v>
      </c>
      <c r="AE710" s="276" t="e">
        <f t="shared" si="226"/>
        <v>#VALUE!</v>
      </c>
    </row>
    <row r="711" spans="1:31">
      <c r="A711" s="133" t="e">
        <f t="shared" si="227"/>
        <v>#VALUE!</v>
      </c>
      <c r="B711" s="134" t="e">
        <f t="shared" si="228"/>
        <v>#VALUE!</v>
      </c>
      <c r="C711" s="134" t="e">
        <f t="shared" si="229"/>
        <v>#VALUE!</v>
      </c>
      <c r="D711" s="135" t="e">
        <f t="shared" si="230"/>
        <v>#VALUE!</v>
      </c>
      <c r="E711" s="150" t="e">
        <f t="shared" si="218"/>
        <v>#VALUE!</v>
      </c>
      <c r="F711" s="150" t="e">
        <f t="shared" si="219"/>
        <v>#VALUE!</v>
      </c>
      <c r="G711" s="136" t="e">
        <f t="shared" si="220"/>
        <v>#VALUE!</v>
      </c>
      <c r="H711" s="148" t="e">
        <f t="shared" si="224"/>
        <v>#VALUE!</v>
      </c>
      <c r="I711" s="148" t="e">
        <f t="shared" si="231"/>
        <v>#VALUE!</v>
      </c>
      <c r="J711" s="148" t="e">
        <f t="shared" si="221"/>
        <v>#VALUE!</v>
      </c>
      <c r="K711" s="148" t="e">
        <f t="shared" si="232"/>
        <v>#VALUE!</v>
      </c>
      <c r="L711" s="148" t="e">
        <f t="shared" si="233"/>
        <v>#VALUE!</v>
      </c>
      <c r="M711" s="148" t="e">
        <f t="shared" si="222"/>
        <v>#VALUE!</v>
      </c>
      <c r="N711" s="148" t="e">
        <f t="shared" si="225"/>
        <v>#VALUE!</v>
      </c>
      <c r="O711" s="148"/>
      <c r="P711" s="148"/>
      <c r="Q711" s="148" t="e">
        <f t="shared" si="234"/>
        <v>#VALUE!</v>
      </c>
      <c r="R711" s="148" t="e">
        <f t="shared" si="235"/>
        <v>#VALUE!</v>
      </c>
      <c r="S711" s="137" t="e">
        <f t="shared" si="223"/>
        <v>#VALUE!</v>
      </c>
      <c r="T711" s="275" t="e">
        <f t="shared" si="238"/>
        <v>#VALUE!</v>
      </c>
      <c r="U711" s="275" t="e">
        <f t="shared" si="237"/>
        <v>#VALUE!</v>
      </c>
      <c r="V711" s="275" t="e">
        <f t="shared" si="237"/>
        <v>#VALUE!</v>
      </c>
      <c r="W711" s="275" t="e">
        <f t="shared" si="237"/>
        <v>#VALUE!</v>
      </c>
      <c r="X711" s="275" t="e">
        <f t="shared" si="237"/>
        <v>#VALUE!</v>
      </c>
      <c r="Y711" s="275" t="e">
        <f t="shared" si="237"/>
        <v>#VALUE!</v>
      </c>
      <c r="Z711" s="275" t="e">
        <f t="shared" si="237"/>
        <v>#VALUE!</v>
      </c>
      <c r="AA711" s="275" t="e">
        <f t="shared" si="237"/>
        <v>#VALUE!</v>
      </c>
      <c r="AB711" s="275" t="e">
        <f t="shared" si="237"/>
        <v>#VALUE!</v>
      </c>
      <c r="AC711" s="275" t="e">
        <f t="shared" si="237"/>
        <v>#VALUE!</v>
      </c>
      <c r="AD711" s="275" t="e">
        <f t="shared" si="237"/>
        <v>#VALUE!</v>
      </c>
      <c r="AE711" s="276" t="e">
        <f t="shared" si="226"/>
        <v>#VALUE!</v>
      </c>
    </row>
    <row r="712" spans="1:31">
      <c r="A712" s="133" t="e">
        <f t="shared" si="227"/>
        <v>#VALUE!</v>
      </c>
      <c r="B712" s="134" t="e">
        <f t="shared" si="228"/>
        <v>#VALUE!</v>
      </c>
      <c r="C712" s="134" t="e">
        <f t="shared" si="229"/>
        <v>#VALUE!</v>
      </c>
      <c r="D712" s="135" t="e">
        <f t="shared" si="230"/>
        <v>#VALUE!</v>
      </c>
      <c r="E712" s="150" t="e">
        <f t="shared" si="218"/>
        <v>#VALUE!</v>
      </c>
      <c r="F712" s="150" t="e">
        <f t="shared" si="219"/>
        <v>#VALUE!</v>
      </c>
      <c r="G712" s="136" t="e">
        <f t="shared" si="220"/>
        <v>#VALUE!</v>
      </c>
      <c r="H712" s="148" t="e">
        <f t="shared" si="224"/>
        <v>#VALUE!</v>
      </c>
      <c r="I712" s="148" t="e">
        <f t="shared" si="231"/>
        <v>#VALUE!</v>
      </c>
      <c r="J712" s="148" t="e">
        <f t="shared" si="221"/>
        <v>#VALUE!</v>
      </c>
      <c r="K712" s="148" t="e">
        <f t="shared" si="232"/>
        <v>#VALUE!</v>
      </c>
      <c r="L712" s="148" t="e">
        <f t="shared" si="233"/>
        <v>#VALUE!</v>
      </c>
      <c r="M712" s="148" t="e">
        <f t="shared" si="222"/>
        <v>#VALUE!</v>
      </c>
      <c r="N712" s="148" t="e">
        <f t="shared" si="225"/>
        <v>#VALUE!</v>
      </c>
      <c r="O712" s="148"/>
      <c r="P712" s="148"/>
      <c r="Q712" s="148" t="e">
        <f t="shared" si="234"/>
        <v>#VALUE!</v>
      </c>
      <c r="R712" s="148" t="e">
        <f t="shared" si="235"/>
        <v>#VALUE!</v>
      </c>
      <c r="S712" s="137" t="e">
        <f t="shared" si="223"/>
        <v>#VALUE!</v>
      </c>
      <c r="T712" s="275" t="e">
        <f t="shared" si="238"/>
        <v>#VALUE!</v>
      </c>
      <c r="U712" s="275" t="e">
        <f t="shared" si="237"/>
        <v>#VALUE!</v>
      </c>
      <c r="V712" s="275" t="e">
        <f t="shared" si="237"/>
        <v>#VALUE!</v>
      </c>
      <c r="W712" s="275" t="e">
        <f t="shared" si="237"/>
        <v>#VALUE!</v>
      </c>
      <c r="X712" s="275" t="e">
        <f t="shared" si="237"/>
        <v>#VALUE!</v>
      </c>
      <c r="Y712" s="275" t="e">
        <f t="shared" si="237"/>
        <v>#VALUE!</v>
      </c>
      <c r="Z712" s="275" t="e">
        <f t="shared" si="237"/>
        <v>#VALUE!</v>
      </c>
      <c r="AA712" s="275" t="e">
        <f t="shared" si="237"/>
        <v>#VALUE!</v>
      </c>
      <c r="AB712" s="275" t="e">
        <f t="shared" si="237"/>
        <v>#VALUE!</v>
      </c>
      <c r="AC712" s="275" t="e">
        <f t="shared" si="237"/>
        <v>#VALUE!</v>
      </c>
      <c r="AD712" s="275" t="e">
        <f t="shared" si="237"/>
        <v>#VALUE!</v>
      </c>
      <c r="AE712" s="276" t="e">
        <f t="shared" si="226"/>
        <v>#VALUE!</v>
      </c>
    </row>
    <row r="713" spans="1:31">
      <c r="A713" s="133" t="e">
        <f t="shared" si="227"/>
        <v>#VALUE!</v>
      </c>
      <c r="B713" s="134" t="e">
        <f t="shared" si="228"/>
        <v>#VALUE!</v>
      </c>
      <c r="C713" s="134" t="e">
        <f t="shared" si="229"/>
        <v>#VALUE!</v>
      </c>
      <c r="D713" s="135" t="e">
        <f t="shared" si="230"/>
        <v>#VALUE!</v>
      </c>
      <c r="E713" s="150" t="e">
        <f t="shared" si="218"/>
        <v>#VALUE!</v>
      </c>
      <c r="F713" s="150" t="e">
        <f t="shared" si="219"/>
        <v>#VALUE!</v>
      </c>
      <c r="G713" s="136" t="e">
        <f t="shared" si="220"/>
        <v>#VALUE!</v>
      </c>
      <c r="H713" s="148" t="e">
        <f t="shared" si="224"/>
        <v>#VALUE!</v>
      </c>
      <c r="I713" s="148" t="e">
        <f t="shared" si="231"/>
        <v>#VALUE!</v>
      </c>
      <c r="J713" s="148" t="e">
        <f t="shared" si="221"/>
        <v>#VALUE!</v>
      </c>
      <c r="K713" s="148" t="e">
        <f t="shared" si="232"/>
        <v>#VALUE!</v>
      </c>
      <c r="L713" s="148" t="e">
        <f t="shared" si="233"/>
        <v>#VALUE!</v>
      </c>
      <c r="M713" s="148" t="e">
        <f t="shared" si="222"/>
        <v>#VALUE!</v>
      </c>
      <c r="N713" s="148" t="e">
        <f t="shared" si="225"/>
        <v>#VALUE!</v>
      </c>
      <c r="O713" s="148"/>
      <c r="P713" s="148"/>
      <c r="Q713" s="148" t="e">
        <f t="shared" si="234"/>
        <v>#VALUE!</v>
      </c>
      <c r="R713" s="148" t="e">
        <f t="shared" si="235"/>
        <v>#VALUE!</v>
      </c>
      <c r="S713" s="137" t="e">
        <f t="shared" si="223"/>
        <v>#VALUE!</v>
      </c>
      <c r="T713" s="275" t="e">
        <f t="shared" si="238"/>
        <v>#VALUE!</v>
      </c>
      <c r="U713" s="275" t="e">
        <f t="shared" si="237"/>
        <v>#VALUE!</v>
      </c>
      <c r="V713" s="275" t="e">
        <f t="shared" si="237"/>
        <v>#VALUE!</v>
      </c>
      <c r="W713" s="275" t="e">
        <f t="shared" si="237"/>
        <v>#VALUE!</v>
      </c>
      <c r="X713" s="275" t="e">
        <f t="shared" si="237"/>
        <v>#VALUE!</v>
      </c>
      <c r="Y713" s="275" t="e">
        <f t="shared" si="237"/>
        <v>#VALUE!</v>
      </c>
      <c r="Z713" s="275" t="e">
        <f t="shared" si="237"/>
        <v>#VALUE!</v>
      </c>
      <c r="AA713" s="275" t="e">
        <f t="shared" si="237"/>
        <v>#VALUE!</v>
      </c>
      <c r="AB713" s="275" t="e">
        <f t="shared" si="237"/>
        <v>#VALUE!</v>
      </c>
      <c r="AC713" s="275" t="e">
        <f t="shared" si="237"/>
        <v>#VALUE!</v>
      </c>
      <c r="AD713" s="275" t="e">
        <f t="shared" si="237"/>
        <v>#VALUE!</v>
      </c>
      <c r="AE713" s="276" t="e">
        <f t="shared" si="226"/>
        <v>#VALUE!</v>
      </c>
    </row>
    <row r="714" spans="1:31">
      <c r="A714" s="133" t="e">
        <f t="shared" si="227"/>
        <v>#VALUE!</v>
      </c>
      <c r="B714" s="134" t="e">
        <f t="shared" si="228"/>
        <v>#VALUE!</v>
      </c>
      <c r="C714" s="134" t="e">
        <f t="shared" si="229"/>
        <v>#VALUE!</v>
      </c>
      <c r="D714" s="135" t="e">
        <f t="shared" si="230"/>
        <v>#VALUE!</v>
      </c>
      <c r="E714" s="150" t="e">
        <f t="shared" si="218"/>
        <v>#VALUE!</v>
      </c>
      <c r="F714" s="150" t="e">
        <f t="shared" si="219"/>
        <v>#VALUE!</v>
      </c>
      <c r="G714" s="136" t="e">
        <f t="shared" si="220"/>
        <v>#VALUE!</v>
      </c>
      <c r="H714" s="148" t="e">
        <f t="shared" si="224"/>
        <v>#VALUE!</v>
      </c>
      <c r="I714" s="148" t="e">
        <f t="shared" si="231"/>
        <v>#VALUE!</v>
      </c>
      <c r="J714" s="148" t="e">
        <f t="shared" si="221"/>
        <v>#VALUE!</v>
      </c>
      <c r="K714" s="148" t="e">
        <f t="shared" si="232"/>
        <v>#VALUE!</v>
      </c>
      <c r="L714" s="148" t="e">
        <f t="shared" si="233"/>
        <v>#VALUE!</v>
      </c>
      <c r="M714" s="148" t="e">
        <f t="shared" si="222"/>
        <v>#VALUE!</v>
      </c>
      <c r="N714" s="148" t="e">
        <f t="shared" si="225"/>
        <v>#VALUE!</v>
      </c>
      <c r="O714" s="148"/>
      <c r="P714" s="148"/>
      <c r="Q714" s="148" t="e">
        <f t="shared" si="234"/>
        <v>#VALUE!</v>
      </c>
      <c r="R714" s="148" t="e">
        <f t="shared" si="235"/>
        <v>#VALUE!</v>
      </c>
      <c r="S714" s="137" t="e">
        <f t="shared" si="223"/>
        <v>#VALUE!</v>
      </c>
      <c r="T714" s="275" t="e">
        <f t="shared" si="238"/>
        <v>#VALUE!</v>
      </c>
      <c r="U714" s="275" t="e">
        <f t="shared" si="237"/>
        <v>#VALUE!</v>
      </c>
      <c r="V714" s="275" t="e">
        <f t="shared" si="237"/>
        <v>#VALUE!</v>
      </c>
      <c r="W714" s="275" t="e">
        <f t="shared" si="237"/>
        <v>#VALUE!</v>
      </c>
      <c r="X714" s="275" t="e">
        <f t="shared" si="237"/>
        <v>#VALUE!</v>
      </c>
      <c r="Y714" s="275" t="e">
        <f t="shared" si="237"/>
        <v>#VALUE!</v>
      </c>
      <c r="Z714" s="275" t="e">
        <f t="shared" si="237"/>
        <v>#VALUE!</v>
      </c>
      <c r="AA714" s="275" t="e">
        <f t="shared" si="237"/>
        <v>#VALUE!</v>
      </c>
      <c r="AB714" s="275" t="e">
        <f t="shared" si="237"/>
        <v>#VALUE!</v>
      </c>
      <c r="AC714" s="275" t="e">
        <f t="shared" si="237"/>
        <v>#VALUE!</v>
      </c>
      <c r="AD714" s="275" t="e">
        <f t="shared" si="237"/>
        <v>#VALUE!</v>
      </c>
      <c r="AE714" s="276" t="e">
        <f t="shared" si="226"/>
        <v>#VALUE!</v>
      </c>
    </row>
    <row r="715" spans="1:31">
      <c r="A715" s="133" t="e">
        <f t="shared" si="227"/>
        <v>#VALUE!</v>
      </c>
      <c r="B715" s="134" t="e">
        <f t="shared" si="228"/>
        <v>#VALUE!</v>
      </c>
      <c r="C715" s="134" t="e">
        <f t="shared" si="229"/>
        <v>#VALUE!</v>
      </c>
      <c r="D715" s="135" t="e">
        <f t="shared" si="230"/>
        <v>#VALUE!</v>
      </c>
      <c r="E715" s="150" t="e">
        <f t="shared" si="218"/>
        <v>#VALUE!</v>
      </c>
      <c r="F715" s="150" t="e">
        <f t="shared" si="219"/>
        <v>#VALUE!</v>
      </c>
      <c r="G715" s="136" t="e">
        <f t="shared" si="220"/>
        <v>#VALUE!</v>
      </c>
      <c r="H715" s="148" t="e">
        <f t="shared" si="224"/>
        <v>#VALUE!</v>
      </c>
      <c r="I715" s="148" t="e">
        <f t="shared" si="231"/>
        <v>#VALUE!</v>
      </c>
      <c r="J715" s="148" t="e">
        <f t="shared" si="221"/>
        <v>#VALUE!</v>
      </c>
      <c r="K715" s="148" t="e">
        <f t="shared" si="232"/>
        <v>#VALUE!</v>
      </c>
      <c r="L715" s="148" t="e">
        <f t="shared" si="233"/>
        <v>#VALUE!</v>
      </c>
      <c r="M715" s="148" t="e">
        <f t="shared" si="222"/>
        <v>#VALUE!</v>
      </c>
      <c r="N715" s="148" t="e">
        <f t="shared" si="225"/>
        <v>#VALUE!</v>
      </c>
      <c r="O715" s="148"/>
      <c r="P715" s="148"/>
      <c r="Q715" s="148" t="e">
        <f t="shared" si="234"/>
        <v>#VALUE!</v>
      </c>
      <c r="R715" s="148" t="e">
        <f t="shared" si="235"/>
        <v>#VALUE!</v>
      </c>
      <c r="S715" s="137" t="e">
        <f t="shared" si="223"/>
        <v>#VALUE!</v>
      </c>
      <c r="T715" s="275" t="e">
        <f t="shared" si="238"/>
        <v>#VALUE!</v>
      </c>
      <c r="U715" s="275" t="e">
        <f t="shared" si="237"/>
        <v>#VALUE!</v>
      </c>
      <c r="V715" s="275" t="e">
        <f t="shared" si="237"/>
        <v>#VALUE!</v>
      </c>
      <c r="W715" s="275" t="e">
        <f t="shared" si="237"/>
        <v>#VALUE!</v>
      </c>
      <c r="X715" s="275" t="e">
        <f t="shared" si="237"/>
        <v>#VALUE!</v>
      </c>
      <c r="Y715" s="275" t="e">
        <f t="shared" si="237"/>
        <v>#VALUE!</v>
      </c>
      <c r="Z715" s="275" t="e">
        <f t="shared" si="237"/>
        <v>#VALUE!</v>
      </c>
      <c r="AA715" s="275" t="e">
        <f t="shared" si="237"/>
        <v>#VALUE!</v>
      </c>
      <c r="AB715" s="275" t="e">
        <f t="shared" si="237"/>
        <v>#VALUE!</v>
      </c>
      <c r="AC715" s="275" t="e">
        <f t="shared" si="237"/>
        <v>#VALUE!</v>
      </c>
      <c r="AD715" s="275" t="e">
        <f t="shared" si="237"/>
        <v>#VALUE!</v>
      </c>
      <c r="AE715" s="276" t="e">
        <f t="shared" si="226"/>
        <v>#VALUE!</v>
      </c>
    </row>
    <row r="716" spans="1:31">
      <c r="A716" s="133" t="e">
        <f t="shared" si="227"/>
        <v>#VALUE!</v>
      </c>
      <c r="B716" s="134" t="e">
        <f t="shared" si="228"/>
        <v>#VALUE!</v>
      </c>
      <c r="C716" s="134" t="e">
        <f t="shared" si="229"/>
        <v>#VALUE!</v>
      </c>
      <c r="D716" s="135" t="e">
        <f t="shared" si="230"/>
        <v>#VALUE!</v>
      </c>
      <c r="E716" s="150" t="e">
        <f t="shared" si="218"/>
        <v>#VALUE!</v>
      </c>
      <c r="F716" s="150" t="e">
        <f t="shared" si="219"/>
        <v>#VALUE!</v>
      </c>
      <c r="G716" s="136" t="e">
        <f t="shared" si="220"/>
        <v>#VALUE!</v>
      </c>
      <c r="H716" s="148" t="e">
        <f t="shared" si="224"/>
        <v>#VALUE!</v>
      </c>
      <c r="I716" s="148" t="e">
        <f t="shared" si="231"/>
        <v>#VALUE!</v>
      </c>
      <c r="J716" s="148" t="e">
        <f t="shared" si="221"/>
        <v>#VALUE!</v>
      </c>
      <c r="K716" s="148" t="e">
        <f t="shared" si="232"/>
        <v>#VALUE!</v>
      </c>
      <c r="L716" s="148" t="e">
        <f t="shared" si="233"/>
        <v>#VALUE!</v>
      </c>
      <c r="M716" s="148" t="e">
        <f t="shared" si="222"/>
        <v>#VALUE!</v>
      </c>
      <c r="N716" s="148" t="e">
        <f t="shared" si="225"/>
        <v>#VALUE!</v>
      </c>
      <c r="O716" s="148"/>
      <c r="P716" s="148"/>
      <c r="Q716" s="148" t="e">
        <f t="shared" si="234"/>
        <v>#VALUE!</v>
      </c>
      <c r="R716" s="148" t="e">
        <f t="shared" si="235"/>
        <v>#VALUE!</v>
      </c>
      <c r="S716" s="137" t="e">
        <f t="shared" si="223"/>
        <v>#VALUE!</v>
      </c>
      <c r="T716" s="275" t="e">
        <f t="shared" si="238"/>
        <v>#VALUE!</v>
      </c>
      <c r="U716" s="275" t="e">
        <f t="shared" si="237"/>
        <v>#VALUE!</v>
      </c>
      <c r="V716" s="275" t="e">
        <f t="shared" si="237"/>
        <v>#VALUE!</v>
      </c>
      <c r="W716" s="275" t="e">
        <f t="shared" si="237"/>
        <v>#VALUE!</v>
      </c>
      <c r="X716" s="275" t="e">
        <f t="shared" si="237"/>
        <v>#VALUE!</v>
      </c>
      <c r="Y716" s="275" t="e">
        <f t="shared" si="237"/>
        <v>#VALUE!</v>
      </c>
      <c r="Z716" s="275" t="e">
        <f t="shared" si="237"/>
        <v>#VALUE!</v>
      </c>
      <c r="AA716" s="275" t="e">
        <f t="shared" si="237"/>
        <v>#VALUE!</v>
      </c>
      <c r="AB716" s="275" t="e">
        <f t="shared" si="237"/>
        <v>#VALUE!</v>
      </c>
      <c r="AC716" s="275" t="e">
        <f t="shared" si="237"/>
        <v>#VALUE!</v>
      </c>
      <c r="AD716" s="275" t="e">
        <f t="shared" si="237"/>
        <v>#VALUE!</v>
      </c>
      <c r="AE716" s="276" t="e">
        <f t="shared" si="226"/>
        <v>#VALUE!</v>
      </c>
    </row>
    <row r="717" spans="1:31">
      <c r="A717" s="133" t="e">
        <f t="shared" si="227"/>
        <v>#VALUE!</v>
      </c>
      <c r="B717" s="134" t="e">
        <f t="shared" si="228"/>
        <v>#VALUE!</v>
      </c>
      <c r="C717" s="134" t="e">
        <f t="shared" si="229"/>
        <v>#VALUE!</v>
      </c>
      <c r="D717" s="135" t="e">
        <f t="shared" si="230"/>
        <v>#VALUE!</v>
      </c>
      <c r="E717" s="150" t="e">
        <f t="shared" si="218"/>
        <v>#VALUE!</v>
      </c>
      <c r="F717" s="150" t="e">
        <f t="shared" si="219"/>
        <v>#VALUE!</v>
      </c>
      <c r="G717" s="136" t="e">
        <f t="shared" si="220"/>
        <v>#VALUE!</v>
      </c>
      <c r="H717" s="148" t="e">
        <f t="shared" si="224"/>
        <v>#VALUE!</v>
      </c>
      <c r="I717" s="148" t="e">
        <f t="shared" si="231"/>
        <v>#VALUE!</v>
      </c>
      <c r="J717" s="148" t="e">
        <f t="shared" si="221"/>
        <v>#VALUE!</v>
      </c>
      <c r="K717" s="148" t="e">
        <f t="shared" si="232"/>
        <v>#VALUE!</v>
      </c>
      <c r="L717" s="148" t="e">
        <f t="shared" si="233"/>
        <v>#VALUE!</v>
      </c>
      <c r="M717" s="148" t="e">
        <f t="shared" si="222"/>
        <v>#VALUE!</v>
      </c>
      <c r="N717" s="148" t="e">
        <f t="shared" si="225"/>
        <v>#VALUE!</v>
      </c>
      <c r="O717" s="148"/>
      <c r="P717" s="148"/>
      <c r="Q717" s="148" t="e">
        <f t="shared" si="234"/>
        <v>#VALUE!</v>
      </c>
      <c r="R717" s="148" t="e">
        <f t="shared" si="235"/>
        <v>#VALUE!</v>
      </c>
      <c r="S717" s="137" t="e">
        <f t="shared" si="223"/>
        <v>#VALUE!</v>
      </c>
      <c r="T717" s="275" t="e">
        <f t="shared" si="238"/>
        <v>#VALUE!</v>
      </c>
      <c r="U717" s="275" t="e">
        <f t="shared" si="237"/>
        <v>#VALUE!</v>
      </c>
      <c r="V717" s="275" t="e">
        <f t="shared" si="237"/>
        <v>#VALUE!</v>
      </c>
      <c r="W717" s="275" t="e">
        <f t="shared" si="237"/>
        <v>#VALUE!</v>
      </c>
      <c r="X717" s="275" t="e">
        <f t="shared" si="237"/>
        <v>#VALUE!</v>
      </c>
      <c r="Y717" s="275" t="e">
        <f t="shared" si="237"/>
        <v>#VALUE!</v>
      </c>
      <c r="Z717" s="275" t="e">
        <f t="shared" si="237"/>
        <v>#VALUE!</v>
      </c>
      <c r="AA717" s="275" t="e">
        <f t="shared" si="237"/>
        <v>#VALUE!</v>
      </c>
      <c r="AB717" s="275" t="e">
        <f t="shared" si="237"/>
        <v>#VALUE!</v>
      </c>
      <c r="AC717" s="275" t="e">
        <f t="shared" si="237"/>
        <v>#VALUE!</v>
      </c>
      <c r="AD717" s="275" t="e">
        <f t="shared" si="237"/>
        <v>#VALUE!</v>
      </c>
      <c r="AE717" s="276" t="e">
        <f t="shared" si="226"/>
        <v>#VALUE!</v>
      </c>
    </row>
    <row r="718" spans="1:31">
      <c r="A718" s="133" t="e">
        <f t="shared" si="227"/>
        <v>#VALUE!</v>
      </c>
      <c r="B718" s="134" t="e">
        <f t="shared" si="228"/>
        <v>#VALUE!</v>
      </c>
      <c r="C718" s="134" t="e">
        <f t="shared" si="229"/>
        <v>#VALUE!</v>
      </c>
      <c r="D718" s="135" t="e">
        <f t="shared" si="230"/>
        <v>#VALUE!</v>
      </c>
      <c r="E718" s="150" t="e">
        <f t="shared" si="218"/>
        <v>#VALUE!</v>
      </c>
      <c r="F718" s="150" t="e">
        <f t="shared" si="219"/>
        <v>#VALUE!</v>
      </c>
      <c r="G718" s="136" t="e">
        <f t="shared" si="220"/>
        <v>#VALUE!</v>
      </c>
      <c r="H718" s="148" t="e">
        <f t="shared" si="224"/>
        <v>#VALUE!</v>
      </c>
      <c r="I718" s="148" t="e">
        <f t="shared" si="231"/>
        <v>#VALUE!</v>
      </c>
      <c r="J718" s="148" t="e">
        <f t="shared" si="221"/>
        <v>#VALUE!</v>
      </c>
      <c r="K718" s="148" t="e">
        <f t="shared" si="232"/>
        <v>#VALUE!</v>
      </c>
      <c r="L718" s="148" t="e">
        <f t="shared" si="233"/>
        <v>#VALUE!</v>
      </c>
      <c r="M718" s="148" t="e">
        <f t="shared" si="222"/>
        <v>#VALUE!</v>
      </c>
      <c r="N718" s="148" t="e">
        <f t="shared" si="225"/>
        <v>#VALUE!</v>
      </c>
      <c r="O718" s="148"/>
      <c r="P718" s="148"/>
      <c r="Q718" s="148" t="e">
        <f t="shared" si="234"/>
        <v>#VALUE!</v>
      </c>
      <c r="R718" s="148" t="e">
        <f t="shared" si="235"/>
        <v>#VALUE!</v>
      </c>
      <c r="S718" s="137" t="e">
        <f t="shared" si="223"/>
        <v>#VALUE!</v>
      </c>
      <c r="T718" s="275" t="e">
        <f t="shared" si="238"/>
        <v>#VALUE!</v>
      </c>
      <c r="U718" s="275" t="e">
        <f t="shared" si="237"/>
        <v>#VALUE!</v>
      </c>
      <c r="V718" s="275" t="e">
        <f t="shared" si="237"/>
        <v>#VALUE!</v>
      </c>
      <c r="W718" s="275" t="e">
        <f t="shared" si="237"/>
        <v>#VALUE!</v>
      </c>
      <c r="X718" s="275" t="e">
        <f t="shared" si="237"/>
        <v>#VALUE!</v>
      </c>
      <c r="Y718" s="275" t="e">
        <f t="shared" si="237"/>
        <v>#VALUE!</v>
      </c>
      <c r="Z718" s="275" t="e">
        <f t="shared" si="237"/>
        <v>#VALUE!</v>
      </c>
      <c r="AA718" s="275" t="e">
        <f t="shared" si="237"/>
        <v>#VALUE!</v>
      </c>
      <c r="AB718" s="275" t="e">
        <f t="shared" si="237"/>
        <v>#VALUE!</v>
      </c>
      <c r="AC718" s="275" t="e">
        <f t="shared" si="237"/>
        <v>#VALUE!</v>
      </c>
      <c r="AD718" s="275" t="e">
        <f t="shared" si="237"/>
        <v>#VALUE!</v>
      </c>
      <c r="AE718" s="276" t="e">
        <f t="shared" si="226"/>
        <v>#VALUE!</v>
      </c>
    </row>
    <row r="719" spans="1:31">
      <c r="A719" s="133" t="e">
        <f t="shared" si="227"/>
        <v>#VALUE!</v>
      </c>
      <c r="B719" s="134" t="e">
        <f t="shared" si="228"/>
        <v>#VALUE!</v>
      </c>
      <c r="C719" s="134" t="e">
        <f t="shared" si="229"/>
        <v>#VALUE!</v>
      </c>
      <c r="D719" s="135" t="e">
        <f t="shared" si="230"/>
        <v>#VALUE!</v>
      </c>
      <c r="E719" s="150" t="e">
        <f t="shared" si="218"/>
        <v>#VALUE!</v>
      </c>
      <c r="F719" s="150" t="e">
        <f t="shared" si="219"/>
        <v>#VALUE!</v>
      </c>
      <c r="G719" s="136" t="e">
        <f t="shared" si="220"/>
        <v>#VALUE!</v>
      </c>
      <c r="H719" s="148" t="e">
        <f t="shared" si="224"/>
        <v>#VALUE!</v>
      </c>
      <c r="I719" s="148" t="e">
        <f t="shared" si="231"/>
        <v>#VALUE!</v>
      </c>
      <c r="J719" s="148" t="e">
        <f t="shared" si="221"/>
        <v>#VALUE!</v>
      </c>
      <c r="K719" s="148" t="e">
        <f t="shared" si="232"/>
        <v>#VALUE!</v>
      </c>
      <c r="L719" s="148" t="e">
        <f t="shared" si="233"/>
        <v>#VALUE!</v>
      </c>
      <c r="M719" s="148" t="e">
        <f t="shared" si="222"/>
        <v>#VALUE!</v>
      </c>
      <c r="N719" s="148" t="e">
        <f t="shared" si="225"/>
        <v>#VALUE!</v>
      </c>
      <c r="O719" s="148"/>
      <c r="P719" s="148"/>
      <c r="Q719" s="148" t="e">
        <f t="shared" si="234"/>
        <v>#VALUE!</v>
      </c>
      <c r="R719" s="148" t="e">
        <f t="shared" si="235"/>
        <v>#VALUE!</v>
      </c>
      <c r="S719" s="137" t="e">
        <f t="shared" si="223"/>
        <v>#VALUE!</v>
      </c>
      <c r="T719" s="275" t="e">
        <f t="shared" si="238"/>
        <v>#VALUE!</v>
      </c>
      <c r="U719" s="275" t="e">
        <f t="shared" si="237"/>
        <v>#VALUE!</v>
      </c>
      <c r="V719" s="275" t="e">
        <f t="shared" si="237"/>
        <v>#VALUE!</v>
      </c>
      <c r="W719" s="275" t="e">
        <f t="shared" si="237"/>
        <v>#VALUE!</v>
      </c>
      <c r="X719" s="275" t="e">
        <f t="shared" si="237"/>
        <v>#VALUE!</v>
      </c>
      <c r="Y719" s="275" t="e">
        <f t="shared" si="237"/>
        <v>#VALUE!</v>
      </c>
      <c r="Z719" s="275" t="e">
        <f t="shared" si="237"/>
        <v>#VALUE!</v>
      </c>
      <c r="AA719" s="275" t="e">
        <f t="shared" si="237"/>
        <v>#VALUE!</v>
      </c>
      <c r="AB719" s="275" t="e">
        <f t="shared" si="237"/>
        <v>#VALUE!</v>
      </c>
      <c r="AC719" s="275" t="e">
        <f t="shared" si="237"/>
        <v>#VALUE!</v>
      </c>
      <c r="AD719" s="275" t="e">
        <f t="shared" si="237"/>
        <v>#VALUE!</v>
      </c>
      <c r="AE719" s="276" t="e">
        <f t="shared" si="226"/>
        <v>#VALUE!</v>
      </c>
    </row>
    <row r="720" spans="1:31">
      <c r="A720" s="133" t="e">
        <f t="shared" si="227"/>
        <v>#VALUE!</v>
      </c>
      <c r="B720" s="134" t="e">
        <f t="shared" si="228"/>
        <v>#VALUE!</v>
      </c>
      <c r="C720" s="134" t="e">
        <f t="shared" si="229"/>
        <v>#VALUE!</v>
      </c>
      <c r="D720" s="135" t="e">
        <f t="shared" si="230"/>
        <v>#VALUE!</v>
      </c>
      <c r="E720" s="150" t="e">
        <f t="shared" si="218"/>
        <v>#VALUE!</v>
      </c>
      <c r="F720" s="150" t="e">
        <f t="shared" si="219"/>
        <v>#VALUE!</v>
      </c>
      <c r="G720" s="136" t="e">
        <f t="shared" si="220"/>
        <v>#VALUE!</v>
      </c>
      <c r="H720" s="148" t="e">
        <f t="shared" si="224"/>
        <v>#VALUE!</v>
      </c>
      <c r="I720" s="148" t="e">
        <f t="shared" si="231"/>
        <v>#VALUE!</v>
      </c>
      <c r="J720" s="148" t="e">
        <f t="shared" si="221"/>
        <v>#VALUE!</v>
      </c>
      <c r="K720" s="148" t="e">
        <f t="shared" si="232"/>
        <v>#VALUE!</v>
      </c>
      <c r="L720" s="148" t="e">
        <f t="shared" si="233"/>
        <v>#VALUE!</v>
      </c>
      <c r="M720" s="148" t="e">
        <f t="shared" si="222"/>
        <v>#VALUE!</v>
      </c>
      <c r="N720" s="148" t="e">
        <f t="shared" si="225"/>
        <v>#VALUE!</v>
      </c>
      <c r="O720" s="148"/>
      <c r="P720" s="148"/>
      <c r="Q720" s="148" t="e">
        <f t="shared" si="234"/>
        <v>#VALUE!</v>
      </c>
      <c r="R720" s="148" t="e">
        <f t="shared" si="235"/>
        <v>#VALUE!</v>
      </c>
      <c r="S720" s="137" t="e">
        <f t="shared" si="223"/>
        <v>#VALUE!</v>
      </c>
      <c r="T720" s="275" t="e">
        <f t="shared" si="238"/>
        <v>#VALUE!</v>
      </c>
      <c r="U720" s="275" t="e">
        <f t="shared" si="237"/>
        <v>#VALUE!</v>
      </c>
      <c r="V720" s="275" t="e">
        <f t="shared" si="237"/>
        <v>#VALUE!</v>
      </c>
      <c r="W720" s="275" t="e">
        <f t="shared" si="237"/>
        <v>#VALUE!</v>
      </c>
      <c r="X720" s="275" t="e">
        <f t="shared" si="237"/>
        <v>#VALUE!</v>
      </c>
      <c r="Y720" s="275" t="e">
        <f t="shared" si="237"/>
        <v>#VALUE!</v>
      </c>
      <c r="Z720" s="275" t="e">
        <f t="shared" si="237"/>
        <v>#VALUE!</v>
      </c>
      <c r="AA720" s="275" t="e">
        <f t="shared" si="237"/>
        <v>#VALUE!</v>
      </c>
      <c r="AB720" s="275" t="e">
        <f t="shared" si="237"/>
        <v>#VALUE!</v>
      </c>
      <c r="AC720" s="275" t="e">
        <f t="shared" si="237"/>
        <v>#VALUE!</v>
      </c>
      <c r="AD720" s="275" t="e">
        <f t="shared" si="237"/>
        <v>#VALUE!</v>
      </c>
      <c r="AE720" s="276" t="e">
        <f t="shared" si="226"/>
        <v>#VALUE!</v>
      </c>
    </row>
    <row r="721" spans="1:31">
      <c r="A721" s="133" t="e">
        <f t="shared" si="227"/>
        <v>#VALUE!</v>
      </c>
      <c r="B721" s="134" t="e">
        <f t="shared" si="228"/>
        <v>#VALUE!</v>
      </c>
      <c r="C721" s="134" t="e">
        <f t="shared" si="229"/>
        <v>#VALUE!</v>
      </c>
      <c r="D721" s="135" t="e">
        <f t="shared" si="230"/>
        <v>#VALUE!</v>
      </c>
      <c r="E721" s="150" t="e">
        <f t="shared" ref="E721:E784" si="239">IF(A721&lt;&gt;"", IF(F721="N",0, ROUNDDOWN(IF(S721="Y", MAX(Q721, 0), MIN(BondAmountInvested*G721/Freq, Max_Wdwl_amt)), 2)),"")</f>
        <v>#VALUE!</v>
      </c>
      <c r="F721" s="150" t="e">
        <f t="shared" ref="F721:F784" si="240">IF(A721&lt;&gt;"",  IF(A721&lt;first_projection_wdl_mth,"N",IF(A721=first_projection_wdl_mth,"Y",IF(INT((A721-first_projection_wdl_mth)/Mths_between_Wdwls)=(A721-first_projection_wdl_mth)/Mths_between_Wdwls,"Y","N"))),"")</f>
        <v>#VALUE!</v>
      </c>
      <c r="G721" s="136" t="e">
        <f t="shared" ref="G721:G784" si="241">IF(A721&lt;&gt;"", IncomeRetained, "")</f>
        <v>#VALUE!</v>
      </c>
      <c r="H721" s="148" t="e">
        <f t="shared" si="224"/>
        <v>#VALUE!</v>
      </c>
      <c r="I721" s="148" t="e">
        <f t="shared" si="231"/>
        <v>#VALUE!</v>
      </c>
      <c r="J721" s="148" t="e">
        <f t="shared" ref="J721:J784" si="242">IF(A721&lt;&gt;"", (MIN(E721, Q721)-I721)*(1-IF(D721&lt;chargeable_gain_taxrate_change_date,chargeable_gain_taxrate_pre_change,chargeable_gain_taxrate_post_change))+I721, "")</f>
        <v>#VALUE!</v>
      </c>
      <c r="K721" s="148" t="e">
        <f t="shared" si="232"/>
        <v>#VALUE!</v>
      </c>
      <c r="L721" s="148" t="e">
        <f t="shared" si="233"/>
        <v>#VALUE!</v>
      </c>
      <c r="M721" s="148" t="e">
        <f t="shared" ref="M721:M784" si="243">IF(A721="", "", L721*Mthly_growth_rate)</f>
        <v>#VALUE!</v>
      </c>
      <c r="N721" s="148" t="e">
        <f t="shared" si="225"/>
        <v>#VALUE!</v>
      </c>
      <c r="O721" s="148"/>
      <c r="P721" s="148"/>
      <c r="Q721" s="148" t="e">
        <f t="shared" si="234"/>
        <v>#VALUE!</v>
      </c>
      <c r="R721" s="148" t="e">
        <f t="shared" si="235"/>
        <v>#VALUE!</v>
      </c>
      <c r="S721" s="137" t="e">
        <f t="shared" ref="S721:S784" si="244">IF(A721="", "", IF(S720="Y", "Y", IF(Q721-IF(F721="Y", MIN(BondAmountInvested*G721/Freq,Max_Wdwl_amt), 0)&lt;=0, "Y", "N")))</f>
        <v>#VALUE!</v>
      </c>
      <c r="T721" s="275" t="e">
        <f t="shared" si="238"/>
        <v>#VALUE!</v>
      </c>
      <c r="U721" s="275" t="e">
        <f t="shared" si="237"/>
        <v>#VALUE!</v>
      </c>
      <c r="V721" s="275" t="e">
        <f t="shared" si="237"/>
        <v>#VALUE!</v>
      </c>
      <c r="W721" s="275" t="e">
        <f t="shared" si="237"/>
        <v>#VALUE!</v>
      </c>
      <c r="X721" s="275" t="e">
        <f t="shared" si="237"/>
        <v>#VALUE!</v>
      </c>
      <c r="Y721" s="275" t="e">
        <f t="shared" si="237"/>
        <v>#VALUE!</v>
      </c>
      <c r="Z721" s="275" t="e">
        <f t="shared" si="237"/>
        <v>#VALUE!</v>
      </c>
      <c r="AA721" s="275" t="e">
        <f t="shared" si="237"/>
        <v>#VALUE!</v>
      </c>
      <c r="AB721" s="275" t="e">
        <f t="shared" si="237"/>
        <v>#VALUE!</v>
      </c>
      <c r="AC721" s="275" t="e">
        <f t="shared" si="237"/>
        <v>#VALUE!</v>
      </c>
      <c r="AD721" s="275" t="e">
        <f t="shared" si="237"/>
        <v>#VALUE!</v>
      </c>
      <c r="AE721" s="276" t="e">
        <f t="shared" si="226"/>
        <v>#VALUE!</v>
      </c>
    </row>
    <row r="722" spans="1:31">
      <c r="A722" s="133" t="e">
        <f t="shared" si="227"/>
        <v>#VALUE!</v>
      </c>
      <c r="B722" s="134" t="e">
        <f t="shared" si="228"/>
        <v>#VALUE!</v>
      </c>
      <c r="C722" s="134" t="e">
        <f t="shared" si="229"/>
        <v>#VALUE!</v>
      </c>
      <c r="D722" s="135" t="e">
        <f t="shared" si="230"/>
        <v>#VALUE!</v>
      </c>
      <c r="E722" s="150" t="e">
        <f t="shared" si="239"/>
        <v>#VALUE!</v>
      </c>
      <c r="F722" s="150" t="e">
        <f t="shared" si="240"/>
        <v>#VALUE!</v>
      </c>
      <c r="G722" s="136" t="e">
        <f t="shared" si="241"/>
        <v>#VALUE!</v>
      </c>
      <c r="H722" s="148" t="e">
        <f t="shared" ref="H722:H785" si="245">IF(A722&lt;&gt;"", IF(B722&lt;Max_tax_free_term, IF(AND(C722=1, B722&lt;Max_tax_free_term), Annual_tax_free_Wdwl, 0), 0)+H721-I721, "")</f>
        <v>#VALUE!</v>
      </c>
      <c r="I722" s="148" t="e">
        <f t="shared" si="231"/>
        <v>#VALUE!</v>
      </c>
      <c r="J722" s="148" t="e">
        <f t="shared" si="242"/>
        <v>#VALUE!</v>
      </c>
      <c r="K722" s="148" t="e">
        <f t="shared" si="232"/>
        <v>#VALUE!</v>
      </c>
      <c r="L722" s="148" t="e">
        <f t="shared" si="233"/>
        <v>#VALUE!</v>
      </c>
      <c r="M722" s="148" t="e">
        <f t="shared" si="243"/>
        <v>#VALUE!</v>
      </c>
      <c r="N722" s="148" t="e">
        <f t="shared" ref="N722:N785" si="246">IF(A722="", "", AE722)</f>
        <v>#VALUE!</v>
      </c>
      <c r="O722" s="148"/>
      <c r="P722" s="148"/>
      <c r="Q722" s="148" t="e">
        <f t="shared" si="234"/>
        <v>#VALUE!</v>
      </c>
      <c r="R722" s="148" t="e">
        <f t="shared" si="235"/>
        <v>#VALUE!</v>
      </c>
      <c r="S722" s="137" t="e">
        <f t="shared" si="244"/>
        <v>#VALUE!</v>
      </c>
      <c r="T722" s="275" t="e">
        <f t="shared" si="238"/>
        <v>#VALUE!</v>
      </c>
      <c r="U722" s="275" t="e">
        <f t="shared" si="237"/>
        <v>#VALUE!</v>
      </c>
      <c r="V722" s="275" t="e">
        <f t="shared" si="237"/>
        <v>#VALUE!</v>
      </c>
      <c r="W722" s="275" t="e">
        <f t="shared" si="237"/>
        <v>#VALUE!</v>
      </c>
      <c r="X722" s="275" t="e">
        <f t="shared" si="237"/>
        <v>#VALUE!</v>
      </c>
      <c r="Y722" s="275" t="e">
        <f t="shared" si="237"/>
        <v>#VALUE!</v>
      </c>
      <c r="Z722" s="275" t="e">
        <f t="shared" si="237"/>
        <v>#VALUE!</v>
      </c>
      <c r="AA722" s="275" t="e">
        <f t="shared" si="237"/>
        <v>#VALUE!</v>
      </c>
      <c r="AB722" s="275" t="e">
        <f t="shared" si="237"/>
        <v>#VALUE!</v>
      </c>
      <c r="AC722" s="275" t="e">
        <f t="shared" si="237"/>
        <v>#VALUE!</v>
      </c>
      <c r="AD722" s="275" t="e">
        <f t="shared" si="237"/>
        <v>#VALUE!</v>
      </c>
      <c r="AE722" s="276" t="e">
        <f t="shared" ref="AE722:AE785" si="247">SUMPRODUCT(T722:AD722,T$9:AD$9)/100/12</f>
        <v>#VALUE!</v>
      </c>
    </row>
    <row r="723" spans="1:31">
      <c r="A723" s="133" t="e">
        <f t="shared" ref="A723:A786" si="248">IF(A722&lt;$D$11, A722+1, "")</f>
        <v>#VALUE!</v>
      </c>
      <c r="B723" s="134" t="e">
        <f t="shared" ref="B723:B786" si="249">IF(A723&lt;&gt;"", IF(C723=1, B722+1, B722), "")</f>
        <v>#VALUE!</v>
      </c>
      <c r="C723" s="134" t="e">
        <f t="shared" ref="C723:C786" si="250">IF(A723&lt;&gt;"", IF(C722=12, 1, C722+1), "")</f>
        <v>#VALUE!</v>
      </c>
      <c r="D723" s="135" t="e">
        <f t="shared" ref="D723:D786" si="251">IF(A723&lt;&gt;"", DATE(YEAR(D722), MONTH(D722)+1, DAY(D722)), "")</f>
        <v>#VALUE!</v>
      </c>
      <c r="E723" s="150" t="e">
        <f t="shared" si="239"/>
        <v>#VALUE!</v>
      </c>
      <c r="F723" s="150" t="e">
        <f t="shared" si="240"/>
        <v>#VALUE!</v>
      </c>
      <c r="G723" s="136" t="e">
        <f t="shared" si="241"/>
        <v>#VALUE!</v>
      </c>
      <c r="H723" s="148" t="e">
        <f t="shared" si="245"/>
        <v>#VALUE!</v>
      </c>
      <c r="I723" s="148" t="e">
        <f t="shared" ref="I723:I786" si="252">IF(A723&lt;&gt;"", MIN(E723, H723, Q723), "")</f>
        <v>#VALUE!</v>
      </c>
      <c r="J723" s="148" t="e">
        <f t="shared" si="242"/>
        <v>#VALUE!</v>
      </c>
      <c r="K723" s="148" t="e">
        <f t="shared" ref="K723:K786" si="253">IF(A723="", "", $I$12^(A723/12)*J723)</f>
        <v>#VALUE!</v>
      </c>
      <c r="L723" s="148" t="e">
        <f t="shared" ref="L723:L786" si="254">IF(A723="", "", R722)</f>
        <v>#VALUE!</v>
      </c>
      <c r="M723" s="148" t="e">
        <f t="shared" si="243"/>
        <v>#VALUE!</v>
      </c>
      <c r="N723" s="148" t="e">
        <f t="shared" si="246"/>
        <v>#VALUE!</v>
      </c>
      <c r="O723" s="148"/>
      <c r="P723" s="148"/>
      <c r="Q723" s="148" t="e">
        <f t="shared" ref="Q723:Q786" si="255">IF(A723 = "", 0, MAX(M723 - (SUM(N723:P723)), 0))</f>
        <v>#VALUE!</v>
      </c>
      <c r="R723" s="148" t="e">
        <f t="shared" ref="R723:R786" si="256">IF(A723="", "", MAX(Q723-E723, 0))</f>
        <v>#VALUE!</v>
      </c>
      <c r="S723" s="137" t="e">
        <f t="shared" si="244"/>
        <v>#VALUE!</v>
      </c>
      <c r="T723" s="275" t="e">
        <f t="shared" si="238"/>
        <v>#VALUE!</v>
      </c>
      <c r="U723" s="275" t="e">
        <f t="shared" si="237"/>
        <v>#VALUE!</v>
      </c>
      <c r="V723" s="275" t="e">
        <f t="shared" si="237"/>
        <v>#VALUE!</v>
      </c>
      <c r="W723" s="275" t="e">
        <f t="shared" si="237"/>
        <v>#VALUE!</v>
      </c>
      <c r="X723" s="275" t="e">
        <f t="shared" si="237"/>
        <v>#VALUE!</v>
      </c>
      <c r="Y723" s="275" t="e">
        <f t="shared" si="237"/>
        <v>#VALUE!</v>
      </c>
      <c r="Z723" s="275" t="e">
        <f t="shared" si="237"/>
        <v>#VALUE!</v>
      </c>
      <c r="AA723" s="275" t="e">
        <f t="shared" si="237"/>
        <v>#VALUE!</v>
      </c>
      <c r="AB723" s="275" t="e">
        <f t="shared" si="237"/>
        <v>#VALUE!</v>
      </c>
      <c r="AC723" s="275" t="e">
        <f t="shared" si="237"/>
        <v>#VALUE!</v>
      </c>
      <c r="AD723" s="275" t="e">
        <f t="shared" si="237"/>
        <v>#VALUE!</v>
      </c>
      <c r="AE723" s="276" t="e">
        <f t="shared" si="247"/>
        <v>#VALUE!</v>
      </c>
    </row>
    <row r="724" spans="1:31">
      <c r="A724" s="133" t="e">
        <f t="shared" si="248"/>
        <v>#VALUE!</v>
      </c>
      <c r="B724" s="134" t="e">
        <f t="shared" si="249"/>
        <v>#VALUE!</v>
      </c>
      <c r="C724" s="134" t="e">
        <f t="shared" si="250"/>
        <v>#VALUE!</v>
      </c>
      <c r="D724" s="135" t="e">
        <f t="shared" si="251"/>
        <v>#VALUE!</v>
      </c>
      <c r="E724" s="150" t="e">
        <f t="shared" si="239"/>
        <v>#VALUE!</v>
      </c>
      <c r="F724" s="150" t="e">
        <f t="shared" si="240"/>
        <v>#VALUE!</v>
      </c>
      <c r="G724" s="136" t="e">
        <f t="shared" si="241"/>
        <v>#VALUE!</v>
      </c>
      <c r="H724" s="148" t="e">
        <f t="shared" si="245"/>
        <v>#VALUE!</v>
      </c>
      <c r="I724" s="148" t="e">
        <f t="shared" si="252"/>
        <v>#VALUE!</v>
      </c>
      <c r="J724" s="148" t="e">
        <f t="shared" si="242"/>
        <v>#VALUE!</v>
      </c>
      <c r="K724" s="148" t="e">
        <f t="shared" si="253"/>
        <v>#VALUE!</v>
      </c>
      <c r="L724" s="148" t="e">
        <f t="shared" si="254"/>
        <v>#VALUE!</v>
      </c>
      <c r="M724" s="148" t="e">
        <f t="shared" si="243"/>
        <v>#VALUE!</v>
      </c>
      <c r="N724" s="148" t="e">
        <f t="shared" si="246"/>
        <v>#VALUE!</v>
      </c>
      <c r="O724" s="148"/>
      <c r="P724" s="148"/>
      <c r="Q724" s="148" t="e">
        <f t="shared" si="255"/>
        <v>#VALUE!</v>
      </c>
      <c r="R724" s="148" t="e">
        <f t="shared" si="256"/>
        <v>#VALUE!</v>
      </c>
      <c r="S724" s="137" t="e">
        <f t="shared" si="244"/>
        <v>#VALUE!</v>
      </c>
      <c r="T724" s="275" t="e">
        <f t="shared" si="238"/>
        <v>#VALUE!</v>
      </c>
      <c r="U724" s="275" t="e">
        <f t="shared" si="237"/>
        <v>#VALUE!</v>
      </c>
      <c r="V724" s="275" t="e">
        <f t="shared" si="237"/>
        <v>#VALUE!</v>
      </c>
      <c r="W724" s="275" t="e">
        <f t="shared" si="237"/>
        <v>#VALUE!</v>
      </c>
      <c r="X724" s="275" t="e">
        <f t="shared" si="237"/>
        <v>#VALUE!</v>
      </c>
      <c r="Y724" s="275" t="e">
        <f t="shared" si="237"/>
        <v>#VALUE!</v>
      </c>
      <c r="Z724" s="275" t="e">
        <f t="shared" si="237"/>
        <v>#VALUE!</v>
      </c>
      <c r="AA724" s="275" t="e">
        <f t="shared" si="237"/>
        <v>#VALUE!</v>
      </c>
      <c r="AB724" s="275" t="e">
        <f t="shared" si="237"/>
        <v>#VALUE!</v>
      </c>
      <c r="AC724" s="275" t="e">
        <f t="shared" si="237"/>
        <v>#VALUE!</v>
      </c>
      <c r="AD724" s="275" t="e">
        <f t="shared" si="237"/>
        <v>#VALUE!</v>
      </c>
      <c r="AE724" s="276" t="e">
        <f t="shared" si="247"/>
        <v>#VALUE!</v>
      </c>
    </row>
    <row r="725" spans="1:31">
      <c r="A725" s="133" t="e">
        <f t="shared" si="248"/>
        <v>#VALUE!</v>
      </c>
      <c r="B725" s="134" t="e">
        <f t="shared" si="249"/>
        <v>#VALUE!</v>
      </c>
      <c r="C725" s="134" t="e">
        <f t="shared" si="250"/>
        <v>#VALUE!</v>
      </c>
      <c r="D725" s="135" t="e">
        <f t="shared" si="251"/>
        <v>#VALUE!</v>
      </c>
      <c r="E725" s="150" t="e">
        <f t="shared" si="239"/>
        <v>#VALUE!</v>
      </c>
      <c r="F725" s="150" t="e">
        <f t="shared" si="240"/>
        <v>#VALUE!</v>
      </c>
      <c r="G725" s="136" t="e">
        <f t="shared" si="241"/>
        <v>#VALUE!</v>
      </c>
      <c r="H725" s="148" t="e">
        <f t="shared" si="245"/>
        <v>#VALUE!</v>
      </c>
      <c r="I725" s="148" t="e">
        <f t="shared" si="252"/>
        <v>#VALUE!</v>
      </c>
      <c r="J725" s="148" t="e">
        <f t="shared" si="242"/>
        <v>#VALUE!</v>
      </c>
      <c r="K725" s="148" t="e">
        <f t="shared" si="253"/>
        <v>#VALUE!</v>
      </c>
      <c r="L725" s="148" t="e">
        <f t="shared" si="254"/>
        <v>#VALUE!</v>
      </c>
      <c r="M725" s="148" t="e">
        <f t="shared" si="243"/>
        <v>#VALUE!</v>
      </c>
      <c r="N725" s="148" t="e">
        <f t="shared" si="246"/>
        <v>#VALUE!</v>
      </c>
      <c r="O725" s="148"/>
      <c r="P725" s="148"/>
      <c r="Q725" s="148" t="e">
        <f t="shared" si="255"/>
        <v>#VALUE!</v>
      </c>
      <c r="R725" s="148" t="e">
        <f t="shared" si="256"/>
        <v>#VALUE!</v>
      </c>
      <c r="S725" s="137" t="e">
        <f t="shared" si="244"/>
        <v>#VALUE!</v>
      </c>
      <c r="T725" s="275" t="e">
        <f t="shared" si="238"/>
        <v>#VALUE!</v>
      </c>
      <c r="U725" s="275" t="e">
        <f t="shared" si="237"/>
        <v>#VALUE!</v>
      </c>
      <c r="V725" s="275" t="e">
        <f t="shared" si="237"/>
        <v>#VALUE!</v>
      </c>
      <c r="W725" s="275" t="e">
        <f t="shared" si="237"/>
        <v>#VALUE!</v>
      </c>
      <c r="X725" s="275" t="e">
        <f t="shared" si="237"/>
        <v>#VALUE!</v>
      </c>
      <c r="Y725" s="275" t="e">
        <f t="shared" si="237"/>
        <v>#VALUE!</v>
      </c>
      <c r="Z725" s="275" t="e">
        <f t="shared" si="237"/>
        <v>#VALUE!</v>
      </c>
      <c r="AA725" s="275" t="e">
        <f t="shared" si="237"/>
        <v>#VALUE!</v>
      </c>
      <c r="AB725" s="275" t="e">
        <f t="shared" si="237"/>
        <v>#VALUE!</v>
      </c>
      <c r="AC725" s="275" t="e">
        <f t="shared" si="237"/>
        <v>#VALUE!</v>
      </c>
      <c r="AD725" s="275" t="e">
        <f t="shared" si="237"/>
        <v>#VALUE!</v>
      </c>
      <c r="AE725" s="276" t="e">
        <f t="shared" si="247"/>
        <v>#VALUE!</v>
      </c>
    </row>
    <row r="726" spans="1:31">
      <c r="A726" s="133" t="e">
        <f t="shared" si="248"/>
        <v>#VALUE!</v>
      </c>
      <c r="B726" s="134" t="e">
        <f t="shared" si="249"/>
        <v>#VALUE!</v>
      </c>
      <c r="C726" s="134" t="e">
        <f t="shared" si="250"/>
        <v>#VALUE!</v>
      </c>
      <c r="D726" s="135" t="e">
        <f t="shared" si="251"/>
        <v>#VALUE!</v>
      </c>
      <c r="E726" s="150" t="e">
        <f t="shared" si="239"/>
        <v>#VALUE!</v>
      </c>
      <c r="F726" s="150" t="e">
        <f t="shared" si="240"/>
        <v>#VALUE!</v>
      </c>
      <c r="G726" s="136" t="e">
        <f t="shared" si="241"/>
        <v>#VALUE!</v>
      </c>
      <c r="H726" s="148" t="e">
        <f t="shared" si="245"/>
        <v>#VALUE!</v>
      </c>
      <c r="I726" s="148" t="e">
        <f t="shared" si="252"/>
        <v>#VALUE!</v>
      </c>
      <c r="J726" s="148" t="e">
        <f t="shared" si="242"/>
        <v>#VALUE!</v>
      </c>
      <c r="K726" s="148" t="e">
        <f t="shared" si="253"/>
        <v>#VALUE!</v>
      </c>
      <c r="L726" s="148" t="e">
        <f t="shared" si="254"/>
        <v>#VALUE!</v>
      </c>
      <c r="M726" s="148" t="e">
        <f t="shared" si="243"/>
        <v>#VALUE!</v>
      </c>
      <c r="N726" s="148" t="e">
        <f t="shared" si="246"/>
        <v>#VALUE!</v>
      </c>
      <c r="O726" s="148"/>
      <c r="P726" s="148"/>
      <c r="Q726" s="148" t="e">
        <f t="shared" si="255"/>
        <v>#VALUE!</v>
      </c>
      <c r="R726" s="148" t="e">
        <f t="shared" si="256"/>
        <v>#VALUE!</v>
      </c>
      <c r="S726" s="137" t="e">
        <f t="shared" si="244"/>
        <v>#VALUE!</v>
      </c>
      <c r="T726" s="275" t="e">
        <f t="shared" si="238"/>
        <v>#VALUE!</v>
      </c>
      <c r="U726" s="275" t="e">
        <f t="shared" si="237"/>
        <v>#VALUE!</v>
      </c>
      <c r="V726" s="275" t="e">
        <f t="shared" si="237"/>
        <v>#VALUE!</v>
      </c>
      <c r="W726" s="275" t="e">
        <f t="shared" si="237"/>
        <v>#VALUE!</v>
      </c>
      <c r="X726" s="275" t="e">
        <f t="shared" si="237"/>
        <v>#VALUE!</v>
      </c>
      <c r="Y726" s="275" t="e">
        <f t="shared" si="237"/>
        <v>#VALUE!</v>
      </c>
      <c r="Z726" s="275" t="e">
        <f t="shared" si="237"/>
        <v>#VALUE!</v>
      </c>
      <c r="AA726" s="275" t="e">
        <f t="shared" si="237"/>
        <v>#VALUE!</v>
      </c>
      <c r="AB726" s="275" t="e">
        <f t="shared" si="237"/>
        <v>#VALUE!</v>
      </c>
      <c r="AC726" s="275" t="e">
        <f t="shared" si="237"/>
        <v>#VALUE!</v>
      </c>
      <c r="AD726" s="275" t="e">
        <f t="shared" si="237"/>
        <v>#VALUE!</v>
      </c>
      <c r="AE726" s="276" t="e">
        <f t="shared" si="247"/>
        <v>#VALUE!</v>
      </c>
    </row>
    <row r="727" spans="1:31">
      <c r="A727" s="133" t="e">
        <f t="shared" si="248"/>
        <v>#VALUE!</v>
      </c>
      <c r="B727" s="134" t="e">
        <f t="shared" si="249"/>
        <v>#VALUE!</v>
      </c>
      <c r="C727" s="134" t="e">
        <f t="shared" si="250"/>
        <v>#VALUE!</v>
      </c>
      <c r="D727" s="135" t="e">
        <f t="shared" si="251"/>
        <v>#VALUE!</v>
      </c>
      <c r="E727" s="150" t="e">
        <f t="shared" si="239"/>
        <v>#VALUE!</v>
      </c>
      <c r="F727" s="150" t="e">
        <f t="shared" si="240"/>
        <v>#VALUE!</v>
      </c>
      <c r="G727" s="136" t="e">
        <f t="shared" si="241"/>
        <v>#VALUE!</v>
      </c>
      <c r="H727" s="148" t="e">
        <f t="shared" si="245"/>
        <v>#VALUE!</v>
      </c>
      <c r="I727" s="148" t="e">
        <f t="shared" si="252"/>
        <v>#VALUE!</v>
      </c>
      <c r="J727" s="148" t="e">
        <f t="shared" si="242"/>
        <v>#VALUE!</v>
      </c>
      <c r="K727" s="148" t="e">
        <f t="shared" si="253"/>
        <v>#VALUE!</v>
      </c>
      <c r="L727" s="148" t="e">
        <f t="shared" si="254"/>
        <v>#VALUE!</v>
      </c>
      <c r="M727" s="148" t="e">
        <f t="shared" si="243"/>
        <v>#VALUE!</v>
      </c>
      <c r="N727" s="148" t="e">
        <f t="shared" si="246"/>
        <v>#VALUE!</v>
      </c>
      <c r="O727" s="148"/>
      <c r="P727" s="148"/>
      <c r="Q727" s="148" t="e">
        <f t="shared" si="255"/>
        <v>#VALUE!</v>
      </c>
      <c r="R727" s="148" t="e">
        <f t="shared" si="256"/>
        <v>#VALUE!</v>
      </c>
      <c r="S727" s="137" t="e">
        <f t="shared" si="244"/>
        <v>#VALUE!</v>
      </c>
      <c r="T727" s="275" t="e">
        <f t="shared" si="238"/>
        <v>#VALUE!</v>
      </c>
      <c r="U727" s="275" t="e">
        <f t="shared" si="237"/>
        <v>#VALUE!</v>
      </c>
      <c r="V727" s="275" t="e">
        <f t="shared" si="237"/>
        <v>#VALUE!</v>
      </c>
      <c r="W727" s="275" t="e">
        <f t="shared" si="237"/>
        <v>#VALUE!</v>
      </c>
      <c r="X727" s="275" t="e">
        <f t="shared" si="237"/>
        <v>#VALUE!</v>
      </c>
      <c r="Y727" s="275" t="e">
        <f t="shared" si="237"/>
        <v>#VALUE!</v>
      </c>
      <c r="Z727" s="275" t="e">
        <f t="shared" si="237"/>
        <v>#VALUE!</v>
      </c>
      <c r="AA727" s="275" t="e">
        <f t="shared" si="237"/>
        <v>#VALUE!</v>
      </c>
      <c r="AB727" s="275" t="e">
        <f t="shared" si="237"/>
        <v>#VALUE!</v>
      </c>
      <c r="AC727" s="275" t="e">
        <f t="shared" si="237"/>
        <v>#VALUE!</v>
      </c>
      <c r="AD727" s="275" t="e">
        <f t="shared" si="237"/>
        <v>#VALUE!</v>
      </c>
      <c r="AE727" s="276" t="e">
        <f t="shared" si="247"/>
        <v>#VALUE!</v>
      </c>
    </row>
    <row r="728" spans="1:31">
      <c r="A728" s="133" t="e">
        <f t="shared" si="248"/>
        <v>#VALUE!</v>
      </c>
      <c r="B728" s="134" t="e">
        <f t="shared" si="249"/>
        <v>#VALUE!</v>
      </c>
      <c r="C728" s="134" t="e">
        <f t="shared" si="250"/>
        <v>#VALUE!</v>
      </c>
      <c r="D728" s="135" t="e">
        <f t="shared" si="251"/>
        <v>#VALUE!</v>
      </c>
      <c r="E728" s="150" t="e">
        <f t="shared" si="239"/>
        <v>#VALUE!</v>
      </c>
      <c r="F728" s="150" t="e">
        <f t="shared" si="240"/>
        <v>#VALUE!</v>
      </c>
      <c r="G728" s="136" t="e">
        <f t="shared" si="241"/>
        <v>#VALUE!</v>
      </c>
      <c r="H728" s="148" t="e">
        <f t="shared" si="245"/>
        <v>#VALUE!</v>
      </c>
      <c r="I728" s="148" t="e">
        <f t="shared" si="252"/>
        <v>#VALUE!</v>
      </c>
      <c r="J728" s="148" t="e">
        <f t="shared" si="242"/>
        <v>#VALUE!</v>
      </c>
      <c r="K728" s="148" t="e">
        <f t="shared" si="253"/>
        <v>#VALUE!</v>
      </c>
      <c r="L728" s="148" t="e">
        <f t="shared" si="254"/>
        <v>#VALUE!</v>
      </c>
      <c r="M728" s="148" t="e">
        <f t="shared" si="243"/>
        <v>#VALUE!</v>
      </c>
      <c r="N728" s="148" t="e">
        <f t="shared" si="246"/>
        <v>#VALUE!</v>
      </c>
      <c r="O728" s="148"/>
      <c r="P728" s="148"/>
      <c r="Q728" s="148" t="e">
        <f t="shared" si="255"/>
        <v>#VALUE!</v>
      </c>
      <c r="R728" s="148" t="e">
        <f t="shared" si="256"/>
        <v>#VALUE!</v>
      </c>
      <c r="S728" s="137" t="e">
        <f t="shared" si="244"/>
        <v>#VALUE!</v>
      </c>
      <c r="T728" s="275" t="e">
        <f t="shared" si="238"/>
        <v>#VALUE!</v>
      </c>
      <c r="U728" s="275" t="e">
        <f t="shared" si="237"/>
        <v>#VALUE!</v>
      </c>
      <c r="V728" s="275" t="e">
        <f t="shared" si="237"/>
        <v>#VALUE!</v>
      </c>
      <c r="W728" s="275" t="e">
        <f t="shared" si="237"/>
        <v>#VALUE!</v>
      </c>
      <c r="X728" s="275" t="e">
        <f t="shared" si="237"/>
        <v>#VALUE!</v>
      </c>
      <c r="Y728" s="275" t="e">
        <f t="shared" si="237"/>
        <v>#VALUE!</v>
      </c>
      <c r="Z728" s="275" t="e">
        <f t="shared" si="237"/>
        <v>#VALUE!</v>
      </c>
      <c r="AA728" s="275" t="e">
        <f t="shared" si="237"/>
        <v>#VALUE!</v>
      </c>
      <c r="AB728" s="275" t="e">
        <f t="shared" si="237"/>
        <v>#VALUE!</v>
      </c>
      <c r="AC728" s="275" t="e">
        <f t="shared" si="237"/>
        <v>#VALUE!</v>
      </c>
      <c r="AD728" s="275" t="e">
        <f t="shared" si="237"/>
        <v>#VALUE!</v>
      </c>
      <c r="AE728" s="276" t="e">
        <f t="shared" si="247"/>
        <v>#VALUE!</v>
      </c>
    </row>
    <row r="729" spans="1:31">
      <c r="A729" s="133" t="e">
        <f t="shared" si="248"/>
        <v>#VALUE!</v>
      </c>
      <c r="B729" s="134" t="e">
        <f t="shared" si="249"/>
        <v>#VALUE!</v>
      </c>
      <c r="C729" s="134" t="e">
        <f t="shared" si="250"/>
        <v>#VALUE!</v>
      </c>
      <c r="D729" s="135" t="e">
        <f t="shared" si="251"/>
        <v>#VALUE!</v>
      </c>
      <c r="E729" s="150" t="e">
        <f t="shared" si="239"/>
        <v>#VALUE!</v>
      </c>
      <c r="F729" s="150" t="e">
        <f t="shared" si="240"/>
        <v>#VALUE!</v>
      </c>
      <c r="G729" s="136" t="e">
        <f t="shared" si="241"/>
        <v>#VALUE!</v>
      </c>
      <c r="H729" s="148" t="e">
        <f t="shared" si="245"/>
        <v>#VALUE!</v>
      </c>
      <c r="I729" s="148" t="e">
        <f t="shared" si="252"/>
        <v>#VALUE!</v>
      </c>
      <c r="J729" s="148" t="e">
        <f t="shared" si="242"/>
        <v>#VALUE!</v>
      </c>
      <c r="K729" s="148" t="e">
        <f t="shared" si="253"/>
        <v>#VALUE!</v>
      </c>
      <c r="L729" s="148" t="e">
        <f t="shared" si="254"/>
        <v>#VALUE!</v>
      </c>
      <c r="M729" s="148" t="e">
        <f t="shared" si="243"/>
        <v>#VALUE!</v>
      </c>
      <c r="N729" s="148" t="e">
        <f t="shared" si="246"/>
        <v>#VALUE!</v>
      </c>
      <c r="O729" s="148"/>
      <c r="P729" s="148"/>
      <c r="Q729" s="148" t="e">
        <f t="shared" si="255"/>
        <v>#VALUE!</v>
      </c>
      <c r="R729" s="148" t="e">
        <f t="shared" si="256"/>
        <v>#VALUE!</v>
      </c>
      <c r="S729" s="137" t="e">
        <f t="shared" si="244"/>
        <v>#VALUE!</v>
      </c>
      <c r="T729" s="275" t="e">
        <f t="shared" si="238"/>
        <v>#VALUE!</v>
      </c>
      <c r="U729" s="275" t="e">
        <f t="shared" si="237"/>
        <v>#VALUE!</v>
      </c>
      <c r="V729" s="275" t="e">
        <f t="shared" si="237"/>
        <v>#VALUE!</v>
      </c>
      <c r="W729" s="275" t="e">
        <f t="shared" si="237"/>
        <v>#VALUE!</v>
      </c>
      <c r="X729" s="275" t="e">
        <f t="shared" si="237"/>
        <v>#VALUE!</v>
      </c>
      <c r="Y729" s="275" t="e">
        <f t="shared" si="237"/>
        <v>#VALUE!</v>
      </c>
      <c r="Z729" s="275" t="e">
        <f t="shared" si="237"/>
        <v>#VALUE!</v>
      </c>
      <c r="AA729" s="275" t="e">
        <f t="shared" si="237"/>
        <v>#VALUE!</v>
      </c>
      <c r="AB729" s="275" t="e">
        <f t="shared" si="237"/>
        <v>#VALUE!</v>
      </c>
      <c r="AC729" s="275" t="e">
        <f t="shared" si="237"/>
        <v>#VALUE!</v>
      </c>
      <c r="AD729" s="275" t="e">
        <f t="shared" si="237"/>
        <v>#VALUE!</v>
      </c>
      <c r="AE729" s="276" t="e">
        <f t="shared" si="247"/>
        <v>#VALUE!</v>
      </c>
    </row>
    <row r="730" spans="1:31">
      <c r="A730" s="133" t="e">
        <f t="shared" si="248"/>
        <v>#VALUE!</v>
      </c>
      <c r="B730" s="134" t="e">
        <f t="shared" si="249"/>
        <v>#VALUE!</v>
      </c>
      <c r="C730" s="134" t="e">
        <f t="shared" si="250"/>
        <v>#VALUE!</v>
      </c>
      <c r="D730" s="135" t="e">
        <f t="shared" si="251"/>
        <v>#VALUE!</v>
      </c>
      <c r="E730" s="150" t="e">
        <f t="shared" si="239"/>
        <v>#VALUE!</v>
      </c>
      <c r="F730" s="150" t="e">
        <f t="shared" si="240"/>
        <v>#VALUE!</v>
      </c>
      <c r="G730" s="136" t="e">
        <f t="shared" si="241"/>
        <v>#VALUE!</v>
      </c>
      <c r="H730" s="148" t="e">
        <f t="shared" si="245"/>
        <v>#VALUE!</v>
      </c>
      <c r="I730" s="148" t="e">
        <f t="shared" si="252"/>
        <v>#VALUE!</v>
      </c>
      <c r="J730" s="148" t="e">
        <f t="shared" si="242"/>
        <v>#VALUE!</v>
      </c>
      <c r="K730" s="148" t="e">
        <f t="shared" si="253"/>
        <v>#VALUE!</v>
      </c>
      <c r="L730" s="148" t="e">
        <f t="shared" si="254"/>
        <v>#VALUE!</v>
      </c>
      <c r="M730" s="148" t="e">
        <f t="shared" si="243"/>
        <v>#VALUE!</v>
      </c>
      <c r="N730" s="148" t="e">
        <f t="shared" si="246"/>
        <v>#VALUE!</v>
      </c>
      <c r="O730" s="148"/>
      <c r="P730" s="148"/>
      <c r="Q730" s="148" t="e">
        <f t="shared" si="255"/>
        <v>#VALUE!</v>
      </c>
      <c r="R730" s="148" t="e">
        <f t="shared" si="256"/>
        <v>#VALUE!</v>
      </c>
      <c r="S730" s="137" t="e">
        <f t="shared" si="244"/>
        <v>#VALUE!</v>
      </c>
      <c r="T730" s="275" t="e">
        <f t="shared" si="238"/>
        <v>#VALUE!</v>
      </c>
      <c r="U730" s="275" t="e">
        <f t="shared" si="237"/>
        <v>#VALUE!</v>
      </c>
      <c r="V730" s="275" t="e">
        <f t="shared" si="237"/>
        <v>#VALUE!</v>
      </c>
      <c r="W730" s="275" t="e">
        <f t="shared" si="237"/>
        <v>#VALUE!</v>
      </c>
      <c r="X730" s="275" t="e">
        <f t="shared" si="237"/>
        <v>#VALUE!</v>
      </c>
      <c r="Y730" s="275" t="e">
        <f t="shared" si="237"/>
        <v>#VALUE!</v>
      </c>
      <c r="Z730" s="275" t="e">
        <f t="shared" si="237"/>
        <v>#VALUE!</v>
      </c>
      <c r="AA730" s="275" t="e">
        <f t="shared" si="237"/>
        <v>#VALUE!</v>
      </c>
      <c r="AB730" s="275" t="e">
        <f t="shared" si="237"/>
        <v>#VALUE!</v>
      </c>
      <c r="AC730" s="275" t="e">
        <f t="shared" si="237"/>
        <v>#VALUE!</v>
      </c>
      <c r="AD730" s="275" t="e">
        <f t="shared" si="237"/>
        <v>#VALUE!</v>
      </c>
      <c r="AE730" s="276" t="e">
        <f t="shared" si="247"/>
        <v>#VALUE!</v>
      </c>
    </row>
    <row r="731" spans="1:31">
      <c r="A731" s="133" t="e">
        <f t="shared" si="248"/>
        <v>#VALUE!</v>
      </c>
      <c r="B731" s="134" t="e">
        <f t="shared" si="249"/>
        <v>#VALUE!</v>
      </c>
      <c r="C731" s="134" t="e">
        <f t="shared" si="250"/>
        <v>#VALUE!</v>
      </c>
      <c r="D731" s="135" t="e">
        <f t="shared" si="251"/>
        <v>#VALUE!</v>
      </c>
      <c r="E731" s="150" t="e">
        <f t="shared" si="239"/>
        <v>#VALUE!</v>
      </c>
      <c r="F731" s="150" t="e">
        <f t="shared" si="240"/>
        <v>#VALUE!</v>
      </c>
      <c r="G731" s="136" t="e">
        <f t="shared" si="241"/>
        <v>#VALUE!</v>
      </c>
      <c r="H731" s="148" t="e">
        <f t="shared" si="245"/>
        <v>#VALUE!</v>
      </c>
      <c r="I731" s="148" t="e">
        <f t="shared" si="252"/>
        <v>#VALUE!</v>
      </c>
      <c r="J731" s="148" t="e">
        <f t="shared" si="242"/>
        <v>#VALUE!</v>
      </c>
      <c r="K731" s="148" t="e">
        <f t="shared" si="253"/>
        <v>#VALUE!</v>
      </c>
      <c r="L731" s="148" t="e">
        <f t="shared" si="254"/>
        <v>#VALUE!</v>
      </c>
      <c r="M731" s="148" t="e">
        <f t="shared" si="243"/>
        <v>#VALUE!</v>
      </c>
      <c r="N731" s="148" t="e">
        <f t="shared" si="246"/>
        <v>#VALUE!</v>
      </c>
      <c r="O731" s="148"/>
      <c r="P731" s="148"/>
      <c r="Q731" s="148" t="e">
        <f t="shared" si="255"/>
        <v>#VALUE!</v>
      </c>
      <c r="R731" s="148" t="e">
        <f t="shared" si="256"/>
        <v>#VALUE!</v>
      </c>
      <c r="S731" s="137" t="e">
        <f t="shared" si="244"/>
        <v>#VALUE!</v>
      </c>
      <c r="T731" s="275" t="e">
        <f t="shared" si="238"/>
        <v>#VALUE!</v>
      </c>
      <c r="U731" s="275" t="e">
        <f t="shared" si="237"/>
        <v>#VALUE!</v>
      </c>
      <c r="V731" s="275" t="e">
        <f t="shared" si="237"/>
        <v>#VALUE!</v>
      </c>
      <c r="W731" s="275" t="e">
        <f t="shared" si="237"/>
        <v>#VALUE!</v>
      </c>
      <c r="X731" s="275" t="e">
        <f t="shared" si="237"/>
        <v>#VALUE!</v>
      </c>
      <c r="Y731" s="275" t="e">
        <f t="shared" si="237"/>
        <v>#VALUE!</v>
      </c>
      <c r="Z731" s="275" t="e">
        <f t="shared" si="237"/>
        <v>#VALUE!</v>
      </c>
      <c r="AA731" s="275" t="e">
        <f t="shared" si="237"/>
        <v>#VALUE!</v>
      </c>
      <c r="AB731" s="275" t="e">
        <f t="shared" si="237"/>
        <v>#VALUE!</v>
      </c>
      <c r="AC731" s="275" t="e">
        <f t="shared" si="237"/>
        <v>#VALUE!</v>
      </c>
      <c r="AD731" s="275" t="e">
        <f t="shared" si="237"/>
        <v>#VALUE!</v>
      </c>
      <c r="AE731" s="276" t="e">
        <f t="shared" si="247"/>
        <v>#VALUE!</v>
      </c>
    </row>
    <row r="732" spans="1:31">
      <c r="A732" s="133" t="e">
        <f t="shared" si="248"/>
        <v>#VALUE!</v>
      </c>
      <c r="B732" s="134" t="e">
        <f t="shared" si="249"/>
        <v>#VALUE!</v>
      </c>
      <c r="C732" s="134" t="e">
        <f t="shared" si="250"/>
        <v>#VALUE!</v>
      </c>
      <c r="D732" s="135" t="e">
        <f t="shared" si="251"/>
        <v>#VALUE!</v>
      </c>
      <c r="E732" s="150" t="e">
        <f t="shared" si="239"/>
        <v>#VALUE!</v>
      </c>
      <c r="F732" s="150" t="e">
        <f t="shared" si="240"/>
        <v>#VALUE!</v>
      </c>
      <c r="G732" s="136" t="e">
        <f t="shared" si="241"/>
        <v>#VALUE!</v>
      </c>
      <c r="H732" s="148" t="e">
        <f t="shared" si="245"/>
        <v>#VALUE!</v>
      </c>
      <c r="I732" s="148" t="e">
        <f t="shared" si="252"/>
        <v>#VALUE!</v>
      </c>
      <c r="J732" s="148" t="e">
        <f t="shared" si="242"/>
        <v>#VALUE!</v>
      </c>
      <c r="K732" s="148" t="e">
        <f t="shared" si="253"/>
        <v>#VALUE!</v>
      </c>
      <c r="L732" s="148" t="e">
        <f t="shared" si="254"/>
        <v>#VALUE!</v>
      </c>
      <c r="M732" s="148" t="e">
        <f t="shared" si="243"/>
        <v>#VALUE!</v>
      </c>
      <c r="N732" s="148" t="e">
        <f t="shared" si="246"/>
        <v>#VALUE!</v>
      </c>
      <c r="O732" s="148"/>
      <c r="P732" s="148"/>
      <c r="Q732" s="148" t="e">
        <f t="shared" si="255"/>
        <v>#VALUE!</v>
      </c>
      <c r="R732" s="148" t="e">
        <f t="shared" si="256"/>
        <v>#VALUE!</v>
      </c>
      <c r="S732" s="137" t="e">
        <f t="shared" si="244"/>
        <v>#VALUE!</v>
      </c>
      <c r="T732" s="275" t="e">
        <f t="shared" si="238"/>
        <v>#VALUE!</v>
      </c>
      <c r="U732" s="275" t="e">
        <f t="shared" si="237"/>
        <v>#VALUE!</v>
      </c>
      <c r="V732" s="275" t="e">
        <f t="shared" ref="U732:AD757" si="257">MAX(0,MIN(MAX(0,$M732),V$7)-V$6)</f>
        <v>#VALUE!</v>
      </c>
      <c r="W732" s="275" t="e">
        <f t="shared" si="257"/>
        <v>#VALUE!</v>
      </c>
      <c r="X732" s="275" t="e">
        <f t="shared" si="257"/>
        <v>#VALUE!</v>
      </c>
      <c r="Y732" s="275" t="e">
        <f t="shared" si="257"/>
        <v>#VALUE!</v>
      </c>
      <c r="Z732" s="275" t="e">
        <f t="shared" si="257"/>
        <v>#VALUE!</v>
      </c>
      <c r="AA732" s="275" t="e">
        <f t="shared" si="257"/>
        <v>#VALUE!</v>
      </c>
      <c r="AB732" s="275" t="e">
        <f t="shared" si="257"/>
        <v>#VALUE!</v>
      </c>
      <c r="AC732" s="275" t="e">
        <f t="shared" si="257"/>
        <v>#VALUE!</v>
      </c>
      <c r="AD732" s="275" t="e">
        <f t="shared" si="257"/>
        <v>#VALUE!</v>
      </c>
      <c r="AE732" s="276" t="e">
        <f t="shared" si="247"/>
        <v>#VALUE!</v>
      </c>
    </row>
    <row r="733" spans="1:31">
      <c r="A733" s="133" t="e">
        <f t="shared" si="248"/>
        <v>#VALUE!</v>
      </c>
      <c r="B733" s="134" t="e">
        <f t="shared" si="249"/>
        <v>#VALUE!</v>
      </c>
      <c r="C733" s="134" t="e">
        <f t="shared" si="250"/>
        <v>#VALUE!</v>
      </c>
      <c r="D733" s="135" t="e">
        <f t="shared" si="251"/>
        <v>#VALUE!</v>
      </c>
      <c r="E733" s="150" t="e">
        <f t="shared" si="239"/>
        <v>#VALUE!</v>
      </c>
      <c r="F733" s="150" t="e">
        <f t="shared" si="240"/>
        <v>#VALUE!</v>
      </c>
      <c r="G733" s="136" t="e">
        <f t="shared" si="241"/>
        <v>#VALUE!</v>
      </c>
      <c r="H733" s="148" t="e">
        <f t="shared" si="245"/>
        <v>#VALUE!</v>
      </c>
      <c r="I733" s="148" t="e">
        <f t="shared" si="252"/>
        <v>#VALUE!</v>
      </c>
      <c r="J733" s="148" t="e">
        <f t="shared" si="242"/>
        <v>#VALUE!</v>
      </c>
      <c r="K733" s="148" t="e">
        <f t="shared" si="253"/>
        <v>#VALUE!</v>
      </c>
      <c r="L733" s="148" t="e">
        <f t="shared" si="254"/>
        <v>#VALUE!</v>
      </c>
      <c r="M733" s="148" t="e">
        <f t="shared" si="243"/>
        <v>#VALUE!</v>
      </c>
      <c r="N733" s="148" t="e">
        <f t="shared" si="246"/>
        <v>#VALUE!</v>
      </c>
      <c r="O733" s="148"/>
      <c r="P733" s="148"/>
      <c r="Q733" s="148" t="e">
        <f t="shared" si="255"/>
        <v>#VALUE!</v>
      </c>
      <c r="R733" s="148" t="e">
        <f t="shared" si="256"/>
        <v>#VALUE!</v>
      </c>
      <c r="S733" s="137" t="e">
        <f t="shared" si="244"/>
        <v>#VALUE!</v>
      </c>
      <c r="T733" s="275" t="e">
        <f t="shared" si="238"/>
        <v>#VALUE!</v>
      </c>
      <c r="U733" s="275" t="e">
        <f t="shared" si="257"/>
        <v>#VALUE!</v>
      </c>
      <c r="V733" s="275" t="e">
        <f t="shared" si="257"/>
        <v>#VALUE!</v>
      </c>
      <c r="W733" s="275" t="e">
        <f t="shared" si="257"/>
        <v>#VALUE!</v>
      </c>
      <c r="X733" s="275" t="e">
        <f t="shared" si="257"/>
        <v>#VALUE!</v>
      </c>
      <c r="Y733" s="275" t="e">
        <f t="shared" si="257"/>
        <v>#VALUE!</v>
      </c>
      <c r="Z733" s="275" t="e">
        <f t="shared" si="257"/>
        <v>#VALUE!</v>
      </c>
      <c r="AA733" s="275" t="e">
        <f t="shared" si="257"/>
        <v>#VALUE!</v>
      </c>
      <c r="AB733" s="275" t="e">
        <f t="shared" si="257"/>
        <v>#VALUE!</v>
      </c>
      <c r="AC733" s="275" t="e">
        <f t="shared" si="257"/>
        <v>#VALUE!</v>
      </c>
      <c r="AD733" s="275" t="e">
        <f t="shared" si="257"/>
        <v>#VALUE!</v>
      </c>
      <c r="AE733" s="276" t="e">
        <f t="shared" si="247"/>
        <v>#VALUE!</v>
      </c>
    </row>
    <row r="734" spans="1:31">
      <c r="A734" s="133" t="e">
        <f t="shared" si="248"/>
        <v>#VALUE!</v>
      </c>
      <c r="B734" s="134" t="e">
        <f t="shared" si="249"/>
        <v>#VALUE!</v>
      </c>
      <c r="C734" s="134" t="e">
        <f t="shared" si="250"/>
        <v>#VALUE!</v>
      </c>
      <c r="D734" s="135" t="e">
        <f t="shared" si="251"/>
        <v>#VALUE!</v>
      </c>
      <c r="E734" s="150" t="e">
        <f t="shared" si="239"/>
        <v>#VALUE!</v>
      </c>
      <c r="F734" s="150" t="e">
        <f t="shared" si="240"/>
        <v>#VALUE!</v>
      </c>
      <c r="G734" s="136" t="e">
        <f t="shared" si="241"/>
        <v>#VALUE!</v>
      </c>
      <c r="H734" s="148" t="e">
        <f t="shared" si="245"/>
        <v>#VALUE!</v>
      </c>
      <c r="I734" s="148" t="e">
        <f t="shared" si="252"/>
        <v>#VALUE!</v>
      </c>
      <c r="J734" s="148" t="e">
        <f t="shared" si="242"/>
        <v>#VALUE!</v>
      </c>
      <c r="K734" s="148" t="e">
        <f t="shared" si="253"/>
        <v>#VALUE!</v>
      </c>
      <c r="L734" s="148" t="e">
        <f t="shared" si="254"/>
        <v>#VALUE!</v>
      </c>
      <c r="M734" s="148" t="e">
        <f t="shared" si="243"/>
        <v>#VALUE!</v>
      </c>
      <c r="N734" s="148" t="e">
        <f t="shared" si="246"/>
        <v>#VALUE!</v>
      </c>
      <c r="O734" s="148"/>
      <c r="P734" s="148"/>
      <c r="Q734" s="148" t="e">
        <f t="shared" si="255"/>
        <v>#VALUE!</v>
      </c>
      <c r="R734" s="148" t="e">
        <f t="shared" si="256"/>
        <v>#VALUE!</v>
      </c>
      <c r="S734" s="137" t="e">
        <f t="shared" si="244"/>
        <v>#VALUE!</v>
      </c>
      <c r="T734" s="275" t="e">
        <f t="shared" si="238"/>
        <v>#VALUE!</v>
      </c>
      <c r="U734" s="275" t="e">
        <f t="shared" si="257"/>
        <v>#VALUE!</v>
      </c>
      <c r="V734" s="275" t="e">
        <f t="shared" si="257"/>
        <v>#VALUE!</v>
      </c>
      <c r="W734" s="275" t="e">
        <f t="shared" si="257"/>
        <v>#VALUE!</v>
      </c>
      <c r="X734" s="275" t="e">
        <f t="shared" si="257"/>
        <v>#VALUE!</v>
      </c>
      <c r="Y734" s="275" t="e">
        <f t="shared" si="257"/>
        <v>#VALUE!</v>
      </c>
      <c r="Z734" s="275" t="e">
        <f t="shared" si="257"/>
        <v>#VALUE!</v>
      </c>
      <c r="AA734" s="275" t="e">
        <f t="shared" si="257"/>
        <v>#VALUE!</v>
      </c>
      <c r="AB734" s="275" t="e">
        <f t="shared" si="257"/>
        <v>#VALUE!</v>
      </c>
      <c r="AC734" s="275" t="e">
        <f t="shared" si="257"/>
        <v>#VALUE!</v>
      </c>
      <c r="AD734" s="275" t="e">
        <f t="shared" si="257"/>
        <v>#VALUE!</v>
      </c>
      <c r="AE734" s="276" t="e">
        <f t="shared" si="247"/>
        <v>#VALUE!</v>
      </c>
    </row>
    <row r="735" spans="1:31">
      <c r="A735" s="133" t="e">
        <f t="shared" si="248"/>
        <v>#VALUE!</v>
      </c>
      <c r="B735" s="134" t="e">
        <f t="shared" si="249"/>
        <v>#VALUE!</v>
      </c>
      <c r="C735" s="134" t="e">
        <f t="shared" si="250"/>
        <v>#VALUE!</v>
      </c>
      <c r="D735" s="135" t="e">
        <f t="shared" si="251"/>
        <v>#VALUE!</v>
      </c>
      <c r="E735" s="150" t="e">
        <f t="shared" si="239"/>
        <v>#VALUE!</v>
      </c>
      <c r="F735" s="150" t="e">
        <f t="shared" si="240"/>
        <v>#VALUE!</v>
      </c>
      <c r="G735" s="136" t="e">
        <f t="shared" si="241"/>
        <v>#VALUE!</v>
      </c>
      <c r="H735" s="148" t="e">
        <f t="shared" si="245"/>
        <v>#VALUE!</v>
      </c>
      <c r="I735" s="148" t="e">
        <f t="shared" si="252"/>
        <v>#VALUE!</v>
      </c>
      <c r="J735" s="148" t="e">
        <f t="shared" si="242"/>
        <v>#VALUE!</v>
      </c>
      <c r="K735" s="148" t="e">
        <f t="shared" si="253"/>
        <v>#VALUE!</v>
      </c>
      <c r="L735" s="148" t="e">
        <f t="shared" si="254"/>
        <v>#VALUE!</v>
      </c>
      <c r="M735" s="148" t="e">
        <f t="shared" si="243"/>
        <v>#VALUE!</v>
      </c>
      <c r="N735" s="148" t="e">
        <f t="shared" si="246"/>
        <v>#VALUE!</v>
      </c>
      <c r="O735" s="148"/>
      <c r="P735" s="148"/>
      <c r="Q735" s="148" t="e">
        <f t="shared" si="255"/>
        <v>#VALUE!</v>
      </c>
      <c r="R735" s="148" t="e">
        <f t="shared" si="256"/>
        <v>#VALUE!</v>
      </c>
      <c r="S735" s="137" t="e">
        <f t="shared" si="244"/>
        <v>#VALUE!</v>
      </c>
      <c r="T735" s="275" t="e">
        <f t="shared" si="238"/>
        <v>#VALUE!</v>
      </c>
      <c r="U735" s="275" t="e">
        <f t="shared" si="257"/>
        <v>#VALUE!</v>
      </c>
      <c r="V735" s="275" t="e">
        <f t="shared" si="257"/>
        <v>#VALUE!</v>
      </c>
      <c r="W735" s="275" t="e">
        <f t="shared" si="257"/>
        <v>#VALUE!</v>
      </c>
      <c r="X735" s="275" t="e">
        <f t="shared" si="257"/>
        <v>#VALUE!</v>
      </c>
      <c r="Y735" s="275" t="e">
        <f t="shared" si="257"/>
        <v>#VALUE!</v>
      </c>
      <c r="Z735" s="275" t="e">
        <f t="shared" si="257"/>
        <v>#VALUE!</v>
      </c>
      <c r="AA735" s="275" t="e">
        <f t="shared" si="257"/>
        <v>#VALUE!</v>
      </c>
      <c r="AB735" s="275" t="e">
        <f t="shared" si="257"/>
        <v>#VALUE!</v>
      </c>
      <c r="AC735" s="275" t="e">
        <f t="shared" si="257"/>
        <v>#VALUE!</v>
      </c>
      <c r="AD735" s="275" t="e">
        <f t="shared" si="257"/>
        <v>#VALUE!</v>
      </c>
      <c r="AE735" s="276" t="e">
        <f t="shared" si="247"/>
        <v>#VALUE!</v>
      </c>
    </row>
    <row r="736" spans="1:31">
      <c r="A736" s="133" t="e">
        <f t="shared" si="248"/>
        <v>#VALUE!</v>
      </c>
      <c r="B736" s="134" t="e">
        <f t="shared" si="249"/>
        <v>#VALUE!</v>
      </c>
      <c r="C736" s="134" t="e">
        <f t="shared" si="250"/>
        <v>#VALUE!</v>
      </c>
      <c r="D736" s="135" t="e">
        <f t="shared" si="251"/>
        <v>#VALUE!</v>
      </c>
      <c r="E736" s="150" t="e">
        <f t="shared" si="239"/>
        <v>#VALUE!</v>
      </c>
      <c r="F736" s="150" t="e">
        <f t="shared" si="240"/>
        <v>#VALUE!</v>
      </c>
      <c r="G736" s="136" t="e">
        <f t="shared" si="241"/>
        <v>#VALUE!</v>
      </c>
      <c r="H736" s="148" t="e">
        <f t="shared" si="245"/>
        <v>#VALUE!</v>
      </c>
      <c r="I736" s="148" t="e">
        <f t="shared" si="252"/>
        <v>#VALUE!</v>
      </c>
      <c r="J736" s="148" t="e">
        <f t="shared" si="242"/>
        <v>#VALUE!</v>
      </c>
      <c r="K736" s="148" t="e">
        <f t="shared" si="253"/>
        <v>#VALUE!</v>
      </c>
      <c r="L736" s="148" t="e">
        <f t="shared" si="254"/>
        <v>#VALUE!</v>
      </c>
      <c r="M736" s="148" t="e">
        <f t="shared" si="243"/>
        <v>#VALUE!</v>
      </c>
      <c r="N736" s="148" t="e">
        <f t="shared" si="246"/>
        <v>#VALUE!</v>
      </c>
      <c r="O736" s="148"/>
      <c r="P736" s="148"/>
      <c r="Q736" s="148" t="e">
        <f t="shared" si="255"/>
        <v>#VALUE!</v>
      </c>
      <c r="R736" s="148" t="e">
        <f t="shared" si="256"/>
        <v>#VALUE!</v>
      </c>
      <c r="S736" s="137" t="e">
        <f t="shared" si="244"/>
        <v>#VALUE!</v>
      </c>
      <c r="T736" s="275" t="e">
        <f t="shared" si="238"/>
        <v>#VALUE!</v>
      </c>
      <c r="U736" s="275" t="e">
        <f t="shared" si="257"/>
        <v>#VALUE!</v>
      </c>
      <c r="V736" s="275" t="e">
        <f t="shared" si="257"/>
        <v>#VALUE!</v>
      </c>
      <c r="W736" s="275" t="e">
        <f t="shared" si="257"/>
        <v>#VALUE!</v>
      </c>
      <c r="X736" s="275" t="e">
        <f t="shared" si="257"/>
        <v>#VALUE!</v>
      </c>
      <c r="Y736" s="275" t="e">
        <f t="shared" si="257"/>
        <v>#VALUE!</v>
      </c>
      <c r="Z736" s="275" t="e">
        <f t="shared" si="257"/>
        <v>#VALUE!</v>
      </c>
      <c r="AA736" s="275" t="e">
        <f t="shared" si="257"/>
        <v>#VALUE!</v>
      </c>
      <c r="AB736" s="275" t="e">
        <f t="shared" si="257"/>
        <v>#VALUE!</v>
      </c>
      <c r="AC736" s="275" t="e">
        <f t="shared" si="257"/>
        <v>#VALUE!</v>
      </c>
      <c r="AD736" s="275" t="e">
        <f t="shared" si="257"/>
        <v>#VALUE!</v>
      </c>
      <c r="AE736" s="276" t="e">
        <f t="shared" si="247"/>
        <v>#VALUE!</v>
      </c>
    </row>
    <row r="737" spans="1:31">
      <c r="A737" s="133" t="e">
        <f t="shared" si="248"/>
        <v>#VALUE!</v>
      </c>
      <c r="B737" s="134" t="e">
        <f t="shared" si="249"/>
        <v>#VALUE!</v>
      </c>
      <c r="C737" s="134" t="e">
        <f t="shared" si="250"/>
        <v>#VALUE!</v>
      </c>
      <c r="D737" s="135" t="e">
        <f t="shared" si="251"/>
        <v>#VALUE!</v>
      </c>
      <c r="E737" s="150" t="e">
        <f t="shared" si="239"/>
        <v>#VALUE!</v>
      </c>
      <c r="F737" s="150" t="e">
        <f t="shared" si="240"/>
        <v>#VALUE!</v>
      </c>
      <c r="G737" s="136" t="e">
        <f t="shared" si="241"/>
        <v>#VALUE!</v>
      </c>
      <c r="H737" s="148" t="e">
        <f t="shared" si="245"/>
        <v>#VALUE!</v>
      </c>
      <c r="I737" s="148" t="e">
        <f t="shared" si="252"/>
        <v>#VALUE!</v>
      </c>
      <c r="J737" s="148" t="e">
        <f t="shared" si="242"/>
        <v>#VALUE!</v>
      </c>
      <c r="K737" s="148" t="e">
        <f t="shared" si="253"/>
        <v>#VALUE!</v>
      </c>
      <c r="L737" s="148" t="e">
        <f t="shared" si="254"/>
        <v>#VALUE!</v>
      </c>
      <c r="M737" s="148" t="e">
        <f t="shared" si="243"/>
        <v>#VALUE!</v>
      </c>
      <c r="N737" s="148" t="e">
        <f t="shared" si="246"/>
        <v>#VALUE!</v>
      </c>
      <c r="O737" s="148"/>
      <c r="P737" s="148"/>
      <c r="Q737" s="148" t="e">
        <f t="shared" si="255"/>
        <v>#VALUE!</v>
      </c>
      <c r="R737" s="148" t="e">
        <f t="shared" si="256"/>
        <v>#VALUE!</v>
      </c>
      <c r="S737" s="137" t="e">
        <f t="shared" si="244"/>
        <v>#VALUE!</v>
      </c>
      <c r="T737" s="275" t="e">
        <f t="shared" si="238"/>
        <v>#VALUE!</v>
      </c>
      <c r="U737" s="275" t="e">
        <f t="shared" si="257"/>
        <v>#VALUE!</v>
      </c>
      <c r="V737" s="275" t="e">
        <f t="shared" si="257"/>
        <v>#VALUE!</v>
      </c>
      <c r="W737" s="275" t="e">
        <f t="shared" si="257"/>
        <v>#VALUE!</v>
      </c>
      <c r="X737" s="275" t="e">
        <f t="shared" si="257"/>
        <v>#VALUE!</v>
      </c>
      <c r="Y737" s="275" t="e">
        <f t="shared" si="257"/>
        <v>#VALUE!</v>
      </c>
      <c r="Z737" s="275" t="e">
        <f t="shared" si="257"/>
        <v>#VALUE!</v>
      </c>
      <c r="AA737" s="275" t="e">
        <f t="shared" si="257"/>
        <v>#VALUE!</v>
      </c>
      <c r="AB737" s="275" t="e">
        <f t="shared" si="257"/>
        <v>#VALUE!</v>
      </c>
      <c r="AC737" s="275" t="e">
        <f t="shared" si="257"/>
        <v>#VALUE!</v>
      </c>
      <c r="AD737" s="275" t="e">
        <f t="shared" si="257"/>
        <v>#VALUE!</v>
      </c>
      <c r="AE737" s="276" t="e">
        <f t="shared" si="247"/>
        <v>#VALUE!</v>
      </c>
    </row>
    <row r="738" spans="1:31">
      <c r="A738" s="133" t="e">
        <f t="shared" si="248"/>
        <v>#VALUE!</v>
      </c>
      <c r="B738" s="134" t="e">
        <f t="shared" si="249"/>
        <v>#VALUE!</v>
      </c>
      <c r="C738" s="134" t="e">
        <f t="shared" si="250"/>
        <v>#VALUE!</v>
      </c>
      <c r="D738" s="135" t="e">
        <f t="shared" si="251"/>
        <v>#VALUE!</v>
      </c>
      <c r="E738" s="150" t="e">
        <f t="shared" si="239"/>
        <v>#VALUE!</v>
      </c>
      <c r="F738" s="150" t="e">
        <f t="shared" si="240"/>
        <v>#VALUE!</v>
      </c>
      <c r="G738" s="136" t="e">
        <f t="shared" si="241"/>
        <v>#VALUE!</v>
      </c>
      <c r="H738" s="148" t="e">
        <f t="shared" si="245"/>
        <v>#VALUE!</v>
      </c>
      <c r="I738" s="148" t="e">
        <f t="shared" si="252"/>
        <v>#VALUE!</v>
      </c>
      <c r="J738" s="148" t="e">
        <f t="shared" si="242"/>
        <v>#VALUE!</v>
      </c>
      <c r="K738" s="148" t="e">
        <f t="shared" si="253"/>
        <v>#VALUE!</v>
      </c>
      <c r="L738" s="148" t="e">
        <f t="shared" si="254"/>
        <v>#VALUE!</v>
      </c>
      <c r="M738" s="148" t="e">
        <f t="shared" si="243"/>
        <v>#VALUE!</v>
      </c>
      <c r="N738" s="148" t="e">
        <f t="shared" si="246"/>
        <v>#VALUE!</v>
      </c>
      <c r="O738" s="148"/>
      <c r="P738" s="148"/>
      <c r="Q738" s="148" t="e">
        <f t="shared" si="255"/>
        <v>#VALUE!</v>
      </c>
      <c r="R738" s="148" t="e">
        <f t="shared" si="256"/>
        <v>#VALUE!</v>
      </c>
      <c r="S738" s="137" t="e">
        <f t="shared" si="244"/>
        <v>#VALUE!</v>
      </c>
      <c r="T738" s="275" t="e">
        <f t="shared" si="238"/>
        <v>#VALUE!</v>
      </c>
      <c r="U738" s="275" t="e">
        <f t="shared" si="257"/>
        <v>#VALUE!</v>
      </c>
      <c r="V738" s="275" t="e">
        <f t="shared" si="257"/>
        <v>#VALUE!</v>
      </c>
      <c r="W738" s="275" t="e">
        <f t="shared" si="257"/>
        <v>#VALUE!</v>
      </c>
      <c r="X738" s="275" t="e">
        <f t="shared" si="257"/>
        <v>#VALUE!</v>
      </c>
      <c r="Y738" s="275" t="e">
        <f t="shared" si="257"/>
        <v>#VALUE!</v>
      </c>
      <c r="Z738" s="275" t="e">
        <f t="shared" si="257"/>
        <v>#VALUE!</v>
      </c>
      <c r="AA738" s="275" t="e">
        <f t="shared" si="257"/>
        <v>#VALUE!</v>
      </c>
      <c r="AB738" s="275" t="e">
        <f t="shared" si="257"/>
        <v>#VALUE!</v>
      </c>
      <c r="AC738" s="275" t="e">
        <f t="shared" si="257"/>
        <v>#VALUE!</v>
      </c>
      <c r="AD738" s="275" t="e">
        <f t="shared" si="257"/>
        <v>#VALUE!</v>
      </c>
      <c r="AE738" s="276" t="e">
        <f t="shared" si="247"/>
        <v>#VALUE!</v>
      </c>
    </row>
    <row r="739" spans="1:31">
      <c r="A739" s="133" t="e">
        <f t="shared" si="248"/>
        <v>#VALUE!</v>
      </c>
      <c r="B739" s="134" t="e">
        <f t="shared" si="249"/>
        <v>#VALUE!</v>
      </c>
      <c r="C739" s="134" t="e">
        <f t="shared" si="250"/>
        <v>#VALUE!</v>
      </c>
      <c r="D739" s="135" t="e">
        <f t="shared" si="251"/>
        <v>#VALUE!</v>
      </c>
      <c r="E739" s="150" t="e">
        <f t="shared" si="239"/>
        <v>#VALUE!</v>
      </c>
      <c r="F739" s="150" t="e">
        <f t="shared" si="240"/>
        <v>#VALUE!</v>
      </c>
      <c r="G739" s="136" t="e">
        <f t="shared" si="241"/>
        <v>#VALUE!</v>
      </c>
      <c r="H739" s="148" t="e">
        <f t="shared" si="245"/>
        <v>#VALUE!</v>
      </c>
      <c r="I739" s="148" t="e">
        <f t="shared" si="252"/>
        <v>#VALUE!</v>
      </c>
      <c r="J739" s="148" t="e">
        <f t="shared" si="242"/>
        <v>#VALUE!</v>
      </c>
      <c r="K739" s="148" t="e">
        <f t="shared" si="253"/>
        <v>#VALUE!</v>
      </c>
      <c r="L739" s="148" t="e">
        <f t="shared" si="254"/>
        <v>#VALUE!</v>
      </c>
      <c r="M739" s="148" t="e">
        <f t="shared" si="243"/>
        <v>#VALUE!</v>
      </c>
      <c r="N739" s="148" t="e">
        <f t="shared" si="246"/>
        <v>#VALUE!</v>
      </c>
      <c r="O739" s="148"/>
      <c r="P739" s="148"/>
      <c r="Q739" s="148" t="e">
        <f t="shared" si="255"/>
        <v>#VALUE!</v>
      </c>
      <c r="R739" s="148" t="e">
        <f t="shared" si="256"/>
        <v>#VALUE!</v>
      </c>
      <c r="S739" s="137" t="e">
        <f t="shared" si="244"/>
        <v>#VALUE!</v>
      </c>
      <c r="T739" s="275" t="e">
        <f t="shared" si="238"/>
        <v>#VALUE!</v>
      </c>
      <c r="U739" s="275" t="e">
        <f t="shared" si="257"/>
        <v>#VALUE!</v>
      </c>
      <c r="V739" s="275" t="e">
        <f t="shared" si="257"/>
        <v>#VALUE!</v>
      </c>
      <c r="W739" s="275" t="e">
        <f t="shared" si="257"/>
        <v>#VALUE!</v>
      </c>
      <c r="X739" s="275" t="e">
        <f t="shared" si="257"/>
        <v>#VALUE!</v>
      </c>
      <c r="Y739" s="275" t="e">
        <f t="shared" si="257"/>
        <v>#VALUE!</v>
      </c>
      <c r="Z739" s="275" t="e">
        <f t="shared" si="257"/>
        <v>#VALUE!</v>
      </c>
      <c r="AA739" s="275" t="e">
        <f t="shared" si="257"/>
        <v>#VALUE!</v>
      </c>
      <c r="AB739" s="275" t="e">
        <f t="shared" si="257"/>
        <v>#VALUE!</v>
      </c>
      <c r="AC739" s="275" t="e">
        <f t="shared" si="257"/>
        <v>#VALUE!</v>
      </c>
      <c r="AD739" s="275" t="e">
        <f t="shared" si="257"/>
        <v>#VALUE!</v>
      </c>
      <c r="AE739" s="276" t="e">
        <f t="shared" si="247"/>
        <v>#VALUE!</v>
      </c>
    </row>
    <row r="740" spans="1:31">
      <c r="A740" s="133" t="e">
        <f t="shared" si="248"/>
        <v>#VALUE!</v>
      </c>
      <c r="B740" s="134" t="e">
        <f t="shared" si="249"/>
        <v>#VALUE!</v>
      </c>
      <c r="C740" s="134" t="e">
        <f t="shared" si="250"/>
        <v>#VALUE!</v>
      </c>
      <c r="D740" s="135" t="e">
        <f t="shared" si="251"/>
        <v>#VALUE!</v>
      </c>
      <c r="E740" s="150" t="e">
        <f t="shared" si="239"/>
        <v>#VALUE!</v>
      </c>
      <c r="F740" s="150" t="e">
        <f t="shared" si="240"/>
        <v>#VALUE!</v>
      </c>
      <c r="G740" s="136" t="e">
        <f t="shared" si="241"/>
        <v>#VALUE!</v>
      </c>
      <c r="H740" s="148" t="e">
        <f t="shared" si="245"/>
        <v>#VALUE!</v>
      </c>
      <c r="I740" s="148" t="e">
        <f t="shared" si="252"/>
        <v>#VALUE!</v>
      </c>
      <c r="J740" s="148" t="e">
        <f t="shared" si="242"/>
        <v>#VALUE!</v>
      </c>
      <c r="K740" s="148" t="e">
        <f t="shared" si="253"/>
        <v>#VALUE!</v>
      </c>
      <c r="L740" s="148" t="e">
        <f t="shared" si="254"/>
        <v>#VALUE!</v>
      </c>
      <c r="M740" s="148" t="e">
        <f t="shared" si="243"/>
        <v>#VALUE!</v>
      </c>
      <c r="N740" s="148" t="e">
        <f t="shared" si="246"/>
        <v>#VALUE!</v>
      </c>
      <c r="O740" s="148"/>
      <c r="P740" s="148"/>
      <c r="Q740" s="148" t="e">
        <f t="shared" si="255"/>
        <v>#VALUE!</v>
      </c>
      <c r="R740" s="148" t="e">
        <f t="shared" si="256"/>
        <v>#VALUE!</v>
      </c>
      <c r="S740" s="137" t="e">
        <f t="shared" si="244"/>
        <v>#VALUE!</v>
      </c>
      <c r="T740" s="275" t="e">
        <f t="shared" si="238"/>
        <v>#VALUE!</v>
      </c>
      <c r="U740" s="275" t="e">
        <f t="shared" si="257"/>
        <v>#VALUE!</v>
      </c>
      <c r="V740" s="275" t="e">
        <f t="shared" si="257"/>
        <v>#VALUE!</v>
      </c>
      <c r="W740" s="275" t="e">
        <f t="shared" si="257"/>
        <v>#VALUE!</v>
      </c>
      <c r="X740" s="275" t="e">
        <f t="shared" si="257"/>
        <v>#VALUE!</v>
      </c>
      <c r="Y740" s="275" t="e">
        <f t="shared" si="257"/>
        <v>#VALUE!</v>
      </c>
      <c r="Z740" s="275" t="e">
        <f t="shared" si="257"/>
        <v>#VALUE!</v>
      </c>
      <c r="AA740" s="275" t="e">
        <f t="shared" si="257"/>
        <v>#VALUE!</v>
      </c>
      <c r="AB740" s="275" t="e">
        <f t="shared" si="257"/>
        <v>#VALUE!</v>
      </c>
      <c r="AC740" s="275" t="e">
        <f t="shared" si="257"/>
        <v>#VALUE!</v>
      </c>
      <c r="AD740" s="275" t="e">
        <f t="shared" si="257"/>
        <v>#VALUE!</v>
      </c>
      <c r="AE740" s="276" t="e">
        <f t="shared" si="247"/>
        <v>#VALUE!</v>
      </c>
    </row>
    <row r="741" spans="1:31">
      <c r="A741" s="133" t="e">
        <f t="shared" si="248"/>
        <v>#VALUE!</v>
      </c>
      <c r="B741" s="134" t="e">
        <f t="shared" si="249"/>
        <v>#VALUE!</v>
      </c>
      <c r="C741" s="134" t="e">
        <f t="shared" si="250"/>
        <v>#VALUE!</v>
      </c>
      <c r="D741" s="135" t="e">
        <f t="shared" si="251"/>
        <v>#VALUE!</v>
      </c>
      <c r="E741" s="150" t="e">
        <f t="shared" si="239"/>
        <v>#VALUE!</v>
      </c>
      <c r="F741" s="150" t="e">
        <f t="shared" si="240"/>
        <v>#VALUE!</v>
      </c>
      <c r="G741" s="136" t="e">
        <f t="shared" si="241"/>
        <v>#VALUE!</v>
      </c>
      <c r="H741" s="148" t="e">
        <f t="shared" si="245"/>
        <v>#VALUE!</v>
      </c>
      <c r="I741" s="148" t="e">
        <f t="shared" si="252"/>
        <v>#VALUE!</v>
      </c>
      <c r="J741" s="148" t="e">
        <f t="shared" si="242"/>
        <v>#VALUE!</v>
      </c>
      <c r="K741" s="148" t="e">
        <f t="shared" si="253"/>
        <v>#VALUE!</v>
      </c>
      <c r="L741" s="148" t="e">
        <f t="shared" si="254"/>
        <v>#VALUE!</v>
      </c>
      <c r="M741" s="148" t="e">
        <f t="shared" si="243"/>
        <v>#VALUE!</v>
      </c>
      <c r="N741" s="148" t="e">
        <f t="shared" si="246"/>
        <v>#VALUE!</v>
      </c>
      <c r="O741" s="148"/>
      <c r="P741" s="148"/>
      <c r="Q741" s="148" t="e">
        <f t="shared" si="255"/>
        <v>#VALUE!</v>
      </c>
      <c r="R741" s="148" t="e">
        <f t="shared" si="256"/>
        <v>#VALUE!</v>
      </c>
      <c r="S741" s="137" t="e">
        <f t="shared" si="244"/>
        <v>#VALUE!</v>
      </c>
      <c r="T741" s="275" t="e">
        <f t="shared" si="238"/>
        <v>#VALUE!</v>
      </c>
      <c r="U741" s="275" t="e">
        <f t="shared" si="257"/>
        <v>#VALUE!</v>
      </c>
      <c r="V741" s="275" t="e">
        <f t="shared" si="257"/>
        <v>#VALUE!</v>
      </c>
      <c r="W741" s="275" t="e">
        <f t="shared" si="257"/>
        <v>#VALUE!</v>
      </c>
      <c r="X741" s="275" t="e">
        <f t="shared" si="257"/>
        <v>#VALUE!</v>
      </c>
      <c r="Y741" s="275" t="e">
        <f t="shared" si="257"/>
        <v>#VALUE!</v>
      </c>
      <c r="Z741" s="275" t="e">
        <f t="shared" si="257"/>
        <v>#VALUE!</v>
      </c>
      <c r="AA741" s="275" t="e">
        <f t="shared" si="257"/>
        <v>#VALUE!</v>
      </c>
      <c r="AB741" s="275" t="e">
        <f t="shared" si="257"/>
        <v>#VALUE!</v>
      </c>
      <c r="AC741" s="275" t="e">
        <f t="shared" si="257"/>
        <v>#VALUE!</v>
      </c>
      <c r="AD741" s="275" t="e">
        <f t="shared" si="257"/>
        <v>#VALUE!</v>
      </c>
      <c r="AE741" s="276" t="e">
        <f t="shared" si="247"/>
        <v>#VALUE!</v>
      </c>
    </row>
    <row r="742" spans="1:31">
      <c r="A742" s="133" t="e">
        <f t="shared" si="248"/>
        <v>#VALUE!</v>
      </c>
      <c r="B742" s="134" t="e">
        <f t="shared" si="249"/>
        <v>#VALUE!</v>
      </c>
      <c r="C742" s="134" t="e">
        <f t="shared" si="250"/>
        <v>#VALUE!</v>
      </c>
      <c r="D742" s="135" t="e">
        <f t="shared" si="251"/>
        <v>#VALUE!</v>
      </c>
      <c r="E742" s="150" t="e">
        <f t="shared" si="239"/>
        <v>#VALUE!</v>
      </c>
      <c r="F742" s="150" t="e">
        <f t="shared" si="240"/>
        <v>#VALUE!</v>
      </c>
      <c r="G742" s="136" t="e">
        <f t="shared" si="241"/>
        <v>#VALUE!</v>
      </c>
      <c r="H742" s="148" t="e">
        <f t="shared" si="245"/>
        <v>#VALUE!</v>
      </c>
      <c r="I742" s="148" t="e">
        <f t="shared" si="252"/>
        <v>#VALUE!</v>
      </c>
      <c r="J742" s="148" t="e">
        <f t="shared" si="242"/>
        <v>#VALUE!</v>
      </c>
      <c r="K742" s="148" t="e">
        <f t="shared" si="253"/>
        <v>#VALUE!</v>
      </c>
      <c r="L742" s="148" t="e">
        <f t="shared" si="254"/>
        <v>#VALUE!</v>
      </c>
      <c r="M742" s="148" t="e">
        <f t="shared" si="243"/>
        <v>#VALUE!</v>
      </c>
      <c r="N742" s="148" t="e">
        <f t="shared" si="246"/>
        <v>#VALUE!</v>
      </c>
      <c r="O742" s="148"/>
      <c r="P742" s="148"/>
      <c r="Q742" s="148" t="e">
        <f t="shared" si="255"/>
        <v>#VALUE!</v>
      </c>
      <c r="R742" s="148" t="e">
        <f t="shared" si="256"/>
        <v>#VALUE!</v>
      </c>
      <c r="S742" s="137" t="e">
        <f t="shared" si="244"/>
        <v>#VALUE!</v>
      </c>
      <c r="T742" s="275" t="e">
        <f t="shared" si="238"/>
        <v>#VALUE!</v>
      </c>
      <c r="U742" s="275" t="e">
        <f t="shared" si="257"/>
        <v>#VALUE!</v>
      </c>
      <c r="V742" s="275" t="e">
        <f t="shared" si="257"/>
        <v>#VALUE!</v>
      </c>
      <c r="W742" s="275" t="e">
        <f t="shared" si="257"/>
        <v>#VALUE!</v>
      </c>
      <c r="X742" s="275" t="e">
        <f t="shared" si="257"/>
        <v>#VALUE!</v>
      </c>
      <c r="Y742" s="275" t="e">
        <f t="shared" si="257"/>
        <v>#VALUE!</v>
      </c>
      <c r="Z742" s="275" t="e">
        <f t="shared" si="257"/>
        <v>#VALUE!</v>
      </c>
      <c r="AA742" s="275" t="e">
        <f t="shared" si="257"/>
        <v>#VALUE!</v>
      </c>
      <c r="AB742" s="275" t="e">
        <f t="shared" si="257"/>
        <v>#VALUE!</v>
      </c>
      <c r="AC742" s="275" t="e">
        <f t="shared" si="257"/>
        <v>#VALUE!</v>
      </c>
      <c r="AD742" s="275" t="e">
        <f t="shared" si="257"/>
        <v>#VALUE!</v>
      </c>
      <c r="AE742" s="276" t="e">
        <f t="shared" si="247"/>
        <v>#VALUE!</v>
      </c>
    </row>
    <row r="743" spans="1:31">
      <c r="A743" s="133" t="e">
        <f t="shared" si="248"/>
        <v>#VALUE!</v>
      </c>
      <c r="B743" s="134" t="e">
        <f t="shared" si="249"/>
        <v>#VALUE!</v>
      </c>
      <c r="C743" s="134" t="e">
        <f t="shared" si="250"/>
        <v>#VALUE!</v>
      </c>
      <c r="D743" s="135" t="e">
        <f t="shared" si="251"/>
        <v>#VALUE!</v>
      </c>
      <c r="E743" s="150" t="e">
        <f t="shared" si="239"/>
        <v>#VALUE!</v>
      </c>
      <c r="F743" s="150" t="e">
        <f t="shared" si="240"/>
        <v>#VALUE!</v>
      </c>
      <c r="G743" s="136" t="e">
        <f t="shared" si="241"/>
        <v>#VALUE!</v>
      </c>
      <c r="H743" s="148" t="e">
        <f t="shared" si="245"/>
        <v>#VALUE!</v>
      </c>
      <c r="I743" s="148" t="e">
        <f t="shared" si="252"/>
        <v>#VALUE!</v>
      </c>
      <c r="J743" s="148" t="e">
        <f t="shared" si="242"/>
        <v>#VALUE!</v>
      </c>
      <c r="K743" s="148" t="e">
        <f t="shared" si="253"/>
        <v>#VALUE!</v>
      </c>
      <c r="L743" s="148" t="e">
        <f t="shared" si="254"/>
        <v>#VALUE!</v>
      </c>
      <c r="M743" s="148" t="e">
        <f t="shared" si="243"/>
        <v>#VALUE!</v>
      </c>
      <c r="N743" s="148" t="e">
        <f t="shared" si="246"/>
        <v>#VALUE!</v>
      </c>
      <c r="O743" s="148"/>
      <c r="P743" s="148"/>
      <c r="Q743" s="148" t="e">
        <f t="shared" si="255"/>
        <v>#VALUE!</v>
      </c>
      <c r="R743" s="148" t="e">
        <f t="shared" si="256"/>
        <v>#VALUE!</v>
      </c>
      <c r="S743" s="137" t="e">
        <f t="shared" si="244"/>
        <v>#VALUE!</v>
      </c>
      <c r="T743" s="275" t="e">
        <f t="shared" si="238"/>
        <v>#VALUE!</v>
      </c>
      <c r="U743" s="275" t="e">
        <f t="shared" si="257"/>
        <v>#VALUE!</v>
      </c>
      <c r="V743" s="275" t="e">
        <f t="shared" si="257"/>
        <v>#VALUE!</v>
      </c>
      <c r="W743" s="275" t="e">
        <f t="shared" si="257"/>
        <v>#VALUE!</v>
      </c>
      <c r="X743" s="275" t="e">
        <f t="shared" si="257"/>
        <v>#VALUE!</v>
      </c>
      <c r="Y743" s="275" t="e">
        <f t="shared" si="257"/>
        <v>#VALUE!</v>
      </c>
      <c r="Z743" s="275" t="e">
        <f t="shared" si="257"/>
        <v>#VALUE!</v>
      </c>
      <c r="AA743" s="275" t="e">
        <f t="shared" si="257"/>
        <v>#VALUE!</v>
      </c>
      <c r="AB743" s="275" t="e">
        <f t="shared" si="257"/>
        <v>#VALUE!</v>
      </c>
      <c r="AC743" s="275" t="e">
        <f t="shared" si="257"/>
        <v>#VALUE!</v>
      </c>
      <c r="AD743" s="275" t="e">
        <f t="shared" si="257"/>
        <v>#VALUE!</v>
      </c>
      <c r="AE743" s="276" t="e">
        <f t="shared" si="247"/>
        <v>#VALUE!</v>
      </c>
    </row>
    <row r="744" spans="1:31">
      <c r="A744" s="133" t="e">
        <f t="shared" si="248"/>
        <v>#VALUE!</v>
      </c>
      <c r="B744" s="134" t="e">
        <f t="shared" si="249"/>
        <v>#VALUE!</v>
      </c>
      <c r="C744" s="134" t="e">
        <f t="shared" si="250"/>
        <v>#VALUE!</v>
      </c>
      <c r="D744" s="135" t="e">
        <f t="shared" si="251"/>
        <v>#VALUE!</v>
      </c>
      <c r="E744" s="150" t="e">
        <f t="shared" si="239"/>
        <v>#VALUE!</v>
      </c>
      <c r="F744" s="150" t="e">
        <f t="shared" si="240"/>
        <v>#VALUE!</v>
      </c>
      <c r="G744" s="136" t="e">
        <f t="shared" si="241"/>
        <v>#VALUE!</v>
      </c>
      <c r="H744" s="148" t="e">
        <f t="shared" si="245"/>
        <v>#VALUE!</v>
      </c>
      <c r="I744" s="148" t="e">
        <f t="shared" si="252"/>
        <v>#VALUE!</v>
      </c>
      <c r="J744" s="148" t="e">
        <f t="shared" si="242"/>
        <v>#VALUE!</v>
      </c>
      <c r="K744" s="148" t="e">
        <f t="shared" si="253"/>
        <v>#VALUE!</v>
      </c>
      <c r="L744" s="148" t="e">
        <f t="shared" si="254"/>
        <v>#VALUE!</v>
      </c>
      <c r="M744" s="148" t="e">
        <f t="shared" si="243"/>
        <v>#VALUE!</v>
      </c>
      <c r="N744" s="148" t="e">
        <f t="shared" si="246"/>
        <v>#VALUE!</v>
      </c>
      <c r="O744" s="148"/>
      <c r="P744" s="148"/>
      <c r="Q744" s="148" t="e">
        <f t="shared" si="255"/>
        <v>#VALUE!</v>
      </c>
      <c r="R744" s="148" t="e">
        <f t="shared" si="256"/>
        <v>#VALUE!</v>
      </c>
      <c r="S744" s="137" t="e">
        <f t="shared" si="244"/>
        <v>#VALUE!</v>
      </c>
      <c r="T744" s="275" t="e">
        <f t="shared" si="238"/>
        <v>#VALUE!</v>
      </c>
      <c r="U744" s="275" t="e">
        <f t="shared" si="257"/>
        <v>#VALUE!</v>
      </c>
      <c r="V744" s="275" t="e">
        <f t="shared" si="257"/>
        <v>#VALUE!</v>
      </c>
      <c r="W744" s="275" t="e">
        <f t="shared" si="257"/>
        <v>#VALUE!</v>
      </c>
      <c r="X744" s="275" t="e">
        <f t="shared" si="257"/>
        <v>#VALUE!</v>
      </c>
      <c r="Y744" s="275" t="e">
        <f t="shared" si="257"/>
        <v>#VALUE!</v>
      </c>
      <c r="Z744" s="275" t="e">
        <f t="shared" si="257"/>
        <v>#VALUE!</v>
      </c>
      <c r="AA744" s="275" t="e">
        <f t="shared" si="257"/>
        <v>#VALUE!</v>
      </c>
      <c r="AB744" s="275" t="e">
        <f t="shared" si="257"/>
        <v>#VALUE!</v>
      </c>
      <c r="AC744" s="275" t="e">
        <f t="shared" si="257"/>
        <v>#VALUE!</v>
      </c>
      <c r="AD744" s="275" t="e">
        <f t="shared" si="257"/>
        <v>#VALUE!</v>
      </c>
      <c r="AE744" s="276" t="e">
        <f t="shared" si="247"/>
        <v>#VALUE!</v>
      </c>
    </row>
    <row r="745" spans="1:31">
      <c r="A745" s="133" t="e">
        <f t="shared" si="248"/>
        <v>#VALUE!</v>
      </c>
      <c r="B745" s="134" t="e">
        <f t="shared" si="249"/>
        <v>#VALUE!</v>
      </c>
      <c r="C745" s="134" t="e">
        <f t="shared" si="250"/>
        <v>#VALUE!</v>
      </c>
      <c r="D745" s="135" t="e">
        <f t="shared" si="251"/>
        <v>#VALUE!</v>
      </c>
      <c r="E745" s="150" t="e">
        <f t="shared" si="239"/>
        <v>#VALUE!</v>
      </c>
      <c r="F745" s="150" t="e">
        <f t="shared" si="240"/>
        <v>#VALUE!</v>
      </c>
      <c r="G745" s="136" t="e">
        <f t="shared" si="241"/>
        <v>#VALUE!</v>
      </c>
      <c r="H745" s="148" t="e">
        <f t="shared" si="245"/>
        <v>#VALUE!</v>
      </c>
      <c r="I745" s="148" t="e">
        <f t="shared" si="252"/>
        <v>#VALUE!</v>
      </c>
      <c r="J745" s="148" t="e">
        <f t="shared" si="242"/>
        <v>#VALUE!</v>
      </c>
      <c r="K745" s="148" t="e">
        <f t="shared" si="253"/>
        <v>#VALUE!</v>
      </c>
      <c r="L745" s="148" t="e">
        <f t="shared" si="254"/>
        <v>#VALUE!</v>
      </c>
      <c r="M745" s="148" t="e">
        <f t="shared" si="243"/>
        <v>#VALUE!</v>
      </c>
      <c r="N745" s="148" t="e">
        <f t="shared" si="246"/>
        <v>#VALUE!</v>
      </c>
      <c r="O745" s="148"/>
      <c r="P745" s="148"/>
      <c r="Q745" s="148" t="e">
        <f t="shared" si="255"/>
        <v>#VALUE!</v>
      </c>
      <c r="R745" s="148" t="e">
        <f t="shared" si="256"/>
        <v>#VALUE!</v>
      </c>
      <c r="S745" s="137" t="e">
        <f t="shared" si="244"/>
        <v>#VALUE!</v>
      </c>
      <c r="T745" s="275" t="e">
        <f t="shared" si="238"/>
        <v>#VALUE!</v>
      </c>
      <c r="U745" s="275" t="e">
        <f t="shared" si="257"/>
        <v>#VALUE!</v>
      </c>
      <c r="V745" s="275" t="e">
        <f t="shared" si="257"/>
        <v>#VALUE!</v>
      </c>
      <c r="W745" s="275" t="e">
        <f t="shared" si="257"/>
        <v>#VALUE!</v>
      </c>
      <c r="X745" s="275" t="e">
        <f t="shared" si="257"/>
        <v>#VALUE!</v>
      </c>
      <c r="Y745" s="275" t="e">
        <f t="shared" si="257"/>
        <v>#VALUE!</v>
      </c>
      <c r="Z745" s="275" t="e">
        <f t="shared" si="257"/>
        <v>#VALUE!</v>
      </c>
      <c r="AA745" s="275" t="e">
        <f t="shared" si="257"/>
        <v>#VALUE!</v>
      </c>
      <c r="AB745" s="275" t="e">
        <f t="shared" si="257"/>
        <v>#VALUE!</v>
      </c>
      <c r="AC745" s="275" t="e">
        <f t="shared" si="257"/>
        <v>#VALUE!</v>
      </c>
      <c r="AD745" s="275" t="e">
        <f t="shared" si="257"/>
        <v>#VALUE!</v>
      </c>
      <c r="AE745" s="276" t="e">
        <f t="shared" si="247"/>
        <v>#VALUE!</v>
      </c>
    </row>
    <row r="746" spans="1:31">
      <c r="A746" s="133" t="e">
        <f t="shared" si="248"/>
        <v>#VALUE!</v>
      </c>
      <c r="B746" s="134" t="e">
        <f t="shared" si="249"/>
        <v>#VALUE!</v>
      </c>
      <c r="C746" s="134" t="e">
        <f t="shared" si="250"/>
        <v>#VALUE!</v>
      </c>
      <c r="D746" s="135" t="e">
        <f t="shared" si="251"/>
        <v>#VALUE!</v>
      </c>
      <c r="E746" s="150" t="e">
        <f t="shared" si="239"/>
        <v>#VALUE!</v>
      </c>
      <c r="F746" s="150" t="e">
        <f t="shared" si="240"/>
        <v>#VALUE!</v>
      </c>
      <c r="G746" s="136" t="e">
        <f t="shared" si="241"/>
        <v>#VALUE!</v>
      </c>
      <c r="H746" s="148" t="e">
        <f t="shared" si="245"/>
        <v>#VALUE!</v>
      </c>
      <c r="I746" s="148" t="e">
        <f t="shared" si="252"/>
        <v>#VALUE!</v>
      </c>
      <c r="J746" s="148" t="e">
        <f t="shared" si="242"/>
        <v>#VALUE!</v>
      </c>
      <c r="K746" s="148" t="e">
        <f t="shared" si="253"/>
        <v>#VALUE!</v>
      </c>
      <c r="L746" s="148" t="e">
        <f t="shared" si="254"/>
        <v>#VALUE!</v>
      </c>
      <c r="M746" s="148" t="e">
        <f t="shared" si="243"/>
        <v>#VALUE!</v>
      </c>
      <c r="N746" s="148" t="e">
        <f t="shared" si="246"/>
        <v>#VALUE!</v>
      </c>
      <c r="O746" s="148"/>
      <c r="P746" s="148"/>
      <c r="Q746" s="148" t="e">
        <f t="shared" si="255"/>
        <v>#VALUE!</v>
      </c>
      <c r="R746" s="148" t="e">
        <f t="shared" si="256"/>
        <v>#VALUE!</v>
      </c>
      <c r="S746" s="137" t="e">
        <f t="shared" si="244"/>
        <v>#VALUE!</v>
      </c>
      <c r="T746" s="275" t="e">
        <f t="shared" si="238"/>
        <v>#VALUE!</v>
      </c>
      <c r="U746" s="275" t="e">
        <f t="shared" si="257"/>
        <v>#VALUE!</v>
      </c>
      <c r="V746" s="275" t="e">
        <f t="shared" si="257"/>
        <v>#VALUE!</v>
      </c>
      <c r="W746" s="275" t="e">
        <f t="shared" si="257"/>
        <v>#VALUE!</v>
      </c>
      <c r="X746" s="275" t="e">
        <f t="shared" si="257"/>
        <v>#VALUE!</v>
      </c>
      <c r="Y746" s="275" t="e">
        <f t="shared" si="257"/>
        <v>#VALUE!</v>
      </c>
      <c r="Z746" s="275" t="e">
        <f t="shared" si="257"/>
        <v>#VALUE!</v>
      </c>
      <c r="AA746" s="275" t="e">
        <f t="shared" si="257"/>
        <v>#VALUE!</v>
      </c>
      <c r="AB746" s="275" t="e">
        <f t="shared" si="257"/>
        <v>#VALUE!</v>
      </c>
      <c r="AC746" s="275" t="e">
        <f t="shared" si="257"/>
        <v>#VALUE!</v>
      </c>
      <c r="AD746" s="275" t="e">
        <f t="shared" si="257"/>
        <v>#VALUE!</v>
      </c>
      <c r="AE746" s="276" t="e">
        <f t="shared" si="247"/>
        <v>#VALUE!</v>
      </c>
    </row>
    <row r="747" spans="1:31">
      <c r="A747" s="133" t="e">
        <f t="shared" si="248"/>
        <v>#VALUE!</v>
      </c>
      <c r="B747" s="134" t="e">
        <f t="shared" si="249"/>
        <v>#VALUE!</v>
      </c>
      <c r="C747" s="134" t="e">
        <f t="shared" si="250"/>
        <v>#VALUE!</v>
      </c>
      <c r="D747" s="135" t="e">
        <f t="shared" si="251"/>
        <v>#VALUE!</v>
      </c>
      <c r="E747" s="150" t="e">
        <f t="shared" si="239"/>
        <v>#VALUE!</v>
      </c>
      <c r="F747" s="150" t="e">
        <f t="shared" si="240"/>
        <v>#VALUE!</v>
      </c>
      <c r="G747" s="136" t="e">
        <f t="shared" si="241"/>
        <v>#VALUE!</v>
      </c>
      <c r="H747" s="148" t="e">
        <f t="shared" si="245"/>
        <v>#VALUE!</v>
      </c>
      <c r="I747" s="148" t="e">
        <f t="shared" si="252"/>
        <v>#VALUE!</v>
      </c>
      <c r="J747" s="148" t="e">
        <f t="shared" si="242"/>
        <v>#VALUE!</v>
      </c>
      <c r="K747" s="148" t="e">
        <f t="shared" si="253"/>
        <v>#VALUE!</v>
      </c>
      <c r="L747" s="148" t="e">
        <f t="shared" si="254"/>
        <v>#VALUE!</v>
      </c>
      <c r="M747" s="148" t="e">
        <f t="shared" si="243"/>
        <v>#VALUE!</v>
      </c>
      <c r="N747" s="148" t="e">
        <f t="shared" si="246"/>
        <v>#VALUE!</v>
      </c>
      <c r="O747" s="148"/>
      <c r="P747" s="148"/>
      <c r="Q747" s="148" t="e">
        <f t="shared" si="255"/>
        <v>#VALUE!</v>
      </c>
      <c r="R747" s="148" t="e">
        <f t="shared" si="256"/>
        <v>#VALUE!</v>
      </c>
      <c r="S747" s="137" t="e">
        <f t="shared" si="244"/>
        <v>#VALUE!</v>
      </c>
      <c r="T747" s="275" t="e">
        <f t="shared" si="238"/>
        <v>#VALUE!</v>
      </c>
      <c r="U747" s="275" t="e">
        <f t="shared" si="257"/>
        <v>#VALUE!</v>
      </c>
      <c r="V747" s="275" t="e">
        <f t="shared" si="257"/>
        <v>#VALUE!</v>
      </c>
      <c r="W747" s="275" t="e">
        <f t="shared" si="257"/>
        <v>#VALUE!</v>
      </c>
      <c r="X747" s="275" t="e">
        <f t="shared" si="257"/>
        <v>#VALUE!</v>
      </c>
      <c r="Y747" s="275" t="e">
        <f t="shared" si="257"/>
        <v>#VALUE!</v>
      </c>
      <c r="Z747" s="275" t="e">
        <f t="shared" si="257"/>
        <v>#VALUE!</v>
      </c>
      <c r="AA747" s="275" t="e">
        <f t="shared" si="257"/>
        <v>#VALUE!</v>
      </c>
      <c r="AB747" s="275" t="e">
        <f t="shared" si="257"/>
        <v>#VALUE!</v>
      </c>
      <c r="AC747" s="275" t="e">
        <f t="shared" si="257"/>
        <v>#VALUE!</v>
      </c>
      <c r="AD747" s="275" t="e">
        <f t="shared" si="257"/>
        <v>#VALUE!</v>
      </c>
      <c r="AE747" s="276" t="e">
        <f t="shared" si="247"/>
        <v>#VALUE!</v>
      </c>
    </row>
    <row r="748" spans="1:31">
      <c r="A748" s="133" t="e">
        <f t="shared" si="248"/>
        <v>#VALUE!</v>
      </c>
      <c r="B748" s="134" t="e">
        <f t="shared" si="249"/>
        <v>#VALUE!</v>
      </c>
      <c r="C748" s="134" t="e">
        <f t="shared" si="250"/>
        <v>#VALUE!</v>
      </c>
      <c r="D748" s="135" t="e">
        <f t="shared" si="251"/>
        <v>#VALUE!</v>
      </c>
      <c r="E748" s="150" t="e">
        <f t="shared" si="239"/>
        <v>#VALUE!</v>
      </c>
      <c r="F748" s="150" t="e">
        <f t="shared" si="240"/>
        <v>#VALUE!</v>
      </c>
      <c r="G748" s="136" t="e">
        <f t="shared" si="241"/>
        <v>#VALUE!</v>
      </c>
      <c r="H748" s="148" t="e">
        <f t="shared" si="245"/>
        <v>#VALUE!</v>
      </c>
      <c r="I748" s="148" t="e">
        <f t="shared" si="252"/>
        <v>#VALUE!</v>
      </c>
      <c r="J748" s="148" t="e">
        <f t="shared" si="242"/>
        <v>#VALUE!</v>
      </c>
      <c r="K748" s="148" t="e">
        <f t="shared" si="253"/>
        <v>#VALUE!</v>
      </c>
      <c r="L748" s="148" t="e">
        <f t="shared" si="254"/>
        <v>#VALUE!</v>
      </c>
      <c r="M748" s="148" t="e">
        <f t="shared" si="243"/>
        <v>#VALUE!</v>
      </c>
      <c r="N748" s="148" t="e">
        <f t="shared" si="246"/>
        <v>#VALUE!</v>
      </c>
      <c r="O748" s="148"/>
      <c r="P748" s="148"/>
      <c r="Q748" s="148" t="e">
        <f t="shared" si="255"/>
        <v>#VALUE!</v>
      </c>
      <c r="R748" s="148" t="e">
        <f t="shared" si="256"/>
        <v>#VALUE!</v>
      </c>
      <c r="S748" s="137" t="e">
        <f t="shared" si="244"/>
        <v>#VALUE!</v>
      </c>
      <c r="T748" s="275" t="e">
        <f t="shared" si="238"/>
        <v>#VALUE!</v>
      </c>
      <c r="U748" s="275" t="e">
        <f t="shared" si="257"/>
        <v>#VALUE!</v>
      </c>
      <c r="V748" s="275" t="e">
        <f t="shared" si="257"/>
        <v>#VALUE!</v>
      </c>
      <c r="W748" s="275" t="e">
        <f t="shared" si="257"/>
        <v>#VALUE!</v>
      </c>
      <c r="X748" s="275" t="e">
        <f t="shared" si="257"/>
        <v>#VALUE!</v>
      </c>
      <c r="Y748" s="275" t="e">
        <f t="shared" si="257"/>
        <v>#VALUE!</v>
      </c>
      <c r="Z748" s="275" t="e">
        <f t="shared" si="257"/>
        <v>#VALUE!</v>
      </c>
      <c r="AA748" s="275" t="e">
        <f t="shared" si="257"/>
        <v>#VALUE!</v>
      </c>
      <c r="AB748" s="275" t="e">
        <f t="shared" si="257"/>
        <v>#VALUE!</v>
      </c>
      <c r="AC748" s="275" t="e">
        <f t="shared" si="257"/>
        <v>#VALUE!</v>
      </c>
      <c r="AD748" s="275" t="e">
        <f t="shared" si="257"/>
        <v>#VALUE!</v>
      </c>
      <c r="AE748" s="276" t="e">
        <f t="shared" si="247"/>
        <v>#VALUE!</v>
      </c>
    </row>
    <row r="749" spans="1:31">
      <c r="A749" s="133" t="e">
        <f t="shared" si="248"/>
        <v>#VALUE!</v>
      </c>
      <c r="B749" s="134" t="e">
        <f t="shared" si="249"/>
        <v>#VALUE!</v>
      </c>
      <c r="C749" s="134" t="e">
        <f t="shared" si="250"/>
        <v>#VALUE!</v>
      </c>
      <c r="D749" s="135" t="e">
        <f t="shared" si="251"/>
        <v>#VALUE!</v>
      </c>
      <c r="E749" s="150" t="e">
        <f t="shared" si="239"/>
        <v>#VALUE!</v>
      </c>
      <c r="F749" s="150" t="e">
        <f t="shared" si="240"/>
        <v>#VALUE!</v>
      </c>
      <c r="G749" s="136" t="e">
        <f t="shared" si="241"/>
        <v>#VALUE!</v>
      </c>
      <c r="H749" s="148" t="e">
        <f t="shared" si="245"/>
        <v>#VALUE!</v>
      </c>
      <c r="I749" s="148" t="e">
        <f t="shared" si="252"/>
        <v>#VALUE!</v>
      </c>
      <c r="J749" s="148" t="e">
        <f t="shared" si="242"/>
        <v>#VALUE!</v>
      </c>
      <c r="K749" s="148" t="e">
        <f t="shared" si="253"/>
        <v>#VALUE!</v>
      </c>
      <c r="L749" s="148" t="e">
        <f t="shared" si="254"/>
        <v>#VALUE!</v>
      </c>
      <c r="M749" s="148" t="e">
        <f t="shared" si="243"/>
        <v>#VALUE!</v>
      </c>
      <c r="N749" s="148" t="e">
        <f t="shared" si="246"/>
        <v>#VALUE!</v>
      </c>
      <c r="O749" s="148"/>
      <c r="P749" s="148"/>
      <c r="Q749" s="148" t="e">
        <f t="shared" si="255"/>
        <v>#VALUE!</v>
      </c>
      <c r="R749" s="148" t="e">
        <f t="shared" si="256"/>
        <v>#VALUE!</v>
      </c>
      <c r="S749" s="137" t="e">
        <f t="shared" si="244"/>
        <v>#VALUE!</v>
      </c>
      <c r="T749" s="275" t="e">
        <f t="shared" si="238"/>
        <v>#VALUE!</v>
      </c>
      <c r="U749" s="275" t="e">
        <f t="shared" si="257"/>
        <v>#VALUE!</v>
      </c>
      <c r="V749" s="275" t="e">
        <f t="shared" si="257"/>
        <v>#VALUE!</v>
      </c>
      <c r="W749" s="275" t="e">
        <f t="shared" si="257"/>
        <v>#VALUE!</v>
      </c>
      <c r="X749" s="275" t="e">
        <f t="shared" si="257"/>
        <v>#VALUE!</v>
      </c>
      <c r="Y749" s="275" t="e">
        <f t="shared" si="257"/>
        <v>#VALUE!</v>
      </c>
      <c r="Z749" s="275" t="e">
        <f t="shared" si="257"/>
        <v>#VALUE!</v>
      </c>
      <c r="AA749" s="275" t="e">
        <f t="shared" si="257"/>
        <v>#VALUE!</v>
      </c>
      <c r="AB749" s="275" t="e">
        <f t="shared" si="257"/>
        <v>#VALUE!</v>
      </c>
      <c r="AC749" s="275" t="e">
        <f t="shared" si="257"/>
        <v>#VALUE!</v>
      </c>
      <c r="AD749" s="275" t="e">
        <f t="shared" si="257"/>
        <v>#VALUE!</v>
      </c>
      <c r="AE749" s="276" t="e">
        <f t="shared" si="247"/>
        <v>#VALUE!</v>
      </c>
    </row>
    <row r="750" spans="1:31">
      <c r="A750" s="133" t="e">
        <f t="shared" si="248"/>
        <v>#VALUE!</v>
      </c>
      <c r="B750" s="134" t="e">
        <f t="shared" si="249"/>
        <v>#VALUE!</v>
      </c>
      <c r="C750" s="134" t="e">
        <f t="shared" si="250"/>
        <v>#VALUE!</v>
      </c>
      <c r="D750" s="135" t="e">
        <f t="shared" si="251"/>
        <v>#VALUE!</v>
      </c>
      <c r="E750" s="150" t="e">
        <f t="shared" si="239"/>
        <v>#VALUE!</v>
      </c>
      <c r="F750" s="150" t="e">
        <f t="shared" si="240"/>
        <v>#VALUE!</v>
      </c>
      <c r="G750" s="136" t="e">
        <f t="shared" si="241"/>
        <v>#VALUE!</v>
      </c>
      <c r="H750" s="148" t="e">
        <f t="shared" si="245"/>
        <v>#VALUE!</v>
      </c>
      <c r="I750" s="148" t="e">
        <f t="shared" si="252"/>
        <v>#VALUE!</v>
      </c>
      <c r="J750" s="148" t="e">
        <f t="shared" si="242"/>
        <v>#VALUE!</v>
      </c>
      <c r="K750" s="148" t="e">
        <f t="shared" si="253"/>
        <v>#VALUE!</v>
      </c>
      <c r="L750" s="148" t="e">
        <f t="shared" si="254"/>
        <v>#VALUE!</v>
      </c>
      <c r="M750" s="148" t="e">
        <f t="shared" si="243"/>
        <v>#VALUE!</v>
      </c>
      <c r="N750" s="148" t="e">
        <f t="shared" si="246"/>
        <v>#VALUE!</v>
      </c>
      <c r="O750" s="148"/>
      <c r="P750" s="148"/>
      <c r="Q750" s="148" t="e">
        <f t="shared" si="255"/>
        <v>#VALUE!</v>
      </c>
      <c r="R750" s="148" t="e">
        <f t="shared" si="256"/>
        <v>#VALUE!</v>
      </c>
      <c r="S750" s="137" t="e">
        <f t="shared" si="244"/>
        <v>#VALUE!</v>
      </c>
      <c r="T750" s="275" t="e">
        <f t="shared" si="238"/>
        <v>#VALUE!</v>
      </c>
      <c r="U750" s="275" t="e">
        <f t="shared" si="257"/>
        <v>#VALUE!</v>
      </c>
      <c r="V750" s="275" t="e">
        <f t="shared" si="257"/>
        <v>#VALUE!</v>
      </c>
      <c r="W750" s="275" t="e">
        <f t="shared" si="257"/>
        <v>#VALUE!</v>
      </c>
      <c r="X750" s="275" t="e">
        <f t="shared" si="257"/>
        <v>#VALUE!</v>
      </c>
      <c r="Y750" s="275" t="e">
        <f t="shared" si="257"/>
        <v>#VALUE!</v>
      </c>
      <c r="Z750" s="275" t="e">
        <f t="shared" si="257"/>
        <v>#VALUE!</v>
      </c>
      <c r="AA750" s="275" t="e">
        <f t="shared" si="257"/>
        <v>#VALUE!</v>
      </c>
      <c r="AB750" s="275" t="e">
        <f t="shared" si="257"/>
        <v>#VALUE!</v>
      </c>
      <c r="AC750" s="275" t="e">
        <f t="shared" si="257"/>
        <v>#VALUE!</v>
      </c>
      <c r="AD750" s="275" t="e">
        <f t="shared" si="257"/>
        <v>#VALUE!</v>
      </c>
      <c r="AE750" s="276" t="e">
        <f t="shared" si="247"/>
        <v>#VALUE!</v>
      </c>
    </row>
    <row r="751" spans="1:31">
      <c r="A751" s="133" t="e">
        <f t="shared" si="248"/>
        <v>#VALUE!</v>
      </c>
      <c r="B751" s="134" t="e">
        <f t="shared" si="249"/>
        <v>#VALUE!</v>
      </c>
      <c r="C751" s="134" t="e">
        <f t="shared" si="250"/>
        <v>#VALUE!</v>
      </c>
      <c r="D751" s="135" t="e">
        <f t="shared" si="251"/>
        <v>#VALUE!</v>
      </c>
      <c r="E751" s="150" t="e">
        <f t="shared" si="239"/>
        <v>#VALUE!</v>
      </c>
      <c r="F751" s="150" t="e">
        <f t="shared" si="240"/>
        <v>#VALUE!</v>
      </c>
      <c r="G751" s="136" t="e">
        <f t="shared" si="241"/>
        <v>#VALUE!</v>
      </c>
      <c r="H751" s="148" t="e">
        <f t="shared" si="245"/>
        <v>#VALUE!</v>
      </c>
      <c r="I751" s="148" t="e">
        <f t="shared" si="252"/>
        <v>#VALUE!</v>
      </c>
      <c r="J751" s="148" t="e">
        <f t="shared" si="242"/>
        <v>#VALUE!</v>
      </c>
      <c r="K751" s="148" t="e">
        <f t="shared" si="253"/>
        <v>#VALUE!</v>
      </c>
      <c r="L751" s="148" t="e">
        <f t="shared" si="254"/>
        <v>#VALUE!</v>
      </c>
      <c r="M751" s="148" t="e">
        <f t="shared" si="243"/>
        <v>#VALUE!</v>
      </c>
      <c r="N751" s="148" t="e">
        <f t="shared" si="246"/>
        <v>#VALUE!</v>
      </c>
      <c r="O751" s="148"/>
      <c r="P751" s="148"/>
      <c r="Q751" s="148" t="e">
        <f t="shared" si="255"/>
        <v>#VALUE!</v>
      </c>
      <c r="R751" s="148" t="e">
        <f t="shared" si="256"/>
        <v>#VALUE!</v>
      </c>
      <c r="S751" s="137" t="e">
        <f t="shared" si="244"/>
        <v>#VALUE!</v>
      </c>
      <c r="T751" s="275" t="e">
        <f t="shared" si="238"/>
        <v>#VALUE!</v>
      </c>
      <c r="U751" s="275" t="e">
        <f t="shared" si="257"/>
        <v>#VALUE!</v>
      </c>
      <c r="V751" s="275" t="e">
        <f t="shared" si="257"/>
        <v>#VALUE!</v>
      </c>
      <c r="W751" s="275" t="e">
        <f t="shared" si="257"/>
        <v>#VALUE!</v>
      </c>
      <c r="X751" s="275" t="e">
        <f t="shared" si="257"/>
        <v>#VALUE!</v>
      </c>
      <c r="Y751" s="275" t="e">
        <f t="shared" si="257"/>
        <v>#VALUE!</v>
      </c>
      <c r="Z751" s="275" t="e">
        <f t="shared" si="257"/>
        <v>#VALUE!</v>
      </c>
      <c r="AA751" s="275" t="e">
        <f t="shared" si="257"/>
        <v>#VALUE!</v>
      </c>
      <c r="AB751" s="275" t="e">
        <f t="shared" si="257"/>
        <v>#VALUE!</v>
      </c>
      <c r="AC751" s="275" t="e">
        <f t="shared" si="257"/>
        <v>#VALUE!</v>
      </c>
      <c r="AD751" s="275" t="e">
        <f t="shared" si="257"/>
        <v>#VALUE!</v>
      </c>
      <c r="AE751" s="276" t="e">
        <f t="shared" si="247"/>
        <v>#VALUE!</v>
      </c>
    </row>
    <row r="752" spans="1:31">
      <c r="A752" s="133" t="e">
        <f t="shared" si="248"/>
        <v>#VALUE!</v>
      </c>
      <c r="B752" s="134" t="e">
        <f t="shared" si="249"/>
        <v>#VALUE!</v>
      </c>
      <c r="C752" s="134" t="e">
        <f t="shared" si="250"/>
        <v>#VALUE!</v>
      </c>
      <c r="D752" s="135" t="e">
        <f t="shared" si="251"/>
        <v>#VALUE!</v>
      </c>
      <c r="E752" s="150" t="e">
        <f t="shared" si="239"/>
        <v>#VALUE!</v>
      </c>
      <c r="F752" s="150" t="e">
        <f t="shared" si="240"/>
        <v>#VALUE!</v>
      </c>
      <c r="G752" s="136" t="e">
        <f t="shared" si="241"/>
        <v>#VALUE!</v>
      </c>
      <c r="H752" s="148" t="e">
        <f t="shared" si="245"/>
        <v>#VALUE!</v>
      </c>
      <c r="I752" s="148" t="e">
        <f t="shared" si="252"/>
        <v>#VALUE!</v>
      </c>
      <c r="J752" s="148" t="e">
        <f t="shared" si="242"/>
        <v>#VALUE!</v>
      </c>
      <c r="K752" s="148" t="e">
        <f t="shared" si="253"/>
        <v>#VALUE!</v>
      </c>
      <c r="L752" s="148" t="e">
        <f t="shared" si="254"/>
        <v>#VALUE!</v>
      </c>
      <c r="M752" s="148" t="e">
        <f t="shared" si="243"/>
        <v>#VALUE!</v>
      </c>
      <c r="N752" s="148" t="e">
        <f t="shared" si="246"/>
        <v>#VALUE!</v>
      </c>
      <c r="O752" s="148"/>
      <c r="P752" s="148"/>
      <c r="Q752" s="148" t="e">
        <f t="shared" si="255"/>
        <v>#VALUE!</v>
      </c>
      <c r="R752" s="148" t="e">
        <f t="shared" si="256"/>
        <v>#VALUE!</v>
      </c>
      <c r="S752" s="137" t="e">
        <f t="shared" si="244"/>
        <v>#VALUE!</v>
      </c>
      <c r="T752" s="275" t="e">
        <f t="shared" si="238"/>
        <v>#VALUE!</v>
      </c>
      <c r="U752" s="275" t="e">
        <f t="shared" si="257"/>
        <v>#VALUE!</v>
      </c>
      <c r="V752" s="275" t="e">
        <f t="shared" si="257"/>
        <v>#VALUE!</v>
      </c>
      <c r="W752" s="275" t="e">
        <f t="shared" si="257"/>
        <v>#VALUE!</v>
      </c>
      <c r="X752" s="275" t="e">
        <f t="shared" si="257"/>
        <v>#VALUE!</v>
      </c>
      <c r="Y752" s="275" t="e">
        <f t="shared" si="257"/>
        <v>#VALUE!</v>
      </c>
      <c r="Z752" s="275" t="e">
        <f t="shared" si="257"/>
        <v>#VALUE!</v>
      </c>
      <c r="AA752" s="275" t="e">
        <f t="shared" si="257"/>
        <v>#VALUE!</v>
      </c>
      <c r="AB752" s="275" t="e">
        <f t="shared" si="257"/>
        <v>#VALUE!</v>
      </c>
      <c r="AC752" s="275" t="e">
        <f t="shared" si="257"/>
        <v>#VALUE!</v>
      </c>
      <c r="AD752" s="275" t="e">
        <f t="shared" si="257"/>
        <v>#VALUE!</v>
      </c>
      <c r="AE752" s="276" t="e">
        <f t="shared" si="247"/>
        <v>#VALUE!</v>
      </c>
    </row>
    <row r="753" spans="1:31">
      <c r="A753" s="133" t="e">
        <f t="shared" si="248"/>
        <v>#VALUE!</v>
      </c>
      <c r="B753" s="134" t="e">
        <f t="shared" si="249"/>
        <v>#VALUE!</v>
      </c>
      <c r="C753" s="134" t="e">
        <f t="shared" si="250"/>
        <v>#VALUE!</v>
      </c>
      <c r="D753" s="135" t="e">
        <f t="shared" si="251"/>
        <v>#VALUE!</v>
      </c>
      <c r="E753" s="150" t="e">
        <f t="shared" si="239"/>
        <v>#VALUE!</v>
      </c>
      <c r="F753" s="150" t="e">
        <f t="shared" si="240"/>
        <v>#VALUE!</v>
      </c>
      <c r="G753" s="136" t="e">
        <f t="shared" si="241"/>
        <v>#VALUE!</v>
      </c>
      <c r="H753" s="148" t="e">
        <f t="shared" si="245"/>
        <v>#VALUE!</v>
      </c>
      <c r="I753" s="148" t="e">
        <f t="shared" si="252"/>
        <v>#VALUE!</v>
      </c>
      <c r="J753" s="148" t="e">
        <f t="shared" si="242"/>
        <v>#VALUE!</v>
      </c>
      <c r="K753" s="148" t="e">
        <f t="shared" si="253"/>
        <v>#VALUE!</v>
      </c>
      <c r="L753" s="148" t="e">
        <f t="shared" si="254"/>
        <v>#VALUE!</v>
      </c>
      <c r="M753" s="148" t="e">
        <f t="shared" si="243"/>
        <v>#VALUE!</v>
      </c>
      <c r="N753" s="148" t="e">
        <f t="shared" si="246"/>
        <v>#VALUE!</v>
      </c>
      <c r="O753" s="148"/>
      <c r="P753" s="148"/>
      <c r="Q753" s="148" t="e">
        <f t="shared" si="255"/>
        <v>#VALUE!</v>
      </c>
      <c r="R753" s="148" t="e">
        <f t="shared" si="256"/>
        <v>#VALUE!</v>
      </c>
      <c r="S753" s="137" t="e">
        <f t="shared" si="244"/>
        <v>#VALUE!</v>
      </c>
      <c r="T753" s="275" t="e">
        <f t="shared" si="238"/>
        <v>#VALUE!</v>
      </c>
      <c r="U753" s="275" t="e">
        <f t="shared" si="257"/>
        <v>#VALUE!</v>
      </c>
      <c r="V753" s="275" t="e">
        <f t="shared" si="257"/>
        <v>#VALUE!</v>
      </c>
      <c r="W753" s="275" t="e">
        <f t="shared" si="257"/>
        <v>#VALUE!</v>
      </c>
      <c r="X753" s="275" t="e">
        <f t="shared" si="257"/>
        <v>#VALUE!</v>
      </c>
      <c r="Y753" s="275" t="e">
        <f t="shared" si="257"/>
        <v>#VALUE!</v>
      </c>
      <c r="Z753" s="275" t="e">
        <f t="shared" si="257"/>
        <v>#VALUE!</v>
      </c>
      <c r="AA753" s="275" t="e">
        <f t="shared" si="257"/>
        <v>#VALUE!</v>
      </c>
      <c r="AB753" s="275" t="e">
        <f t="shared" si="257"/>
        <v>#VALUE!</v>
      </c>
      <c r="AC753" s="275" t="e">
        <f t="shared" si="257"/>
        <v>#VALUE!</v>
      </c>
      <c r="AD753" s="275" t="e">
        <f t="shared" si="257"/>
        <v>#VALUE!</v>
      </c>
      <c r="AE753" s="276" t="e">
        <f t="shared" si="247"/>
        <v>#VALUE!</v>
      </c>
    </row>
    <row r="754" spans="1:31">
      <c r="A754" s="133" t="e">
        <f t="shared" si="248"/>
        <v>#VALUE!</v>
      </c>
      <c r="B754" s="134" t="e">
        <f t="shared" si="249"/>
        <v>#VALUE!</v>
      </c>
      <c r="C754" s="134" t="e">
        <f t="shared" si="250"/>
        <v>#VALUE!</v>
      </c>
      <c r="D754" s="135" t="e">
        <f t="shared" si="251"/>
        <v>#VALUE!</v>
      </c>
      <c r="E754" s="150" t="e">
        <f t="shared" si="239"/>
        <v>#VALUE!</v>
      </c>
      <c r="F754" s="150" t="e">
        <f t="shared" si="240"/>
        <v>#VALUE!</v>
      </c>
      <c r="G754" s="136" t="e">
        <f t="shared" si="241"/>
        <v>#VALUE!</v>
      </c>
      <c r="H754" s="148" t="e">
        <f t="shared" si="245"/>
        <v>#VALUE!</v>
      </c>
      <c r="I754" s="148" t="e">
        <f t="shared" si="252"/>
        <v>#VALUE!</v>
      </c>
      <c r="J754" s="148" t="e">
        <f t="shared" si="242"/>
        <v>#VALUE!</v>
      </c>
      <c r="K754" s="148" t="e">
        <f t="shared" si="253"/>
        <v>#VALUE!</v>
      </c>
      <c r="L754" s="148" t="e">
        <f t="shared" si="254"/>
        <v>#VALUE!</v>
      </c>
      <c r="M754" s="148" t="e">
        <f t="shared" si="243"/>
        <v>#VALUE!</v>
      </c>
      <c r="N754" s="148" t="e">
        <f t="shared" si="246"/>
        <v>#VALUE!</v>
      </c>
      <c r="O754" s="148"/>
      <c r="P754" s="148"/>
      <c r="Q754" s="148" t="e">
        <f t="shared" si="255"/>
        <v>#VALUE!</v>
      </c>
      <c r="R754" s="148" t="e">
        <f t="shared" si="256"/>
        <v>#VALUE!</v>
      </c>
      <c r="S754" s="137" t="e">
        <f t="shared" si="244"/>
        <v>#VALUE!</v>
      </c>
      <c r="T754" s="275" t="e">
        <f t="shared" si="238"/>
        <v>#VALUE!</v>
      </c>
      <c r="U754" s="275" t="e">
        <f t="shared" si="257"/>
        <v>#VALUE!</v>
      </c>
      <c r="V754" s="275" t="e">
        <f t="shared" si="257"/>
        <v>#VALUE!</v>
      </c>
      <c r="W754" s="275" t="e">
        <f t="shared" si="257"/>
        <v>#VALUE!</v>
      </c>
      <c r="X754" s="275" t="e">
        <f t="shared" si="257"/>
        <v>#VALUE!</v>
      </c>
      <c r="Y754" s="275" t="e">
        <f t="shared" si="257"/>
        <v>#VALUE!</v>
      </c>
      <c r="Z754" s="275" t="e">
        <f t="shared" si="257"/>
        <v>#VALUE!</v>
      </c>
      <c r="AA754" s="275" t="e">
        <f t="shared" si="257"/>
        <v>#VALUE!</v>
      </c>
      <c r="AB754" s="275" t="e">
        <f t="shared" si="257"/>
        <v>#VALUE!</v>
      </c>
      <c r="AC754" s="275" t="e">
        <f t="shared" si="257"/>
        <v>#VALUE!</v>
      </c>
      <c r="AD754" s="275" t="e">
        <f t="shared" si="257"/>
        <v>#VALUE!</v>
      </c>
      <c r="AE754" s="276" t="e">
        <f t="shared" si="247"/>
        <v>#VALUE!</v>
      </c>
    </row>
    <row r="755" spans="1:31">
      <c r="A755" s="133" t="e">
        <f t="shared" si="248"/>
        <v>#VALUE!</v>
      </c>
      <c r="B755" s="134" t="e">
        <f t="shared" si="249"/>
        <v>#VALUE!</v>
      </c>
      <c r="C755" s="134" t="e">
        <f t="shared" si="250"/>
        <v>#VALUE!</v>
      </c>
      <c r="D755" s="135" t="e">
        <f t="shared" si="251"/>
        <v>#VALUE!</v>
      </c>
      <c r="E755" s="150" t="e">
        <f t="shared" si="239"/>
        <v>#VALUE!</v>
      </c>
      <c r="F755" s="150" t="e">
        <f t="shared" si="240"/>
        <v>#VALUE!</v>
      </c>
      <c r="G755" s="136" t="e">
        <f t="shared" si="241"/>
        <v>#VALUE!</v>
      </c>
      <c r="H755" s="148" t="e">
        <f t="shared" si="245"/>
        <v>#VALUE!</v>
      </c>
      <c r="I755" s="148" t="e">
        <f t="shared" si="252"/>
        <v>#VALUE!</v>
      </c>
      <c r="J755" s="148" t="e">
        <f t="shared" si="242"/>
        <v>#VALUE!</v>
      </c>
      <c r="K755" s="148" t="e">
        <f t="shared" si="253"/>
        <v>#VALUE!</v>
      </c>
      <c r="L755" s="148" t="e">
        <f t="shared" si="254"/>
        <v>#VALUE!</v>
      </c>
      <c r="M755" s="148" t="e">
        <f t="shared" si="243"/>
        <v>#VALUE!</v>
      </c>
      <c r="N755" s="148" t="e">
        <f t="shared" si="246"/>
        <v>#VALUE!</v>
      </c>
      <c r="O755" s="148"/>
      <c r="P755" s="148"/>
      <c r="Q755" s="148" t="e">
        <f t="shared" si="255"/>
        <v>#VALUE!</v>
      </c>
      <c r="R755" s="148" t="e">
        <f t="shared" si="256"/>
        <v>#VALUE!</v>
      </c>
      <c r="S755" s="137" t="e">
        <f t="shared" si="244"/>
        <v>#VALUE!</v>
      </c>
      <c r="T755" s="275" t="e">
        <f t="shared" si="238"/>
        <v>#VALUE!</v>
      </c>
      <c r="U755" s="275" t="e">
        <f t="shared" si="257"/>
        <v>#VALUE!</v>
      </c>
      <c r="V755" s="275" t="e">
        <f t="shared" si="257"/>
        <v>#VALUE!</v>
      </c>
      <c r="W755" s="275" t="e">
        <f t="shared" si="257"/>
        <v>#VALUE!</v>
      </c>
      <c r="X755" s="275" t="e">
        <f t="shared" si="257"/>
        <v>#VALUE!</v>
      </c>
      <c r="Y755" s="275" t="e">
        <f t="shared" si="257"/>
        <v>#VALUE!</v>
      </c>
      <c r="Z755" s="275" t="e">
        <f t="shared" si="257"/>
        <v>#VALUE!</v>
      </c>
      <c r="AA755" s="275" t="e">
        <f t="shared" si="257"/>
        <v>#VALUE!</v>
      </c>
      <c r="AB755" s="275" t="e">
        <f t="shared" si="257"/>
        <v>#VALUE!</v>
      </c>
      <c r="AC755" s="275" t="e">
        <f t="shared" si="257"/>
        <v>#VALUE!</v>
      </c>
      <c r="AD755" s="275" t="e">
        <f t="shared" si="257"/>
        <v>#VALUE!</v>
      </c>
      <c r="AE755" s="276" t="e">
        <f t="shared" si="247"/>
        <v>#VALUE!</v>
      </c>
    </row>
    <row r="756" spans="1:31">
      <c r="A756" s="133" t="e">
        <f t="shared" si="248"/>
        <v>#VALUE!</v>
      </c>
      <c r="B756" s="134" t="e">
        <f t="shared" si="249"/>
        <v>#VALUE!</v>
      </c>
      <c r="C756" s="134" t="e">
        <f t="shared" si="250"/>
        <v>#VALUE!</v>
      </c>
      <c r="D756" s="135" t="e">
        <f t="shared" si="251"/>
        <v>#VALUE!</v>
      </c>
      <c r="E756" s="150" t="e">
        <f t="shared" si="239"/>
        <v>#VALUE!</v>
      </c>
      <c r="F756" s="150" t="e">
        <f t="shared" si="240"/>
        <v>#VALUE!</v>
      </c>
      <c r="G756" s="136" t="e">
        <f t="shared" si="241"/>
        <v>#VALUE!</v>
      </c>
      <c r="H756" s="148" t="e">
        <f t="shared" si="245"/>
        <v>#VALUE!</v>
      </c>
      <c r="I756" s="148" t="e">
        <f t="shared" si="252"/>
        <v>#VALUE!</v>
      </c>
      <c r="J756" s="148" t="e">
        <f t="shared" si="242"/>
        <v>#VALUE!</v>
      </c>
      <c r="K756" s="148" t="e">
        <f t="shared" si="253"/>
        <v>#VALUE!</v>
      </c>
      <c r="L756" s="148" t="e">
        <f t="shared" si="254"/>
        <v>#VALUE!</v>
      </c>
      <c r="M756" s="148" t="e">
        <f t="shared" si="243"/>
        <v>#VALUE!</v>
      </c>
      <c r="N756" s="148" t="e">
        <f t="shared" si="246"/>
        <v>#VALUE!</v>
      </c>
      <c r="O756" s="148"/>
      <c r="P756" s="148"/>
      <c r="Q756" s="148" t="e">
        <f t="shared" si="255"/>
        <v>#VALUE!</v>
      </c>
      <c r="R756" s="148" t="e">
        <f t="shared" si="256"/>
        <v>#VALUE!</v>
      </c>
      <c r="S756" s="137" t="e">
        <f t="shared" si="244"/>
        <v>#VALUE!</v>
      </c>
      <c r="T756" s="275" t="e">
        <f t="shared" si="238"/>
        <v>#VALUE!</v>
      </c>
      <c r="U756" s="275" t="e">
        <f t="shared" si="257"/>
        <v>#VALUE!</v>
      </c>
      <c r="V756" s="275" t="e">
        <f t="shared" si="257"/>
        <v>#VALUE!</v>
      </c>
      <c r="W756" s="275" t="e">
        <f t="shared" si="257"/>
        <v>#VALUE!</v>
      </c>
      <c r="X756" s="275" t="e">
        <f t="shared" si="257"/>
        <v>#VALUE!</v>
      </c>
      <c r="Y756" s="275" t="e">
        <f t="shared" si="257"/>
        <v>#VALUE!</v>
      </c>
      <c r="Z756" s="275" t="e">
        <f t="shared" si="257"/>
        <v>#VALUE!</v>
      </c>
      <c r="AA756" s="275" t="e">
        <f t="shared" si="257"/>
        <v>#VALUE!</v>
      </c>
      <c r="AB756" s="275" t="e">
        <f t="shared" si="257"/>
        <v>#VALUE!</v>
      </c>
      <c r="AC756" s="275" t="e">
        <f t="shared" si="257"/>
        <v>#VALUE!</v>
      </c>
      <c r="AD756" s="275" t="e">
        <f t="shared" si="257"/>
        <v>#VALUE!</v>
      </c>
      <c r="AE756" s="276" t="e">
        <f t="shared" si="247"/>
        <v>#VALUE!</v>
      </c>
    </row>
    <row r="757" spans="1:31">
      <c r="A757" s="133" t="e">
        <f t="shared" si="248"/>
        <v>#VALUE!</v>
      </c>
      <c r="B757" s="134" t="e">
        <f t="shared" si="249"/>
        <v>#VALUE!</v>
      </c>
      <c r="C757" s="134" t="e">
        <f t="shared" si="250"/>
        <v>#VALUE!</v>
      </c>
      <c r="D757" s="135" t="e">
        <f t="shared" si="251"/>
        <v>#VALUE!</v>
      </c>
      <c r="E757" s="150" t="e">
        <f t="shared" si="239"/>
        <v>#VALUE!</v>
      </c>
      <c r="F757" s="150" t="e">
        <f t="shared" si="240"/>
        <v>#VALUE!</v>
      </c>
      <c r="G757" s="136" t="e">
        <f t="shared" si="241"/>
        <v>#VALUE!</v>
      </c>
      <c r="H757" s="148" t="e">
        <f t="shared" si="245"/>
        <v>#VALUE!</v>
      </c>
      <c r="I757" s="148" t="e">
        <f t="shared" si="252"/>
        <v>#VALUE!</v>
      </c>
      <c r="J757" s="148" t="e">
        <f t="shared" si="242"/>
        <v>#VALUE!</v>
      </c>
      <c r="K757" s="148" t="e">
        <f t="shared" si="253"/>
        <v>#VALUE!</v>
      </c>
      <c r="L757" s="148" t="e">
        <f t="shared" si="254"/>
        <v>#VALUE!</v>
      </c>
      <c r="M757" s="148" t="e">
        <f t="shared" si="243"/>
        <v>#VALUE!</v>
      </c>
      <c r="N757" s="148" t="e">
        <f t="shared" si="246"/>
        <v>#VALUE!</v>
      </c>
      <c r="O757" s="148"/>
      <c r="P757" s="148"/>
      <c r="Q757" s="148" t="e">
        <f t="shared" si="255"/>
        <v>#VALUE!</v>
      </c>
      <c r="R757" s="148" t="e">
        <f t="shared" si="256"/>
        <v>#VALUE!</v>
      </c>
      <c r="S757" s="137" t="e">
        <f t="shared" si="244"/>
        <v>#VALUE!</v>
      </c>
      <c r="T757" s="275" t="e">
        <f t="shared" si="238"/>
        <v>#VALUE!</v>
      </c>
      <c r="U757" s="275" t="e">
        <f t="shared" si="257"/>
        <v>#VALUE!</v>
      </c>
      <c r="V757" s="275" t="e">
        <f t="shared" si="257"/>
        <v>#VALUE!</v>
      </c>
      <c r="W757" s="275" t="e">
        <f t="shared" si="257"/>
        <v>#VALUE!</v>
      </c>
      <c r="X757" s="275" t="e">
        <f t="shared" si="257"/>
        <v>#VALUE!</v>
      </c>
      <c r="Y757" s="275" t="e">
        <f t="shared" si="257"/>
        <v>#VALUE!</v>
      </c>
      <c r="Z757" s="275" t="e">
        <f t="shared" si="257"/>
        <v>#VALUE!</v>
      </c>
      <c r="AA757" s="275" t="e">
        <f t="shared" ref="U757:AD783" si="258">MAX(0,MIN(MAX(0,$M757),AA$7)-AA$6)</f>
        <v>#VALUE!</v>
      </c>
      <c r="AB757" s="275" t="e">
        <f t="shared" si="258"/>
        <v>#VALUE!</v>
      </c>
      <c r="AC757" s="275" t="e">
        <f t="shared" si="258"/>
        <v>#VALUE!</v>
      </c>
      <c r="AD757" s="275" t="e">
        <f t="shared" si="258"/>
        <v>#VALUE!</v>
      </c>
      <c r="AE757" s="276" t="e">
        <f t="shared" si="247"/>
        <v>#VALUE!</v>
      </c>
    </row>
    <row r="758" spans="1:31">
      <c r="A758" s="133" t="e">
        <f t="shared" si="248"/>
        <v>#VALUE!</v>
      </c>
      <c r="B758" s="134" t="e">
        <f t="shared" si="249"/>
        <v>#VALUE!</v>
      </c>
      <c r="C758" s="134" t="e">
        <f t="shared" si="250"/>
        <v>#VALUE!</v>
      </c>
      <c r="D758" s="135" t="e">
        <f t="shared" si="251"/>
        <v>#VALUE!</v>
      </c>
      <c r="E758" s="150" t="e">
        <f t="shared" si="239"/>
        <v>#VALUE!</v>
      </c>
      <c r="F758" s="150" t="e">
        <f t="shared" si="240"/>
        <v>#VALUE!</v>
      </c>
      <c r="G758" s="136" t="e">
        <f t="shared" si="241"/>
        <v>#VALUE!</v>
      </c>
      <c r="H758" s="148" t="e">
        <f t="shared" si="245"/>
        <v>#VALUE!</v>
      </c>
      <c r="I758" s="148" t="e">
        <f t="shared" si="252"/>
        <v>#VALUE!</v>
      </c>
      <c r="J758" s="148" t="e">
        <f t="shared" si="242"/>
        <v>#VALUE!</v>
      </c>
      <c r="K758" s="148" t="e">
        <f t="shared" si="253"/>
        <v>#VALUE!</v>
      </c>
      <c r="L758" s="148" t="e">
        <f t="shared" si="254"/>
        <v>#VALUE!</v>
      </c>
      <c r="M758" s="148" t="e">
        <f t="shared" si="243"/>
        <v>#VALUE!</v>
      </c>
      <c r="N758" s="148" t="e">
        <f t="shared" si="246"/>
        <v>#VALUE!</v>
      </c>
      <c r="O758" s="148"/>
      <c r="P758" s="148"/>
      <c r="Q758" s="148" t="e">
        <f t="shared" si="255"/>
        <v>#VALUE!</v>
      </c>
      <c r="R758" s="148" t="e">
        <f t="shared" si="256"/>
        <v>#VALUE!</v>
      </c>
      <c r="S758" s="137" t="e">
        <f t="shared" si="244"/>
        <v>#VALUE!</v>
      </c>
      <c r="T758" s="275" t="e">
        <f t="shared" si="238"/>
        <v>#VALUE!</v>
      </c>
      <c r="U758" s="275" t="e">
        <f t="shared" si="258"/>
        <v>#VALUE!</v>
      </c>
      <c r="V758" s="275" t="e">
        <f t="shared" si="258"/>
        <v>#VALUE!</v>
      </c>
      <c r="W758" s="275" t="e">
        <f t="shared" si="258"/>
        <v>#VALUE!</v>
      </c>
      <c r="X758" s="275" t="e">
        <f t="shared" si="258"/>
        <v>#VALUE!</v>
      </c>
      <c r="Y758" s="275" t="e">
        <f t="shared" si="258"/>
        <v>#VALUE!</v>
      </c>
      <c r="Z758" s="275" t="e">
        <f t="shared" si="258"/>
        <v>#VALUE!</v>
      </c>
      <c r="AA758" s="275" t="e">
        <f t="shared" si="258"/>
        <v>#VALUE!</v>
      </c>
      <c r="AB758" s="275" t="e">
        <f t="shared" si="258"/>
        <v>#VALUE!</v>
      </c>
      <c r="AC758" s="275" t="e">
        <f t="shared" si="258"/>
        <v>#VALUE!</v>
      </c>
      <c r="AD758" s="275" t="e">
        <f t="shared" si="258"/>
        <v>#VALUE!</v>
      </c>
      <c r="AE758" s="276" t="e">
        <f t="shared" si="247"/>
        <v>#VALUE!</v>
      </c>
    </row>
    <row r="759" spans="1:31">
      <c r="A759" s="133" t="e">
        <f t="shared" si="248"/>
        <v>#VALUE!</v>
      </c>
      <c r="B759" s="134" t="e">
        <f t="shared" si="249"/>
        <v>#VALUE!</v>
      </c>
      <c r="C759" s="134" t="e">
        <f t="shared" si="250"/>
        <v>#VALUE!</v>
      </c>
      <c r="D759" s="135" t="e">
        <f t="shared" si="251"/>
        <v>#VALUE!</v>
      </c>
      <c r="E759" s="150" t="e">
        <f t="shared" si="239"/>
        <v>#VALUE!</v>
      </c>
      <c r="F759" s="150" t="e">
        <f t="shared" si="240"/>
        <v>#VALUE!</v>
      </c>
      <c r="G759" s="136" t="e">
        <f t="shared" si="241"/>
        <v>#VALUE!</v>
      </c>
      <c r="H759" s="148" t="e">
        <f t="shared" si="245"/>
        <v>#VALUE!</v>
      </c>
      <c r="I759" s="148" t="e">
        <f t="shared" si="252"/>
        <v>#VALUE!</v>
      </c>
      <c r="J759" s="148" t="e">
        <f t="shared" si="242"/>
        <v>#VALUE!</v>
      </c>
      <c r="K759" s="148" t="e">
        <f t="shared" si="253"/>
        <v>#VALUE!</v>
      </c>
      <c r="L759" s="148" t="e">
        <f t="shared" si="254"/>
        <v>#VALUE!</v>
      </c>
      <c r="M759" s="148" t="e">
        <f t="shared" si="243"/>
        <v>#VALUE!</v>
      </c>
      <c r="N759" s="148" t="e">
        <f t="shared" si="246"/>
        <v>#VALUE!</v>
      </c>
      <c r="O759" s="148"/>
      <c r="P759" s="148"/>
      <c r="Q759" s="148" t="e">
        <f t="shared" si="255"/>
        <v>#VALUE!</v>
      </c>
      <c r="R759" s="148" t="e">
        <f t="shared" si="256"/>
        <v>#VALUE!</v>
      </c>
      <c r="S759" s="137" t="e">
        <f t="shared" si="244"/>
        <v>#VALUE!</v>
      </c>
      <c r="T759" s="275" t="e">
        <f t="shared" si="238"/>
        <v>#VALUE!</v>
      </c>
      <c r="U759" s="275" t="e">
        <f t="shared" si="258"/>
        <v>#VALUE!</v>
      </c>
      <c r="V759" s="275" t="e">
        <f t="shared" si="258"/>
        <v>#VALUE!</v>
      </c>
      <c r="W759" s="275" t="e">
        <f t="shared" si="258"/>
        <v>#VALUE!</v>
      </c>
      <c r="X759" s="275" t="e">
        <f t="shared" si="258"/>
        <v>#VALUE!</v>
      </c>
      <c r="Y759" s="275" t="e">
        <f t="shared" si="258"/>
        <v>#VALUE!</v>
      </c>
      <c r="Z759" s="275" t="e">
        <f t="shared" si="258"/>
        <v>#VALUE!</v>
      </c>
      <c r="AA759" s="275" t="e">
        <f t="shared" si="258"/>
        <v>#VALUE!</v>
      </c>
      <c r="AB759" s="275" t="e">
        <f t="shared" si="258"/>
        <v>#VALUE!</v>
      </c>
      <c r="AC759" s="275" t="e">
        <f t="shared" si="258"/>
        <v>#VALUE!</v>
      </c>
      <c r="AD759" s="275" t="e">
        <f t="shared" si="258"/>
        <v>#VALUE!</v>
      </c>
      <c r="AE759" s="276" t="e">
        <f t="shared" si="247"/>
        <v>#VALUE!</v>
      </c>
    </row>
    <row r="760" spans="1:31">
      <c r="A760" s="133" t="e">
        <f t="shared" si="248"/>
        <v>#VALUE!</v>
      </c>
      <c r="B760" s="134" t="e">
        <f t="shared" si="249"/>
        <v>#VALUE!</v>
      </c>
      <c r="C760" s="134" t="e">
        <f t="shared" si="250"/>
        <v>#VALUE!</v>
      </c>
      <c r="D760" s="135" t="e">
        <f t="shared" si="251"/>
        <v>#VALUE!</v>
      </c>
      <c r="E760" s="150" t="e">
        <f t="shared" si="239"/>
        <v>#VALUE!</v>
      </c>
      <c r="F760" s="150" t="e">
        <f t="shared" si="240"/>
        <v>#VALUE!</v>
      </c>
      <c r="G760" s="136" t="e">
        <f t="shared" si="241"/>
        <v>#VALUE!</v>
      </c>
      <c r="H760" s="148" t="e">
        <f t="shared" si="245"/>
        <v>#VALUE!</v>
      </c>
      <c r="I760" s="148" t="e">
        <f t="shared" si="252"/>
        <v>#VALUE!</v>
      </c>
      <c r="J760" s="148" t="e">
        <f t="shared" si="242"/>
        <v>#VALUE!</v>
      </c>
      <c r="K760" s="148" t="e">
        <f t="shared" si="253"/>
        <v>#VALUE!</v>
      </c>
      <c r="L760" s="148" t="e">
        <f t="shared" si="254"/>
        <v>#VALUE!</v>
      </c>
      <c r="M760" s="148" t="e">
        <f t="shared" si="243"/>
        <v>#VALUE!</v>
      </c>
      <c r="N760" s="148" t="e">
        <f t="shared" si="246"/>
        <v>#VALUE!</v>
      </c>
      <c r="O760" s="148"/>
      <c r="P760" s="148"/>
      <c r="Q760" s="148" t="e">
        <f t="shared" si="255"/>
        <v>#VALUE!</v>
      </c>
      <c r="R760" s="148" t="e">
        <f t="shared" si="256"/>
        <v>#VALUE!</v>
      </c>
      <c r="S760" s="137" t="e">
        <f t="shared" si="244"/>
        <v>#VALUE!</v>
      </c>
      <c r="T760" s="275" t="e">
        <f t="shared" si="238"/>
        <v>#VALUE!</v>
      </c>
      <c r="U760" s="275" t="e">
        <f t="shared" si="258"/>
        <v>#VALUE!</v>
      </c>
      <c r="V760" s="275" t="e">
        <f t="shared" si="258"/>
        <v>#VALUE!</v>
      </c>
      <c r="W760" s="275" t="e">
        <f t="shared" si="258"/>
        <v>#VALUE!</v>
      </c>
      <c r="X760" s="275" t="e">
        <f t="shared" si="258"/>
        <v>#VALUE!</v>
      </c>
      <c r="Y760" s="275" t="e">
        <f t="shared" si="258"/>
        <v>#VALUE!</v>
      </c>
      <c r="Z760" s="275" t="e">
        <f t="shared" si="258"/>
        <v>#VALUE!</v>
      </c>
      <c r="AA760" s="275" t="e">
        <f t="shared" si="258"/>
        <v>#VALUE!</v>
      </c>
      <c r="AB760" s="275" t="e">
        <f t="shared" si="258"/>
        <v>#VALUE!</v>
      </c>
      <c r="AC760" s="275" t="e">
        <f t="shared" si="258"/>
        <v>#VALUE!</v>
      </c>
      <c r="AD760" s="275" t="e">
        <f t="shared" si="258"/>
        <v>#VALUE!</v>
      </c>
      <c r="AE760" s="276" t="e">
        <f t="shared" si="247"/>
        <v>#VALUE!</v>
      </c>
    </row>
    <row r="761" spans="1:31">
      <c r="A761" s="133" t="e">
        <f t="shared" si="248"/>
        <v>#VALUE!</v>
      </c>
      <c r="B761" s="134" t="e">
        <f t="shared" si="249"/>
        <v>#VALUE!</v>
      </c>
      <c r="C761" s="134" t="e">
        <f t="shared" si="250"/>
        <v>#VALUE!</v>
      </c>
      <c r="D761" s="135" t="e">
        <f t="shared" si="251"/>
        <v>#VALUE!</v>
      </c>
      <c r="E761" s="150" t="e">
        <f t="shared" si="239"/>
        <v>#VALUE!</v>
      </c>
      <c r="F761" s="150" t="e">
        <f t="shared" si="240"/>
        <v>#VALUE!</v>
      </c>
      <c r="G761" s="136" t="e">
        <f t="shared" si="241"/>
        <v>#VALUE!</v>
      </c>
      <c r="H761" s="148" t="e">
        <f t="shared" si="245"/>
        <v>#VALUE!</v>
      </c>
      <c r="I761" s="148" t="e">
        <f t="shared" si="252"/>
        <v>#VALUE!</v>
      </c>
      <c r="J761" s="148" t="e">
        <f t="shared" si="242"/>
        <v>#VALUE!</v>
      </c>
      <c r="K761" s="148" t="e">
        <f t="shared" si="253"/>
        <v>#VALUE!</v>
      </c>
      <c r="L761" s="148" t="e">
        <f t="shared" si="254"/>
        <v>#VALUE!</v>
      </c>
      <c r="M761" s="148" t="e">
        <f t="shared" si="243"/>
        <v>#VALUE!</v>
      </c>
      <c r="N761" s="148" t="e">
        <f t="shared" si="246"/>
        <v>#VALUE!</v>
      </c>
      <c r="O761" s="148"/>
      <c r="P761" s="148"/>
      <c r="Q761" s="148" t="e">
        <f t="shared" si="255"/>
        <v>#VALUE!</v>
      </c>
      <c r="R761" s="148" t="e">
        <f t="shared" si="256"/>
        <v>#VALUE!</v>
      </c>
      <c r="S761" s="137" t="e">
        <f t="shared" si="244"/>
        <v>#VALUE!</v>
      </c>
      <c r="T761" s="275" t="e">
        <f t="shared" si="238"/>
        <v>#VALUE!</v>
      </c>
      <c r="U761" s="275" t="e">
        <f t="shared" si="258"/>
        <v>#VALUE!</v>
      </c>
      <c r="V761" s="275" t="e">
        <f t="shared" si="258"/>
        <v>#VALUE!</v>
      </c>
      <c r="W761" s="275" t="e">
        <f t="shared" si="258"/>
        <v>#VALUE!</v>
      </c>
      <c r="X761" s="275" t="e">
        <f t="shared" si="258"/>
        <v>#VALUE!</v>
      </c>
      <c r="Y761" s="275" t="e">
        <f t="shared" si="258"/>
        <v>#VALUE!</v>
      </c>
      <c r="Z761" s="275" t="e">
        <f t="shared" si="258"/>
        <v>#VALUE!</v>
      </c>
      <c r="AA761" s="275" t="e">
        <f t="shared" si="258"/>
        <v>#VALUE!</v>
      </c>
      <c r="AB761" s="275" t="e">
        <f t="shared" si="258"/>
        <v>#VALUE!</v>
      </c>
      <c r="AC761" s="275" t="e">
        <f t="shared" si="258"/>
        <v>#VALUE!</v>
      </c>
      <c r="AD761" s="275" t="e">
        <f t="shared" si="258"/>
        <v>#VALUE!</v>
      </c>
      <c r="AE761" s="276" t="e">
        <f t="shared" si="247"/>
        <v>#VALUE!</v>
      </c>
    </row>
    <row r="762" spans="1:31">
      <c r="A762" s="133" t="e">
        <f t="shared" si="248"/>
        <v>#VALUE!</v>
      </c>
      <c r="B762" s="134" t="e">
        <f t="shared" si="249"/>
        <v>#VALUE!</v>
      </c>
      <c r="C762" s="134" t="e">
        <f t="shared" si="250"/>
        <v>#VALUE!</v>
      </c>
      <c r="D762" s="135" t="e">
        <f t="shared" si="251"/>
        <v>#VALUE!</v>
      </c>
      <c r="E762" s="150" t="e">
        <f t="shared" si="239"/>
        <v>#VALUE!</v>
      </c>
      <c r="F762" s="150" t="e">
        <f t="shared" si="240"/>
        <v>#VALUE!</v>
      </c>
      <c r="G762" s="136" t="e">
        <f t="shared" si="241"/>
        <v>#VALUE!</v>
      </c>
      <c r="H762" s="148" t="e">
        <f t="shared" si="245"/>
        <v>#VALUE!</v>
      </c>
      <c r="I762" s="148" t="e">
        <f t="shared" si="252"/>
        <v>#VALUE!</v>
      </c>
      <c r="J762" s="148" t="e">
        <f t="shared" si="242"/>
        <v>#VALUE!</v>
      </c>
      <c r="K762" s="148" t="e">
        <f t="shared" si="253"/>
        <v>#VALUE!</v>
      </c>
      <c r="L762" s="148" t="e">
        <f t="shared" si="254"/>
        <v>#VALUE!</v>
      </c>
      <c r="M762" s="148" t="e">
        <f t="shared" si="243"/>
        <v>#VALUE!</v>
      </c>
      <c r="N762" s="148" t="e">
        <f t="shared" si="246"/>
        <v>#VALUE!</v>
      </c>
      <c r="O762" s="148"/>
      <c r="P762" s="148"/>
      <c r="Q762" s="148" t="e">
        <f t="shared" si="255"/>
        <v>#VALUE!</v>
      </c>
      <c r="R762" s="148" t="e">
        <f t="shared" si="256"/>
        <v>#VALUE!</v>
      </c>
      <c r="S762" s="137" t="e">
        <f t="shared" si="244"/>
        <v>#VALUE!</v>
      </c>
      <c r="T762" s="275" t="e">
        <f t="shared" si="238"/>
        <v>#VALUE!</v>
      </c>
      <c r="U762" s="275" t="e">
        <f t="shared" si="258"/>
        <v>#VALUE!</v>
      </c>
      <c r="V762" s="275" t="e">
        <f t="shared" si="258"/>
        <v>#VALUE!</v>
      </c>
      <c r="W762" s="275" t="e">
        <f t="shared" si="258"/>
        <v>#VALUE!</v>
      </c>
      <c r="X762" s="275" t="e">
        <f t="shared" si="258"/>
        <v>#VALUE!</v>
      </c>
      <c r="Y762" s="275" t="e">
        <f t="shared" si="258"/>
        <v>#VALUE!</v>
      </c>
      <c r="Z762" s="275" t="e">
        <f t="shared" si="258"/>
        <v>#VALUE!</v>
      </c>
      <c r="AA762" s="275" t="e">
        <f t="shared" si="258"/>
        <v>#VALUE!</v>
      </c>
      <c r="AB762" s="275" t="e">
        <f t="shared" si="258"/>
        <v>#VALUE!</v>
      </c>
      <c r="AC762" s="275" t="e">
        <f t="shared" si="258"/>
        <v>#VALUE!</v>
      </c>
      <c r="AD762" s="275" t="e">
        <f t="shared" si="258"/>
        <v>#VALUE!</v>
      </c>
      <c r="AE762" s="276" t="e">
        <f t="shared" si="247"/>
        <v>#VALUE!</v>
      </c>
    </row>
    <row r="763" spans="1:31">
      <c r="A763" s="133" t="e">
        <f t="shared" si="248"/>
        <v>#VALUE!</v>
      </c>
      <c r="B763" s="134" t="e">
        <f t="shared" si="249"/>
        <v>#VALUE!</v>
      </c>
      <c r="C763" s="134" t="e">
        <f t="shared" si="250"/>
        <v>#VALUE!</v>
      </c>
      <c r="D763" s="135" t="e">
        <f t="shared" si="251"/>
        <v>#VALUE!</v>
      </c>
      <c r="E763" s="150" t="e">
        <f t="shared" si="239"/>
        <v>#VALUE!</v>
      </c>
      <c r="F763" s="150" t="e">
        <f t="shared" si="240"/>
        <v>#VALUE!</v>
      </c>
      <c r="G763" s="136" t="e">
        <f t="shared" si="241"/>
        <v>#VALUE!</v>
      </c>
      <c r="H763" s="148" t="e">
        <f t="shared" si="245"/>
        <v>#VALUE!</v>
      </c>
      <c r="I763" s="148" t="e">
        <f t="shared" si="252"/>
        <v>#VALUE!</v>
      </c>
      <c r="J763" s="148" t="e">
        <f t="shared" si="242"/>
        <v>#VALUE!</v>
      </c>
      <c r="K763" s="148" t="e">
        <f t="shared" si="253"/>
        <v>#VALUE!</v>
      </c>
      <c r="L763" s="148" t="e">
        <f t="shared" si="254"/>
        <v>#VALUE!</v>
      </c>
      <c r="M763" s="148" t="e">
        <f t="shared" si="243"/>
        <v>#VALUE!</v>
      </c>
      <c r="N763" s="148" t="e">
        <f t="shared" si="246"/>
        <v>#VALUE!</v>
      </c>
      <c r="O763" s="148"/>
      <c r="P763" s="148"/>
      <c r="Q763" s="148" t="e">
        <f t="shared" si="255"/>
        <v>#VALUE!</v>
      </c>
      <c r="R763" s="148" t="e">
        <f t="shared" si="256"/>
        <v>#VALUE!</v>
      </c>
      <c r="S763" s="137" t="e">
        <f t="shared" si="244"/>
        <v>#VALUE!</v>
      </c>
      <c r="T763" s="275" t="e">
        <f t="shared" si="238"/>
        <v>#VALUE!</v>
      </c>
      <c r="U763" s="275" t="e">
        <f t="shared" si="258"/>
        <v>#VALUE!</v>
      </c>
      <c r="V763" s="275" t="e">
        <f t="shared" si="258"/>
        <v>#VALUE!</v>
      </c>
      <c r="W763" s="275" t="e">
        <f t="shared" si="258"/>
        <v>#VALUE!</v>
      </c>
      <c r="X763" s="275" t="e">
        <f t="shared" si="258"/>
        <v>#VALUE!</v>
      </c>
      <c r="Y763" s="275" t="e">
        <f t="shared" si="258"/>
        <v>#VALUE!</v>
      </c>
      <c r="Z763" s="275" t="e">
        <f t="shared" si="258"/>
        <v>#VALUE!</v>
      </c>
      <c r="AA763" s="275" t="e">
        <f t="shared" si="258"/>
        <v>#VALUE!</v>
      </c>
      <c r="AB763" s="275" t="e">
        <f t="shared" si="258"/>
        <v>#VALUE!</v>
      </c>
      <c r="AC763" s="275" t="e">
        <f t="shared" si="258"/>
        <v>#VALUE!</v>
      </c>
      <c r="AD763" s="275" t="e">
        <f t="shared" si="258"/>
        <v>#VALUE!</v>
      </c>
      <c r="AE763" s="276" t="e">
        <f t="shared" si="247"/>
        <v>#VALUE!</v>
      </c>
    </row>
    <row r="764" spans="1:31">
      <c r="A764" s="133" t="e">
        <f t="shared" si="248"/>
        <v>#VALUE!</v>
      </c>
      <c r="B764" s="134" t="e">
        <f t="shared" si="249"/>
        <v>#VALUE!</v>
      </c>
      <c r="C764" s="134" t="e">
        <f t="shared" si="250"/>
        <v>#VALUE!</v>
      </c>
      <c r="D764" s="135" t="e">
        <f t="shared" si="251"/>
        <v>#VALUE!</v>
      </c>
      <c r="E764" s="150" t="e">
        <f t="shared" si="239"/>
        <v>#VALUE!</v>
      </c>
      <c r="F764" s="150" t="e">
        <f t="shared" si="240"/>
        <v>#VALUE!</v>
      </c>
      <c r="G764" s="136" t="e">
        <f t="shared" si="241"/>
        <v>#VALUE!</v>
      </c>
      <c r="H764" s="148" t="e">
        <f t="shared" si="245"/>
        <v>#VALUE!</v>
      </c>
      <c r="I764" s="148" t="e">
        <f t="shared" si="252"/>
        <v>#VALUE!</v>
      </c>
      <c r="J764" s="148" t="e">
        <f t="shared" si="242"/>
        <v>#VALUE!</v>
      </c>
      <c r="K764" s="148" t="e">
        <f t="shared" si="253"/>
        <v>#VALUE!</v>
      </c>
      <c r="L764" s="148" t="e">
        <f t="shared" si="254"/>
        <v>#VALUE!</v>
      </c>
      <c r="M764" s="148" t="e">
        <f t="shared" si="243"/>
        <v>#VALUE!</v>
      </c>
      <c r="N764" s="148" t="e">
        <f t="shared" si="246"/>
        <v>#VALUE!</v>
      </c>
      <c r="O764" s="148"/>
      <c r="P764" s="148"/>
      <c r="Q764" s="148" t="e">
        <f t="shared" si="255"/>
        <v>#VALUE!</v>
      </c>
      <c r="R764" s="148" t="e">
        <f t="shared" si="256"/>
        <v>#VALUE!</v>
      </c>
      <c r="S764" s="137" t="e">
        <f t="shared" si="244"/>
        <v>#VALUE!</v>
      </c>
      <c r="T764" s="275" t="e">
        <f t="shared" si="238"/>
        <v>#VALUE!</v>
      </c>
      <c r="U764" s="275" t="e">
        <f t="shared" si="258"/>
        <v>#VALUE!</v>
      </c>
      <c r="V764" s="275" t="e">
        <f t="shared" si="258"/>
        <v>#VALUE!</v>
      </c>
      <c r="W764" s="275" t="e">
        <f t="shared" si="258"/>
        <v>#VALUE!</v>
      </c>
      <c r="X764" s="275" t="e">
        <f t="shared" si="258"/>
        <v>#VALUE!</v>
      </c>
      <c r="Y764" s="275" t="e">
        <f t="shared" si="258"/>
        <v>#VALUE!</v>
      </c>
      <c r="Z764" s="275" t="e">
        <f t="shared" si="258"/>
        <v>#VALUE!</v>
      </c>
      <c r="AA764" s="275" t="e">
        <f t="shared" si="258"/>
        <v>#VALUE!</v>
      </c>
      <c r="AB764" s="275" t="e">
        <f t="shared" si="258"/>
        <v>#VALUE!</v>
      </c>
      <c r="AC764" s="275" t="e">
        <f t="shared" si="258"/>
        <v>#VALUE!</v>
      </c>
      <c r="AD764" s="275" t="e">
        <f t="shared" si="258"/>
        <v>#VALUE!</v>
      </c>
      <c r="AE764" s="276" t="e">
        <f t="shared" si="247"/>
        <v>#VALUE!</v>
      </c>
    </row>
    <row r="765" spans="1:31">
      <c r="A765" s="133" t="e">
        <f t="shared" si="248"/>
        <v>#VALUE!</v>
      </c>
      <c r="B765" s="134" t="e">
        <f t="shared" si="249"/>
        <v>#VALUE!</v>
      </c>
      <c r="C765" s="134" t="e">
        <f t="shared" si="250"/>
        <v>#VALUE!</v>
      </c>
      <c r="D765" s="135" t="e">
        <f t="shared" si="251"/>
        <v>#VALUE!</v>
      </c>
      <c r="E765" s="150" t="e">
        <f t="shared" si="239"/>
        <v>#VALUE!</v>
      </c>
      <c r="F765" s="150" t="e">
        <f t="shared" si="240"/>
        <v>#VALUE!</v>
      </c>
      <c r="G765" s="136" t="e">
        <f t="shared" si="241"/>
        <v>#VALUE!</v>
      </c>
      <c r="H765" s="148" t="e">
        <f t="shared" si="245"/>
        <v>#VALUE!</v>
      </c>
      <c r="I765" s="148" t="e">
        <f t="shared" si="252"/>
        <v>#VALUE!</v>
      </c>
      <c r="J765" s="148" t="e">
        <f t="shared" si="242"/>
        <v>#VALUE!</v>
      </c>
      <c r="K765" s="148" t="e">
        <f t="shared" si="253"/>
        <v>#VALUE!</v>
      </c>
      <c r="L765" s="148" t="e">
        <f t="shared" si="254"/>
        <v>#VALUE!</v>
      </c>
      <c r="M765" s="148" t="e">
        <f t="shared" si="243"/>
        <v>#VALUE!</v>
      </c>
      <c r="N765" s="148" t="e">
        <f t="shared" si="246"/>
        <v>#VALUE!</v>
      </c>
      <c r="O765" s="148"/>
      <c r="P765" s="148"/>
      <c r="Q765" s="148" t="e">
        <f t="shared" si="255"/>
        <v>#VALUE!</v>
      </c>
      <c r="R765" s="148" t="e">
        <f t="shared" si="256"/>
        <v>#VALUE!</v>
      </c>
      <c r="S765" s="137" t="e">
        <f t="shared" si="244"/>
        <v>#VALUE!</v>
      </c>
      <c r="T765" s="275" t="e">
        <f t="shared" si="238"/>
        <v>#VALUE!</v>
      </c>
      <c r="U765" s="275" t="e">
        <f t="shared" si="258"/>
        <v>#VALUE!</v>
      </c>
      <c r="V765" s="275" t="e">
        <f t="shared" si="258"/>
        <v>#VALUE!</v>
      </c>
      <c r="W765" s="275" t="e">
        <f t="shared" si="258"/>
        <v>#VALUE!</v>
      </c>
      <c r="X765" s="275" t="e">
        <f t="shared" si="258"/>
        <v>#VALUE!</v>
      </c>
      <c r="Y765" s="275" t="e">
        <f t="shared" si="258"/>
        <v>#VALUE!</v>
      </c>
      <c r="Z765" s="275" t="e">
        <f t="shared" si="258"/>
        <v>#VALUE!</v>
      </c>
      <c r="AA765" s="275" t="e">
        <f t="shared" si="258"/>
        <v>#VALUE!</v>
      </c>
      <c r="AB765" s="275" t="e">
        <f t="shared" si="258"/>
        <v>#VALUE!</v>
      </c>
      <c r="AC765" s="275" t="e">
        <f t="shared" si="258"/>
        <v>#VALUE!</v>
      </c>
      <c r="AD765" s="275" t="e">
        <f t="shared" si="258"/>
        <v>#VALUE!</v>
      </c>
      <c r="AE765" s="276" t="e">
        <f t="shared" si="247"/>
        <v>#VALUE!</v>
      </c>
    </row>
    <row r="766" spans="1:31">
      <c r="A766" s="133" t="e">
        <f t="shared" si="248"/>
        <v>#VALUE!</v>
      </c>
      <c r="B766" s="134" t="e">
        <f t="shared" si="249"/>
        <v>#VALUE!</v>
      </c>
      <c r="C766" s="134" t="e">
        <f t="shared" si="250"/>
        <v>#VALUE!</v>
      </c>
      <c r="D766" s="135" t="e">
        <f t="shared" si="251"/>
        <v>#VALUE!</v>
      </c>
      <c r="E766" s="150" t="e">
        <f t="shared" si="239"/>
        <v>#VALUE!</v>
      </c>
      <c r="F766" s="150" t="e">
        <f t="shared" si="240"/>
        <v>#VALUE!</v>
      </c>
      <c r="G766" s="136" t="e">
        <f t="shared" si="241"/>
        <v>#VALUE!</v>
      </c>
      <c r="H766" s="148" t="e">
        <f t="shared" si="245"/>
        <v>#VALUE!</v>
      </c>
      <c r="I766" s="148" t="e">
        <f t="shared" si="252"/>
        <v>#VALUE!</v>
      </c>
      <c r="J766" s="148" t="e">
        <f t="shared" si="242"/>
        <v>#VALUE!</v>
      </c>
      <c r="K766" s="148" t="e">
        <f t="shared" si="253"/>
        <v>#VALUE!</v>
      </c>
      <c r="L766" s="148" t="e">
        <f t="shared" si="254"/>
        <v>#VALUE!</v>
      </c>
      <c r="M766" s="148" t="e">
        <f t="shared" si="243"/>
        <v>#VALUE!</v>
      </c>
      <c r="N766" s="148" t="e">
        <f t="shared" si="246"/>
        <v>#VALUE!</v>
      </c>
      <c r="O766" s="148"/>
      <c r="P766" s="148"/>
      <c r="Q766" s="148" t="e">
        <f t="shared" si="255"/>
        <v>#VALUE!</v>
      </c>
      <c r="R766" s="148" t="e">
        <f t="shared" si="256"/>
        <v>#VALUE!</v>
      </c>
      <c r="S766" s="137" t="e">
        <f t="shared" si="244"/>
        <v>#VALUE!</v>
      </c>
      <c r="T766" s="275" t="e">
        <f t="shared" si="238"/>
        <v>#VALUE!</v>
      </c>
      <c r="U766" s="275" t="e">
        <f t="shared" si="258"/>
        <v>#VALUE!</v>
      </c>
      <c r="V766" s="275" t="e">
        <f t="shared" si="258"/>
        <v>#VALUE!</v>
      </c>
      <c r="W766" s="275" t="e">
        <f t="shared" si="258"/>
        <v>#VALUE!</v>
      </c>
      <c r="X766" s="275" t="e">
        <f t="shared" si="258"/>
        <v>#VALUE!</v>
      </c>
      <c r="Y766" s="275" t="e">
        <f t="shared" si="258"/>
        <v>#VALUE!</v>
      </c>
      <c r="Z766" s="275" t="e">
        <f t="shared" si="258"/>
        <v>#VALUE!</v>
      </c>
      <c r="AA766" s="275" t="e">
        <f t="shared" si="258"/>
        <v>#VALUE!</v>
      </c>
      <c r="AB766" s="275" t="e">
        <f t="shared" si="258"/>
        <v>#VALUE!</v>
      </c>
      <c r="AC766" s="275" t="e">
        <f t="shared" si="258"/>
        <v>#VALUE!</v>
      </c>
      <c r="AD766" s="275" t="e">
        <f t="shared" si="258"/>
        <v>#VALUE!</v>
      </c>
      <c r="AE766" s="276" t="e">
        <f t="shared" si="247"/>
        <v>#VALUE!</v>
      </c>
    </row>
    <row r="767" spans="1:31">
      <c r="A767" s="133" t="e">
        <f t="shared" si="248"/>
        <v>#VALUE!</v>
      </c>
      <c r="B767" s="134" t="e">
        <f t="shared" si="249"/>
        <v>#VALUE!</v>
      </c>
      <c r="C767" s="134" t="e">
        <f t="shared" si="250"/>
        <v>#VALUE!</v>
      </c>
      <c r="D767" s="135" t="e">
        <f t="shared" si="251"/>
        <v>#VALUE!</v>
      </c>
      <c r="E767" s="150" t="e">
        <f t="shared" si="239"/>
        <v>#VALUE!</v>
      </c>
      <c r="F767" s="150" t="e">
        <f t="shared" si="240"/>
        <v>#VALUE!</v>
      </c>
      <c r="G767" s="136" t="e">
        <f t="shared" si="241"/>
        <v>#VALUE!</v>
      </c>
      <c r="H767" s="148" t="e">
        <f t="shared" si="245"/>
        <v>#VALUE!</v>
      </c>
      <c r="I767" s="148" t="e">
        <f t="shared" si="252"/>
        <v>#VALUE!</v>
      </c>
      <c r="J767" s="148" t="e">
        <f t="shared" si="242"/>
        <v>#VALUE!</v>
      </c>
      <c r="K767" s="148" t="e">
        <f t="shared" si="253"/>
        <v>#VALUE!</v>
      </c>
      <c r="L767" s="148" t="e">
        <f t="shared" si="254"/>
        <v>#VALUE!</v>
      </c>
      <c r="M767" s="148" t="e">
        <f t="shared" si="243"/>
        <v>#VALUE!</v>
      </c>
      <c r="N767" s="148" t="e">
        <f t="shared" si="246"/>
        <v>#VALUE!</v>
      </c>
      <c r="O767" s="148"/>
      <c r="P767" s="148"/>
      <c r="Q767" s="148" t="e">
        <f t="shared" si="255"/>
        <v>#VALUE!</v>
      </c>
      <c r="R767" s="148" t="e">
        <f t="shared" si="256"/>
        <v>#VALUE!</v>
      </c>
      <c r="S767" s="137" t="e">
        <f t="shared" si="244"/>
        <v>#VALUE!</v>
      </c>
      <c r="T767" s="275" t="e">
        <f t="shared" si="238"/>
        <v>#VALUE!</v>
      </c>
      <c r="U767" s="275" t="e">
        <f t="shared" si="258"/>
        <v>#VALUE!</v>
      </c>
      <c r="V767" s="275" t="e">
        <f t="shared" si="258"/>
        <v>#VALUE!</v>
      </c>
      <c r="W767" s="275" t="e">
        <f t="shared" si="258"/>
        <v>#VALUE!</v>
      </c>
      <c r="X767" s="275" t="e">
        <f t="shared" si="258"/>
        <v>#VALUE!</v>
      </c>
      <c r="Y767" s="275" t="e">
        <f t="shared" si="258"/>
        <v>#VALUE!</v>
      </c>
      <c r="Z767" s="275" t="e">
        <f t="shared" si="258"/>
        <v>#VALUE!</v>
      </c>
      <c r="AA767" s="275" t="e">
        <f t="shared" si="258"/>
        <v>#VALUE!</v>
      </c>
      <c r="AB767" s="275" t="e">
        <f t="shared" si="258"/>
        <v>#VALUE!</v>
      </c>
      <c r="AC767" s="275" t="e">
        <f t="shared" si="258"/>
        <v>#VALUE!</v>
      </c>
      <c r="AD767" s="275" t="e">
        <f t="shared" si="258"/>
        <v>#VALUE!</v>
      </c>
      <c r="AE767" s="276" t="e">
        <f t="shared" si="247"/>
        <v>#VALUE!</v>
      </c>
    </row>
    <row r="768" spans="1:31">
      <c r="A768" s="133" t="e">
        <f t="shared" si="248"/>
        <v>#VALUE!</v>
      </c>
      <c r="B768" s="134" t="e">
        <f t="shared" si="249"/>
        <v>#VALUE!</v>
      </c>
      <c r="C768" s="134" t="e">
        <f t="shared" si="250"/>
        <v>#VALUE!</v>
      </c>
      <c r="D768" s="135" t="e">
        <f t="shared" si="251"/>
        <v>#VALUE!</v>
      </c>
      <c r="E768" s="150" t="e">
        <f t="shared" si="239"/>
        <v>#VALUE!</v>
      </c>
      <c r="F768" s="150" t="e">
        <f t="shared" si="240"/>
        <v>#VALUE!</v>
      </c>
      <c r="G768" s="136" t="e">
        <f t="shared" si="241"/>
        <v>#VALUE!</v>
      </c>
      <c r="H768" s="148" t="e">
        <f t="shared" si="245"/>
        <v>#VALUE!</v>
      </c>
      <c r="I768" s="148" t="e">
        <f t="shared" si="252"/>
        <v>#VALUE!</v>
      </c>
      <c r="J768" s="148" t="e">
        <f t="shared" si="242"/>
        <v>#VALUE!</v>
      </c>
      <c r="K768" s="148" t="e">
        <f t="shared" si="253"/>
        <v>#VALUE!</v>
      </c>
      <c r="L768" s="148" t="e">
        <f t="shared" si="254"/>
        <v>#VALUE!</v>
      </c>
      <c r="M768" s="148" t="e">
        <f t="shared" si="243"/>
        <v>#VALUE!</v>
      </c>
      <c r="N768" s="148" t="e">
        <f t="shared" si="246"/>
        <v>#VALUE!</v>
      </c>
      <c r="O768" s="148"/>
      <c r="P768" s="148"/>
      <c r="Q768" s="148" t="e">
        <f t="shared" si="255"/>
        <v>#VALUE!</v>
      </c>
      <c r="R768" s="148" t="e">
        <f t="shared" si="256"/>
        <v>#VALUE!</v>
      </c>
      <c r="S768" s="137" t="e">
        <f t="shared" si="244"/>
        <v>#VALUE!</v>
      </c>
      <c r="T768" s="275" t="e">
        <f t="shared" si="238"/>
        <v>#VALUE!</v>
      </c>
      <c r="U768" s="275" t="e">
        <f t="shared" si="258"/>
        <v>#VALUE!</v>
      </c>
      <c r="V768" s="275" t="e">
        <f t="shared" si="258"/>
        <v>#VALUE!</v>
      </c>
      <c r="W768" s="275" t="e">
        <f t="shared" si="258"/>
        <v>#VALUE!</v>
      </c>
      <c r="X768" s="275" t="e">
        <f t="shared" si="258"/>
        <v>#VALUE!</v>
      </c>
      <c r="Y768" s="275" t="e">
        <f t="shared" si="258"/>
        <v>#VALUE!</v>
      </c>
      <c r="Z768" s="275" t="e">
        <f t="shared" si="258"/>
        <v>#VALUE!</v>
      </c>
      <c r="AA768" s="275" t="e">
        <f t="shared" si="258"/>
        <v>#VALUE!</v>
      </c>
      <c r="AB768" s="275" t="e">
        <f t="shared" si="258"/>
        <v>#VALUE!</v>
      </c>
      <c r="AC768" s="275" t="e">
        <f t="shared" si="258"/>
        <v>#VALUE!</v>
      </c>
      <c r="AD768" s="275" t="e">
        <f t="shared" si="258"/>
        <v>#VALUE!</v>
      </c>
      <c r="AE768" s="276" t="e">
        <f t="shared" si="247"/>
        <v>#VALUE!</v>
      </c>
    </row>
    <row r="769" spans="1:31">
      <c r="A769" s="133" t="e">
        <f t="shared" si="248"/>
        <v>#VALUE!</v>
      </c>
      <c r="B769" s="134" t="e">
        <f t="shared" si="249"/>
        <v>#VALUE!</v>
      </c>
      <c r="C769" s="134" t="e">
        <f t="shared" si="250"/>
        <v>#VALUE!</v>
      </c>
      <c r="D769" s="135" t="e">
        <f t="shared" si="251"/>
        <v>#VALUE!</v>
      </c>
      <c r="E769" s="150" t="e">
        <f t="shared" si="239"/>
        <v>#VALUE!</v>
      </c>
      <c r="F769" s="150" t="e">
        <f t="shared" si="240"/>
        <v>#VALUE!</v>
      </c>
      <c r="G769" s="136" t="e">
        <f t="shared" si="241"/>
        <v>#VALUE!</v>
      </c>
      <c r="H769" s="148" t="e">
        <f t="shared" si="245"/>
        <v>#VALUE!</v>
      </c>
      <c r="I769" s="148" t="e">
        <f t="shared" si="252"/>
        <v>#VALUE!</v>
      </c>
      <c r="J769" s="148" t="e">
        <f t="shared" si="242"/>
        <v>#VALUE!</v>
      </c>
      <c r="K769" s="148" t="e">
        <f t="shared" si="253"/>
        <v>#VALUE!</v>
      </c>
      <c r="L769" s="148" t="e">
        <f t="shared" si="254"/>
        <v>#VALUE!</v>
      </c>
      <c r="M769" s="148" t="e">
        <f t="shared" si="243"/>
        <v>#VALUE!</v>
      </c>
      <c r="N769" s="148" t="e">
        <f t="shared" si="246"/>
        <v>#VALUE!</v>
      </c>
      <c r="O769" s="148"/>
      <c r="P769" s="148"/>
      <c r="Q769" s="148" t="e">
        <f t="shared" si="255"/>
        <v>#VALUE!</v>
      </c>
      <c r="R769" s="148" t="e">
        <f t="shared" si="256"/>
        <v>#VALUE!</v>
      </c>
      <c r="S769" s="137" t="e">
        <f t="shared" si="244"/>
        <v>#VALUE!</v>
      </c>
      <c r="T769" s="275" t="e">
        <f t="shared" si="238"/>
        <v>#VALUE!</v>
      </c>
      <c r="U769" s="275" t="e">
        <f t="shared" si="258"/>
        <v>#VALUE!</v>
      </c>
      <c r="V769" s="275" t="e">
        <f t="shared" si="258"/>
        <v>#VALUE!</v>
      </c>
      <c r="W769" s="275" t="e">
        <f t="shared" si="258"/>
        <v>#VALUE!</v>
      </c>
      <c r="X769" s="275" t="e">
        <f t="shared" si="258"/>
        <v>#VALUE!</v>
      </c>
      <c r="Y769" s="275" t="e">
        <f t="shared" si="258"/>
        <v>#VALUE!</v>
      </c>
      <c r="Z769" s="275" t="e">
        <f t="shared" si="258"/>
        <v>#VALUE!</v>
      </c>
      <c r="AA769" s="275" t="e">
        <f t="shared" si="258"/>
        <v>#VALUE!</v>
      </c>
      <c r="AB769" s="275" t="e">
        <f t="shared" si="258"/>
        <v>#VALUE!</v>
      </c>
      <c r="AC769" s="275" t="e">
        <f t="shared" si="258"/>
        <v>#VALUE!</v>
      </c>
      <c r="AD769" s="275" t="e">
        <f t="shared" si="258"/>
        <v>#VALUE!</v>
      </c>
      <c r="AE769" s="276" t="e">
        <f t="shared" si="247"/>
        <v>#VALUE!</v>
      </c>
    </row>
    <row r="770" spans="1:31">
      <c r="A770" s="133" t="e">
        <f t="shared" si="248"/>
        <v>#VALUE!</v>
      </c>
      <c r="B770" s="134" t="e">
        <f t="shared" si="249"/>
        <v>#VALUE!</v>
      </c>
      <c r="C770" s="134" t="e">
        <f t="shared" si="250"/>
        <v>#VALUE!</v>
      </c>
      <c r="D770" s="135" t="e">
        <f t="shared" si="251"/>
        <v>#VALUE!</v>
      </c>
      <c r="E770" s="150" t="e">
        <f t="shared" si="239"/>
        <v>#VALUE!</v>
      </c>
      <c r="F770" s="150" t="e">
        <f t="shared" si="240"/>
        <v>#VALUE!</v>
      </c>
      <c r="G770" s="136" t="e">
        <f t="shared" si="241"/>
        <v>#VALUE!</v>
      </c>
      <c r="H770" s="148" t="e">
        <f t="shared" si="245"/>
        <v>#VALUE!</v>
      </c>
      <c r="I770" s="148" t="e">
        <f t="shared" si="252"/>
        <v>#VALUE!</v>
      </c>
      <c r="J770" s="148" t="e">
        <f t="shared" si="242"/>
        <v>#VALUE!</v>
      </c>
      <c r="K770" s="148" t="e">
        <f t="shared" si="253"/>
        <v>#VALUE!</v>
      </c>
      <c r="L770" s="148" t="e">
        <f t="shared" si="254"/>
        <v>#VALUE!</v>
      </c>
      <c r="M770" s="148" t="e">
        <f t="shared" si="243"/>
        <v>#VALUE!</v>
      </c>
      <c r="N770" s="148" t="e">
        <f t="shared" si="246"/>
        <v>#VALUE!</v>
      </c>
      <c r="O770" s="148"/>
      <c r="P770" s="148"/>
      <c r="Q770" s="148" t="e">
        <f t="shared" si="255"/>
        <v>#VALUE!</v>
      </c>
      <c r="R770" s="148" t="e">
        <f t="shared" si="256"/>
        <v>#VALUE!</v>
      </c>
      <c r="S770" s="137" t="e">
        <f t="shared" si="244"/>
        <v>#VALUE!</v>
      </c>
      <c r="T770" s="275" t="e">
        <f t="shared" si="238"/>
        <v>#VALUE!</v>
      </c>
      <c r="U770" s="275" t="e">
        <f t="shared" si="258"/>
        <v>#VALUE!</v>
      </c>
      <c r="V770" s="275" t="e">
        <f t="shared" si="258"/>
        <v>#VALUE!</v>
      </c>
      <c r="W770" s="275" t="e">
        <f t="shared" si="258"/>
        <v>#VALUE!</v>
      </c>
      <c r="X770" s="275" t="e">
        <f t="shared" si="258"/>
        <v>#VALUE!</v>
      </c>
      <c r="Y770" s="275" t="e">
        <f t="shared" si="258"/>
        <v>#VALUE!</v>
      </c>
      <c r="Z770" s="275" t="e">
        <f t="shared" si="258"/>
        <v>#VALUE!</v>
      </c>
      <c r="AA770" s="275" t="e">
        <f t="shared" si="258"/>
        <v>#VALUE!</v>
      </c>
      <c r="AB770" s="275" t="e">
        <f t="shared" si="258"/>
        <v>#VALUE!</v>
      </c>
      <c r="AC770" s="275" t="e">
        <f t="shared" si="258"/>
        <v>#VALUE!</v>
      </c>
      <c r="AD770" s="275" t="e">
        <f t="shared" si="258"/>
        <v>#VALUE!</v>
      </c>
      <c r="AE770" s="276" t="e">
        <f t="shared" si="247"/>
        <v>#VALUE!</v>
      </c>
    </row>
    <row r="771" spans="1:31">
      <c r="A771" s="133" t="e">
        <f t="shared" si="248"/>
        <v>#VALUE!</v>
      </c>
      <c r="B771" s="134" t="e">
        <f t="shared" si="249"/>
        <v>#VALUE!</v>
      </c>
      <c r="C771" s="134" t="e">
        <f t="shared" si="250"/>
        <v>#VALUE!</v>
      </c>
      <c r="D771" s="135" t="e">
        <f t="shared" si="251"/>
        <v>#VALUE!</v>
      </c>
      <c r="E771" s="150" t="e">
        <f t="shared" si="239"/>
        <v>#VALUE!</v>
      </c>
      <c r="F771" s="150" t="e">
        <f t="shared" si="240"/>
        <v>#VALUE!</v>
      </c>
      <c r="G771" s="136" t="e">
        <f t="shared" si="241"/>
        <v>#VALUE!</v>
      </c>
      <c r="H771" s="148" t="e">
        <f t="shared" si="245"/>
        <v>#VALUE!</v>
      </c>
      <c r="I771" s="148" t="e">
        <f t="shared" si="252"/>
        <v>#VALUE!</v>
      </c>
      <c r="J771" s="148" t="e">
        <f t="shared" si="242"/>
        <v>#VALUE!</v>
      </c>
      <c r="K771" s="148" t="e">
        <f t="shared" si="253"/>
        <v>#VALUE!</v>
      </c>
      <c r="L771" s="148" t="e">
        <f t="shared" si="254"/>
        <v>#VALUE!</v>
      </c>
      <c r="M771" s="148" t="e">
        <f t="shared" si="243"/>
        <v>#VALUE!</v>
      </c>
      <c r="N771" s="148" t="e">
        <f t="shared" si="246"/>
        <v>#VALUE!</v>
      </c>
      <c r="O771" s="148"/>
      <c r="P771" s="148"/>
      <c r="Q771" s="148" t="e">
        <f t="shared" si="255"/>
        <v>#VALUE!</v>
      </c>
      <c r="R771" s="148" t="e">
        <f t="shared" si="256"/>
        <v>#VALUE!</v>
      </c>
      <c r="S771" s="137" t="e">
        <f t="shared" si="244"/>
        <v>#VALUE!</v>
      </c>
      <c r="T771" s="275" t="e">
        <f t="shared" si="238"/>
        <v>#VALUE!</v>
      </c>
      <c r="U771" s="275" t="e">
        <f t="shared" si="258"/>
        <v>#VALUE!</v>
      </c>
      <c r="V771" s="275" t="e">
        <f t="shared" si="258"/>
        <v>#VALUE!</v>
      </c>
      <c r="W771" s="275" t="e">
        <f t="shared" si="258"/>
        <v>#VALUE!</v>
      </c>
      <c r="X771" s="275" t="e">
        <f t="shared" si="258"/>
        <v>#VALUE!</v>
      </c>
      <c r="Y771" s="275" t="e">
        <f t="shared" si="258"/>
        <v>#VALUE!</v>
      </c>
      <c r="Z771" s="275" t="e">
        <f t="shared" si="258"/>
        <v>#VALUE!</v>
      </c>
      <c r="AA771" s="275" t="e">
        <f t="shared" si="258"/>
        <v>#VALUE!</v>
      </c>
      <c r="AB771" s="275" t="e">
        <f t="shared" si="258"/>
        <v>#VALUE!</v>
      </c>
      <c r="AC771" s="275" t="e">
        <f t="shared" si="258"/>
        <v>#VALUE!</v>
      </c>
      <c r="AD771" s="275" t="e">
        <f t="shared" si="258"/>
        <v>#VALUE!</v>
      </c>
      <c r="AE771" s="276" t="e">
        <f t="shared" si="247"/>
        <v>#VALUE!</v>
      </c>
    </row>
    <row r="772" spans="1:31">
      <c r="A772" s="133" t="e">
        <f t="shared" si="248"/>
        <v>#VALUE!</v>
      </c>
      <c r="B772" s="134" t="e">
        <f t="shared" si="249"/>
        <v>#VALUE!</v>
      </c>
      <c r="C772" s="134" t="e">
        <f t="shared" si="250"/>
        <v>#VALUE!</v>
      </c>
      <c r="D772" s="135" t="e">
        <f t="shared" si="251"/>
        <v>#VALUE!</v>
      </c>
      <c r="E772" s="150" t="e">
        <f t="shared" si="239"/>
        <v>#VALUE!</v>
      </c>
      <c r="F772" s="150" t="e">
        <f t="shared" si="240"/>
        <v>#VALUE!</v>
      </c>
      <c r="G772" s="136" t="e">
        <f t="shared" si="241"/>
        <v>#VALUE!</v>
      </c>
      <c r="H772" s="148" t="e">
        <f t="shared" si="245"/>
        <v>#VALUE!</v>
      </c>
      <c r="I772" s="148" t="e">
        <f t="shared" si="252"/>
        <v>#VALUE!</v>
      </c>
      <c r="J772" s="148" t="e">
        <f t="shared" si="242"/>
        <v>#VALUE!</v>
      </c>
      <c r="K772" s="148" t="e">
        <f t="shared" si="253"/>
        <v>#VALUE!</v>
      </c>
      <c r="L772" s="148" t="e">
        <f t="shared" si="254"/>
        <v>#VALUE!</v>
      </c>
      <c r="M772" s="148" t="e">
        <f t="shared" si="243"/>
        <v>#VALUE!</v>
      </c>
      <c r="N772" s="148" t="e">
        <f t="shared" si="246"/>
        <v>#VALUE!</v>
      </c>
      <c r="O772" s="148"/>
      <c r="P772" s="148"/>
      <c r="Q772" s="148" t="e">
        <f t="shared" si="255"/>
        <v>#VALUE!</v>
      </c>
      <c r="R772" s="148" t="e">
        <f t="shared" si="256"/>
        <v>#VALUE!</v>
      </c>
      <c r="S772" s="137" t="e">
        <f t="shared" si="244"/>
        <v>#VALUE!</v>
      </c>
      <c r="T772" s="275" t="e">
        <f t="shared" si="238"/>
        <v>#VALUE!</v>
      </c>
      <c r="U772" s="275" t="e">
        <f t="shared" si="258"/>
        <v>#VALUE!</v>
      </c>
      <c r="V772" s="275" t="e">
        <f t="shared" si="258"/>
        <v>#VALUE!</v>
      </c>
      <c r="W772" s="275" t="e">
        <f t="shared" si="258"/>
        <v>#VALUE!</v>
      </c>
      <c r="X772" s="275" t="e">
        <f t="shared" si="258"/>
        <v>#VALUE!</v>
      </c>
      <c r="Y772" s="275" t="e">
        <f t="shared" si="258"/>
        <v>#VALUE!</v>
      </c>
      <c r="Z772" s="275" t="e">
        <f t="shared" si="258"/>
        <v>#VALUE!</v>
      </c>
      <c r="AA772" s="275" t="e">
        <f t="shared" si="258"/>
        <v>#VALUE!</v>
      </c>
      <c r="AB772" s="275" t="e">
        <f t="shared" si="258"/>
        <v>#VALUE!</v>
      </c>
      <c r="AC772" s="275" t="e">
        <f t="shared" si="258"/>
        <v>#VALUE!</v>
      </c>
      <c r="AD772" s="275" t="e">
        <f t="shared" si="258"/>
        <v>#VALUE!</v>
      </c>
      <c r="AE772" s="276" t="e">
        <f t="shared" si="247"/>
        <v>#VALUE!</v>
      </c>
    </row>
    <row r="773" spans="1:31">
      <c r="A773" s="133" t="e">
        <f t="shared" si="248"/>
        <v>#VALUE!</v>
      </c>
      <c r="B773" s="134" t="e">
        <f t="shared" si="249"/>
        <v>#VALUE!</v>
      </c>
      <c r="C773" s="134" t="e">
        <f t="shared" si="250"/>
        <v>#VALUE!</v>
      </c>
      <c r="D773" s="135" t="e">
        <f t="shared" si="251"/>
        <v>#VALUE!</v>
      </c>
      <c r="E773" s="150" t="e">
        <f t="shared" si="239"/>
        <v>#VALUE!</v>
      </c>
      <c r="F773" s="150" t="e">
        <f t="shared" si="240"/>
        <v>#VALUE!</v>
      </c>
      <c r="G773" s="136" t="e">
        <f t="shared" si="241"/>
        <v>#VALUE!</v>
      </c>
      <c r="H773" s="148" t="e">
        <f t="shared" si="245"/>
        <v>#VALUE!</v>
      </c>
      <c r="I773" s="148" t="e">
        <f t="shared" si="252"/>
        <v>#VALUE!</v>
      </c>
      <c r="J773" s="148" t="e">
        <f t="shared" si="242"/>
        <v>#VALUE!</v>
      </c>
      <c r="K773" s="148" t="e">
        <f t="shared" si="253"/>
        <v>#VALUE!</v>
      </c>
      <c r="L773" s="148" t="e">
        <f t="shared" si="254"/>
        <v>#VALUE!</v>
      </c>
      <c r="M773" s="148" t="e">
        <f t="shared" si="243"/>
        <v>#VALUE!</v>
      </c>
      <c r="N773" s="148" t="e">
        <f t="shared" si="246"/>
        <v>#VALUE!</v>
      </c>
      <c r="O773" s="148"/>
      <c r="P773" s="148"/>
      <c r="Q773" s="148" t="e">
        <f t="shared" si="255"/>
        <v>#VALUE!</v>
      </c>
      <c r="R773" s="148" t="e">
        <f t="shared" si="256"/>
        <v>#VALUE!</v>
      </c>
      <c r="S773" s="137" t="e">
        <f t="shared" si="244"/>
        <v>#VALUE!</v>
      </c>
      <c r="T773" s="275" t="e">
        <f t="shared" ref="T773:T836" si="259">MAX(0,MIN(MAX(0,$M773),T$7)-T$6)</f>
        <v>#VALUE!</v>
      </c>
      <c r="U773" s="275" t="e">
        <f t="shared" si="258"/>
        <v>#VALUE!</v>
      </c>
      <c r="V773" s="275" t="e">
        <f t="shared" si="258"/>
        <v>#VALUE!</v>
      </c>
      <c r="W773" s="275" t="e">
        <f t="shared" si="258"/>
        <v>#VALUE!</v>
      </c>
      <c r="X773" s="275" t="e">
        <f t="shared" si="258"/>
        <v>#VALUE!</v>
      </c>
      <c r="Y773" s="275" t="e">
        <f t="shared" si="258"/>
        <v>#VALUE!</v>
      </c>
      <c r="Z773" s="275" t="e">
        <f t="shared" si="258"/>
        <v>#VALUE!</v>
      </c>
      <c r="AA773" s="275" t="e">
        <f t="shared" si="258"/>
        <v>#VALUE!</v>
      </c>
      <c r="AB773" s="275" t="e">
        <f t="shared" si="258"/>
        <v>#VALUE!</v>
      </c>
      <c r="AC773" s="275" t="e">
        <f t="shared" si="258"/>
        <v>#VALUE!</v>
      </c>
      <c r="AD773" s="275" t="e">
        <f t="shared" si="258"/>
        <v>#VALUE!</v>
      </c>
      <c r="AE773" s="276" t="e">
        <f t="shared" si="247"/>
        <v>#VALUE!</v>
      </c>
    </row>
    <row r="774" spans="1:31">
      <c r="A774" s="133" t="e">
        <f t="shared" si="248"/>
        <v>#VALUE!</v>
      </c>
      <c r="B774" s="134" t="e">
        <f t="shared" si="249"/>
        <v>#VALUE!</v>
      </c>
      <c r="C774" s="134" t="e">
        <f t="shared" si="250"/>
        <v>#VALUE!</v>
      </c>
      <c r="D774" s="135" t="e">
        <f t="shared" si="251"/>
        <v>#VALUE!</v>
      </c>
      <c r="E774" s="150" t="e">
        <f t="shared" si="239"/>
        <v>#VALUE!</v>
      </c>
      <c r="F774" s="150" t="e">
        <f t="shared" si="240"/>
        <v>#VALUE!</v>
      </c>
      <c r="G774" s="136" t="e">
        <f t="shared" si="241"/>
        <v>#VALUE!</v>
      </c>
      <c r="H774" s="148" t="e">
        <f t="shared" si="245"/>
        <v>#VALUE!</v>
      </c>
      <c r="I774" s="148" t="e">
        <f t="shared" si="252"/>
        <v>#VALUE!</v>
      </c>
      <c r="J774" s="148" t="e">
        <f t="shared" si="242"/>
        <v>#VALUE!</v>
      </c>
      <c r="K774" s="148" t="e">
        <f t="shared" si="253"/>
        <v>#VALUE!</v>
      </c>
      <c r="L774" s="148" t="e">
        <f t="shared" si="254"/>
        <v>#VALUE!</v>
      </c>
      <c r="M774" s="148" t="e">
        <f t="shared" si="243"/>
        <v>#VALUE!</v>
      </c>
      <c r="N774" s="148" t="e">
        <f t="shared" si="246"/>
        <v>#VALUE!</v>
      </c>
      <c r="O774" s="148"/>
      <c r="P774" s="148"/>
      <c r="Q774" s="148" t="e">
        <f t="shared" si="255"/>
        <v>#VALUE!</v>
      </c>
      <c r="R774" s="148" t="e">
        <f t="shared" si="256"/>
        <v>#VALUE!</v>
      </c>
      <c r="S774" s="137" t="e">
        <f t="shared" si="244"/>
        <v>#VALUE!</v>
      </c>
      <c r="T774" s="275" t="e">
        <f t="shared" si="259"/>
        <v>#VALUE!</v>
      </c>
      <c r="U774" s="275" t="e">
        <f t="shared" si="258"/>
        <v>#VALUE!</v>
      </c>
      <c r="V774" s="275" t="e">
        <f t="shared" si="258"/>
        <v>#VALUE!</v>
      </c>
      <c r="W774" s="275" t="e">
        <f t="shared" si="258"/>
        <v>#VALUE!</v>
      </c>
      <c r="X774" s="275" t="e">
        <f t="shared" si="258"/>
        <v>#VALUE!</v>
      </c>
      <c r="Y774" s="275" t="e">
        <f t="shared" si="258"/>
        <v>#VALUE!</v>
      </c>
      <c r="Z774" s="275" t="e">
        <f t="shared" si="258"/>
        <v>#VALUE!</v>
      </c>
      <c r="AA774" s="275" t="e">
        <f t="shared" si="258"/>
        <v>#VALUE!</v>
      </c>
      <c r="AB774" s="275" t="e">
        <f t="shared" si="258"/>
        <v>#VALUE!</v>
      </c>
      <c r="AC774" s="275" t="e">
        <f t="shared" si="258"/>
        <v>#VALUE!</v>
      </c>
      <c r="AD774" s="275" t="e">
        <f t="shared" si="258"/>
        <v>#VALUE!</v>
      </c>
      <c r="AE774" s="276" t="e">
        <f t="shared" si="247"/>
        <v>#VALUE!</v>
      </c>
    </row>
    <row r="775" spans="1:31">
      <c r="A775" s="133" t="e">
        <f t="shared" si="248"/>
        <v>#VALUE!</v>
      </c>
      <c r="B775" s="134" t="e">
        <f t="shared" si="249"/>
        <v>#VALUE!</v>
      </c>
      <c r="C775" s="134" t="e">
        <f t="shared" si="250"/>
        <v>#VALUE!</v>
      </c>
      <c r="D775" s="135" t="e">
        <f t="shared" si="251"/>
        <v>#VALUE!</v>
      </c>
      <c r="E775" s="150" t="e">
        <f t="shared" si="239"/>
        <v>#VALUE!</v>
      </c>
      <c r="F775" s="150" t="e">
        <f t="shared" si="240"/>
        <v>#VALUE!</v>
      </c>
      <c r="G775" s="136" t="e">
        <f t="shared" si="241"/>
        <v>#VALUE!</v>
      </c>
      <c r="H775" s="148" t="e">
        <f t="shared" si="245"/>
        <v>#VALUE!</v>
      </c>
      <c r="I775" s="148" t="e">
        <f t="shared" si="252"/>
        <v>#VALUE!</v>
      </c>
      <c r="J775" s="148" t="e">
        <f t="shared" si="242"/>
        <v>#VALUE!</v>
      </c>
      <c r="K775" s="148" t="e">
        <f t="shared" si="253"/>
        <v>#VALUE!</v>
      </c>
      <c r="L775" s="148" t="e">
        <f t="shared" si="254"/>
        <v>#VALUE!</v>
      </c>
      <c r="M775" s="148" t="e">
        <f t="shared" si="243"/>
        <v>#VALUE!</v>
      </c>
      <c r="N775" s="148" t="e">
        <f t="shared" si="246"/>
        <v>#VALUE!</v>
      </c>
      <c r="O775" s="148"/>
      <c r="P775" s="148"/>
      <c r="Q775" s="148" t="e">
        <f t="shared" si="255"/>
        <v>#VALUE!</v>
      </c>
      <c r="R775" s="148" t="e">
        <f t="shared" si="256"/>
        <v>#VALUE!</v>
      </c>
      <c r="S775" s="137" t="e">
        <f t="shared" si="244"/>
        <v>#VALUE!</v>
      </c>
      <c r="T775" s="275" t="e">
        <f t="shared" si="259"/>
        <v>#VALUE!</v>
      </c>
      <c r="U775" s="275" t="e">
        <f t="shared" si="258"/>
        <v>#VALUE!</v>
      </c>
      <c r="V775" s="275" t="e">
        <f t="shared" si="258"/>
        <v>#VALUE!</v>
      </c>
      <c r="W775" s="275" t="e">
        <f t="shared" si="258"/>
        <v>#VALUE!</v>
      </c>
      <c r="X775" s="275" t="e">
        <f t="shared" si="258"/>
        <v>#VALUE!</v>
      </c>
      <c r="Y775" s="275" t="e">
        <f t="shared" si="258"/>
        <v>#VALUE!</v>
      </c>
      <c r="Z775" s="275" t="e">
        <f t="shared" si="258"/>
        <v>#VALUE!</v>
      </c>
      <c r="AA775" s="275" t="e">
        <f t="shared" si="258"/>
        <v>#VALUE!</v>
      </c>
      <c r="AB775" s="275" t="e">
        <f t="shared" si="258"/>
        <v>#VALUE!</v>
      </c>
      <c r="AC775" s="275" t="e">
        <f t="shared" si="258"/>
        <v>#VALUE!</v>
      </c>
      <c r="AD775" s="275" t="e">
        <f t="shared" si="258"/>
        <v>#VALUE!</v>
      </c>
      <c r="AE775" s="276" t="e">
        <f t="shared" si="247"/>
        <v>#VALUE!</v>
      </c>
    </row>
    <row r="776" spans="1:31">
      <c r="A776" s="133" t="e">
        <f t="shared" si="248"/>
        <v>#VALUE!</v>
      </c>
      <c r="B776" s="134" t="e">
        <f t="shared" si="249"/>
        <v>#VALUE!</v>
      </c>
      <c r="C776" s="134" t="e">
        <f t="shared" si="250"/>
        <v>#VALUE!</v>
      </c>
      <c r="D776" s="135" t="e">
        <f t="shared" si="251"/>
        <v>#VALUE!</v>
      </c>
      <c r="E776" s="150" t="e">
        <f t="shared" si="239"/>
        <v>#VALUE!</v>
      </c>
      <c r="F776" s="150" t="e">
        <f t="shared" si="240"/>
        <v>#VALUE!</v>
      </c>
      <c r="G776" s="136" t="e">
        <f t="shared" si="241"/>
        <v>#VALUE!</v>
      </c>
      <c r="H776" s="148" t="e">
        <f t="shared" si="245"/>
        <v>#VALUE!</v>
      </c>
      <c r="I776" s="148" t="e">
        <f t="shared" si="252"/>
        <v>#VALUE!</v>
      </c>
      <c r="J776" s="148" t="e">
        <f t="shared" si="242"/>
        <v>#VALUE!</v>
      </c>
      <c r="K776" s="148" t="e">
        <f t="shared" si="253"/>
        <v>#VALUE!</v>
      </c>
      <c r="L776" s="148" t="e">
        <f t="shared" si="254"/>
        <v>#VALUE!</v>
      </c>
      <c r="M776" s="148" t="e">
        <f t="shared" si="243"/>
        <v>#VALUE!</v>
      </c>
      <c r="N776" s="148" t="e">
        <f t="shared" si="246"/>
        <v>#VALUE!</v>
      </c>
      <c r="O776" s="148"/>
      <c r="P776" s="148"/>
      <c r="Q776" s="148" t="e">
        <f t="shared" si="255"/>
        <v>#VALUE!</v>
      </c>
      <c r="R776" s="148" t="e">
        <f t="shared" si="256"/>
        <v>#VALUE!</v>
      </c>
      <c r="S776" s="137" t="e">
        <f t="shared" si="244"/>
        <v>#VALUE!</v>
      </c>
      <c r="T776" s="275" t="e">
        <f t="shared" si="259"/>
        <v>#VALUE!</v>
      </c>
      <c r="U776" s="275" t="e">
        <f t="shared" si="258"/>
        <v>#VALUE!</v>
      </c>
      <c r="V776" s="275" t="e">
        <f t="shared" si="258"/>
        <v>#VALUE!</v>
      </c>
      <c r="W776" s="275" t="e">
        <f t="shared" si="258"/>
        <v>#VALUE!</v>
      </c>
      <c r="X776" s="275" t="e">
        <f t="shared" si="258"/>
        <v>#VALUE!</v>
      </c>
      <c r="Y776" s="275" t="e">
        <f t="shared" si="258"/>
        <v>#VALUE!</v>
      </c>
      <c r="Z776" s="275" t="e">
        <f t="shared" si="258"/>
        <v>#VALUE!</v>
      </c>
      <c r="AA776" s="275" t="e">
        <f t="shared" si="258"/>
        <v>#VALUE!</v>
      </c>
      <c r="AB776" s="275" t="e">
        <f t="shared" si="258"/>
        <v>#VALUE!</v>
      </c>
      <c r="AC776" s="275" t="e">
        <f t="shared" si="258"/>
        <v>#VALUE!</v>
      </c>
      <c r="AD776" s="275" t="e">
        <f t="shared" si="258"/>
        <v>#VALUE!</v>
      </c>
      <c r="AE776" s="276" t="e">
        <f t="shared" si="247"/>
        <v>#VALUE!</v>
      </c>
    </row>
    <row r="777" spans="1:31">
      <c r="A777" s="133" t="e">
        <f t="shared" si="248"/>
        <v>#VALUE!</v>
      </c>
      <c r="B777" s="134" t="e">
        <f t="shared" si="249"/>
        <v>#VALUE!</v>
      </c>
      <c r="C777" s="134" t="e">
        <f t="shared" si="250"/>
        <v>#VALUE!</v>
      </c>
      <c r="D777" s="135" t="e">
        <f t="shared" si="251"/>
        <v>#VALUE!</v>
      </c>
      <c r="E777" s="150" t="e">
        <f t="shared" si="239"/>
        <v>#VALUE!</v>
      </c>
      <c r="F777" s="150" t="e">
        <f t="shared" si="240"/>
        <v>#VALUE!</v>
      </c>
      <c r="G777" s="136" t="e">
        <f t="shared" si="241"/>
        <v>#VALUE!</v>
      </c>
      <c r="H777" s="148" t="e">
        <f t="shared" si="245"/>
        <v>#VALUE!</v>
      </c>
      <c r="I777" s="148" t="e">
        <f t="shared" si="252"/>
        <v>#VALUE!</v>
      </c>
      <c r="J777" s="148" t="e">
        <f t="shared" si="242"/>
        <v>#VALUE!</v>
      </c>
      <c r="K777" s="148" t="e">
        <f t="shared" si="253"/>
        <v>#VALUE!</v>
      </c>
      <c r="L777" s="148" t="e">
        <f t="shared" si="254"/>
        <v>#VALUE!</v>
      </c>
      <c r="M777" s="148" t="e">
        <f t="shared" si="243"/>
        <v>#VALUE!</v>
      </c>
      <c r="N777" s="148" t="e">
        <f t="shared" si="246"/>
        <v>#VALUE!</v>
      </c>
      <c r="O777" s="148"/>
      <c r="P777" s="148"/>
      <c r="Q777" s="148" t="e">
        <f t="shared" si="255"/>
        <v>#VALUE!</v>
      </c>
      <c r="R777" s="148" t="e">
        <f t="shared" si="256"/>
        <v>#VALUE!</v>
      </c>
      <c r="S777" s="137" t="e">
        <f t="shared" si="244"/>
        <v>#VALUE!</v>
      </c>
      <c r="T777" s="275" t="e">
        <f t="shared" si="259"/>
        <v>#VALUE!</v>
      </c>
      <c r="U777" s="275" t="e">
        <f t="shared" si="258"/>
        <v>#VALUE!</v>
      </c>
      <c r="V777" s="275" t="e">
        <f t="shared" si="258"/>
        <v>#VALUE!</v>
      </c>
      <c r="W777" s="275" t="e">
        <f t="shared" si="258"/>
        <v>#VALUE!</v>
      </c>
      <c r="X777" s="275" t="e">
        <f t="shared" si="258"/>
        <v>#VALUE!</v>
      </c>
      <c r="Y777" s="275" t="e">
        <f t="shared" si="258"/>
        <v>#VALUE!</v>
      </c>
      <c r="Z777" s="275" t="e">
        <f t="shared" si="258"/>
        <v>#VALUE!</v>
      </c>
      <c r="AA777" s="275" t="e">
        <f t="shared" si="258"/>
        <v>#VALUE!</v>
      </c>
      <c r="AB777" s="275" t="e">
        <f t="shared" si="258"/>
        <v>#VALUE!</v>
      </c>
      <c r="AC777" s="275" t="e">
        <f t="shared" si="258"/>
        <v>#VALUE!</v>
      </c>
      <c r="AD777" s="275" t="e">
        <f t="shared" si="258"/>
        <v>#VALUE!</v>
      </c>
      <c r="AE777" s="276" t="e">
        <f t="shared" si="247"/>
        <v>#VALUE!</v>
      </c>
    </row>
    <row r="778" spans="1:31">
      <c r="A778" s="133" t="e">
        <f t="shared" si="248"/>
        <v>#VALUE!</v>
      </c>
      <c r="B778" s="134" t="e">
        <f t="shared" si="249"/>
        <v>#VALUE!</v>
      </c>
      <c r="C778" s="134" t="e">
        <f t="shared" si="250"/>
        <v>#VALUE!</v>
      </c>
      <c r="D778" s="135" t="e">
        <f t="shared" si="251"/>
        <v>#VALUE!</v>
      </c>
      <c r="E778" s="150" t="e">
        <f t="shared" si="239"/>
        <v>#VALUE!</v>
      </c>
      <c r="F778" s="150" t="e">
        <f t="shared" si="240"/>
        <v>#VALUE!</v>
      </c>
      <c r="G778" s="136" t="e">
        <f t="shared" si="241"/>
        <v>#VALUE!</v>
      </c>
      <c r="H778" s="148" t="e">
        <f t="shared" si="245"/>
        <v>#VALUE!</v>
      </c>
      <c r="I778" s="148" t="e">
        <f t="shared" si="252"/>
        <v>#VALUE!</v>
      </c>
      <c r="J778" s="148" t="e">
        <f t="shared" si="242"/>
        <v>#VALUE!</v>
      </c>
      <c r="K778" s="148" t="e">
        <f t="shared" si="253"/>
        <v>#VALUE!</v>
      </c>
      <c r="L778" s="148" t="e">
        <f t="shared" si="254"/>
        <v>#VALUE!</v>
      </c>
      <c r="M778" s="148" t="e">
        <f t="shared" si="243"/>
        <v>#VALUE!</v>
      </c>
      <c r="N778" s="148" t="e">
        <f t="shared" si="246"/>
        <v>#VALUE!</v>
      </c>
      <c r="O778" s="148"/>
      <c r="P778" s="148"/>
      <c r="Q778" s="148" t="e">
        <f t="shared" si="255"/>
        <v>#VALUE!</v>
      </c>
      <c r="R778" s="148" t="e">
        <f t="shared" si="256"/>
        <v>#VALUE!</v>
      </c>
      <c r="S778" s="137" t="e">
        <f t="shared" si="244"/>
        <v>#VALUE!</v>
      </c>
      <c r="T778" s="275" t="e">
        <f t="shared" si="259"/>
        <v>#VALUE!</v>
      </c>
      <c r="U778" s="275" t="e">
        <f t="shared" si="258"/>
        <v>#VALUE!</v>
      </c>
      <c r="V778" s="275" t="e">
        <f t="shared" si="258"/>
        <v>#VALUE!</v>
      </c>
      <c r="W778" s="275" t="e">
        <f t="shared" si="258"/>
        <v>#VALUE!</v>
      </c>
      <c r="X778" s="275" t="e">
        <f t="shared" si="258"/>
        <v>#VALUE!</v>
      </c>
      <c r="Y778" s="275" t="e">
        <f t="shared" si="258"/>
        <v>#VALUE!</v>
      </c>
      <c r="Z778" s="275" t="e">
        <f t="shared" si="258"/>
        <v>#VALUE!</v>
      </c>
      <c r="AA778" s="275" t="e">
        <f t="shared" si="258"/>
        <v>#VALUE!</v>
      </c>
      <c r="AB778" s="275" t="e">
        <f t="shared" si="258"/>
        <v>#VALUE!</v>
      </c>
      <c r="AC778" s="275" t="e">
        <f t="shared" si="258"/>
        <v>#VALUE!</v>
      </c>
      <c r="AD778" s="275" t="e">
        <f t="shared" si="258"/>
        <v>#VALUE!</v>
      </c>
      <c r="AE778" s="276" t="e">
        <f t="shared" si="247"/>
        <v>#VALUE!</v>
      </c>
    </row>
    <row r="779" spans="1:31">
      <c r="A779" s="133" t="e">
        <f t="shared" si="248"/>
        <v>#VALUE!</v>
      </c>
      <c r="B779" s="134" t="e">
        <f t="shared" si="249"/>
        <v>#VALUE!</v>
      </c>
      <c r="C779" s="134" t="e">
        <f t="shared" si="250"/>
        <v>#VALUE!</v>
      </c>
      <c r="D779" s="135" t="e">
        <f t="shared" si="251"/>
        <v>#VALUE!</v>
      </c>
      <c r="E779" s="150" t="e">
        <f t="shared" si="239"/>
        <v>#VALUE!</v>
      </c>
      <c r="F779" s="150" t="e">
        <f t="shared" si="240"/>
        <v>#VALUE!</v>
      </c>
      <c r="G779" s="136" t="e">
        <f t="shared" si="241"/>
        <v>#VALUE!</v>
      </c>
      <c r="H779" s="148" t="e">
        <f t="shared" si="245"/>
        <v>#VALUE!</v>
      </c>
      <c r="I779" s="148" t="e">
        <f t="shared" si="252"/>
        <v>#VALUE!</v>
      </c>
      <c r="J779" s="148" t="e">
        <f t="shared" si="242"/>
        <v>#VALUE!</v>
      </c>
      <c r="K779" s="148" t="e">
        <f t="shared" si="253"/>
        <v>#VALUE!</v>
      </c>
      <c r="L779" s="148" t="e">
        <f t="shared" si="254"/>
        <v>#VALUE!</v>
      </c>
      <c r="M779" s="148" t="e">
        <f t="shared" si="243"/>
        <v>#VALUE!</v>
      </c>
      <c r="N779" s="148" t="e">
        <f t="shared" si="246"/>
        <v>#VALUE!</v>
      </c>
      <c r="O779" s="148"/>
      <c r="P779" s="148"/>
      <c r="Q779" s="148" t="e">
        <f t="shared" si="255"/>
        <v>#VALUE!</v>
      </c>
      <c r="R779" s="148" t="e">
        <f t="shared" si="256"/>
        <v>#VALUE!</v>
      </c>
      <c r="S779" s="137" t="e">
        <f t="shared" si="244"/>
        <v>#VALUE!</v>
      </c>
      <c r="T779" s="275" t="e">
        <f t="shared" si="259"/>
        <v>#VALUE!</v>
      </c>
      <c r="U779" s="275" t="e">
        <f t="shared" si="258"/>
        <v>#VALUE!</v>
      </c>
      <c r="V779" s="275" t="e">
        <f t="shared" si="258"/>
        <v>#VALUE!</v>
      </c>
      <c r="W779" s="275" t="e">
        <f t="shared" si="258"/>
        <v>#VALUE!</v>
      </c>
      <c r="X779" s="275" t="e">
        <f t="shared" si="258"/>
        <v>#VALUE!</v>
      </c>
      <c r="Y779" s="275" t="e">
        <f t="shared" si="258"/>
        <v>#VALUE!</v>
      </c>
      <c r="Z779" s="275" t="e">
        <f t="shared" si="258"/>
        <v>#VALUE!</v>
      </c>
      <c r="AA779" s="275" t="e">
        <f t="shared" si="258"/>
        <v>#VALUE!</v>
      </c>
      <c r="AB779" s="275" t="e">
        <f t="shared" si="258"/>
        <v>#VALUE!</v>
      </c>
      <c r="AC779" s="275" t="e">
        <f t="shared" si="258"/>
        <v>#VALUE!</v>
      </c>
      <c r="AD779" s="275" t="e">
        <f t="shared" si="258"/>
        <v>#VALUE!</v>
      </c>
      <c r="AE779" s="276" t="e">
        <f t="shared" si="247"/>
        <v>#VALUE!</v>
      </c>
    </row>
    <row r="780" spans="1:31">
      <c r="A780" s="133" t="e">
        <f t="shared" si="248"/>
        <v>#VALUE!</v>
      </c>
      <c r="B780" s="134" t="e">
        <f t="shared" si="249"/>
        <v>#VALUE!</v>
      </c>
      <c r="C780" s="134" t="e">
        <f t="shared" si="250"/>
        <v>#VALUE!</v>
      </c>
      <c r="D780" s="135" t="e">
        <f t="shared" si="251"/>
        <v>#VALUE!</v>
      </c>
      <c r="E780" s="150" t="e">
        <f t="shared" si="239"/>
        <v>#VALUE!</v>
      </c>
      <c r="F780" s="150" t="e">
        <f t="shared" si="240"/>
        <v>#VALUE!</v>
      </c>
      <c r="G780" s="136" t="e">
        <f t="shared" si="241"/>
        <v>#VALUE!</v>
      </c>
      <c r="H780" s="148" t="e">
        <f t="shared" si="245"/>
        <v>#VALUE!</v>
      </c>
      <c r="I780" s="148" t="e">
        <f t="shared" si="252"/>
        <v>#VALUE!</v>
      </c>
      <c r="J780" s="148" t="e">
        <f t="shared" si="242"/>
        <v>#VALUE!</v>
      </c>
      <c r="K780" s="148" t="e">
        <f t="shared" si="253"/>
        <v>#VALUE!</v>
      </c>
      <c r="L780" s="148" t="e">
        <f t="shared" si="254"/>
        <v>#VALUE!</v>
      </c>
      <c r="M780" s="148" t="e">
        <f t="shared" si="243"/>
        <v>#VALUE!</v>
      </c>
      <c r="N780" s="148" t="e">
        <f t="shared" si="246"/>
        <v>#VALUE!</v>
      </c>
      <c r="O780" s="148"/>
      <c r="P780" s="148"/>
      <c r="Q780" s="148" t="e">
        <f t="shared" si="255"/>
        <v>#VALUE!</v>
      </c>
      <c r="R780" s="148" t="e">
        <f t="shared" si="256"/>
        <v>#VALUE!</v>
      </c>
      <c r="S780" s="137" t="e">
        <f t="shared" si="244"/>
        <v>#VALUE!</v>
      </c>
      <c r="T780" s="275" t="e">
        <f t="shared" si="259"/>
        <v>#VALUE!</v>
      </c>
      <c r="U780" s="275" t="e">
        <f t="shared" si="258"/>
        <v>#VALUE!</v>
      </c>
      <c r="V780" s="275" t="e">
        <f t="shared" si="258"/>
        <v>#VALUE!</v>
      </c>
      <c r="W780" s="275" t="e">
        <f t="shared" si="258"/>
        <v>#VALUE!</v>
      </c>
      <c r="X780" s="275" t="e">
        <f t="shared" si="258"/>
        <v>#VALUE!</v>
      </c>
      <c r="Y780" s="275" t="e">
        <f t="shared" si="258"/>
        <v>#VALUE!</v>
      </c>
      <c r="Z780" s="275" t="e">
        <f t="shared" si="258"/>
        <v>#VALUE!</v>
      </c>
      <c r="AA780" s="275" t="e">
        <f t="shared" si="258"/>
        <v>#VALUE!</v>
      </c>
      <c r="AB780" s="275" t="e">
        <f t="shared" si="258"/>
        <v>#VALUE!</v>
      </c>
      <c r="AC780" s="275" t="e">
        <f t="shared" si="258"/>
        <v>#VALUE!</v>
      </c>
      <c r="AD780" s="275" t="e">
        <f t="shared" si="258"/>
        <v>#VALUE!</v>
      </c>
      <c r="AE780" s="276" t="e">
        <f t="shared" si="247"/>
        <v>#VALUE!</v>
      </c>
    </row>
    <row r="781" spans="1:31">
      <c r="A781" s="133" t="e">
        <f t="shared" si="248"/>
        <v>#VALUE!</v>
      </c>
      <c r="B781" s="134" t="e">
        <f t="shared" si="249"/>
        <v>#VALUE!</v>
      </c>
      <c r="C781" s="134" t="e">
        <f t="shared" si="250"/>
        <v>#VALUE!</v>
      </c>
      <c r="D781" s="135" t="e">
        <f t="shared" si="251"/>
        <v>#VALUE!</v>
      </c>
      <c r="E781" s="150" t="e">
        <f t="shared" si="239"/>
        <v>#VALUE!</v>
      </c>
      <c r="F781" s="150" t="e">
        <f t="shared" si="240"/>
        <v>#VALUE!</v>
      </c>
      <c r="G781" s="136" t="e">
        <f t="shared" si="241"/>
        <v>#VALUE!</v>
      </c>
      <c r="H781" s="148" t="e">
        <f t="shared" si="245"/>
        <v>#VALUE!</v>
      </c>
      <c r="I781" s="148" t="e">
        <f t="shared" si="252"/>
        <v>#VALUE!</v>
      </c>
      <c r="J781" s="148" t="e">
        <f t="shared" si="242"/>
        <v>#VALUE!</v>
      </c>
      <c r="K781" s="148" t="e">
        <f t="shared" si="253"/>
        <v>#VALUE!</v>
      </c>
      <c r="L781" s="148" t="e">
        <f t="shared" si="254"/>
        <v>#VALUE!</v>
      </c>
      <c r="M781" s="148" t="e">
        <f t="shared" si="243"/>
        <v>#VALUE!</v>
      </c>
      <c r="N781" s="148" t="e">
        <f t="shared" si="246"/>
        <v>#VALUE!</v>
      </c>
      <c r="O781" s="148"/>
      <c r="P781" s="148"/>
      <c r="Q781" s="148" t="e">
        <f t="shared" si="255"/>
        <v>#VALUE!</v>
      </c>
      <c r="R781" s="148" t="e">
        <f t="shared" si="256"/>
        <v>#VALUE!</v>
      </c>
      <c r="S781" s="137" t="e">
        <f t="shared" si="244"/>
        <v>#VALUE!</v>
      </c>
      <c r="T781" s="275" t="e">
        <f t="shared" si="259"/>
        <v>#VALUE!</v>
      </c>
      <c r="U781" s="275" t="e">
        <f t="shared" si="258"/>
        <v>#VALUE!</v>
      </c>
      <c r="V781" s="275" t="e">
        <f t="shared" si="258"/>
        <v>#VALUE!</v>
      </c>
      <c r="W781" s="275" t="e">
        <f t="shared" si="258"/>
        <v>#VALUE!</v>
      </c>
      <c r="X781" s="275" t="e">
        <f t="shared" si="258"/>
        <v>#VALUE!</v>
      </c>
      <c r="Y781" s="275" t="e">
        <f t="shared" si="258"/>
        <v>#VALUE!</v>
      </c>
      <c r="Z781" s="275" t="e">
        <f t="shared" si="258"/>
        <v>#VALUE!</v>
      </c>
      <c r="AA781" s="275" t="e">
        <f t="shared" si="258"/>
        <v>#VALUE!</v>
      </c>
      <c r="AB781" s="275" t="e">
        <f t="shared" si="258"/>
        <v>#VALUE!</v>
      </c>
      <c r="AC781" s="275" t="e">
        <f t="shared" si="258"/>
        <v>#VALUE!</v>
      </c>
      <c r="AD781" s="275" t="e">
        <f t="shared" si="258"/>
        <v>#VALUE!</v>
      </c>
      <c r="AE781" s="276" t="e">
        <f t="shared" si="247"/>
        <v>#VALUE!</v>
      </c>
    </row>
    <row r="782" spans="1:31">
      <c r="A782" s="133" t="e">
        <f t="shared" si="248"/>
        <v>#VALUE!</v>
      </c>
      <c r="B782" s="134" t="e">
        <f t="shared" si="249"/>
        <v>#VALUE!</v>
      </c>
      <c r="C782" s="134" t="e">
        <f t="shared" si="250"/>
        <v>#VALUE!</v>
      </c>
      <c r="D782" s="135" t="e">
        <f t="shared" si="251"/>
        <v>#VALUE!</v>
      </c>
      <c r="E782" s="150" t="e">
        <f t="shared" si="239"/>
        <v>#VALUE!</v>
      </c>
      <c r="F782" s="150" t="e">
        <f t="shared" si="240"/>
        <v>#VALUE!</v>
      </c>
      <c r="G782" s="136" t="e">
        <f t="shared" si="241"/>
        <v>#VALUE!</v>
      </c>
      <c r="H782" s="148" t="e">
        <f t="shared" si="245"/>
        <v>#VALUE!</v>
      </c>
      <c r="I782" s="148" t="e">
        <f t="shared" si="252"/>
        <v>#VALUE!</v>
      </c>
      <c r="J782" s="148" t="e">
        <f t="shared" si="242"/>
        <v>#VALUE!</v>
      </c>
      <c r="K782" s="148" t="e">
        <f t="shared" si="253"/>
        <v>#VALUE!</v>
      </c>
      <c r="L782" s="148" t="e">
        <f t="shared" si="254"/>
        <v>#VALUE!</v>
      </c>
      <c r="M782" s="148" t="e">
        <f t="shared" si="243"/>
        <v>#VALUE!</v>
      </c>
      <c r="N782" s="148" t="e">
        <f t="shared" si="246"/>
        <v>#VALUE!</v>
      </c>
      <c r="O782" s="148"/>
      <c r="P782" s="148"/>
      <c r="Q782" s="148" t="e">
        <f t="shared" si="255"/>
        <v>#VALUE!</v>
      </c>
      <c r="R782" s="148" t="e">
        <f t="shared" si="256"/>
        <v>#VALUE!</v>
      </c>
      <c r="S782" s="137" t="e">
        <f t="shared" si="244"/>
        <v>#VALUE!</v>
      </c>
      <c r="T782" s="275" t="e">
        <f t="shared" si="259"/>
        <v>#VALUE!</v>
      </c>
      <c r="U782" s="275" t="e">
        <f t="shared" si="258"/>
        <v>#VALUE!</v>
      </c>
      <c r="V782" s="275" t="e">
        <f t="shared" si="258"/>
        <v>#VALUE!</v>
      </c>
      <c r="W782" s="275" t="e">
        <f t="shared" si="258"/>
        <v>#VALUE!</v>
      </c>
      <c r="X782" s="275" t="e">
        <f t="shared" si="258"/>
        <v>#VALUE!</v>
      </c>
      <c r="Y782" s="275" t="e">
        <f t="shared" si="258"/>
        <v>#VALUE!</v>
      </c>
      <c r="Z782" s="275" t="e">
        <f t="shared" si="258"/>
        <v>#VALUE!</v>
      </c>
      <c r="AA782" s="275" t="e">
        <f t="shared" si="258"/>
        <v>#VALUE!</v>
      </c>
      <c r="AB782" s="275" t="e">
        <f t="shared" si="258"/>
        <v>#VALUE!</v>
      </c>
      <c r="AC782" s="275" t="e">
        <f t="shared" si="258"/>
        <v>#VALUE!</v>
      </c>
      <c r="AD782" s="275" t="e">
        <f t="shared" si="258"/>
        <v>#VALUE!</v>
      </c>
      <c r="AE782" s="276" t="e">
        <f t="shared" si="247"/>
        <v>#VALUE!</v>
      </c>
    </row>
    <row r="783" spans="1:31">
      <c r="A783" s="133" t="e">
        <f t="shared" si="248"/>
        <v>#VALUE!</v>
      </c>
      <c r="B783" s="134" t="e">
        <f t="shared" si="249"/>
        <v>#VALUE!</v>
      </c>
      <c r="C783" s="134" t="e">
        <f t="shared" si="250"/>
        <v>#VALUE!</v>
      </c>
      <c r="D783" s="135" t="e">
        <f t="shared" si="251"/>
        <v>#VALUE!</v>
      </c>
      <c r="E783" s="150" t="e">
        <f t="shared" si="239"/>
        <v>#VALUE!</v>
      </c>
      <c r="F783" s="150" t="e">
        <f t="shared" si="240"/>
        <v>#VALUE!</v>
      </c>
      <c r="G783" s="136" t="e">
        <f t="shared" si="241"/>
        <v>#VALUE!</v>
      </c>
      <c r="H783" s="148" t="e">
        <f t="shared" si="245"/>
        <v>#VALUE!</v>
      </c>
      <c r="I783" s="148" t="e">
        <f t="shared" si="252"/>
        <v>#VALUE!</v>
      </c>
      <c r="J783" s="148" t="e">
        <f t="shared" si="242"/>
        <v>#VALUE!</v>
      </c>
      <c r="K783" s="148" t="e">
        <f t="shared" si="253"/>
        <v>#VALUE!</v>
      </c>
      <c r="L783" s="148" t="e">
        <f t="shared" si="254"/>
        <v>#VALUE!</v>
      </c>
      <c r="M783" s="148" t="e">
        <f t="shared" si="243"/>
        <v>#VALUE!</v>
      </c>
      <c r="N783" s="148" t="e">
        <f t="shared" si="246"/>
        <v>#VALUE!</v>
      </c>
      <c r="O783" s="148"/>
      <c r="P783" s="148"/>
      <c r="Q783" s="148" t="e">
        <f t="shared" si="255"/>
        <v>#VALUE!</v>
      </c>
      <c r="R783" s="148" t="e">
        <f t="shared" si="256"/>
        <v>#VALUE!</v>
      </c>
      <c r="S783" s="137" t="e">
        <f t="shared" si="244"/>
        <v>#VALUE!</v>
      </c>
      <c r="T783" s="275" t="e">
        <f t="shared" si="259"/>
        <v>#VALUE!</v>
      </c>
      <c r="U783" s="275" t="e">
        <f t="shared" si="258"/>
        <v>#VALUE!</v>
      </c>
      <c r="V783" s="275" t="e">
        <f t="shared" ref="U783:AD808" si="260">MAX(0,MIN(MAX(0,$M783),V$7)-V$6)</f>
        <v>#VALUE!</v>
      </c>
      <c r="W783" s="275" t="e">
        <f t="shared" si="260"/>
        <v>#VALUE!</v>
      </c>
      <c r="X783" s="275" t="e">
        <f t="shared" si="260"/>
        <v>#VALUE!</v>
      </c>
      <c r="Y783" s="275" t="e">
        <f t="shared" si="260"/>
        <v>#VALUE!</v>
      </c>
      <c r="Z783" s="275" t="e">
        <f t="shared" si="260"/>
        <v>#VALUE!</v>
      </c>
      <c r="AA783" s="275" t="e">
        <f t="shared" si="260"/>
        <v>#VALUE!</v>
      </c>
      <c r="AB783" s="275" t="e">
        <f t="shared" si="260"/>
        <v>#VALUE!</v>
      </c>
      <c r="AC783" s="275" t="e">
        <f t="shared" si="260"/>
        <v>#VALUE!</v>
      </c>
      <c r="AD783" s="275" t="e">
        <f t="shared" si="260"/>
        <v>#VALUE!</v>
      </c>
      <c r="AE783" s="276" t="e">
        <f t="shared" si="247"/>
        <v>#VALUE!</v>
      </c>
    </row>
    <row r="784" spans="1:31">
      <c r="A784" s="133" t="e">
        <f t="shared" si="248"/>
        <v>#VALUE!</v>
      </c>
      <c r="B784" s="134" t="e">
        <f t="shared" si="249"/>
        <v>#VALUE!</v>
      </c>
      <c r="C784" s="134" t="e">
        <f t="shared" si="250"/>
        <v>#VALUE!</v>
      </c>
      <c r="D784" s="135" t="e">
        <f t="shared" si="251"/>
        <v>#VALUE!</v>
      </c>
      <c r="E784" s="150" t="e">
        <f t="shared" si="239"/>
        <v>#VALUE!</v>
      </c>
      <c r="F784" s="150" t="e">
        <f t="shared" si="240"/>
        <v>#VALUE!</v>
      </c>
      <c r="G784" s="136" t="e">
        <f t="shared" si="241"/>
        <v>#VALUE!</v>
      </c>
      <c r="H784" s="148" t="e">
        <f t="shared" si="245"/>
        <v>#VALUE!</v>
      </c>
      <c r="I784" s="148" t="e">
        <f t="shared" si="252"/>
        <v>#VALUE!</v>
      </c>
      <c r="J784" s="148" t="e">
        <f t="shared" si="242"/>
        <v>#VALUE!</v>
      </c>
      <c r="K784" s="148" t="e">
        <f t="shared" si="253"/>
        <v>#VALUE!</v>
      </c>
      <c r="L784" s="148" t="e">
        <f t="shared" si="254"/>
        <v>#VALUE!</v>
      </c>
      <c r="M784" s="148" t="e">
        <f t="shared" si="243"/>
        <v>#VALUE!</v>
      </c>
      <c r="N784" s="148" t="e">
        <f t="shared" si="246"/>
        <v>#VALUE!</v>
      </c>
      <c r="O784" s="148"/>
      <c r="P784" s="148"/>
      <c r="Q784" s="148" t="e">
        <f t="shared" si="255"/>
        <v>#VALUE!</v>
      </c>
      <c r="R784" s="148" t="e">
        <f t="shared" si="256"/>
        <v>#VALUE!</v>
      </c>
      <c r="S784" s="137" t="e">
        <f t="shared" si="244"/>
        <v>#VALUE!</v>
      </c>
      <c r="T784" s="275" t="e">
        <f t="shared" si="259"/>
        <v>#VALUE!</v>
      </c>
      <c r="U784" s="275" t="e">
        <f t="shared" si="260"/>
        <v>#VALUE!</v>
      </c>
      <c r="V784" s="275" t="e">
        <f t="shared" si="260"/>
        <v>#VALUE!</v>
      </c>
      <c r="W784" s="275" t="e">
        <f t="shared" si="260"/>
        <v>#VALUE!</v>
      </c>
      <c r="X784" s="275" t="e">
        <f t="shared" si="260"/>
        <v>#VALUE!</v>
      </c>
      <c r="Y784" s="275" t="e">
        <f t="shared" si="260"/>
        <v>#VALUE!</v>
      </c>
      <c r="Z784" s="275" t="e">
        <f t="shared" si="260"/>
        <v>#VALUE!</v>
      </c>
      <c r="AA784" s="275" t="e">
        <f t="shared" si="260"/>
        <v>#VALUE!</v>
      </c>
      <c r="AB784" s="275" t="e">
        <f t="shared" si="260"/>
        <v>#VALUE!</v>
      </c>
      <c r="AC784" s="275" t="e">
        <f t="shared" si="260"/>
        <v>#VALUE!</v>
      </c>
      <c r="AD784" s="275" t="e">
        <f t="shared" si="260"/>
        <v>#VALUE!</v>
      </c>
      <c r="AE784" s="276" t="e">
        <f t="shared" si="247"/>
        <v>#VALUE!</v>
      </c>
    </row>
    <row r="785" spans="1:31">
      <c r="A785" s="133" t="e">
        <f t="shared" si="248"/>
        <v>#VALUE!</v>
      </c>
      <c r="B785" s="134" t="e">
        <f t="shared" si="249"/>
        <v>#VALUE!</v>
      </c>
      <c r="C785" s="134" t="e">
        <f t="shared" si="250"/>
        <v>#VALUE!</v>
      </c>
      <c r="D785" s="135" t="e">
        <f t="shared" si="251"/>
        <v>#VALUE!</v>
      </c>
      <c r="E785" s="150" t="e">
        <f t="shared" ref="E785:E848" si="261">IF(A785&lt;&gt;"", IF(F785="N",0, ROUNDDOWN(IF(S785="Y", MAX(Q785, 0), MIN(BondAmountInvested*G785/Freq, Max_Wdwl_amt)), 2)),"")</f>
        <v>#VALUE!</v>
      </c>
      <c r="F785" s="150" t="e">
        <f t="shared" ref="F785:F848" si="262">IF(A785&lt;&gt;"",  IF(A785&lt;first_projection_wdl_mth,"N",IF(A785=first_projection_wdl_mth,"Y",IF(INT((A785-first_projection_wdl_mth)/Mths_between_Wdwls)=(A785-first_projection_wdl_mth)/Mths_between_Wdwls,"Y","N"))),"")</f>
        <v>#VALUE!</v>
      </c>
      <c r="G785" s="136" t="e">
        <f t="shared" ref="G785:G848" si="263">IF(A785&lt;&gt;"", IncomeRetained, "")</f>
        <v>#VALUE!</v>
      </c>
      <c r="H785" s="148" t="e">
        <f t="shared" si="245"/>
        <v>#VALUE!</v>
      </c>
      <c r="I785" s="148" t="e">
        <f t="shared" si="252"/>
        <v>#VALUE!</v>
      </c>
      <c r="J785" s="148" t="e">
        <f t="shared" ref="J785:J848" si="264">IF(A785&lt;&gt;"", (MIN(E785, Q785)-I785)*(1-IF(D785&lt;chargeable_gain_taxrate_change_date,chargeable_gain_taxrate_pre_change,chargeable_gain_taxrate_post_change))+I785, "")</f>
        <v>#VALUE!</v>
      </c>
      <c r="K785" s="148" t="e">
        <f t="shared" si="253"/>
        <v>#VALUE!</v>
      </c>
      <c r="L785" s="148" t="e">
        <f t="shared" si="254"/>
        <v>#VALUE!</v>
      </c>
      <c r="M785" s="148" t="e">
        <f t="shared" ref="M785:M848" si="265">IF(A785="", "", L785*Mthly_growth_rate)</f>
        <v>#VALUE!</v>
      </c>
      <c r="N785" s="148" t="e">
        <f t="shared" si="246"/>
        <v>#VALUE!</v>
      </c>
      <c r="O785" s="148"/>
      <c r="P785" s="148"/>
      <c r="Q785" s="148" t="e">
        <f t="shared" si="255"/>
        <v>#VALUE!</v>
      </c>
      <c r="R785" s="148" t="e">
        <f t="shared" si="256"/>
        <v>#VALUE!</v>
      </c>
      <c r="S785" s="137" t="e">
        <f t="shared" ref="S785:S848" si="266">IF(A785="", "", IF(S784="Y", "Y", IF(Q785-IF(F785="Y", MIN(BondAmountInvested*G785/Freq,Max_Wdwl_amt), 0)&lt;=0, "Y", "N")))</f>
        <v>#VALUE!</v>
      </c>
      <c r="T785" s="275" t="e">
        <f t="shared" si="259"/>
        <v>#VALUE!</v>
      </c>
      <c r="U785" s="275" t="e">
        <f t="shared" si="260"/>
        <v>#VALUE!</v>
      </c>
      <c r="V785" s="275" t="e">
        <f t="shared" si="260"/>
        <v>#VALUE!</v>
      </c>
      <c r="W785" s="275" t="e">
        <f t="shared" si="260"/>
        <v>#VALUE!</v>
      </c>
      <c r="X785" s="275" t="e">
        <f t="shared" si="260"/>
        <v>#VALUE!</v>
      </c>
      <c r="Y785" s="275" t="e">
        <f t="shared" si="260"/>
        <v>#VALUE!</v>
      </c>
      <c r="Z785" s="275" t="e">
        <f t="shared" si="260"/>
        <v>#VALUE!</v>
      </c>
      <c r="AA785" s="275" t="e">
        <f t="shared" si="260"/>
        <v>#VALUE!</v>
      </c>
      <c r="AB785" s="275" t="e">
        <f t="shared" si="260"/>
        <v>#VALUE!</v>
      </c>
      <c r="AC785" s="275" t="e">
        <f t="shared" si="260"/>
        <v>#VALUE!</v>
      </c>
      <c r="AD785" s="275" t="e">
        <f t="shared" si="260"/>
        <v>#VALUE!</v>
      </c>
      <c r="AE785" s="276" t="e">
        <f t="shared" si="247"/>
        <v>#VALUE!</v>
      </c>
    </row>
    <row r="786" spans="1:31">
      <c r="A786" s="133" t="e">
        <f t="shared" si="248"/>
        <v>#VALUE!</v>
      </c>
      <c r="B786" s="134" t="e">
        <f t="shared" si="249"/>
        <v>#VALUE!</v>
      </c>
      <c r="C786" s="134" t="e">
        <f t="shared" si="250"/>
        <v>#VALUE!</v>
      </c>
      <c r="D786" s="135" t="e">
        <f t="shared" si="251"/>
        <v>#VALUE!</v>
      </c>
      <c r="E786" s="150" t="e">
        <f t="shared" si="261"/>
        <v>#VALUE!</v>
      </c>
      <c r="F786" s="150" t="e">
        <f t="shared" si="262"/>
        <v>#VALUE!</v>
      </c>
      <c r="G786" s="136" t="e">
        <f t="shared" si="263"/>
        <v>#VALUE!</v>
      </c>
      <c r="H786" s="148" t="e">
        <f t="shared" ref="H786:H849" si="267">IF(A786&lt;&gt;"", IF(B786&lt;Max_tax_free_term, IF(AND(C786=1, B786&lt;Max_tax_free_term), Annual_tax_free_Wdwl, 0), 0)+H785-I785, "")</f>
        <v>#VALUE!</v>
      </c>
      <c r="I786" s="148" t="e">
        <f t="shared" si="252"/>
        <v>#VALUE!</v>
      </c>
      <c r="J786" s="148" t="e">
        <f t="shared" si="264"/>
        <v>#VALUE!</v>
      </c>
      <c r="K786" s="148" t="e">
        <f t="shared" si="253"/>
        <v>#VALUE!</v>
      </c>
      <c r="L786" s="148" t="e">
        <f t="shared" si="254"/>
        <v>#VALUE!</v>
      </c>
      <c r="M786" s="148" t="e">
        <f t="shared" si="265"/>
        <v>#VALUE!</v>
      </c>
      <c r="N786" s="148" t="e">
        <f t="shared" ref="N786:N849" si="268">IF(A786="", "", AE786)</f>
        <v>#VALUE!</v>
      </c>
      <c r="O786" s="148"/>
      <c r="P786" s="148"/>
      <c r="Q786" s="148" t="e">
        <f t="shared" si="255"/>
        <v>#VALUE!</v>
      </c>
      <c r="R786" s="148" t="e">
        <f t="shared" si="256"/>
        <v>#VALUE!</v>
      </c>
      <c r="S786" s="137" t="e">
        <f t="shared" si="266"/>
        <v>#VALUE!</v>
      </c>
      <c r="T786" s="275" t="e">
        <f t="shared" si="259"/>
        <v>#VALUE!</v>
      </c>
      <c r="U786" s="275" t="e">
        <f t="shared" si="260"/>
        <v>#VALUE!</v>
      </c>
      <c r="V786" s="275" t="e">
        <f t="shared" si="260"/>
        <v>#VALUE!</v>
      </c>
      <c r="W786" s="275" t="e">
        <f t="shared" si="260"/>
        <v>#VALUE!</v>
      </c>
      <c r="X786" s="275" t="e">
        <f t="shared" si="260"/>
        <v>#VALUE!</v>
      </c>
      <c r="Y786" s="275" t="e">
        <f t="shared" si="260"/>
        <v>#VALUE!</v>
      </c>
      <c r="Z786" s="275" t="e">
        <f t="shared" si="260"/>
        <v>#VALUE!</v>
      </c>
      <c r="AA786" s="275" t="e">
        <f t="shared" si="260"/>
        <v>#VALUE!</v>
      </c>
      <c r="AB786" s="275" t="e">
        <f t="shared" si="260"/>
        <v>#VALUE!</v>
      </c>
      <c r="AC786" s="275" t="e">
        <f t="shared" si="260"/>
        <v>#VALUE!</v>
      </c>
      <c r="AD786" s="275" t="e">
        <f t="shared" si="260"/>
        <v>#VALUE!</v>
      </c>
      <c r="AE786" s="276" t="e">
        <f t="shared" ref="AE786:AE849" si="269">SUMPRODUCT(T786:AD786,T$9:AD$9)/100/12</f>
        <v>#VALUE!</v>
      </c>
    </row>
    <row r="787" spans="1:31">
      <c r="A787" s="133" t="e">
        <f t="shared" ref="A787:A850" si="270">IF(A786&lt;$D$11, A786+1, "")</f>
        <v>#VALUE!</v>
      </c>
      <c r="B787" s="134" t="e">
        <f t="shared" ref="B787:B850" si="271">IF(A787&lt;&gt;"", IF(C787=1, B786+1, B786), "")</f>
        <v>#VALUE!</v>
      </c>
      <c r="C787" s="134" t="e">
        <f t="shared" ref="C787:C850" si="272">IF(A787&lt;&gt;"", IF(C786=12, 1, C786+1), "")</f>
        <v>#VALUE!</v>
      </c>
      <c r="D787" s="135" t="e">
        <f t="shared" ref="D787:D850" si="273">IF(A787&lt;&gt;"", DATE(YEAR(D786), MONTH(D786)+1, DAY(D786)), "")</f>
        <v>#VALUE!</v>
      </c>
      <c r="E787" s="150" t="e">
        <f t="shared" si="261"/>
        <v>#VALUE!</v>
      </c>
      <c r="F787" s="150" t="e">
        <f t="shared" si="262"/>
        <v>#VALUE!</v>
      </c>
      <c r="G787" s="136" t="e">
        <f t="shared" si="263"/>
        <v>#VALUE!</v>
      </c>
      <c r="H787" s="148" t="e">
        <f t="shared" si="267"/>
        <v>#VALUE!</v>
      </c>
      <c r="I787" s="148" t="e">
        <f t="shared" ref="I787:I850" si="274">IF(A787&lt;&gt;"", MIN(E787, H787, Q787), "")</f>
        <v>#VALUE!</v>
      </c>
      <c r="J787" s="148" t="e">
        <f t="shared" si="264"/>
        <v>#VALUE!</v>
      </c>
      <c r="K787" s="148" t="e">
        <f t="shared" ref="K787:K850" si="275">IF(A787="", "", $I$12^(A787/12)*J787)</f>
        <v>#VALUE!</v>
      </c>
      <c r="L787" s="148" t="e">
        <f t="shared" ref="L787:L850" si="276">IF(A787="", "", R786)</f>
        <v>#VALUE!</v>
      </c>
      <c r="M787" s="148" t="e">
        <f t="shared" si="265"/>
        <v>#VALUE!</v>
      </c>
      <c r="N787" s="148" t="e">
        <f t="shared" si="268"/>
        <v>#VALUE!</v>
      </c>
      <c r="O787" s="148"/>
      <c r="P787" s="148"/>
      <c r="Q787" s="148" t="e">
        <f t="shared" ref="Q787:Q850" si="277">IF(A787 = "", 0, MAX(M787 - (SUM(N787:P787)), 0))</f>
        <v>#VALUE!</v>
      </c>
      <c r="R787" s="148" t="e">
        <f t="shared" ref="R787:R850" si="278">IF(A787="", "", MAX(Q787-E787, 0))</f>
        <v>#VALUE!</v>
      </c>
      <c r="S787" s="137" t="e">
        <f t="shared" si="266"/>
        <v>#VALUE!</v>
      </c>
      <c r="T787" s="275" t="e">
        <f t="shared" si="259"/>
        <v>#VALUE!</v>
      </c>
      <c r="U787" s="275" t="e">
        <f t="shared" si="260"/>
        <v>#VALUE!</v>
      </c>
      <c r="V787" s="275" t="e">
        <f t="shared" si="260"/>
        <v>#VALUE!</v>
      </c>
      <c r="W787" s="275" t="e">
        <f t="shared" si="260"/>
        <v>#VALUE!</v>
      </c>
      <c r="X787" s="275" t="e">
        <f t="shared" si="260"/>
        <v>#VALUE!</v>
      </c>
      <c r="Y787" s="275" t="e">
        <f t="shared" si="260"/>
        <v>#VALUE!</v>
      </c>
      <c r="Z787" s="275" t="e">
        <f t="shared" si="260"/>
        <v>#VALUE!</v>
      </c>
      <c r="AA787" s="275" t="e">
        <f t="shared" si="260"/>
        <v>#VALUE!</v>
      </c>
      <c r="AB787" s="275" t="e">
        <f t="shared" si="260"/>
        <v>#VALUE!</v>
      </c>
      <c r="AC787" s="275" t="e">
        <f t="shared" si="260"/>
        <v>#VALUE!</v>
      </c>
      <c r="AD787" s="275" t="e">
        <f t="shared" si="260"/>
        <v>#VALUE!</v>
      </c>
      <c r="AE787" s="276" t="e">
        <f t="shared" si="269"/>
        <v>#VALUE!</v>
      </c>
    </row>
    <row r="788" spans="1:31">
      <c r="A788" s="133" t="e">
        <f t="shared" si="270"/>
        <v>#VALUE!</v>
      </c>
      <c r="B788" s="134" t="e">
        <f t="shared" si="271"/>
        <v>#VALUE!</v>
      </c>
      <c r="C788" s="134" t="e">
        <f t="shared" si="272"/>
        <v>#VALUE!</v>
      </c>
      <c r="D788" s="135" t="e">
        <f t="shared" si="273"/>
        <v>#VALUE!</v>
      </c>
      <c r="E788" s="150" t="e">
        <f t="shared" si="261"/>
        <v>#VALUE!</v>
      </c>
      <c r="F788" s="150" t="e">
        <f t="shared" si="262"/>
        <v>#VALUE!</v>
      </c>
      <c r="G788" s="136" t="e">
        <f t="shared" si="263"/>
        <v>#VALUE!</v>
      </c>
      <c r="H788" s="148" t="e">
        <f t="shared" si="267"/>
        <v>#VALUE!</v>
      </c>
      <c r="I788" s="148" t="e">
        <f t="shared" si="274"/>
        <v>#VALUE!</v>
      </c>
      <c r="J788" s="148" t="e">
        <f t="shared" si="264"/>
        <v>#VALUE!</v>
      </c>
      <c r="K788" s="148" t="e">
        <f t="shared" si="275"/>
        <v>#VALUE!</v>
      </c>
      <c r="L788" s="148" t="e">
        <f t="shared" si="276"/>
        <v>#VALUE!</v>
      </c>
      <c r="M788" s="148" t="e">
        <f t="shared" si="265"/>
        <v>#VALUE!</v>
      </c>
      <c r="N788" s="148" t="e">
        <f t="shared" si="268"/>
        <v>#VALUE!</v>
      </c>
      <c r="O788" s="148"/>
      <c r="P788" s="148"/>
      <c r="Q788" s="148" t="e">
        <f t="shared" si="277"/>
        <v>#VALUE!</v>
      </c>
      <c r="R788" s="148" t="e">
        <f t="shared" si="278"/>
        <v>#VALUE!</v>
      </c>
      <c r="S788" s="137" t="e">
        <f t="shared" si="266"/>
        <v>#VALUE!</v>
      </c>
      <c r="T788" s="275" t="e">
        <f t="shared" si="259"/>
        <v>#VALUE!</v>
      </c>
      <c r="U788" s="275" t="e">
        <f t="shared" si="260"/>
        <v>#VALUE!</v>
      </c>
      <c r="V788" s="275" t="e">
        <f t="shared" si="260"/>
        <v>#VALUE!</v>
      </c>
      <c r="W788" s="275" t="e">
        <f t="shared" si="260"/>
        <v>#VALUE!</v>
      </c>
      <c r="X788" s="275" t="e">
        <f t="shared" si="260"/>
        <v>#VALUE!</v>
      </c>
      <c r="Y788" s="275" t="e">
        <f t="shared" si="260"/>
        <v>#VALUE!</v>
      </c>
      <c r="Z788" s="275" t="e">
        <f t="shared" si="260"/>
        <v>#VALUE!</v>
      </c>
      <c r="AA788" s="275" t="e">
        <f t="shared" si="260"/>
        <v>#VALUE!</v>
      </c>
      <c r="AB788" s="275" t="e">
        <f t="shared" si="260"/>
        <v>#VALUE!</v>
      </c>
      <c r="AC788" s="275" t="e">
        <f t="shared" si="260"/>
        <v>#VALUE!</v>
      </c>
      <c r="AD788" s="275" t="e">
        <f t="shared" si="260"/>
        <v>#VALUE!</v>
      </c>
      <c r="AE788" s="276" t="e">
        <f t="shared" si="269"/>
        <v>#VALUE!</v>
      </c>
    </row>
    <row r="789" spans="1:31">
      <c r="A789" s="133" t="e">
        <f t="shared" si="270"/>
        <v>#VALUE!</v>
      </c>
      <c r="B789" s="134" t="e">
        <f t="shared" si="271"/>
        <v>#VALUE!</v>
      </c>
      <c r="C789" s="134" t="e">
        <f t="shared" si="272"/>
        <v>#VALUE!</v>
      </c>
      <c r="D789" s="135" t="e">
        <f t="shared" si="273"/>
        <v>#VALUE!</v>
      </c>
      <c r="E789" s="150" t="e">
        <f t="shared" si="261"/>
        <v>#VALUE!</v>
      </c>
      <c r="F789" s="150" t="e">
        <f t="shared" si="262"/>
        <v>#VALUE!</v>
      </c>
      <c r="G789" s="136" t="e">
        <f t="shared" si="263"/>
        <v>#VALUE!</v>
      </c>
      <c r="H789" s="148" t="e">
        <f t="shared" si="267"/>
        <v>#VALUE!</v>
      </c>
      <c r="I789" s="148" t="e">
        <f t="shared" si="274"/>
        <v>#VALUE!</v>
      </c>
      <c r="J789" s="148" t="e">
        <f t="shared" si="264"/>
        <v>#VALUE!</v>
      </c>
      <c r="K789" s="148" t="e">
        <f t="shared" si="275"/>
        <v>#VALUE!</v>
      </c>
      <c r="L789" s="148" t="e">
        <f t="shared" si="276"/>
        <v>#VALUE!</v>
      </c>
      <c r="M789" s="148" t="e">
        <f t="shared" si="265"/>
        <v>#VALUE!</v>
      </c>
      <c r="N789" s="148" t="e">
        <f t="shared" si="268"/>
        <v>#VALUE!</v>
      </c>
      <c r="O789" s="148"/>
      <c r="P789" s="148"/>
      <c r="Q789" s="148" t="e">
        <f t="shared" si="277"/>
        <v>#VALUE!</v>
      </c>
      <c r="R789" s="148" t="e">
        <f t="shared" si="278"/>
        <v>#VALUE!</v>
      </c>
      <c r="S789" s="137" t="e">
        <f t="shared" si="266"/>
        <v>#VALUE!</v>
      </c>
      <c r="T789" s="275" t="e">
        <f t="shared" si="259"/>
        <v>#VALUE!</v>
      </c>
      <c r="U789" s="275" t="e">
        <f t="shared" si="260"/>
        <v>#VALUE!</v>
      </c>
      <c r="V789" s="275" t="e">
        <f t="shared" si="260"/>
        <v>#VALUE!</v>
      </c>
      <c r="W789" s="275" t="e">
        <f t="shared" si="260"/>
        <v>#VALUE!</v>
      </c>
      <c r="X789" s="275" t="e">
        <f t="shared" si="260"/>
        <v>#VALUE!</v>
      </c>
      <c r="Y789" s="275" t="e">
        <f t="shared" si="260"/>
        <v>#VALUE!</v>
      </c>
      <c r="Z789" s="275" t="e">
        <f t="shared" si="260"/>
        <v>#VALUE!</v>
      </c>
      <c r="AA789" s="275" t="e">
        <f t="shared" si="260"/>
        <v>#VALUE!</v>
      </c>
      <c r="AB789" s="275" t="e">
        <f t="shared" si="260"/>
        <v>#VALUE!</v>
      </c>
      <c r="AC789" s="275" t="e">
        <f t="shared" si="260"/>
        <v>#VALUE!</v>
      </c>
      <c r="AD789" s="275" t="e">
        <f t="shared" si="260"/>
        <v>#VALUE!</v>
      </c>
      <c r="AE789" s="276" t="e">
        <f t="shared" si="269"/>
        <v>#VALUE!</v>
      </c>
    </row>
    <row r="790" spans="1:31">
      <c r="A790" s="133" t="e">
        <f t="shared" si="270"/>
        <v>#VALUE!</v>
      </c>
      <c r="B790" s="134" t="e">
        <f t="shared" si="271"/>
        <v>#VALUE!</v>
      </c>
      <c r="C790" s="134" t="e">
        <f t="shared" si="272"/>
        <v>#VALUE!</v>
      </c>
      <c r="D790" s="135" t="e">
        <f t="shared" si="273"/>
        <v>#VALUE!</v>
      </c>
      <c r="E790" s="150" t="e">
        <f t="shared" si="261"/>
        <v>#VALUE!</v>
      </c>
      <c r="F790" s="150" t="e">
        <f t="shared" si="262"/>
        <v>#VALUE!</v>
      </c>
      <c r="G790" s="136" t="e">
        <f t="shared" si="263"/>
        <v>#VALUE!</v>
      </c>
      <c r="H790" s="148" t="e">
        <f t="shared" si="267"/>
        <v>#VALUE!</v>
      </c>
      <c r="I790" s="148" t="e">
        <f t="shared" si="274"/>
        <v>#VALUE!</v>
      </c>
      <c r="J790" s="148" t="e">
        <f t="shared" si="264"/>
        <v>#VALUE!</v>
      </c>
      <c r="K790" s="148" t="e">
        <f t="shared" si="275"/>
        <v>#VALUE!</v>
      </c>
      <c r="L790" s="148" t="e">
        <f t="shared" si="276"/>
        <v>#VALUE!</v>
      </c>
      <c r="M790" s="148" t="e">
        <f t="shared" si="265"/>
        <v>#VALUE!</v>
      </c>
      <c r="N790" s="148" t="e">
        <f t="shared" si="268"/>
        <v>#VALUE!</v>
      </c>
      <c r="O790" s="148"/>
      <c r="P790" s="148"/>
      <c r="Q790" s="148" t="e">
        <f t="shared" si="277"/>
        <v>#VALUE!</v>
      </c>
      <c r="R790" s="148" t="e">
        <f t="shared" si="278"/>
        <v>#VALUE!</v>
      </c>
      <c r="S790" s="137" t="e">
        <f t="shared" si="266"/>
        <v>#VALUE!</v>
      </c>
      <c r="T790" s="275" t="e">
        <f t="shared" si="259"/>
        <v>#VALUE!</v>
      </c>
      <c r="U790" s="275" t="e">
        <f t="shared" si="260"/>
        <v>#VALUE!</v>
      </c>
      <c r="V790" s="275" t="e">
        <f t="shared" si="260"/>
        <v>#VALUE!</v>
      </c>
      <c r="W790" s="275" t="e">
        <f t="shared" si="260"/>
        <v>#VALUE!</v>
      </c>
      <c r="X790" s="275" t="e">
        <f t="shared" si="260"/>
        <v>#VALUE!</v>
      </c>
      <c r="Y790" s="275" t="e">
        <f t="shared" si="260"/>
        <v>#VALUE!</v>
      </c>
      <c r="Z790" s="275" t="e">
        <f t="shared" si="260"/>
        <v>#VALUE!</v>
      </c>
      <c r="AA790" s="275" t="e">
        <f t="shared" si="260"/>
        <v>#VALUE!</v>
      </c>
      <c r="AB790" s="275" t="e">
        <f t="shared" si="260"/>
        <v>#VALUE!</v>
      </c>
      <c r="AC790" s="275" t="e">
        <f t="shared" si="260"/>
        <v>#VALUE!</v>
      </c>
      <c r="AD790" s="275" t="e">
        <f t="shared" si="260"/>
        <v>#VALUE!</v>
      </c>
      <c r="AE790" s="276" t="e">
        <f t="shared" si="269"/>
        <v>#VALUE!</v>
      </c>
    </row>
    <row r="791" spans="1:31">
      <c r="A791" s="133" t="e">
        <f t="shared" si="270"/>
        <v>#VALUE!</v>
      </c>
      <c r="B791" s="134" t="e">
        <f t="shared" si="271"/>
        <v>#VALUE!</v>
      </c>
      <c r="C791" s="134" t="e">
        <f t="shared" si="272"/>
        <v>#VALUE!</v>
      </c>
      <c r="D791" s="135" t="e">
        <f t="shared" si="273"/>
        <v>#VALUE!</v>
      </c>
      <c r="E791" s="150" t="e">
        <f t="shared" si="261"/>
        <v>#VALUE!</v>
      </c>
      <c r="F791" s="150" t="e">
        <f t="shared" si="262"/>
        <v>#VALUE!</v>
      </c>
      <c r="G791" s="136" t="e">
        <f t="shared" si="263"/>
        <v>#VALUE!</v>
      </c>
      <c r="H791" s="148" t="e">
        <f t="shared" si="267"/>
        <v>#VALUE!</v>
      </c>
      <c r="I791" s="148" t="e">
        <f t="shared" si="274"/>
        <v>#VALUE!</v>
      </c>
      <c r="J791" s="148" t="e">
        <f t="shared" si="264"/>
        <v>#VALUE!</v>
      </c>
      <c r="K791" s="148" t="e">
        <f t="shared" si="275"/>
        <v>#VALUE!</v>
      </c>
      <c r="L791" s="148" t="e">
        <f t="shared" si="276"/>
        <v>#VALUE!</v>
      </c>
      <c r="M791" s="148" t="e">
        <f t="shared" si="265"/>
        <v>#VALUE!</v>
      </c>
      <c r="N791" s="148" t="e">
        <f t="shared" si="268"/>
        <v>#VALUE!</v>
      </c>
      <c r="O791" s="148"/>
      <c r="P791" s="148"/>
      <c r="Q791" s="148" t="e">
        <f t="shared" si="277"/>
        <v>#VALUE!</v>
      </c>
      <c r="R791" s="148" t="e">
        <f t="shared" si="278"/>
        <v>#VALUE!</v>
      </c>
      <c r="S791" s="137" t="e">
        <f t="shared" si="266"/>
        <v>#VALUE!</v>
      </c>
      <c r="T791" s="275" t="e">
        <f t="shared" si="259"/>
        <v>#VALUE!</v>
      </c>
      <c r="U791" s="275" t="e">
        <f t="shared" si="260"/>
        <v>#VALUE!</v>
      </c>
      <c r="V791" s="275" t="e">
        <f t="shared" si="260"/>
        <v>#VALUE!</v>
      </c>
      <c r="W791" s="275" t="e">
        <f t="shared" si="260"/>
        <v>#VALUE!</v>
      </c>
      <c r="X791" s="275" t="e">
        <f t="shared" si="260"/>
        <v>#VALUE!</v>
      </c>
      <c r="Y791" s="275" t="e">
        <f t="shared" si="260"/>
        <v>#VALUE!</v>
      </c>
      <c r="Z791" s="275" t="e">
        <f t="shared" si="260"/>
        <v>#VALUE!</v>
      </c>
      <c r="AA791" s="275" t="e">
        <f t="shared" si="260"/>
        <v>#VALUE!</v>
      </c>
      <c r="AB791" s="275" t="e">
        <f t="shared" si="260"/>
        <v>#VALUE!</v>
      </c>
      <c r="AC791" s="275" t="e">
        <f t="shared" si="260"/>
        <v>#VALUE!</v>
      </c>
      <c r="AD791" s="275" t="e">
        <f t="shared" si="260"/>
        <v>#VALUE!</v>
      </c>
      <c r="AE791" s="276" t="e">
        <f t="shared" si="269"/>
        <v>#VALUE!</v>
      </c>
    </row>
    <row r="792" spans="1:31">
      <c r="A792" s="133" t="e">
        <f t="shared" si="270"/>
        <v>#VALUE!</v>
      </c>
      <c r="B792" s="134" t="e">
        <f t="shared" si="271"/>
        <v>#VALUE!</v>
      </c>
      <c r="C792" s="134" t="e">
        <f t="shared" si="272"/>
        <v>#VALUE!</v>
      </c>
      <c r="D792" s="135" t="e">
        <f t="shared" si="273"/>
        <v>#VALUE!</v>
      </c>
      <c r="E792" s="150" t="e">
        <f t="shared" si="261"/>
        <v>#VALUE!</v>
      </c>
      <c r="F792" s="150" t="e">
        <f t="shared" si="262"/>
        <v>#VALUE!</v>
      </c>
      <c r="G792" s="136" t="e">
        <f t="shared" si="263"/>
        <v>#VALUE!</v>
      </c>
      <c r="H792" s="148" t="e">
        <f t="shared" si="267"/>
        <v>#VALUE!</v>
      </c>
      <c r="I792" s="148" t="e">
        <f t="shared" si="274"/>
        <v>#VALUE!</v>
      </c>
      <c r="J792" s="148" t="e">
        <f t="shared" si="264"/>
        <v>#VALUE!</v>
      </c>
      <c r="K792" s="148" t="e">
        <f t="shared" si="275"/>
        <v>#VALUE!</v>
      </c>
      <c r="L792" s="148" t="e">
        <f t="shared" si="276"/>
        <v>#VALUE!</v>
      </c>
      <c r="M792" s="148" t="e">
        <f t="shared" si="265"/>
        <v>#VALUE!</v>
      </c>
      <c r="N792" s="148" t="e">
        <f t="shared" si="268"/>
        <v>#VALUE!</v>
      </c>
      <c r="O792" s="148"/>
      <c r="P792" s="148"/>
      <c r="Q792" s="148" t="e">
        <f t="shared" si="277"/>
        <v>#VALUE!</v>
      </c>
      <c r="R792" s="148" t="e">
        <f t="shared" si="278"/>
        <v>#VALUE!</v>
      </c>
      <c r="S792" s="137" t="e">
        <f t="shared" si="266"/>
        <v>#VALUE!</v>
      </c>
      <c r="T792" s="275" t="e">
        <f t="shared" si="259"/>
        <v>#VALUE!</v>
      </c>
      <c r="U792" s="275" t="e">
        <f t="shared" si="260"/>
        <v>#VALUE!</v>
      </c>
      <c r="V792" s="275" t="e">
        <f t="shared" si="260"/>
        <v>#VALUE!</v>
      </c>
      <c r="W792" s="275" t="e">
        <f t="shared" si="260"/>
        <v>#VALUE!</v>
      </c>
      <c r="X792" s="275" t="e">
        <f t="shared" si="260"/>
        <v>#VALUE!</v>
      </c>
      <c r="Y792" s="275" t="e">
        <f t="shared" si="260"/>
        <v>#VALUE!</v>
      </c>
      <c r="Z792" s="275" t="e">
        <f t="shared" si="260"/>
        <v>#VALUE!</v>
      </c>
      <c r="AA792" s="275" t="e">
        <f t="shared" si="260"/>
        <v>#VALUE!</v>
      </c>
      <c r="AB792" s="275" t="e">
        <f t="shared" si="260"/>
        <v>#VALUE!</v>
      </c>
      <c r="AC792" s="275" t="e">
        <f t="shared" si="260"/>
        <v>#VALUE!</v>
      </c>
      <c r="AD792" s="275" t="e">
        <f t="shared" si="260"/>
        <v>#VALUE!</v>
      </c>
      <c r="AE792" s="276" t="e">
        <f t="shared" si="269"/>
        <v>#VALUE!</v>
      </c>
    </row>
    <row r="793" spans="1:31">
      <c r="A793" s="133" t="e">
        <f t="shared" si="270"/>
        <v>#VALUE!</v>
      </c>
      <c r="B793" s="134" t="e">
        <f t="shared" si="271"/>
        <v>#VALUE!</v>
      </c>
      <c r="C793" s="134" t="e">
        <f t="shared" si="272"/>
        <v>#VALUE!</v>
      </c>
      <c r="D793" s="135" t="e">
        <f t="shared" si="273"/>
        <v>#VALUE!</v>
      </c>
      <c r="E793" s="150" t="e">
        <f t="shared" si="261"/>
        <v>#VALUE!</v>
      </c>
      <c r="F793" s="150" t="e">
        <f t="shared" si="262"/>
        <v>#VALUE!</v>
      </c>
      <c r="G793" s="136" t="e">
        <f t="shared" si="263"/>
        <v>#VALUE!</v>
      </c>
      <c r="H793" s="148" t="e">
        <f t="shared" si="267"/>
        <v>#VALUE!</v>
      </c>
      <c r="I793" s="148" t="e">
        <f t="shared" si="274"/>
        <v>#VALUE!</v>
      </c>
      <c r="J793" s="148" t="e">
        <f t="shared" si="264"/>
        <v>#VALUE!</v>
      </c>
      <c r="K793" s="148" t="e">
        <f t="shared" si="275"/>
        <v>#VALUE!</v>
      </c>
      <c r="L793" s="148" t="e">
        <f t="shared" si="276"/>
        <v>#VALUE!</v>
      </c>
      <c r="M793" s="148" t="e">
        <f t="shared" si="265"/>
        <v>#VALUE!</v>
      </c>
      <c r="N793" s="148" t="e">
        <f t="shared" si="268"/>
        <v>#VALUE!</v>
      </c>
      <c r="O793" s="148"/>
      <c r="P793" s="148"/>
      <c r="Q793" s="148" t="e">
        <f t="shared" si="277"/>
        <v>#VALUE!</v>
      </c>
      <c r="R793" s="148" t="e">
        <f t="shared" si="278"/>
        <v>#VALUE!</v>
      </c>
      <c r="S793" s="137" t="e">
        <f t="shared" si="266"/>
        <v>#VALUE!</v>
      </c>
      <c r="T793" s="275" t="e">
        <f t="shared" si="259"/>
        <v>#VALUE!</v>
      </c>
      <c r="U793" s="275" t="e">
        <f t="shared" si="260"/>
        <v>#VALUE!</v>
      </c>
      <c r="V793" s="275" t="e">
        <f t="shared" si="260"/>
        <v>#VALUE!</v>
      </c>
      <c r="W793" s="275" t="e">
        <f t="shared" si="260"/>
        <v>#VALUE!</v>
      </c>
      <c r="X793" s="275" t="e">
        <f t="shared" si="260"/>
        <v>#VALUE!</v>
      </c>
      <c r="Y793" s="275" t="e">
        <f t="shared" si="260"/>
        <v>#VALUE!</v>
      </c>
      <c r="Z793" s="275" t="e">
        <f t="shared" si="260"/>
        <v>#VALUE!</v>
      </c>
      <c r="AA793" s="275" t="e">
        <f t="shared" si="260"/>
        <v>#VALUE!</v>
      </c>
      <c r="AB793" s="275" t="e">
        <f t="shared" si="260"/>
        <v>#VALUE!</v>
      </c>
      <c r="AC793" s="275" t="e">
        <f t="shared" si="260"/>
        <v>#VALUE!</v>
      </c>
      <c r="AD793" s="275" t="e">
        <f t="shared" si="260"/>
        <v>#VALUE!</v>
      </c>
      <c r="AE793" s="276" t="e">
        <f t="shared" si="269"/>
        <v>#VALUE!</v>
      </c>
    </row>
    <row r="794" spans="1:31">
      <c r="A794" s="133" t="e">
        <f t="shared" si="270"/>
        <v>#VALUE!</v>
      </c>
      <c r="B794" s="134" t="e">
        <f t="shared" si="271"/>
        <v>#VALUE!</v>
      </c>
      <c r="C794" s="134" t="e">
        <f t="shared" si="272"/>
        <v>#VALUE!</v>
      </c>
      <c r="D794" s="135" t="e">
        <f t="shared" si="273"/>
        <v>#VALUE!</v>
      </c>
      <c r="E794" s="150" t="e">
        <f t="shared" si="261"/>
        <v>#VALUE!</v>
      </c>
      <c r="F794" s="150" t="e">
        <f t="shared" si="262"/>
        <v>#VALUE!</v>
      </c>
      <c r="G794" s="136" t="e">
        <f t="shared" si="263"/>
        <v>#VALUE!</v>
      </c>
      <c r="H794" s="148" t="e">
        <f t="shared" si="267"/>
        <v>#VALUE!</v>
      </c>
      <c r="I794" s="148" t="e">
        <f t="shared" si="274"/>
        <v>#VALUE!</v>
      </c>
      <c r="J794" s="148" t="e">
        <f t="shared" si="264"/>
        <v>#VALUE!</v>
      </c>
      <c r="K794" s="148" t="e">
        <f t="shared" si="275"/>
        <v>#VALUE!</v>
      </c>
      <c r="L794" s="148" t="e">
        <f t="shared" si="276"/>
        <v>#VALUE!</v>
      </c>
      <c r="M794" s="148" t="e">
        <f t="shared" si="265"/>
        <v>#VALUE!</v>
      </c>
      <c r="N794" s="148" t="e">
        <f t="shared" si="268"/>
        <v>#VALUE!</v>
      </c>
      <c r="O794" s="148"/>
      <c r="P794" s="148"/>
      <c r="Q794" s="148" t="e">
        <f t="shared" si="277"/>
        <v>#VALUE!</v>
      </c>
      <c r="R794" s="148" t="e">
        <f t="shared" si="278"/>
        <v>#VALUE!</v>
      </c>
      <c r="S794" s="137" t="e">
        <f t="shared" si="266"/>
        <v>#VALUE!</v>
      </c>
      <c r="T794" s="275" t="e">
        <f t="shared" si="259"/>
        <v>#VALUE!</v>
      </c>
      <c r="U794" s="275" t="e">
        <f t="shared" si="260"/>
        <v>#VALUE!</v>
      </c>
      <c r="V794" s="275" t="e">
        <f t="shared" si="260"/>
        <v>#VALUE!</v>
      </c>
      <c r="W794" s="275" t="e">
        <f t="shared" si="260"/>
        <v>#VALUE!</v>
      </c>
      <c r="X794" s="275" t="e">
        <f t="shared" si="260"/>
        <v>#VALUE!</v>
      </c>
      <c r="Y794" s="275" t="e">
        <f t="shared" si="260"/>
        <v>#VALUE!</v>
      </c>
      <c r="Z794" s="275" t="e">
        <f t="shared" si="260"/>
        <v>#VALUE!</v>
      </c>
      <c r="AA794" s="275" t="e">
        <f t="shared" si="260"/>
        <v>#VALUE!</v>
      </c>
      <c r="AB794" s="275" t="e">
        <f t="shared" si="260"/>
        <v>#VALUE!</v>
      </c>
      <c r="AC794" s="275" t="e">
        <f t="shared" si="260"/>
        <v>#VALUE!</v>
      </c>
      <c r="AD794" s="275" t="e">
        <f t="shared" si="260"/>
        <v>#VALUE!</v>
      </c>
      <c r="AE794" s="276" t="e">
        <f t="shared" si="269"/>
        <v>#VALUE!</v>
      </c>
    </row>
    <row r="795" spans="1:31">
      <c r="A795" s="133" t="e">
        <f t="shared" si="270"/>
        <v>#VALUE!</v>
      </c>
      <c r="B795" s="134" t="e">
        <f t="shared" si="271"/>
        <v>#VALUE!</v>
      </c>
      <c r="C795" s="134" t="e">
        <f t="shared" si="272"/>
        <v>#VALUE!</v>
      </c>
      <c r="D795" s="135" t="e">
        <f t="shared" si="273"/>
        <v>#VALUE!</v>
      </c>
      <c r="E795" s="150" t="e">
        <f t="shared" si="261"/>
        <v>#VALUE!</v>
      </c>
      <c r="F795" s="150" t="e">
        <f t="shared" si="262"/>
        <v>#VALUE!</v>
      </c>
      <c r="G795" s="136" t="e">
        <f t="shared" si="263"/>
        <v>#VALUE!</v>
      </c>
      <c r="H795" s="148" t="e">
        <f t="shared" si="267"/>
        <v>#VALUE!</v>
      </c>
      <c r="I795" s="148" t="e">
        <f t="shared" si="274"/>
        <v>#VALUE!</v>
      </c>
      <c r="J795" s="148" t="e">
        <f t="shared" si="264"/>
        <v>#VALUE!</v>
      </c>
      <c r="K795" s="148" t="e">
        <f t="shared" si="275"/>
        <v>#VALUE!</v>
      </c>
      <c r="L795" s="148" t="e">
        <f t="shared" si="276"/>
        <v>#VALUE!</v>
      </c>
      <c r="M795" s="148" t="e">
        <f t="shared" si="265"/>
        <v>#VALUE!</v>
      </c>
      <c r="N795" s="148" t="e">
        <f t="shared" si="268"/>
        <v>#VALUE!</v>
      </c>
      <c r="O795" s="148"/>
      <c r="P795" s="148"/>
      <c r="Q795" s="148" t="e">
        <f t="shared" si="277"/>
        <v>#VALUE!</v>
      </c>
      <c r="R795" s="148" t="e">
        <f t="shared" si="278"/>
        <v>#VALUE!</v>
      </c>
      <c r="S795" s="137" t="e">
        <f t="shared" si="266"/>
        <v>#VALUE!</v>
      </c>
      <c r="T795" s="275" t="e">
        <f t="shared" si="259"/>
        <v>#VALUE!</v>
      </c>
      <c r="U795" s="275" t="e">
        <f t="shared" si="260"/>
        <v>#VALUE!</v>
      </c>
      <c r="V795" s="275" t="e">
        <f t="shared" si="260"/>
        <v>#VALUE!</v>
      </c>
      <c r="W795" s="275" t="e">
        <f t="shared" si="260"/>
        <v>#VALUE!</v>
      </c>
      <c r="X795" s="275" t="e">
        <f t="shared" si="260"/>
        <v>#VALUE!</v>
      </c>
      <c r="Y795" s="275" t="e">
        <f t="shared" si="260"/>
        <v>#VALUE!</v>
      </c>
      <c r="Z795" s="275" t="e">
        <f t="shared" si="260"/>
        <v>#VALUE!</v>
      </c>
      <c r="AA795" s="275" t="e">
        <f t="shared" si="260"/>
        <v>#VALUE!</v>
      </c>
      <c r="AB795" s="275" t="e">
        <f t="shared" si="260"/>
        <v>#VALUE!</v>
      </c>
      <c r="AC795" s="275" t="e">
        <f t="shared" si="260"/>
        <v>#VALUE!</v>
      </c>
      <c r="AD795" s="275" t="e">
        <f t="shared" si="260"/>
        <v>#VALUE!</v>
      </c>
      <c r="AE795" s="276" t="e">
        <f t="shared" si="269"/>
        <v>#VALUE!</v>
      </c>
    </row>
    <row r="796" spans="1:31">
      <c r="A796" s="133" t="e">
        <f t="shared" si="270"/>
        <v>#VALUE!</v>
      </c>
      <c r="B796" s="134" t="e">
        <f t="shared" si="271"/>
        <v>#VALUE!</v>
      </c>
      <c r="C796" s="134" t="e">
        <f t="shared" si="272"/>
        <v>#VALUE!</v>
      </c>
      <c r="D796" s="135" t="e">
        <f t="shared" si="273"/>
        <v>#VALUE!</v>
      </c>
      <c r="E796" s="150" t="e">
        <f t="shared" si="261"/>
        <v>#VALUE!</v>
      </c>
      <c r="F796" s="150" t="e">
        <f t="shared" si="262"/>
        <v>#VALUE!</v>
      </c>
      <c r="G796" s="136" t="e">
        <f t="shared" si="263"/>
        <v>#VALUE!</v>
      </c>
      <c r="H796" s="148" t="e">
        <f t="shared" si="267"/>
        <v>#VALUE!</v>
      </c>
      <c r="I796" s="148" t="e">
        <f t="shared" si="274"/>
        <v>#VALUE!</v>
      </c>
      <c r="J796" s="148" t="e">
        <f t="shared" si="264"/>
        <v>#VALUE!</v>
      </c>
      <c r="K796" s="148" t="e">
        <f t="shared" si="275"/>
        <v>#VALUE!</v>
      </c>
      <c r="L796" s="148" t="e">
        <f t="shared" si="276"/>
        <v>#VALUE!</v>
      </c>
      <c r="M796" s="148" t="e">
        <f t="shared" si="265"/>
        <v>#VALUE!</v>
      </c>
      <c r="N796" s="148" t="e">
        <f t="shared" si="268"/>
        <v>#VALUE!</v>
      </c>
      <c r="O796" s="148"/>
      <c r="P796" s="148"/>
      <c r="Q796" s="148" t="e">
        <f t="shared" si="277"/>
        <v>#VALUE!</v>
      </c>
      <c r="R796" s="148" t="e">
        <f t="shared" si="278"/>
        <v>#VALUE!</v>
      </c>
      <c r="S796" s="137" t="e">
        <f t="shared" si="266"/>
        <v>#VALUE!</v>
      </c>
      <c r="T796" s="275" t="e">
        <f t="shared" si="259"/>
        <v>#VALUE!</v>
      </c>
      <c r="U796" s="275" t="e">
        <f t="shared" si="260"/>
        <v>#VALUE!</v>
      </c>
      <c r="V796" s="275" t="e">
        <f t="shared" si="260"/>
        <v>#VALUE!</v>
      </c>
      <c r="W796" s="275" t="e">
        <f t="shared" si="260"/>
        <v>#VALUE!</v>
      </c>
      <c r="X796" s="275" t="e">
        <f t="shared" si="260"/>
        <v>#VALUE!</v>
      </c>
      <c r="Y796" s="275" t="e">
        <f t="shared" si="260"/>
        <v>#VALUE!</v>
      </c>
      <c r="Z796" s="275" t="e">
        <f t="shared" si="260"/>
        <v>#VALUE!</v>
      </c>
      <c r="AA796" s="275" t="e">
        <f t="shared" si="260"/>
        <v>#VALUE!</v>
      </c>
      <c r="AB796" s="275" t="e">
        <f t="shared" si="260"/>
        <v>#VALUE!</v>
      </c>
      <c r="AC796" s="275" t="e">
        <f t="shared" si="260"/>
        <v>#VALUE!</v>
      </c>
      <c r="AD796" s="275" t="e">
        <f t="shared" si="260"/>
        <v>#VALUE!</v>
      </c>
      <c r="AE796" s="276" t="e">
        <f t="shared" si="269"/>
        <v>#VALUE!</v>
      </c>
    </row>
    <row r="797" spans="1:31">
      <c r="A797" s="133" t="e">
        <f t="shared" si="270"/>
        <v>#VALUE!</v>
      </c>
      <c r="B797" s="134" t="e">
        <f t="shared" si="271"/>
        <v>#VALUE!</v>
      </c>
      <c r="C797" s="134" t="e">
        <f t="shared" si="272"/>
        <v>#VALUE!</v>
      </c>
      <c r="D797" s="135" t="e">
        <f t="shared" si="273"/>
        <v>#VALUE!</v>
      </c>
      <c r="E797" s="150" t="e">
        <f t="shared" si="261"/>
        <v>#VALUE!</v>
      </c>
      <c r="F797" s="150" t="e">
        <f t="shared" si="262"/>
        <v>#VALUE!</v>
      </c>
      <c r="G797" s="136" t="e">
        <f t="shared" si="263"/>
        <v>#VALUE!</v>
      </c>
      <c r="H797" s="148" t="e">
        <f t="shared" si="267"/>
        <v>#VALUE!</v>
      </c>
      <c r="I797" s="148" t="e">
        <f t="shared" si="274"/>
        <v>#VALUE!</v>
      </c>
      <c r="J797" s="148" t="e">
        <f t="shared" si="264"/>
        <v>#VALUE!</v>
      </c>
      <c r="K797" s="148" t="e">
        <f t="shared" si="275"/>
        <v>#VALUE!</v>
      </c>
      <c r="L797" s="148" t="e">
        <f t="shared" si="276"/>
        <v>#VALUE!</v>
      </c>
      <c r="M797" s="148" t="e">
        <f t="shared" si="265"/>
        <v>#VALUE!</v>
      </c>
      <c r="N797" s="148" t="e">
        <f t="shared" si="268"/>
        <v>#VALUE!</v>
      </c>
      <c r="O797" s="148"/>
      <c r="P797" s="148"/>
      <c r="Q797" s="148" t="e">
        <f t="shared" si="277"/>
        <v>#VALUE!</v>
      </c>
      <c r="R797" s="148" t="e">
        <f t="shared" si="278"/>
        <v>#VALUE!</v>
      </c>
      <c r="S797" s="137" t="e">
        <f t="shared" si="266"/>
        <v>#VALUE!</v>
      </c>
      <c r="T797" s="275" t="e">
        <f t="shared" si="259"/>
        <v>#VALUE!</v>
      </c>
      <c r="U797" s="275" t="e">
        <f t="shared" si="260"/>
        <v>#VALUE!</v>
      </c>
      <c r="V797" s="275" t="e">
        <f t="shared" si="260"/>
        <v>#VALUE!</v>
      </c>
      <c r="W797" s="275" t="e">
        <f t="shared" si="260"/>
        <v>#VALUE!</v>
      </c>
      <c r="X797" s="275" t="e">
        <f t="shared" si="260"/>
        <v>#VALUE!</v>
      </c>
      <c r="Y797" s="275" t="e">
        <f t="shared" si="260"/>
        <v>#VALUE!</v>
      </c>
      <c r="Z797" s="275" t="e">
        <f t="shared" si="260"/>
        <v>#VALUE!</v>
      </c>
      <c r="AA797" s="275" t="e">
        <f t="shared" si="260"/>
        <v>#VALUE!</v>
      </c>
      <c r="AB797" s="275" t="e">
        <f t="shared" si="260"/>
        <v>#VALUE!</v>
      </c>
      <c r="AC797" s="275" t="e">
        <f t="shared" si="260"/>
        <v>#VALUE!</v>
      </c>
      <c r="AD797" s="275" t="e">
        <f t="shared" si="260"/>
        <v>#VALUE!</v>
      </c>
      <c r="AE797" s="276" t="e">
        <f t="shared" si="269"/>
        <v>#VALUE!</v>
      </c>
    </row>
    <row r="798" spans="1:31">
      <c r="A798" s="133" t="e">
        <f t="shared" si="270"/>
        <v>#VALUE!</v>
      </c>
      <c r="B798" s="134" t="e">
        <f t="shared" si="271"/>
        <v>#VALUE!</v>
      </c>
      <c r="C798" s="134" t="e">
        <f t="shared" si="272"/>
        <v>#VALUE!</v>
      </c>
      <c r="D798" s="135" t="e">
        <f t="shared" si="273"/>
        <v>#VALUE!</v>
      </c>
      <c r="E798" s="150" t="e">
        <f t="shared" si="261"/>
        <v>#VALUE!</v>
      </c>
      <c r="F798" s="150" t="e">
        <f t="shared" si="262"/>
        <v>#VALUE!</v>
      </c>
      <c r="G798" s="136" t="e">
        <f t="shared" si="263"/>
        <v>#VALUE!</v>
      </c>
      <c r="H798" s="148" t="e">
        <f t="shared" si="267"/>
        <v>#VALUE!</v>
      </c>
      <c r="I798" s="148" t="e">
        <f t="shared" si="274"/>
        <v>#VALUE!</v>
      </c>
      <c r="J798" s="148" t="e">
        <f t="shared" si="264"/>
        <v>#VALUE!</v>
      </c>
      <c r="K798" s="148" t="e">
        <f t="shared" si="275"/>
        <v>#VALUE!</v>
      </c>
      <c r="L798" s="148" t="e">
        <f t="shared" si="276"/>
        <v>#VALUE!</v>
      </c>
      <c r="M798" s="148" t="e">
        <f t="shared" si="265"/>
        <v>#VALUE!</v>
      </c>
      <c r="N798" s="148" t="e">
        <f t="shared" si="268"/>
        <v>#VALUE!</v>
      </c>
      <c r="O798" s="148"/>
      <c r="P798" s="148"/>
      <c r="Q798" s="148" t="e">
        <f t="shared" si="277"/>
        <v>#VALUE!</v>
      </c>
      <c r="R798" s="148" t="e">
        <f t="shared" si="278"/>
        <v>#VALUE!</v>
      </c>
      <c r="S798" s="137" t="e">
        <f t="shared" si="266"/>
        <v>#VALUE!</v>
      </c>
      <c r="T798" s="275" t="e">
        <f t="shared" si="259"/>
        <v>#VALUE!</v>
      </c>
      <c r="U798" s="275" t="e">
        <f t="shared" si="260"/>
        <v>#VALUE!</v>
      </c>
      <c r="V798" s="275" t="e">
        <f t="shared" si="260"/>
        <v>#VALUE!</v>
      </c>
      <c r="W798" s="275" t="e">
        <f t="shared" si="260"/>
        <v>#VALUE!</v>
      </c>
      <c r="X798" s="275" t="e">
        <f t="shared" si="260"/>
        <v>#VALUE!</v>
      </c>
      <c r="Y798" s="275" t="e">
        <f t="shared" si="260"/>
        <v>#VALUE!</v>
      </c>
      <c r="Z798" s="275" t="e">
        <f t="shared" si="260"/>
        <v>#VALUE!</v>
      </c>
      <c r="AA798" s="275" t="e">
        <f t="shared" si="260"/>
        <v>#VALUE!</v>
      </c>
      <c r="AB798" s="275" t="e">
        <f t="shared" si="260"/>
        <v>#VALUE!</v>
      </c>
      <c r="AC798" s="275" t="e">
        <f t="shared" si="260"/>
        <v>#VALUE!</v>
      </c>
      <c r="AD798" s="275" t="e">
        <f t="shared" si="260"/>
        <v>#VALUE!</v>
      </c>
      <c r="AE798" s="276" t="e">
        <f t="shared" si="269"/>
        <v>#VALUE!</v>
      </c>
    </row>
    <row r="799" spans="1:31">
      <c r="A799" s="133" t="e">
        <f t="shared" si="270"/>
        <v>#VALUE!</v>
      </c>
      <c r="B799" s="134" t="e">
        <f t="shared" si="271"/>
        <v>#VALUE!</v>
      </c>
      <c r="C799" s="134" t="e">
        <f t="shared" si="272"/>
        <v>#VALUE!</v>
      </c>
      <c r="D799" s="135" t="e">
        <f t="shared" si="273"/>
        <v>#VALUE!</v>
      </c>
      <c r="E799" s="150" t="e">
        <f t="shared" si="261"/>
        <v>#VALUE!</v>
      </c>
      <c r="F799" s="150" t="e">
        <f t="shared" si="262"/>
        <v>#VALUE!</v>
      </c>
      <c r="G799" s="136" t="e">
        <f t="shared" si="263"/>
        <v>#VALUE!</v>
      </c>
      <c r="H799" s="148" t="e">
        <f t="shared" si="267"/>
        <v>#VALUE!</v>
      </c>
      <c r="I799" s="148" t="e">
        <f t="shared" si="274"/>
        <v>#VALUE!</v>
      </c>
      <c r="J799" s="148" t="e">
        <f t="shared" si="264"/>
        <v>#VALUE!</v>
      </c>
      <c r="K799" s="148" t="e">
        <f t="shared" si="275"/>
        <v>#VALUE!</v>
      </c>
      <c r="L799" s="148" t="e">
        <f t="shared" si="276"/>
        <v>#VALUE!</v>
      </c>
      <c r="M799" s="148" t="e">
        <f t="shared" si="265"/>
        <v>#VALUE!</v>
      </c>
      <c r="N799" s="148" t="e">
        <f t="shared" si="268"/>
        <v>#VALUE!</v>
      </c>
      <c r="O799" s="148"/>
      <c r="P799" s="148"/>
      <c r="Q799" s="148" t="e">
        <f t="shared" si="277"/>
        <v>#VALUE!</v>
      </c>
      <c r="R799" s="148" t="e">
        <f t="shared" si="278"/>
        <v>#VALUE!</v>
      </c>
      <c r="S799" s="137" t="e">
        <f t="shared" si="266"/>
        <v>#VALUE!</v>
      </c>
      <c r="T799" s="275" t="e">
        <f t="shared" si="259"/>
        <v>#VALUE!</v>
      </c>
      <c r="U799" s="275" t="e">
        <f t="shared" si="260"/>
        <v>#VALUE!</v>
      </c>
      <c r="V799" s="275" t="e">
        <f t="shared" si="260"/>
        <v>#VALUE!</v>
      </c>
      <c r="W799" s="275" t="e">
        <f t="shared" si="260"/>
        <v>#VALUE!</v>
      </c>
      <c r="X799" s="275" t="e">
        <f t="shared" si="260"/>
        <v>#VALUE!</v>
      </c>
      <c r="Y799" s="275" t="e">
        <f t="shared" si="260"/>
        <v>#VALUE!</v>
      </c>
      <c r="Z799" s="275" t="e">
        <f t="shared" si="260"/>
        <v>#VALUE!</v>
      </c>
      <c r="AA799" s="275" t="e">
        <f t="shared" si="260"/>
        <v>#VALUE!</v>
      </c>
      <c r="AB799" s="275" t="e">
        <f t="shared" si="260"/>
        <v>#VALUE!</v>
      </c>
      <c r="AC799" s="275" t="e">
        <f t="shared" si="260"/>
        <v>#VALUE!</v>
      </c>
      <c r="AD799" s="275" t="e">
        <f t="shared" si="260"/>
        <v>#VALUE!</v>
      </c>
      <c r="AE799" s="276" t="e">
        <f t="shared" si="269"/>
        <v>#VALUE!</v>
      </c>
    </row>
    <row r="800" spans="1:31">
      <c r="A800" s="133" t="e">
        <f t="shared" si="270"/>
        <v>#VALUE!</v>
      </c>
      <c r="B800" s="134" t="e">
        <f t="shared" si="271"/>
        <v>#VALUE!</v>
      </c>
      <c r="C800" s="134" t="e">
        <f t="shared" si="272"/>
        <v>#VALUE!</v>
      </c>
      <c r="D800" s="135" t="e">
        <f t="shared" si="273"/>
        <v>#VALUE!</v>
      </c>
      <c r="E800" s="150" t="e">
        <f t="shared" si="261"/>
        <v>#VALUE!</v>
      </c>
      <c r="F800" s="150" t="e">
        <f t="shared" si="262"/>
        <v>#VALUE!</v>
      </c>
      <c r="G800" s="136" t="e">
        <f t="shared" si="263"/>
        <v>#VALUE!</v>
      </c>
      <c r="H800" s="148" t="e">
        <f t="shared" si="267"/>
        <v>#VALUE!</v>
      </c>
      <c r="I800" s="148" t="e">
        <f t="shared" si="274"/>
        <v>#VALUE!</v>
      </c>
      <c r="J800" s="148" t="e">
        <f t="shared" si="264"/>
        <v>#VALUE!</v>
      </c>
      <c r="K800" s="148" t="e">
        <f t="shared" si="275"/>
        <v>#VALUE!</v>
      </c>
      <c r="L800" s="148" t="e">
        <f t="shared" si="276"/>
        <v>#VALUE!</v>
      </c>
      <c r="M800" s="148" t="e">
        <f t="shared" si="265"/>
        <v>#VALUE!</v>
      </c>
      <c r="N800" s="148" t="e">
        <f t="shared" si="268"/>
        <v>#VALUE!</v>
      </c>
      <c r="O800" s="148"/>
      <c r="P800" s="148"/>
      <c r="Q800" s="148" t="e">
        <f t="shared" si="277"/>
        <v>#VALUE!</v>
      </c>
      <c r="R800" s="148" t="e">
        <f t="shared" si="278"/>
        <v>#VALUE!</v>
      </c>
      <c r="S800" s="137" t="e">
        <f t="shared" si="266"/>
        <v>#VALUE!</v>
      </c>
      <c r="T800" s="275" t="e">
        <f t="shared" si="259"/>
        <v>#VALUE!</v>
      </c>
      <c r="U800" s="275" t="e">
        <f t="shared" si="260"/>
        <v>#VALUE!</v>
      </c>
      <c r="V800" s="275" t="e">
        <f t="shared" si="260"/>
        <v>#VALUE!</v>
      </c>
      <c r="W800" s="275" t="e">
        <f t="shared" si="260"/>
        <v>#VALUE!</v>
      </c>
      <c r="X800" s="275" t="e">
        <f t="shared" si="260"/>
        <v>#VALUE!</v>
      </c>
      <c r="Y800" s="275" t="e">
        <f t="shared" si="260"/>
        <v>#VALUE!</v>
      </c>
      <c r="Z800" s="275" t="e">
        <f t="shared" si="260"/>
        <v>#VALUE!</v>
      </c>
      <c r="AA800" s="275" t="e">
        <f t="shared" si="260"/>
        <v>#VALUE!</v>
      </c>
      <c r="AB800" s="275" t="e">
        <f t="shared" si="260"/>
        <v>#VALUE!</v>
      </c>
      <c r="AC800" s="275" t="e">
        <f t="shared" si="260"/>
        <v>#VALUE!</v>
      </c>
      <c r="AD800" s="275" t="e">
        <f t="shared" si="260"/>
        <v>#VALUE!</v>
      </c>
      <c r="AE800" s="276" t="e">
        <f t="shared" si="269"/>
        <v>#VALUE!</v>
      </c>
    </row>
    <row r="801" spans="1:31">
      <c r="A801" s="133" t="e">
        <f t="shared" si="270"/>
        <v>#VALUE!</v>
      </c>
      <c r="B801" s="134" t="e">
        <f t="shared" si="271"/>
        <v>#VALUE!</v>
      </c>
      <c r="C801" s="134" t="e">
        <f t="shared" si="272"/>
        <v>#VALUE!</v>
      </c>
      <c r="D801" s="135" t="e">
        <f t="shared" si="273"/>
        <v>#VALUE!</v>
      </c>
      <c r="E801" s="150" t="e">
        <f t="shared" si="261"/>
        <v>#VALUE!</v>
      </c>
      <c r="F801" s="150" t="e">
        <f t="shared" si="262"/>
        <v>#VALUE!</v>
      </c>
      <c r="G801" s="136" t="e">
        <f t="shared" si="263"/>
        <v>#VALUE!</v>
      </c>
      <c r="H801" s="148" t="e">
        <f t="shared" si="267"/>
        <v>#VALUE!</v>
      </c>
      <c r="I801" s="148" t="e">
        <f t="shared" si="274"/>
        <v>#VALUE!</v>
      </c>
      <c r="J801" s="148" t="e">
        <f t="shared" si="264"/>
        <v>#VALUE!</v>
      </c>
      <c r="K801" s="148" t="e">
        <f t="shared" si="275"/>
        <v>#VALUE!</v>
      </c>
      <c r="L801" s="148" t="e">
        <f t="shared" si="276"/>
        <v>#VALUE!</v>
      </c>
      <c r="M801" s="148" t="e">
        <f t="shared" si="265"/>
        <v>#VALUE!</v>
      </c>
      <c r="N801" s="148" t="e">
        <f t="shared" si="268"/>
        <v>#VALUE!</v>
      </c>
      <c r="O801" s="148"/>
      <c r="P801" s="148"/>
      <c r="Q801" s="148" t="e">
        <f t="shared" si="277"/>
        <v>#VALUE!</v>
      </c>
      <c r="R801" s="148" t="e">
        <f t="shared" si="278"/>
        <v>#VALUE!</v>
      </c>
      <c r="S801" s="137" t="e">
        <f t="shared" si="266"/>
        <v>#VALUE!</v>
      </c>
      <c r="T801" s="275" t="e">
        <f t="shared" si="259"/>
        <v>#VALUE!</v>
      </c>
      <c r="U801" s="275" t="e">
        <f t="shared" si="260"/>
        <v>#VALUE!</v>
      </c>
      <c r="V801" s="275" t="e">
        <f t="shared" si="260"/>
        <v>#VALUE!</v>
      </c>
      <c r="W801" s="275" t="e">
        <f t="shared" si="260"/>
        <v>#VALUE!</v>
      </c>
      <c r="X801" s="275" t="e">
        <f t="shared" si="260"/>
        <v>#VALUE!</v>
      </c>
      <c r="Y801" s="275" t="e">
        <f t="shared" si="260"/>
        <v>#VALUE!</v>
      </c>
      <c r="Z801" s="275" t="e">
        <f t="shared" si="260"/>
        <v>#VALUE!</v>
      </c>
      <c r="AA801" s="275" t="e">
        <f t="shared" si="260"/>
        <v>#VALUE!</v>
      </c>
      <c r="AB801" s="275" t="e">
        <f t="shared" si="260"/>
        <v>#VALUE!</v>
      </c>
      <c r="AC801" s="275" t="e">
        <f t="shared" si="260"/>
        <v>#VALUE!</v>
      </c>
      <c r="AD801" s="275" t="e">
        <f t="shared" si="260"/>
        <v>#VALUE!</v>
      </c>
      <c r="AE801" s="276" t="e">
        <f t="shared" si="269"/>
        <v>#VALUE!</v>
      </c>
    </row>
    <row r="802" spans="1:31">
      <c r="A802" s="133" t="e">
        <f t="shared" si="270"/>
        <v>#VALUE!</v>
      </c>
      <c r="B802" s="134" t="e">
        <f t="shared" si="271"/>
        <v>#VALUE!</v>
      </c>
      <c r="C802" s="134" t="e">
        <f t="shared" si="272"/>
        <v>#VALUE!</v>
      </c>
      <c r="D802" s="135" t="e">
        <f t="shared" si="273"/>
        <v>#VALUE!</v>
      </c>
      <c r="E802" s="150" t="e">
        <f t="shared" si="261"/>
        <v>#VALUE!</v>
      </c>
      <c r="F802" s="150" t="e">
        <f t="shared" si="262"/>
        <v>#VALUE!</v>
      </c>
      <c r="G802" s="136" t="e">
        <f t="shared" si="263"/>
        <v>#VALUE!</v>
      </c>
      <c r="H802" s="148" t="e">
        <f t="shared" si="267"/>
        <v>#VALUE!</v>
      </c>
      <c r="I802" s="148" t="e">
        <f t="shared" si="274"/>
        <v>#VALUE!</v>
      </c>
      <c r="J802" s="148" t="e">
        <f t="shared" si="264"/>
        <v>#VALUE!</v>
      </c>
      <c r="K802" s="148" t="e">
        <f t="shared" si="275"/>
        <v>#VALUE!</v>
      </c>
      <c r="L802" s="148" t="e">
        <f t="shared" si="276"/>
        <v>#VALUE!</v>
      </c>
      <c r="M802" s="148" t="e">
        <f t="shared" si="265"/>
        <v>#VALUE!</v>
      </c>
      <c r="N802" s="148" t="e">
        <f t="shared" si="268"/>
        <v>#VALUE!</v>
      </c>
      <c r="O802" s="148"/>
      <c r="P802" s="148"/>
      <c r="Q802" s="148" t="e">
        <f t="shared" si="277"/>
        <v>#VALUE!</v>
      </c>
      <c r="R802" s="148" t="e">
        <f t="shared" si="278"/>
        <v>#VALUE!</v>
      </c>
      <c r="S802" s="137" t="e">
        <f t="shared" si="266"/>
        <v>#VALUE!</v>
      </c>
      <c r="T802" s="275" t="e">
        <f t="shared" si="259"/>
        <v>#VALUE!</v>
      </c>
      <c r="U802" s="275" t="e">
        <f t="shared" si="260"/>
        <v>#VALUE!</v>
      </c>
      <c r="V802" s="275" t="e">
        <f t="shared" si="260"/>
        <v>#VALUE!</v>
      </c>
      <c r="W802" s="275" t="e">
        <f t="shared" si="260"/>
        <v>#VALUE!</v>
      </c>
      <c r="X802" s="275" t="e">
        <f t="shared" si="260"/>
        <v>#VALUE!</v>
      </c>
      <c r="Y802" s="275" t="e">
        <f t="shared" si="260"/>
        <v>#VALUE!</v>
      </c>
      <c r="Z802" s="275" t="e">
        <f t="shared" si="260"/>
        <v>#VALUE!</v>
      </c>
      <c r="AA802" s="275" t="e">
        <f t="shared" si="260"/>
        <v>#VALUE!</v>
      </c>
      <c r="AB802" s="275" t="e">
        <f t="shared" si="260"/>
        <v>#VALUE!</v>
      </c>
      <c r="AC802" s="275" t="e">
        <f t="shared" si="260"/>
        <v>#VALUE!</v>
      </c>
      <c r="AD802" s="275" t="e">
        <f t="shared" si="260"/>
        <v>#VALUE!</v>
      </c>
      <c r="AE802" s="276" t="e">
        <f t="shared" si="269"/>
        <v>#VALUE!</v>
      </c>
    </row>
    <row r="803" spans="1:31">
      <c r="A803" s="133" t="e">
        <f t="shared" si="270"/>
        <v>#VALUE!</v>
      </c>
      <c r="B803" s="134" t="e">
        <f t="shared" si="271"/>
        <v>#VALUE!</v>
      </c>
      <c r="C803" s="134" t="e">
        <f t="shared" si="272"/>
        <v>#VALUE!</v>
      </c>
      <c r="D803" s="135" t="e">
        <f t="shared" si="273"/>
        <v>#VALUE!</v>
      </c>
      <c r="E803" s="150" t="e">
        <f t="shared" si="261"/>
        <v>#VALUE!</v>
      </c>
      <c r="F803" s="150" t="e">
        <f t="shared" si="262"/>
        <v>#VALUE!</v>
      </c>
      <c r="G803" s="136" t="e">
        <f t="shared" si="263"/>
        <v>#VALUE!</v>
      </c>
      <c r="H803" s="148" t="e">
        <f t="shared" si="267"/>
        <v>#VALUE!</v>
      </c>
      <c r="I803" s="148" t="e">
        <f t="shared" si="274"/>
        <v>#VALUE!</v>
      </c>
      <c r="J803" s="148" t="e">
        <f t="shared" si="264"/>
        <v>#VALUE!</v>
      </c>
      <c r="K803" s="148" t="e">
        <f t="shared" si="275"/>
        <v>#VALUE!</v>
      </c>
      <c r="L803" s="148" t="e">
        <f t="shared" si="276"/>
        <v>#VALUE!</v>
      </c>
      <c r="M803" s="148" t="e">
        <f t="shared" si="265"/>
        <v>#VALUE!</v>
      </c>
      <c r="N803" s="148" t="e">
        <f t="shared" si="268"/>
        <v>#VALUE!</v>
      </c>
      <c r="O803" s="148"/>
      <c r="P803" s="148"/>
      <c r="Q803" s="148" t="e">
        <f t="shared" si="277"/>
        <v>#VALUE!</v>
      </c>
      <c r="R803" s="148" t="e">
        <f t="shared" si="278"/>
        <v>#VALUE!</v>
      </c>
      <c r="S803" s="137" t="e">
        <f t="shared" si="266"/>
        <v>#VALUE!</v>
      </c>
      <c r="T803" s="275" t="e">
        <f t="shared" si="259"/>
        <v>#VALUE!</v>
      </c>
      <c r="U803" s="275" t="e">
        <f t="shared" si="260"/>
        <v>#VALUE!</v>
      </c>
      <c r="V803" s="275" t="e">
        <f t="shared" si="260"/>
        <v>#VALUE!</v>
      </c>
      <c r="W803" s="275" t="e">
        <f t="shared" si="260"/>
        <v>#VALUE!</v>
      </c>
      <c r="X803" s="275" t="e">
        <f t="shared" si="260"/>
        <v>#VALUE!</v>
      </c>
      <c r="Y803" s="275" t="e">
        <f t="shared" si="260"/>
        <v>#VALUE!</v>
      </c>
      <c r="Z803" s="275" t="e">
        <f t="shared" si="260"/>
        <v>#VALUE!</v>
      </c>
      <c r="AA803" s="275" t="e">
        <f t="shared" si="260"/>
        <v>#VALUE!</v>
      </c>
      <c r="AB803" s="275" t="e">
        <f t="shared" si="260"/>
        <v>#VALUE!</v>
      </c>
      <c r="AC803" s="275" t="e">
        <f t="shared" si="260"/>
        <v>#VALUE!</v>
      </c>
      <c r="AD803" s="275" t="e">
        <f t="shared" si="260"/>
        <v>#VALUE!</v>
      </c>
      <c r="AE803" s="276" t="e">
        <f t="shared" si="269"/>
        <v>#VALUE!</v>
      </c>
    </row>
    <row r="804" spans="1:31">
      <c r="A804" s="133" t="e">
        <f t="shared" si="270"/>
        <v>#VALUE!</v>
      </c>
      <c r="B804" s="134" t="e">
        <f t="shared" si="271"/>
        <v>#VALUE!</v>
      </c>
      <c r="C804" s="134" t="e">
        <f t="shared" si="272"/>
        <v>#VALUE!</v>
      </c>
      <c r="D804" s="135" t="e">
        <f t="shared" si="273"/>
        <v>#VALUE!</v>
      </c>
      <c r="E804" s="150" t="e">
        <f t="shared" si="261"/>
        <v>#VALUE!</v>
      </c>
      <c r="F804" s="150" t="e">
        <f t="shared" si="262"/>
        <v>#VALUE!</v>
      </c>
      <c r="G804" s="136" t="e">
        <f t="shared" si="263"/>
        <v>#VALUE!</v>
      </c>
      <c r="H804" s="148" t="e">
        <f t="shared" si="267"/>
        <v>#VALUE!</v>
      </c>
      <c r="I804" s="148" t="e">
        <f t="shared" si="274"/>
        <v>#VALUE!</v>
      </c>
      <c r="J804" s="148" t="e">
        <f t="shared" si="264"/>
        <v>#VALUE!</v>
      </c>
      <c r="K804" s="148" t="e">
        <f t="shared" si="275"/>
        <v>#VALUE!</v>
      </c>
      <c r="L804" s="148" t="e">
        <f t="shared" si="276"/>
        <v>#VALUE!</v>
      </c>
      <c r="M804" s="148" t="e">
        <f t="shared" si="265"/>
        <v>#VALUE!</v>
      </c>
      <c r="N804" s="148" t="e">
        <f t="shared" si="268"/>
        <v>#VALUE!</v>
      </c>
      <c r="O804" s="148"/>
      <c r="P804" s="148"/>
      <c r="Q804" s="148" t="e">
        <f t="shared" si="277"/>
        <v>#VALUE!</v>
      </c>
      <c r="R804" s="148" t="e">
        <f t="shared" si="278"/>
        <v>#VALUE!</v>
      </c>
      <c r="S804" s="137" t="e">
        <f t="shared" si="266"/>
        <v>#VALUE!</v>
      </c>
      <c r="T804" s="275" t="e">
        <f t="shared" si="259"/>
        <v>#VALUE!</v>
      </c>
      <c r="U804" s="275" t="e">
        <f t="shared" si="260"/>
        <v>#VALUE!</v>
      </c>
      <c r="V804" s="275" t="e">
        <f t="shared" si="260"/>
        <v>#VALUE!</v>
      </c>
      <c r="W804" s="275" t="e">
        <f t="shared" si="260"/>
        <v>#VALUE!</v>
      </c>
      <c r="X804" s="275" t="e">
        <f t="shared" si="260"/>
        <v>#VALUE!</v>
      </c>
      <c r="Y804" s="275" t="e">
        <f t="shared" si="260"/>
        <v>#VALUE!</v>
      </c>
      <c r="Z804" s="275" t="e">
        <f t="shared" si="260"/>
        <v>#VALUE!</v>
      </c>
      <c r="AA804" s="275" t="e">
        <f t="shared" si="260"/>
        <v>#VALUE!</v>
      </c>
      <c r="AB804" s="275" t="e">
        <f t="shared" si="260"/>
        <v>#VALUE!</v>
      </c>
      <c r="AC804" s="275" t="e">
        <f t="shared" si="260"/>
        <v>#VALUE!</v>
      </c>
      <c r="AD804" s="275" t="e">
        <f t="shared" si="260"/>
        <v>#VALUE!</v>
      </c>
      <c r="AE804" s="276" t="e">
        <f t="shared" si="269"/>
        <v>#VALUE!</v>
      </c>
    </row>
    <row r="805" spans="1:31">
      <c r="A805" s="133" t="e">
        <f t="shared" si="270"/>
        <v>#VALUE!</v>
      </c>
      <c r="B805" s="134" t="e">
        <f t="shared" si="271"/>
        <v>#VALUE!</v>
      </c>
      <c r="C805" s="134" t="e">
        <f t="shared" si="272"/>
        <v>#VALUE!</v>
      </c>
      <c r="D805" s="135" t="e">
        <f t="shared" si="273"/>
        <v>#VALUE!</v>
      </c>
      <c r="E805" s="150" t="e">
        <f t="shared" si="261"/>
        <v>#VALUE!</v>
      </c>
      <c r="F805" s="150" t="e">
        <f t="shared" si="262"/>
        <v>#VALUE!</v>
      </c>
      <c r="G805" s="136" t="e">
        <f t="shared" si="263"/>
        <v>#VALUE!</v>
      </c>
      <c r="H805" s="148" t="e">
        <f t="shared" si="267"/>
        <v>#VALUE!</v>
      </c>
      <c r="I805" s="148" t="e">
        <f t="shared" si="274"/>
        <v>#VALUE!</v>
      </c>
      <c r="J805" s="148" t="e">
        <f t="shared" si="264"/>
        <v>#VALUE!</v>
      </c>
      <c r="K805" s="148" t="e">
        <f t="shared" si="275"/>
        <v>#VALUE!</v>
      </c>
      <c r="L805" s="148" t="e">
        <f t="shared" si="276"/>
        <v>#VALUE!</v>
      </c>
      <c r="M805" s="148" t="e">
        <f t="shared" si="265"/>
        <v>#VALUE!</v>
      </c>
      <c r="N805" s="148" t="e">
        <f t="shared" si="268"/>
        <v>#VALUE!</v>
      </c>
      <c r="O805" s="148"/>
      <c r="P805" s="148"/>
      <c r="Q805" s="148" t="e">
        <f t="shared" si="277"/>
        <v>#VALUE!</v>
      </c>
      <c r="R805" s="148" t="e">
        <f t="shared" si="278"/>
        <v>#VALUE!</v>
      </c>
      <c r="S805" s="137" t="e">
        <f t="shared" si="266"/>
        <v>#VALUE!</v>
      </c>
      <c r="T805" s="275" t="e">
        <f t="shared" si="259"/>
        <v>#VALUE!</v>
      </c>
      <c r="U805" s="275" t="e">
        <f t="shared" si="260"/>
        <v>#VALUE!</v>
      </c>
      <c r="V805" s="275" t="e">
        <f t="shared" si="260"/>
        <v>#VALUE!</v>
      </c>
      <c r="W805" s="275" t="e">
        <f t="shared" si="260"/>
        <v>#VALUE!</v>
      </c>
      <c r="X805" s="275" t="e">
        <f t="shared" si="260"/>
        <v>#VALUE!</v>
      </c>
      <c r="Y805" s="275" t="e">
        <f t="shared" si="260"/>
        <v>#VALUE!</v>
      </c>
      <c r="Z805" s="275" t="e">
        <f t="shared" si="260"/>
        <v>#VALUE!</v>
      </c>
      <c r="AA805" s="275" t="e">
        <f t="shared" si="260"/>
        <v>#VALUE!</v>
      </c>
      <c r="AB805" s="275" t="e">
        <f t="shared" si="260"/>
        <v>#VALUE!</v>
      </c>
      <c r="AC805" s="275" t="e">
        <f t="shared" si="260"/>
        <v>#VALUE!</v>
      </c>
      <c r="AD805" s="275" t="e">
        <f t="shared" si="260"/>
        <v>#VALUE!</v>
      </c>
      <c r="AE805" s="276" t="e">
        <f t="shared" si="269"/>
        <v>#VALUE!</v>
      </c>
    </row>
    <row r="806" spans="1:31">
      <c r="A806" s="133" t="e">
        <f t="shared" si="270"/>
        <v>#VALUE!</v>
      </c>
      <c r="B806" s="134" t="e">
        <f t="shared" si="271"/>
        <v>#VALUE!</v>
      </c>
      <c r="C806" s="134" t="e">
        <f t="shared" si="272"/>
        <v>#VALUE!</v>
      </c>
      <c r="D806" s="135" t="e">
        <f t="shared" si="273"/>
        <v>#VALUE!</v>
      </c>
      <c r="E806" s="150" t="e">
        <f t="shared" si="261"/>
        <v>#VALUE!</v>
      </c>
      <c r="F806" s="150" t="e">
        <f t="shared" si="262"/>
        <v>#VALUE!</v>
      </c>
      <c r="G806" s="136" t="e">
        <f t="shared" si="263"/>
        <v>#VALUE!</v>
      </c>
      <c r="H806" s="148" t="e">
        <f t="shared" si="267"/>
        <v>#VALUE!</v>
      </c>
      <c r="I806" s="148" t="e">
        <f t="shared" si="274"/>
        <v>#VALUE!</v>
      </c>
      <c r="J806" s="148" t="e">
        <f t="shared" si="264"/>
        <v>#VALUE!</v>
      </c>
      <c r="K806" s="148" t="e">
        <f t="shared" si="275"/>
        <v>#VALUE!</v>
      </c>
      <c r="L806" s="148" t="e">
        <f t="shared" si="276"/>
        <v>#VALUE!</v>
      </c>
      <c r="M806" s="148" t="e">
        <f t="shared" si="265"/>
        <v>#VALUE!</v>
      </c>
      <c r="N806" s="148" t="e">
        <f t="shared" si="268"/>
        <v>#VALUE!</v>
      </c>
      <c r="O806" s="148"/>
      <c r="P806" s="148"/>
      <c r="Q806" s="148" t="e">
        <f t="shared" si="277"/>
        <v>#VALUE!</v>
      </c>
      <c r="R806" s="148" t="e">
        <f t="shared" si="278"/>
        <v>#VALUE!</v>
      </c>
      <c r="S806" s="137" t="e">
        <f t="shared" si="266"/>
        <v>#VALUE!</v>
      </c>
      <c r="T806" s="275" t="e">
        <f t="shared" si="259"/>
        <v>#VALUE!</v>
      </c>
      <c r="U806" s="275" t="e">
        <f t="shared" si="260"/>
        <v>#VALUE!</v>
      </c>
      <c r="V806" s="275" t="e">
        <f t="shared" si="260"/>
        <v>#VALUE!</v>
      </c>
      <c r="W806" s="275" t="e">
        <f t="shared" si="260"/>
        <v>#VALUE!</v>
      </c>
      <c r="X806" s="275" t="e">
        <f t="shared" si="260"/>
        <v>#VALUE!</v>
      </c>
      <c r="Y806" s="275" t="e">
        <f t="shared" si="260"/>
        <v>#VALUE!</v>
      </c>
      <c r="Z806" s="275" t="e">
        <f t="shared" si="260"/>
        <v>#VALUE!</v>
      </c>
      <c r="AA806" s="275" t="e">
        <f t="shared" si="260"/>
        <v>#VALUE!</v>
      </c>
      <c r="AB806" s="275" t="e">
        <f t="shared" si="260"/>
        <v>#VALUE!</v>
      </c>
      <c r="AC806" s="275" t="e">
        <f t="shared" si="260"/>
        <v>#VALUE!</v>
      </c>
      <c r="AD806" s="275" t="e">
        <f t="shared" si="260"/>
        <v>#VALUE!</v>
      </c>
      <c r="AE806" s="276" t="e">
        <f t="shared" si="269"/>
        <v>#VALUE!</v>
      </c>
    </row>
    <row r="807" spans="1:31">
      <c r="A807" s="133" t="e">
        <f t="shared" si="270"/>
        <v>#VALUE!</v>
      </c>
      <c r="B807" s="134" t="e">
        <f t="shared" si="271"/>
        <v>#VALUE!</v>
      </c>
      <c r="C807" s="134" t="e">
        <f t="shared" si="272"/>
        <v>#VALUE!</v>
      </c>
      <c r="D807" s="135" t="e">
        <f t="shared" si="273"/>
        <v>#VALUE!</v>
      </c>
      <c r="E807" s="150" t="e">
        <f t="shared" si="261"/>
        <v>#VALUE!</v>
      </c>
      <c r="F807" s="150" t="e">
        <f t="shared" si="262"/>
        <v>#VALUE!</v>
      </c>
      <c r="G807" s="136" t="e">
        <f t="shared" si="263"/>
        <v>#VALUE!</v>
      </c>
      <c r="H807" s="148" t="e">
        <f t="shared" si="267"/>
        <v>#VALUE!</v>
      </c>
      <c r="I807" s="148" t="e">
        <f t="shared" si="274"/>
        <v>#VALUE!</v>
      </c>
      <c r="J807" s="148" t="e">
        <f t="shared" si="264"/>
        <v>#VALUE!</v>
      </c>
      <c r="K807" s="148" t="e">
        <f t="shared" si="275"/>
        <v>#VALUE!</v>
      </c>
      <c r="L807" s="148" t="e">
        <f t="shared" si="276"/>
        <v>#VALUE!</v>
      </c>
      <c r="M807" s="148" t="e">
        <f t="shared" si="265"/>
        <v>#VALUE!</v>
      </c>
      <c r="N807" s="148" t="e">
        <f t="shared" si="268"/>
        <v>#VALUE!</v>
      </c>
      <c r="O807" s="148"/>
      <c r="P807" s="148"/>
      <c r="Q807" s="148" t="e">
        <f t="shared" si="277"/>
        <v>#VALUE!</v>
      </c>
      <c r="R807" s="148" t="e">
        <f t="shared" si="278"/>
        <v>#VALUE!</v>
      </c>
      <c r="S807" s="137" t="e">
        <f t="shared" si="266"/>
        <v>#VALUE!</v>
      </c>
      <c r="T807" s="275" t="e">
        <f t="shared" si="259"/>
        <v>#VALUE!</v>
      </c>
      <c r="U807" s="275" t="e">
        <f t="shared" si="260"/>
        <v>#VALUE!</v>
      </c>
      <c r="V807" s="275" t="e">
        <f t="shared" si="260"/>
        <v>#VALUE!</v>
      </c>
      <c r="W807" s="275" t="e">
        <f t="shared" si="260"/>
        <v>#VALUE!</v>
      </c>
      <c r="X807" s="275" t="e">
        <f t="shared" si="260"/>
        <v>#VALUE!</v>
      </c>
      <c r="Y807" s="275" t="e">
        <f t="shared" si="260"/>
        <v>#VALUE!</v>
      </c>
      <c r="Z807" s="275" t="e">
        <f t="shared" si="260"/>
        <v>#VALUE!</v>
      </c>
      <c r="AA807" s="275" t="e">
        <f t="shared" si="260"/>
        <v>#VALUE!</v>
      </c>
      <c r="AB807" s="275" t="e">
        <f t="shared" si="260"/>
        <v>#VALUE!</v>
      </c>
      <c r="AC807" s="275" t="e">
        <f t="shared" si="260"/>
        <v>#VALUE!</v>
      </c>
      <c r="AD807" s="275" t="e">
        <f t="shared" si="260"/>
        <v>#VALUE!</v>
      </c>
      <c r="AE807" s="276" t="e">
        <f t="shared" si="269"/>
        <v>#VALUE!</v>
      </c>
    </row>
    <row r="808" spans="1:31">
      <c r="A808" s="133" t="e">
        <f t="shared" si="270"/>
        <v>#VALUE!</v>
      </c>
      <c r="B808" s="134" t="e">
        <f t="shared" si="271"/>
        <v>#VALUE!</v>
      </c>
      <c r="C808" s="134" t="e">
        <f t="shared" si="272"/>
        <v>#VALUE!</v>
      </c>
      <c r="D808" s="135" t="e">
        <f t="shared" si="273"/>
        <v>#VALUE!</v>
      </c>
      <c r="E808" s="150" t="e">
        <f t="shared" si="261"/>
        <v>#VALUE!</v>
      </c>
      <c r="F808" s="150" t="e">
        <f t="shared" si="262"/>
        <v>#VALUE!</v>
      </c>
      <c r="G808" s="136" t="e">
        <f t="shared" si="263"/>
        <v>#VALUE!</v>
      </c>
      <c r="H808" s="148" t="e">
        <f t="shared" si="267"/>
        <v>#VALUE!</v>
      </c>
      <c r="I808" s="148" t="e">
        <f t="shared" si="274"/>
        <v>#VALUE!</v>
      </c>
      <c r="J808" s="148" t="e">
        <f t="shared" si="264"/>
        <v>#VALUE!</v>
      </c>
      <c r="K808" s="148" t="e">
        <f t="shared" si="275"/>
        <v>#VALUE!</v>
      </c>
      <c r="L808" s="148" t="e">
        <f t="shared" si="276"/>
        <v>#VALUE!</v>
      </c>
      <c r="M808" s="148" t="e">
        <f t="shared" si="265"/>
        <v>#VALUE!</v>
      </c>
      <c r="N808" s="148" t="e">
        <f t="shared" si="268"/>
        <v>#VALUE!</v>
      </c>
      <c r="O808" s="148"/>
      <c r="P808" s="148"/>
      <c r="Q808" s="148" t="e">
        <f t="shared" si="277"/>
        <v>#VALUE!</v>
      </c>
      <c r="R808" s="148" t="e">
        <f t="shared" si="278"/>
        <v>#VALUE!</v>
      </c>
      <c r="S808" s="137" t="e">
        <f t="shared" si="266"/>
        <v>#VALUE!</v>
      </c>
      <c r="T808" s="275" t="e">
        <f t="shared" si="259"/>
        <v>#VALUE!</v>
      </c>
      <c r="U808" s="275" t="e">
        <f t="shared" si="260"/>
        <v>#VALUE!</v>
      </c>
      <c r="V808" s="275" t="e">
        <f t="shared" si="260"/>
        <v>#VALUE!</v>
      </c>
      <c r="W808" s="275" t="e">
        <f t="shared" si="260"/>
        <v>#VALUE!</v>
      </c>
      <c r="X808" s="275" t="e">
        <f t="shared" si="260"/>
        <v>#VALUE!</v>
      </c>
      <c r="Y808" s="275" t="e">
        <f t="shared" si="260"/>
        <v>#VALUE!</v>
      </c>
      <c r="Z808" s="275" t="e">
        <f t="shared" si="260"/>
        <v>#VALUE!</v>
      </c>
      <c r="AA808" s="275" t="e">
        <f t="shared" ref="U808:AD834" si="279">MAX(0,MIN(MAX(0,$M808),AA$7)-AA$6)</f>
        <v>#VALUE!</v>
      </c>
      <c r="AB808" s="275" t="e">
        <f t="shared" si="279"/>
        <v>#VALUE!</v>
      </c>
      <c r="AC808" s="275" t="e">
        <f t="shared" si="279"/>
        <v>#VALUE!</v>
      </c>
      <c r="AD808" s="275" t="e">
        <f t="shared" si="279"/>
        <v>#VALUE!</v>
      </c>
      <c r="AE808" s="276" t="e">
        <f t="shared" si="269"/>
        <v>#VALUE!</v>
      </c>
    </row>
    <row r="809" spans="1:31">
      <c r="A809" s="133" t="e">
        <f t="shared" si="270"/>
        <v>#VALUE!</v>
      </c>
      <c r="B809" s="134" t="e">
        <f t="shared" si="271"/>
        <v>#VALUE!</v>
      </c>
      <c r="C809" s="134" t="e">
        <f t="shared" si="272"/>
        <v>#VALUE!</v>
      </c>
      <c r="D809" s="135" t="e">
        <f t="shared" si="273"/>
        <v>#VALUE!</v>
      </c>
      <c r="E809" s="150" t="e">
        <f t="shared" si="261"/>
        <v>#VALUE!</v>
      </c>
      <c r="F809" s="150" t="e">
        <f t="shared" si="262"/>
        <v>#VALUE!</v>
      </c>
      <c r="G809" s="136" t="e">
        <f t="shared" si="263"/>
        <v>#VALUE!</v>
      </c>
      <c r="H809" s="148" t="e">
        <f t="shared" si="267"/>
        <v>#VALUE!</v>
      </c>
      <c r="I809" s="148" t="e">
        <f t="shared" si="274"/>
        <v>#VALUE!</v>
      </c>
      <c r="J809" s="148" t="e">
        <f t="shared" si="264"/>
        <v>#VALUE!</v>
      </c>
      <c r="K809" s="148" t="e">
        <f t="shared" si="275"/>
        <v>#VALUE!</v>
      </c>
      <c r="L809" s="148" t="e">
        <f t="shared" si="276"/>
        <v>#VALUE!</v>
      </c>
      <c r="M809" s="148" t="e">
        <f t="shared" si="265"/>
        <v>#VALUE!</v>
      </c>
      <c r="N809" s="148" t="e">
        <f t="shared" si="268"/>
        <v>#VALUE!</v>
      </c>
      <c r="O809" s="148"/>
      <c r="P809" s="148"/>
      <c r="Q809" s="148" t="e">
        <f t="shared" si="277"/>
        <v>#VALUE!</v>
      </c>
      <c r="R809" s="148" t="e">
        <f t="shared" si="278"/>
        <v>#VALUE!</v>
      </c>
      <c r="S809" s="137" t="e">
        <f t="shared" si="266"/>
        <v>#VALUE!</v>
      </c>
      <c r="T809" s="275" t="e">
        <f t="shared" si="259"/>
        <v>#VALUE!</v>
      </c>
      <c r="U809" s="275" t="e">
        <f t="shared" si="279"/>
        <v>#VALUE!</v>
      </c>
      <c r="V809" s="275" t="e">
        <f t="shared" si="279"/>
        <v>#VALUE!</v>
      </c>
      <c r="W809" s="275" t="e">
        <f t="shared" si="279"/>
        <v>#VALUE!</v>
      </c>
      <c r="X809" s="275" t="e">
        <f t="shared" si="279"/>
        <v>#VALUE!</v>
      </c>
      <c r="Y809" s="275" t="e">
        <f t="shared" si="279"/>
        <v>#VALUE!</v>
      </c>
      <c r="Z809" s="275" t="e">
        <f t="shared" si="279"/>
        <v>#VALUE!</v>
      </c>
      <c r="AA809" s="275" t="e">
        <f t="shared" si="279"/>
        <v>#VALUE!</v>
      </c>
      <c r="AB809" s="275" t="e">
        <f t="shared" si="279"/>
        <v>#VALUE!</v>
      </c>
      <c r="AC809" s="275" t="e">
        <f t="shared" si="279"/>
        <v>#VALUE!</v>
      </c>
      <c r="AD809" s="275" t="e">
        <f t="shared" si="279"/>
        <v>#VALUE!</v>
      </c>
      <c r="AE809" s="276" t="e">
        <f t="shared" si="269"/>
        <v>#VALUE!</v>
      </c>
    </row>
    <row r="810" spans="1:31">
      <c r="A810" s="133" t="e">
        <f t="shared" si="270"/>
        <v>#VALUE!</v>
      </c>
      <c r="B810" s="134" t="e">
        <f t="shared" si="271"/>
        <v>#VALUE!</v>
      </c>
      <c r="C810" s="134" t="e">
        <f t="shared" si="272"/>
        <v>#VALUE!</v>
      </c>
      <c r="D810" s="135" t="e">
        <f t="shared" si="273"/>
        <v>#VALUE!</v>
      </c>
      <c r="E810" s="150" t="e">
        <f t="shared" si="261"/>
        <v>#VALUE!</v>
      </c>
      <c r="F810" s="150" t="e">
        <f t="shared" si="262"/>
        <v>#VALUE!</v>
      </c>
      <c r="G810" s="136" t="e">
        <f t="shared" si="263"/>
        <v>#VALUE!</v>
      </c>
      <c r="H810" s="148" t="e">
        <f t="shared" si="267"/>
        <v>#VALUE!</v>
      </c>
      <c r="I810" s="148" t="e">
        <f t="shared" si="274"/>
        <v>#VALUE!</v>
      </c>
      <c r="J810" s="148" t="e">
        <f t="shared" si="264"/>
        <v>#VALUE!</v>
      </c>
      <c r="K810" s="148" t="e">
        <f t="shared" si="275"/>
        <v>#VALUE!</v>
      </c>
      <c r="L810" s="148" t="e">
        <f t="shared" si="276"/>
        <v>#VALUE!</v>
      </c>
      <c r="M810" s="148" t="e">
        <f t="shared" si="265"/>
        <v>#VALUE!</v>
      </c>
      <c r="N810" s="148" t="e">
        <f t="shared" si="268"/>
        <v>#VALUE!</v>
      </c>
      <c r="O810" s="148"/>
      <c r="P810" s="148"/>
      <c r="Q810" s="148" t="e">
        <f t="shared" si="277"/>
        <v>#VALUE!</v>
      </c>
      <c r="R810" s="148" t="e">
        <f t="shared" si="278"/>
        <v>#VALUE!</v>
      </c>
      <c r="S810" s="137" t="e">
        <f t="shared" si="266"/>
        <v>#VALUE!</v>
      </c>
      <c r="T810" s="275" t="e">
        <f t="shared" si="259"/>
        <v>#VALUE!</v>
      </c>
      <c r="U810" s="275" t="e">
        <f t="shared" si="279"/>
        <v>#VALUE!</v>
      </c>
      <c r="V810" s="275" t="e">
        <f t="shared" si="279"/>
        <v>#VALUE!</v>
      </c>
      <c r="W810" s="275" t="e">
        <f t="shared" si="279"/>
        <v>#VALUE!</v>
      </c>
      <c r="X810" s="275" t="e">
        <f t="shared" si="279"/>
        <v>#VALUE!</v>
      </c>
      <c r="Y810" s="275" t="e">
        <f t="shared" si="279"/>
        <v>#VALUE!</v>
      </c>
      <c r="Z810" s="275" t="e">
        <f t="shared" si="279"/>
        <v>#VALUE!</v>
      </c>
      <c r="AA810" s="275" t="e">
        <f t="shared" si="279"/>
        <v>#VALUE!</v>
      </c>
      <c r="AB810" s="275" t="e">
        <f t="shared" si="279"/>
        <v>#VALUE!</v>
      </c>
      <c r="AC810" s="275" t="e">
        <f t="shared" si="279"/>
        <v>#VALUE!</v>
      </c>
      <c r="AD810" s="275" t="e">
        <f t="shared" si="279"/>
        <v>#VALUE!</v>
      </c>
      <c r="AE810" s="276" t="e">
        <f t="shared" si="269"/>
        <v>#VALUE!</v>
      </c>
    </row>
    <row r="811" spans="1:31">
      <c r="A811" s="133" t="e">
        <f t="shared" si="270"/>
        <v>#VALUE!</v>
      </c>
      <c r="B811" s="134" t="e">
        <f t="shared" si="271"/>
        <v>#VALUE!</v>
      </c>
      <c r="C811" s="134" t="e">
        <f t="shared" si="272"/>
        <v>#VALUE!</v>
      </c>
      <c r="D811" s="135" t="e">
        <f t="shared" si="273"/>
        <v>#VALUE!</v>
      </c>
      <c r="E811" s="150" t="e">
        <f t="shared" si="261"/>
        <v>#VALUE!</v>
      </c>
      <c r="F811" s="150" t="e">
        <f t="shared" si="262"/>
        <v>#VALUE!</v>
      </c>
      <c r="G811" s="136" t="e">
        <f t="shared" si="263"/>
        <v>#VALUE!</v>
      </c>
      <c r="H811" s="148" t="e">
        <f t="shared" si="267"/>
        <v>#VALUE!</v>
      </c>
      <c r="I811" s="148" t="e">
        <f t="shared" si="274"/>
        <v>#VALUE!</v>
      </c>
      <c r="J811" s="148" t="e">
        <f t="shared" si="264"/>
        <v>#VALUE!</v>
      </c>
      <c r="K811" s="148" t="e">
        <f t="shared" si="275"/>
        <v>#VALUE!</v>
      </c>
      <c r="L811" s="148" t="e">
        <f t="shared" si="276"/>
        <v>#VALUE!</v>
      </c>
      <c r="M811" s="148" t="e">
        <f t="shared" si="265"/>
        <v>#VALUE!</v>
      </c>
      <c r="N811" s="148" t="e">
        <f t="shared" si="268"/>
        <v>#VALUE!</v>
      </c>
      <c r="O811" s="148"/>
      <c r="P811" s="148"/>
      <c r="Q811" s="148" t="e">
        <f t="shared" si="277"/>
        <v>#VALUE!</v>
      </c>
      <c r="R811" s="148" t="e">
        <f t="shared" si="278"/>
        <v>#VALUE!</v>
      </c>
      <c r="S811" s="137" t="e">
        <f t="shared" si="266"/>
        <v>#VALUE!</v>
      </c>
      <c r="T811" s="275" t="e">
        <f t="shared" si="259"/>
        <v>#VALUE!</v>
      </c>
      <c r="U811" s="275" t="e">
        <f t="shared" si="279"/>
        <v>#VALUE!</v>
      </c>
      <c r="V811" s="275" t="e">
        <f t="shared" si="279"/>
        <v>#VALUE!</v>
      </c>
      <c r="W811" s="275" t="e">
        <f t="shared" si="279"/>
        <v>#VALUE!</v>
      </c>
      <c r="X811" s="275" t="e">
        <f t="shared" si="279"/>
        <v>#VALUE!</v>
      </c>
      <c r="Y811" s="275" t="e">
        <f t="shared" si="279"/>
        <v>#VALUE!</v>
      </c>
      <c r="Z811" s="275" t="e">
        <f t="shared" si="279"/>
        <v>#VALUE!</v>
      </c>
      <c r="AA811" s="275" t="e">
        <f t="shared" si="279"/>
        <v>#VALUE!</v>
      </c>
      <c r="AB811" s="275" t="e">
        <f t="shared" si="279"/>
        <v>#VALUE!</v>
      </c>
      <c r="AC811" s="275" t="e">
        <f t="shared" si="279"/>
        <v>#VALUE!</v>
      </c>
      <c r="AD811" s="275" t="e">
        <f t="shared" si="279"/>
        <v>#VALUE!</v>
      </c>
      <c r="AE811" s="276" t="e">
        <f t="shared" si="269"/>
        <v>#VALUE!</v>
      </c>
    </row>
    <row r="812" spans="1:31">
      <c r="A812" s="133" t="e">
        <f t="shared" si="270"/>
        <v>#VALUE!</v>
      </c>
      <c r="B812" s="134" t="e">
        <f t="shared" si="271"/>
        <v>#VALUE!</v>
      </c>
      <c r="C812" s="134" t="e">
        <f t="shared" si="272"/>
        <v>#VALUE!</v>
      </c>
      <c r="D812" s="135" t="e">
        <f t="shared" si="273"/>
        <v>#VALUE!</v>
      </c>
      <c r="E812" s="150" t="e">
        <f t="shared" si="261"/>
        <v>#VALUE!</v>
      </c>
      <c r="F812" s="150" t="e">
        <f t="shared" si="262"/>
        <v>#VALUE!</v>
      </c>
      <c r="G812" s="136" t="e">
        <f t="shared" si="263"/>
        <v>#VALUE!</v>
      </c>
      <c r="H812" s="148" t="e">
        <f t="shared" si="267"/>
        <v>#VALUE!</v>
      </c>
      <c r="I812" s="148" t="e">
        <f t="shared" si="274"/>
        <v>#VALUE!</v>
      </c>
      <c r="J812" s="148" t="e">
        <f t="shared" si="264"/>
        <v>#VALUE!</v>
      </c>
      <c r="K812" s="148" t="e">
        <f t="shared" si="275"/>
        <v>#VALUE!</v>
      </c>
      <c r="L812" s="148" t="e">
        <f t="shared" si="276"/>
        <v>#VALUE!</v>
      </c>
      <c r="M812" s="148" t="e">
        <f t="shared" si="265"/>
        <v>#VALUE!</v>
      </c>
      <c r="N812" s="148" t="e">
        <f t="shared" si="268"/>
        <v>#VALUE!</v>
      </c>
      <c r="O812" s="148"/>
      <c r="P812" s="148"/>
      <c r="Q812" s="148" t="e">
        <f t="shared" si="277"/>
        <v>#VALUE!</v>
      </c>
      <c r="R812" s="148" t="e">
        <f t="shared" si="278"/>
        <v>#VALUE!</v>
      </c>
      <c r="S812" s="137" t="e">
        <f t="shared" si="266"/>
        <v>#VALUE!</v>
      </c>
      <c r="T812" s="275" t="e">
        <f t="shared" si="259"/>
        <v>#VALUE!</v>
      </c>
      <c r="U812" s="275" t="e">
        <f t="shared" si="279"/>
        <v>#VALUE!</v>
      </c>
      <c r="V812" s="275" t="e">
        <f t="shared" si="279"/>
        <v>#VALUE!</v>
      </c>
      <c r="W812" s="275" t="e">
        <f t="shared" si="279"/>
        <v>#VALUE!</v>
      </c>
      <c r="X812" s="275" t="e">
        <f t="shared" si="279"/>
        <v>#VALUE!</v>
      </c>
      <c r="Y812" s="275" t="e">
        <f t="shared" si="279"/>
        <v>#VALUE!</v>
      </c>
      <c r="Z812" s="275" t="e">
        <f t="shared" si="279"/>
        <v>#VALUE!</v>
      </c>
      <c r="AA812" s="275" t="e">
        <f t="shared" si="279"/>
        <v>#VALUE!</v>
      </c>
      <c r="AB812" s="275" t="e">
        <f t="shared" si="279"/>
        <v>#VALUE!</v>
      </c>
      <c r="AC812" s="275" t="e">
        <f t="shared" si="279"/>
        <v>#VALUE!</v>
      </c>
      <c r="AD812" s="275" t="e">
        <f t="shared" si="279"/>
        <v>#VALUE!</v>
      </c>
      <c r="AE812" s="276" t="e">
        <f t="shared" si="269"/>
        <v>#VALUE!</v>
      </c>
    </row>
    <row r="813" spans="1:31">
      <c r="A813" s="133" t="e">
        <f t="shared" si="270"/>
        <v>#VALUE!</v>
      </c>
      <c r="B813" s="134" t="e">
        <f t="shared" si="271"/>
        <v>#VALUE!</v>
      </c>
      <c r="C813" s="134" t="e">
        <f t="shared" si="272"/>
        <v>#VALUE!</v>
      </c>
      <c r="D813" s="135" t="e">
        <f t="shared" si="273"/>
        <v>#VALUE!</v>
      </c>
      <c r="E813" s="150" t="e">
        <f t="shared" si="261"/>
        <v>#VALUE!</v>
      </c>
      <c r="F813" s="150" t="e">
        <f t="shared" si="262"/>
        <v>#VALUE!</v>
      </c>
      <c r="G813" s="136" t="e">
        <f t="shared" si="263"/>
        <v>#VALUE!</v>
      </c>
      <c r="H813" s="148" t="e">
        <f t="shared" si="267"/>
        <v>#VALUE!</v>
      </c>
      <c r="I813" s="148" t="e">
        <f t="shared" si="274"/>
        <v>#VALUE!</v>
      </c>
      <c r="J813" s="148" t="e">
        <f t="shared" si="264"/>
        <v>#VALUE!</v>
      </c>
      <c r="K813" s="148" t="e">
        <f t="shared" si="275"/>
        <v>#VALUE!</v>
      </c>
      <c r="L813" s="148" t="e">
        <f t="shared" si="276"/>
        <v>#VALUE!</v>
      </c>
      <c r="M813" s="148" t="e">
        <f t="shared" si="265"/>
        <v>#VALUE!</v>
      </c>
      <c r="N813" s="148" t="e">
        <f t="shared" si="268"/>
        <v>#VALUE!</v>
      </c>
      <c r="O813" s="148"/>
      <c r="P813" s="148"/>
      <c r="Q813" s="148" t="e">
        <f t="shared" si="277"/>
        <v>#VALUE!</v>
      </c>
      <c r="R813" s="148" t="e">
        <f t="shared" si="278"/>
        <v>#VALUE!</v>
      </c>
      <c r="S813" s="137" t="e">
        <f t="shared" si="266"/>
        <v>#VALUE!</v>
      </c>
      <c r="T813" s="275" t="e">
        <f t="shared" si="259"/>
        <v>#VALUE!</v>
      </c>
      <c r="U813" s="275" t="e">
        <f t="shared" si="279"/>
        <v>#VALUE!</v>
      </c>
      <c r="V813" s="275" t="e">
        <f t="shared" si="279"/>
        <v>#VALUE!</v>
      </c>
      <c r="W813" s="275" t="e">
        <f t="shared" si="279"/>
        <v>#VALUE!</v>
      </c>
      <c r="X813" s="275" t="e">
        <f t="shared" si="279"/>
        <v>#VALUE!</v>
      </c>
      <c r="Y813" s="275" t="e">
        <f t="shared" si="279"/>
        <v>#VALUE!</v>
      </c>
      <c r="Z813" s="275" t="e">
        <f t="shared" si="279"/>
        <v>#VALUE!</v>
      </c>
      <c r="AA813" s="275" t="e">
        <f t="shared" si="279"/>
        <v>#VALUE!</v>
      </c>
      <c r="AB813" s="275" t="e">
        <f t="shared" si="279"/>
        <v>#VALUE!</v>
      </c>
      <c r="AC813" s="275" t="e">
        <f t="shared" si="279"/>
        <v>#VALUE!</v>
      </c>
      <c r="AD813" s="275" t="e">
        <f t="shared" si="279"/>
        <v>#VALUE!</v>
      </c>
      <c r="AE813" s="276" t="e">
        <f t="shared" si="269"/>
        <v>#VALUE!</v>
      </c>
    </row>
    <row r="814" spans="1:31">
      <c r="A814" s="133" t="e">
        <f t="shared" si="270"/>
        <v>#VALUE!</v>
      </c>
      <c r="B814" s="134" t="e">
        <f t="shared" si="271"/>
        <v>#VALUE!</v>
      </c>
      <c r="C814" s="134" t="e">
        <f t="shared" si="272"/>
        <v>#VALUE!</v>
      </c>
      <c r="D814" s="135" t="e">
        <f t="shared" si="273"/>
        <v>#VALUE!</v>
      </c>
      <c r="E814" s="150" t="e">
        <f t="shared" si="261"/>
        <v>#VALUE!</v>
      </c>
      <c r="F814" s="150" t="e">
        <f t="shared" si="262"/>
        <v>#VALUE!</v>
      </c>
      <c r="G814" s="136" t="e">
        <f t="shared" si="263"/>
        <v>#VALUE!</v>
      </c>
      <c r="H814" s="148" t="e">
        <f t="shared" si="267"/>
        <v>#VALUE!</v>
      </c>
      <c r="I814" s="148" t="e">
        <f t="shared" si="274"/>
        <v>#VALUE!</v>
      </c>
      <c r="J814" s="148" t="e">
        <f t="shared" si="264"/>
        <v>#VALUE!</v>
      </c>
      <c r="K814" s="148" t="e">
        <f t="shared" si="275"/>
        <v>#VALUE!</v>
      </c>
      <c r="L814" s="148" t="e">
        <f t="shared" si="276"/>
        <v>#VALUE!</v>
      </c>
      <c r="M814" s="148" t="e">
        <f t="shared" si="265"/>
        <v>#VALUE!</v>
      </c>
      <c r="N814" s="148" t="e">
        <f t="shared" si="268"/>
        <v>#VALUE!</v>
      </c>
      <c r="O814" s="148"/>
      <c r="P814" s="148"/>
      <c r="Q814" s="148" t="e">
        <f t="shared" si="277"/>
        <v>#VALUE!</v>
      </c>
      <c r="R814" s="148" t="e">
        <f t="shared" si="278"/>
        <v>#VALUE!</v>
      </c>
      <c r="S814" s="137" t="e">
        <f t="shared" si="266"/>
        <v>#VALUE!</v>
      </c>
      <c r="T814" s="275" t="e">
        <f t="shared" si="259"/>
        <v>#VALUE!</v>
      </c>
      <c r="U814" s="275" t="e">
        <f t="shared" si="279"/>
        <v>#VALUE!</v>
      </c>
      <c r="V814" s="275" t="e">
        <f t="shared" si="279"/>
        <v>#VALUE!</v>
      </c>
      <c r="W814" s="275" t="e">
        <f t="shared" si="279"/>
        <v>#VALUE!</v>
      </c>
      <c r="X814" s="275" t="e">
        <f t="shared" si="279"/>
        <v>#VALUE!</v>
      </c>
      <c r="Y814" s="275" t="e">
        <f t="shared" si="279"/>
        <v>#VALUE!</v>
      </c>
      <c r="Z814" s="275" t="e">
        <f t="shared" si="279"/>
        <v>#VALUE!</v>
      </c>
      <c r="AA814" s="275" t="e">
        <f t="shared" si="279"/>
        <v>#VALUE!</v>
      </c>
      <c r="AB814" s="275" t="e">
        <f t="shared" si="279"/>
        <v>#VALUE!</v>
      </c>
      <c r="AC814" s="275" t="e">
        <f t="shared" si="279"/>
        <v>#VALUE!</v>
      </c>
      <c r="AD814" s="275" t="e">
        <f t="shared" si="279"/>
        <v>#VALUE!</v>
      </c>
      <c r="AE814" s="276" t="e">
        <f t="shared" si="269"/>
        <v>#VALUE!</v>
      </c>
    </row>
    <row r="815" spans="1:31">
      <c r="A815" s="133" t="e">
        <f t="shared" si="270"/>
        <v>#VALUE!</v>
      </c>
      <c r="B815" s="134" t="e">
        <f t="shared" si="271"/>
        <v>#VALUE!</v>
      </c>
      <c r="C815" s="134" t="e">
        <f t="shared" si="272"/>
        <v>#VALUE!</v>
      </c>
      <c r="D815" s="135" t="e">
        <f t="shared" si="273"/>
        <v>#VALUE!</v>
      </c>
      <c r="E815" s="150" t="e">
        <f t="shared" si="261"/>
        <v>#VALUE!</v>
      </c>
      <c r="F815" s="150" t="e">
        <f t="shared" si="262"/>
        <v>#VALUE!</v>
      </c>
      <c r="G815" s="136" t="e">
        <f t="shared" si="263"/>
        <v>#VALUE!</v>
      </c>
      <c r="H815" s="148" t="e">
        <f t="shared" si="267"/>
        <v>#VALUE!</v>
      </c>
      <c r="I815" s="148" t="e">
        <f t="shared" si="274"/>
        <v>#VALUE!</v>
      </c>
      <c r="J815" s="148" t="e">
        <f t="shared" si="264"/>
        <v>#VALUE!</v>
      </c>
      <c r="K815" s="148" t="e">
        <f t="shared" si="275"/>
        <v>#VALUE!</v>
      </c>
      <c r="L815" s="148" t="e">
        <f t="shared" si="276"/>
        <v>#VALUE!</v>
      </c>
      <c r="M815" s="148" t="e">
        <f t="shared" si="265"/>
        <v>#VALUE!</v>
      </c>
      <c r="N815" s="148" t="e">
        <f t="shared" si="268"/>
        <v>#VALUE!</v>
      </c>
      <c r="O815" s="148"/>
      <c r="P815" s="148"/>
      <c r="Q815" s="148" t="e">
        <f t="shared" si="277"/>
        <v>#VALUE!</v>
      </c>
      <c r="R815" s="148" t="e">
        <f t="shared" si="278"/>
        <v>#VALUE!</v>
      </c>
      <c r="S815" s="137" t="e">
        <f t="shared" si="266"/>
        <v>#VALUE!</v>
      </c>
      <c r="T815" s="275" t="e">
        <f t="shared" si="259"/>
        <v>#VALUE!</v>
      </c>
      <c r="U815" s="275" t="e">
        <f t="shared" si="279"/>
        <v>#VALUE!</v>
      </c>
      <c r="V815" s="275" t="e">
        <f t="shared" si="279"/>
        <v>#VALUE!</v>
      </c>
      <c r="W815" s="275" t="e">
        <f t="shared" si="279"/>
        <v>#VALUE!</v>
      </c>
      <c r="X815" s="275" t="e">
        <f t="shared" si="279"/>
        <v>#VALUE!</v>
      </c>
      <c r="Y815" s="275" t="e">
        <f t="shared" si="279"/>
        <v>#VALUE!</v>
      </c>
      <c r="Z815" s="275" t="e">
        <f t="shared" si="279"/>
        <v>#VALUE!</v>
      </c>
      <c r="AA815" s="275" t="e">
        <f t="shared" si="279"/>
        <v>#VALUE!</v>
      </c>
      <c r="AB815" s="275" t="e">
        <f t="shared" si="279"/>
        <v>#VALUE!</v>
      </c>
      <c r="AC815" s="275" t="e">
        <f t="shared" si="279"/>
        <v>#VALUE!</v>
      </c>
      <c r="AD815" s="275" t="e">
        <f t="shared" si="279"/>
        <v>#VALUE!</v>
      </c>
      <c r="AE815" s="276" t="e">
        <f t="shared" si="269"/>
        <v>#VALUE!</v>
      </c>
    </row>
    <row r="816" spans="1:31">
      <c r="A816" s="133" t="e">
        <f t="shared" si="270"/>
        <v>#VALUE!</v>
      </c>
      <c r="B816" s="134" t="e">
        <f t="shared" si="271"/>
        <v>#VALUE!</v>
      </c>
      <c r="C816" s="134" t="e">
        <f t="shared" si="272"/>
        <v>#VALUE!</v>
      </c>
      <c r="D816" s="135" t="e">
        <f t="shared" si="273"/>
        <v>#VALUE!</v>
      </c>
      <c r="E816" s="150" t="e">
        <f t="shared" si="261"/>
        <v>#VALUE!</v>
      </c>
      <c r="F816" s="150" t="e">
        <f t="shared" si="262"/>
        <v>#VALUE!</v>
      </c>
      <c r="G816" s="136" t="e">
        <f t="shared" si="263"/>
        <v>#VALUE!</v>
      </c>
      <c r="H816" s="148" t="e">
        <f t="shared" si="267"/>
        <v>#VALUE!</v>
      </c>
      <c r="I816" s="148" t="e">
        <f t="shared" si="274"/>
        <v>#VALUE!</v>
      </c>
      <c r="J816" s="148" t="e">
        <f t="shared" si="264"/>
        <v>#VALUE!</v>
      </c>
      <c r="K816" s="148" t="e">
        <f t="shared" si="275"/>
        <v>#VALUE!</v>
      </c>
      <c r="L816" s="148" t="e">
        <f t="shared" si="276"/>
        <v>#VALUE!</v>
      </c>
      <c r="M816" s="148" t="e">
        <f t="shared" si="265"/>
        <v>#VALUE!</v>
      </c>
      <c r="N816" s="148" t="e">
        <f t="shared" si="268"/>
        <v>#VALUE!</v>
      </c>
      <c r="O816" s="148"/>
      <c r="P816" s="148"/>
      <c r="Q816" s="148" t="e">
        <f t="shared" si="277"/>
        <v>#VALUE!</v>
      </c>
      <c r="R816" s="148" t="e">
        <f t="shared" si="278"/>
        <v>#VALUE!</v>
      </c>
      <c r="S816" s="137" t="e">
        <f t="shared" si="266"/>
        <v>#VALUE!</v>
      </c>
      <c r="T816" s="275" t="e">
        <f t="shared" si="259"/>
        <v>#VALUE!</v>
      </c>
      <c r="U816" s="275" t="e">
        <f t="shared" si="279"/>
        <v>#VALUE!</v>
      </c>
      <c r="V816" s="275" t="e">
        <f t="shared" si="279"/>
        <v>#VALUE!</v>
      </c>
      <c r="W816" s="275" t="e">
        <f t="shared" si="279"/>
        <v>#VALUE!</v>
      </c>
      <c r="X816" s="275" t="e">
        <f t="shared" si="279"/>
        <v>#VALUE!</v>
      </c>
      <c r="Y816" s="275" t="e">
        <f t="shared" si="279"/>
        <v>#VALUE!</v>
      </c>
      <c r="Z816" s="275" t="e">
        <f t="shared" si="279"/>
        <v>#VALUE!</v>
      </c>
      <c r="AA816" s="275" t="e">
        <f t="shared" si="279"/>
        <v>#VALUE!</v>
      </c>
      <c r="AB816" s="275" t="e">
        <f t="shared" si="279"/>
        <v>#VALUE!</v>
      </c>
      <c r="AC816" s="275" t="e">
        <f t="shared" si="279"/>
        <v>#VALUE!</v>
      </c>
      <c r="AD816" s="275" t="e">
        <f t="shared" si="279"/>
        <v>#VALUE!</v>
      </c>
      <c r="AE816" s="276" t="e">
        <f t="shared" si="269"/>
        <v>#VALUE!</v>
      </c>
    </row>
    <row r="817" spans="1:31">
      <c r="A817" s="133" t="e">
        <f t="shared" si="270"/>
        <v>#VALUE!</v>
      </c>
      <c r="B817" s="134" t="e">
        <f t="shared" si="271"/>
        <v>#VALUE!</v>
      </c>
      <c r="C817" s="134" t="e">
        <f t="shared" si="272"/>
        <v>#VALUE!</v>
      </c>
      <c r="D817" s="135" t="e">
        <f t="shared" si="273"/>
        <v>#VALUE!</v>
      </c>
      <c r="E817" s="150" t="e">
        <f t="shared" si="261"/>
        <v>#VALUE!</v>
      </c>
      <c r="F817" s="150" t="e">
        <f t="shared" si="262"/>
        <v>#VALUE!</v>
      </c>
      <c r="G817" s="136" t="e">
        <f t="shared" si="263"/>
        <v>#VALUE!</v>
      </c>
      <c r="H817" s="148" t="e">
        <f t="shared" si="267"/>
        <v>#VALUE!</v>
      </c>
      <c r="I817" s="148" t="e">
        <f t="shared" si="274"/>
        <v>#VALUE!</v>
      </c>
      <c r="J817" s="148" t="e">
        <f t="shared" si="264"/>
        <v>#VALUE!</v>
      </c>
      <c r="K817" s="148" t="e">
        <f t="shared" si="275"/>
        <v>#VALUE!</v>
      </c>
      <c r="L817" s="148" t="e">
        <f t="shared" si="276"/>
        <v>#VALUE!</v>
      </c>
      <c r="M817" s="148" t="e">
        <f t="shared" si="265"/>
        <v>#VALUE!</v>
      </c>
      <c r="N817" s="148" t="e">
        <f t="shared" si="268"/>
        <v>#VALUE!</v>
      </c>
      <c r="O817" s="148"/>
      <c r="P817" s="148"/>
      <c r="Q817" s="148" t="e">
        <f t="shared" si="277"/>
        <v>#VALUE!</v>
      </c>
      <c r="R817" s="148" t="e">
        <f t="shared" si="278"/>
        <v>#VALUE!</v>
      </c>
      <c r="S817" s="137" t="e">
        <f t="shared" si="266"/>
        <v>#VALUE!</v>
      </c>
      <c r="T817" s="275" t="e">
        <f t="shared" si="259"/>
        <v>#VALUE!</v>
      </c>
      <c r="U817" s="275" t="e">
        <f t="shared" si="279"/>
        <v>#VALUE!</v>
      </c>
      <c r="V817" s="275" t="e">
        <f t="shared" si="279"/>
        <v>#VALUE!</v>
      </c>
      <c r="W817" s="275" t="e">
        <f t="shared" si="279"/>
        <v>#VALUE!</v>
      </c>
      <c r="X817" s="275" t="e">
        <f t="shared" si="279"/>
        <v>#VALUE!</v>
      </c>
      <c r="Y817" s="275" t="e">
        <f t="shared" si="279"/>
        <v>#VALUE!</v>
      </c>
      <c r="Z817" s="275" t="e">
        <f t="shared" si="279"/>
        <v>#VALUE!</v>
      </c>
      <c r="AA817" s="275" t="e">
        <f t="shared" si="279"/>
        <v>#VALUE!</v>
      </c>
      <c r="AB817" s="275" t="e">
        <f t="shared" si="279"/>
        <v>#VALUE!</v>
      </c>
      <c r="AC817" s="275" t="e">
        <f t="shared" si="279"/>
        <v>#VALUE!</v>
      </c>
      <c r="AD817" s="275" t="e">
        <f t="shared" si="279"/>
        <v>#VALUE!</v>
      </c>
      <c r="AE817" s="276" t="e">
        <f t="shared" si="269"/>
        <v>#VALUE!</v>
      </c>
    </row>
    <row r="818" spans="1:31">
      <c r="A818" s="133" t="e">
        <f t="shared" si="270"/>
        <v>#VALUE!</v>
      </c>
      <c r="B818" s="134" t="e">
        <f t="shared" si="271"/>
        <v>#VALUE!</v>
      </c>
      <c r="C818" s="134" t="e">
        <f t="shared" si="272"/>
        <v>#VALUE!</v>
      </c>
      <c r="D818" s="135" t="e">
        <f t="shared" si="273"/>
        <v>#VALUE!</v>
      </c>
      <c r="E818" s="150" t="e">
        <f t="shared" si="261"/>
        <v>#VALUE!</v>
      </c>
      <c r="F818" s="150" t="e">
        <f t="shared" si="262"/>
        <v>#VALUE!</v>
      </c>
      <c r="G818" s="136" t="e">
        <f t="shared" si="263"/>
        <v>#VALUE!</v>
      </c>
      <c r="H818" s="148" t="e">
        <f t="shared" si="267"/>
        <v>#VALUE!</v>
      </c>
      <c r="I818" s="148" t="e">
        <f t="shared" si="274"/>
        <v>#VALUE!</v>
      </c>
      <c r="J818" s="148" t="e">
        <f t="shared" si="264"/>
        <v>#VALUE!</v>
      </c>
      <c r="K818" s="148" t="e">
        <f t="shared" si="275"/>
        <v>#VALUE!</v>
      </c>
      <c r="L818" s="148" t="e">
        <f t="shared" si="276"/>
        <v>#VALUE!</v>
      </c>
      <c r="M818" s="148" t="e">
        <f t="shared" si="265"/>
        <v>#VALUE!</v>
      </c>
      <c r="N818" s="148" t="e">
        <f t="shared" si="268"/>
        <v>#VALUE!</v>
      </c>
      <c r="O818" s="148"/>
      <c r="P818" s="148"/>
      <c r="Q818" s="148" t="e">
        <f t="shared" si="277"/>
        <v>#VALUE!</v>
      </c>
      <c r="R818" s="148" t="e">
        <f t="shared" si="278"/>
        <v>#VALUE!</v>
      </c>
      <c r="S818" s="137" t="e">
        <f t="shared" si="266"/>
        <v>#VALUE!</v>
      </c>
      <c r="T818" s="275" t="e">
        <f t="shared" si="259"/>
        <v>#VALUE!</v>
      </c>
      <c r="U818" s="275" t="e">
        <f t="shared" si="279"/>
        <v>#VALUE!</v>
      </c>
      <c r="V818" s="275" t="e">
        <f t="shared" si="279"/>
        <v>#VALUE!</v>
      </c>
      <c r="W818" s="275" t="e">
        <f t="shared" si="279"/>
        <v>#VALUE!</v>
      </c>
      <c r="X818" s="275" t="e">
        <f t="shared" si="279"/>
        <v>#VALUE!</v>
      </c>
      <c r="Y818" s="275" t="e">
        <f t="shared" si="279"/>
        <v>#VALUE!</v>
      </c>
      <c r="Z818" s="275" t="e">
        <f t="shared" si="279"/>
        <v>#VALUE!</v>
      </c>
      <c r="AA818" s="275" t="e">
        <f t="shared" si="279"/>
        <v>#VALUE!</v>
      </c>
      <c r="AB818" s="275" t="e">
        <f t="shared" si="279"/>
        <v>#VALUE!</v>
      </c>
      <c r="AC818" s="275" t="e">
        <f t="shared" si="279"/>
        <v>#VALUE!</v>
      </c>
      <c r="AD818" s="275" t="e">
        <f t="shared" si="279"/>
        <v>#VALUE!</v>
      </c>
      <c r="AE818" s="276" t="e">
        <f t="shared" si="269"/>
        <v>#VALUE!</v>
      </c>
    </row>
    <row r="819" spans="1:31">
      <c r="A819" s="133" t="e">
        <f t="shared" si="270"/>
        <v>#VALUE!</v>
      </c>
      <c r="B819" s="134" t="e">
        <f t="shared" si="271"/>
        <v>#VALUE!</v>
      </c>
      <c r="C819" s="134" t="e">
        <f t="shared" si="272"/>
        <v>#VALUE!</v>
      </c>
      <c r="D819" s="135" t="e">
        <f t="shared" si="273"/>
        <v>#VALUE!</v>
      </c>
      <c r="E819" s="150" t="e">
        <f t="shared" si="261"/>
        <v>#VALUE!</v>
      </c>
      <c r="F819" s="150" t="e">
        <f t="shared" si="262"/>
        <v>#VALUE!</v>
      </c>
      <c r="G819" s="136" t="e">
        <f t="shared" si="263"/>
        <v>#VALUE!</v>
      </c>
      <c r="H819" s="148" t="e">
        <f t="shared" si="267"/>
        <v>#VALUE!</v>
      </c>
      <c r="I819" s="148" t="e">
        <f t="shared" si="274"/>
        <v>#VALUE!</v>
      </c>
      <c r="J819" s="148" t="e">
        <f t="shared" si="264"/>
        <v>#VALUE!</v>
      </c>
      <c r="K819" s="148" t="e">
        <f t="shared" si="275"/>
        <v>#VALUE!</v>
      </c>
      <c r="L819" s="148" t="e">
        <f t="shared" si="276"/>
        <v>#VALUE!</v>
      </c>
      <c r="M819" s="148" t="e">
        <f t="shared" si="265"/>
        <v>#VALUE!</v>
      </c>
      <c r="N819" s="148" t="e">
        <f t="shared" si="268"/>
        <v>#VALUE!</v>
      </c>
      <c r="O819" s="148"/>
      <c r="P819" s="148"/>
      <c r="Q819" s="148" t="e">
        <f t="shared" si="277"/>
        <v>#VALUE!</v>
      </c>
      <c r="R819" s="148" t="e">
        <f t="shared" si="278"/>
        <v>#VALUE!</v>
      </c>
      <c r="S819" s="137" t="e">
        <f t="shared" si="266"/>
        <v>#VALUE!</v>
      </c>
      <c r="T819" s="275" t="e">
        <f t="shared" si="259"/>
        <v>#VALUE!</v>
      </c>
      <c r="U819" s="275" t="e">
        <f t="shared" si="279"/>
        <v>#VALUE!</v>
      </c>
      <c r="V819" s="275" t="e">
        <f t="shared" si="279"/>
        <v>#VALUE!</v>
      </c>
      <c r="W819" s="275" t="e">
        <f t="shared" si="279"/>
        <v>#VALUE!</v>
      </c>
      <c r="X819" s="275" t="e">
        <f t="shared" si="279"/>
        <v>#VALUE!</v>
      </c>
      <c r="Y819" s="275" t="e">
        <f t="shared" si="279"/>
        <v>#VALUE!</v>
      </c>
      <c r="Z819" s="275" t="e">
        <f t="shared" si="279"/>
        <v>#VALUE!</v>
      </c>
      <c r="AA819" s="275" t="e">
        <f t="shared" si="279"/>
        <v>#VALUE!</v>
      </c>
      <c r="AB819" s="275" t="e">
        <f t="shared" si="279"/>
        <v>#VALUE!</v>
      </c>
      <c r="AC819" s="275" t="e">
        <f t="shared" si="279"/>
        <v>#VALUE!</v>
      </c>
      <c r="AD819" s="275" t="e">
        <f t="shared" si="279"/>
        <v>#VALUE!</v>
      </c>
      <c r="AE819" s="276" t="e">
        <f t="shared" si="269"/>
        <v>#VALUE!</v>
      </c>
    </row>
    <row r="820" spans="1:31">
      <c r="A820" s="133" t="e">
        <f t="shared" si="270"/>
        <v>#VALUE!</v>
      </c>
      <c r="B820" s="134" t="e">
        <f t="shared" si="271"/>
        <v>#VALUE!</v>
      </c>
      <c r="C820" s="134" t="e">
        <f t="shared" si="272"/>
        <v>#VALUE!</v>
      </c>
      <c r="D820" s="135" t="e">
        <f t="shared" si="273"/>
        <v>#VALUE!</v>
      </c>
      <c r="E820" s="150" t="e">
        <f t="shared" si="261"/>
        <v>#VALUE!</v>
      </c>
      <c r="F820" s="150" t="e">
        <f t="shared" si="262"/>
        <v>#VALUE!</v>
      </c>
      <c r="G820" s="136" t="e">
        <f t="shared" si="263"/>
        <v>#VALUE!</v>
      </c>
      <c r="H820" s="148" t="e">
        <f t="shared" si="267"/>
        <v>#VALUE!</v>
      </c>
      <c r="I820" s="148" t="e">
        <f t="shared" si="274"/>
        <v>#VALUE!</v>
      </c>
      <c r="J820" s="148" t="e">
        <f t="shared" si="264"/>
        <v>#VALUE!</v>
      </c>
      <c r="K820" s="148" t="e">
        <f t="shared" si="275"/>
        <v>#VALUE!</v>
      </c>
      <c r="L820" s="148" t="e">
        <f t="shared" si="276"/>
        <v>#VALUE!</v>
      </c>
      <c r="M820" s="148" t="e">
        <f t="shared" si="265"/>
        <v>#VALUE!</v>
      </c>
      <c r="N820" s="148" t="e">
        <f t="shared" si="268"/>
        <v>#VALUE!</v>
      </c>
      <c r="O820" s="148"/>
      <c r="P820" s="148"/>
      <c r="Q820" s="148" t="e">
        <f t="shared" si="277"/>
        <v>#VALUE!</v>
      </c>
      <c r="R820" s="148" t="e">
        <f t="shared" si="278"/>
        <v>#VALUE!</v>
      </c>
      <c r="S820" s="137" t="e">
        <f t="shared" si="266"/>
        <v>#VALUE!</v>
      </c>
      <c r="T820" s="275" t="e">
        <f t="shared" si="259"/>
        <v>#VALUE!</v>
      </c>
      <c r="U820" s="275" t="e">
        <f t="shared" si="279"/>
        <v>#VALUE!</v>
      </c>
      <c r="V820" s="275" t="e">
        <f t="shared" si="279"/>
        <v>#VALUE!</v>
      </c>
      <c r="W820" s="275" t="e">
        <f t="shared" si="279"/>
        <v>#VALUE!</v>
      </c>
      <c r="X820" s="275" t="e">
        <f t="shared" si="279"/>
        <v>#VALUE!</v>
      </c>
      <c r="Y820" s="275" t="e">
        <f t="shared" si="279"/>
        <v>#VALUE!</v>
      </c>
      <c r="Z820" s="275" t="e">
        <f t="shared" si="279"/>
        <v>#VALUE!</v>
      </c>
      <c r="AA820" s="275" t="e">
        <f t="shared" si="279"/>
        <v>#VALUE!</v>
      </c>
      <c r="AB820" s="275" t="e">
        <f t="shared" si="279"/>
        <v>#VALUE!</v>
      </c>
      <c r="AC820" s="275" t="e">
        <f t="shared" si="279"/>
        <v>#VALUE!</v>
      </c>
      <c r="AD820" s="275" t="e">
        <f t="shared" si="279"/>
        <v>#VALUE!</v>
      </c>
      <c r="AE820" s="276" t="e">
        <f t="shared" si="269"/>
        <v>#VALUE!</v>
      </c>
    </row>
    <row r="821" spans="1:31">
      <c r="A821" s="133" t="e">
        <f t="shared" si="270"/>
        <v>#VALUE!</v>
      </c>
      <c r="B821" s="134" t="e">
        <f t="shared" si="271"/>
        <v>#VALUE!</v>
      </c>
      <c r="C821" s="134" t="e">
        <f t="shared" si="272"/>
        <v>#VALUE!</v>
      </c>
      <c r="D821" s="135" t="e">
        <f t="shared" si="273"/>
        <v>#VALUE!</v>
      </c>
      <c r="E821" s="150" t="e">
        <f t="shared" si="261"/>
        <v>#VALUE!</v>
      </c>
      <c r="F821" s="150" t="e">
        <f t="shared" si="262"/>
        <v>#VALUE!</v>
      </c>
      <c r="G821" s="136" t="e">
        <f t="shared" si="263"/>
        <v>#VALUE!</v>
      </c>
      <c r="H821" s="148" t="e">
        <f t="shared" si="267"/>
        <v>#VALUE!</v>
      </c>
      <c r="I821" s="148" t="e">
        <f t="shared" si="274"/>
        <v>#VALUE!</v>
      </c>
      <c r="J821" s="148" t="e">
        <f t="shared" si="264"/>
        <v>#VALUE!</v>
      </c>
      <c r="K821" s="148" t="e">
        <f t="shared" si="275"/>
        <v>#VALUE!</v>
      </c>
      <c r="L821" s="148" t="e">
        <f t="shared" si="276"/>
        <v>#VALUE!</v>
      </c>
      <c r="M821" s="148" t="e">
        <f t="shared" si="265"/>
        <v>#VALUE!</v>
      </c>
      <c r="N821" s="148" t="e">
        <f t="shared" si="268"/>
        <v>#VALUE!</v>
      </c>
      <c r="O821" s="148"/>
      <c r="P821" s="148"/>
      <c r="Q821" s="148" t="e">
        <f t="shared" si="277"/>
        <v>#VALUE!</v>
      </c>
      <c r="R821" s="148" t="e">
        <f t="shared" si="278"/>
        <v>#VALUE!</v>
      </c>
      <c r="S821" s="137" t="e">
        <f t="shared" si="266"/>
        <v>#VALUE!</v>
      </c>
      <c r="T821" s="275" t="e">
        <f t="shared" si="259"/>
        <v>#VALUE!</v>
      </c>
      <c r="U821" s="275" t="e">
        <f t="shared" si="279"/>
        <v>#VALUE!</v>
      </c>
      <c r="V821" s="275" t="e">
        <f t="shared" si="279"/>
        <v>#VALUE!</v>
      </c>
      <c r="W821" s="275" t="e">
        <f t="shared" si="279"/>
        <v>#VALUE!</v>
      </c>
      <c r="X821" s="275" t="e">
        <f t="shared" si="279"/>
        <v>#VALUE!</v>
      </c>
      <c r="Y821" s="275" t="e">
        <f t="shared" si="279"/>
        <v>#VALUE!</v>
      </c>
      <c r="Z821" s="275" t="e">
        <f t="shared" si="279"/>
        <v>#VALUE!</v>
      </c>
      <c r="AA821" s="275" t="e">
        <f t="shared" si="279"/>
        <v>#VALUE!</v>
      </c>
      <c r="AB821" s="275" t="e">
        <f t="shared" si="279"/>
        <v>#VALUE!</v>
      </c>
      <c r="AC821" s="275" t="e">
        <f t="shared" si="279"/>
        <v>#VALUE!</v>
      </c>
      <c r="AD821" s="275" t="e">
        <f t="shared" si="279"/>
        <v>#VALUE!</v>
      </c>
      <c r="AE821" s="276" t="e">
        <f t="shared" si="269"/>
        <v>#VALUE!</v>
      </c>
    </row>
    <row r="822" spans="1:31">
      <c r="A822" s="133" t="e">
        <f t="shared" si="270"/>
        <v>#VALUE!</v>
      </c>
      <c r="B822" s="134" t="e">
        <f t="shared" si="271"/>
        <v>#VALUE!</v>
      </c>
      <c r="C822" s="134" t="e">
        <f t="shared" si="272"/>
        <v>#VALUE!</v>
      </c>
      <c r="D822" s="135" t="e">
        <f t="shared" si="273"/>
        <v>#VALUE!</v>
      </c>
      <c r="E822" s="150" t="e">
        <f t="shared" si="261"/>
        <v>#VALUE!</v>
      </c>
      <c r="F822" s="150" t="e">
        <f t="shared" si="262"/>
        <v>#VALUE!</v>
      </c>
      <c r="G822" s="136" t="e">
        <f t="shared" si="263"/>
        <v>#VALUE!</v>
      </c>
      <c r="H822" s="148" t="e">
        <f t="shared" si="267"/>
        <v>#VALUE!</v>
      </c>
      <c r="I822" s="148" t="e">
        <f t="shared" si="274"/>
        <v>#VALUE!</v>
      </c>
      <c r="J822" s="148" t="e">
        <f t="shared" si="264"/>
        <v>#VALUE!</v>
      </c>
      <c r="K822" s="148" t="e">
        <f t="shared" si="275"/>
        <v>#VALUE!</v>
      </c>
      <c r="L822" s="148" t="e">
        <f t="shared" si="276"/>
        <v>#VALUE!</v>
      </c>
      <c r="M822" s="148" t="e">
        <f t="shared" si="265"/>
        <v>#VALUE!</v>
      </c>
      <c r="N822" s="148" t="e">
        <f t="shared" si="268"/>
        <v>#VALUE!</v>
      </c>
      <c r="O822" s="148"/>
      <c r="P822" s="148"/>
      <c r="Q822" s="148" t="e">
        <f t="shared" si="277"/>
        <v>#VALUE!</v>
      </c>
      <c r="R822" s="148" t="e">
        <f t="shared" si="278"/>
        <v>#VALUE!</v>
      </c>
      <c r="S822" s="137" t="e">
        <f t="shared" si="266"/>
        <v>#VALUE!</v>
      </c>
      <c r="T822" s="275" t="e">
        <f t="shared" si="259"/>
        <v>#VALUE!</v>
      </c>
      <c r="U822" s="275" t="e">
        <f t="shared" si="279"/>
        <v>#VALUE!</v>
      </c>
      <c r="V822" s="275" t="e">
        <f t="shared" si="279"/>
        <v>#VALUE!</v>
      </c>
      <c r="W822" s="275" t="e">
        <f t="shared" si="279"/>
        <v>#VALUE!</v>
      </c>
      <c r="X822" s="275" t="e">
        <f t="shared" si="279"/>
        <v>#VALUE!</v>
      </c>
      <c r="Y822" s="275" t="e">
        <f t="shared" si="279"/>
        <v>#VALUE!</v>
      </c>
      <c r="Z822" s="275" t="e">
        <f t="shared" si="279"/>
        <v>#VALUE!</v>
      </c>
      <c r="AA822" s="275" t="e">
        <f t="shared" si="279"/>
        <v>#VALUE!</v>
      </c>
      <c r="AB822" s="275" t="e">
        <f t="shared" si="279"/>
        <v>#VALUE!</v>
      </c>
      <c r="AC822" s="275" t="e">
        <f t="shared" si="279"/>
        <v>#VALUE!</v>
      </c>
      <c r="AD822" s="275" t="e">
        <f t="shared" si="279"/>
        <v>#VALUE!</v>
      </c>
      <c r="AE822" s="276" t="e">
        <f t="shared" si="269"/>
        <v>#VALUE!</v>
      </c>
    </row>
    <row r="823" spans="1:31">
      <c r="A823" s="133" t="e">
        <f t="shared" si="270"/>
        <v>#VALUE!</v>
      </c>
      <c r="B823" s="134" t="e">
        <f t="shared" si="271"/>
        <v>#VALUE!</v>
      </c>
      <c r="C823" s="134" t="e">
        <f t="shared" si="272"/>
        <v>#VALUE!</v>
      </c>
      <c r="D823" s="135" t="e">
        <f t="shared" si="273"/>
        <v>#VALUE!</v>
      </c>
      <c r="E823" s="150" t="e">
        <f t="shared" si="261"/>
        <v>#VALUE!</v>
      </c>
      <c r="F823" s="150" t="e">
        <f t="shared" si="262"/>
        <v>#VALUE!</v>
      </c>
      <c r="G823" s="136" t="e">
        <f t="shared" si="263"/>
        <v>#VALUE!</v>
      </c>
      <c r="H823" s="148" t="e">
        <f t="shared" si="267"/>
        <v>#VALUE!</v>
      </c>
      <c r="I823" s="148" t="e">
        <f t="shared" si="274"/>
        <v>#VALUE!</v>
      </c>
      <c r="J823" s="148" t="e">
        <f t="shared" si="264"/>
        <v>#VALUE!</v>
      </c>
      <c r="K823" s="148" t="e">
        <f t="shared" si="275"/>
        <v>#VALUE!</v>
      </c>
      <c r="L823" s="148" t="e">
        <f t="shared" si="276"/>
        <v>#VALUE!</v>
      </c>
      <c r="M823" s="148" t="e">
        <f t="shared" si="265"/>
        <v>#VALUE!</v>
      </c>
      <c r="N823" s="148" t="e">
        <f t="shared" si="268"/>
        <v>#VALUE!</v>
      </c>
      <c r="O823" s="148"/>
      <c r="P823" s="148"/>
      <c r="Q823" s="148" t="e">
        <f t="shared" si="277"/>
        <v>#VALUE!</v>
      </c>
      <c r="R823" s="148" t="e">
        <f t="shared" si="278"/>
        <v>#VALUE!</v>
      </c>
      <c r="S823" s="137" t="e">
        <f t="shared" si="266"/>
        <v>#VALUE!</v>
      </c>
      <c r="T823" s="275" t="e">
        <f t="shared" si="259"/>
        <v>#VALUE!</v>
      </c>
      <c r="U823" s="275" t="e">
        <f t="shared" si="279"/>
        <v>#VALUE!</v>
      </c>
      <c r="V823" s="275" t="e">
        <f t="shared" si="279"/>
        <v>#VALUE!</v>
      </c>
      <c r="W823" s="275" t="e">
        <f t="shared" si="279"/>
        <v>#VALUE!</v>
      </c>
      <c r="X823" s="275" t="e">
        <f t="shared" si="279"/>
        <v>#VALUE!</v>
      </c>
      <c r="Y823" s="275" t="e">
        <f t="shared" si="279"/>
        <v>#VALUE!</v>
      </c>
      <c r="Z823" s="275" t="e">
        <f t="shared" si="279"/>
        <v>#VALUE!</v>
      </c>
      <c r="AA823" s="275" t="e">
        <f t="shared" si="279"/>
        <v>#VALUE!</v>
      </c>
      <c r="AB823" s="275" t="e">
        <f t="shared" si="279"/>
        <v>#VALUE!</v>
      </c>
      <c r="AC823" s="275" t="e">
        <f t="shared" si="279"/>
        <v>#VALUE!</v>
      </c>
      <c r="AD823" s="275" t="e">
        <f t="shared" si="279"/>
        <v>#VALUE!</v>
      </c>
      <c r="AE823" s="276" t="e">
        <f t="shared" si="269"/>
        <v>#VALUE!</v>
      </c>
    </row>
    <row r="824" spans="1:31">
      <c r="A824" s="133" t="e">
        <f t="shared" si="270"/>
        <v>#VALUE!</v>
      </c>
      <c r="B824" s="134" t="e">
        <f t="shared" si="271"/>
        <v>#VALUE!</v>
      </c>
      <c r="C824" s="134" t="e">
        <f t="shared" si="272"/>
        <v>#VALUE!</v>
      </c>
      <c r="D824" s="135" t="e">
        <f t="shared" si="273"/>
        <v>#VALUE!</v>
      </c>
      <c r="E824" s="150" t="e">
        <f t="shared" si="261"/>
        <v>#VALUE!</v>
      </c>
      <c r="F824" s="150" t="e">
        <f t="shared" si="262"/>
        <v>#VALUE!</v>
      </c>
      <c r="G824" s="136" t="e">
        <f t="shared" si="263"/>
        <v>#VALUE!</v>
      </c>
      <c r="H824" s="148" t="e">
        <f t="shared" si="267"/>
        <v>#VALUE!</v>
      </c>
      <c r="I824" s="148" t="e">
        <f t="shared" si="274"/>
        <v>#VALUE!</v>
      </c>
      <c r="J824" s="148" t="e">
        <f t="shared" si="264"/>
        <v>#VALUE!</v>
      </c>
      <c r="K824" s="148" t="e">
        <f t="shared" si="275"/>
        <v>#VALUE!</v>
      </c>
      <c r="L824" s="148" t="e">
        <f t="shared" si="276"/>
        <v>#VALUE!</v>
      </c>
      <c r="M824" s="148" t="e">
        <f t="shared" si="265"/>
        <v>#VALUE!</v>
      </c>
      <c r="N824" s="148" t="e">
        <f t="shared" si="268"/>
        <v>#VALUE!</v>
      </c>
      <c r="O824" s="148"/>
      <c r="P824" s="148"/>
      <c r="Q824" s="148" t="e">
        <f t="shared" si="277"/>
        <v>#VALUE!</v>
      </c>
      <c r="R824" s="148" t="e">
        <f t="shared" si="278"/>
        <v>#VALUE!</v>
      </c>
      <c r="S824" s="137" t="e">
        <f t="shared" si="266"/>
        <v>#VALUE!</v>
      </c>
      <c r="T824" s="275" t="e">
        <f t="shared" si="259"/>
        <v>#VALUE!</v>
      </c>
      <c r="U824" s="275" t="e">
        <f t="shared" si="279"/>
        <v>#VALUE!</v>
      </c>
      <c r="V824" s="275" t="e">
        <f t="shared" si="279"/>
        <v>#VALUE!</v>
      </c>
      <c r="W824" s="275" t="e">
        <f t="shared" si="279"/>
        <v>#VALUE!</v>
      </c>
      <c r="X824" s="275" t="e">
        <f t="shared" si="279"/>
        <v>#VALUE!</v>
      </c>
      <c r="Y824" s="275" t="e">
        <f t="shared" si="279"/>
        <v>#VALUE!</v>
      </c>
      <c r="Z824" s="275" t="e">
        <f t="shared" si="279"/>
        <v>#VALUE!</v>
      </c>
      <c r="AA824" s="275" t="e">
        <f t="shared" si="279"/>
        <v>#VALUE!</v>
      </c>
      <c r="AB824" s="275" t="e">
        <f t="shared" si="279"/>
        <v>#VALUE!</v>
      </c>
      <c r="AC824" s="275" t="e">
        <f t="shared" si="279"/>
        <v>#VALUE!</v>
      </c>
      <c r="AD824" s="275" t="e">
        <f t="shared" si="279"/>
        <v>#VALUE!</v>
      </c>
      <c r="AE824" s="276" t="e">
        <f t="shared" si="269"/>
        <v>#VALUE!</v>
      </c>
    </row>
    <row r="825" spans="1:31">
      <c r="A825" s="133" t="e">
        <f t="shared" si="270"/>
        <v>#VALUE!</v>
      </c>
      <c r="B825" s="134" t="e">
        <f t="shared" si="271"/>
        <v>#VALUE!</v>
      </c>
      <c r="C825" s="134" t="e">
        <f t="shared" si="272"/>
        <v>#VALUE!</v>
      </c>
      <c r="D825" s="135" t="e">
        <f t="shared" si="273"/>
        <v>#VALUE!</v>
      </c>
      <c r="E825" s="150" t="e">
        <f t="shared" si="261"/>
        <v>#VALUE!</v>
      </c>
      <c r="F825" s="150" t="e">
        <f t="shared" si="262"/>
        <v>#VALUE!</v>
      </c>
      <c r="G825" s="136" t="e">
        <f t="shared" si="263"/>
        <v>#VALUE!</v>
      </c>
      <c r="H825" s="148" t="e">
        <f t="shared" si="267"/>
        <v>#VALUE!</v>
      </c>
      <c r="I825" s="148" t="e">
        <f t="shared" si="274"/>
        <v>#VALUE!</v>
      </c>
      <c r="J825" s="148" t="e">
        <f t="shared" si="264"/>
        <v>#VALUE!</v>
      </c>
      <c r="K825" s="148" t="e">
        <f t="shared" si="275"/>
        <v>#VALUE!</v>
      </c>
      <c r="L825" s="148" t="e">
        <f t="shared" si="276"/>
        <v>#VALUE!</v>
      </c>
      <c r="M825" s="148" t="e">
        <f t="shared" si="265"/>
        <v>#VALUE!</v>
      </c>
      <c r="N825" s="148" t="e">
        <f t="shared" si="268"/>
        <v>#VALUE!</v>
      </c>
      <c r="O825" s="148"/>
      <c r="P825" s="148"/>
      <c r="Q825" s="148" t="e">
        <f t="shared" si="277"/>
        <v>#VALUE!</v>
      </c>
      <c r="R825" s="148" t="e">
        <f t="shared" si="278"/>
        <v>#VALUE!</v>
      </c>
      <c r="S825" s="137" t="e">
        <f t="shared" si="266"/>
        <v>#VALUE!</v>
      </c>
      <c r="T825" s="275" t="e">
        <f t="shared" si="259"/>
        <v>#VALUE!</v>
      </c>
      <c r="U825" s="275" t="e">
        <f t="shared" si="279"/>
        <v>#VALUE!</v>
      </c>
      <c r="V825" s="275" t="e">
        <f t="shared" si="279"/>
        <v>#VALUE!</v>
      </c>
      <c r="W825" s="275" t="e">
        <f t="shared" si="279"/>
        <v>#VALUE!</v>
      </c>
      <c r="X825" s="275" t="e">
        <f t="shared" si="279"/>
        <v>#VALUE!</v>
      </c>
      <c r="Y825" s="275" t="e">
        <f t="shared" si="279"/>
        <v>#VALUE!</v>
      </c>
      <c r="Z825" s="275" t="e">
        <f t="shared" si="279"/>
        <v>#VALUE!</v>
      </c>
      <c r="AA825" s="275" t="e">
        <f t="shared" si="279"/>
        <v>#VALUE!</v>
      </c>
      <c r="AB825" s="275" t="e">
        <f t="shared" si="279"/>
        <v>#VALUE!</v>
      </c>
      <c r="AC825" s="275" t="e">
        <f t="shared" si="279"/>
        <v>#VALUE!</v>
      </c>
      <c r="AD825" s="275" t="e">
        <f t="shared" si="279"/>
        <v>#VALUE!</v>
      </c>
      <c r="AE825" s="276" t="e">
        <f t="shared" si="269"/>
        <v>#VALUE!</v>
      </c>
    </row>
    <row r="826" spans="1:31">
      <c r="A826" s="133" t="e">
        <f t="shared" si="270"/>
        <v>#VALUE!</v>
      </c>
      <c r="B826" s="134" t="e">
        <f t="shared" si="271"/>
        <v>#VALUE!</v>
      </c>
      <c r="C826" s="134" t="e">
        <f t="shared" si="272"/>
        <v>#VALUE!</v>
      </c>
      <c r="D826" s="135" t="e">
        <f t="shared" si="273"/>
        <v>#VALUE!</v>
      </c>
      <c r="E826" s="150" t="e">
        <f t="shared" si="261"/>
        <v>#VALUE!</v>
      </c>
      <c r="F826" s="150" t="e">
        <f t="shared" si="262"/>
        <v>#VALUE!</v>
      </c>
      <c r="G826" s="136" t="e">
        <f t="shared" si="263"/>
        <v>#VALUE!</v>
      </c>
      <c r="H826" s="148" t="e">
        <f t="shared" si="267"/>
        <v>#VALUE!</v>
      </c>
      <c r="I826" s="148" t="e">
        <f t="shared" si="274"/>
        <v>#VALUE!</v>
      </c>
      <c r="J826" s="148" t="e">
        <f t="shared" si="264"/>
        <v>#VALUE!</v>
      </c>
      <c r="K826" s="148" t="e">
        <f t="shared" si="275"/>
        <v>#VALUE!</v>
      </c>
      <c r="L826" s="148" t="e">
        <f t="shared" si="276"/>
        <v>#VALUE!</v>
      </c>
      <c r="M826" s="148" t="e">
        <f t="shared" si="265"/>
        <v>#VALUE!</v>
      </c>
      <c r="N826" s="148" t="e">
        <f t="shared" si="268"/>
        <v>#VALUE!</v>
      </c>
      <c r="O826" s="148"/>
      <c r="P826" s="148"/>
      <c r="Q826" s="148" t="e">
        <f t="shared" si="277"/>
        <v>#VALUE!</v>
      </c>
      <c r="R826" s="148" t="e">
        <f t="shared" si="278"/>
        <v>#VALUE!</v>
      </c>
      <c r="S826" s="137" t="e">
        <f t="shared" si="266"/>
        <v>#VALUE!</v>
      </c>
      <c r="T826" s="275" t="e">
        <f t="shared" si="259"/>
        <v>#VALUE!</v>
      </c>
      <c r="U826" s="275" t="e">
        <f t="shared" si="279"/>
        <v>#VALUE!</v>
      </c>
      <c r="V826" s="275" t="e">
        <f t="shared" si="279"/>
        <v>#VALUE!</v>
      </c>
      <c r="W826" s="275" t="e">
        <f t="shared" si="279"/>
        <v>#VALUE!</v>
      </c>
      <c r="X826" s="275" t="e">
        <f t="shared" si="279"/>
        <v>#VALUE!</v>
      </c>
      <c r="Y826" s="275" t="e">
        <f t="shared" si="279"/>
        <v>#VALUE!</v>
      </c>
      <c r="Z826" s="275" t="e">
        <f t="shared" si="279"/>
        <v>#VALUE!</v>
      </c>
      <c r="AA826" s="275" t="e">
        <f t="shared" si="279"/>
        <v>#VALUE!</v>
      </c>
      <c r="AB826" s="275" t="e">
        <f t="shared" si="279"/>
        <v>#VALUE!</v>
      </c>
      <c r="AC826" s="275" t="e">
        <f t="shared" si="279"/>
        <v>#VALUE!</v>
      </c>
      <c r="AD826" s="275" t="e">
        <f t="shared" si="279"/>
        <v>#VALUE!</v>
      </c>
      <c r="AE826" s="276" t="e">
        <f t="shared" si="269"/>
        <v>#VALUE!</v>
      </c>
    </row>
    <row r="827" spans="1:31">
      <c r="A827" s="133" t="e">
        <f t="shared" si="270"/>
        <v>#VALUE!</v>
      </c>
      <c r="B827" s="134" t="e">
        <f t="shared" si="271"/>
        <v>#VALUE!</v>
      </c>
      <c r="C827" s="134" t="e">
        <f t="shared" si="272"/>
        <v>#VALUE!</v>
      </c>
      <c r="D827" s="135" t="e">
        <f t="shared" si="273"/>
        <v>#VALUE!</v>
      </c>
      <c r="E827" s="150" t="e">
        <f t="shared" si="261"/>
        <v>#VALUE!</v>
      </c>
      <c r="F827" s="150" t="e">
        <f t="shared" si="262"/>
        <v>#VALUE!</v>
      </c>
      <c r="G827" s="136" t="e">
        <f t="shared" si="263"/>
        <v>#VALUE!</v>
      </c>
      <c r="H827" s="148" t="e">
        <f t="shared" si="267"/>
        <v>#VALUE!</v>
      </c>
      <c r="I827" s="148" t="e">
        <f t="shared" si="274"/>
        <v>#VALUE!</v>
      </c>
      <c r="J827" s="148" t="e">
        <f t="shared" si="264"/>
        <v>#VALUE!</v>
      </c>
      <c r="K827" s="148" t="e">
        <f t="shared" si="275"/>
        <v>#VALUE!</v>
      </c>
      <c r="L827" s="148" t="e">
        <f t="shared" si="276"/>
        <v>#VALUE!</v>
      </c>
      <c r="M827" s="148" t="e">
        <f t="shared" si="265"/>
        <v>#VALUE!</v>
      </c>
      <c r="N827" s="148" t="e">
        <f t="shared" si="268"/>
        <v>#VALUE!</v>
      </c>
      <c r="O827" s="148"/>
      <c r="P827" s="148"/>
      <c r="Q827" s="148" t="e">
        <f t="shared" si="277"/>
        <v>#VALUE!</v>
      </c>
      <c r="R827" s="148" t="e">
        <f t="shared" si="278"/>
        <v>#VALUE!</v>
      </c>
      <c r="S827" s="137" t="e">
        <f t="shared" si="266"/>
        <v>#VALUE!</v>
      </c>
      <c r="T827" s="275" t="e">
        <f t="shared" si="259"/>
        <v>#VALUE!</v>
      </c>
      <c r="U827" s="275" t="e">
        <f t="shared" si="279"/>
        <v>#VALUE!</v>
      </c>
      <c r="V827" s="275" t="e">
        <f t="shared" si="279"/>
        <v>#VALUE!</v>
      </c>
      <c r="W827" s="275" t="e">
        <f t="shared" si="279"/>
        <v>#VALUE!</v>
      </c>
      <c r="X827" s="275" t="e">
        <f t="shared" si="279"/>
        <v>#VALUE!</v>
      </c>
      <c r="Y827" s="275" t="e">
        <f t="shared" si="279"/>
        <v>#VALUE!</v>
      </c>
      <c r="Z827" s="275" t="e">
        <f t="shared" si="279"/>
        <v>#VALUE!</v>
      </c>
      <c r="AA827" s="275" t="e">
        <f t="shared" si="279"/>
        <v>#VALUE!</v>
      </c>
      <c r="AB827" s="275" t="e">
        <f t="shared" si="279"/>
        <v>#VALUE!</v>
      </c>
      <c r="AC827" s="275" t="e">
        <f t="shared" si="279"/>
        <v>#VALUE!</v>
      </c>
      <c r="AD827" s="275" t="e">
        <f t="shared" si="279"/>
        <v>#VALUE!</v>
      </c>
      <c r="AE827" s="276" t="e">
        <f t="shared" si="269"/>
        <v>#VALUE!</v>
      </c>
    </row>
    <row r="828" spans="1:31">
      <c r="A828" s="133" t="e">
        <f t="shared" si="270"/>
        <v>#VALUE!</v>
      </c>
      <c r="B828" s="134" t="e">
        <f t="shared" si="271"/>
        <v>#VALUE!</v>
      </c>
      <c r="C828" s="134" t="e">
        <f t="shared" si="272"/>
        <v>#VALUE!</v>
      </c>
      <c r="D828" s="135" t="e">
        <f t="shared" si="273"/>
        <v>#VALUE!</v>
      </c>
      <c r="E828" s="150" t="e">
        <f t="shared" si="261"/>
        <v>#VALUE!</v>
      </c>
      <c r="F828" s="150" t="e">
        <f t="shared" si="262"/>
        <v>#VALUE!</v>
      </c>
      <c r="G828" s="136" t="e">
        <f t="shared" si="263"/>
        <v>#VALUE!</v>
      </c>
      <c r="H828" s="148" t="e">
        <f t="shared" si="267"/>
        <v>#VALUE!</v>
      </c>
      <c r="I828" s="148" t="e">
        <f t="shared" si="274"/>
        <v>#VALUE!</v>
      </c>
      <c r="J828" s="148" t="e">
        <f t="shared" si="264"/>
        <v>#VALUE!</v>
      </c>
      <c r="K828" s="148" t="e">
        <f t="shared" si="275"/>
        <v>#VALUE!</v>
      </c>
      <c r="L828" s="148" t="e">
        <f t="shared" si="276"/>
        <v>#VALUE!</v>
      </c>
      <c r="M828" s="148" t="e">
        <f t="shared" si="265"/>
        <v>#VALUE!</v>
      </c>
      <c r="N828" s="148" t="e">
        <f t="shared" si="268"/>
        <v>#VALUE!</v>
      </c>
      <c r="O828" s="148"/>
      <c r="P828" s="148"/>
      <c r="Q828" s="148" t="e">
        <f t="shared" si="277"/>
        <v>#VALUE!</v>
      </c>
      <c r="R828" s="148" t="e">
        <f t="shared" si="278"/>
        <v>#VALUE!</v>
      </c>
      <c r="S828" s="137" t="e">
        <f t="shared" si="266"/>
        <v>#VALUE!</v>
      </c>
      <c r="T828" s="275" t="e">
        <f t="shared" si="259"/>
        <v>#VALUE!</v>
      </c>
      <c r="U828" s="275" t="e">
        <f t="shared" si="279"/>
        <v>#VALUE!</v>
      </c>
      <c r="V828" s="275" t="e">
        <f t="shared" si="279"/>
        <v>#VALUE!</v>
      </c>
      <c r="W828" s="275" t="e">
        <f t="shared" si="279"/>
        <v>#VALUE!</v>
      </c>
      <c r="X828" s="275" t="e">
        <f t="shared" si="279"/>
        <v>#VALUE!</v>
      </c>
      <c r="Y828" s="275" t="e">
        <f t="shared" si="279"/>
        <v>#VALUE!</v>
      </c>
      <c r="Z828" s="275" t="e">
        <f t="shared" si="279"/>
        <v>#VALUE!</v>
      </c>
      <c r="AA828" s="275" t="e">
        <f t="shared" si="279"/>
        <v>#VALUE!</v>
      </c>
      <c r="AB828" s="275" t="e">
        <f t="shared" si="279"/>
        <v>#VALUE!</v>
      </c>
      <c r="AC828" s="275" t="e">
        <f t="shared" si="279"/>
        <v>#VALUE!</v>
      </c>
      <c r="AD828" s="275" t="e">
        <f t="shared" si="279"/>
        <v>#VALUE!</v>
      </c>
      <c r="AE828" s="276" t="e">
        <f t="shared" si="269"/>
        <v>#VALUE!</v>
      </c>
    </row>
    <row r="829" spans="1:31">
      <c r="A829" s="133" t="e">
        <f t="shared" si="270"/>
        <v>#VALUE!</v>
      </c>
      <c r="B829" s="134" t="e">
        <f t="shared" si="271"/>
        <v>#VALUE!</v>
      </c>
      <c r="C829" s="134" t="e">
        <f t="shared" si="272"/>
        <v>#VALUE!</v>
      </c>
      <c r="D829" s="135" t="e">
        <f t="shared" si="273"/>
        <v>#VALUE!</v>
      </c>
      <c r="E829" s="150" t="e">
        <f t="shared" si="261"/>
        <v>#VALUE!</v>
      </c>
      <c r="F829" s="150" t="e">
        <f t="shared" si="262"/>
        <v>#VALUE!</v>
      </c>
      <c r="G829" s="136" t="e">
        <f t="shared" si="263"/>
        <v>#VALUE!</v>
      </c>
      <c r="H829" s="148" t="e">
        <f t="shared" si="267"/>
        <v>#VALUE!</v>
      </c>
      <c r="I829" s="148" t="e">
        <f t="shared" si="274"/>
        <v>#VALUE!</v>
      </c>
      <c r="J829" s="148" t="e">
        <f t="shared" si="264"/>
        <v>#VALUE!</v>
      </c>
      <c r="K829" s="148" t="e">
        <f t="shared" si="275"/>
        <v>#VALUE!</v>
      </c>
      <c r="L829" s="148" t="e">
        <f t="shared" si="276"/>
        <v>#VALUE!</v>
      </c>
      <c r="M829" s="148" t="e">
        <f t="shared" si="265"/>
        <v>#VALUE!</v>
      </c>
      <c r="N829" s="148" t="e">
        <f t="shared" si="268"/>
        <v>#VALUE!</v>
      </c>
      <c r="O829" s="148"/>
      <c r="P829" s="148"/>
      <c r="Q829" s="148" t="e">
        <f t="shared" si="277"/>
        <v>#VALUE!</v>
      </c>
      <c r="R829" s="148" t="e">
        <f t="shared" si="278"/>
        <v>#VALUE!</v>
      </c>
      <c r="S829" s="137" t="e">
        <f t="shared" si="266"/>
        <v>#VALUE!</v>
      </c>
      <c r="T829" s="275" t="e">
        <f t="shared" si="259"/>
        <v>#VALUE!</v>
      </c>
      <c r="U829" s="275" t="e">
        <f t="shared" si="279"/>
        <v>#VALUE!</v>
      </c>
      <c r="V829" s="275" t="e">
        <f t="shared" si="279"/>
        <v>#VALUE!</v>
      </c>
      <c r="W829" s="275" t="e">
        <f t="shared" si="279"/>
        <v>#VALUE!</v>
      </c>
      <c r="X829" s="275" t="e">
        <f t="shared" si="279"/>
        <v>#VALUE!</v>
      </c>
      <c r="Y829" s="275" t="e">
        <f t="shared" si="279"/>
        <v>#VALUE!</v>
      </c>
      <c r="Z829" s="275" t="e">
        <f t="shared" si="279"/>
        <v>#VALUE!</v>
      </c>
      <c r="AA829" s="275" t="e">
        <f t="shared" si="279"/>
        <v>#VALUE!</v>
      </c>
      <c r="AB829" s="275" t="e">
        <f t="shared" si="279"/>
        <v>#VALUE!</v>
      </c>
      <c r="AC829" s="275" t="e">
        <f t="shared" si="279"/>
        <v>#VALUE!</v>
      </c>
      <c r="AD829" s="275" t="e">
        <f t="shared" si="279"/>
        <v>#VALUE!</v>
      </c>
      <c r="AE829" s="276" t="e">
        <f t="shared" si="269"/>
        <v>#VALUE!</v>
      </c>
    </row>
    <row r="830" spans="1:31">
      <c r="A830" s="133" t="e">
        <f t="shared" si="270"/>
        <v>#VALUE!</v>
      </c>
      <c r="B830" s="134" t="e">
        <f t="shared" si="271"/>
        <v>#VALUE!</v>
      </c>
      <c r="C830" s="134" t="e">
        <f t="shared" si="272"/>
        <v>#VALUE!</v>
      </c>
      <c r="D830" s="135" t="e">
        <f t="shared" si="273"/>
        <v>#VALUE!</v>
      </c>
      <c r="E830" s="150" t="e">
        <f t="shared" si="261"/>
        <v>#VALUE!</v>
      </c>
      <c r="F830" s="150" t="e">
        <f t="shared" si="262"/>
        <v>#VALUE!</v>
      </c>
      <c r="G830" s="136" t="e">
        <f t="shared" si="263"/>
        <v>#VALUE!</v>
      </c>
      <c r="H830" s="148" t="e">
        <f t="shared" si="267"/>
        <v>#VALUE!</v>
      </c>
      <c r="I830" s="148" t="e">
        <f t="shared" si="274"/>
        <v>#VALUE!</v>
      </c>
      <c r="J830" s="148" t="e">
        <f t="shared" si="264"/>
        <v>#VALUE!</v>
      </c>
      <c r="K830" s="148" t="e">
        <f t="shared" si="275"/>
        <v>#VALUE!</v>
      </c>
      <c r="L830" s="148" t="e">
        <f t="shared" si="276"/>
        <v>#VALUE!</v>
      </c>
      <c r="M830" s="148" t="e">
        <f t="shared" si="265"/>
        <v>#VALUE!</v>
      </c>
      <c r="N830" s="148" t="e">
        <f t="shared" si="268"/>
        <v>#VALUE!</v>
      </c>
      <c r="O830" s="148"/>
      <c r="P830" s="148"/>
      <c r="Q830" s="148" t="e">
        <f t="shared" si="277"/>
        <v>#VALUE!</v>
      </c>
      <c r="R830" s="148" t="e">
        <f t="shared" si="278"/>
        <v>#VALUE!</v>
      </c>
      <c r="S830" s="137" t="e">
        <f t="shared" si="266"/>
        <v>#VALUE!</v>
      </c>
      <c r="T830" s="275" t="e">
        <f t="shared" si="259"/>
        <v>#VALUE!</v>
      </c>
      <c r="U830" s="275" t="e">
        <f t="shared" si="279"/>
        <v>#VALUE!</v>
      </c>
      <c r="V830" s="275" t="e">
        <f t="shared" si="279"/>
        <v>#VALUE!</v>
      </c>
      <c r="W830" s="275" t="e">
        <f t="shared" si="279"/>
        <v>#VALUE!</v>
      </c>
      <c r="X830" s="275" t="e">
        <f t="shared" si="279"/>
        <v>#VALUE!</v>
      </c>
      <c r="Y830" s="275" t="e">
        <f t="shared" si="279"/>
        <v>#VALUE!</v>
      </c>
      <c r="Z830" s="275" t="e">
        <f t="shared" si="279"/>
        <v>#VALUE!</v>
      </c>
      <c r="AA830" s="275" t="e">
        <f t="shared" si="279"/>
        <v>#VALUE!</v>
      </c>
      <c r="AB830" s="275" t="e">
        <f t="shared" si="279"/>
        <v>#VALUE!</v>
      </c>
      <c r="AC830" s="275" t="e">
        <f t="shared" si="279"/>
        <v>#VALUE!</v>
      </c>
      <c r="AD830" s="275" t="e">
        <f t="shared" si="279"/>
        <v>#VALUE!</v>
      </c>
      <c r="AE830" s="276" t="e">
        <f t="shared" si="269"/>
        <v>#VALUE!</v>
      </c>
    </row>
    <row r="831" spans="1:31">
      <c r="A831" s="133" t="e">
        <f t="shared" si="270"/>
        <v>#VALUE!</v>
      </c>
      <c r="B831" s="134" t="e">
        <f t="shared" si="271"/>
        <v>#VALUE!</v>
      </c>
      <c r="C831" s="134" t="e">
        <f t="shared" si="272"/>
        <v>#VALUE!</v>
      </c>
      <c r="D831" s="135" t="e">
        <f t="shared" si="273"/>
        <v>#VALUE!</v>
      </c>
      <c r="E831" s="150" t="e">
        <f t="shared" si="261"/>
        <v>#VALUE!</v>
      </c>
      <c r="F831" s="150" t="e">
        <f t="shared" si="262"/>
        <v>#VALUE!</v>
      </c>
      <c r="G831" s="136" t="e">
        <f t="shared" si="263"/>
        <v>#VALUE!</v>
      </c>
      <c r="H831" s="148" t="e">
        <f t="shared" si="267"/>
        <v>#VALUE!</v>
      </c>
      <c r="I831" s="148" t="e">
        <f t="shared" si="274"/>
        <v>#VALUE!</v>
      </c>
      <c r="J831" s="148" t="e">
        <f t="shared" si="264"/>
        <v>#VALUE!</v>
      </c>
      <c r="K831" s="148" t="e">
        <f t="shared" si="275"/>
        <v>#VALUE!</v>
      </c>
      <c r="L831" s="148" t="e">
        <f t="shared" si="276"/>
        <v>#VALUE!</v>
      </c>
      <c r="M831" s="148" t="e">
        <f t="shared" si="265"/>
        <v>#VALUE!</v>
      </c>
      <c r="N831" s="148" t="e">
        <f t="shared" si="268"/>
        <v>#VALUE!</v>
      </c>
      <c r="O831" s="148"/>
      <c r="P831" s="148"/>
      <c r="Q831" s="148" t="e">
        <f t="shared" si="277"/>
        <v>#VALUE!</v>
      </c>
      <c r="R831" s="148" t="e">
        <f t="shared" si="278"/>
        <v>#VALUE!</v>
      </c>
      <c r="S831" s="137" t="e">
        <f t="shared" si="266"/>
        <v>#VALUE!</v>
      </c>
      <c r="T831" s="275" t="e">
        <f t="shared" si="259"/>
        <v>#VALUE!</v>
      </c>
      <c r="U831" s="275" t="e">
        <f t="shared" si="279"/>
        <v>#VALUE!</v>
      </c>
      <c r="V831" s="275" t="e">
        <f t="shared" si="279"/>
        <v>#VALUE!</v>
      </c>
      <c r="W831" s="275" t="e">
        <f t="shared" si="279"/>
        <v>#VALUE!</v>
      </c>
      <c r="X831" s="275" t="e">
        <f t="shared" si="279"/>
        <v>#VALUE!</v>
      </c>
      <c r="Y831" s="275" t="e">
        <f t="shared" si="279"/>
        <v>#VALUE!</v>
      </c>
      <c r="Z831" s="275" t="e">
        <f t="shared" si="279"/>
        <v>#VALUE!</v>
      </c>
      <c r="AA831" s="275" t="e">
        <f t="shared" si="279"/>
        <v>#VALUE!</v>
      </c>
      <c r="AB831" s="275" t="e">
        <f t="shared" si="279"/>
        <v>#VALUE!</v>
      </c>
      <c r="AC831" s="275" t="e">
        <f t="shared" si="279"/>
        <v>#VALUE!</v>
      </c>
      <c r="AD831" s="275" t="e">
        <f t="shared" si="279"/>
        <v>#VALUE!</v>
      </c>
      <c r="AE831" s="276" t="e">
        <f t="shared" si="269"/>
        <v>#VALUE!</v>
      </c>
    </row>
    <row r="832" spans="1:31">
      <c r="A832" s="133" t="e">
        <f t="shared" si="270"/>
        <v>#VALUE!</v>
      </c>
      <c r="B832" s="134" t="e">
        <f t="shared" si="271"/>
        <v>#VALUE!</v>
      </c>
      <c r="C832" s="134" t="e">
        <f t="shared" si="272"/>
        <v>#VALUE!</v>
      </c>
      <c r="D832" s="135" t="e">
        <f t="shared" si="273"/>
        <v>#VALUE!</v>
      </c>
      <c r="E832" s="150" t="e">
        <f t="shared" si="261"/>
        <v>#VALUE!</v>
      </c>
      <c r="F832" s="150" t="e">
        <f t="shared" si="262"/>
        <v>#VALUE!</v>
      </c>
      <c r="G832" s="136" t="e">
        <f t="shared" si="263"/>
        <v>#VALUE!</v>
      </c>
      <c r="H832" s="148" t="e">
        <f t="shared" si="267"/>
        <v>#VALUE!</v>
      </c>
      <c r="I832" s="148" t="e">
        <f t="shared" si="274"/>
        <v>#VALUE!</v>
      </c>
      <c r="J832" s="148" t="e">
        <f t="shared" si="264"/>
        <v>#VALUE!</v>
      </c>
      <c r="K832" s="148" t="e">
        <f t="shared" si="275"/>
        <v>#VALUE!</v>
      </c>
      <c r="L832" s="148" t="e">
        <f t="shared" si="276"/>
        <v>#VALUE!</v>
      </c>
      <c r="M832" s="148" t="e">
        <f t="shared" si="265"/>
        <v>#VALUE!</v>
      </c>
      <c r="N832" s="148" t="e">
        <f t="shared" si="268"/>
        <v>#VALUE!</v>
      </c>
      <c r="O832" s="148"/>
      <c r="P832" s="148"/>
      <c r="Q832" s="148" t="e">
        <f t="shared" si="277"/>
        <v>#VALUE!</v>
      </c>
      <c r="R832" s="148" t="e">
        <f t="shared" si="278"/>
        <v>#VALUE!</v>
      </c>
      <c r="S832" s="137" t="e">
        <f t="shared" si="266"/>
        <v>#VALUE!</v>
      </c>
      <c r="T832" s="275" t="e">
        <f t="shared" si="259"/>
        <v>#VALUE!</v>
      </c>
      <c r="U832" s="275" t="e">
        <f t="shared" si="279"/>
        <v>#VALUE!</v>
      </c>
      <c r="V832" s="275" t="e">
        <f t="shared" si="279"/>
        <v>#VALUE!</v>
      </c>
      <c r="W832" s="275" t="e">
        <f t="shared" si="279"/>
        <v>#VALUE!</v>
      </c>
      <c r="X832" s="275" t="e">
        <f t="shared" si="279"/>
        <v>#VALUE!</v>
      </c>
      <c r="Y832" s="275" t="e">
        <f t="shared" si="279"/>
        <v>#VALUE!</v>
      </c>
      <c r="Z832" s="275" t="e">
        <f t="shared" si="279"/>
        <v>#VALUE!</v>
      </c>
      <c r="AA832" s="275" t="e">
        <f t="shared" si="279"/>
        <v>#VALUE!</v>
      </c>
      <c r="AB832" s="275" t="e">
        <f t="shared" si="279"/>
        <v>#VALUE!</v>
      </c>
      <c r="AC832" s="275" t="e">
        <f t="shared" si="279"/>
        <v>#VALUE!</v>
      </c>
      <c r="AD832" s="275" t="e">
        <f t="shared" si="279"/>
        <v>#VALUE!</v>
      </c>
      <c r="AE832" s="276" t="e">
        <f t="shared" si="269"/>
        <v>#VALUE!</v>
      </c>
    </row>
    <row r="833" spans="1:31">
      <c r="A833" s="133" t="e">
        <f t="shared" si="270"/>
        <v>#VALUE!</v>
      </c>
      <c r="B833" s="134" t="e">
        <f t="shared" si="271"/>
        <v>#VALUE!</v>
      </c>
      <c r="C833" s="134" t="e">
        <f t="shared" si="272"/>
        <v>#VALUE!</v>
      </c>
      <c r="D833" s="135" t="e">
        <f t="shared" si="273"/>
        <v>#VALUE!</v>
      </c>
      <c r="E833" s="150" t="e">
        <f t="shared" si="261"/>
        <v>#VALUE!</v>
      </c>
      <c r="F833" s="150" t="e">
        <f t="shared" si="262"/>
        <v>#VALUE!</v>
      </c>
      <c r="G833" s="136" t="e">
        <f t="shared" si="263"/>
        <v>#VALUE!</v>
      </c>
      <c r="H833" s="148" t="e">
        <f t="shared" si="267"/>
        <v>#VALUE!</v>
      </c>
      <c r="I833" s="148" t="e">
        <f t="shared" si="274"/>
        <v>#VALUE!</v>
      </c>
      <c r="J833" s="148" t="e">
        <f t="shared" si="264"/>
        <v>#VALUE!</v>
      </c>
      <c r="K833" s="148" t="e">
        <f t="shared" si="275"/>
        <v>#VALUE!</v>
      </c>
      <c r="L833" s="148" t="e">
        <f t="shared" si="276"/>
        <v>#VALUE!</v>
      </c>
      <c r="M833" s="148" t="e">
        <f t="shared" si="265"/>
        <v>#VALUE!</v>
      </c>
      <c r="N833" s="148" t="e">
        <f t="shared" si="268"/>
        <v>#VALUE!</v>
      </c>
      <c r="O833" s="148"/>
      <c r="P833" s="148"/>
      <c r="Q833" s="148" t="e">
        <f t="shared" si="277"/>
        <v>#VALUE!</v>
      </c>
      <c r="R833" s="148" t="e">
        <f t="shared" si="278"/>
        <v>#VALUE!</v>
      </c>
      <c r="S833" s="137" t="e">
        <f t="shared" si="266"/>
        <v>#VALUE!</v>
      </c>
      <c r="T833" s="275" t="e">
        <f t="shared" si="259"/>
        <v>#VALUE!</v>
      </c>
      <c r="U833" s="275" t="e">
        <f t="shared" si="279"/>
        <v>#VALUE!</v>
      </c>
      <c r="V833" s="275" t="e">
        <f t="shared" si="279"/>
        <v>#VALUE!</v>
      </c>
      <c r="W833" s="275" t="e">
        <f t="shared" si="279"/>
        <v>#VALUE!</v>
      </c>
      <c r="X833" s="275" t="e">
        <f t="shared" si="279"/>
        <v>#VALUE!</v>
      </c>
      <c r="Y833" s="275" t="e">
        <f t="shared" si="279"/>
        <v>#VALUE!</v>
      </c>
      <c r="Z833" s="275" t="e">
        <f t="shared" si="279"/>
        <v>#VALUE!</v>
      </c>
      <c r="AA833" s="275" t="e">
        <f t="shared" si="279"/>
        <v>#VALUE!</v>
      </c>
      <c r="AB833" s="275" t="e">
        <f t="shared" si="279"/>
        <v>#VALUE!</v>
      </c>
      <c r="AC833" s="275" t="e">
        <f t="shared" si="279"/>
        <v>#VALUE!</v>
      </c>
      <c r="AD833" s="275" t="e">
        <f t="shared" si="279"/>
        <v>#VALUE!</v>
      </c>
      <c r="AE833" s="276" t="e">
        <f t="shared" si="269"/>
        <v>#VALUE!</v>
      </c>
    </row>
    <row r="834" spans="1:31">
      <c r="A834" s="133" t="e">
        <f t="shared" si="270"/>
        <v>#VALUE!</v>
      </c>
      <c r="B834" s="134" t="e">
        <f t="shared" si="271"/>
        <v>#VALUE!</v>
      </c>
      <c r="C834" s="134" t="e">
        <f t="shared" si="272"/>
        <v>#VALUE!</v>
      </c>
      <c r="D834" s="135" t="e">
        <f t="shared" si="273"/>
        <v>#VALUE!</v>
      </c>
      <c r="E834" s="150" t="e">
        <f t="shared" si="261"/>
        <v>#VALUE!</v>
      </c>
      <c r="F834" s="150" t="e">
        <f t="shared" si="262"/>
        <v>#VALUE!</v>
      </c>
      <c r="G834" s="136" t="e">
        <f t="shared" si="263"/>
        <v>#VALUE!</v>
      </c>
      <c r="H834" s="148" t="e">
        <f t="shared" si="267"/>
        <v>#VALUE!</v>
      </c>
      <c r="I834" s="148" t="e">
        <f t="shared" si="274"/>
        <v>#VALUE!</v>
      </c>
      <c r="J834" s="148" t="e">
        <f t="shared" si="264"/>
        <v>#VALUE!</v>
      </c>
      <c r="K834" s="148" t="e">
        <f t="shared" si="275"/>
        <v>#VALUE!</v>
      </c>
      <c r="L834" s="148" t="e">
        <f t="shared" si="276"/>
        <v>#VALUE!</v>
      </c>
      <c r="M834" s="148" t="e">
        <f t="shared" si="265"/>
        <v>#VALUE!</v>
      </c>
      <c r="N834" s="148" t="e">
        <f t="shared" si="268"/>
        <v>#VALUE!</v>
      </c>
      <c r="O834" s="148"/>
      <c r="P834" s="148"/>
      <c r="Q834" s="148" t="e">
        <f t="shared" si="277"/>
        <v>#VALUE!</v>
      </c>
      <c r="R834" s="148" t="e">
        <f t="shared" si="278"/>
        <v>#VALUE!</v>
      </c>
      <c r="S834" s="137" t="e">
        <f t="shared" si="266"/>
        <v>#VALUE!</v>
      </c>
      <c r="T834" s="275" t="e">
        <f t="shared" si="259"/>
        <v>#VALUE!</v>
      </c>
      <c r="U834" s="275" t="e">
        <f t="shared" si="279"/>
        <v>#VALUE!</v>
      </c>
      <c r="V834" s="275" t="e">
        <f t="shared" ref="U834:AD859" si="280">MAX(0,MIN(MAX(0,$M834),V$7)-V$6)</f>
        <v>#VALUE!</v>
      </c>
      <c r="W834" s="275" t="e">
        <f t="shared" si="280"/>
        <v>#VALUE!</v>
      </c>
      <c r="X834" s="275" t="e">
        <f t="shared" si="280"/>
        <v>#VALUE!</v>
      </c>
      <c r="Y834" s="275" t="e">
        <f t="shared" si="280"/>
        <v>#VALUE!</v>
      </c>
      <c r="Z834" s="275" t="e">
        <f t="shared" si="280"/>
        <v>#VALUE!</v>
      </c>
      <c r="AA834" s="275" t="e">
        <f t="shared" si="280"/>
        <v>#VALUE!</v>
      </c>
      <c r="AB834" s="275" t="e">
        <f t="shared" si="280"/>
        <v>#VALUE!</v>
      </c>
      <c r="AC834" s="275" t="e">
        <f t="shared" si="280"/>
        <v>#VALUE!</v>
      </c>
      <c r="AD834" s="275" t="e">
        <f t="shared" si="280"/>
        <v>#VALUE!</v>
      </c>
      <c r="AE834" s="276" t="e">
        <f t="shared" si="269"/>
        <v>#VALUE!</v>
      </c>
    </row>
    <row r="835" spans="1:31">
      <c r="A835" s="133" t="e">
        <f t="shared" si="270"/>
        <v>#VALUE!</v>
      </c>
      <c r="B835" s="134" t="e">
        <f t="shared" si="271"/>
        <v>#VALUE!</v>
      </c>
      <c r="C835" s="134" t="e">
        <f t="shared" si="272"/>
        <v>#VALUE!</v>
      </c>
      <c r="D835" s="135" t="e">
        <f t="shared" si="273"/>
        <v>#VALUE!</v>
      </c>
      <c r="E835" s="150" t="e">
        <f t="shared" si="261"/>
        <v>#VALUE!</v>
      </c>
      <c r="F835" s="150" t="e">
        <f t="shared" si="262"/>
        <v>#VALUE!</v>
      </c>
      <c r="G835" s="136" t="e">
        <f t="shared" si="263"/>
        <v>#VALUE!</v>
      </c>
      <c r="H835" s="148" t="e">
        <f t="shared" si="267"/>
        <v>#VALUE!</v>
      </c>
      <c r="I835" s="148" t="e">
        <f t="shared" si="274"/>
        <v>#VALUE!</v>
      </c>
      <c r="J835" s="148" t="e">
        <f t="shared" si="264"/>
        <v>#VALUE!</v>
      </c>
      <c r="K835" s="148" t="e">
        <f t="shared" si="275"/>
        <v>#VALUE!</v>
      </c>
      <c r="L835" s="148" t="e">
        <f t="shared" si="276"/>
        <v>#VALUE!</v>
      </c>
      <c r="M835" s="148" t="e">
        <f t="shared" si="265"/>
        <v>#VALUE!</v>
      </c>
      <c r="N835" s="148" t="e">
        <f t="shared" si="268"/>
        <v>#VALUE!</v>
      </c>
      <c r="O835" s="148"/>
      <c r="P835" s="148"/>
      <c r="Q835" s="148" t="e">
        <f t="shared" si="277"/>
        <v>#VALUE!</v>
      </c>
      <c r="R835" s="148" t="e">
        <f t="shared" si="278"/>
        <v>#VALUE!</v>
      </c>
      <c r="S835" s="137" t="e">
        <f t="shared" si="266"/>
        <v>#VALUE!</v>
      </c>
      <c r="T835" s="275" t="e">
        <f t="shared" si="259"/>
        <v>#VALUE!</v>
      </c>
      <c r="U835" s="275" t="e">
        <f t="shared" si="280"/>
        <v>#VALUE!</v>
      </c>
      <c r="V835" s="275" t="e">
        <f t="shared" si="280"/>
        <v>#VALUE!</v>
      </c>
      <c r="W835" s="275" t="e">
        <f t="shared" si="280"/>
        <v>#VALUE!</v>
      </c>
      <c r="X835" s="275" t="e">
        <f t="shared" si="280"/>
        <v>#VALUE!</v>
      </c>
      <c r="Y835" s="275" t="e">
        <f t="shared" si="280"/>
        <v>#VALUE!</v>
      </c>
      <c r="Z835" s="275" t="e">
        <f t="shared" si="280"/>
        <v>#VALUE!</v>
      </c>
      <c r="AA835" s="275" t="e">
        <f t="shared" si="280"/>
        <v>#VALUE!</v>
      </c>
      <c r="AB835" s="275" t="e">
        <f t="shared" si="280"/>
        <v>#VALUE!</v>
      </c>
      <c r="AC835" s="275" t="e">
        <f t="shared" si="280"/>
        <v>#VALUE!</v>
      </c>
      <c r="AD835" s="275" t="e">
        <f t="shared" si="280"/>
        <v>#VALUE!</v>
      </c>
      <c r="AE835" s="276" t="e">
        <f t="shared" si="269"/>
        <v>#VALUE!</v>
      </c>
    </row>
    <row r="836" spans="1:31">
      <c r="A836" s="133" t="e">
        <f t="shared" si="270"/>
        <v>#VALUE!</v>
      </c>
      <c r="B836" s="134" t="e">
        <f t="shared" si="271"/>
        <v>#VALUE!</v>
      </c>
      <c r="C836" s="134" t="e">
        <f t="shared" si="272"/>
        <v>#VALUE!</v>
      </c>
      <c r="D836" s="135" t="e">
        <f t="shared" si="273"/>
        <v>#VALUE!</v>
      </c>
      <c r="E836" s="150" t="e">
        <f t="shared" si="261"/>
        <v>#VALUE!</v>
      </c>
      <c r="F836" s="150" t="e">
        <f t="shared" si="262"/>
        <v>#VALUE!</v>
      </c>
      <c r="G836" s="136" t="e">
        <f t="shared" si="263"/>
        <v>#VALUE!</v>
      </c>
      <c r="H836" s="148" t="e">
        <f t="shared" si="267"/>
        <v>#VALUE!</v>
      </c>
      <c r="I836" s="148" t="e">
        <f t="shared" si="274"/>
        <v>#VALUE!</v>
      </c>
      <c r="J836" s="148" t="e">
        <f t="shared" si="264"/>
        <v>#VALUE!</v>
      </c>
      <c r="K836" s="148" t="e">
        <f t="shared" si="275"/>
        <v>#VALUE!</v>
      </c>
      <c r="L836" s="148" t="e">
        <f t="shared" si="276"/>
        <v>#VALUE!</v>
      </c>
      <c r="M836" s="148" t="e">
        <f t="shared" si="265"/>
        <v>#VALUE!</v>
      </c>
      <c r="N836" s="148" t="e">
        <f t="shared" si="268"/>
        <v>#VALUE!</v>
      </c>
      <c r="O836" s="148"/>
      <c r="P836" s="148"/>
      <c r="Q836" s="148" t="e">
        <f t="shared" si="277"/>
        <v>#VALUE!</v>
      </c>
      <c r="R836" s="148" t="e">
        <f t="shared" si="278"/>
        <v>#VALUE!</v>
      </c>
      <c r="S836" s="137" t="e">
        <f t="shared" si="266"/>
        <v>#VALUE!</v>
      </c>
      <c r="T836" s="275" t="e">
        <f t="shared" si="259"/>
        <v>#VALUE!</v>
      </c>
      <c r="U836" s="275" t="e">
        <f t="shared" si="280"/>
        <v>#VALUE!</v>
      </c>
      <c r="V836" s="275" t="e">
        <f t="shared" si="280"/>
        <v>#VALUE!</v>
      </c>
      <c r="W836" s="275" t="e">
        <f t="shared" si="280"/>
        <v>#VALUE!</v>
      </c>
      <c r="X836" s="275" t="e">
        <f t="shared" si="280"/>
        <v>#VALUE!</v>
      </c>
      <c r="Y836" s="275" t="e">
        <f t="shared" si="280"/>
        <v>#VALUE!</v>
      </c>
      <c r="Z836" s="275" t="e">
        <f t="shared" si="280"/>
        <v>#VALUE!</v>
      </c>
      <c r="AA836" s="275" t="e">
        <f t="shared" si="280"/>
        <v>#VALUE!</v>
      </c>
      <c r="AB836" s="275" t="e">
        <f t="shared" si="280"/>
        <v>#VALUE!</v>
      </c>
      <c r="AC836" s="275" t="e">
        <f t="shared" si="280"/>
        <v>#VALUE!</v>
      </c>
      <c r="AD836" s="275" t="e">
        <f t="shared" si="280"/>
        <v>#VALUE!</v>
      </c>
      <c r="AE836" s="276" t="e">
        <f t="shared" si="269"/>
        <v>#VALUE!</v>
      </c>
    </row>
    <row r="837" spans="1:31">
      <c r="A837" s="133" t="e">
        <f t="shared" si="270"/>
        <v>#VALUE!</v>
      </c>
      <c r="B837" s="134" t="e">
        <f t="shared" si="271"/>
        <v>#VALUE!</v>
      </c>
      <c r="C837" s="134" t="e">
        <f t="shared" si="272"/>
        <v>#VALUE!</v>
      </c>
      <c r="D837" s="135" t="e">
        <f t="shared" si="273"/>
        <v>#VALUE!</v>
      </c>
      <c r="E837" s="150" t="e">
        <f t="shared" si="261"/>
        <v>#VALUE!</v>
      </c>
      <c r="F837" s="150" t="e">
        <f t="shared" si="262"/>
        <v>#VALUE!</v>
      </c>
      <c r="G837" s="136" t="e">
        <f t="shared" si="263"/>
        <v>#VALUE!</v>
      </c>
      <c r="H837" s="148" t="e">
        <f t="shared" si="267"/>
        <v>#VALUE!</v>
      </c>
      <c r="I837" s="148" t="e">
        <f t="shared" si="274"/>
        <v>#VALUE!</v>
      </c>
      <c r="J837" s="148" t="e">
        <f t="shared" si="264"/>
        <v>#VALUE!</v>
      </c>
      <c r="K837" s="148" t="e">
        <f t="shared" si="275"/>
        <v>#VALUE!</v>
      </c>
      <c r="L837" s="148" t="e">
        <f t="shared" si="276"/>
        <v>#VALUE!</v>
      </c>
      <c r="M837" s="148" t="e">
        <f t="shared" si="265"/>
        <v>#VALUE!</v>
      </c>
      <c r="N837" s="148" t="e">
        <f t="shared" si="268"/>
        <v>#VALUE!</v>
      </c>
      <c r="O837" s="148"/>
      <c r="P837" s="148"/>
      <c r="Q837" s="148" t="e">
        <f t="shared" si="277"/>
        <v>#VALUE!</v>
      </c>
      <c r="R837" s="148" t="e">
        <f t="shared" si="278"/>
        <v>#VALUE!</v>
      </c>
      <c r="S837" s="137" t="e">
        <f t="shared" si="266"/>
        <v>#VALUE!</v>
      </c>
      <c r="T837" s="275" t="e">
        <f t="shared" ref="T837:T900" si="281">MAX(0,MIN(MAX(0,$M837),T$7)-T$6)</f>
        <v>#VALUE!</v>
      </c>
      <c r="U837" s="275" t="e">
        <f t="shared" si="280"/>
        <v>#VALUE!</v>
      </c>
      <c r="V837" s="275" t="e">
        <f t="shared" si="280"/>
        <v>#VALUE!</v>
      </c>
      <c r="W837" s="275" t="e">
        <f t="shared" si="280"/>
        <v>#VALUE!</v>
      </c>
      <c r="X837" s="275" t="e">
        <f t="shared" si="280"/>
        <v>#VALUE!</v>
      </c>
      <c r="Y837" s="275" t="e">
        <f t="shared" si="280"/>
        <v>#VALUE!</v>
      </c>
      <c r="Z837" s="275" t="e">
        <f t="shared" si="280"/>
        <v>#VALUE!</v>
      </c>
      <c r="AA837" s="275" t="e">
        <f t="shared" si="280"/>
        <v>#VALUE!</v>
      </c>
      <c r="AB837" s="275" t="e">
        <f t="shared" si="280"/>
        <v>#VALUE!</v>
      </c>
      <c r="AC837" s="275" t="e">
        <f t="shared" si="280"/>
        <v>#VALUE!</v>
      </c>
      <c r="AD837" s="275" t="e">
        <f t="shared" si="280"/>
        <v>#VALUE!</v>
      </c>
      <c r="AE837" s="276" t="e">
        <f t="shared" si="269"/>
        <v>#VALUE!</v>
      </c>
    </row>
    <row r="838" spans="1:31">
      <c r="A838" s="133" t="e">
        <f t="shared" si="270"/>
        <v>#VALUE!</v>
      </c>
      <c r="B838" s="134" t="e">
        <f t="shared" si="271"/>
        <v>#VALUE!</v>
      </c>
      <c r="C838" s="134" t="e">
        <f t="shared" si="272"/>
        <v>#VALUE!</v>
      </c>
      <c r="D838" s="135" t="e">
        <f t="shared" si="273"/>
        <v>#VALUE!</v>
      </c>
      <c r="E838" s="150" t="e">
        <f t="shared" si="261"/>
        <v>#VALUE!</v>
      </c>
      <c r="F838" s="150" t="e">
        <f t="shared" si="262"/>
        <v>#VALUE!</v>
      </c>
      <c r="G838" s="136" t="e">
        <f t="shared" si="263"/>
        <v>#VALUE!</v>
      </c>
      <c r="H838" s="148" t="e">
        <f t="shared" si="267"/>
        <v>#VALUE!</v>
      </c>
      <c r="I838" s="148" t="e">
        <f t="shared" si="274"/>
        <v>#VALUE!</v>
      </c>
      <c r="J838" s="148" t="e">
        <f t="shared" si="264"/>
        <v>#VALUE!</v>
      </c>
      <c r="K838" s="148" t="e">
        <f t="shared" si="275"/>
        <v>#VALUE!</v>
      </c>
      <c r="L838" s="148" t="e">
        <f t="shared" si="276"/>
        <v>#VALUE!</v>
      </c>
      <c r="M838" s="148" t="e">
        <f t="shared" si="265"/>
        <v>#VALUE!</v>
      </c>
      <c r="N838" s="148" t="e">
        <f t="shared" si="268"/>
        <v>#VALUE!</v>
      </c>
      <c r="O838" s="148"/>
      <c r="P838" s="148"/>
      <c r="Q838" s="148" t="e">
        <f t="shared" si="277"/>
        <v>#VALUE!</v>
      </c>
      <c r="R838" s="148" t="e">
        <f t="shared" si="278"/>
        <v>#VALUE!</v>
      </c>
      <c r="S838" s="137" t="e">
        <f t="shared" si="266"/>
        <v>#VALUE!</v>
      </c>
      <c r="T838" s="275" t="e">
        <f t="shared" si="281"/>
        <v>#VALUE!</v>
      </c>
      <c r="U838" s="275" t="e">
        <f t="shared" si="280"/>
        <v>#VALUE!</v>
      </c>
      <c r="V838" s="275" t="e">
        <f t="shared" si="280"/>
        <v>#VALUE!</v>
      </c>
      <c r="W838" s="275" t="e">
        <f t="shared" si="280"/>
        <v>#VALUE!</v>
      </c>
      <c r="X838" s="275" t="e">
        <f t="shared" si="280"/>
        <v>#VALUE!</v>
      </c>
      <c r="Y838" s="275" t="e">
        <f t="shared" si="280"/>
        <v>#VALUE!</v>
      </c>
      <c r="Z838" s="275" t="e">
        <f t="shared" si="280"/>
        <v>#VALUE!</v>
      </c>
      <c r="AA838" s="275" t="e">
        <f t="shared" si="280"/>
        <v>#VALUE!</v>
      </c>
      <c r="AB838" s="275" t="e">
        <f t="shared" si="280"/>
        <v>#VALUE!</v>
      </c>
      <c r="AC838" s="275" t="e">
        <f t="shared" si="280"/>
        <v>#VALUE!</v>
      </c>
      <c r="AD838" s="275" t="e">
        <f t="shared" si="280"/>
        <v>#VALUE!</v>
      </c>
      <c r="AE838" s="276" t="e">
        <f t="shared" si="269"/>
        <v>#VALUE!</v>
      </c>
    </row>
    <row r="839" spans="1:31">
      <c r="A839" s="133" t="e">
        <f t="shared" si="270"/>
        <v>#VALUE!</v>
      </c>
      <c r="B839" s="134" t="e">
        <f t="shared" si="271"/>
        <v>#VALUE!</v>
      </c>
      <c r="C839" s="134" t="e">
        <f t="shared" si="272"/>
        <v>#VALUE!</v>
      </c>
      <c r="D839" s="135" t="e">
        <f t="shared" si="273"/>
        <v>#VALUE!</v>
      </c>
      <c r="E839" s="150" t="e">
        <f t="shared" si="261"/>
        <v>#VALUE!</v>
      </c>
      <c r="F839" s="150" t="e">
        <f t="shared" si="262"/>
        <v>#VALUE!</v>
      </c>
      <c r="G839" s="136" t="e">
        <f t="shared" si="263"/>
        <v>#VALUE!</v>
      </c>
      <c r="H839" s="148" t="e">
        <f t="shared" si="267"/>
        <v>#VALUE!</v>
      </c>
      <c r="I839" s="148" t="e">
        <f t="shared" si="274"/>
        <v>#VALUE!</v>
      </c>
      <c r="J839" s="148" t="e">
        <f t="shared" si="264"/>
        <v>#VALUE!</v>
      </c>
      <c r="K839" s="148" t="e">
        <f t="shared" si="275"/>
        <v>#VALUE!</v>
      </c>
      <c r="L839" s="148" t="e">
        <f t="shared" si="276"/>
        <v>#VALUE!</v>
      </c>
      <c r="M839" s="148" t="e">
        <f t="shared" si="265"/>
        <v>#VALUE!</v>
      </c>
      <c r="N839" s="148" t="e">
        <f t="shared" si="268"/>
        <v>#VALUE!</v>
      </c>
      <c r="O839" s="148"/>
      <c r="P839" s="148"/>
      <c r="Q839" s="148" t="e">
        <f t="shared" si="277"/>
        <v>#VALUE!</v>
      </c>
      <c r="R839" s="148" t="e">
        <f t="shared" si="278"/>
        <v>#VALUE!</v>
      </c>
      <c r="S839" s="137" t="e">
        <f t="shared" si="266"/>
        <v>#VALUE!</v>
      </c>
      <c r="T839" s="275" t="e">
        <f t="shared" si="281"/>
        <v>#VALUE!</v>
      </c>
      <c r="U839" s="275" t="e">
        <f t="shared" si="280"/>
        <v>#VALUE!</v>
      </c>
      <c r="V839" s="275" t="e">
        <f t="shared" si="280"/>
        <v>#VALUE!</v>
      </c>
      <c r="W839" s="275" t="e">
        <f t="shared" si="280"/>
        <v>#VALUE!</v>
      </c>
      <c r="X839" s="275" t="e">
        <f t="shared" si="280"/>
        <v>#VALUE!</v>
      </c>
      <c r="Y839" s="275" t="e">
        <f t="shared" si="280"/>
        <v>#VALUE!</v>
      </c>
      <c r="Z839" s="275" t="e">
        <f t="shared" si="280"/>
        <v>#VALUE!</v>
      </c>
      <c r="AA839" s="275" t="e">
        <f t="shared" si="280"/>
        <v>#VALUE!</v>
      </c>
      <c r="AB839" s="275" t="e">
        <f t="shared" si="280"/>
        <v>#VALUE!</v>
      </c>
      <c r="AC839" s="275" t="e">
        <f t="shared" si="280"/>
        <v>#VALUE!</v>
      </c>
      <c r="AD839" s="275" t="e">
        <f t="shared" si="280"/>
        <v>#VALUE!</v>
      </c>
      <c r="AE839" s="276" t="e">
        <f t="shared" si="269"/>
        <v>#VALUE!</v>
      </c>
    </row>
    <row r="840" spans="1:31">
      <c r="A840" s="133" t="e">
        <f t="shared" si="270"/>
        <v>#VALUE!</v>
      </c>
      <c r="B840" s="134" t="e">
        <f t="shared" si="271"/>
        <v>#VALUE!</v>
      </c>
      <c r="C840" s="134" t="e">
        <f t="shared" si="272"/>
        <v>#VALUE!</v>
      </c>
      <c r="D840" s="135" t="e">
        <f t="shared" si="273"/>
        <v>#VALUE!</v>
      </c>
      <c r="E840" s="150" t="e">
        <f t="shared" si="261"/>
        <v>#VALUE!</v>
      </c>
      <c r="F840" s="150" t="e">
        <f t="shared" si="262"/>
        <v>#VALUE!</v>
      </c>
      <c r="G840" s="136" t="e">
        <f t="shared" si="263"/>
        <v>#VALUE!</v>
      </c>
      <c r="H840" s="148" t="e">
        <f t="shared" si="267"/>
        <v>#VALUE!</v>
      </c>
      <c r="I840" s="148" t="e">
        <f t="shared" si="274"/>
        <v>#VALUE!</v>
      </c>
      <c r="J840" s="148" t="e">
        <f t="shared" si="264"/>
        <v>#VALUE!</v>
      </c>
      <c r="K840" s="148" t="e">
        <f t="shared" si="275"/>
        <v>#VALUE!</v>
      </c>
      <c r="L840" s="148" t="e">
        <f t="shared" si="276"/>
        <v>#VALUE!</v>
      </c>
      <c r="M840" s="148" t="e">
        <f t="shared" si="265"/>
        <v>#VALUE!</v>
      </c>
      <c r="N840" s="148" t="e">
        <f t="shared" si="268"/>
        <v>#VALUE!</v>
      </c>
      <c r="O840" s="148"/>
      <c r="P840" s="148"/>
      <c r="Q840" s="148" t="e">
        <f t="shared" si="277"/>
        <v>#VALUE!</v>
      </c>
      <c r="R840" s="148" t="e">
        <f t="shared" si="278"/>
        <v>#VALUE!</v>
      </c>
      <c r="S840" s="137" t="e">
        <f t="shared" si="266"/>
        <v>#VALUE!</v>
      </c>
      <c r="T840" s="275" t="e">
        <f t="shared" si="281"/>
        <v>#VALUE!</v>
      </c>
      <c r="U840" s="275" t="e">
        <f t="shared" si="280"/>
        <v>#VALUE!</v>
      </c>
      <c r="V840" s="275" t="e">
        <f t="shared" si="280"/>
        <v>#VALUE!</v>
      </c>
      <c r="W840" s="275" t="e">
        <f t="shared" si="280"/>
        <v>#VALUE!</v>
      </c>
      <c r="X840" s="275" t="e">
        <f t="shared" si="280"/>
        <v>#VALUE!</v>
      </c>
      <c r="Y840" s="275" t="e">
        <f t="shared" si="280"/>
        <v>#VALUE!</v>
      </c>
      <c r="Z840" s="275" t="e">
        <f t="shared" si="280"/>
        <v>#VALUE!</v>
      </c>
      <c r="AA840" s="275" t="e">
        <f t="shared" si="280"/>
        <v>#VALUE!</v>
      </c>
      <c r="AB840" s="275" t="e">
        <f t="shared" si="280"/>
        <v>#VALUE!</v>
      </c>
      <c r="AC840" s="275" t="e">
        <f t="shared" si="280"/>
        <v>#VALUE!</v>
      </c>
      <c r="AD840" s="275" t="e">
        <f t="shared" si="280"/>
        <v>#VALUE!</v>
      </c>
      <c r="AE840" s="276" t="e">
        <f t="shared" si="269"/>
        <v>#VALUE!</v>
      </c>
    </row>
    <row r="841" spans="1:31">
      <c r="A841" s="133" t="e">
        <f t="shared" si="270"/>
        <v>#VALUE!</v>
      </c>
      <c r="B841" s="134" t="e">
        <f t="shared" si="271"/>
        <v>#VALUE!</v>
      </c>
      <c r="C841" s="134" t="e">
        <f t="shared" si="272"/>
        <v>#VALUE!</v>
      </c>
      <c r="D841" s="135" t="e">
        <f t="shared" si="273"/>
        <v>#VALUE!</v>
      </c>
      <c r="E841" s="150" t="e">
        <f t="shared" si="261"/>
        <v>#VALUE!</v>
      </c>
      <c r="F841" s="150" t="e">
        <f t="shared" si="262"/>
        <v>#VALUE!</v>
      </c>
      <c r="G841" s="136" t="e">
        <f t="shared" si="263"/>
        <v>#VALUE!</v>
      </c>
      <c r="H841" s="148" t="e">
        <f t="shared" si="267"/>
        <v>#VALUE!</v>
      </c>
      <c r="I841" s="148" t="e">
        <f t="shared" si="274"/>
        <v>#VALUE!</v>
      </c>
      <c r="J841" s="148" t="e">
        <f t="shared" si="264"/>
        <v>#VALUE!</v>
      </c>
      <c r="K841" s="148" t="e">
        <f t="shared" si="275"/>
        <v>#VALUE!</v>
      </c>
      <c r="L841" s="148" t="e">
        <f t="shared" si="276"/>
        <v>#VALUE!</v>
      </c>
      <c r="M841" s="148" t="e">
        <f t="shared" si="265"/>
        <v>#VALUE!</v>
      </c>
      <c r="N841" s="148" t="e">
        <f t="shared" si="268"/>
        <v>#VALUE!</v>
      </c>
      <c r="O841" s="148"/>
      <c r="P841" s="148"/>
      <c r="Q841" s="148" t="e">
        <f t="shared" si="277"/>
        <v>#VALUE!</v>
      </c>
      <c r="R841" s="148" t="e">
        <f t="shared" si="278"/>
        <v>#VALUE!</v>
      </c>
      <c r="S841" s="137" t="e">
        <f t="shared" si="266"/>
        <v>#VALUE!</v>
      </c>
      <c r="T841" s="275" t="e">
        <f t="shared" si="281"/>
        <v>#VALUE!</v>
      </c>
      <c r="U841" s="275" t="e">
        <f t="shared" si="280"/>
        <v>#VALUE!</v>
      </c>
      <c r="V841" s="275" t="e">
        <f t="shared" si="280"/>
        <v>#VALUE!</v>
      </c>
      <c r="W841" s="275" t="e">
        <f t="shared" si="280"/>
        <v>#VALUE!</v>
      </c>
      <c r="X841" s="275" t="e">
        <f t="shared" si="280"/>
        <v>#VALUE!</v>
      </c>
      <c r="Y841" s="275" t="e">
        <f t="shared" si="280"/>
        <v>#VALUE!</v>
      </c>
      <c r="Z841" s="275" t="e">
        <f t="shared" si="280"/>
        <v>#VALUE!</v>
      </c>
      <c r="AA841" s="275" t="e">
        <f t="shared" si="280"/>
        <v>#VALUE!</v>
      </c>
      <c r="AB841" s="275" t="e">
        <f t="shared" si="280"/>
        <v>#VALUE!</v>
      </c>
      <c r="AC841" s="275" t="e">
        <f t="shared" si="280"/>
        <v>#VALUE!</v>
      </c>
      <c r="AD841" s="275" t="e">
        <f t="shared" si="280"/>
        <v>#VALUE!</v>
      </c>
      <c r="AE841" s="276" t="e">
        <f t="shared" si="269"/>
        <v>#VALUE!</v>
      </c>
    </row>
    <row r="842" spans="1:31">
      <c r="A842" s="133" t="e">
        <f t="shared" si="270"/>
        <v>#VALUE!</v>
      </c>
      <c r="B842" s="134" t="e">
        <f t="shared" si="271"/>
        <v>#VALUE!</v>
      </c>
      <c r="C842" s="134" t="e">
        <f t="shared" si="272"/>
        <v>#VALUE!</v>
      </c>
      <c r="D842" s="135" t="e">
        <f t="shared" si="273"/>
        <v>#VALUE!</v>
      </c>
      <c r="E842" s="150" t="e">
        <f t="shared" si="261"/>
        <v>#VALUE!</v>
      </c>
      <c r="F842" s="150" t="e">
        <f t="shared" si="262"/>
        <v>#VALUE!</v>
      </c>
      <c r="G842" s="136" t="e">
        <f t="shared" si="263"/>
        <v>#VALUE!</v>
      </c>
      <c r="H842" s="148" t="e">
        <f t="shared" si="267"/>
        <v>#VALUE!</v>
      </c>
      <c r="I842" s="148" t="e">
        <f t="shared" si="274"/>
        <v>#VALUE!</v>
      </c>
      <c r="J842" s="148" t="e">
        <f t="shared" si="264"/>
        <v>#VALUE!</v>
      </c>
      <c r="K842" s="148" t="e">
        <f t="shared" si="275"/>
        <v>#VALUE!</v>
      </c>
      <c r="L842" s="148" t="e">
        <f t="shared" si="276"/>
        <v>#VALUE!</v>
      </c>
      <c r="M842" s="148" t="e">
        <f t="shared" si="265"/>
        <v>#VALUE!</v>
      </c>
      <c r="N842" s="148" t="e">
        <f t="shared" si="268"/>
        <v>#VALUE!</v>
      </c>
      <c r="O842" s="148"/>
      <c r="P842" s="148"/>
      <c r="Q842" s="148" t="e">
        <f t="shared" si="277"/>
        <v>#VALUE!</v>
      </c>
      <c r="R842" s="148" t="e">
        <f t="shared" si="278"/>
        <v>#VALUE!</v>
      </c>
      <c r="S842" s="137" t="e">
        <f t="shared" si="266"/>
        <v>#VALUE!</v>
      </c>
      <c r="T842" s="275" t="e">
        <f t="shared" si="281"/>
        <v>#VALUE!</v>
      </c>
      <c r="U842" s="275" t="e">
        <f t="shared" si="280"/>
        <v>#VALUE!</v>
      </c>
      <c r="V842" s="275" t="e">
        <f t="shared" si="280"/>
        <v>#VALUE!</v>
      </c>
      <c r="W842" s="275" t="e">
        <f t="shared" si="280"/>
        <v>#VALUE!</v>
      </c>
      <c r="X842" s="275" t="e">
        <f t="shared" si="280"/>
        <v>#VALUE!</v>
      </c>
      <c r="Y842" s="275" t="e">
        <f t="shared" si="280"/>
        <v>#VALUE!</v>
      </c>
      <c r="Z842" s="275" t="e">
        <f t="shared" si="280"/>
        <v>#VALUE!</v>
      </c>
      <c r="AA842" s="275" t="e">
        <f t="shared" si="280"/>
        <v>#VALUE!</v>
      </c>
      <c r="AB842" s="275" t="e">
        <f t="shared" si="280"/>
        <v>#VALUE!</v>
      </c>
      <c r="AC842" s="275" t="e">
        <f t="shared" si="280"/>
        <v>#VALUE!</v>
      </c>
      <c r="AD842" s="275" t="e">
        <f t="shared" si="280"/>
        <v>#VALUE!</v>
      </c>
      <c r="AE842" s="276" t="e">
        <f t="shared" si="269"/>
        <v>#VALUE!</v>
      </c>
    </row>
    <row r="843" spans="1:31">
      <c r="A843" s="133" t="e">
        <f t="shared" si="270"/>
        <v>#VALUE!</v>
      </c>
      <c r="B843" s="134" t="e">
        <f t="shared" si="271"/>
        <v>#VALUE!</v>
      </c>
      <c r="C843" s="134" t="e">
        <f t="shared" si="272"/>
        <v>#VALUE!</v>
      </c>
      <c r="D843" s="135" t="e">
        <f t="shared" si="273"/>
        <v>#VALUE!</v>
      </c>
      <c r="E843" s="150" t="e">
        <f t="shared" si="261"/>
        <v>#VALUE!</v>
      </c>
      <c r="F843" s="150" t="e">
        <f t="shared" si="262"/>
        <v>#VALUE!</v>
      </c>
      <c r="G843" s="136" t="e">
        <f t="shared" si="263"/>
        <v>#VALUE!</v>
      </c>
      <c r="H843" s="148" t="e">
        <f t="shared" si="267"/>
        <v>#VALUE!</v>
      </c>
      <c r="I843" s="148" t="e">
        <f t="shared" si="274"/>
        <v>#VALUE!</v>
      </c>
      <c r="J843" s="148" t="e">
        <f t="shared" si="264"/>
        <v>#VALUE!</v>
      </c>
      <c r="K843" s="148" t="e">
        <f t="shared" si="275"/>
        <v>#VALUE!</v>
      </c>
      <c r="L843" s="148" t="e">
        <f t="shared" si="276"/>
        <v>#VALUE!</v>
      </c>
      <c r="M843" s="148" t="e">
        <f t="shared" si="265"/>
        <v>#VALUE!</v>
      </c>
      <c r="N843" s="148" t="e">
        <f t="shared" si="268"/>
        <v>#VALUE!</v>
      </c>
      <c r="O843" s="148"/>
      <c r="P843" s="148"/>
      <c r="Q843" s="148" t="e">
        <f t="shared" si="277"/>
        <v>#VALUE!</v>
      </c>
      <c r="R843" s="148" t="e">
        <f t="shared" si="278"/>
        <v>#VALUE!</v>
      </c>
      <c r="S843" s="137" t="e">
        <f t="shared" si="266"/>
        <v>#VALUE!</v>
      </c>
      <c r="T843" s="275" t="e">
        <f t="shared" si="281"/>
        <v>#VALUE!</v>
      </c>
      <c r="U843" s="275" t="e">
        <f t="shared" si="280"/>
        <v>#VALUE!</v>
      </c>
      <c r="V843" s="275" t="e">
        <f t="shared" si="280"/>
        <v>#VALUE!</v>
      </c>
      <c r="W843" s="275" t="e">
        <f t="shared" si="280"/>
        <v>#VALUE!</v>
      </c>
      <c r="X843" s="275" t="e">
        <f t="shared" si="280"/>
        <v>#VALUE!</v>
      </c>
      <c r="Y843" s="275" t="e">
        <f t="shared" si="280"/>
        <v>#VALUE!</v>
      </c>
      <c r="Z843" s="275" t="e">
        <f t="shared" si="280"/>
        <v>#VALUE!</v>
      </c>
      <c r="AA843" s="275" t="e">
        <f t="shared" si="280"/>
        <v>#VALUE!</v>
      </c>
      <c r="AB843" s="275" t="e">
        <f t="shared" si="280"/>
        <v>#VALUE!</v>
      </c>
      <c r="AC843" s="275" t="e">
        <f t="shared" si="280"/>
        <v>#VALUE!</v>
      </c>
      <c r="AD843" s="275" t="e">
        <f t="shared" si="280"/>
        <v>#VALUE!</v>
      </c>
      <c r="AE843" s="276" t="e">
        <f t="shared" si="269"/>
        <v>#VALUE!</v>
      </c>
    </row>
    <row r="844" spans="1:31">
      <c r="A844" s="133" t="e">
        <f t="shared" si="270"/>
        <v>#VALUE!</v>
      </c>
      <c r="B844" s="134" t="e">
        <f t="shared" si="271"/>
        <v>#VALUE!</v>
      </c>
      <c r="C844" s="134" t="e">
        <f t="shared" si="272"/>
        <v>#VALUE!</v>
      </c>
      <c r="D844" s="135" t="e">
        <f t="shared" si="273"/>
        <v>#VALUE!</v>
      </c>
      <c r="E844" s="150" t="e">
        <f t="shared" si="261"/>
        <v>#VALUE!</v>
      </c>
      <c r="F844" s="150" t="e">
        <f t="shared" si="262"/>
        <v>#VALUE!</v>
      </c>
      <c r="G844" s="136" t="e">
        <f t="shared" si="263"/>
        <v>#VALUE!</v>
      </c>
      <c r="H844" s="148" t="e">
        <f t="shared" si="267"/>
        <v>#VALUE!</v>
      </c>
      <c r="I844" s="148" t="e">
        <f t="shared" si="274"/>
        <v>#VALUE!</v>
      </c>
      <c r="J844" s="148" t="e">
        <f t="shared" si="264"/>
        <v>#VALUE!</v>
      </c>
      <c r="K844" s="148" t="e">
        <f t="shared" si="275"/>
        <v>#VALUE!</v>
      </c>
      <c r="L844" s="148" t="e">
        <f t="shared" si="276"/>
        <v>#VALUE!</v>
      </c>
      <c r="M844" s="148" t="e">
        <f t="shared" si="265"/>
        <v>#VALUE!</v>
      </c>
      <c r="N844" s="148" t="e">
        <f t="shared" si="268"/>
        <v>#VALUE!</v>
      </c>
      <c r="O844" s="148"/>
      <c r="P844" s="148"/>
      <c r="Q844" s="148" t="e">
        <f t="shared" si="277"/>
        <v>#VALUE!</v>
      </c>
      <c r="R844" s="148" t="e">
        <f t="shared" si="278"/>
        <v>#VALUE!</v>
      </c>
      <c r="S844" s="137" t="e">
        <f t="shared" si="266"/>
        <v>#VALUE!</v>
      </c>
      <c r="T844" s="275" t="e">
        <f t="shared" si="281"/>
        <v>#VALUE!</v>
      </c>
      <c r="U844" s="275" t="e">
        <f t="shared" si="280"/>
        <v>#VALUE!</v>
      </c>
      <c r="V844" s="275" t="e">
        <f t="shared" si="280"/>
        <v>#VALUE!</v>
      </c>
      <c r="W844" s="275" t="e">
        <f t="shared" si="280"/>
        <v>#VALUE!</v>
      </c>
      <c r="X844" s="275" t="e">
        <f t="shared" si="280"/>
        <v>#VALUE!</v>
      </c>
      <c r="Y844" s="275" t="e">
        <f t="shared" si="280"/>
        <v>#VALUE!</v>
      </c>
      <c r="Z844" s="275" t="e">
        <f t="shared" si="280"/>
        <v>#VALUE!</v>
      </c>
      <c r="AA844" s="275" t="e">
        <f t="shared" si="280"/>
        <v>#VALUE!</v>
      </c>
      <c r="AB844" s="275" t="e">
        <f t="shared" si="280"/>
        <v>#VALUE!</v>
      </c>
      <c r="AC844" s="275" t="e">
        <f t="shared" si="280"/>
        <v>#VALUE!</v>
      </c>
      <c r="AD844" s="275" t="e">
        <f t="shared" si="280"/>
        <v>#VALUE!</v>
      </c>
      <c r="AE844" s="276" t="e">
        <f t="shared" si="269"/>
        <v>#VALUE!</v>
      </c>
    </row>
    <row r="845" spans="1:31">
      <c r="A845" s="133" t="e">
        <f t="shared" si="270"/>
        <v>#VALUE!</v>
      </c>
      <c r="B845" s="134" t="e">
        <f t="shared" si="271"/>
        <v>#VALUE!</v>
      </c>
      <c r="C845" s="134" t="e">
        <f t="shared" si="272"/>
        <v>#VALUE!</v>
      </c>
      <c r="D845" s="135" t="e">
        <f t="shared" si="273"/>
        <v>#VALUE!</v>
      </c>
      <c r="E845" s="150" t="e">
        <f t="shared" si="261"/>
        <v>#VALUE!</v>
      </c>
      <c r="F845" s="150" t="e">
        <f t="shared" si="262"/>
        <v>#VALUE!</v>
      </c>
      <c r="G845" s="136" t="e">
        <f t="shared" si="263"/>
        <v>#VALUE!</v>
      </c>
      <c r="H845" s="148" t="e">
        <f t="shared" si="267"/>
        <v>#VALUE!</v>
      </c>
      <c r="I845" s="148" t="e">
        <f t="shared" si="274"/>
        <v>#VALUE!</v>
      </c>
      <c r="J845" s="148" t="e">
        <f t="shared" si="264"/>
        <v>#VALUE!</v>
      </c>
      <c r="K845" s="148" t="e">
        <f t="shared" si="275"/>
        <v>#VALUE!</v>
      </c>
      <c r="L845" s="148" t="e">
        <f t="shared" si="276"/>
        <v>#VALUE!</v>
      </c>
      <c r="M845" s="148" t="e">
        <f t="shared" si="265"/>
        <v>#VALUE!</v>
      </c>
      <c r="N845" s="148" t="e">
        <f t="shared" si="268"/>
        <v>#VALUE!</v>
      </c>
      <c r="O845" s="148"/>
      <c r="P845" s="148"/>
      <c r="Q845" s="148" t="e">
        <f t="shared" si="277"/>
        <v>#VALUE!</v>
      </c>
      <c r="R845" s="148" t="e">
        <f t="shared" si="278"/>
        <v>#VALUE!</v>
      </c>
      <c r="S845" s="137" t="e">
        <f t="shared" si="266"/>
        <v>#VALUE!</v>
      </c>
      <c r="T845" s="275" t="e">
        <f t="shared" si="281"/>
        <v>#VALUE!</v>
      </c>
      <c r="U845" s="275" t="e">
        <f t="shared" si="280"/>
        <v>#VALUE!</v>
      </c>
      <c r="V845" s="275" t="e">
        <f t="shared" si="280"/>
        <v>#VALUE!</v>
      </c>
      <c r="W845" s="275" t="e">
        <f t="shared" si="280"/>
        <v>#VALUE!</v>
      </c>
      <c r="X845" s="275" t="e">
        <f t="shared" si="280"/>
        <v>#VALUE!</v>
      </c>
      <c r="Y845" s="275" t="e">
        <f t="shared" si="280"/>
        <v>#VALUE!</v>
      </c>
      <c r="Z845" s="275" t="e">
        <f t="shared" si="280"/>
        <v>#VALUE!</v>
      </c>
      <c r="AA845" s="275" t="e">
        <f t="shared" si="280"/>
        <v>#VALUE!</v>
      </c>
      <c r="AB845" s="275" t="e">
        <f t="shared" si="280"/>
        <v>#VALUE!</v>
      </c>
      <c r="AC845" s="275" t="e">
        <f t="shared" si="280"/>
        <v>#VALUE!</v>
      </c>
      <c r="AD845" s="275" t="e">
        <f t="shared" si="280"/>
        <v>#VALUE!</v>
      </c>
      <c r="AE845" s="276" t="e">
        <f t="shared" si="269"/>
        <v>#VALUE!</v>
      </c>
    </row>
    <row r="846" spans="1:31">
      <c r="A846" s="133" t="e">
        <f t="shared" si="270"/>
        <v>#VALUE!</v>
      </c>
      <c r="B846" s="134" t="e">
        <f t="shared" si="271"/>
        <v>#VALUE!</v>
      </c>
      <c r="C846" s="134" t="e">
        <f t="shared" si="272"/>
        <v>#VALUE!</v>
      </c>
      <c r="D846" s="135" t="e">
        <f t="shared" si="273"/>
        <v>#VALUE!</v>
      </c>
      <c r="E846" s="150" t="e">
        <f t="shared" si="261"/>
        <v>#VALUE!</v>
      </c>
      <c r="F846" s="150" t="e">
        <f t="shared" si="262"/>
        <v>#VALUE!</v>
      </c>
      <c r="G846" s="136" t="e">
        <f t="shared" si="263"/>
        <v>#VALUE!</v>
      </c>
      <c r="H846" s="148" t="e">
        <f t="shared" si="267"/>
        <v>#VALUE!</v>
      </c>
      <c r="I846" s="148" t="e">
        <f t="shared" si="274"/>
        <v>#VALUE!</v>
      </c>
      <c r="J846" s="148" t="e">
        <f t="shared" si="264"/>
        <v>#VALUE!</v>
      </c>
      <c r="K846" s="148" t="e">
        <f t="shared" si="275"/>
        <v>#VALUE!</v>
      </c>
      <c r="L846" s="148" t="e">
        <f t="shared" si="276"/>
        <v>#VALUE!</v>
      </c>
      <c r="M846" s="148" t="e">
        <f t="shared" si="265"/>
        <v>#VALUE!</v>
      </c>
      <c r="N846" s="148" t="e">
        <f t="shared" si="268"/>
        <v>#VALUE!</v>
      </c>
      <c r="O846" s="148"/>
      <c r="P846" s="148"/>
      <c r="Q846" s="148" t="e">
        <f t="shared" si="277"/>
        <v>#VALUE!</v>
      </c>
      <c r="R846" s="148" t="e">
        <f t="shared" si="278"/>
        <v>#VALUE!</v>
      </c>
      <c r="S846" s="137" t="e">
        <f t="shared" si="266"/>
        <v>#VALUE!</v>
      </c>
      <c r="T846" s="275" t="e">
        <f t="shared" si="281"/>
        <v>#VALUE!</v>
      </c>
      <c r="U846" s="275" t="e">
        <f t="shared" si="280"/>
        <v>#VALUE!</v>
      </c>
      <c r="V846" s="275" t="e">
        <f t="shared" si="280"/>
        <v>#VALUE!</v>
      </c>
      <c r="W846" s="275" t="e">
        <f t="shared" si="280"/>
        <v>#VALUE!</v>
      </c>
      <c r="X846" s="275" t="e">
        <f t="shared" si="280"/>
        <v>#VALUE!</v>
      </c>
      <c r="Y846" s="275" t="e">
        <f t="shared" si="280"/>
        <v>#VALUE!</v>
      </c>
      <c r="Z846" s="275" t="e">
        <f t="shared" si="280"/>
        <v>#VALUE!</v>
      </c>
      <c r="AA846" s="275" t="e">
        <f t="shared" si="280"/>
        <v>#VALUE!</v>
      </c>
      <c r="AB846" s="275" t="e">
        <f t="shared" si="280"/>
        <v>#VALUE!</v>
      </c>
      <c r="AC846" s="275" t="e">
        <f t="shared" si="280"/>
        <v>#VALUE!</v>
      </c>
      <c r="AD846" s="275" t="e">
        <f t="shared" si="280"/>
        <v>#VALUE!</v>
      </c>
      <c r="AE846" s="276" t="e">
        <f t="shared" si="269"/>
        <v>#VALUE!</v>
      </c>
    </row>
    <row r="847" spans="1:31">
      <c r="A847" s="133" t="e">
        <f t="shared" si="270"/>
        <v>#VALUE!</v>
      </c>
      <c r="B847" s="134" t="e">
        <f t="shared" si="271"/>
        <v>#VALUE!</v>
      </c>
      <c r="C847" s="134" t="e">
        <f t="shared" si="272"/>
        <v>#VALUE!</v>
      </c>
      <c r="D847" s="135" t="e">
        <f t="shared" si="273"/>
        <v>#VALUE!</v>
      </c>
      <c r="E847" s="150" t="e">
        <f t="shared" si="261"/>
        <v>#VALUE!</v>
      </c>
      <c r="F847" s="150" t="e">
        <f t="shared" si="262"/>
        <v>#VALUE!</v>
      </c>
      <c r="G847" s="136" t="e">
        <f t="shared" si="263"/>
        <v>#VALUE!</v>
      </c>
      <c r="H847" s="148" t="e">
        <f t="shared" si="267"/>
        <v>#VALUE!</v>
      </c>
      <c r="I847" s="148" t="e">
        <f t="shared" si="274"/>
        <v>#VALUE!</v>
      </c>
      <c r="J847" s="148" t="e">
        <f t="shared" si="264"/>
        <v>#VALUE!</v>
      </c>
      <c r="K847" s="148" t="e">
        <f t="shared" si="275"/>
        <v>#VALUE!</v>
      </c>
      <c r="L847" s="148" t="e">
        <f t="shared" si="276"/>
        <v>#VALUE!</v>
      </c>
      <c r="M847" s="148" t="e">
        <f t="shared" si="265"/>
        <v>#VALUE!</v>
      </c>
      <c r="N847" s="148" t="e">
        <f t="shared" si="268"/>
        <v>#VALUE!</v>
      </c>
      <c r="O847" s="148"/>
      <c r="P847" s="148"/>
      <c r="Q847" s="148" t="e">
        <f t="shared" si="277"/>
        <v>#VALUE!</v>
      </c>
      <c r="R847" s="148" t="e">
        <f t="shared" si="278"/>
        <v>#VALUE!</v>
      </c>
      <c r="S847" s="137" t="e">
        <f t="shared" si="266"/>
        <v>#VALUE!</v>
      </c>
      <c r="T847" s="275" t="e">
        <f t="shared" si="281"/>
        <v>#VALUE!</v>
      </c>
      <c r="U847" s="275" t="e">
        <f t="shared" si="280"/>
        <v>#VALUE!</v>
      </c>
      <c r="V847" s="275" t="e">
        <f t="shared" si="280"/>
        <v>#VALUE!</v>
      </c>
      <c r="W847" s="275" t="e">
        <f t="shared" si="280"/>
        <v>#VALUE!</v>
      </c>
      <c r="X847" s="275" t="e">
        <f t="shared" si="280"/>
        <v>#VALUE!</v>
      </c>
      <c r="Y847" s="275" t="e">
        <f t="shared" si="280"/>
        <v>#VALUE!</v>
      </c>
      <c r="Z847" s="275" t="e">
        <f t="shared" si="280"/>
        <v>#VALUE!</v>
      </c>
      <c r="AA847" s="275" t="e">
        <f t="shared" si="280"/>
        <v>#VALUE!</v>
      </c>
      <c r="AB847" s="275" t="e">
        <f t="shared" si="280"/>
        <v>#VALUE!</v>
      </c>
      <c r="AC847" s="275" t="e">
        <f t="shared" si="280"/>
        <v>#VALUE!</v>
      </c>
      <c r="AD847" s="275" t="e">
        <f t="shared" si="280"/>
        <v>#VALUE!</v>
      </c>
      <c r="AE847" s="276" t="e">
        <f t="shared" si="269"/>
        <v>#VALUE!</v>
      </c>
    </row>
    <row r="848" spans="1:31">
      <c r="A848" s="133" t="e">
        <f t="shared" si="270"/>
        <v>#VALUE!</v>
      </c>
      <c r="B848" s="134" t="e">
        <f t="shared" si="271"/>
        <v>#VALUE!</v>
      </c>
      <c r="C848" s="134" t="e">
        <f t="shared" si="272"/>
        <v>#VALUE!</v>
      </c>
      <c r="D848" s="135" t="e">
        <f t="shared" si="273"/>
        <v>#VALUE!</v>
      </c>
      <c r="E848" s="150" t="e">
        <f t="shared" si="261"/>
        <v>#VALUE!</v>
      </c>
      <c r="F848" s="150" t="e">
        <f t="shared" si="262"/>
        <v>#VALUE!</v>
      </c>
      <c r="G848" s="136" t="e">
        <f t="shared" si="263"/>
        <v>#VALUE!</v>
      </c>
      <c r="H848" s="148" t="e">
        <f t="shared" si="267"/>
        <v>#VALUE!</v>
      </c>
      <c r="I848" s="148" t="e">
        <f t="shared" si="274"/>
        <v>#VALUE!</v>
      </c>
      <c r="J848" s="148" t="e">
        <f t="shared" si="264"/>
        <v>#VALUE!</v>
      </c>
      <c r="K848" s="148" t="e">
        <f t="shared" si="275"/>
        <v>#VALUE!</v>
      </c>
      <c r="L848" s="148" t="e">
        <f t="shared" si="276"/>
        <v>#VALUE!</v>
      </c>
      <c r="M848" s="148" t="e">
        <f t="shared" si="265"/>
        <v>#VALUE!</v>
      </c>
      <c r="N848" s="148" t="e">
        <f t="shared" si="268"/>
        <v>#VALUE!</v>
      </c>
      <c r="O848" s="148"/>
      <c r="P848" s="148"/>
      <c r="Q848" s="148" t="e">
        <f t="shared" si="277"/>
        <v>#VALUE!</v>
      </c>
      <c r="R848" s="148" t="e">
        <f t="shared" si="278"/>
        <v>#VALUE!</v>
      </c>
      <c r="S848" s="137" t="e">
        <f t="shared" si="266"/>
        <v>#VALUE!</v>
      </c>
      <c r="T848" s="275" t="e">
        <f t="shared" si="281"/>
        <v>#VALUE!</v>
      </c>
      <c r="U848" s="275" t="e">
        <f t="shared" si="280"/>
        <v>#VALUE!</v>
      </c>
      <c r="V848" s="275" t="e">
        <f t="shared" si="280"/>
        <v>#VALUE!</v>
      </c>
      <c r="W848" s="275" t="e">
        <f t="shared" si="280"/>
        <v>#VALUE!</v>
      </c>
      <c r="X848" s="275" t="e">
        <f t="shared" si="280"/>
        <v>#VALUE!</v>
      </c>
      <c r="Y848" s="275" t="e">
        <f t="shared" si="280"/>
        <v>#VALUE!</v>
      </c>
      <c r="Z848" s="275" t="e">
        <f t="shared" si="280"/>
        <v>#VALUE!</v>
      </c>
      <c r="AA848" s="275" t="e">
        <f t="shared" si="280"/>
        <v>#VALUE!</v>
      </c>
      <c r="AB848" s="275" t="e">
        <f t="shared" si="280"/>
        <v>#VALUE!</v>
      </c>
      <c r="AC848" s="275" t="e">
        <f t="shared" si="280"/>
        <v>#VALUE!</v>
      </c>
      <c r="AD848" s="275" t="e">
        <f t="shared" si="280"/>
        <v>#VALUE!</v>
      </c>
      <c r="AE848" s="276" t="e">
        <f t="shared" si="269"/>
        <v>#VALUE!</v>
      </c>
    </row>
    <row r="849" spans="1:31">
      <c r="A849" s="133" t="e">
        <f t="shared" si="270"/>
        <v>#VALUE!</v>
      </c>
      <c r="B849" s="134" t="e">
        <f t="shared" si="271"/>
        <v>#VALUE!</v>
      </c>
      <c r="C849" s="134" t="e">
        <f t="shared" si="272"/>
        <v>#VALUE!</v>
      </c>
      <c r="D849" s="135" t="e">
        <f t="shared" si="273"/>
        <v>#VALUE!</v>
      </c>
      <c r="E849" s="150" t="e">
        <f t="shared" ref="E849:E912" si="282">IF(A849&lt;&gt;"", IF(F849="N",0, ROUNDDOWN(IF(S849="Y", MAX(Q849, 0), MIN(BondAmountInvested*G849/Freq, Max_Wdwl_amt)), 2)),"")</f>
        <v>#VALUE!</v>
      </c>
      <c r="F849" s="150" t="e">
        <f t="shared" ref="F849:F912" si="283">IF(A849&lt;&gt;"",  IF(A849&lt;first_projection_wdl_mth,"N",IF(A849=first_projection_wdl_mth,"Y",IF(INT((A849-first_projection_wdl_mth)/Mths_between_Wdwls)=(A849-first_projection_wdl_mth)/Mths_between_Wdwls,"Y","N"))),"")</f>
        <v>#VALUE!</v>
      </c>
      <c r="G849" s="136" t="e">
        <f t="shared" ref="G849:G912" si="284">IF(A849&lt;&gt;"", IncomeRetained, "")</f>
        <v>#VALUE!</v>
      </c>
      <c r="H849" s="148" t="e">
        <f t="shared" si="267"/>
        <v>#VALUE!</v>
      </c>
      <c r="I849" s="148" t="e">
        <f t="shared" si="274"/>
        <v>#VALUE!</v>
      </c>
      <c r="J849" s="148" t="e">
        <f t="shared" ref="J849:J912" si="285">IF(A849&lt;&gt;"", (MIN(E849, Q849)-I849)*(1-IF(D849&lt;chargeable_gain_taxrate_change_date,chargeable_gain_taxrate_pre_change,chargeable_gain_taxrate_post_change))+I849, "")</f>
        <v>#VALUE!</v>
      </c>
      <c r="K849" s="148" t="e">
        <f t="shared" si="275"/>
        <v>#VALUE!</v>
      </c>
      <c r="L849" s="148" t="e">
        <f t="shared" si="276"/>
        <v>#VALUE!</v>
      </c>
      <c r="M849" s="148" t="e">
        <f t="shared" ref="M849:M912" si="286">IF(A849="", "", L849*Mthly_growth_rate)</f>
        <v>#VALUE!</v>
      </c>
      <c r="N849" s="148" t="e">
        <f t="shared" si="268"/>
        <v>#VALUE!</v>
      </c>
      <c r="O849" s="148"/>
      <c r="P849" s="148"/>
      <c r="Q849" s="148" t="e">
        <f t="shared" si="277"/>
        <v>#VALUE!</v>
      </c>
      <c r="R849" s="148" t="e">
        <f t="shared" si="278"/>
        <v>#VALUE!</v>
      </c>
      <c r="S849" s="137" t="e">
        <f t="shared" ref="S849:S912" si="287">IF(A849="", "", IF(S848="Y", "Y", IF(Q849-IF(F849="Y", MIN(BondAmountInvested*G849/Freq,Max_Wdwl_amt), 0)&lt;=0, "Y", "N")))</f>
        <v>#VALUE!</v>
      </c>
      <c r="T849" s="275" t="e">
        <f t="shared" si="281"/>
        <v>#VALUE!</v>
      </c>
      <c r="U849" s="275" t="e">
        <f t="shared" si="280"/>
        <v>#VALUE!</v>
      </c>
      <c r="V849" s="275" t="e">
        <f t="shared" si="280"/>
        <v>#VALUE!</v>
      </c>
      <c r="W849" s="275" t="e">
        <f t="shared" si="280"/>
        <v>#VALUE!</v>
      </c>
      <c r="X849" s="275" t="e">
        <f t="shared" si="280"/>
        <v>#VALUE!</v>
      </c>
      <c r="Y849" s="275" t="e">
        <f t="shared" si="280"/>
        <v>#VALUE!</v>
      </c>
      <c r="Z849" s="275" t="e">
        <f t="shared" si="280"/>
        <v>#VALUE!</v>
      </c>
      <c r="AA849" s="275" t="e">
        <f t="shared" si="280"/>
        <v>#VALUE!</v>
      </c>
      <c r="AB849" s="275" t="e">
        <f t="shared" si="280"/>
        <v>#VALUE!</v>
      </c>
      <c r="AC849" s="275" t="e">
        <f t="shared" si="280"/>
        <v>#VALUE!</v>
      </c>
      <c r="AD849" s="275" t="e">
        <f t="shared" si="280"/>
        <v>#VALUE!</v>
      </c>
      <c r="AE849" s="276" t="e">
        <f t="shared" si="269"/>
        <v>#VALUE!</v>
      </c>
    </row>
    <row r="850" spans="1:31">
      <c r="A850" s="133" t="e">
        <f t="shared" si="270"/>
        <v>#VALUE!</v>
      </c>
      <c r="B850" s="134" t="e">
        <f t="shared" si="271"/>
        <v>#VALUE!</v>
      </c>
      <c r="C850" s="134" t="e">
        <f t="shared" si="272"/>
        <v>#VALUE!</v>
      </c>
      <c r="D850" s="135" t="e">
        <f t="shared" si="273"/>
        <v>#VALUE!</v>
      </c>
      <c r="E850" s="150" t="e">
        <f t="shared" si="282"/>
        <v>#VALUE!</v>
      </c>
      <c r="F850" s="150" t="e">
        <f t="shared" si="283"/>
        <v>#VALUE!</v>
      </c>
      <c r="G850" s="136" t="e">
        <f t="shared" si="284"/>
        <v>#VALUE!</v>
      </c>
      <c r="H850" s="148" t="e">
        <f t="shared" ref="H850:H913" si="288">IF(A850&lt;&gt;"", IF(B850&lt;Max_tax_free_term, IF(AND(C850=1, B850&lt;Max_tax_free_term), Annual_tax_free_Wdwl, 0), 0)+H849-I849, "")</f>
        <v>#VALUE!</v>
      </c>
      <c r="I850" s="148" t="e">
        <f t="shared" si="274"/>
        <v>#VALUE!</v>
      </c>
      <c r="J850" s="148" t="e">
        <f t="shared" si="285"/>
        <v>#VALUE!</v>
      </c>
      <c r="K850" s="148" t="e">
        <f t="shared" si="275"/>
        <v>#VALUE!</v>
      </c>
      <c r="L850" s="148" t="e">
        <f t="shared" si="276"/>
        <v>#VALUE!</v>
      </c>
      <c r="M850" s="148" t="e">
        <f t="shared" si="286"/>
        <v>#VALUE!</v>
      </c>
      <c r="N850" s="148" t="e">
        <f t="shared" ref="N850:N913" si="289">IF(A850="", "", AE850)</f>
        <v>#VALUE!</v>
      </c>
      <c r="O850" s="148"/>
      <c r="P850" s="148"/>
      <c r="Q850" s="148" t="e">
        <f t="shared" si="277"/>
        <v>#VALUE!</v>
      </c>
      <c r="R850" s="148" t="e">
        <f t="shared" si="278"/>
        <v>#VALUE!</v>
      </c>
      <c r="S850" s="137" t="e">
        <f t="shared" si="287"/>
        <v>#VALUE!</v>
      </c>
      <c r="T850" s="275" t="e">
        <f t="shared" si="281"/>
        <v>#VALUE!</v>
      </c>
      <c r="U850" s="275" t="e">
        <f t="shared" si="280"/>
        <v>#VALUE!</v>
      </c>
      <c r="V850" s="275" t="e">
        <f t="shared" si="280"/>
        <v>#VALUE!</v>
      </c>
      <c r="W850" s="275" t="e">
        <f t="shared" si="280"/>
        <v>#VALUE!</v>
      </c>
      <c r="X850" s="275" t="e">
        <f t="shared" si="280"/>
        <v>#VALUE!</v>
      </c>
      <c r="Y850" s="275" t="e">
        <f t="shared" si="280"/>
        <v>#VALUE!</v>
      </c>
      <c r="Z850" s="275" t="e">
        <f t="shared" si="280"/>
        <v>#VALUE!</v>
      </c>
      <c r="AA850" s="275" t="e">
        <f t="shared" si="280"/>
        <v>#VALUE!</v>
      </c>
      <c r="AB850" s="275" t="e">
        <f t="shared" si="280"/>
        <v>#VALUE!</v>
      </c>
      <c r="AC850" s="275" t="e">
        <f t="shared" si="280"/>
        <v>#VALUE!</v>
      </c>
      <c r="AD850" s="275" t="e">
        <f t="shared" si="280"/>
        <v>#VALUE!</v>
      </c>
      <c r="AE850" s="276" t="e">
        <f t="shared" ref="AE850:AE913" si="290">SUMPRODUCT(T850:AD850,T$9:AD$9)/100/12</f>
        <v>#VALUE!</v>
      </c>
    </row>
    <row r="851" spans="1:31">
      <c r="A851" s="133" t="e">
        <f t="shared" ref="A851:A914" si="291">IF(A850&lt;$D$11, A850+1, "")</f>
        <v>#VALUE!</v>
      </c>
      <c r="B851" s="134" t="e">
        <f t="shared" ref="B851:B914" si="292">IF(A851&lt;&gt;"", IF(C851=1, B850+1, B850), "")</f>
        <v>#VALUE!</v>
      </c>
      <c r="C851" s="134" t="e">
        <f t="shared" ref="C851:C914" si="293">IF(A851&lt;&gt;"", IF(C850=12, 1, C850+1), "")</f>
        <v>#VALUE!</v>
      </c>
      <c r="D851" s="135" t="e">
        <f t="shared" ref="D851:D914" si="294">IF(A851&lt;&gt;"", DATE(YEAR(D850), MONTH(D850)+1, DAY(D850)), "")</f>
        <v>#VALUE!</v>
      </c>
      <c r="E851" s="150" t="e">
        <f t="shared" si="282"/>
        <v>#VALUE!</v>
      </c>
      <c r="F851" s="150" t="e">
        <f t="shared" si="283"/>
        <v>#VALUE!</v>
      </c>
      <c r="G851" s="136" t="e">
        <f t="shared" si="284"/>
        <v>#VALUE!</v>
      </c>
      <c r="H851" s="148" t="e">
        <f t="shared" si="288"/>
        <v>#VALUE!</v>
      </c>
      <c r="I851" s="148" t="e">
        <f t="shared" ref="I851:I914" si="295">IF(A851&lt;&gt;"", MIN(E851, H851, Q851), "")</f>
        <v>#VALUE!</v>
      </c>
      <c r="J851" s="148" t="e">
        <f t="shared" si="285"/>
        <v>#VALUE!</v>
      </c>
      <c r="K851" s="148" t="e">
        <f t="shared" ref="K851:K914" si="296">IF(A851="", "", $I$12^(A851/12)*J851)</f>
        <v>#VALUE!</v>
      </c>
      <c r="L851" s="148" t="e">
        <f t="shared" ref="L851:L914" si="297">IF(A851="", "", R850)</f>
        <v>#VALUE!</v>
      </c>
      <c r="M851" s="148" t="e">
        <f t="shared" si="286"/>
        <v>#VALUE!</v>
      </c>
      <c r="N851" s="148" t="e">
        <f t="shared" si="289"/>
        <v>#VALUE!</v>
      </c>
      <c r="O851" s="148"/>
      <c r="P851" s="148"/>
      <c r="Q851" s="148" t="e">
        <f t="shared" ref="Q851:Q914" si="298">IF(A851 = "", 0, MAX(M851 - (SUM(N851:P851)), 0))</f>
        <v>#VALUE!</v>
      </c>
      <c r="R851" s="148" t="e">
        <f t="shared" ref="R851:R914" si="299">IF(A851="", "", MAX(Q851-E851, 0))</f>
        <v>#VALUE!</v>
      </c>
      <c r="S851" s="137" t="e">
        <f t="shared" si="287"/>
        <v>#VALUE!</v>
      </c>
      <c r="T851" s="275" t="e">
        <f t="shared" si="281"/>
        <v>#VALUE!</v>
      </c>
      <c r="U851" s="275" t="e">
        <f t="shared" si="280"/>
        <v>#VALUE!</v>
      </c>
      <c r="V851" s="275" t="e">
        <f t="shared" si="280"/>
        <v>#VALUE!</v>
      </c>
      <c r="W851" s="275" t="e">
        <f t="shared" si="280"/>
        <v>#VALUE!</v>
      </c>
      <c r="X851" s="275" t="e">
        <f t="shared" si="280"/>
        <v>#VALUE!</v>
      </c>
      <c r="Y851" s="275" t="e">
        <f t="shared" si="280"/>
        <v>#VALUE!</v>
      </c>
      <c r="Z851" s="275" t="e">
        <f t="shared" si="280"/>
        <v>#VALUE!</v>
      </c>
      <c r="AA851" s="275" t="e">
        <f t="shared" si="280"/>
        <v>#VALUE!</v>
      </c>
      <c r="AB851" s="275" t="e">
        <f t="shared" si="280"/>
        <v>#VALUE!</v>
      </c>
      <c r="AC851" s="275" t="e">
        <f t="shared" si="280"/>
        <v>#VALUE!</v>
      </c>
      <c r="AD851" s="275" t="e">
        <f t="shared" si="280"/>
        <v>#VALUE!</v>
      </c>
      <c r="AE851" s="276" t="e">
        <f t="shared" si="290"/>
        <v>#VALUE!</v>
      </c>
    </row>
    <row r="852" spans="1:31">
      <c r="A852" s="133" t="e">
        <f t="shared" si="291"/>
        <v>#VALUE!</v>
      </c>
      <c r="B852" s="134" t="e">
        <f t="shared" si="292"/>
        <v>#VALUE!</v>
      </c>
      <c r="C852" s="134" t="e">
        <f t="shared" si="293"/>
        <v>#VALUE!</v>
      </c>
      <c r="D852" s="135" t="e">
        <f t="shared" si="294"/>
        <v>#VALUE!</v>
      </c>
      <c r="E852" s="150" t="e">
        <f t="shared" si="282"/>
        <v>#VALUE!</v>
      </c>
      <c r="F852" s="150" t="e">
        <f t="shared" si="283"/>
        <v>#VALUE!</v>
      </c>
      <c r="G852" s="136" t="e">
        <f t="shared" si="284"/>
        <v>#VALUE!</v>
      </c>
      <c r="H852" s="148" t="e">
        <f t="shared" si="288"/>
        <v>#VALUE!</v>
      </c>
      <c r="I852" s="148" t="e">
        <f t="shared" si="295"/>
        <v>#VALUE!</v>
      </c>
      <c r="J852" s="148" t="e">
        <f t="shared" si="285"/>
        <v>#VALUE!</v>
      </c>
      <c r="K852" s="148" t="e">
        <f t="shared" si="296"/>
        <v>#VALUE!</v>
      </c>
      <c r="L852" s="148" t="e">
        <f t="shared" si="297"/>
        <v>#VALUE!</v>
      </c>
      <c r="M852" s="148" t="e">
        <f t="shared" si="286"/>
        <v>#VALUE!</v>
      </c>
      <c r="N852" s="148" t="e">
        <f t="shared" si="289"/>
        <v>#VALUE!</v>
      </c>
      <c r="O852" s="148"/>
      <c r="P852" s="148"/>
      <c r="Q852" s="148" t="e">
        <f t="shared" si="298"/>
        <v>#VALUE!</v>
      </c>
      <c r="R852" s="148" t="e">
        <f t="shared" si="299"/>
        <v>#VALUE!</v>
      </c>
      <c r="S852" s="137" t="e">
        <f t="shared" si="287"/>
        <v>#VALUE!</v>
      </c>
      <c r="T852" s="275" t="e">
        <f t="shared" si="281"/>
        <v>#VALUE!</v>
      </c>
      <c r="U852" s="275" t="e">
        <f t="shared" si="280"/>
        <v>#VALUE!</v>
      </c>
      <c r="V852" s="275" t="e">
        <f t="shared" si="280"/>
        <v>#VALUE!</v>
      </c>
      <c r="W852" s="275" t="e">
        <f t="shared" si="280"/>
        <v>#VALUE!</v>
      </c>
      <c r="X852" s="275" t="e">
        <f t="shared" si="280"/>
        <v>#VALUE!</v>
      </c>
      <c r="Y852" s="275" t="e">
        <f t="shared" si="280"/>
        <v>#VALUE!</v>
      </c>
      <c r="Z852" s="275" t="e">
        <f t="shared" si="280"/>
        <v>#VALUE!</v>
      </c>
      <c r="AA852" s="275" t="e">
        <f t="shared" si="280"/>
        <v>#VALUE!</v>
      </c>
      <c r="AB852" s="275" t="e">
        <f t="shared" si="280"/>
        <v>#VALUE!</v>
      </c>
      <c r="AC852" s="275" t="e">
        <f t="shared" si="280"/>
        <v>#VALUE!</v>
      </c>
      <c r="AD852" s="275" t="e">
        <f t="shared" si="280"/>
        <v>#VALUE!</v>
      </c>
      <c r="AE852" s="276" t="e">
        <f t="shared" si="290"/>
        <v>#VALUE!</v>
      </c>
    </row>
    <row r="853" spans="1:31">
      <c r="A853" s="133" t="e">
        <f t="shared" si="291"/>
        <v>#VALUE!</v>
      </c>
      <c r="B853" s="134" t="e">
        <f t="shared" si="292"/>
        <v>#VALUE!</v>
      </c>
      <c r="C853" s="134" t="e">
        <f t="shared" si="293"/>
        <v>#VALUE!</v>
      </c>
      <c r="D853" s="135" t="e">
        <f t="shared" si="294"/>
        <v>#VALUE!</v>
      </c>
      <c r="E853" s="150" t="e">
        <f t="shared" si="282"/>
        <v>#VALUE!</v>
      </c>
      <c r="F853" s="150" t="e">
        <f t="shared" si="283"/>
        <v>#VALUE!</v>
      </c>
      <c r="G853" s="136" t="e">
        <f t="shared" si="284"/>
        <v>#VALUE!</v>
      </c>
      <c r="H853" s="148" t="e">
        <f t="shared" si="288"/>
        <v>#VALUE!</v>
      </c>
      <c r="I853" s="148" t="e">
        <f t="shared" si="295"/>
        <v>#VALUE!</v>
      </c>
      <c r="J853" s="148" t="e">
        <f t="shared" si="285"/>
        <v>#VALUE!</v>
      </c>
      <c r="K853" s="148" t="e">
        <f t="shared" si="296"/>
        <v>#VALUE!</v>
      </c>
      <c r="L853" s="148" t="e">
        <f t="shared" si="297"/>
        <v>#VALUE!</v>
      </c>
      <c r="M853" s="148" t="e">
        <f t="shared" si="286"/>
        <v>#VALUE!</v>
      </c>
      <c r="N853" s="148" t="e">
        <f t="shared" si="289"/>
        <v>#VALUE!</v>
      </c>
      <c r="O853" s="148"/>
      <c r="P853" s="148"/>
      <c r="Q853" s="148" t="e">
        <f t="shared" si="298"/>
        <v>#VALUE!</v>
      </c>
      <c r="R853" s="148" t="e">
        <f t="shared" si="299"/>
        <v>#VALUE!</v>
      </c>
      <c r="S853" s="137" t="e">
        <f t="shared" si="287"/>
        <v>#VALUE!</v>
      </c>
      <c r="T853" s="275" t="e">
        <f t="shared" si="281"/>
        <v>#VALUE!</v>
      </c>
      <c r="U853" s="275" t="e">
        <f t="shared" si="280"/>
        <v>#VALUE!</v>
      </c>
      <c r="V853" s="275" t="e">
        <f t="shared" si="280"/>
        <v>#VALUE!</v>
      </c>
      <c r="W853" s="275" t="e">
        <f t="shared" si="280"/>
        <v>#VALUE!</v>
      </c>
      <c r="X853" s="275" t="e">
        <f t="shared" si="280"/>
        <v>#VALUE!</v>
      </c>
      <c r="Y853" s="275" t="e">
        <f t="shared" si="280"/>
        <v>#VALUE!</v>
      </c>
      <c r="Z853" s="275" t="e">
        <f t="shared" si="280"/>
        <v>#VALUE!</v>
      </c>
      <c r="AA853" s="275" t="e">
        <f t="shared" si="280"/>
        <v>#VALUE!</v>
      </c>
      <c r="AB853" s="275" t="e">
        <f t="shared" si="280"/>
        <v>#VALUE!</v>
      </c>
      <c r="AC853" s="275" t="e">
        <f t="shared" si="280"/>
        <v>#VALUE!</v>
      </c>
      <c r="AD853" s="275" t="e">
        <f t="shared" si="280"/>
        <v>#VALUE!</v>
      </c>
      <c r="AE853" s="276" t="e">
        <f t="shared" si="290"/>
        <v>#VALUE!</v>
      </c>
    </row>
    <row r="854" spans="1:31">
      <c r="A854" s="133" t="e">
        <f t="shared" si="291"/>
        <v>#VALUE!</v>
      </c>
      <c r="B854" s="134" t="e">
        <f t="shared" si="292"/>
        <v>#VALUE!</v>
      </c>
      <c r="C854" s="134" t="e">
        <f t="shared" si="293"/>
        <v>#VALUE!</v>
      </c>
      <c r="D854" s="135" t="e">
        <f t="shared" si="294"/>
        <v>#VALUE!</v>
      </c>
      <c r="E854" s="150" t="e">
        <f t="shared" si="282"/>
        <v>#VALUE!</v>
      </c>
      <c r="F854" s="150" t="e">
        <f t="shared" si="283"/>
        <v>#VALUE!</v>
      </c>
      <c r="G854" s="136" t="e">
        <f t="shared" si="284"/>
        <v>#VALUE!</v>
      </c>
      <c r="H854" s="148" t="e">
        <f t="shared" si="288"/>
        <v>#VALUE!</v>
      </c>
      <c r="I854" s="148" t="e">
        <f t="shared" si="295"/>
        <v>#VALUE!</v>
      </c>
      <c r="J854" s="148" t="e">
        <f t="shared" si="285"/>
        <v>#VALUE!</v>
      </c>
      <c r="K854" s="148" t="e">
        <f t="shared" si="296"/>
        <v>#VALUE!</v>
      </c>
      <c r="L854" s="148" t="e">
        <f t="shared" si="297"/>
        <v>#VALUE!</v>
      </c>
      <c r="M854" s="148" t="e">
        <f t="shared" si="286"/>
        <v>#VALUE!</v>
      </c>
      <c r="N854" s="148" t="e">
        <f t="shared" si="289"/>
        <v>#VALUE!</v>
      </c>
      <c r="O854" s="148"/>
      <c r="P854" s="148"/>
      <c r="Q854" s="148" t="e">
        <f t="shared" si="298"/>
        <v>#VALUE!</v>
      </c>
      <c r="R854" s="148" t="e">
        <f t="shared" si="299"/>
        <v>#VALUE!</v>
      </c>
      <c r="S854" s="137" t="e">
        <f t="shared" si="287"/>
        <v>#VALUE!</v>
      </c>
      <c r="T854" s="275" t="e">
        <f t="shared" si="281"/>
        <v>#VALUE!</v>
      </c>
      <c r="U854" s="275" t="e">
        <f t="shared" si="280"/>
        <v>#VALUE!</v>
      </c>
      <c r="V854" s="275" t="e">
        <f t="shared" si="280"/>
        <v>#VALUE!</v>
      </c>
      <c r="W854" s="275" t="e">
        <f t="shared" si="280"/>
        <v>#VALUE!</v>
      </c>
      <c r="X854" s="275" t="e">
        <f t="shared" si="280"/>
        <v>#VALUE!</v>
      </c>
      <c r="Y854" s="275" t="e">
        <f t="shared" si="280"/>
        <v>#VALUE!</v>
      </c>
      <c r="Z854" s="275" t="e">
        <f t="shared" si="280"/>
        <v>#VALUE!</v>
      </c>
      <c r="AA854" s="275" t="e">
        <f t="shared" si="280"/>
        <v>#VALUE!</v>
      </c>
      <c r="AB854" s="275" t="e">
        <f t="shared" si="280"/>
        <v>#VALUE!</v>
      </c>
      <c r="AC854" s="275" t="e">
        <f t="shared" si="280"/>
        <v>#VALUE!</v>
      </c>
      <c r="AD854" s="275" t="e">
        <f t="shared" si="280"/>
        <v>#VALUE!</v>
      </c>
      <c r="AE854" s="276" t="e">
        <f t="shared" si="290"/>
        <v>#VALUE!</v>
      </c>
    </row>
    <row r="855" spans="1:31">
      <c r="A855" s="133" t="e">
        <f t="shared" si="291"/>
        <v>#VALUE!</v>
      </c>
      <c r="B855" s="134" t="e">
        <f t="shared" si="292"/>
        <v>#VALUE!</v>
      </c>
      <c r="C855" s="134" t="e">
        <f t="shared" si="293"/>
        <v>#VALUE!</v>
      </c>
      <c r="D855" s="135" t="e">
        <f t="shared" si="294"/>
        <v>#VALUE!</v>
      </c>
      <c r="E855" s="150" t="e">
        <f t="shared" si="282"/>
        <v>#VALUE!</v>
      </c>
      <c r="F855" s="150" t="e">
        <f t="shared" si="283"/>
        <v>#VALUE!</v>
      </c>
      <c r="G855" s="136" t="e">
        <f t="shared" si="284"/>
        <v>#VALUE!</v>
      </c>
      <c r="H855" s="148" t="e">
        <f t="shared" si="288"/>
        <v>#VALUE!</v>
      </c>
      <c r="I855" s="148" t="e">
        <f t="shared" si="295"/>
        <v>#VALUE!</v>
      </c>
      <c r="J855" s="148" t="e">
        <f t="shared" si="285"/>
        <v>#VALUE!</v>
      </c>
      <c r="K855" s="148" t="e">
        <f t="shared" si="296"/>
        <v>#VALUE!</v>
      </c>
      <c r="L855" s="148" t="e">
        <f t="shared" si="297"/>
        <v>#VALUE!</v>
      </c>
      <c r="M855" s="148" t="e">
        <f t="shared" si="286"/>
        <v>#VALUE!</v>
      </c>
      <c r="N855" s="148" t="e">
        <f t="shared" si="289"/>
        <v>#VALUE!</v>
      </c>
      <c r="O855" s="148"/>
      <c r="P855" s="148"/>
      <c r="Q855" s="148" t="e">
        <f t="shared" si="298"/>
        <v>#VALUE!</v>
      </c>
      <c r="R855" s="148" t="e">
        <f t="shared" si="299"/>
        <v>#VALUE!</v>
      </c>
      <c r="S855" s="137" t="e">
        <f t="shared" si="287"/>
        <v>#VALUE!</v>
      </c>
      <c r="T855" s="275" t="e">
        <f t="shared" si="281"/>
        <v>#VALUE!</v>
      </c>
      <c r="U855" s="275" t="e">
        <f t="shared" si="280"/>
        <v>#VALUE!</v>
      </c>
      <c r="V855" s="275" t="e">
        <f t="shared" si="280"/>
        <v>#VALUE!</v>
      </c>
      <c r="W855" s="275" t="e">
        <f t="shared" si="280"/>
        <v>#VALUE!</v>
      </c>
      <c r="X855" s="275" t="e">
        <f t="shared" si="280"/>
        <v>#VALUE!</v>
      </c>
      <c r="Y855" s="275" t="e">
        <f t="shared" si="280"/>
        <v>#VALUE!</v>
      </c>
      <c r="Z855" s="275" t="e">
        <f t="shared" si="280"/>
        <v>#VALUE!</v>
      </c>
      <c r="AA855" s="275" t="e">
        <f t="shared" si="280"/>
        <v>#VALUE!</v>
      </c>
      <c r="AB855" s="275" t="e">
        <f t="shared" si="280"/>
        <v>#VALUE!</v>
      </c>
      <c r="AC855" s="275" t="e">
        <f t="shared" si="280"/>
        <v>#VALUE!</v>
      </c>
      <c r="AD855" s="275" t="e">
        <f t="shared" si="280"/>
        <v>#VALUE!</v>
      </c>
      <c r="AE855" s="276" t="e">
        <f t="shared" si="290"/>
        <v>#VALUE!</v>
      </c>
    </row>
    <row r="856" spans="1:31">
      <c r="A856" s="133" t="e">
        <f t="shared" si="291"/>
        <v>#VALUE!</v>
      </c>
      <c r="B856" s="134" t="e">
        <f t="shared" si="292"/>
        <v>#VALUE!</v>
      </c>
      <c r="C856" s="134" t="e">
        <f t="shared" si="293"/>
        <v>#VALUE!</v>
      </c>
      <c r="D856" s="135" t="e">
        <f t="shared" si="294"/>
        <v>#VALUE!</v>
      </c>
      <c r="E856" s="150" t="e">
        <f t="shared" si="282"/>
        <v>#VALUE!</v>
      </c>
      <c r="F856" s="150" t="e">
        <f t="shared" si="283"/>
        <v>#VALUE!</v>
      </c>
      <c r="G856" s="136" t="e">
        <f t="shared" si="284"/>
        <v>#VALUE!</v>
      </c>
      <c r="H856" s="148" t="e">
        <f t="shared" si="288"/>
        <v>#VALUE!</v>
      </c>
      <c r="I856" s="148" t="e">
        <f t="shared" si="295"/>
        <v>#VALUE!</v>
      </c>
      <c r="J856" s="148" t="e">
        <f t="shared" si="285"/>
        <v>#VALUE!</v>
      </c>
      <c r="K856" s="148" t="e">
        <f t="shared" si="296"/>
        <v>#VALUE!</v>
      </c>
      <c r="L856" s="148" t="e">
        <f t="shared" si="297"/>
        <v>#VALUE!</v>
      </c>
      <c r="M856" s="148" t="e">
        <f t="shared" si="286"/>
        <v>#VALUE!</v>
      </c>
      <c r="N856" s="148" t="e">
        <f t="shared" si="289"/>
        <v>#VALUE!</v>
      </c>
      <c r="O856" s="148"/>
      <c r="P856" s="148"/>
      <c r="Q856" s="148" t="e">
        <f t="shared" si="298"/>
        <v>#VALUE!</v>
      </c>
      <c r="R856" s="148" t="e">
        <f t="shared" si="299"/>
        <v>#VALUE!</v>
      </c>
      <c r="S856" s="137" t="e">
        <f t="shared" si="287"/>
        <v>#VALUE!</v>
      </c>
      <c r="T856" s="275" t="e">
        <f t="shared" si="281"/>
        <v>#VALUE!</v>
      </c>
      <c r="U856" s="275" t="e">
        <f t="shared" si="280"/>
        <v>#VALUE!</v>
      </c>
      <c r="V856" s="275" t="e">
        <f t="shared" si="280"/>
        <v>#VALUE!</v>
      </c>
      <c r="W856" s="275" t="e">
        <f t="shared" si="280"/>
        <v>#VALUE!</v>
      </c>
      <c r="X856" s="275" t="e">
        <f t="shared" si="280"/>
        <v>#VALUE!</v>
      </c>
      <c r="Y856" s="275" t="e">
        <f t="shared" si="280"/>
        <v>#VALUE!</v>
      </c>
      <c r="Z856" s="275" t="e">
        <f t="shared" si="280"/>
        <v>#VALUE!</v>
      </c>
      <c r="AA856" s="275" t="e">
        <f t="shared" si="280"/>
        <v>#VALUE!</v>
      </c>
      <c r="AB856" s="275" t="e">
        <f t="shared" si="280"/>
        <v>#VALUE!</v>
      </c>
      <c r="AC856" s="275" t="e">
        <f t="shared" si="280"/>
        <v>#VALUE!</v>
      </c>
      <c r="AD856" s="275" t="e">
        <f t="shared" si="280"/>
        <v>#VALUE!</v>
      </c>
      <c r="AE856" s="276" t="e">
        <f t="shared" si="290"/>
        <v>#VALUE!</v>
      </c>
    </row>
    <row r="857" spans="1:31">
      <c r="A857" s="133" t="e">
        <f t="shared" si="291"/>
        <v>#VALUE!</v>
      </c>
      <c r="B857" s="134" t="e">
        <f t="shared" si="292"/>
        <v>#VALUE!</v>
      </c>
      <c r="C857" s="134" t="e">
        <f t="shared" si="293"/>
        <v>#VALUE!</v>
      </c>
      <c r="D857" s="135" t="e">
        <f t="shared" si="294"/>
        <v>#VALUE!</v>
      </c>
      <c r="E857" s="150" t="e">
        <f t="shared" si="282"/>
        <v>#VALUE!</v>
      </c>
      <c r="F857" s="150" t="e">
        <f t="shared" si="283"/>
        <v>#VALUE!</v>
      </c>
      <c r="G857" s="136" t="e">
        <f t="shared" si="284"/>
        <v>#VALUE!</v>
      </c>
      <c r="H857" s="148" t="e">
        <f t="shared" si="288"/>
        <v>#VALUE!</v>
      </c>
      <c r="I857" s="148" t="e">
        <f t="shared" si="295"/>
        <v>#VALUE!</v>
      </c>
      <c r="J857" s="148" t="e">
        <f t="shared" si="285"/>
        <v>#VALUE!</v>
      </c>
      <c r="K857" s="148" t="e">
        <f t="shared" si="296"/>
        <v>#VALUE!</v>
      </c>
      <c r="L857" s="148" t="e">
        <f t="shared" si="297"/>
        <v>#VALUE!</v>
      </c>
      <c r="M857" s="148" t="e">
        <f t="shared" si="286"/>
        <v>#VALUE!</v>
      </c>
      <c r="N857" s="148" t="e">
        <f t="shared" si="289"/>
        <v>#VALUE!</v>
      </c>
      <c r="O857" s="148"/>
      <c r="P857" s="148"/>
      <c r="Q857" s="148" t="e">
        <f t="shared" si="298"/>
        <v>#VALUE!</v>
      </c>
      <c r="R857" s="148" t="e">
        <f t="shared" si="299"/>
        <v>#VALUE!</v>
      </c>
      <c r="S857" s="137" t="e">
        <f t="shared" si="287"/>
        <v>#VALUE!</v>
      </c>
      <c r="T857" s="275" t="e">
        <f t="shared" si="281"/>
        <v>#VALUE!</v>
      </c>
      <c r="U857" s="275" t="e">
        <f t="shared" si="280"/>
        <v>#VALUE!</v>
      </c>
      <c r="V857" s="275" t="e">
        <f t="shared" si="280"/>
        <v>#VALUE!</v>
      </c>
      <c r="W857" s="275" t="e">
        <f t="shared" si="280"/>
        <v>#VALUE!</v>
      </c>
      <c r="X857" s="275" t="e">
        <f t="shared" si="280"/>
        <v>#VALUE!</v>
      </c>
      <c r="Y857" s="275" t="e">
        <f t="shared" si="280"/>
        <v>#VALUE!</v>
      </c>
      <c r="Z857" s="275" t="e">
        <f t="shared" si="280"/>
        <v>#VALUE!</v>
      </c>
      <c r="AA857" s="275" t="e">
        <f t="shared" si="280"/>
        <v>#VALUE!</v>
      </c>
      <c r="AB857" s="275" t="e">
        <f t="shared" si="280"/>
        <v>#VALUE!</v>
      </c>
      <c r="AC857" s="275" t="e">
        <f t="shared" si="280"/>
        <v>#VALUE!</v>
      </c>
      <c r="AD857" s="275" t="e">
        <f t="shared" si="280"/>
        <v>#VALUE!</v>
      </c>
      <c r="AE857" s="276" t="e">
        <f t="shared" si="290"/>
        <v>#VALUE!</v>
      </c>
    </row>
    <row r="858" spans="1:31">
      <c r="A858" s="133" t="e">
        <f t="shared" si="291"/>
        <v>#VALUE!</v>
      </c>
      <c r="B858" s="134" t="e">
        <f t="shared" si="292"/>
        <v>#VALUE!</v>
      </c>
      <c r="C858" s="134" t="e">
        <f t="shared" si="293"/>
        <v>#VALUE!</v>
      </c>
      <c r="D858" s="135" t="e">
        <f t="shared" si="294"/>
        <v>#VALUE!</v>
      </c>
      <c r="E858" s="150" t="e">
        <f t="shared" si="282"/>
        <v>#VALUE!</v>
      </c>
      <c r="F858" s="150" t="e">
        <f t="shared" si="283"/>
        <v>#VALUE!</v>
      </c>
      <c r="G858" s="136" t="e">
        <f t="shared" si="284"/>
        <v>#VALUE!</v>
      </c>
      <c r="H858" s="148" t="e">
        <f t="shared" si="288"/>
        <v>#VALUE!</v>
      </c>
      <c r="I858" s="148" t="e">
        <f t="shared" si="295"/>
        <v>#VALUE!</v>
      </c>
      <c r="J858" s="148" t="e">
        <f t="shared" si="285"/>
        <v>#VALUE!</v>
      </c>
      <c r="K858" s="148" t="e">
        <f t="shared" si="296"/>
        <v>#VALUE!</v>
      </c>
      <c r="L858" s="148" t="e">
        <f t="shared" si="297"/>
        <v>#VALUE!</v>
      </c>
      <c r="M858" s="148" t="e">
        <f t="shared" si="286"/>
        <v>#VALUE!</v>
      </c>
      <c r="N858" s="148" t="e">
        <f t="shared" si="289"/>
        <v>#VALUE!</v>
      </c>
      <c r="O858" s="148"/>
      <c r="P858" s="148"/>
      <c r="Q858" s="148" t="e">
        <f t="shared" si="298"/>
        <v>#VALUE!</v>
      </c>
      <c r="R858" s="148" t="e">
        <f t="shared" si="299"/>
        <v>#VALUE!</v>
      </c>
      <c r="S858" s="137" t="e">
        <f t="shared" si="287"/>
        <v>#VALUE!</v>
      </c>
      <c r="T858" s="275" t="e">
        <f t="shared" si="281"/>
        <v>#VALUE!</v>
      </c>
      <c r="U858" s="275" t="e">
        <f t="shared" si="280"/>
        <v>#VALUE!</v>
      </c>
      <c r="V858" s="275" t="e">
        <f t="shared" si="280"/>
        <v>#VALUE!</v>
      </c>
      <c r="W858" s="275" t="e">
        <f t="shared" si="280"/>
        <v>#VALUE!</v>
      </c>
      <c r="X858" s="275" t="e">
        <f t="shared" si="280"/>
        <v>#VALUE!</v>
      </c>
      <c r="Y858" s="275" t="e">
        <f t="shared" si="280"/>
        <v>#VALUE!</v>
      </c>
      <c r="Z858" s="275" t="e">
        <f t="shared" si="280"/>
        <v>#VALUE!</v>
      </c>
      <c r="AA858" s="275" t="e">
        <f t="shared" si="280"/>
        <v>#VALUE!</v>
      </c>
      <c r="AB858" s="275" t="e">
        <f t="shared" si="280"/>
        <v>#VALUE!</v>
      </c>
      <c r="AC858" s="275" t="e">
        <f t="shared" si="280"/>
        <v>#VALUE!</v>
      </c>
      <c r="AD858" s="275" t="e">
        <f t="shared" si="280"/>
        <v>#VALUE!</v>
      </c>
      <c r="AE858" s="276" t="e">
        <f t="shared" si="290"/>
        <v>#VALUE!</v>
      </c>
    </row>
    <row r="859" spans="1:31">
      <c r="A859" s="133" t="e">
        <f t="shared" si="291"/>
        <v>#VALUE!</v>
      </c>
      <c r="B859" s="134" t="e">
        <f t="shared" si="292"/>
        <v>#VALUE!</v>
      </c>
      <c r="C859" s="134" t="e">
        <f t="shared" si="293"/>
        <v>#VALUE!</v>
      </c>
      <c r="D859" s="135" t="e">
        <f t="shared" si="294"/>
        <v>#VALUE!</v>
      </c>
      <c r="E859" s="150" t="e">
        <f t="shared" si="282"/>
        <v>#VALUE!</v>
      </c>
      <c r="F859" s="150" t="e">
        <f t="shared" si="283"/>
        <v>#VALUE!</v>
      </c>
      <c r="G859" s="136" t="e">
        <f t="shared" si="284"/>
        <v>#VALUE!</v>
      </c>
      <c r="H859" s="148" t="e">
        <f t="shared" si="288"/>
        <v>#VALUE!</v>
      </c>
      <c r="I859" s="148" t="e">
        <f t="shared" si="295"/>
        <v>#VALUE!</v>
      </c>
      <c r="J859" s="148" t="e">
        <f t="shared" si="285"/>
        <v>#VALUE!</v>
      </c>
      <c r="K859" s="148" t="e">
        <f t="shared" si="296"/>
        <v>#VALUE!</v>
      </c>
      <c r="L859" s="148" t="e">
        <f t="shared" si="297"/>
        <v>#VALUE!</v>
      </c>
      <c r="M859" s="148" t="e">
        <f t="shared" si="286"/>
        <v>#VALUE!</v>
      </c>
      <c r="N859" s="148" t="e">
        <f t="shared" si="289"/>
        <v>#VALUE!</v>
      </c>
      <c r="O859" s="148"/>
      <c r="P859" s="148"/>
      <c r="Q859" s="148" t="e">
        <f t="shared" si="298"/>
        <v>#VALUE!</v>
      </c>
      <c r="R859" s="148" t="e">
        <f t="shared" si="299"/>
        <v>#VALUE!</v>
      </c>
      <c r="S859" s="137" t="e">
        <f t="shared" si="287"/>
        <v>#VALUE!</v>
      </c>
      <c r="T859" s="275" t="e">
        <f t="shared" si="281"/>
        <v>#VALUE!</v>
      </c>
      <c r="U859" s="275" t="e">
        <f t="shared" si="280"/>
        <v>#VALUE!</v>
      </c>
      <c r="V859" s="275" t="e">
        <f t="shared" si="280"/>
        <v>#VALUE!</v>
      </c>
      <c r="W859" s="275" t="e">
        <f t="shared" si="280"/>
        <v>#VALUE!</v>
      </c>
      <c r="X859" s="275" t="e">
        <f t="shared" si="280"/>
        <v>#VALUE!</v>
      </c>
      <c r="Y859" s="275" t="e">
        <f t="shared" si="280"/>
        <v>#VALUE!</v>
      </c>
      <c r="Z859" s="275" t="e">
        <f t="shared" si="280"/>
        <v>#VALUE!</v>
      </c>
      <c r="AA859" s="275" t="e">
        <f t="shared" ref="U859:AD885" si="300">MAX(0,MIN(MAX(0,$M859),AA$7)-AA$6)</f>
        <v>#VALUE!</v>
      </c>
      <c r="AB859" s="275" t="e">
        <f t="shared" si="300"/>
        <v>#VALUE!</v>
      </c>
      <c r="AC859" s="275" t="e">
        <f t="shared" si="300"/>
        <v>#VALUE!</v>
      </c>
      <c r="AD859" s="275" t="e">
        <f t="shared" si="300"/>
        <v>#VALUE!</v>
      </c>
      <c r="AE859" s="276" t="e">
        <f t="shared" si="290"/>
        <v>#VALUE!</v>
      </c>
    </row>
    <row r="860" spans="1:31">
      <c r="A860" s="133" t="e">
        <f t="shared" si="291"/>
        <v>#VALUE!</v>
      </c>
      <c r="B860" s="134" t="e">
        <f t="shared" si="292"/>
        <v>#VALUE!</v>
      </c>
      <c r="C860" s="134" t="e">
        <f t="shared" si="293"/>
        <v>#VALUE!</v>
      </c>
      <c r="D860" s="135" t="e">
        <f t="shared" si="294"/>
        <v>#VALUE!</v>
      </c>
      <c r="E860" s="150" t="e">
        <f t="shared" si="282"/>
        <v>#VALUE!</v>
      </c>
      <c r="F860" s="150" t="e">
        <f t="shared" si="283"/>
        <v>#VALUE!</v>
      </c>
      <c r="G860" s="136" t="e">
        <f t="shared" si="284"/>
        <v>#VALUE!</v>
      </c>
      <c r="H860" s="148" t="e">
        <f t="shared" si="288"/>
        <v>#VALUE!</v>
      </c>
      <c r="I860" s="148" t="e">
        <f t="shared" si="295"/>
        <v>#VALUE!</v>
      </c>
      <c r="J860" s="148" t="e">
        <f t="shared" si="285"/>
        <v>#VALUE!</v>
      </c>
      <c r="K860" s="148" t="e">
        <f t="shared" si="296"/>
        <v>#VALUE!</v>
      </c>
      <c r="L860" s="148" t="e">
        <f t="shared" si="297"/>
        <v>#VALUE!</v>
      </c>
      <c r="M860" s="148" t="e">
        <f t="shared" si="286"/>
        <v>#VALUE!</v>
      </c>
      <c r="N860" s="148" t="e">
        <f t="shared" si="289"/>
        <v>#VALUE!</v>
      </c>
      <c r="O860" s="148"/>
      <c r="P860" s="148"/>
      <c r="Q860" s="148" t="e">
        <f t="shared" si="298"/>
        <v>#VALUE!</v>
      </c>
      <c r="R860" s="148" t="e">
        <f t="shared" si="299"/>
        <v>#VALUE!</v>
      </c>
      <c r="S860" s="137" t="e">
        <f t="shared" si="287"/>
        <v>#VALUE!</v>
      </c>
      <c r="T860" s="275" t="e">
        <f t="shared" si="281"/>
        <v>#VALUE!</v>
      </c>
      <c r="U860" s="275" t="e">
        <f t="shared" si="300"/>
        <v>#VALUE!</v>
      </c>
      <c r="V860" s="275" t="e">
        <f t="shared" si="300"/>
        <v>#VALUE!</v>
      </c>
      <c r="W860" s="275" t="e">
        <f t="shared" si="300"/>
        <v>#VALUE!</v>
      </c>
      <c r="X860" s="275" t="e">
        <f t="shared" si="300"/>
        <v>#VALUE!</v>
      </c>
      <c r="Y860" s="275" t="e">
        <f t="shared" si="300"/>
        <v>#VALUE!</v>
      </c>
      <c r="Z860" s="275" t="e">
        <f t="shared" si="300"/>
        <v>#VALUE!</v>
      </c>
      <c r="AA860" s="275" t="e">
        <f t="shared" si="300"/>
        <v>#VALUE!</v>
      </c>
      <c r="AB860" s="275" t="e">
        <f t="shared" si="300"/>
        <v>#VALUE!</v>
      </c>
      <c r="AC860" s="275" t="e">
        <f t="shared" si="300"/>
        <v>#VALUE!</v>
      </c>
      <c r="AD860" s="275" t="e">
        <f t="shared" si="300"/>
        <v>#VALUE!</v>
      </c>
      <c r="AE860" s="276" t="e">
        <f t="shared" si="290"/>
        <v>#VALUE!</v>
      </c>
    </row>
    <row r="861" spans="1:31">
      <c r="A861" s="133" t="e">
        <f t="shared" si="291"/>
        <v>#VALUE!</v>
      </c>
      <c r="B861" s="134" t="e">
        <f t="shared" si="292"/>
        <v>#VALUE!</v>
      </c>
      <c r="C861" s="134" t="e">
        <f t="shared" si="293"/>
        <v>#VALUE!</v>
      </c>
      <c r="D861" s="135" t="e">
        <f t="shared" si="294"/>
        <v>#VALUE!</v>
      </c>
      <c r="E861" s="150" t="e">
        <f t="shared" si="282"/>
        <v>#VALUE!</v>
      </c>
      <c r="F861" s="150" t="e">
        <f t="shared" si="283"/>
        <v>#VALUE!</v>
      </c>
      <c r="G861" s="136" t="e">
        <f t="shared" si="284"/>
        <v>#VALUE!</v>
      </c>
      <c r="H861" s="148" t="e">
        <f t="shared" si="288"/>
        <v>#VALUE!</v>
      </c>
      <c r="I861" s="148" t="e">
        <f t="shared" si="295"/>
        <v>#VALUE!</v>
      </c>
      <c r="J861" s="148" t="e">
        <f t="shared" si="285"/>
        <v>#VALUE!</v>
      </c>
      <c r="K861" s="148" t="e">
        <f t="shared" si="296"/>
        <v>#VALUE!</v>
      </c>
      <c r="L861" s="148" t="e">
        <f t="shared" si="297"/>
        <v>#VALUE!</v>
      </c>
      <c r="M861" s="148" t="e">
        <f t="shared" si="286"/>
        <v>#VALUE!</v>
      </c>
      <c r="N861" s="148" t="e">
        <f t="shared" si="289"/>
        <v>#VALUE!</v>
      </c>
      <c r="O861" s="148"/>
      <c r="P861" s="148"/>
      <c r="Q861" s="148" t="e">
        <f t="shared" si="298"/>
        <v>#VALUE!</v>
      </c>
      <c r="R861" s="148" t="e">
        <f t="shared" si="299"/>
        <v>#VALUE!</v>
      </c>
      <c r="S861" s="137" t="e">
        <f t="shared" si="287"/>
        <v>#VALUE!</v>
      </c>
      <c r="T861" s="275" t="e">
        <f t="shared" si="281"/>
        <v>#VALUE!</v>
      </c>
      <c r="U861" s="275" t="e">
        <f t="shared" si="300"/>
        <v>#VALUE!</v>
      </c>
      <c r="V861" s="275" t="e">
        <f t="shared" si="300"/>
        <v>#VALUE!</v>
      </c>
      <c r="W861" s="275" t="e">
        <f t="shared" si="300"/>
        <v>#VALUE!</v>
      </c>
      <c r="X861" s="275" t="e">
        <f t="shared" si="300"/>
        <v>#VALUE!</v>
      </c>
      <c r="Y861" s="275" t="e">
        <f t="shared" si="300"/>
        <v>#VALUE!</v>
      </c>
      <c r="Z861" s="275" t="e">
        <f t="shared" si="300"/>
        <v>#VALUE!</v>
      </c>
      <c r="AA861" s="275" t="e">
        <f t="shared" si="300"/>
        <v>#VALUE!</v>
      </c>
      <c r="AB861" s="275" t="e">
        <f t="shared" si="300"/>
        <v>#VALUE!</v>
      </c>
      <c r="AC861" s="275" t="e">
        <f t="shared" si="300"/>
        <v>#VALUE!</v>
      </c>
      <c r="AD861" s="275" t="e">
        <f t="shared" si="300"/>
        <v>#VALUE!</v>
      </c>
      <c r="AE861" s="276" t="e">
        <f t="shared" si="290"/>
        <v>#VALUE!</v>
      </c>
    </row>
    <row r="862" spans="1:31">
      <c r="A862" s="133" t="e">
        <f t="shared" si="291"/>
        <v>#VALUE!</v>
      </c>
      <c r="B862" s="134" t="e">
        <f t="shared" si="292"/>
        <v>#VALUE!</v>
      </c>
      <c r="C862" s="134" t="e">
        <f t="shared" si="293"/>
        <v>#VALUE!</v>
      </c>
      <c r="D862" s="135" t="e">
        <f t="shared" si="294"/>
        <v>#VALUE!</v>
      </c>
      <c r="E862" s="150" t="e">
        <f t="shared" si="282"/>
        <v>#VALUE!</v>
      </c>
      <c r="F862" s="150" t="e">
        <f t="shared" si="283"/>
        <v>#VALUE!</v>
      </c>
      <c r="G862" s="136" t="e">
        <f t="shared" si="284"/>
        <v>#VALUE!</v>
      </c>
      <c r="H862" s="148" t="e">
        <f t="shared" si="288"/>
        <v>#VALUE!</v>
      </c>
      <c r="I862" s="148" t="e">
        <f t="shared" si="295"/>
        <v>#VALUE!</v>
      </c>
      <c r="J862" s="148" t="e">
        <f t="shared" si="285"/>
        <v>#VALUE!</v>
      </c>
      <c r="K862" s="148" t="e">
        <f t="shared" si="296"/>
        <v>#VALUE!</v>
      </c>
      <c r="L862" s="148" t="e">
        <f t="shared" si="297"/>
        <v>#VALUE!</v>
      </c>
      <c r="M862" s="148" t="e">
        <f t="shared" si="286"/>
        <v>#VALUE!</v>
      </c>
      <c r="N862" s="148" t="e">
        <f t="shared" si="289"/>
        <v>#VALUE!</v>
      </c>
      <c r="O862" s="148"/>
      <c r="P862" s="148"/>
      <c r="Q862" s="148" t="e">
        <f t="shared" si="298"/>
        <v>#VALUE!</v>
      </c>
      <c r="R862" s="148" t="e">
        <f t="shared" si="299"/>
        <v>#VALUE!</v>
      </c>
      <c r="S862" s="137" t="e">
        <f t="shared" si="287"/>
        <v>#VALUE!</v>
      </c>
      <c r="T862" s="275" t="e">
        <f t="shared" si="281"/>
        <v>#VALUE!</v>
      </c>
      <c r="U862" s="275" t="e">
        <f t="shared" si="300"/>
        <v>#VALUE!</v>
      </c>
      <c r="V862" s="275" t="e">
        <f t="shared" si="300"/>
        <v>#VALUE!</v>
      </c>
      <c r="W862" s="275" t="e">
        <f t="shared" si="300"/>
        <v>#VALUE!</v>
      </c>
      <c r="X862" s="275" t="e">
        <f t="shared" si="300"/>
        <v>#VALUE!</v>
      </c>
      <c r="Y862" s="275" t="e">
        <f t="shared" si="300"/>
        <v>#VALUE!</v>
      </c>
      <c r="Z862" s="275" t="e">
        <f t="shared" si="300"/>
        <v>#VALUE!</v>
      </c>
      <c r="AA862" s="275" t="e">
        <f t="shared" si="300"/>
        <v>#VALUE!</v>
      </c>
      <c r="AB862" s="275" t="e">
        <f t="shared" si="300"/>
        <v>#VALUE!</v>
      </c>
      <c r="AC862" s="275" t="e">
        <f t="shared" si="300"/>
        <v>#VALUE!</v>
      </c>
      <c r="AD862" s="275" t="e">
        <f t="shared" si="300"/>
        <v>#VALUE!</v>
      </c>
      <c r="AE862" s="276" t="e">
        <f t="shared" si="290"/>
        <v>#VALUE!</v>
      </c>
    </row>
    <row r="863" spans="1:31">
      <c r="A863" s="133" t="e">
        <f t="shared" si="291"/>
        <v>#VALUE!</v>
      </c>
      <c r="B863" s="134" t="e">
        <f t="shared" si="292"/>
        <v>#VALUE!</v>
      </c>
      <c r="C863" s="134" t="e">
        <f t="shared" si="293"/>
        <v>#VALUE!</v>
      </c>
      <c r="D863" s="135" t="e">
        <f t="shared" si="294"/>
        <v>#VALUE!</v>
      </c>
      <c r="E863" s="150" t="e">
        <f t="shared" si="282"/>
        <v>#VALUE!</v>
      </c>
      <c r="F863" s="150" t="e">
        <f t="shared" si="283"/>
        <v>#VALUE!</v>
      </c>
      <c r="G863" s="136" t="e">
        <f t="shared" si="284"/>
        <v>#VALUE!</v>
      </c>
      <c r="H863" s="148" t="e">
        <f t="shared" si="288"/>
        <v>#VALUE!</v>
      </c>
      <c r="I863" s="148" t="e">
        <f t="shared" si="295"/>
        <v>#VALUE!</v>
      </c>
      <c r="J863" s="148" t="e">
        <f t="shared" si="285"/>
        <v>#VALUE!</v>
      </c>
      <c r="K863" s="148" t="e">
        <f t="shared" si="296"/>
        <v>#VALUE!</v>
      </c>
      <c r="L863" s="148" t="e">
        <f t="shared" si="297"/>
        <v>#VALUE!</v>
      </c>
      <c r="M863" s="148" t="e">
        <f t="shared" si="286"/>
        <v>#VALUE!</v>
      </c>
      <c r="N863" s="148" t="e">
        <f t="shared" si="289"/>
        <v>#VALUE!</v>
      </c>
      <c r="O863" s="148"/>
      <c r="P863" s="148"/>
      <c r="Q863" s="148" t="e">
        <f t="shared" si="298"/>
        <v>#VALUE!</v>
      </c>
      <c r="R863" s="148" t="e">
        <f t="shared" si="299"/>
        <v>#VALUE!</v>
      </c>
      <c r="S863" s="137" t="e">
        <f t="shared" si="287"/>
        <v>#VALUE!</v>
      </c>
      <c r="T863" s="275" t="e">
        <f t="shared" si="281"/>
        <v>#VALUE!</v>
      </c>
      <c r="U863" s="275" t="e">
        <f t="shared" si="300"/>
        <v>#VALUE!</v>
      </c>
      <c r="V863" s="275" t="e">
        <f t="shared" si="300"/>
        <v>#VALUE!</v>
      </c>
      <c r="W863" s="275" t="e">
        <f t="shared" si="300"/>
        <v>#VALUE!</v>
      </c>
      <c r="X863" s="275" t="e">
        <f t="shared" si="300"/>
        <v>#VALUE!</v>
      </c>
      <c r="Y863" s="275" t="e">
        <f t="shared" si="300"/>
        <v>#VALUE!</v>
      </c>
      <c r="Z863" s="275" t="e">
        <f t="shared" si="300"/>
        <v>#VALUE!</v>
      </c>
      <c r="AA863" s="275" t="e">
        <f t="shared" si="300"/>
        <v>#VALUE!</v>
      </c>
      <c r="AB863" s="275" t="e">
        <f t="shared" si="300"/>
        <v>#VALUE!</v>
      </c>
      <c r="AC863" s="275" t="e">
        <f t="shared" si="300"/>
        <v>#VALUE!</v>
      </c>
      <c r="AD863" s="275" t="e">
        <f t="shared" si="300"/>
        <v>#VALUE!</v>
      </c>
      <c r="AE863" s="276" t="e">
        <f t="shared" si="290"/>
        <v>#VALUE!</v>
      </c>
    </row>
    <row r="864" spans="1:31">
      <c r="A864" s="133" t="e">
        <f t="shared" si="291"/>
        <v>#VALUE!</v>
      </c>
      <c r="B864" s="134" t="e">
        <f t="shared" si="292"/>
        <v>#VALUE!</v>
      </c>
      <c r="C864" s="134" t="e">
        <f t="shared" si="293"/>
        <v>#VALUE!</v>
      </c>
      <c r="D864" s="135" t="e">
        <f t="shared" si="294"/>
        <v>#VALUE!</v>
      </c>
      <c r="E864" s="150" t="e">
        <f t="shared" si="282"/>
        <v>#VALUE!</v>
      </c>
      <c r="F864" s="150" t="e">
        <f t="shared" si="283"/>
        <v>#VALUE!</v>
      </c>
      <c r="G864" s="136" t="e">
        <f t="shared" si="284"/>
        <v>#VALUE!</v>
      </c>
      <c r="H864" s="148" t="e">
        <f t="shared" si="288"/>
        <v>#VALUE!</v>
      </c>
      <c r="I864" s="148" t="e">
        <f t="shared" si="295"/>
        <v>#VALUE!</v>
      </c>
      <c r="J864" s="148" t="e">
        <f t="shared" si="285"/>
        <v>#VALUE!</v>
      </c>
      <c r="K864" s="148" t="e">
        <f t="shared" si="296"/>
        <v>#VALUE!</v>
      </c>
      <c r="L864" s="148" t="e">
        <f t="shared" si="297"/>
        <v>#VALUE!</v>
      </c>
      <c r="M864" s="148" t="e">
        <f t="shared" si="286"/>
        <v>#VALUE!</v>
      </c>
      <c r="N864" s="148" t="e">
        <f t="shared" si="289"/>
        <v>#VALUE!</v>
      </c>
      <c r="O864" s="148"/>
      <c r="P864" s="148"/>
      <c r="Q864" s="148" t="e">
        <f t="shared" si="298"/>
        <v>#VALUE!</v>
      </c>
      <c r="R864" s="148" t="e">
        <f t="shared" si="299"/>
        <v>#VALUE!</v>
      </c>
      <c r="S864" s="137" t="e">
        <f t="shared" si="287"/>
        <v>#VALUE!</v>
      </c>
      <c r="T864" s="275" t="e">
        <f t="shared" si="281"/>
        <v>#VALUE!</v>
      </c>
      <c r="U864" s="275" t="e">
        <f t="shared" si="300"/>
        <v>#VALUE!</v>
      </c>
      <c r="V864" s="275" t="e">
        <f t="shared" si="300"/>
        <v>#VALUE!</v>
      </c>
      <c r="W864" s="275" t="e">
        <f t="shared" si="300"/>
        <v>#VALUE!</v>
      </c>
      <c r="X864" s="275" t="e">
        <f t="shared" si="300"/>
        <v>#VALUE!</v>
      </c>
      <c r="Y864" s="275" t="e">
        <f t="shared" si="300"/>
        <v>#VALUE!</v>
      </c>
      <c r="Z864" s="275" t="e">
        <f t="shared" si="300"/>
        <v>#VALUE!</v>
      </c>
      <c r="AA864" s="275" t="e">
        <f t="shared" si="300"/>
        <v>#VALUE!</v>
      </c>
      <c r="AB864" s="275" t="e">
        <f t="shared" si="300"/>
        <v>#VALUE!</v>
      </c>
      <c r="AC864" s="275" t="e">
        <f t="shared" si="300"/>
        <v>#VALUE!</v>
      </c>
      <c r="AD864" s="275" t="e">
        <f t="shared" si="300"/>
        <v>#VALUE!</v>
      </c>
      <c r="AE864" s="276" t="e">
        <f t="shared" si="290"/>
        <v>#VALUE!</v>
      </c>
    </row>
    <row r="865" spans="1:31">
      <c r="A865" s="133" t="e">
        <f t="shared" si="291"/>
        <v>#VALUE!</v>
      </c>
      <c r="B865" s="134" t="e">
        <f t="shared" si="292"/>
        <v>#VALUE!</v>
      </c>
      <c r="C865" s="134" t="e">
        <f t="shared" si="293"/>
        <v>#VALUE!</v>
      </c>
      <c r="D865" s="135" t="e">
        <f t="shared" si="294"/>
        <v>#VALUE!</v>
      </c>
      <c r="E865" s="150" t="e">
        <f t="shared" si="282"/>
        <v>#VALUE!</v>
      </c>
      <c r="F865" s="150" t="e">
        <f t="shared" si="283"/>
        <v>#VALUE!</v>
      </c>
      <c r="G865" s="136" t="e">
        <f t="shared" si="284"/>
        <v>#VALUE!</v>
      </c>
      <c r="H865" s="148" t="e">
        <f t="shared" si="288"/>
        <v>#VALUE!</v>
      </c>
      <c r="I865" s="148" t="e">
        <f t="shared" si="295"/>
        <v>#VALUE!</v>
      </c>
      <c r="J865" s="148" t="e">
        <f t="shared" si="285"/>
        <v>#VALUE!</v>
      </c>
      <c r="K865" s="148" t="e">
        <f t="shared" si="296"/>
        <v>#VALUE!</v>
      </c>
      <c r="L865" s="148" t="e">
        <f t="shared" si="297"/>
        <v>#VALUE!</v>
      </c>
      <c r="M865" s="148" t="e">
        <f t="shared" si="286"/>
        <v>#VALUE!</v>
      </c>
      <c r="N865" s="148" t="e">
        <f t="shared" si="289"/>
        <v>#VALUE!</v>
      </c>
      <c r="O865" s="148"/>
      <c r="P865" s="148"/>
      <c r="Q865" s="148" t="e">
        <f t="shared" si="298"/>
        <v>#VALUE!</v>
      </c>
      <c r="R865" s="148" t="e">
        <f t="shared" si="299"/>
        <v>#VALUE!</v>
      </c>
      <c r="S865" s="137" t="e">
        <f t="shared" si="287"/>
        <v>#VALUE!</v>
      </c>
      <c r="T865" s="275" t="e">
        <f t="shared" si="281"/>
        <v>#VALUE!</v>
      </c>
      <c r="U865" s="275" t="e">
        <f t="shared" si="300"/>
        <v>#VALUE!</v>
      </c>
      <c r="V865" s="275" t="e">
        <f t="shared" si="300"/>
        <v>#VALUE!</v>
      </c>
      <c r="W865" s="275" t="e">
        <f t="shared" si="300"/>
        <v>#VALUE!</v>
      </c>
      <c r="X865" s="275" t="e">
        <f t="shared" si="300"/>
        <v>#VALUE!</v>
      </c>
      <c r="Y865" s="275" t="e">
        <f t="shared" si="300"/>
        <v>#VALUE!</v>
      </c>
      <c r="Z865" s="275" t="e">
        <f t="shared" si="300"/>
        <v>#VALUE!</v>
      </c>
      <c r="AA865" s="275" t="e">
        <f t="shared" si="300"/>
        <v>#VALUE!</v>
      </c>
      <c r="AB865" s="275" t="e">
        <f t="shared" si="300"/>
        <v>#VALUE!</v>
      </c>
      <c r="AC865" s="275" t="e">
        <f t="shared" si="300"/>
        <v>#VALUE!</v>
      </c>
      <c r="AD865" s="275" t="e">
        <f t="shared" si="300"/>
        <v>#VALUE!</v>
      </c>
      <c r="AE865" s="276" t="e">
        <f t="shared" si="290"/>
        <v>#VALUE!</v>
      </c>
    </row>
    <row r="866" spans="1:31">
      <c r="A866" s="133" t="e">
        <f t="shared" si="291"/>
        <v>#VALUE!</v>
      </c>
      <c r="B866" s="134" t="e">
        <f t="shared" si="292"/>
        <v>#VALUE!</v>
      </c>
      <c r="C866" s="134" t="e">
        <f t="shared" si="293"/>
        <v>#VALUE!</v>
      </c>
      <c r="D866" s="135" t="e">
        <f t="shared" si="294"/>
        <v>#VALUE!</v>
      </c>
      <c r="E866" s="150" t="e">
        <f t="shared" si="282"/>
        <v>#VALUE!</v>
      </c>
      <c r="F866" s="150" t="e">
        <f t="shared" si="283"/>
        <v>#VALUE!</v>
      </c>
      <c r="G866" s="136" t="e">
        <f t="shared" si="284"/>
        <v>#VALUE!</v>
      </c>
      <c r="H866" s="148" t="e">
        <f t="shared" si="288"/>
        <v>#VALUE!</v>
      </c>
      <c r="I866" s="148" t="e">
        <f t="shared" si="295"/>
        <v>#VALUE!</v>
      </c>
      <c r="J866" s="148" t="e">
        <f t="shared" si="285"/>
        <v>#VALUE!</v>
      </c>
      <c r="K866" s="148" t="e">
        <f t="shared" si="296"/>
        <v>#VALUE!</v>
      </c>
      <c r="L866" s="148" t="e">
        <f t="shared" si="297"/>
        <v>#VALUE!</v>
      </c>
      <c r="M866" s="148" t="e">
        <f t="shared" si="286"/>
        <v>#VALUE!</v>
      </c>
      <c r="N866" s="148" t="e">
        <f t="shared" si="289"/>
        <v>#VALUE!</v>
      </c>
      <c r="O866" s="148"/>
      <c r="P866" s="148"/>
      <c r="Q866" s="148" t="e">
        <f t="shared" si="298"/>
        <v>#VALUE!</v>
      </c>
      <c r="R866" s="148" t="e">
        <f t="shared" si="299"/>
        <v>#VALUE!</v>
      </c>
      <c r="S866" s="137" t="e">
        <f t="shared" si="287"/>
        <v>#VALUE!</v>
      </c>
      <c r="T866" s="275" t="e">
        <f t="shared" si="281"/>
        <v>#VALUE!</v>
      </c>
      <c r="U866" s="275" t="e">
        <f t="shared" si="300"/>
        <v>#VALUE!</v>
      </c>
      <c r="V866" s="275" t="e">
        <f t="shared" si="300"/>
        <v>#VALUE!</v>
      </c>
      <c r="W866" s="275" t="e">
        <f t="shared" si="300"/>
        <v>#VALUE!</v>
      </c>
      <c r="X866" s="275" t="e">
        <f t="shared" si="300"/>
        <v>#VALUE!</v>
      </c>
      <c r="Y866" s="275" t="e">
        <f t="shared" si="300"/>
        <v>#VALUE!</v>
      </c>
      <c r="Z866" s="275" t="e">
        <f t="shared" si="300"/>
        <v>#VALUE!</v>
      </c>
      <c r="AA866" s="275" t="e">
        <f t="shared" si="300"/>
        <v>#VALUE!</v>
      </c>
      <c r="AB866" s="275" t="e">
        <f t="shared" si="300"/>
        <v>#VALUE!</v>
      </c>
      <c r="AC866" s="275" t="e">
        <f t="shared" si="300"/>
        <v>#VALUE!</v>
      </c>
      <c r="AD866" s="275" t="e">
        <f t="shared" si="300"/>
        <v>#VALUE!</v>
      </c>
      <c r="AE866" s="276" t="e">
        <f t="shared" si="290"/>
        <v>#VALUE!</v>
      </c>
    </row>
    <row r="867" spans="1:31">
      <c r="A867" s="133" t="e">
        <f t="shared" si="291"/>
        <v>#VALUE!</v>
      </c>
      <c r="B867" s="134" t="e">
        <f t="shared" si="292"/>
        <v>#VALUE!</v>
      </c>
      <c r="C867" s="134" t="e">
        <f t="shared" si="293"/>
        <v>#VALUE!</v>
      </c>
      <c r="D867" s="135" t="e">
        <f t="shared" si="294"/>
        <v>#VALUE!</v>
      </c>
      <c r="E867" s="150" t="e">
        <f t="shared" si="282"/>
        <v>#VALUE!</v>
      </c>
      <c r="F867" s="150" t="e">
        <f t="shared" si="283"/>
        <v>#VALUE!</v>
      </c>
      <c r="G867" s="136" t="e">
        <f t="shared" si="284"/>
        <v>#VALUE!</v>
      </c>
      <c r="H867" s="148" t="e">
        <f t="shared" si="288"/>
        <v>#VALUE!</v>
      </c>
      <c r="I867" s="148" t="e">
        <f t="shared" si="295"/>
        <v>#VALUE!</v>
      </c>
      <c r="J867" s="148" t="e">
        <f t="shared" si="285"/>
        <v>#VALUE!</v>
      </c>
      <c r="K867" s="148" t="e">
        <f t="shared" si="296"/>
        <v>#VALUE!</v>
      </c>
      <c r="L867" s="148" t="e">
        <f t="shared" si="297"/>
        <v>#VALUE!</v>
      </c>
      <c r="M867" s="148" t="e">
        <f t="shared" si="286"/>
        <v>#VALUE!</v>
      </c>
      <c r="N867" s="148" t="e">
        <f t="shared" si="289"/>
        <v>#VALUE!</v>
      </c>
      <c r="O867" s="148"/>
      <c r="P867" s="148"/>
      <c r="Q867" s="148" t="e">
        <f t="shared" si="298"/>
        <v>#VALUE!</v>
      </c>
      <c r="R867" s="148" t="e">
        <f t="shared" si="299"/>
        <v>#VALUE!</v>
      </c>
      <c r="S867" s="137" t="e">
        <f t="shared" si="287"/>
        <v>#VALUE!</v>
      </c>
      <c r="T867" s="275" t="e">
        <f t="shared" si="281"/>
        <v>#VALUE!</v>
      </c>
      <c r="U867" s="275" t="e">
        <f t="shared" si="300"/>
        <v>#VALUE!</v>
      </c>
      <c r="V867" s="275" t="e">
        <f t="shared" si="300"/>
        <v>#VALUE!</v>
      </c>
      <c r="W867" s="275" t="e">
        <f t="shared" si="300"/>
        <v>#VALUE!</v>
      </c>
      <c r="X867" s="275" t="e">
        <f t="shared" si="300"/>
        <v>#VALUE!</v>
      </c>
      <c r="Y867" s="275" t="e">
        <f t="shared" si="300"/>
        <v>#VALUE!</v>
      </c>
      <c r="Z867" s="275" t="e">
        <f t="shared" si="300"/>
        <v>#VALUE!</v>
      </c>
      <c r="AA867" s="275" t="e">
        <f t="shared" si="300"/>
        <v>#VALUE!</v>
      </c>
      <c r="AB867" s="275" t="e">
        <f t="shared" si="300"/>
        <v>#VALUE!</v>
      </c>
      <c r="AC867" s="275" t="e">
        <f t="shared" si="300"/>
        <v>#VALUE!</v>
      </c>
      <c r="AD867" s="275" t="e">
        <f t="shared" si="300"/>
        <v>#VALUE!</v>
      </c>
      <c r="AE867" s="276" t="e">
        <f t="shared" si="290"/>
        <v>#VALUE!</v>
      </c>
    </row>
    <row r="868" spans="1:31">
      <c r="A868" s="133" t="e">
        <f t="shared" si="291"/>
        <v>#VALUE!</v>
      </c>
      <c r="B868" s="134" t="e">
        <f t="shared" si="292"/>
        <v>#VALUE!</v>
      </c>
      <c r="C868" s="134" t="e">
        <f t="shared" si="293"/>
        <v>#VALUE!</v>
      </c>
      <c r="D868" s="135" t="e">
        <f t="shared" si="294"/>
        <v>#VALUE!</v>
      </c>
      <c r="E868" s="150" t="e">
        <f t="shared" si="282"/>
        <v>#VALUE!</v>
      </c>
      <c r="F868" s="150" t="e">
        <f t="shared" si="283"/>
        <v>#VALUE!</v>
      </c>
      <c r="G868" s="136" t="e">
        <f t="shared" si="284"/>
        <v>#VALUE!</v>
      </c>
      <c r="H868" s="148" t="e">
        <f t="shared" si="288"/>
        <v>#VALUE!</v>
      </c>
      <c r="I868" s="148" t="e">
        <f t="shared" si="295"/>
        <v>#VALUE!</v>
      </c>
      <c r="J868" s="148" t="e">
        <f t="shared" si="285"/>
        <v>#VALUE!</v>
      </c>
      <c r="K868" s="148" t="e">
        <f t="shared" si="296"/>
        <v>#VALUE!</v>
      </c>
      <c r="L868" s="148" t="e">
        <f t="shared" si="297"/>
        <v>#VALUE!</v>
      </c>
      <c r="M868" s="148" t="e">
        <f t="shared" si="286"/>
        <v>#VALUE!</v>
      </c>
      <c r="N868" s="148" t="e">
        <f t="shared" si="289"/>
        <v>#VALUE!</v>
      </c>
      <c r="O868" s="148"/>
      <c r="P868" s="148"/>
      <c r="Q868" s="148" t="e">
        <f t="shared" si="298"/>
        <v>#VALUE!</v>
      </c>
      <c r="R868" s="148" t="e">
        <f t="shared" si="299"/>
        <v>#VALUE!</v>
      </c>
      <c r="S868" s="137" t="e">
        <f t="shared" si="287"/>
        <v>#VALUE!</v>
      </c>
      <c r="T868" s="275" t="e">
        <f t="shared" si="281"/>
        <v>#VALUE!</v>
      </c>
      <c r="U868" s="275" t="e">
        <f t="shared" si="300"/>
        <v>#VALUE!</v>
      </c>
      <c r="V868" s="275" t="e">
        <f t="shared" si="300"/>
        <v>#VALUE!</v>
      </c>
      <c r="W868" s="275" t="e">
        <f t="shared" si="300"/>
        <v>#VALUE!</v>
      </c>
      <c r="X868" s="275" t="e">
        <f t="shared" si="300"/>
        <v>#VALUE!</v>
      </c>
      <c r="Y868" s="275" t="e">
        <f t="shared" si="300"/>
        <v>#VALUE!</v>
      </c>
      <c r="Z868" s="275" t="e">
        <f t="shared" si="300"/>
        <v>#VALUE!</v>
      </c>
      <c r="AA868" s="275" t="e">
        <f t="shared" si="300"/>
        <v>#VALUE!</v>
      </c>
      <c r="AB868" s="275" t="e">
        <f t="shared" si="300"/>
        <v>#VALUE!</v>
      </c>
      <c r="AC868" s="275" t="e">
        <f t="shared" si="300"/>
        <v>#VALUE!</v>
      </c>
      <c r="AD868" s="275" t="e">
        <f t="shared" si="300"/>
        <v>#VALUE!</v>
      </c>
      <c r="AE868" s="276" t="e">
        <f t="shared" si="290"/>
        <v>#VALUE!</v>
      </c>
    </row>
    <row r="869" spans="1:31">
      <c r="A869" s="133" t="e">
        <f t="shared" si="291"/>
        <v>#VALUE!</v>
      </c>
      <c r="B869" s="134" t="e">
        <f t="shared" si="292"/>
        <v>#VALUE!</v>
      </c>
      <c r="C869" s="134" t="e">
        <f t="shared" si="293"/>
        <v>#VALUE!</v>
      </c>
      <c r="D869" s="135" t="e">
        <f t="shared" si="294"/>
        <v>#VALUE!</v>
      </c>
      <c r="E869" s="150" t="e">
        <f t="shared" si="282"/>
        <v>#VALUE!</v>
      </c>
      <c r="F869" s="150" t="e">
        <f t="shared" si="283"/>
        <v>#VALUE!</v>
      </c>
      <c r="G869" s="136" t="e">
        <f t="shared" si="284"/>
        <v>#VALUE!</v>
      </c>
      <c r="H869" s="148" t="e">
        <f t="shared" si="288"/>
        <v>#VALUE!</v>
      </c>
      <c r="I869" s="148" t="e">
        <f t="shared" si="295"/>
        <v>#VALUE!</v>
      </c>
      <c r="J869" s="148" t="e">
        <f t="shared" si="285"/>
        <v>#VALUE!</v>
      </c>
      <c r="K869" s="148" t="e">
        <f t="shared" si="296"/>
        <v>#VALUE!</v>
      </c>
      <c r="L869" s="148" t="e">
        <f t="shared" si="297"/>
        <v>#VALUE!</v>
      </c>
      <c r="M869" s="148" t="e">
        <f t="shared" si="286"/>
        <v>#VALUE!</v>
      </c>
      <c r="N869" s="148" t="e">
        <f t="shared" si="289"/>
        <v>#VALUE!</v>
      </c>
      <c r="O869" s="148"/>
      <c r="P869" s="148"/>
      <c r="Q869" s="148" t="e">
        <f t="shared" si="298"/>
        <v>#VALUE!</v>
      </c>
      <c r="R869" s="148" t="e">
        <f t="shared" si="299"/>
        <v>#VALUE!</v>
      </c>
      <c r="S869" s="137" t="e">
        <f t="shared" si="287"/>
        <v>#VALUE!</v>
      </c>
      <c r="T869" s="275" t="e">
        <f t="shared" si="281"/>
        <v>#VALUE!</v>
      </c>
      <c r="U869" s="275" t="e">
        <f t="shared" si="300"/>
        <v>#VALUE!</v>
      </c>
      <c r="V869" s="275" t="e">
        <f t="shared" si="300"/>
        <v>#VALUE!</v>
      </c>
      <c r="W869" s="275" t="e">
        <f t="shared" si="300"/>
        <v>#VALUE!</v>
      </c>
      <c r="X869" s="275" t="e">
        <f t="shared" si="300"/>
        <v>#VALUE!</v>
      </c>
      <c r="Y869" s="275" t="e">
        <f t="shared" si="300"/>
        <v>#VALUE!</v>
      </c>
      <c r="Z869" s="275" t="e">
        <f t="shared" si="300"/>
        <v>#VALUE!</v>
      </c>
      <c r="AA869" s="275" t="e">
        <f t="shared" si="300"/>
        <v>#VALUE!</v>
      </c>
      <c r="AB869" s="275" t="e">
        <f t="shared" si="300"/>
        <v>#VALUE!</v>
      </c>
      <c r="AC869" s="275" t="e">
        <f t="shared" si="300"/>
        <v>#VALUE!</v>
      </c>
      <c r="AD869" s="275" t="e">
        <f t="shared" si="300"/>
        <v>#VALUE!</v>
      </c>
      <c r="AE869" s="276" t="e">
        <f t="shared" si="290"/>
        <v>#VALUE!</v>
      </c>
    </row>
    <row r="870" spans="1:31">
      <c r="A870" s="133" t="e">
        <f t="shared" si="291"/>
        <v>#VALUE!</v>
      </c>
      <c r="B870" s="134" t="e">
        <f t="shared" si="292"/>
        <v>#VALUE!</v>
      </c>
      <c r="C870" s="134" t="e">
        <f t="shared" si="293"/>
        <v>#VALUE!</v>
      </c>
      <c r="D870" s="135" t="e">
        <f t="shared" si="294"/>
        <v>#VALUE!</v>
      </c>
      <c r="E870" s="150" t="e">
        <f t="shared" si="282"/>
        <v>#VALUE!</v>
      </c>
      <c r="F870" s="150" t="e">
        <f t="shared" si="283"/>
        <v>#VALUE!</v>
      </c>
      <c r="G870" s="136" t="e">
        <f t="shared" si="284"/>
        <v>#VALUE!</v>
      </c>
      <c r="H870" s="148" t="e">
        <f t="shared" si="288"/>
        <v>#VALUE!</v>
      </c>
      <c r="I870" s="148" t="e">
        <f t="shared" si="295"/>
        <v>#VALUE!</v>
      </c>
      <c r="J870" s="148" t="e">
        <f t="shared" si="285"/>
        <v>#VALUE!</v>
      </c>
      <c r="K870" s="148" t="e">
        <f t="shared" si="296"/>
        <v>#VALUE!</v>
      </c>
      <c r="L870" s="148" t="e">
        <f t="shared" si="297"/>
        <v>#VALUE!</v>
      </c>
      <c r="M870" s="148" t="e">
        <f t="shared" si="286"/>
        <v>#VALUE!</v>
      </c>
      <c r="N870" s="148" t="e">
        <f t="shared" si="289"/>
        <v>#VALUE!</v>
      </c>
      <c r="O870" s="148"/>
      <c r="P870" s="148"/>
      <c r="Q870" s="148" t="e">
        <f t="shared" si="298"/>
        <v>#VALUE!</v>
      </c>
      <c r="R870" s="148" t="e">
        <f t="shared" si="299"/>
        <v>#VALUE!</v>
      </c>
      <c r="S870" s="137" t="e">
        <f t="shared" si="287"/>
        <v>#VALUE!</v>
      </c>
      <c r="T870" s="275" t="e">
        <f t="shared" si="281"/>
        <v>#VALUE!</v>
      </c>
      <c r="U870" s="275" t="e">
        <f t="shared" si="300"/>
        <v>#VALUE!</v>
      </c>
      <c r="V870" s="275" t="e">
        <f t="shared" si="300"/>
        <v>#VALUE!</v>
      </c>
      <c r="W870" s="275" t="e">
        <f t="shared" si="300"/>
        <v>#VALUE!</v>
      </c>
      <c r="X870" s="275" t="e">
        <f t="shared" si="300"/>
        <v>#VALUE!</v>
      </c>
      <c r="Y870" s="275" t="e">
        <f t="shared" si="300"/>
        <v>#VALUE!</v>
      </c>
      <c r="Z870" s="275" t="e">
        <f t="shared" si="300"/>
        <v>#VALUE!</v>
      </c>
      <c r="AA870" s="275" t="e">
        <f t="shared" si="300"/>
        <v>#VALUE!</v>
      </c>
      <c r="AB870" s="275" t="e">
        <f t="shared" si="300"/>
        <v>#VALUE!</v>
      </c>
      <c r="AC870" s="275" t="e">
        <f t="shared" si="300"/>
        <v>#VALUE!</v>
      </c>
      <c r="AD870" s="275" t="e">
        <f t="shared" si="300"/>
        <v>#VALUE!</v>
      </c>
      <c r="AE870" s="276" t="e">
        <f t="shared" si="290"/>
        <v>#VALUE!</v>
      </c>
    </row>
    <row r="871" spans="1:31">
      <c r="A871" s="133" t="e">
        <f t="shared" si="291"/>
        <v>#VALUE!</v>
      </c>
      <c r="B871" s="134" t="e">
        <f t="shared" si="292"/>
        <v>#VALUE!</v>
      </c>
      <c r="C871" s="134" t="e">
        <f t="shared" si="293"/>
        <v>#VALUE!</v>
      </c>
      <c r="D871" s="135" t="e">
        <f t="shared" si="294"/>
        <v>#VALUE!</v>
      </c>
      <c r="E871" s="150" t="e">
        <f t="shared" si="282"/>
        <v>#VALUE!</v>
      </c>
      <c r="F871" s="150" t="e">
        <f t="shared" si="283"/>
        <v>#VALUE!</v>
      </c>
      <c r="G871" s="136" t="e">
        <f t="shared" si="284"/>
        <v>#VALUE!</v>
      </c>
      <c r="H871" s="148" t="e">
        <f t="shared" si="288"/>
        <v>#VALUE!</v>
      </c>
      <c r="I871" s="148" t="e">
        <f t="shared" si="295"/>
        <v>#VALUE!</v>
      </c>
      <c r="J871" s="148" t="e">
        <f t="shared" si="285"/>
        <v>#VALUE!</v>
      </c>
      <c r="K871" s="148" t="e">
        <f t="shared" si="296"/>
        <v>#VALUE!</v>
      </c>
      <c r="L871" s="148" t="e">
        <f t="shared" si="297"/>
        <v>#VALUE!</v>
      </c>
      <c r="M871" s="148" t="e">
        <f t="shared" si="286"/>
        <v>#VALUE!</v>
      </c>
      <c r="N871" s="148" t="e">
        <f t="shared" si="289"/>
        <v>#VALUE!</v>
      </c>
      <c r="O871" s="148"/>
      <c r="P871" s="148"/>
      <c r="Q871" s="148" t="e">
        <f t="shared" si="298"/>
        <v>#VALUE!</v>
      </c>
      <c r="R871" s="148" t="e">
        <f t="shared" si="299"/>
        <v>#VALUE!</v>
      </c>
      <c r="S871" s="137" t="e">
        <f t="shared" si="287"/>
        <v>#VALUE!</v>
      </c>
      <c r="T871" s="275" t="e">
        <f t="shared" si="281"/>
        <v>#VALUE!</v>
      </c>
      <c r="U871" s="275" t="e">
        <f t="shared" si="300"/>
        <v>#VALUE!</v>
      </c>
      <c r="V871" s="275" t="e">
        <f t="shared" si="300"/>
        <v>#VALUE!</v>
      </c>
      <c r="W871" s="275" t="e">
        <f t="shared" si="300"/>
        <v>#VALUE!</v>
      </c>
      <c r="X871" s="275" t="e">
        <f t="shared" si="300"/>
        <v>#VALUE!</v>
      </c>
      <c r="Y871" s="275" t="e">
        <f t="shared" si="300"/>
        <v>#VALUE!</v>
      </c>
      <c r="Z871" s="275" t="e">
        <f t="shared" si="300"/>
        <v>#VALUE!</v>
      </c>
      <c r="AA871" s="275" t="e">
        <f t="shared" si="300"/>
        <v>#VALUE!</v>
      </c>
      <c r="AB871" s="275" t="e">
        <f t="shared" si="300"/>
        <v>#VALUE!</v>
      </c>
      <c r="AC871" s="275" t="e">
        <f t="shared" si="300"/>
        <v>#VALUE!</v>
      </c>
      <c r="AD871" s="275" t="e">
        <f t="shared" si="300"/>
        <v>#VALUE!</v>
      </c>
      <c r="AE871" s="276" t="e">
        <f t="shared" si="290"/>
        <v>#VALUE!</v>
      </c>
    </row>
    <row r="872" spans="1:31">
      <c r="A872" s="133" t="e">
        <f t="shared" si="291"/>
        <v>#VALUE!</v>
      </c>
      <c r="B872" s="134" t="e">
        <f t="shared" si="292"/>
        <v>#VALUE!</v>
      </c>
      <c r="C872" s="134" t="e">
        <f t="shared" si="293"/>
        <v>#VALUE!</v>
      </c>
      <c r="D872" s="135" t="e">
        <f t="shared" si="294"/>
        <v>#VALUE!</v>
      </c>
      <c r="E872" s="150" t="e">
        <f t="shared" si="282"/>
        <v>#VALUE!</v>
      </c>
      <c r="F872" s="150" t="e">
        <f t="shared" si="283"/>
        <v>#VALUE!</v>
      </c>
      <c r="G872" s="136" t="e">
        <f t="shared" si="284"/>
        <v>#VALUE!</v>
      </c>
      <c r="H872" s="148" t="e">
        <f t="shared" si="288"/>
        <v>#VALUE!</v>
      </c>
      <c r="I872" s="148" t="e">
        <f t="shared" si="295"/>
        <v>#VALUE!</v>
      </c>
      <c r="J872" s="148" t="e">
        <f t="shared" si="285"/>
        <v>#VALUE!</v>
      </c>
      <c r="K872" s="148" t="e">
        <f t="shared" si="296"/>
        <v>#VALUE!</v>
      </c>
      <c r="L872" s="148" t="e">
        <f t="shared" si="297"/>
        <v>#VALUE!</v>
      </c>
      <c r="M872" s="148" t="e">
        <f t="shared" si="286"/>
        <v>#VALUE!</v>
      </c>
      <c r="N872" s="148" t="e">
        <f t="shared" si="289"/>
        <v>#VALUE!</v>
      </c>
      <c r="O872" s="148"/>
      <c r="P872" s="148"/>
      <c r="Q872" s="148" t="e">
        <f t="shared" si="298"/>
        <v>#VALUE!</v>
      </c>
      <c r="R872" s="148" t="e">
        <f t="shared" si="299"/>
        <v>#VALUE!</v>
      </c>
      <c r="S872" s="137" t="e">
        <f t="shared" si="287"/>
        <v>#VALUE!</v>
      </c>
      <c r="T872" s="275" t="e">
        <f t="shared" si="281"/>
        <v>#VALUE!</v>
      </c>
      <c r="U872" s="275" t="e">
        <f t="shared" si="300"/>
        <v>#VALUE!</v>
      </c>
      <c r="V872" s="275" t="e">
        <f t="shared" si="300"/>
        <v>#VALUE!</v>
      </c>
      <c r="W872" s="275" t="e">
        <f t="shared" si="300"/>
        <v>#VALUE!</v>
      </c>
      <c r="X872" s="275" t="e">
        <f t="shared" si="300"/>
        <v>#VALUE!</v>
      </c>
      <c r="Y872" s="275" t="e">
        <f t="shared" si="300"/>
        <v>#VALUE!</v>
      </c>
      <c r="Z872" s="275" t="e">
        <f t="shared" si="300"/>
        <v>#VALUE!</v>
      </c>
      <c r="AA872" s="275" t="e">
        <f t="shared" si="300"/>
        <v>#VALUE!</v>
      </c>
      <c r="AB872" s="275" t="e">
        <f t="shared" si="300"/>
        <v>#VALUE!</v>
      </c>
      <c r="AC872" s="275" t="e">
        <f t="shared" si="300"/>
        <v>#VALUE!</v>
      </c>
      <c r="AD872" s="275" t="e">
        <f t="shared" si="300"/>
        <v>#VALUE!</v>
      </c>
      <c r="AE872" s="276" t="e">
        <f t="shared" si="290"/>
        <v>#VALUE!</v>
      </c>
    </row>
    <row r="873" spans="1:31">
      <c r="A873" s="133" t="e">
        <f t="shared" si="291"/>
        <v>#VALUE!</v>
      </c>
      <c r="B873" s="134" t="e">
        <f t="shared" si="292"/>
        <v>#VALUE!</v>
      </c>
      <c r="C873" s="134" t="e">
        <f t="shared" si="293"/>
        <v>#VALUE!</v>
      </c>
      <c r="D873" s="135" t="e">
        <f t="shared" si="294"/>
        <v>#VALUE!</v>
      </c>
      <c r="E873" s="150" t="e">
        <f t="shared" si="282"/>
        <v>#VALUE!</v>
      </c>
      <c r="F873" s="150" t="e">
        <f t="shared" si="283"/>
        <v>#VALUE!</v>
      </c>
      <c r="G873" s="136" t="e">
        <f t="shared" si="284"/>
        <v>#VALUE!</v>
      </c>
      <c r="H873" s="148" t="e">
        <f t="shared" si="288"/>
        <v>#VALUE!</v>
      </c>
      <c r="I873" s="148" t="e">
        <f t="shared" si="295"/>
        <v>#VALUE!</v>
      </c>
      <c r="J873" s="148" t="e">
        <f t="shared" si="285"/>
        <v>#VALUE!</v>
      </c>
      <c r="K873" s="148" t="e">
        <f t="shared" si="296"/>
        <v>#VALUE!</v>
      </c>
      <c r="L873" s="148" t="e">
        <f t="shared" si="297"/>
        <v>#VALUE!</v>
      </c>
      <c r="M873" s="148" t="e">
        <f t="shared" si="286"/>
        <v>#VALUE!</v>
      </c>
      <c r="N873" s="148" t="e">
        <f t="shared" si="289"/>
        <v>#VALUE!</v>
      </c>
      <c r="O873" s="148"/>
      <c r="P873" s="148"/>
      <c r="Q873" s="148" t="e">
        <f t="shared" si="298"/>
        <v>#VALUE!</v>
      </c>
      <c r="R873" s="148" t="e">
        <f t="shared" si="299"/>
        <v>#VALUE!</v>
      </c>
      <c r="S873" s="137" t="e">
        <f t="shared" si="287"/>
        <v>#VALUE!</v>
      </c>
      <c r="T873" s="275" t="e">
        <f t="shared" si="281"/>
        <v>#VALUE!</v>
      </c>
      <c r="U873" s="275" t="e">
        <f t="shared" si="300"/>
        <v>#VALUE!</v>
      </c>
      <c r="V873" s="275" t="e">
        <f t="shared" si="300"/>
        <v>#VALUE!</v>
      </c>
      <c r="W873" s="275" t="e">
        <f t="shared" si="300"/>
        <v>#VALUE!</v>
      </c>
      <c r="X873" s="275" t="e">
        <f t="shared" si="300"/>
        <v>#VALUE!</v>
      </c>
      <c r="Y873" s="275" t="e">
        <f t="shared" si="300"/>
        <v>#VALUE!</v>
      </c>
      <c r="Z873" s="275" t="e">
        <f t="shared" si="300"/>
        <v>#VALUE!</v>
      </c>
      <c r="AA873" s="275" t="e">
        <f t="shared" si="300"/>
        <v>#VALUE!</v>
      </c>
      <c r="AB873" s="275" t="e">
        <f t="shared" si="300"/>
        <v>#VALUE!</v>
      </c>
      <c r="AC873" s="275" t="e">
        <f t="shared" si="300"/>
        <v>#VALUE!</v>
      </c>
      <c r="AD873" s="275" t="e">
        <f t="shared" si="300"/>
        <v>#VALUE!</v>
      </c>
      <c r="AE873" s="276" t="e">
        <f t="shared" si="290"/>
        <v>#VALUE!</v>
      </c>
    </row>
    <row r="874" spans="1:31">
      <c r="A874" s="133" t="e">
        <f t="shared" si="291"/>
        <v>#VALUE!</v>
      </c>
      <c r="B874" s="134" t="e">
        <f t="shared" si="292"/>
        <v>#VALUE!</v>
      </c>
      <c r="C874" s="134" t="e">
        <f t="shared" si="293"/>
        <v>#VALUE!</v>
      </c>
      <c r="D874" s="135" t="e">
        <f t="shared" si="294"/>
        <v>#VALUE!</v>
      </c>
      <c r="E874" s="150" t="e">
        <f t="shared" si="282"/>
        <v>#VALUE!</v>
      </c>
      <c r="F874" s="150" t="e">
        <f t="shared" si="283"/>
        <v>#VALUE!</v>
      </c>
      <c r="G874" s="136" t="e">
        <f t="shared" si="284"/>
        <v>#VALUE!</v>
      </c>
      <c r="H874" s="148" t="e">
        <f t="shared" si="288"/>
        <v>#VALUE!</v>
      </c>
      <c r="I874" s="148" t="e">
        <f t="shared" si="295"/>
        <v>#VALUE!</v>
      </c>
      <c r="J874" s="148" t="e">
        <f t="shared" si="285"/>
        <v>#VALUE!</v>
      </c>
      <c r="K874" s="148" t="e">
        <f t="shared" si="296"/>
        <v>#VALUE!</v>
      </c>
      <c r="L874" s="148" t="e">
        <f t="shared" si="297"/>
        <v>#VALUE!</v>
      </c>
      <c r="M874" s="148" t="e">
        <f t="shared" si="286"/>
        <v>#VALUE!</v>
      </c>
      <c r="N874" s="148" t="e">
        <f t="shared" si="289"/>
        <v>#VALUE!</v>
      </c>
      <c r="O874" s="148"/>
      <c r="P874" s="148"/>
      <c r="Q874" s="148" t="e">
        <f t="shared" si="298"/>
        <v>#VALUE!</v>
      </c>
      <c r="R874" s="148" t="e">
        <f t="shared" si="299"/>
        <v>#VALUE!</v>
      </c>
      <c r="S874" s="137" t="e">
        <f t="shared" si="287"/>
        <v>#VALUE!</v>
      </c>
      <c r="T874" s="275" t="e">
        <f t="shared" si="281"/>
        <v>#VALUE!</v>
      </c>
      <c r="U874" s="275" t="e">
        <f t="shared" si="300"/>
        <v>#VALUE!</v>
      </c>
      <c r="V874" s="275" t="e">
        <f t="shared" si="300"/>
        <v>#VALUE!</v>
      </c>
      <c r="W874" s="275" t="e">
        <f t="shared" si="300"/>
        <v>#VALUE!</v>
      </c>
      <c r="X874" s="275" t="e">
        <f t="shared" si="300"/>
        <v>#VALUE!</v>
      </c>
      <c r="Y874" s="275" t="e">
        <f t="shared" si="300"/>
        <v>#VALUE!</v>
      </c>
      <c r="Z874" s="275" t="e">
        <f t="shared" si="300"/>
        <v>#VALUE!</v>
      </c>
      <c r="AA874" s="275" t="e">
        <f t="shared" si="300"/>
        <v>#VALUE!</v>
      </c>
      <c r="AB874" s="275" t="e">
        <f t="shared" si="300"/>
        <v>#VALUE!</v>
      </c>
      <c r="AC874" s="275" t="e">
        <f t="shared" si="300"/>
        <v>#VALUE!</v>
      </c>
      <c r="AD874" s="275" t="e">
        <f t="shared" si="300"/>
        <v>#VALUE!</v>
      </c>
      <c r="AE874" s="276" t="e">
        <f t="shared" si="290"/>
        <v>#VALUE!</v>
      </c>
    </row>
    <row r="875" spans="1:31">
      <c r="A875" s="133" t="e">
        <f t="shared" si="291"/>
        <v>#VALUE!</v>
      </c>
      <c r="B875" s="134" t="e">
        <f t="shared" si="292"/>
        <v>#VALUE!</v>
      </c>
      <c r="C875" s="134" t="e">
        <f t="shared" si="293"/>
        <v>#VALUE!</v>
      </c>
      <c r="D875" s="135" t="e">
        <f t="shared" si="294"/>
        <v>#VALUE!</v>
      </c>
      <c r="E875" s="150" t="e">
        <f t="shared" si="282"/>
        <v>#VALUE!</v>
      </c>
      <c r="F875" s="150" t="e">
        <f t="shared" si="283"/>
        <v>#VALUE!</v>
      </c>
      <c r="G875" s="136" t="e">
        <f t="shared" si="284"/>
        <v>#VALUE!</v>
      </c>
      <c r="H875" s="148" t="e">
        <f t="shared" si="288"/>
        <v>#VALUE!</v>
      </c>
      <c r="I875" s="148" t="e">
        <f t="shared" si="295"/>
        <v>#VALUE!</v>
      </c>
      <c r="J875" s="148" t="e">
        <f t="shared" si="285"/>
        <v>#VALUE!</v>
      </c>
      <c r="K875" s="148" t="e">
        <f t="shared" si="296"/>
        <v>#VALUE!</v>
      </c>
      <c r="L875" s="148" t="e">
        <f t="shared" si="297"/>
        <v>#VALUE!</v>
      </c>
      <c r="M875" s="148" t="e">
        <f t="shared" si="286"/>
        <v>#VALUE!</v>
      </c>
      <c r="N875" s="148" t="e">
        <f t="shared" si="289"/>
        <v>#VALUE!</v>
      </c>
      <c r="O875" s="148"/>
      <c r="P875" s="148"/>
      <c r="Q875" s="148" t="e">
        <f t="shared" si="298"/>
        <v>#VALUE!</v>
      </c>
      <c r="R875" s="148" t="e">
        <f t="shared" si="299"/>
        <v>#VALUE!</v>
      </c>
      <c r="S875" s="137" t="e">
        <f t="shared" si="287"/>
        <v>#VALUE!</v>
      </c>
      <c r="T875" s="275" t="e">
        <f t="shared" si="281"/>
        <v>#VALUE!</v>
      </c>
      <c r="U875" s="275" t="e">
        <f t="shared" si="300"/>
        <v>#VALUE!</v>
      </c>
      <c r="V875" s="275" t="e">
        <f t="shared" si="300"/>
        <v>#VALUE!</v>
      </c>
      <c r="W875" s="275" t="e">
        <f t="shared" si="300"/>
        <v>#VALUE!</v>
      </c>
      <c r="X875" s="275" t="e">
        <f t="shared" si="300"/>
        <v>#VALUE!</v>
      </c>
      <c r="Y875" s="275" t="e">
        <f t="shared" si="300"/>
        <v>#VALUE!</v>
      </c>
      <c r="Z875" s="275" t="e">
        <f t="shared" si="300"/>
        <v>#VALUE!</v>
      </c>
      <c r="AA875" s="275" t="e">
        <f t="shared" si="300"/>
        <v>#VALUE!</v>
      </c>
      <c r="AB875" s="275" t="e">
        <f t="shared" si="300"/>
        <v>#VALUE!</v>
      </c>
      <c r="AC875" s="275" t="e">
        <f t="shared" si="300"/>
        <v>#VALUE!</v>
      </c>
      <c r="AD875" s="275" t="e">
        <f t="shared" si="300"/>
        <v>#VALUE!</v>
      </c>
      <c r="AE875" s="276" t="e">
        <f t="shared" si="290"/>
        <v>#VALUE!</v>
      </c>
    </row>
    <row r="876" spans="1:31">
      <c r="A876" s="133" t="e">
        <f t="shared" si="291"/>
        <v>#VALUE!</v>
      </c>
      <c r="B876" s="134" t="e">
        <f t="shared" si="292"/>
        <v>#VALUE!</v>
      </c>
      <c r="C876" s="134" t="e">
        <f t="shared" si="293"/>
        <v>#VALUE!</v>
      </c>
      <c r="D876" s="135" t="e">
        <f t="shared" si="294"/>
        <v>#VALUE!</v>
      </c>
      <c r="E876" s="150" t="e">
        <f t="shared" si="282"/>
        <v>#VALUE!</v>
      </c>
      <c r="F876" s="150" t="e">
        <f t="shared" si="283"/>
        <v>#VALUE!</v>
      </c>
      <c r="G876" s="136" t="e">
        <f t="shared" si="284"/>
        <v>#VALUE!</v>
      </c>
      <c r="H876" s="148" t="e">
        <f t="shared" si="288"/>
        <v>#VALUE!</v>
      </c>
      <c r="I876" s="148" t="e">
        <f t="shared" si="295"/>
        <v>#VALUE!</v>
      </c>
      <c r="J876" s="148" t="e">
        <f t="shared" si="285"/>
        <v>#VALUE!</v>
      </c>
      <c r="K876" s="148" t="e">
        <f t="shared" si="296"/>
        <v>#VALUE!</v>
      </c>
      <c r="L876" s="148" t="e">
        <f t="shared" si="297"/>
        <v>#VALUE!</v>
      </c>
      <c r="M876" s="148" t="e">
        <f t="shared" si="286"/>
        <v>#VALUE!</v>
      </c>
      <c r="N876" s="148" t="e">
        <f t="shared" si="289"/>
        <v>#VALUE!</v>
      </c>
      <c r="O876" s="148"/>
      <c r="P876" s="148"/>
      <c r="Q876" s="148" t="e">
        <f t="shared" si="298"/>
        <v>#VALUE!</v>
      </c>
      <c r="R876" s="148" t="e">
        <f t="shared" si="299"/>
        <v>#VALUE!</v>
      </c>
      <c r="S876" s="137" t="e">
        <f t="shared" si="287"/>
        <v>#VALUE!</v>
      </c>
      <c r="T876" s="275" t="e">
        <f t="shared" si="281"/>
        <v>#VALUE!</v>
      </c>
      <c r="U876" s="275" t="e">
        <f t="shared" si="300"/>
        <v>#VALUE!</v>
      </c>
      <c r="V876" s="275" t="e">
        <f t="shared" si="300"/>
        <v>#VALUE!</v>
      </c>
      <c r="W876" s="275" t="e">
        <f t="shared" si="300"/>
        <v>#VALUE!</v>
      </c>
      <c r="X876" s="275" t="e">
        <f t="shared" si="300"/>
        <v>#VALUE!</v>
      </c>
      <c r="Y876" s="275" t="e">
        <f t="shared" si="300"/>
        <v>#VALUE!</v>
      </c>
      <c r="Z876" s="275" t="e">
        <f t="shared" si="300"/>
        <v>#VALUE!</v>
      </c>
      <c r="AA876" s="275" t="e">
        <f t="shared" si="300"/>
        <v>#VALUE!</v>
      </c>
      <c r="AB876" s="275" t="e">
        <f t="shared" si="300"/>
        <v>#VALUE!</v>
      </c>
      <c r="AC876" s="275" t="e">
        <f t="shared" si="300"/>
        <v>#VALUE!</v>
      </c>
      <c r="AD876" s="275" t="e">
        <f t="shared" si="300"/>
        <v>#VALUE!</v>
      </c>
      <c r="AE876" s="276" t="e">
        <f t="shared" si="290"/>
        <v>#VALUE!</v>
      </c>
    </row>
    <row r="877" spans="1:31">
      <c r="A877" s="133" t="e">
        <f t="shared" si="291"/>
        <v>#VALUE!</v>
      </c>
      <c r="B877" s="134" t="e">
        <f t="shared" si="292"/>
        <v>#VALUE!</v>
      </c>
      <c r="C877" s="134" t="e">
        <f t="shared" si="293"/>
        <v>#VALUE!</v>
      </c>
      <c r="D877" s="135" t="e">
        <f t="shared" si="294"/>
        <v>#VALUE!</v>
      </c>
      <c r="E877" s="150" t="e">
        <f t="shared" si="282"/>
        <v>#VALUE!</v>
      </c>
      <c r="F877" s="150" t="e">
        <f t="shared" si="283"/>
        <v>#VALUE!</v>
      </c>
      <c r="G877" s="136" t="e">
        <f t="shared" si="284"/>
        <v>#VALUE!</v>
      </c>
      <c r="H877" s="148" t="e">
        <f t="shared" si="288"/>
        <v>#VALUE!</v>
      </c>
      <c r="I877" s="148" t="e">
        <f t="shared" si="295"/>
        <v>#VALUE!</v>
      </c>
      <c r="J877" s="148" t="e">
        <f t="shared" si="285"/>
        <v>#VALUE!</v>
      </c>
      <c r="K877" s="148" t="e">
        <f t="shared" si="296"/>
        <v>#VALUE!</v>
      </c>
      <c r="L877" s="148" t="e">
        <f t="shared" si="297"/>
        <v>#VALUE!</v>
      </c>
      <c r="M877" s="148" t="e">
        <f t="shared" si="286"/>
        <v>#VALUE!</v>
      </c>
      <c r="N877" s="148" t="e">
        <f t="shared" si="289"/>
        <v>#VALUE!</v>
      </c>
      <c r="O877" s="148"/>
      <c r="P877" s="148"/>
      <c r="Q877" s="148" t="e">
        <f t="shared" si="298"/>
        <v>#VALUE!</v>
      </c>
      <c r="R877" s="148" t="e">
        <f t="shared" si="299"/>
        <v>#VALUE!</v>
      </c>
      <c r="S877" s="137" t="e">
        <f t="shared" si="287"/>
        <v>#VALUE!</v>
      </c>
      <c r="T877" s="275" t="e">
        <f t="shared" si="281"/>
        <v>#VALUE!</v>
      </c>
      <c r="U877" s="275" t="e">
        <f t="shared" si="300"/>
        <v>#VALUE!</v>
      </c>
      <c r="V877" s="275" t="e">
        <f t="shared" si="300"/>
        <v>#VALUE!</v>
      </c>
      <c r="W877" s="275" t="e">
        <f t="shared" si="300"/>
        <v>#VALUE!</v>
      </c>
      <c r="X877" s="275" t="e">
        <f t="shared" si="300"/>
        <v>#VALUE!</v>
      </c>
      <c r="Y877" s="275" t="e">
        <f t="shared" si="300"/>
        <v>#VALUE!</v>
      </c>
      <c r="Z877" s="275" t="e">
        <f t="shared" si="300"/>
        <v>#VALUE!</v>
      </c>
      <c r="AA877" s="275" t="e">
        <f t="shared" si="300"/>
        <v>#VALUE!</v>
      </c>
      <c r="AB877" s="275" t="e">
        <f t="shared" si="300"/>
        <v>#VALUE!</v>
      </c>
      <c r="AC877" s="275" t="e">
        <f t="shared" si="300"/>
        <v>#VALUE!</v>
      </c>
      <c r="AD877" s="275" t="e">
        <f t="shared" si="300"/>
        <v>#VALUE!</v>
      </c>
      <c r="AE877" s="276" t="e">
        <f t="shared" si="290"/>
        <v>#VALUE!</v>
      </c>
    </row>
    <row r="878" spans="1:31">
      <c r="A878" s="133" t="e">
        <f t="shared" si="291"/>
        <v>#VALUE!</v>
      </c>
      <c r="B878" s="134" t="e">
        <f t="shared" si="292"/>
        <v>#VALUE!</v>
      </c>
      <c r="C878" s="134" t="e">
        <f t="shared" si="293"/>
        <v>#VALUE!</v>
      </c>
      <c r="D878" s="135" t="e">
        <f t="shared" si="294"/>
        <v>#VALUE!</v>
      </c>
      <c r="E878" s="150" t="e">
        <f t="shared" si="282"/>
        <v>#VALUE!</v>
      </c>
      <c r="F878" s="150" t="e">
        <f t="shared" si="283"/>
        <v>#VALUE!</v>
      </c>
      <c r="G878" s="136" t="e">
        <f t="shared" si="284"/>
        <v>#VALUE!</v>
      </c>
      <c r="H878" s="148" t="e">
        <f t="shared" si="288"/>
        <v>#VALUE!</v>
      </c>
      <c r="I878" s="148" t="e">
        <f t="shared" si="295"/>
        <v>#VALUE!</v>
      </c>
      <c r="J878" s="148" t="e">
        <f t="shared" si="285"/>
        <v>#VALUE!</v>
      </c>
      <c r="K878" s="148" t="e">
        <f t="shared" si="296"/>
        <v>#VALUE!</v>
      </c>
      <c r="L878" s="148" t="e">
        <f t="shared" si="297"/>
        <v>#VALUE!</v>
      </c>
      <c r="M878" s="148" t="e">
        <f t="shared" si="286"/>
        <v>#VALUE!</v>
      </c>
      <c r="N878" s="148" t="e">
        <f t="shared" si="289"/>
        <v>#VALUE!</v>
      </c>
      <c r="O878" s="148"/>
      <c r="P878" s="148"/>
      <c r="Q878" s="148" t="e">
        <f t="shared" si="298"/>
        <v>#VALUE!</v>
      </c>
      <c r="R878" s="148" t="e">
        <f t="shared" si="299"/>
        <v>#VALUE!</v>
      </c>
      <c r="S878" s="137" t="e">
        <f t="shared" si="287"/>
        <v>#VALUE!</v>
      </c>
      <c r="T878" s="275" t="e">
        <f t="shared" si="281"/>
        <v>#VALUE!</v>
      </c>
      <c r="U878" s="275" t="e">
        <f t="shared" si="300"/>
        <v>#VALUE!</v>
      </c>
      <c r="V878" s="275" t="e">
        <f t="shared" si="300"/>
        <v>#VALUE!</v>
      </c>
      <c r="W878" s="275" t="e">
        <f t="shared" si="300"/>
        <v>#VALUE!</v>
      </c>
      <c r="X878" s="275" t="e">
        <f t="shared" si="300"/>
        <v>#VALUE!</v>
      </c>
      <c r="Y878" s="275" t="e">
        <f t="shared" si="300"/>
        <v>#VALUE!</v>
      </c>
      <c r="Z878" s="275" t="e">
        <f t="shared" si="300"/>
        <v>#VALUE!</v>
      </c>
      <c r="AA878" s="275" t="e">
        <f t="shared" si="300"/>
        <v>#VALUE!</v>
      </c>
      <c r="AB878" s="275" t="e">
        <f t="shared" si="300"/>
        <v>#VALUE!</v>
      </c>
      <c r="AC878" s="275" t="e">
        <f t="shared" si="300"/>
        <v>#VALUE!</v>
      </c>
      <c r="AD878" s="275" t="e">
        <f t="shared" si="300"/>
        <v>#VALUE!</v>
      </c>
      <c r="AE878" s="276" t="e">
        <f t="shared" si="290"/>
        <v>#VALUE!</v>
      </c>
    </row>
    <row r="879" spans="1:31">
      <c r="A879" s="133" t="e">
        <f t="shared" si="291"/>
        <v>#VALUE!</v>
      </c>
      <c r="B879" s="134" t="e">
        <f t="shared" si="292"/>
        <v>#VALUE!</v>
      </c>
      <c r="C879" s="134" t="e">
        <f t="shared" si="293"/>
        <v>#VALUE!</v>
      </c>
      <c r="D879" s="135" t="e">
        <f t="shared" si="294"/>
        <v>#VALUE!</v>
      </c>
      <c r="E879" s="150" t="e">
        <f t="shared" si="282"/>
        <v>#VALUE!</v>
      </c>
      <c r="F879" s="150" t="e">
        <f t="shared" si="283"/>
        <v>#VALUE!</v>
      </c>
      <c r="G879" s="136" t="e">
        <f t="shared" si="284"/>
        <v>#VALUE!</v>
      </c>
      <c r="H879" s="148" t="e">
        <f t="shared" si="288"/>
        <v>#VALUE!</v>
      </c>
      <c r="I879" s="148" t="e">
        <f t="shared" si="295"/>
        <v>#VALUE!</v>
      </c>
      <c r="J879" s="148" t="e">
        <f t="shared" si="285"/>
        <v>#VALUE!</v>
      </c>
      <c r="K879" s="148" t="e">
        <f t="shared" si="296"/>
        <v>#VALUE!</v>
      </c>
      <c r="L879" s="148" t="e">
        <f t="shared" si="297"/>
        <v>#VALUE!</v>
      </c>
      <c r="M879" s="148" t="e">
        <f t="shared" si="286"/>
        <v>#VALUE!</v>
      </c>
      <c r="N879" s="148" t="e">
        <f t="shared" si="289"/>
        <v>#VALUE!</v>
      </c>
      <c r="O879" s="148"/>
      <c r="P879" s="148"/>
      <c r="Q879" s="148" t="e">
        <f t="shared" si="298"/>
        <v>#VALUE!</v>
      </c>
      <c r="R879" s="148" t="e">
        <f t="shared" si="299"/>
        <v>#VALUE!</v>
      </c>
      <c r="S879" s="137" t="e">
        <f t="shared" si="287"/>
        <v>#VALUE!</v>
      </c>
      <c r="T879" s="275" t="e">
        <f t="shared" si="281"/>
        <v>#VALUE!</v>
      </c>
      <c r="U879" s="275" t="e">
        <f t="shared" si="300"/>
        <v>#VALUE!</v>
      </c>
      <c r="V879" s="275" t="e">
        <f t="shared" si="300"/>
        <v>#VALUE!</v>
      </c>
      <c r="W879" s="275" t="e">
        <f t="shared" si="300"/>
        <v>#VALUE!</v>
      </c>
      <c r="X879" s="275" t="e">
        <f t="shared" si="300"/>
        <v>#VALUE!</v>
      </c>
      <c r="Y879" s="275" t="e">
        <f t="shared" si="300"/>
        <v>#VALUE!</v>
      </c>
      <c r="Z879" s="275" t="e">
        <f t="shared" si="300"/>
        <v>#VALUE!</v>
      </c>
      <c r="AA879" s="275" t="e">
        <f t="shared" si="300"/>
        <v>#VALUE!</v>
      </c>
      <c r="AB879" s="275" t="e">
        <f t="shared" si="300"/>
        <v>#VALUE!</v>
      </c>
      <c r="AC879" s="275" t="e">
        <f t="shared" si="300"/>
        <v>#VALUE!</v>
      </c>
      <c r="AD879" s="275" t="e">
        <f t="shared" si="300"/>
        <v>#VALUE!</v>
      </c>
      <c r="AE879" s="276" t="e">
        <f t="shared" si="290"/>
        <v>#VALUE!</v>
      </c>
    </row>
    <row r="880" spans="1:31">
      <c r="A880" s="133" t="e">
        <f t="shared" si="291"/>
        <v>#VALUE!</v>
      </c>
      <c r="B880" s="134" t="e">
        <f t="shared" si="292"/>
        <v>#VALUE!</v>
      </c>
      <c r="C880" s="134" t="e">
        <f t="shared" si="293"/>
        <v>#VALUE!</v>
      </c>
      <c r="D880" s="135" t="e">
        <f t="shared" si="294"/>
        <v>#VALUE!</v>
      </c>
      <c r="E880" s="150" t="e">
        <f t="shared" si="282"/>
        <v>#VALUE!</v>
      </c>
      <c r="F880" s="150" t="e">
        <f t="shared" si="283"/>
        <v>#VALUE!</v>
      </c>
      <c r="G880" s="136" t="e">
        <f t="shared" si="284"/>
        <v>#VALUE!</v>
      </c>
      <c r="H880" s="148" t="e">
        <f t="shared" si="288"/>
        <v>#VALUE!</v>
      </c>
      <c r="I880" s="148" t="e">
        <f t="shared" si="295"/>
        <v>#VALUE!</v>
      </c>
      <c r="J880" s="148" t="e">
        <f t="shared" si="285"/>
        <v>#VALUE!</v>
      </c>
      <c r="K880" s="148" t="e">
        <f t="shared" si="296"/>
        <v>#VALUE!</v>
      </c>
      <c r="L880" s="148" t="e">
        <f t="shared" si="297"/>
        <v>#VALUE!</v>
      </c>
      <c r="M880" s="148" t="e">
        <f t="shared" si="286"/>
        <v>#VALUE!</v>
      </c>
      <c r="N880" s="148" t="e">
        <f t="shared" si="289"/>
        <v>#VALUE!</v>
      </c>
      <c r="O880" s="148"/>
      <c r="P880" s="148"/>
      <c r="Q880" s="148" t="e">
        <f t="shared" si="298"/>
        <v>#VALUE!</v>
      </c>
      <c r="R880" s="148" t="e">
        <f t="shared" si="299"/>
        <v>#VALUE!</v>
      </c>
      <c r="S880" s="137" t="e">
        <f t="shared" si="287"/>
        <v>#VALUE!</v>
      </c>
      <c r="T880" s="275" t="e">
        <f t="shared" si="281"/>
        <v>#VALUE!</v>
      </c>
      <c r="U880" s="275" t="e">
        <f t="shared" si="300"/>
        <v>#VALUE!</v>
      </c>
      <c r="V880" s="275" t="e">
        <f t="shared" si="300"/>
        <v>#VALUE!</v>
      </c>
      <c r="W880" s="275" t="e">
        <f t="shared" si="300"/>
        <v>#VALUE!</v>
      </c>
      <c r="X880" s="275" t="e">
        <f t="shared" si="300"/>
        <v>#VALUE!</v>
      </c>
      <c r="Y880" s="275" t="e">
        <f t="shared" si="300"/>
        <v>#VALUE!</v>
      </c>
      <c r="Z880" s="275" t="e">
        <f t="shared" si="300"/>
        <v>#VALUE!</v>
      </c>
      <c r="AA880" s="275" t="e">
        <f t="shared" si="300"/>
        <v>#VALUE!</v>
      </c>
      <c r="AB880" s="275" t="e">
        <f t="shared" si="300"/>
        <v>#VALUE!</v>
      </c>
      <c r="AC880" s="275" t="e">
        <f t="shared" si="300"/>
        <v>#VALUE!</v>
      </c>
      <c r="AD880" s="275" t="e">
        <f t="shared" si="300"/>
        <v>#VALUE!</v>
      </c>
      <c r="AE880" s="276" t="e">
        <f t="shared" si="290"/>
        <v>#VALUE!</v>
      </c>
    </row>
    <row r="881" spans="1:31">
      <c r="A881" s="133" t="e">
        <f t="shared" si="291"/>
        <v>#VALUE!</v>
      </c>
      <c r="B881" s="134" t="e">
        <f t="shared" si="292"/>
        <v>#VALUE!</v>
      </c>
      <c r="C881" s="134" t="e">
        <f t="shared" si="293"/>
        <v>#VALUE!</v>
      </c>
      <c r="D881" s="135" t="e">
        <f t="shared" si="294"/>
        <v>#VALUE!</v>
      </c>
      <c r="E881" s="150" t="e">
        <f t="shared" si="282"/>
        <v>#VALUE!</v>
      </c>
      <c r="F881" s="150" t="e">
        <f t="shared" si="283"/>
        <v>#VALUE!</v>
      </c>
      <c r="G881" s="136" t="e">
        <f t="shared" si="284"/>
        <v>#VALUE!</v>
      </c>
      <c r="H881" s="148" t="e">
        <f t="shared" si="288"/>
        <v>#VALUE!</v>
      </c>
      <c r="I881" s="148" t="e">
        <f t="shared" si="295"/>
        <v>#VALUE!</v>
      </c>
      <c r="J881" s="148" t="e">
        <f t="shared" si="285"/>
        <v>#VALUE!</v>
      </c>
      <c r="K881" s="148" t="e">
        <f t="shared" si="296"/>
        <v>#VALUE!</v>
      </c>
      <c r="L881" s="148" t="e">
        <f t="shared" si="297"/>
        <v>#VALUE!</v>
      </c>
      <c r="M881" s="148" t="e">
        <f t="shared" si="286"/>
        <v>#VALUE!</v>
      </c>
      <c r="N881" s="148" t="e">
        <f t="shared" si="289"/>
        <v>#VALUE!</v>
      </c>
      <c r="O881" s="148"/>
      <c r="P881" s="148"/>
      <c r="Q881" s="148" t="e">
        <f t="shared" si="298"/>
        <v>#VALUE!</v>
      </c>
      <c r="R881" s="148" t="e">
        <f t="shared" si="299"/>
        <v>#VALUE!</v>
      </c>
      <c r="S881" s="137" t="e">
        <f t="shared" si="287"/>
        <v>#VALUE!</v>
      </c>
      <c r="T881" s="275" t="e">
        <f t="shared" si="281"/>
        <v>#VALUE!</v>
      </c>
      <c r="U881" s="275" t="e">
        <f t="shared" si="300"/>
        <v>#VALUE!</v>
      </c>
      <c r="V881" s="275" t="e">
        <f t="shared" si="300"/>
        <v>#VALUE!</v>
      </c>
      <c r="W881" s="275" t="e">
        <f t="shared" si="300"/>
        <v>#VALUE!</v>
      </c>
      <c r="X881" s="275" t="e">
        <f t="shared" si="300"/>
        <v>#VALUE!</v>
      </c>
      <c r="Y881" s="275" t="e">
        <f t="shared" si="300"/>
        <v>#VALUE!</v>
      </c>
      <c r="Z881" s="275" t="e">
        <f t="shared" si="300"/>
        <v>#VALUE!</v>
      </c>
      <c r="AA881" s="275" t="e">
        <f t="shared" si="300"/>
        <v>#VALUE!</v>
      </c>
      <c r="AB881" s="275" t="e">
        <f t="shared" si="300"/>
        <v>#VALUE!</v>
      </c>
      <c r="AC881" s="275" t="e">
        <f t="shared" si="300"/>
        <v>#VALUE!</v>
      </c>
      <c r="AD881" s="275" t="e">
        <f t="shared" si="300"/>
        <v>#VALUE!</v>
      </c>
      <c r="AE881" s="276" t="e">
        <f t="shared" si="290"/>
        <v>#VALUE!</v>
      </c>
    </row>
    <row r="882" spans="1:31">
      <c r="A882" s="133" t="e">
        <f t="shared" si="291"/>
        <v>#VALUE!</v>
      </c>
      <c r="B882" s="134" t="e">
        <f t="shared" si="292"/>
        <v>#VALUE!</v>
      </c>
      <c r="C882" s="134" t="e">
        <f t="shared" si="293"/>
        <v>#VALUE!</v>
      </c>
      <c r="D882" s="135" t="e">
        <f t="shared" si="294"/>
        <v>#VALUE!</v>
      </c>
      <c r="E882" s="150" t="e">
        <f t="shared" si="282"/>
        <v>#VALUE!</v>
      </c>
      <c r="F882" s="150" t="e">
        <f t="shared" si="283"/>
        <v>#VALUE!</v>
      </c>
      <c r="G882" s="136" t="e">
        <f t="shared" si="284"/>
        <v>#VALUE!</v>
      </c>
      <c r="H882" s="148" t="e">
        <f t="shared" si="288"/>
        <v>#VALUE!</v>
      </c>
      <c r="I882" s="148" t="e">
        <f t="shared" si="295"/>
        <v>#VALUE!</v>
      </c>
      <c r="J882" s="148" t="e">
        <f t="shared" si="285"/>
        <v>#VALUE!</v>
      </c>
      <c r="K882" s="148" t="e">
        <f t="shared" si="296"/>
        <v>#VALUE!</v>
      </c>
      <c r="L882" s="148" t="e">
        <f t="shared" si="297"/>
        <v>#VALUE!</v>
      </c>
      <c r="M882" s="148" t="e">
        <f t="shared" si="286"/>
        <v>#VALUE!</v>
      </c>
      <c r="N882" s="148" t="e">
        <f t="shared" si="289"/>
        <v>#VALUE!</v>
      </c>
      <c r="O882" s="148"/>
      <c r="P882" s="148"/>
      <c r="Q882" s="148" t="e">
        <f t="shared" si="298"/>
        <v>#VALUE!</v>
      </c>
      <c r="R882" s="148" t="e">
        <f t="shared" si="299"/>
        <v>#VALUE!</v>
      </c>
      <c r="S882" s="137" t="e">
        <f t="shared" si="287"/>
        <v>#VALUE!</v>
      </c>
      <c r="T882" s="275" t="e">
        <f t="shared" si="281"/>
        <v>#VALUE!</v>
      </c>
      <c r="U882" s="275" t="e">
        <f t="shared" si="300"/>
        <v>#VALUE!</v>
      </c>
      <c r="V882" s="275" t="e">
        <f t="shared" si="300"/>
        <v>#VALUE!</v>
      </c>
      <c r="W882" s="275" t="e">
        <f t="shared" si="300"/>
        <v>#VALUE!</v>
      </c>
      <c r="X882" s="275" t="e">
        <f t="shared" si="300"/>
        <v>#VALUE!</v>
      </c>
      <c r="Y882" s="275" t="e">
        <f t="shared" si="300"/>
        <v>#VALUE!</v>
      </c>
      <c r="Z882" s="275" t="e">
        <f t="shared" si="300"/>
        <v>#VALUE!</v>
      </c>
      <c r="AA882" s="275" t="e">
        <f t="shared" si="300"/>
        <v>#VALUE!</v>
      </c>
      <c r="AB882" s="275" t="e">
        <f t="shared" si="300"/>
        <v>#VALUE!</v>
      </c>
      <c r="AC882" s="275" t="e">
        <f t="shared" si="300"/>
        <v>#VALUE!</v>
      </c>
      <c r="AD882" s="275" t="e">
        <f t="shared" si="300"/>
        <v>#VALUE!</v>
      </c>
      <c r="AE882" s="276" t="e">
        <f t="shared" si="290"/>
        <v>#VALUE!</v>
      </c>
    </row>
    <row r="883" spans="1:31">
      <c r="A883" s="133" t="e">
        <f t="shared" si="291"/>
        <v>#VALUE!</v>
      </c>
      <c r="B883" s="134" t="e">
        <f t="shared" si="292"/>
        <v>#VALUE!</v>
      </c>
      <c r="C883" s="134" t="e">
        <f t="shared" si="293"/>
        <v>#VALUE!</v>
      </c>
      <c r="D883" s="135" t="e">
        <f t="shared" si="294"/>
        <v>#VALUE!</v>
      </c>
      <c r="E883" s="150" t="e">
        <f t="shared" si="282"/>
        <v>#VALUE!</v>
      </c>
      <c r="F883" s="150" t="e">
        <f t="shared" si="283"/>
        <v>#VALUE!</v>
      </c>
      <c r="G883" s="136" t="e">
        <f t="shared" si="284"/>
        <v>#VALUE!</v>
      </c>
      <c r="H883" s="148" t="e">
        <f t="shared" si="288"/>
        <v>#VALUE!</v>
      </c>
      <c r="I883" s="148" t="e">
        <f t="shared" si="295"/>
        <v>#VALUE!</v>
      </c>
      <c r="J883" s="148" t="e">
        <f t="shared" si="285"/>
        <v>#VALUE!</v>
      </c>
      <c r="K883" s="148" t="e">
        <f t="shared" si="296"/>
        <v>#VALUE!</v>
      </c>
      <c r="L883" s="148" t="e">
        <f t="shared" si="297"/>
        <v>#VALUE!</v>
      </c>
      <c r="M883" s="148" t="e">
        <f t="shared" si="286"/>
        <v>#VALUE!</v>
      </c>
      <c r="N883" s="148" t="e">
        <f t="shared" si="289"/>
        <v>#VALUE!</v>
      </c>
      <c r="O883" s="148"/>
      <c r="P883" s="148"/>
      <c r="Q883" s="148" t="e">
        <f t="shared" si="298"/>
        <v>#VALUE!</v>
      </c>
      <c r="R883" s="148" t="e">
        <f t="shared" si="299"/>
        <v>#VALUE!</v>
      </c>
      <c r="S883" s="137" t="e">
        <f t="shared" si="287"/>
        <v>#VALUE!</v>
      </c>
      <c r="T883" s="275" t="e">
        <f t="shared" si="281"/>
        <v>#VALUE!</v>
      </c>
      <c r="U883" s="275" t="e">
        <f t="shared" si="300"/>
        <v>#VALUE!</v>
      </c>
      <c r="V883" s="275" t="e">
        <f t="shared" si="300"/>
        <v>#VALUE!</v>
      </c>
      <c r="W883" s="275" t="e">
        <f t="shared" si="300"/>
        <v>#VALUE!</v>
      </c>
      <c r="X883" s="275" t="e">
        <f t="shared" si="300"/>
        <v>#VALUE!</v>
      </c>
      <c r="Y883" s="275" t="e">
        <f t="shared" si="300"/>
        <v>#VALUE!</v>
      </c>
      <c r="Z883" s="275" t="e">
        <f t="shared" si="300"/>
        <v>#VALUE!</v>
      </c>
      <c r="AA883" s="275" t="e">
        <f t="shared" si="300"/>
        <v>#VALUE!</v>
      </c>
      <c r="AB883" s="275" t="e">
        <f t="shared" si="300"/>
        <v>#VALUE!</v>
      </c>
      <c r="AC883" s="275" t="e">
        <f t="shared" si="300"/>
        <v>#VALUE!</v>
      </c>
      <c r="AD883" s="275" t="e">
        <f t="shared" si="300"/>
        <v>#VALUE!</v>
      </c>
      <c r="AE883" s="276" t="e">
        <f t="shared" si="290"/>
        <v>#VALUE!</v>
      </c>
    </row>
    <row r="884" spans="1:31">
      <c r="A884" s="133" t="e">
        <f t="shared" si="291"/>
        <v>#VALUE!</v>
      </c>
      <c r="B884" s="134" t="e">
        <f t="shared" si="292"/>
        <v>#VALUE!</v>
      </c>
      <c r="C884" s="134" t="e">
        <f t="shared" si="293"/>
        <v>#VALUE!</v>
      </c>
      <c r="D884" s="135" t="e">
        <f t="shared" si="294"/>
        <v>#VALUE!</v>
      </c>
      <c r="E884" s="150" t="e">
        <f t="shared" si="282"/>
        <v>#VALUE!</v>
      </c>
      <c r="F884" s="150" t="e">
        <f t="shared" si="283"/>
        <v>#VALUE!</v>
      </c>
      <c r="G884" s="136" t="e">
        <f t="shared" si="284"/>
        <v>#VALUE!</v>
      </c>
      <c r="H884" s="148" t="e">
        <f t="shared" si="288"/>
        <v>#VALUE!</v>
      </c>
      <c r="I884" s="148" t="e">
        <f t="shared" si="295"/>
        <v>#VALUE!</v>
      </c>
      <c r="J884" s="148" t="e">
        <f t="shared" si="285"/>
        <v>#VALUE!</v>
      </c>
      <c r="K884" s="148" t="e">
        <f t="shared" si="296"/>
        <v>#VALUE!</v>
      </c>
      <c r="L884" s="148" t="e">
        <f t="shared" si="297"/>
        <v>#VALUE!</v>
      </c>
      <c r="M884" s="148" t="e">
        <f t="shared" si="286"/>
        <v>#VALUE!</v>
      </c>
      <c r="N884" s="148" t="e">
        <f t="shared" si="289"/>
        <v>#VALUE!</v>
      </c>
      <c r="O884" s="148"/>
      <c r="P884" s="148"/>
      <c r="Q884" s="148" t="e">
        <f t="shared" si="298"/>
        <v>#VALUE!</v>
      </c>
      <c r="R884" s="148" t="e">
        <f t="shared" si="299"/>
        <v>#VALUE!</v>
      </c>
      <c r="S884" s="137" t="e">
        <f t="shared" si="287"/>
        <v>#VALUE!</v>
      </c>
      <c r="T884" s="275" t="e">
        <f t="shared" si="281"/>
        <v>#VALUE!</v>
      </c>
      <c r="U884" s="275" t="e">
        <f t="shared" si="300"/>
        <v>#VALUE!</v>
      </c>
      <c r="V884" s="275" t="e">
        <f t="shared" si="300"/>
        <v>#VALUE!</v>
      </c>
      <c r="W884" s="275" t="e">
        <f t="shared" si="300"/>
        <v>#VALUE!</v>
      </c>
      <c r="X884" s="275" t="e">
        <f t="shared" si="300"/>
        <v>#VALUE!</v>
      </c>
      <c r="Y884" s="275" t="e">
        <f t="shared" si="300"/>
        <v>#VALUE!</v>
      </c>
      <c r="Z884" s="275" t="e">
        <f t="shared" si="300"/>
        <v>#VALUE!</v>
      </c>
      <c r="AA884" s="275" t="e">
        <f t="shared" si="300"/>
        <v>#VALUE!</v>
      </c>
      <c r="AB884" s="275" t="e">
        <f t="shared" si="300"/>
        <v>#VALUE!</v>
      </c>
      <c r="AC884" s="275" t="e">
        <f t="shared" si="300"/>
        <v>#VALUE!</v>
      </c>
      <c r="AD884" s="275" t="e">
        <f t="shared" si="300"/>
        <v>#VALUE!</v>
      </c>
      <c r="AE884" s="276" t="e">
        <f t="shared" si="290"/>
        <v>#VALUE!</v>
      </c>
    </row>
    <row r="885" spans="1:31">
      <c r="A885" s="133" t="e">
        <f t="shared" si="291"/>
        <v>#VALUE!</v>
      </c>
      <c r="B885" s="134" t="e">
        <f t="shared" si="292"/>
        <v>#VALUE!</v>
      </c>
      <c r="C885" s="134" t="e">
        <f t="shared" si="293"/>
        <v>#VALUE!</v>
      </c>
      <c r="D885" s="135" t="e">
        <f t="shared" si="294"/>
        <v>#VALUE!</v>
      </c>
      <c r="E885" s="150" t="e">
        <f t="shared" si="282"/>
        <v>#VALUE!</v>
      </c>
      <c r="F885" s="150" t="e">
        <f t="shared" si="283"/>
        <v>#VALUE!</v>
      </c>
      <c r="G885" s="136" t="e">
        <f t="shared" si="284"/>
        <v>#VALUE!</v>
      </c>
      <c r="H885" s="148" t="e">
        <f t="shared" si="288"/>
        <v>#VALUE!</v>
      </c>
      <c r="I885" s="148" t="e">
        <f t="shared" si="295"/>
        <v>#VALUE!</v>
      </c>
      <c r="J885" s="148" t="e">
        <f t="shared" si="285"/>
        <v>#VALUE!</v>
      </c>
      <c r="K885" s="148" t="e">
        <f t="shared" si="296"/>
        <v>#VALUE!</v>
      </c>
      <c r="L885" s="148" t="e">
        <f t="shared" si="297"/>
        <v>#VALUE!</v>
      </c>
      <c r="M885" s="148" t="e">
        <f t="shared" si="286"/>
        <v>#VALUE!</v>
      </c>
      <c r="N885" s="148" t="e">
        <f t="shared" si="289"/>
        <v>#VALUE!</v>
      </c>
      <c r="O885" s="148"/>
      <c r="P885" s="148"/>
      <c r="Q885" s="148" t="e">
        <f t="shared" si="298"/>
        <v>#VALUE!</v>
      </c>
      <c r="R885" s="148" t="e">
        <f t="shared" si="299"/>
        <v>#VALUE!</v>
      </c>
      <c r="S885" s="137" t="e">
        <f t="shared" si="287"/>
        <v>#VALUE!</v>
      </c>
      <c r="T885" s="275" t="e">
        <f t="shared" si="281"/>
        <v>#VALUE!</v>
      </c>
      <c r="U885" s="275" t="e">
        <f t="shared" si="300"/>
        <v>#VALUE!</v>
      </c>
      <c r="V885" s="275" t="e">
        <f t="shared" ref="U885:AD910" si="301">MAX(0,MIN(MAX(0,$M885),V$7)-V$6)</f>
        <v>#VALUE!</v>
      </c>
      <c r="W885" s="275" t="e">
        <f t="shared" si="301"/>
        <v>#VALUE!</v>
      </c>
      <c r="X885" s="275" t="e">
        <f t="shared" si="301"/>
        <v>#VALUE!</v>
      </c>
      <c r="Y885" s="275" t="e">
        <f t="shared" si="301"/>
        <v>#VALUE!</v>
      </c>
      <c r="Z885" s="275" t="e">
        <f t="shared" si="301"/>
        <v>#VALUE!</v>
      </c>
      <c r="AA885" s="275" t="e">
        <f t="shared" si="301"/>
        <v>#VALUE!</v>
      </c>
      <c r="AB885" s="275" t="e">
        <f t="shared" si="301"/>
        <v>#VALUE!</v>
      </c>
      <c r="AC885" s="275" t="e">
        <f t="shared" si="301"/>
        <v>#VALUE!</v>
      </c>
      <c r="AD885" s="275" t="e">
        <f t="shared" si="301"/>
        <v>#VALUE!</v>
      </c>
      <c r="AE885" s="276" t="e">
        <f t="shared" si="290"/>
        <v>#VALUE!</v>
      </c>
    </row>
    <row r="886" spans="1:31">
      <c r="A886" s="133" t="e">
        <f t="shared" si="291"/>
        <v>#VALUE!</v>
      </c>
      <c r="B886" s="134" t="e">
        <f t="shared" si="292"/>
        <v>#VALUE!</v>
      </c>
      <c r="C886" s="134" t="e">
        <f t="shared" si="293"/>
        <v>#VALUE!</v>
      </c>
      <c r="D886" s="135" t="e">
        <f t="shared" si="294"/>
        <v>#VALUE!</v>
      </c>
      <c r="E886" s="150" t="e">
        <f t="shared" si="282"/>
        <v>#VALUE!</v>
      </c>
      <c r="F886" s="150" t="e">
        <f t="shared" si="283"/>
        <v>#VALUE!</v>
      </c>
      <c r="G886" s="136" t="e">
        <f t="shared" si="284"/>
        <v>#VALUE!</v>
      </c>
      <c r="H886" s="148" t="e">
        <f t="shared" si="288"/>
        <v>#VALUE!</v>
      </c>
      <c r="I886" s="148" t="e">
        <f t="shared" si="295"/>
        <v>#VALUE!</v>
      </c>
      <c r="J886" s="148" t="e">
        <f t="shared" si="285"/>
        <v>#VALUE!</v>
      </c>
      <c r="K886" s="148" t="e">
        <f t="shared" si="296"/>
        <v>#VALUE!</v>
      </c>
      <c r="L886" s="148" t="e">
        <f t="shared" si="297"/>
        <v>#VALUE!</v>
      </c>
      <c r="M886" s="148" t="e">
        <f t="shared" si="286"/>
        <v>#VALUE!</v>
      </c>
      <c r="N886" s="148" t="e">
        <f t="shared" si="289"/>
        <v>#VALUE!</v>
      </c>
      <c r="O886" s="148"/>
      <c r="P886" s="148"/>
      <c r="Q886" s="148" t="e">
        <f t="shared" si="298"/>
        <v>#VALUE!</v>
      </c>
      <c r="R886" s="148" t="e">
        <f t="shared" si="299"/>
        <v>#VALUE!</v>
      </c>
      <c r="S886" s="137" t="e">
        <f t="shared" si="287"/>
        <v>#VALUE!</v>
      </c>
      <c r="T886" s="275" t="e">
        <f t="shared" si="281"/>
        <v>#VALUE!</v>
      </c>
      <c r="U886" s="275" t="e">
        <f t="shared" si="301"/>
        <v>#VALUE!</v>
      </c>
      <c r="V886" s="275" t="e">
        <f t="shared" si="301"/>
        <v>#VALUE!</v>
      </c>
      <c r="W886" s="275" t="e">
        <f t="shared" si="301"/>
        <v>#VALUE!</v>
      </c>
      <c r="X886" s="275" t="e">
        <f t="shared" si="301"/>
        <v>#VALUE!</v>
      </c>
      <c r="Y886" s="275" t="e">
        <f t="shared" si="301"/>
        <v>#VALUE!</v>
      </c>
      <c r="Z886" s="275" t="e">
        <f t="shared" si="301"/>
        <v>#VALUE!</v>
      </c>
      <c r="AA886" s="275" t="e">
        <f t="shared" si="301"/>
        <v>#VALUE!</v>
      </c>
      <c r="AB886" s="275" t="e">
        <f t="shared" si="301"/>
        <v>#VALUE!</v>
      </c>
      <c r="AC886" s="275" t="e">
        <f t="shared" si="301"/>
        <v>#VALUE!</v>
      </c>
      <c r="AD886" s="275" t="e">
        <f t="shared" si="301"/>
        <v>#VALUE!</v>
      </c>
      <c r="AE886" s="276" t="e">
        <f t="shared" si="290"/>
        <v>#VALUE!</v>
      </c>
    </row>
    <row r="887" spans="1:31">
      <c r="A887" s="133" t="e">
        <f t="shared" si="291"/>
        <v>#VALUE!</v>
      </c>
      <c r="B887" s="134" t="e">
        <f t="shared" si="292"/>
        <v>#VALUE!</v>
      </c>
      <c r="C887" s="134" t="e">
        <f t="shared" si="293"/>
        <v>#VALUE!</v>
      </c>
      <c r="D887" s="135" t="e">
        <f t="shared" si="294"/>
        <v>#VALUE!</v>
      </c>
      <c r="E887" s="150" t="e">
        <f t="shared" si="282"/>
        <v>#VALUE!</v>
      </c>
      <c r="F887" s="150" t="e">
        <f t="shared" si="283"/>
        <v>#VALUE!</v>
      </c>
      <c r="G887" s="136" t="e">
        <f t="shared" si="284"/>
        <v>#VALUE!</v>
      </c>
      <c r="H887" s="148" t="e">
        <f t="shared" si="288"/>
        <v>#VALUE!</v>
      </c>
      <c r="I887" s="148" t="e">
        <f t="shared" si="295"/>
        <v>#VALUE!</v>
      </c>
      <c r="J887" s="148" t="e">
        <f t="shared" si="285"/>
        <v>#VALUE!</v>
      </c>
      <c r="K887" s="148" t="e">
        <f t="shared" si="296"/>
        <v>#VALUE!</v>
      </c>
      <c r="L887" s="148" t="e">
        <f t="shared" si="297"/>
        <v>#VALUE!</v>
      </c>
      <c r="M887" s="148" t="e">
        <f t="shared" si="286"/>
        <v>#VALUE!</v>
      </c>
      <c r="N887" s="148" t="e">
        <f t="shared" si="289"/>
        <v>#VALUE!</v>
      </c>
      <c r="O887" s="148"/>
      <c r="P887" s="148"/>
      <c r="Q887" s="148" t="e">
        <f t="shared" si="298"/>
        <v>#VALUE!</v>
      </c>
      <c r="R887" s="148" t="e">
        <f t="shared" si="299"/>
        <v>#VALUE!</v>
      </c>
      <c r="S887" s="137" t="e">
        <f t="shared" si="287"/>
        <v>#VALUE!</v>
      </c>
      <c r="T887" s="275" t="e">
        <f t="shared" si="281"/>
        <v>#VALUE!</v>
      </c>
      <c r="U887" s="275" t="e">
        <f t="shared" si="301"/>
        <v>#VALUE!</v>
      </c>
      <c r="V887" s="275" t="e">
        <f t="shared" si="301"/>
        <v>#VALUE!</v>
      </c>
      <c r="W887" s="275" t="e">
        <f t="shared" si="301"/>
        <v>#VALUE!</v>
      </c>
      <c r="X887" s="275" t="e">
        <f t="shared" si="301"/>
        <v>#VALUE!</v>
      </c>
      <c r="Y887" s="275" t="e">
        <f t="shared" si="301"/>
        <v>#VALUE!</v>
      </c>
      <c r="Z887" s="275" t="e">
        <f t="shared" si="301"/>
        <v>#VALUE!</v>
      </c>
      <c r="AA887" s="275" t="e">
        <f t="shared" si="301"/>
        <v>#VALUE!</v>
      </c>
      <c r="AB887" s="275" t="e">
        <f t="shared" si="301"/>
        <v>#VALUE!</v>
      </c>
      <c r="AC887" s="275" t="e">
        <f t="shared" si="301"/>
        <v>#VALUE!</v>
      </c>
      <c r="AD887" s="275" t="e">
        <f t="shared" si="301"/>
        <v>#VALUE!</v>
      </c>
      <c r="AE887" s="276" t="e">
        <f t="shared" si="290"/>
        <v>#VALUE!</v>
      </c>
    </row>
    <row r="888" spans="1:31">
      <c r="A888" s="133" t="e">
        <f t="shared" si="291"/>
        <v>#VALUE!</v>
      </c>
      <c r="B888" s="134" t="e">
        <f t="shared" si="292"/>
        <v>#VALUE!</v>
      </c>
      <c r="C888" s="134" t="e">
        <f t="shared" si="293"/>
        <v>#VALUE!</v>
      </c>
      <c r="D888" s="135" t="e">
        <f t="shared" si="294"/>
        <v>#VALUE!</v>
      </c>
      <c r="E888" s="150" t="e">
        <f t="shared" si="282"/>
        <v>#VALUE!</v>
      </c>
      <c r="F888" s="150" t="e">
        <f t="shared" si="283"/>
        <v>#VALUE!</v>
      </c>
      <c r="G888" s="136" t="e">
        <f t="shared" si="284"/>
        <v>#VALUE!</v>
      </c>
      <c r="H888" s="148" t="e">
        <f t="shared" si="288"/>
        <v>#VALUE!</v>
      </c>
      <c r="I888" s="148" t="e">
        <f t="shared" si="295"/>
        <v>#VALUE!</v>
      </c>
      <c r="J888" s="148" t="e">
        <f t="shared" si="285"/>
        <v>#VALUE!</v>
      </c>
      <c r="K888" s="148" t="e">
        <f t="shared" si="296"/>
        <v>#VALUE!</v>
      </c>
      <c r="L888" s="148" t="e">
        <f t="shared" si="297"/>
        <v>#VALUE!</v>
      </c>
      <c r="M888" s="148" t="e">
        <f t="shared" si="286"/>
        <v>#VALUE!</v>
      </c>
      <c r="N888" s="148" t="e">
        <f t="shared" si="289"/>
        <v>#VALUE!</v>
      </c>
      <c r="O888" s="148"/>
      <c r="P888" s="148"/>
      <c r="Q888" s="148" t="e">
        <f t="shared" si="298"/>
        <v>#VALUE!</v>
      </c>
      <c r="R888" s="148" t="e">
        <f t="shared" si="299"/>
        <v>#VALUE!</v>
      </c>
      <c r="S888" s="137" t="e">
        <f t="shared" si="287"/>
        <v>#VALUE!</v>
      </c>
      <c r="T888" s="275" t="e">
        <f t="shared" si="281"/>
        <v>#VALUE!</v>
      </c>
      <c r="U888" s="275" t="e">
        <f t="shared" si="301"/>
        <v>#VALUE!</v>
      </c>
      <c r="V888" s="275" t="e">
        <f t="shared" si="301"/>
        <v>#VALUE!</v>
      </c>
      <c r="W888" s="275" t="e">
        <f t="shared" si="301"/>
        <v>#VALUE!</v>
      </c>
      <c r="X888" s="275" t="e">
        <f t="shared" si="301"/>
        <v>#VALUE!</v>
      </c>
      <c r="Y888" s="275" t="e">
        <f t="shared" si="301"/>
        <v>#VALUE!</v>
      </c>
      <c r="Z888" s="275" t="e">
        <f t="shared" si="301"/>
        <v>#VALUE!</v>
      </c>
      <c r="AA888" s="275" t="e">
        <f t="shared" si="301"/>
        <v>#VALUE!</v>
      </c>
      <c r="AB888" s="275" t="e">
        <f t="shared" si="301"/>
        <v>#VALUE!</v>
      </c>
      <c r="AC888" s="275" t="e">
        <f t="shared" si="301"/>
        <v>#VALUE!</v>
      </c>
      <c r="AD888" s="275" t="e">
        <f t="shared" si="301"/>
        <v>#VALUE!</v>
      </c>
      <c r="AE888" s="276" t="e">
        <f t="shared" si="290"/>
        <v>#VALUE!</v>
      </c>
    </row>
    <row r="889" spans="1:31">
      <c r="A889" s="133" t="e">
        <f t="shared" si="291"/>
        <v>#VALUE!</v>
      </c>
      <c r="B889" s="134" t="e">
        <f t="shared" si="292"/>
        <v>#VALUE!</v>
      </c>
      <c r="C889" s="134" t="e">
        <f t="shared" si="293"/>
        <v>#VALUE!</v>
      </c>
      <c r="D889" s="135" t="e">
        <f t="shared" si="294"/>
        <v>#VALUE!</v>
      </c>
      <c r="E889" s="150" t="e">
        <f t="shared" si="282"/>
        <v>#VALUE!</v>
      </c>
      <c r="F889" s="150" t="e">
        <f t="shared" si="283"/>
        <v>#VALUE!</v>
      </c>
      <c r="G889" s="136" t="e">
        <f t="shared" si="284"/>
        <v>#VALUE!</v>
      </c>
      <c r="H889" s="148" t="e">
        <f t="shared" si="288"/>
        <v>#VALUE!</v>
      </c>
      <c r="I889" s="148" t="e">
        <f t="shared" si="295"/>
        <v>#VALUE!</v>
      </c>
      <c r="J889" s="148" t="e">
        <f t="shared" si="285"/>
        <v>#VALUE!</v>
      </c>
      <c r="K889" s="148" t="e">
        <f t="shared" si="296"/>
        <v>#VALUE!</v>
      </c>
      <c r="L889" s="148" t="e">
        <f t="shared" si="297"/>
        <v>#VALUE!</v>
      </c>
      <c r="M889" s="148" t="e">
        <f t="shared" si="286"/>
        <v>#VALUE!</v>
      </c>
      <c r="N889" s="148" t="e">
        <f t="shared" si="289"/>
        <v>#VALUE!</v>
      </c>
      <c r="O889" s="148"/>
      <c r="P889" s="148"/>
      <c r="Q889" s="148" t="e">
        <f t="shared" si="298"/>
        <v>#VALUE!</v>
      </c>
      <c r="R889" s="148" t="e">
        <f t="shared" si="299"/>
        <v>#VALUE!</v>
      </c>
      <c r="S889" s="137" t="e">
        <f t="shared" si="287"/>
        <v>#VALUE!</v>
      </c>
      <c r="T889" s="275" t="e">
        <f t="shared" si="281"/>
        <v>#VALUE!</v>
      </c>
      <c r="U889" s="275" t="e">
        <f t="shared" si="301"/>
        <v>#VALUE!</v>
      </c>
      <c r="V889" s="275" t="e">
        <f t="shared" si="301"/>
        <v>#VALUE!</v>
      </c>
      <c r="W889" s="275" t="e">
        <f t="shared" si="301"/>
        <v>#VALUE!</v>
      </c>
      <c r="X889" s="275" t="e">
        <f t="shared" si="301"/>
        <v>#VALUE!</v>
      </c>
      <c r="Y889" s="275" t="e">
        <f t="shared" si="301"/>
        <v>#VALUE!</v>
      </c>
      <c r="Z889" s="275" t="e">
        <f t="shared" si="301"/>
        <v>#VALUE!</v>
      </c>
      <c r="AA889" s="275" t="e">
        <f t="shared" si="301"/>
        <v>#VALUE!</v>
      </c>
      <c r="AB889" s="275" t="e">
        <f t="shared" si="301"/>
        <v>#VALUE!</v>
      </c>
      <c r="AC889" s="275" t="e">
        <f t="shared" si="301"/>
        <v>#VALUE!</v>
      </c>
      <c r="AD889" s="275" t="e">
        <f t="shared" si="301"/>
        <v>#VALUE!</v>
      </c>
      <c r="AE889" s="276" t="e">
        <f t="shared" si="290"/>
        <v>#VALUE!</v>
      </c>
    </row>
    <row r="890" spans="1:31">
      <c r="A890" s="133" t="e">
        <f t="shared" si="291"/>
        <v>#VALUE!</v>
      </c>
      <c r="B890" s="134" t="e">
        <f t="shared" si="292"/>
        <v>#VALUE!</v>
      </c>
      <c r="C890" s="134" t="e">
        <f t="shared" si="293"/>
        <v>#VALUE!</v>
      </c>
      <c r="D890" s="135" t="e">
        <f t="shared" si="294"/>
        <v>#VALUE!</v>
      </c>
      <c r="E890" s="150" t="e">
        <f t="shared" si="282"/>
        <v>#VALUE!</v>
      </c>
      <c r="F890" s="150" t="e">
        <f t="shared" si="283"/>
        <v>#VALUE!</v>
      </c>
      <c r="G890" s="136" t="e">
        <f t="shared" si="284"/>
        <v>#VALUE!</v>
      </c>
      <c r="H890" s="148" t="e">
        <f t="shared" si="288"/>
        <v>#VALUE!</v>
      </c>
      <c r="I890" s="148" t="e">
        <f t="shared" si="295"/>
        <v>#VALUE!</v>
      </c>
      <c r="J890" s="148" t="e">
        <f t="shared" si="285"/>
        <v>#VALUE!</v>
      </c>
      <c r="K890" s="148" t="e">
        <f t="shared" si="296"/>
        <v>#VALUE!</v>
      </c>
      <c r="L890" s="148" t="e">
        <f t="shared" si="297"/>
        <v>#VALUE!</v>
      </c>
      <c r="M890" s="148" t="e">
        <f t="shared" si="286"/>
        <v>#VALUE!</v>
      </c>
      <c r="N890" s="148" t="e">
        <f t="shared" si="289"/>
        <v>#VALUE!</v>
      </c>
      <c r="O890" s="148"/>
      <c r="P890" s="148"/>
      <c r="Q890" s="148" t="e">
        <f t="shared" si="298"/>
        <v>#VALUE!</v>
      </c>
      <c r="R890" s="148" t="e">
        <f t="shared" si="299"/>
        <v>#VALUE!</v>
      </c>
      <c r="S890" s="137" t="e">
        <f t="shared" si="287"/>
        <v>#VALUE!</v>
      </c>
      <c r="T890" s="275" t="e">
        <f t="shared" si="281"/>
        <v>#VALUE!</v>
      </c>
      <c r="U890" s="275" t="e">
        <f t="shared" si="301"/>
        <v>#VALUE!</v>
      </c>
      <c r="V890" s="275" t="e">
        <f t="shared" si="301"/>
        <v>#VALUE!</v>
      </c>
      <c r="W890" s="275" t="e">
        <f t="shared" si="301"/>
        <v>#VALUE!</v>
      </c>
      <c r="X890" s="275" t="e">
        <f t="shared" si="301"/>
        <v>#VALUE!</v>
      </c>
      <c r="Y890" s="275" t="e">
        <f t="shared" si="301"/>
        <v>#VALUE!</v>
      </c>
      <c r="Z890" s="275" t="e">
        <f t="shared" si="301"/>
        <v>#VALUE!</v>
      </c>
      <c r="AA890" s="275" t="e">
        <f t="shared" si="301"/>
        <v>#VALUE!</v>
      </c>
      <c r="AB890" s="275" t="e">
        <f t="shared" si="301"/>
        <v>#VALUE!</v>
      </c>
      <c r="AC890" s="275" t="e">
        <f t="shared" si="301"/>
        <v>#VALUE!</v>
      </c>
      <c r="AD890" s="275" t="e">
        <f t="shared" si="301"/>
        <v>#VALUE!</v>
      </c>
      <c r="AE890" s="276" t="e">
        <f t="shared" si="290"/>
        <v>#VALUE!</v>
      </c>
    </row>
    <row r="891" spans="1:31">
      <c r="A891" s="133" t="e">
        <f t="shared" si="291"/>
        <v>#VALUE!</v>
      </c>
      <c r="B891" s="134" t="e">
        <f t="shared" si="292"/>
        <v>#VALUE!</v>
      </c>
      <c r="C891" s="134" t="e">
        <f t="shared" si="293"/>
        <v>#VALUE!</v>
      </c>
      <c r="D891" s="135" t="e">
        <f t="shared" si="294"/>
        <v>#VALUE!</v>
      </c>
      <c r="E891" s="150" t="e">
        <f t="shared" si="282"/>
        <v>#VALUE!</v>
      </c>
      <c r="F891" s="150" t="e">
        <f t="shared" si="283"/>
        <v>#VALUE!</v>
      </c>
      <c r="G891" s="136" t="e">
        <f t="shared" si="284"/>
        <v>#VALUE!</v>
      </c>
      <c r="H891" s="148" t="e">
        <f t="shared" si="288"/>
        <v>#VALUE!</v>
      </c>
      <c r="I891" s="148" t="e">
        <f t="shared" si="295"/>
        <v>#VALUE!</v>
      </c>
      <c r="J891" s="148" t="e">
        <f t="shared" si="285"/>
        <v>#VALUE!</v>
      </c>
      <c r="K891" s="148" t="e">
        <f t="shared" si="296"/>
        <v>#VALUE!</v>
      </c>
      <c r="L891" s="148" t="e">
        <f t="shared" si="297"/>
        <v>#VALUE!</v>
      </c>
      <c r="M891" s="148" t="e">
        <f t="shared" si="286"/>
        <v>#VALUE!</v>
      </c>
      <c r="N891" s="148" t="e">
        <f t="shared" si="289"/>
        <v>#VALUE!</v>
      </c>
      <c r="O891" s="148"/>
      <c r="P891" s="148"/>
      <c r="Q891" s="148" t="e">
        <f t="shared" si="298"/>
        <v>#VALUE!</v>
      </c>
      <c r="R891" s="148" t="e">
        <f t="shared" si="299"/>
        <v>#VALUE!</v>
      </c>
      <c r="S891" s="137" t="e">
        <f t="shared" si="287"/>
        <v>#VALUE!</v>
      </c>
      <c r="T891" s="275" t="e">
        <f t="shared" si="281"/>
        <v>#VALUE!</v>
      </c>
      <c r="U891" s="275" t="e">
        <f t="shared" si="301"/>
        <v>#VALUE!</v>
      </c>
      <c r="V891" s="275" t="e">
        <f t="shared" si="301"/>
        <v>#VALUE!</v>
      </c>
      <c r="W891" s="275" t="e">
        <f t="shared" si="301"/>
        <v>#VALUE!</v>
      </c>
      <c r="X891" s="275" t="e">
        <f t="shared" si="301"/>
        <v>#VALUE!</v>
      </c>
      <c r="Y891" s="275" t="e">
        <f t="shared" si="301"/>
        <v>#VALUE!</v>
      </c>
      <c r="Z891" s="275" t="e">
        <f t="shared" si="301"/>
        <v>#VALUE!</v>
      </c>
      <c r="AA891" s="275" t="e">
        <f t="shared" si="301"/>
        <v>#VALUE!</v>
      </c>
      <c r="AB891" s="275" t="e">
        <f t="shared" si="301"/>
        <v>#VALUE!</v>
      </c>
      <c r="AC891" s="275" t="e">
        <f t="shared" si="301"/>
        <v>#VALUE!</v>
      </c>
      <c r="AD891" s="275" t="e">
        <f t="shared" si="301"/>
        <v>#VALUE!</v>
      </c>
      <c r="AE891" s="276" t="e">
        <f t="shared" si="290"/>
        <v>#VALUE!</v>
      </c>
    </row>
    <row r="892" spans="1:31">
      <c r="A892" s="133" t="e">
        <f t="shared" si="291"/>
        <v>#VALUE!</v>
      </c>
      <c r="B892" s="134" t="e">
        <f t="shared" si="292"/>
        <v>#VALUE!</v>
      </c>
      <c r="C892" s="134" t="e">
        <f t="shared" si="293"/>
        <v>#VALUE!</v>
      </c>
      <c r="D892" s="135" t="e">
        <f t="shared" si="294"/>
        <v>#VALUE!</v>
      </c>
      <c r="E892" s="150" t="e">
        <f t="shared" si="282"/>
        <v>#VALUE!</v>
      </c>
      <c r="F892" s="150" t="e">
        <f t="shared" si="283"/>
        <v>#VALUE!</v>
      </c>
      <c r="G892" s="136" t="e">
        <f t="shared" si="284"/>
        <v>#VALUE!</v>
      </c>
      <c r="H892" s="148" t="e">
        <f t="shared" si="288"/>
        <v>#VALUE!</v>
      </c>
      <c r="I892" s="148" t="e">
        <f t="shared" si="295"/>
        <v>#VALUE!</v>
      </c>
      <c r="J892" s="148" t="e">
        <f t="shared" si="285"/>
        <v>#VALUE!</v>
      </c>
      <c r="K892" s="148" t="e">
        <f t="shared" si="296"/>
        <v>#VALUE!</v>
      </c>
      <c r="L892" s="148" t="e">
        <f t="shared" si="297"/>
        <v>#VALUE!</v>
      </c>
      <c r="M892" s="148" t="e">
        <f t="shared" si="286"/>
        <v>#VALUE!</v>
      </c>
      <c r="N892" s="148" t="e">
        <f t="shared" si="289"/>
        <v>#VALUE!</v>
      </c>
      <c r="O892" s="148"/>
      <c r="P892" s="148"/>
      <c r="Q892" s="148" t="e">
        <f t="shared" si="298"/>
        <v>#VALUE!</v>
      </c>
      <c r="R892" s="148" t="e">
        <f t="shared" si="299"/>
        <v>#VALUE!</v>
      </c>
      <c r="S892" s="137" t="e">
        <f t="shared" si="287"/>
        <v>#VALUE!</v>
      </c>
      <c r="T892" s="275" t="e">
        <f t="shared" si="281"/>
        <v>#VALUE!</v>
      </c>
      <c r="U892" s="275" t="e">
        <f t="shared" si="301"/>
        <v>#VALUE!</v>
      </c>
      <c r="V892" s="275" t="e">
        <f t="shared" si="301"/>
        <v>#VALUE!</v>
      </c>
      <c r="W892" s="275" t="e">
        <f t="shared" si="301"/>
        <v>#VALUE!</v>
      </c>
      <c r="X892" s="275" t="e">
        <f t="shared" si="301"/>
        <v>#VALUE!</v>
      </c>
      <c r="Y892" s="275" t="e">
        <f t="shared" si="301"/>
        <v>#VALUE!</v>
      </c>
      <c r="Z892" s="275" t="e">
        <f t="shared" si="301"/>
        <v>#VALUE!</v>
      </c>
      <c r="AA892" s="275" t="e">
        <f t="shared" si="301"/>
        <v>#VALUE!</v>
      </c>
      <c r="AB892" s="275" t="e">
        <f t="shared" si="301"/>
        <v>#VALUE!</v>
      </c>
      <c r="AC892" s="275" t="e">
        <f t="shared" si="301"/>
        <v>#VALUE!</v>
      </c>
      <c r="AD892" s="275" t="e">
        <f t="shared" si="301"/>
        <v>#VALUE!</v>
      </c>
      <c r="AE892" s="276" t="e">
        <f t="shared" si="290"/>
        <v>#VALUE!</v>
      </c>
    </row>
    <row r="893" spans="1:31">
      <c r="A893" s="133" t="e">
        <f t="shared" si="291"/>
        <v>#VALUE!</v>
      </c>
      <c r="B893" s="134" t="e">
        <f t="shared" si="292"/>
        <v>#VALUE!</v>
      </c>
      <c r="C893" s="134" t="e">
        <f t="shared" si="293"/>
        <v>#VALUE!</v>
      </c>
      <c r="D893" s="135" t="e">
        <f t="shared" si="294"/>
        <v>#VALUE!</v>
      </c>
      <c r="E893" s="150" t="e">
        <f t="shared" si="282"/>
        <v>#VALUE!</v>
      </c>
      <c r="F893" s="150" t="e">
        <f t="shared" si="283"/>
        <v>#VALUE!</v>
      </c>
      <c r="G893" s="136" t="e">
        <f t="shared" si="284"/>
        <v>#VALUE!</v>
      </c>
      <c r="H893" s="148" t="e">
        <f t="shared" si="288"/>
        <v>#VALUE!</v>
      </c>
      <c r="I893" s="148" t="e">
        <f t="shared" si="295"/>
        <v>#VALUE!</v>
      </c>
      <c r="J893" s="148" t="e">
        <f t="shared" si="285"/>
        <v>#VALUE!</v>
      </c>
      <c r="K893" s="148" t="e">
        <f t="shared" si="296"/>
        <v>#VALUE!</v>
      </c>
      <c r="L893" s="148" t="e">
        <f t="shared" si="297"/>
        <v>#VALUE!</v>
      </c>
      <c r="M893" s="148" t="e">
        <f t="shared" si="286"/>
        <v>#VALUE!</v>
      </c>
      <c r="N893" s="148" t="e">
        <f t="shared" si="289"/>
        <v>#VALUE!</v>
      </c>
      <c r="O893" s="148"/>
      <c r="P893" s="148"/>
      <c r="Q893" s="148" t="e">
        <f t="shared" si="298"/>
        <v>#VALUE!</v>
      </c>
      <c r="R893" s="148" t="e">
        <f t="shared" si="299"/>
        <v>#VALUE!</v>
      </c>
      <c r="S893" s="137" t="e">
        <f t="shared" si="287"/>
        <v>#VALUE!</v>
      </c>
      <c r="T893" s="275" t="e">
        <f t="shared" si="281"/>
        <v>#VALUE!</v>
      </c>
      <c r="U893" s="275" t="e">
        <f t="shared" si="301"/>
        <v>#VALUE!</v>
      </c>
      <c r="V893" s="275" t="e">
        <f t="shared" si="301"/>
        <v>#VALUE!</v>
      </c>
      <c r="W893" s="275" t="e">
        <f t="shared" si="301"/>
        <v>#VALUE!</v>
      </c>
      <c r="X893" s="275" t="e">
        <f t="shared" si="301"/>
        <v>#VALUE!</v>
      </c>
      <c r="Y893" s="275" t="e">
        <f t="shared" si="301"/>
        <v>#VALUE!</v>
      </c>
      <c r="Z893" s="275" t="e">
        <f t="shared" si="301"/>
        <v>#VALUE!</v>
      </c>
      <c r="AA893" s="275" t="e">
        <f t="shared" si="301"/>
        <v>#VALUE!</v>
      </c>
      <c r="AB893" s="275" t="e">
        <f t="shared" si="301"/>
        <v>#VALUE!</v>
      </c>
      <c r="AC893" s="275" t="e">
        <f t="shared" si="301"/>
        <v>#VALUE!</v>
      </c>
      <c r="AD893" s="275" t="e">
        <f t="shared" si="301"/>
        <v>#VALUE!</v>
      </c>
      <c r="AE893" s="276" t="e">
        <f t="shared" si="290"/>
        <v>#VALUE!</v>
      </c>
    </row>
    <row r="894" spans="1:31">
      <c r="A894" s="133" t="e">
        <f t="shared" si="291"/>
        <v>#VALUE!</v>
      </c>
      <c r="B894" s="134" t="e">
        <f t="shared" si="292"/>
        <v>#VALUE!</v>
      </c>
      <c r="C894" s="134" t="e">
        <f t="shared" si="293"/>
        <v>#VALUE!</v>
      </c>
      <c r="D894" s="135" t="e">
        <f t="shared" si="294"/>
        <v>#VALUE!</v>
      </c>
      <c r="E894" s="150" t="e">
        <f t="shared" si="282"/>
        <v>#VALUE!</v>
      </c>
      <c r="F894" s="150" t="e">
        <f t="shared" si="283"/>
        <v>#VALUE!</v>
      </c>
      <c r="G894" s="136" t="e">
        <f t="shared" si="284"/>
        <v>#VALUE!</v>
      </c>
      <c r="H894" s="148" t="e">
        <f t="shared" si="288"/>
        <v>#VALUE!</v>
      </c>
      <c r="I894" s="148" t="e">
        <f t="shared" si="295"/>
        <v>#VALUE!</v>
      </c>
      <c r="J894" s="148" t="e">
        <f t="shared" si="285"/>
        <v>#VALUE!</v>
      </c>
      <c r="K894" s="148" t="e">
        <f t="shared" si="296"/>
        <v>#VALUE!</v>
      </c>
      <c r="L894" s="148" t="e">
        <f t="shared" si="297"/>
        <v>#VALUE!</v>
      </c>
      <c r="M894" s="148" t="e">
        <f t="shared" si="286"/>
        <v>#VALUE!</v>
      </c>
      <c r="N894" s="148" t="e">
        <f t="shared" si="289"/>
        <v>#VALUE!</v>
      </c>
      <c r="O894" s="148"/>
      <c r="P894" s="148"/>
      <c r="Q894" s="148" t="e">
        <f t="shared" si="298"/>
        <v>#VALUE!</v>
      </c>
      <c r="R894" s="148" t="e">
        <f t="shared" si="299"/>
        <v>#VALUE!</v>
      </c>
      <c r="S894" s="137" t="e">
        <f t="shared" si="287"/>
        <v>#VALUE!</v>
      </c>
      <c r="T894" s="275" t="e">
        <f t="shared" si="281"/>
        <v>#VALUE!</v>
      </c>
      <c r="U894" s="275" t="e">
        <f t="shared" si="301"/>
        <v>#VALUE!</v>
      </c>
      <c r="V894" s="275" t="e">
        <f t="shared" si="301"/>
        <v>#VALUE!</v>
      </c>
      <c r="W894" s="275" t="e">
        <f t="shared" si="301"/>
        <v>#VALUE!</v>
      </c>
      <c r="X894" s="275" t="e">
        <f t="shared" si="301"/>
        <v>#VALUE!</v>
      </c>
      <c r="Y894" s="275" t="e">
        <f t="shared" si="301"/>
        <v>#VALUE!</v>
      </c>
      <c r="Z894" s="275" t="e">
        <f t="shared" si="301"/>
        <v>#VALUE!</v>
      </c>
      <c r="AA894" s="275" t="e">
        <f t="shared" si="301"/>
        <v>#VALUE!</v>
      </c>
      <c r="AB894" s="275" t="e">
        <f t="shared" si="301"/>
        <v>#VALUE!</v>
      </c>
      <c r="AC894" s="275" t="e">
        <f t="shared" si="301"/>
        <v>#VALUE!</v>
      </c>
      <c r="AD894" s="275" t="e">
        <f t="shared" si="301"/>
        <v>#VALUE!</v>
      </c>
      <c r="AE894" s="276" t="e">
        <f t="shared" si="290"/>
        <v>#VALUE!</v>
      </c>
    </row>
    <row r="895" spans="1:31">
      <c r="A895" s="133" t="e">
        <f t="shared" si="291"/>
        <v>#VALUE!</v>
      </c>
      <c r="B895" s="134" t="e">
        <f t="shared" si="292"/>
        <v>#VALUE!</v>
      </c>
      <c r="C895" s="134" t="e">
        <f t="shared" si="293"/>
        <v>#VALUE!</v>
      </c>
      <c r="D895" s="135" t="e">
        <f t="shared" si="294"/>
        <v>#VALUE!</v>
      </c>
      <c r="E895" s="150" t="e">
        <f t="shared" si="282"/>
        <v>#VALUE!</v>
      </c>
      <c r="F895" s="150" t="e">
        <f t="shared" si="283"/>
        <v>#VALUE!</v>
      </c>
      <c r="G895" s="136" t="e">
        <f t="shared" si="284"/>
        <v>#VALUE!</v>
      </c>
      <c r="H895" s="148" t="e">
        <f t="shared" si="288"/>
        <v>#VALUE!</v>
      </c>
      <c r="I895" s="148" t="e">
        <f t="shared" si="295"/>
        <v>#VALUE!</v>
      </c>
      <c r="J895" s="148" t="e">
        <f t="shared" si="285"/>
        <v>#VALUE!</v>
      </c>
      <c r="K895" s="148" t="e">
        <f t="shared" si="296"/>
        <v>#VALUE!</v>
      </c>
      <c r="L895" s="148" t="e">
        <f t="shared" si="297"/>
        <v>#VALUE!</v>
      </c>
      <c r="M895" s="148" t="e">
        <f t="shared" si="286"/>
        <v>#VALUE!</v>
      </c>
      <c r="N895" s="148" t="e">
        <f t="shared" si="289"/>
        <v>#VALUE!</v>
      </c>
      <c r="O895" s="148"/>
      <c r="P895" s="148"/>
      <c r="Q895" s="148" t="e">
        <f t="shared" si="298"/>
        <v>#VALUE!</v>
      </c>
      <c r="R895" s="148" t="e">
        <f t="shared" si="299"/>
        <v>#VALUE!</v>
      </c>
      <c r="S895" s="137" t="e">
        <f t="shared" si="287"/>
        <v>#VALUE!</v>
      </c>
      <c r="T895" s="275" t="e">
        <f t="shared" si="281"/>
        <v>#VALUE!</v>
      </c>
      <c r="U895" s="275" t="e">
        <f t="shared" si="301"/>
        <v>#VALUE!</v>
      </c>
      <c r="V895" s="275" t="e">
        <f t="shared" si="301"/>
        <v>#VALUE!</v>
      </c>
      <c r="W895" s="275" t="e">
        <f t="shared" si="301"/>
        <v>#VALUE!</v>
      </c>
      <c r="X895" s="275" t="e">
        <f t="shared" si="301"/>
        <v>#VALUE!</v>
      </c>
      <c r="Y895" s="275" t="e">
        <f t="shared" si="301"/>
        <v>#VALUE!</v>
      </c>
      <c r="Z895" s="275" t="e">
        <f t="shared" si="301"/>
        <v>#VALUE!</v>
      </c>
      <c r="AA895" s="275" t="e">
        <f t="shared" si="301"/>
        <v>#VALUE!</v>
      </c>
      <c r="AB895" s="275" t="e">
        <f t="shared" si="301"/>
        <v>#VALUE!</v>
      </c>
      <c r="AC895" s="275" t="e">
        <f t="shared" si="301"/>
        <v>#VALUE!</v>
      </c>
      <c r="AD895" s="275" t="e">
        <f t="shared" si="301"/>
        <v>#VALUE!</v>
      </c>
      <c r="AE895" s="276" t="e">
        <f t="shared" si="290"/>
        <v>#VALUE!</v>
      </c>
    </row>
    <row r="896" spans="1:31">
      <c r="A896" s="133" t="e">
        <f t="shared" si="291"/>
        <v>#VALUE!</v>
      </c>
      <c r="B896" s="134" t="e">
        <f t="shared" si="292"/>
        <v>#VALUE!</v>
      </c>
      <c r="C896" s="134" t="e">
        <f t="shared" si="293"/>
        <v>#VALUE!</v>
      </c>
      <c r="D896" s="135" t="e">
        <f t="shared" si="294"/>
        <v>#VALUE!</v>
      </c>
      <c r="E896" s="150" t="e">
        <f t="shared" si="282"/>
        <v>#VALUE!</v>
      </c>
      <c r="F896" s="150" t="e">
        <f t="shared" si="283"/>
        <v>#VALUE!</v>
      </c>
      <c r="G896" s="136" t="e">
        <f t="shared" si="284"/>
        <v>#VALUE!</v>
      </c>
      <c r="H896" s="148" t="e">
        <f t="shared" si="288"/>
        <v>#VALUE!</v>
      </c>
      <c r="I896" s="148" t="e">
        <f t="shared" si="295"/>
        <v>#VALUE!</v>
      </c>
      <c r="J896" s="148" t="e">
        <f t="shared" si="285"/>
        <v>#VALUE!</v>
      </c>
      <c r="K896" s="148" t="e">
        <f t="shared" si="296"/>
        <v>#VALUE!</v>
      </c>
      <c r="L896" s="148" t="e">
        <f t="shared" si="297"/>
        <v>#VALUE!</v>
      </c>
      <c r="M896" s="148" t="e">
        <f t="shared" si="286"/>
        <v>#VALUE!</v>
      </c>
      <c r="N896" s="148" t="e">
        <f t="shared" si="289"/>
        <v>#VALUE!</v>
      </c>
      <c r="O896" s="148"/>
      <c r="P896" s="148"/>
      <c r="Q896" s="148" t="e">
        <f t="shared" si="298"/>
        <v>#VALUE!</v>
      </c>
      <c r="R896" s="148" t="e">
        <f t="shared" si="299"/>
        <v>#VALUE!</v>
      </c>
      <c r="S896" s="137" t="e">
        <f t="shared" si="287"/>
        <v>#VALUE!</v>
      </c>
      <c r="T896" s="275" t="e">
        <f t="shared" si="281"/>
        <v>#VALUE!</v>
      </c>
      <c r="U896" s="275" t="e">
        <f t="shared" si="301"/>
        <v>#VALUE!</v>
      </c>
      <c r="V896" s="275" t="e">
        <f t="shared" si="301"/>
        <v>#VALUE!</v>
      </c>
      <c r="W896" s="275" t="e">
        <f t="shared" si="301"/>
        <v>#VALUE!</v>
      </c>
      <c r="X896" s="275" t="e">
        <f t="shared" si="301"/>
        <v>#VALUE!</v>
      </c>
      <c r="Y896" s="275" t="e">
        <f t="shared" si="301"/>
        <v>#VALUE!</v>
      </c>
      <c r="Z896" s="275" t="e">
        <f t="shared" si="301"/>
        <v>#VALUE!</v>
      </c>
      <c r="AA896" s="275" t="e">
        <f t="shared" si="301"/>
        <v>#VALUE!</v>
      </c>
      <c r="AB896" s="275" t="e">
        <f t="shared" si="301"/>
        <v>#VALUE!</v>
      </c>
      <c r="AC896" s="275" t="e">
        <f t="shared" si="301"/>
        <v>#VALUE!</v>
      </c>
      <c r="AD896" s="275" t="e">
        <f t="shared" si="301"/>
        <v>#VALUE!</v>
      </c>
      <c r="AE896" s="276" t="e">
        <f t="shared" si="290"/>
        <v>#VALUE!</v>
      </c>
    </row>
    <row r="897" spans="1:31">
      <c r="A897" s="133" t="e">
        <f t="shared" si="291"/>
        <v>#VALUE!</v>
      </c>
      <c r="B897" s="134" t="e">
        <f t="shared" si="292"/>
        <v>#VALUE!</v>
      </c>
      <c r="C897" s="134" t="e">
        <f t="shared" si="293"/>
        <v>#VALUE!</v>
      </c>
      <c r="D897" s="135" t="e">
        <f t="shared" si="294"/>
        <v>#VALUE!</v>
      </c>
      <c r="E897" s="150" t="e">
        <f t="shared" si="282"/>
        <v>#VALUE!</v>
      </c>
      <c r="F897" s="150" t="e">
        <f t="shared" si="283"/>
        <v>#VALUE!</v>
      </c>
      <c r="G897" s="136" t="e">
        <f t="shared" si="284"/>
        <v>#VALUE!</v>
      </c>
      <c r="H897" s="148" t="e">
        <f t="shared" si="288"/>
        <v>#VALUE!</v>
      </c>
      <c r="I897" s="148" t="e">
        <f t="shared" si="295"/>
        <v>#VALUE!</v>
      </c>
      <c r="J897" s="148" t="e">
        <f t="shared" si="285"/>
        <v>#VALUE!</v>
      </c>
      <c r="K897" s="148" t="e">
        <f t="shared" si="296"/>
        <v>#VALUE!</v>
      </c>
      <c r="L897" s="148" t="e">
        <f t="shared" si="297"/>
        <v>#VALUE!</v>
      </c>
      <c r="M897" s="148" t="e">
        <f t="shared" si="286"/>
        <v>#VALUE!</v>
      </c>
      <c r="N897" s="148" t="e">
        <f t="shared" si="289"/>
        <v>#VALUE!</v>
      </c>
      <c r="O897" s="148"/>
      <c r="P897" s="148"/>
      <c r="Q897" s="148" t="e">
        <f t="shared" si="298"/>
        <v>#VALUE!</v>
      </c>
      <c r="R897" s="148" t="e">
        <f t="shared" si="299"/>
        <v>#VALUE!</v>
      </c>
      <c r="S897" s="137" t="e">
        <f t="shared" si="287"/>
        <v>#VALUE!</v>
      </c>
      <c r="T897" s="275" t="e">
        <f t="shared" si="281"/>
        <v>#VALUE!</v>
      </c>
      <c r="U897" s="275" t="e">
        <f t="shared" si="301"/>
        <v>#VALUE!</v>
      </c>
      <c r="V897" s="275" t="e">
        <f t="shared" si="301"/>
        <v>#VALUE!</v>
      </c>
      <c r="W897" s="275" t="e">
        <f t="shared" si="301"/>
        <v>#VALUE!</v>
      </c>
      <c r="X897" s="275" t="e">
        <f t="shared" si="301"/>
        <v>#VALUE!</v>
      </c>
      <c r="Y897" s="275" t="e">
        <f t="shared" si="301"/>
        <v>#VALUE!</v>
      </c>
      <c r="Z897" s="275" t="e">
        <f t="shared" si="301"/>
        <v>#VALUE!</v>
      </c>
      <c r="AA897" s="275" t="e">
        <f t="shared" si="301"/>
        <v>#VALUE!</v>
      </c>
      <c r="AB897" s="275" t="e">
        <f t="shared" si="301"/>
        <v>#VALUE!</v>
      </c>
      <c r="AC897" s="275" t="e">
        <f t="shared" si="301"/>
        <v>#VALUE!</v>
      </c>
      <c r="AD897" s="275" t="e">
        <f t="shared" si="301"/>
        <v>#VALUE!</v>
      </c>
      <c r="AE897" s="276" t="e">
        <f t="shared" si="290"/>
        <v>#VALUE!</v>
      </c>
    </row>
    <row r="898" spans="1:31">
      <c r="A898" s="133" t="e">
        <f t="shared" si="291"/>
        <v>#VALUE!</v>
      </c>
      <c r="B898" s="134" t="e">
        <f t="shared" si="292"/>
        <v>#VALUE!</v>
      </c>
      <c r="C898" s="134" t="e">
        <f t="shared" si="293"/>
        <v>#VALUE!</v>
      </c>
      <c r="D898" s="135" t="e">
        <f t="shared" si="294"/>
        <v>#VALUE!</v>
      </c>
      <c r="E898" s="150" t="e">
        <f t="shared" si="282"/>
        <v>#VALUE!</v>
      </c>
      <c r="F898" s="150" t="e">
        <f t="shared" si="283"/>
        <v>#VALUE!</v>
      </c>
      <c r="G898" s="136" t="e">
        <f t="shared" si="284"/>
        <v>#VALUE!</v>
      </c>
      <c r="H898" s="148" t="e">
        <f t="shared" si="288"/>
        <v>#VALUE!</v>
      </c>
      <c r="I898" s="148" t="e">
        <f t="shared" si="295"/>
        <v>#VALUE!</v>
      </c>
      <c r="J898" s="148" t="e">
        <f t="shared" si="285"/>
        <v>#VALUE!</v>
      </c>
      <c r="K898" s="148" t="e">
        <f t="shared" si="296"/>
        <v>#VALUE!</v>
      </c>
      <c r="L898" s="148" t="e">
        <f t="shared" si="297"/>
        <v>#VALUE!</v>
      </c>
      <c r="M898" s="148" t="e">
        <f t="shared" si="286"/>
        <v>#VALUE!</v>
      </c>
      <c r="N898" s="148" t="e">
        <f t="shared" si="289"/>
        <v>#VALUE!</v>
      </c>
      <c r="O898" s="148"/>
      <c r="P898" s="148"/>
      <c r="Q898" s="148" t="e">
        <f t="shared" si="298"/>
        <v>#VALUE!</v>
      </c>
      <c r="R898" s="148" t="e">
        <f t="shared" si="299"/>
        <v>#VALUE!</v>
      </c>
      <c r="S898" s="137" t="e">
        <f t="shared" si="287"/>
        <v>#VALUE!</v>
      </c>
      <c r="T898" s="275" t="e">
        <f t="shared" si="281"/>
        <v>#VALUE!</v>
      </c>
      <c r="U898" s="275" t="e">
        <f t="shared" si="301"/>
        <v>#VALUE!</v>
      </c>
      <c r="V898" s="275" t="e">
        <f t="shared" si="301"/>
        <v>#VALUE!</v>
      </c>
      <c r="W898" s="275" t="e">
        <f t="shared" si="301"/>
        <v>#VALUE!</v>
      </c>
      <c r="X898" s="275" t="e">
        <f t="shared" si="301"/>
        <v>#VALUE!</v>
      </c>
      <c r="Y898" s="275" t="e">
        <f t="shared" si="301"/>
        <v>#VALUE!</v>
      </c>
      <c r="Z898" s="275" t="e">
        <f t="shared" si="301"/>
        <v>#VALUE!</v>
      </c>
      <c r="AA898" s="275" t="e">
        <f t="shared" si="301"/>
        <v>#VALUE!</v>
      </c>
      <c r="AB898" s="275" t="e">
        <f t="shared" si="301"/>
        <v>#VALUE!</v>
      </c>
      <c r="AC898" s="275" t="e">
        <f t="shared" si="301"/>
        <v>#VALUE!</v>
      </c>
      <c r="AD898" s="275" t="e">
        <f t="shared" si="301"/>
        <v>#VALUE!</v>
      </c>
      <c r="AE898" s="276" t="e">
        <f t="shared" si="290"/>
        <v>#VALUE!</v>
      </c>
    </row>
    <row r="899" spans="1:31">
      <c r="A899" s="133" t="e">
        <f t="shared" si="291"/>
        <v>#VALUE!</v>
      </c>
      <c r="B899" s="134" t="e">
        <f t="shared" si="292"/>
        <v>#VALUE!</v>
      </c>
      <c r="C899" s="134" t="e">
        <f t="shared" si="293"/>
        <v>#VALUE!</v>
      </c>
      <c r="D899" s="135" t="e">
        <f t="shared" si="294"/>
        <v>#VALUE!</v>
      </c>
      <c r="E899" s="150" t="e">
        <f t="shared" si="282"/>
        <v>#VALUE!</v>
      </c>
      <c r="F899" s="150" t="e">
        <f t="shared" si="283"/>
        <v>#VALUE!</v>
      </c>
      <c r="G899" s="136" t="e">
        <f t="shared" si="284"/>
        <v>#VALUE!</v>
      </c>
      <c r="H899" s="148" t="e">
        <f t="shared" si="288"/>
        <v>#VALUE!</v>
      </c>
      <c r="I899" s="148" t="e">
        <f t="shared" si="295"/>
        <v>#VALUE!</v>
      </c>
      <c r="J899" s="148" t="e">
        <f t="shared" si="285"/>
        <v>#VALUE!</v>
      </c>
      <c r="K899" s="148" t="e">
        <f t="shared" si="296"/>
        <v>#VALUE!</v>
      </c>
      <c r="L899" s="148" t="e">
        <f t="shared" si="297"/>
        <v>#VALUE!</v>
      </c>
      <c r="M899" s="148" t="e">
        <f t="shared" si="286"/>
        <v>#VALUE!</v>
      </c>
      <c r="N899" s="148" t="e">
        <f t="shared" si="289"/>
        <v>#VALUE!</v>
      </c>
      <c r="O899" s="148"/>
      <c r="P899" s="148"/>
      <c r="Q899" s="148" t="e">
        <f t="shared" si="298"/>
        <v>#VALUE!</v>
      </c>
      <c r="R899" s="148" t="e">
        <f t="shared" si="299"/>
        <v>#VALUE!</v>
      </c>
      <c r="S899" s="137" t="e">
        <f t="shared" si="287"/>
        <v>#VALUE!</v>
      </c>
      <c r="T899" s="275" t="e">
        <f t="shared" si="281"/>
        <v>#VALUE!</v>
      </c>
      <c r="U899" s="275" t="e">
        <f t="shared" si="301"/>
        <v>#VALUE!</v>
      </c>
      <c r="V899" s="275" t="e">
        <f t="shared" si="301"/>
        <v>#VALUE!</v>
      </c>
      <c r="W899" s="275" t="e">
        <f t="shared" si="301"/>
        <v>#VALUE!</v>
      </c>
      <c r="X899" s="275" t="e">
        <f t="shared" si="301"/>
        <v>#VALUE!</v>
      </c>
      <c r="Y899" s="275" t="e">
        <f t="shared" si="301"/>
        <v>#VALUE!</v>
      </c>
      <c r="Z899" s="275" t="e">
        <f t="shared" si="301"/>
        <v>#VALUE!</v>
      </c>
      <c r="AA899" s="275" t="e">
        <f t="shared" si="301"/>
        <v>#VALUE!</v>
      </c>
      <c r="AB899" s="275" t="e">
        <f t="shared" si="301"/>
        <v>#VALUE!</v>
      </c>
      <c r="AC899" s="275" t="e">
        <f t="shared" si="301"/>
        <v>#VALUE!</v>
      </c>
      <c r="AD899" s="275" t="e">
        <f t="shared" si="301"/>
        <v>#VALUE!</v>
      </c>
      <c r="AE899" s="276" t="e">
        <f t="shared" si="290"/>
        <v>#VALUE!</v>
      </c>
    </row>
    <row r="900" spans="1:31">
      <c r="A900" s="133" t="e">
        <f t="shared" si="291"/>
        <v>#VALUE!</v>
      </c>
      <c r="B900" s="134" t="e">
        <f t="shared" si="292"/>
        <v>#VALUE!</v>
      </c>
      <c r="C900" s="134" t="e">
        <f t="shared" si="293"/>
        <v>#VALUE!</v>
      </c>
      <c r="D900" s="135" t="e">
        <f t="shared" si="294"/>
        <v>#VALUE!</v>
      </c>
      <c r="E900" s="150" t="e">
        <f t="shared" si="282"/>
        <v>#VALUE!</v>
      </c>
      <c r="F900" s="150" t="e">
        <f t="shared" si="283"/>
        <v>#VALUE!</v>
      </c>
      <c r="G900" s="136" t="e">
        <f t="shared" si="284"/>
        <v>#VALUE!</v>
      </c>
      <c r="H900" s="148" t="e">
        <f t="shared" si="288"/>
        <v>#VALUE!</v>
      </c>
      <c r="I900" s="148" t="e">
        <f t="shared" si="295"/>
        <v>#VALUE!</v>
      </c>
      <c r="J900" s="148" t="e">
        <f t="shared" si="285"/>
        <v>#VALUE!</v>
      </c>
      <c r="K900" s="148" t="e">
        <f t="shared" si="296"/>
        <v>#VALUE!</v>
      </c>
      <c r="L900" s="148" t="e">
        <f t="shared" si="297"/>
        <v>#VALUE!</v>
      </c>
      <c r="M900" s="148" t="e">
        <f t="shared" si="286"/>
        <v>#VALUE!</v>
      </c>
      <c r="N900" s="148" t="e">
        <f t="shared" si="289"/>
        <v>#VALUE!</v>
      </c>
      <c r="O900" s="148"/>
      <c r="P900" s="148"/>
      <c r="Q900" s="148" t="e">
        <f t="shared" si="298"/>
        <v>#VALUE!</v>
      </c>
      <c r="R900" s="148" t="e">
        <f t="shared" si="299"/>
        <v>#VALUE!</v>
      </c>
      <c r="S900" s="137" t="e">
        <f t="shared" si="287"/>
        <v>#VALUE!</v>
      </c>
      <c r="T900" s="275" t="e">
        <f t="shared" si="281"/>
        <v>#VALUE!</v>
      </c>
      <c r="U900" s="275" t="e">
        <f t="shared" si="301"/>
        <v>#VALUE!</v>
      </c>
      <c r="V900" s="275" t="e">
        <f t="shared" si="301"/>
        <v>#VALUE!</v>
      </c>
      <c r="W900" s="275" t="e">
        <f t="shared" si="301"/>
        <v>#VALUE!</v>
      </c>
      <c r="X900" s="275" t="e">
        <f t="shared" si="301"/>
        <v>#VALUE!</v>
      </c>
      <c r="Y900" s="275" t="e">
        <f t="shared" si="301"/>
        <v>#VALUE!</v>
      </c>
      <c r="Z900" s="275" t="e">
        <f t="shared" si="301"/>
        <v>#VALUE!</v>
      </c>
      <c r="AA900" s="275" t="e">
        <f t="shared" si="301"/>
        <v>#VALUE!</v>
      </c>
      <c r="AB900" s="275" t="e">
        <f t="shared" si="301"/>
        <v>#VALUE!</v>
      </c>
      <c r="AC900" s="275" t="e">
        <f t="shared" si="301"/>
        <v>#VALUE!</v>
      </c>
      <c r="AD900" s="275" t="e">
        <f t="shared" si="301"/>
        <v>#VALUE!</v>
      </c>
      <c r="AE900" s="276" t="e">
        <f t="shared" si="290"/>
        <v>#VALUE!</v>
      </c>
    </row>
    <row r="901" spans="1:31">
      <c r="A901" s="133" t="e">
        <f t="shared" si="291"/>
        <v>#VALUE!</v>
      </c>
      <c r="B901" s="134" t="e">
        <f t="shared" si="292"/>
        <v>#VALUE!</v>
      </c>
      <c r="C901" s="134" t="e">
        <f t="shared" si="293"/>
        <v>#VALUE!</v>
      </c>
      <c r="D901" s="135" t="e">
        <f t="shared" si="294"/>
        <v>#VALUE!</v>
      </c>
      <c r="E901" s="150" t="e">
        <f t="shared" si="282"/>
        <v>#VALUE!</v>
      </c>
      <c r="F901" s="150" t="e">
        <f t="shared" si="283"/>
        <v>#VALUE!</v>
      </c>
      <c r="G901" s="136" t="e">
        <f t="shared" si="284"/>
        <v>#VALUE!</v>
      </c>
      <c r="H901" s="148" t="e">
        <f t="shared" si="288"/>
        <v>#VALUE!</v>
      </c>
      <c r="I901" s="148" t="e">
        <f t="shared" si="295"/>
        <v>#VALUE!</v>
      </c>
      <c r="J901" s="148" t="e">
        <f t="shared" si="285"/>
        <v>#VALUE!</v>
      </c>
      <c r="K901" s="148" t="e">
        <f t="shared" si="296"/>
        <v>#VALUE!</v>
      </c>
      <c r="L901" s="148" t="e">
        <f t="shared" si="297"/>
        <v>#VALUE!</v>
      </c>
      <c r="M901" s="148" t="e">
        <f t="shared" si="286"/>
        <v>#VALUE!</v>
      </c>
      <c r="N901" s="148" t="e">
        <f t="shared" si="289"/>
        <v>#VALUE!</v>
      </c>
      <c r="O901" s="148"/>
      <c r="P901" s="148"/>
      <c r="Q901" s="148" t="e">
        <f t="shared" si="298"/>
        <v>#VALUE!</v>
      </c>
      <c r="R901" s="148" t="e">
        <f t="shared" si="299"/>
        <v>#VALUE!</v>
      </c>
      <c r="S901" s="137" t="e">
        <f t="shared" si="287"/>
        <v>#VALUE!</v>
      </c>
      <c r="T901" s="275" t="e">
        <f t="shared" ref="T901:T964" si="302">MAX(0,MIN(MAX(0,$M901),T$7)-T$6)</f>
        <v>#VALUE!</v>
      </c>
      <c r="U901" s="275" t="e">
        <f t="shared" si="301"/>
        <v>#VALUE!</v>
      </c>
      <c r="V901" s="275" t="e">
        <f t="shared" si="301"/>
        <v>#VALUE!</v>
      </c>
      <c r="W901" s="275" t="e">
        <f t="shared" si="301"/>
        <v>#VALUE!</v>
      </c>
      <c r="X901" s="275" t="e">
        <f t="shared" si="301"/>
        <v>#VALUE!</v>
      </c>
      <c r="Y901" s="275" t="e">
        <f t="shared" si="301"/>
        <v>#VALUE!</v>
      </c>
      <c r="Z901" s="275" t="e">
        <f t="shared" si="301"/>
        <v>#VALUE!</v>
      </c>
      <c r="AA901" s="275" t="e">
        <f t="shared" si="301"/>
        <v>#VALUE!</v>
      </c>
      <c r="AB901" s="275" t="e">
        <f t="shared" si="301"/>
        <v>#VALUE!</v>
      </c>
      <c r="AC901" s="275" t="e">
        <f t="shared" si="301"/>
        <v>#VALUE!</v>
      </c>
      <c r="AD901" s="275" t="e">
        <f t="shared" si="301"/>
        <v>#VALUE!</v>
      </c>
      <c r="AE901" s="276" t="e">
        <f t="shared" si="290"/>
        <v>#VALUE!</v>
      </c>
    </row>
    <row r="902" spans="1:31">
      <c r="A902" s="133" t="e">
        <f t="shared" si="291"/>
        <v>#VALUE!</v>
      </c>
      <c r="B902" s="134" t="e">
        <f t="shared" si="292"/>
        <v>#VALUE!</v>
      </c>
      <c r="C902" s="134" t="e">
        <f t="shared" si="293"/>
        <v>#VALUE!</v>
      </c>
      <c r="D902" s="135" t="e">
        <f t="shared" si="294"/>
        <v>#VALUE!</v>
      </c>
      <c r="E902" s="150" t="e">
        <f t="shared" si="282"/>
        <v>#VALUE!</v>
      </c>
      <c r="F902" s="150" t="e">
        <f t="shared" si="283"/>
        <v>#VALUE!</v>
      </c>
      <c r="G902" s="136" t="e">
        <f t="shared" si="284"/>
        <v>#VALUE!</v>
      </c>
      <c r="H902" s="148" t="e">
        <f t="shared" si="288"/>
        <v>#VALUE!</v>
      </c>
      <c r="I902" s="148" t="e">
        <f t="shared" si="295"/>
        <v>#VALUE!</v>
      </c>
      <c r="J902" s="148" t="e">
        <f t="shared" si="285"/>
        <v>#VALUE!</v>
      </c>
      <c r="K902" s="148" t="e">
        <f t="shared" si="296"/>
        <v>#VALUE!</v>
      </c>
      <c r="L902" s="148" t="e">
        <f t="shared" si="297"/>
        <v>#VALUE!</v>
      </c>
      <c r="M902" s="148" t="e">
        <f t="shared" si="286"/>
        <v>#VALUE!</v>
      </c>
      <c r="N902" s="148" t="e">
        <f t="shared" si="289"/>
        <v>#VALUE!</v>
      </c>
      <c r="O902" s="148"/>
      <c r="P902" s="148"/>
      <c r="Q902" s="148" t="e">
        <f t="shared" si="298"/>
        <v>#VALUE!</v>
      </c>
      <c r="R902" s="148" t="e">
        <f t="shared" si="299"/>
        <v>#VALUE!</v>
      </c>
      <c r="S902" s="137" t="e">
        <f t="shared" si="287"/>
        <v>#VALUE!</v>
      </c>
      <c r="T902" s="275" t="e">
        <f t="shared" si="302"/>
        <v>#VALUE!</v>
      </c>
      <c r="U902" s="275" t="e">
        <f t="shared" si="301"/>
        <v>#VALUE!</v>
      </c>
      <c r="V902" s="275" t="e">
        <f t="shared" si="301"/>
        <v>#VALUE!</v>
      </c>
      <c r="W902" s="275" t="e">
        <f t="shared" si="301"/>
        <v>#VALUE!</v>
      </c>
      <c r="X902" s="275" t="e">
        <f t="shared" si="301"/>
        <v>#VALUE!</v>
      </c>
      <c r="Y902" s="275" t="e">
        <f t="shared" si="301"/>
        <v>#VALUE!</v>
      </c>
      <c r="Z902" s="275" t="e">
        <f t="shared" si="301"/>
        <v>#VALUE!</v>
      </c>
      <c r="AA902" s="275" t="e">
        <f t="shared" si="301"/>
        <v>#VALUE!</v>
      </c>
      <c r="AB902" s="275" t="e">
        <f t="shared" si="301"/>
        <v>#VALUE!</v>
      </c>
      <c r="AC902" s="275" t="e">
        <f t="shared" si="301"/>
        <v>#VALUE!</v>
      </c>
      <c r="AD902" s="275" t="e">
        <f t="shared" si="301"/>
        <v>#VALUE!</v>
      </c>
      <c r="AE902" s="276" t="e">
        <f t="shared" si="290"/>
        <v>#VALUE!</v>
      </c>
    </row>
    <row r="903" spans="1:31">
      <c r="A903" s="133" t="e">
        <f t="shared" si="291"/>
        <v>#VALUE!</v>
      </c>
      <c r="B903" s="134" t="e">
        <f t="shared" si="292"/>
        <v>#VALUE!</v>
      </c>
      <c r="C903" s="134" t="e">
        <f t="shared" si="293"/>
        <v>#VALUE!</v>
      </c>
      <c r="D903" s="135" t="e">
        <f t="shared" si="294"/>
        <v>#VALUE!</v>
      </c>
      <c r="E903" s="150" t="e">
        <f t="shared" si="282"/>
        <v>#VALUE!</v>
      </c>
      <c r="F903" s="150" t="e">
        <f t="shared" si="283"/>
        <v>#VALUE!</v>
      </c>
      <c r="G903" s="136" t="e">
        <f t="shared" si="284"/>
        <v>#VALUE!</v>
      </c>
      <c r="H903" s="148" t="e">
        <f t="shared" si="288"/>
        <v>#VALUE!</v>
      </c>
      <c r="I903" s="148" t="e">
        <f t="shared" si="295"/>
        <v>#VALUE!</v>
      </c>
      <c r="J903" s="148" t="e">
        <f t="shared" si="285"/>
        <v>#VALUE!</v>
      </c>
      <c r="K903" s="148" t="e">
        <f t="shared" si="296"/>
        <v>#VALUE!</v>
      </c>
      <c r="L903" s="148" t="e">
        <f t="shared" si="297"/>
        <v>#VALUE!</v>
      </c>
      <c r="M903" s="148" t="e">
        <f t="shared" si="286"/>
        <v>#VALUE!</v>
      </c>
      <c r="N903" s="148" t="e">
        <f t="shared" si="289"/>
        <v>#VALUE!</v>
      </c>
      <c r="O903" s="148"/>
      <c r="P903" s="148"/>
      <c r="Q903" s="148" t="e">
        <f t="shared" si="298"/>
        <v>#VALUE!</v>
      </c>
      <c r="R903" s="148" t="e">
        <f t="shared" si="299"/>
        <v>#VALUE!</v>
      </c>
      <c r="S903" s="137" t="e">
        <f t="shared" si="287"/>
        <v>#VALUE!</v>
      </c>
      <c r="T903" s="275" t="e">
        <f t="shared" si="302"/>
        <v>#VALUE!</v>
      </c>
      <c r="U903" s="275" t="e">
        <f t="shared" si="301"/>
        <v>#VALUE!</v>
      </c>
      <c r="V903" s="275" t="e">
        <f t="shared" si="301"/>
        <v>#VALUE!</v>
      </c>
      <c r="W903" s="275" t="e">
        <f t="shared" si="301"/>
        <v>#VALUE!</v>
      </c>
      <c r="X903" s="275" t="e">
        <f t="shared" si="301"/>
        <v>#VALUE!</v>
      </c>
      <c r="Y903" s="275" t="e">
        <f t="shared" si="301"/>
        <v>#VALUE!</v>
      </c>
      <c r="Z903" s="275" t="e">
        <f t="shared" si="301"/>
        <v>#VALUE!</v>
      </c>
      <c r="AA903" s="275" t="e">
        <f t="shared" si="301"/>
        <v>#VALUE!</v>
      </c>
      <c r="AB903" s="275" t="e">
        <f t="shared" si="301"/>
        <v>#VALUE!</v>
      </c>
      <c r="AC903" s="275" t="e">
        <f t="shared" si="301"/>
        <v>#VALUE!</v>
      </c>
      <c r="AD903" s="275" t="e">
        <f t="shared" si="301"/>
        <v>#VALUE!</v>
      </c>
      <c r="AE903" s="276" t="e">
        <f t="shared" si="290"/>
        <v>#VALUE!</v>
      </c>
    </row>
    <row r="904" spans="1:31">
      <c r="A904" s="133" t="e">
        <f t="shared" si="291"/>
        <v>#VALUE!</v>
      </c>
      <c r="B904" s="134" t="e">
        <f t="shared" si="292"/>
        <v>#VALUE!</v>
      </c>
      <c r="C904" s="134" t="e">
        <f t="shared" si="293"/>
        <v>#VALUE!</v>
      </c>
      <c r="D904" s="135" t="e">
        <f t="shared" si="294"/>
        <v>#VALUE!</v>
      </c>
      <c r="E904" s="150" t="e">
        <f t="shared" si="282"/>
        <v>#VALUE!</v>
      </c>
      <c r="F904" s="150" t="e">
        <f t="shared" si="283"/>
        <v>#VALUE!</v>
      </c>
      <c r="G904" s="136" t="e">
        <f t="shared" si="284"/>
        <v>#VALUE!</v>
      </c>
      <c r="H904" s="148" t="e">
        <f t="shared" si="288"/>
        <v>#VALUE!</v>
      </c>
      <c r="I904" s="148" t="e">
        <f t="shared" si="295"/>
        <v>#VALUE!</v>
      </c>
      <c r="J904" s="148" t="e">
        <f t="shared" si="285"/>
        <v>#VALUE!</v>
      </c>
      <c r="K904" s="148" t="e">
        <f t="shared" si="296"/>
        <v>#VALUE!</v>
      </c>
      <c r="L904" s="148" t="e">
        <f t="shared" si="297"/>
        <v>#VALUE!</v>
      </c>
      <c r="M904" s="148" t="e">
        <f t="shared" si="286"/>
        <v>#VALUE!</v>
      </c>
      <c r="N904" s="148" t="e">
        <f t="shared" si="289"/>
        <v>#VALUE!</v>
      </c>
      <c r="O904" s="148"/>
      <c r="P904" s="148"/>
      <c r="Q904" s="148" t="e">
        <f t="shared" si="298"/>
        <v>#VALUE!</v>
      </c>
      <c r="R904" s="148" t="e">
        <f t="shared" si="299"/>
        <v>#VALUE!</v>
      </c>
      <c r="S904" s="137" t="e">
        <f t="shared" si="287"/>
        <v>#VALUE!</v>
      </c>
      <c r="T904" s="275" t="e">
        <f t="shared" si="302"/>
        <v>#VALUE!</v>
      </c>
      <c r="U904" s="275" t="e">
        <f t="shared" si="301"/>
        <v>#VALUE!</v>
      </c>
      <c r="V904" s="275" t="e">
        <f t="shared" si="301"/>
        <v>#VALUE!</v>
      </c>
      <c r="W904" s="275" t="e">
        <f t="shared" si="301"/>
        <v>#VALUE!</v>
      </c>
      <c r="X904" s="275" t="e">
        <f t="shared" si="301"/>
        <v>#VALUE!</v>
      </c>
      <c r="Y904" s="275" t="e">
        <f t="shared" si="301"/>
        <v>#VALUE!</v>
      </c>
      <c r="Z904" s="275" t="e">
        <f t="shared" si="301"/>
        <v>#VALUE!</v>
      </c>
      <c r="AA904" s="275" t="e">
        <f t="shared" si="301"/>
        <v>#VALUE!</v>
      </c>
      <c r="AB904" s="275" t="e">
        <f t="shared" si="301"/>
        <v>#VALUE!</v>
      </c>
      <c r="AC904" s="275" t="e">
        <f t="shared" si="301"/>
        <v>#VALUE!</v>
      </c>
      <c r="AD904" s="275" t="e">
        <f t="shared" si="301"/>
        <v>#VALUE!</v>
      </c>
      <c r="AE904" s="276" t="e">
        <f t="shared" si="290"/>
        <v>#VALUE!</v>
      </c>
    </row>
    <row r="905" spans="1:31">
      <c r="A905" s="133" t="e">
        <f t="shared" si="291"/>
        <v>#VALUE!</v>
      </c>
      <c r="B905" s="134" t="e">
        <f t="shared" si="292"/>
        <v>#VALUE!</v>
      </c>
      <c r="C905" s="134" t="e">
        <f t="shared" si="293"/>
        <v>#VALUE!</v>
      </c>
      <c r="D905" s="135" t="e">
        <f t="shared" si="294"/>
        <v>#VALUE!</v>
      </c>
      <c r="E905" s="150" t="e">
        <f t="shared" si="282"/>
        <v>#VALUE!</v>
      </c>
      <c r="F905" s="150" t="e">
        <f t="shared" si="283"/>
        <v>#VALUE!</v>
      </c>
      <c r="G905" s="136" t="e">
        <f t="shared" si="284"/>
        <v>#VALUE!</v>
      </c>
      <c r="H905" s="148" t="e">
        <f t="shared" si="288"/>
        <v>#VALUE!</v>
      </c>
      <c r="I905" s="148" t="e">
        <f t="shared" si="295"/>
        <v>#VALUE!</v>
      </c>
      <c r="J905" s="148" t="e">
        <f t="shared" si="285"/>
        <v>#VALUE!</v>
      </c>
      <c r="K905" s="148" t="e">
        <f t="shared" si="296"/>
        <v>#VALUE!</v>
      </c>
      <c r="L905" s="148" t="e">
        <f t="shared" si="297"/>
        <v>#VALUE!</v>
      </c>
      <c r="M905" s="148" t="e">
        <f t="shared" si="286"/>
        <v>#VALUE!</v>
      </c>
      <c r="N905" s="148" t="e">
        <f t="shared" si="289"/>
        <v>#VALUE!</v>
      </c>
      <c r="O905" s="148"/>
      <c r="P905" s="148"/>
      <c r="Q905" s="148" t="e">
        <f t="shared" si="298"/>
        <v>#VALUE!</v>
      </c>
      <c r="R905" s="148" t="e">
        <f t="shared" si="299"/>
        <v>#VALUE!</v>
      </c>
      <c r="S905" s="137" t="e">
        <f t="shared" si="287"/>
        <v>#VALUE!</v>
      </c>
      <c r="T905" s="275" t="e">
        <f t="shared" si="302"/>
        <v>#VALUE!</v>
      </c>
      <c r="U905" s="275" t="e">
        <f t="shared" si="301"/>
        <v>#VALUE!</v>
      </c>
      <c r="V905" s="275" t="e">
        <f t="shared" si="301"/>
        <v>#VALUE!</v>
      </c>
      <c r="W905" s="275" t="e">
        <f t="shared" si="301"/>
        <v>#VALUE!</v>
      </c>
      <c r="X905" s="275" t="e">
        <f t="shared" si="301"/>
        <v>#VALUE!</v>
      </c>
      <c r="Y905" s="275" t="e">
        <f t="shared" si="301"/>
        <v>#VALUE!</v>
      </c>
      <c r="Z905" s="275" t="e">
        <f t="shared" si="301"/>
        <v>#VALUE!</v>
      </c>
      <c r="AA905" s="275" t="e">
        <f t="shared" si="301"/>
        <v>#VALUE!</v>
      </c>
      <c r="AB905" s="275" t="e">
        <f t="shared" si="301"/>
        <v>#VALUE!</v>
      </c>
      <c r="AC905" s="275" t="e">
        <f t="shared" si="301"/>
        <v>#VALUE!</v>
      </c>
      <c r="AD905" s="275" t="e">
        <f t="shared" si="301"/>
        <v>#VALUE!</v>
      </c>
      <c r="AE905" s="276" t="e">
        <f t="shared" si="290"/>
        <v>#VALUE!</v>
      </c>
    </row>
    <row r="906" spans="1:31">
      <c r="A906" s="133" t="e">
        <f t="shared" si="291"/>
        <v>#VALUE!</v>
      </c>
      <c r="B906" s="134" t="e">
        <f t="shared" si="292"/>
        <v>#VALUE!</v>
      </c>
      <c r="C906" s="134" t="e">
        <f t="shared" si="293"/>
        <v>#VALUE!</v>
      </c>
      <c r="D906" s="135" t="e">
        <f t="shared" si="294"/>
        <v>#VALUE!</v>
      </c>
      <c r="E906" s="150" t="e">
        <f t="shared" si="282"/>
        <v>#VALUE!</v>
      </c>
      <c r="F906" s="150" t="e">
        <f t="shared" si="283"/>
        <v>#VALUE!</v>
      </c>
      <c r="G906" s="136" t="e">
        <f t="shared" si="284"/>
        <v>#VALUE!</v>
      </c>
      <c r="H906" s="148" t="e">
        <f t="shared" si="288"/>
        <v>#VALUE!</v>
      </c>
      <c r="I906" s="148" t="e">
        <f t="shared" si="295"/>
        <v>#VALUE!</v>
      </c>
      <c r="J906" s="148" t="e">
        <f t="shared" si="285"/>
        <v>#VALUE!</v>
      </c>
      <c r="K906" s="148" t="e">
        <f t="shared" si="296"/>
        <v>#VALUE!</v>
      </c>
      <c r="L906" s="148" t="e">
        <f t="shared" si="297"/>
        <v>#VALUE!</v>
      </c>
      <c r="M906" s="148" t="e">
        <f t="shared" si="286"/>
        <v>#VALUE!</v>
      </c>
      <c r="N906" s="148" t="e">
        <f t="shared" si="289"/>
        <v>#VALUE!</v>
      </c>
      <c r="O906" s="148"/>
      <c r="P906" s="148"/>
      <c r="Q906" s="148" t="e">
        <f t="shared" si="298"/>
        <v>#VALUE!</v>
      </c>
      <c r="R906" s="148" t="e">
        <f t="shared" si="299"/>
        <v>#VALUE!</v>
      </c>
      <c r="S906" s="137" t="e">
        <f t="shared" si="287"/>
        <v>#VALUE!</v>
      </c>
      <c r="T906" s="275" t="e">
        <f t="shared" si="302"/>
        <v>#VALUE!</v>
      </c>
      <c r="U906" s="275" t="e">
        <f t="shared" si="301"/>
        <v>#VALUE!</v>
      </c>
      <c r="V906" s="275" t="e">
        <f t="shared" si="301"/>
        <v>#VALUE!</v>
      </c>
      <c r="W906" s="275" t="e">
        <f t="shared" si="301"/>
        <v>#VALUE!</v>
      </c>
      <c r="X906" s="275" t="e">
        <f t="shared" si="301"/>
        <v>#VALUE!</v>
      </c>
      <c r="Y906" s="275" t="e">
        <f t="shared" si="301"/>
        <v>#VALUE!</v>
      </c>
      <c r="Z906" s="275" t="e">
        <f t="shared" si="301"/>
        <v>#VALUE!</v>
      </c>
      <c r="AA906" s="275" t="e">
        <f t="shared" si="301"/>
        <v>#VALUE!</v>
      </c>
      <c r="AB906" s="275" t="e">
        <f t="shared" si="301"/>
        <v>#VALUE!</v>
      </c>
      <c r="AC906" s="275" t="e">
        <f t="shared" si="301"/>
        <v>#VALUE!</v>
      </c>
      <c r="AD906" s="275" t="e">
        <f t="shared" si="301"/>
        <v>#VALUE!</v>
      </c>
      <c r="AE906" s="276" t="e">
        <f t="shared" si="290"/>
        <v>#VALUE!</v>
      </c>
    </row>
    <row r="907" spans="1:31">
      <c r="A907" s="133" t="e">
        <f t="shared" si="291"/>
        <v>#VALUE!</v>
      </c>
      <c r="B907" s="134" t="e">
        <f t="shared" si="292"/>
        <v>#VALUE!</v>
      </c>
      <c r="C907" s="134" t="e">
        <f t="shared" si="293"/>
        <v>#VALUE!</v>
      </c>
      <c r="D907" s="135" t="e">
        <f t="shared" si="294"/>
        <v>#VALUE!</v>
      </c>
      <c r="E907" s="150" t="e">
        <f t="shared" si="282"/>
        <v>#VALUE!</v>
      </c>
      <c r="F907" s="150" t="e">
        <f t="shared" si="283"/>
        <v>#VALUE!</v>
      </c>
      <c r="G907" s="136" t="e">
        <f t="shared" si="284"/>
        <v>#VALUE!</v>
      </c>
      <c r="H907" s="148" t="e">
        <f t="shared" si="288"/>
        <v>#VALUE!</v>
      </c>
      <c r="I907" s="148" t="e">
        <f t="shared" si="295"/>
        <v>#VALUE!</v>
      </c>
      <c r="J907" s="148" t="e">
        <f t="shared" si="285"/>
        <v>#VALUE!</v>
      </c>
      <c r="K907" s="148" t="e">
        <f t="shared" si="296"/>
        <v>#VALUE!</v>
      </c>
      <c r="L907" s="148" t="e">
        <f t="shared" si="297"/>
        <v>#VALUE!</v>
      </c>
      <c r="M907" s="148" t="e">
        <f t="shared" si="286"/>
        <v>#VALUE!</v>
      </c>
      <c r="N907" s="148" t="e">
        <f t="shared" si="289"/>
        <v>#VALUE!</v>
      </c>
      <c r="O907" s="148"/>
      <c r="P907" s="148"/>
      <c r="Q907" s="148" t="e">
        <f t="shared" si="298"/>
        <v>#VALUE!</v>
      </c>
      <c r="R907" s="148" t="e">
        <f t="shared" si="299"/>
        <v>#VALUE!</v>
      </c>
      <c r="S907" s="137" t="e">
        <f t="shared" si="287"/>
        <v>#VALUE!</v>
      </c>
      <c r="T907" s="275" t="e">
        <f t="shared" si="302"/>
        <v>#VALUE!</v>
      </c>
      <c r="U907" s="275" t="e">
        <f t="shared" si="301"/>
        <v>#VALUE!</v>
      </c>
      <c r="V907" s="275" t="e">
        <f t="shared" si="301"/>
        <v>#VALUE!</v>
      </c>
      <c r="W907" s="275" t="e">
        <f t="shared" si="301"/>
        <v>#VALUE!</v>
      </c>
      <c r="X907" s="275" t="e">
        <f t="shared" si="301"/>
        <v>#VALUE!</v>
      </c>
      <c r="Y907" s="275" t="e">
        <f t="shared" si="301"/>
        <v>#VALUE!</v>
      </c>
      <c r="Z907" s="275" t="e">
        <f t="shared" si="301"/>
        <v>#VALUE!</v>
      </c>
      <c r="AA907" s="275" t="e">
        <f t="shared" si="301"/>
        <v>#VALUE!</v>
      </c>
      <c r="AB907" s="275" t="e">
        <f t="shared" si="301"/>
        <v>#VALUE!</v>
      </c>
      <c r="AC907" s="275" t="e">
        <f t="shared" si="301"/>
        <v>#VALUE!</v>
      </c>
      <c r="AD907" s="275" t="e">
        <f t="shared" si="301"/>
        <v>#VALUE!</v>
      </c>
      <c r="AE907" s="276" t="e">
        <f t="shared" si="290"/>
        <v>#VALUE!</v>
      </c>
    </row>
    <row r="908" spans="1:31">
      <c r="A908" s="133" t="e">
        <f t="shared" si="291"/>
        <v>#VALUE!</v>
      </c>
      <c r="B908" s="134" t="e">
        <f t="shared" si="292"/>
        <v>#VALUE!</v>
      </c>
      <c r="C908" s="134" t="e">
        <f t="shared" si="293"/>
        <v>#VALUE!</v>
      </c>
      <c r="D908" s="135" t="e">
        <f t="shared" si="294"/>
        <v>#VALUE!</v>
      </c>
      <c r="E908" s="150" t="e">
        <f t="shared" si="282"/>
        <v>#VALUE!</v>
      </c>
      <c r="F908" s="150" t="e">
        <f t="shared" si="283"/>
        <v>#VALUE!</v>
      </c>
      <c r="G908" s="136" t="e">
        <f t="shared" si="284"/>
        <v>#VALUE!</v>
      </c>
      <c r="H908" s="148" t="e">
        <f t="shared" si="288"/>
        <v>#VALUE!</v>
      </c>
      <c r="I908" s="148" t="e">
        <f t="shared" si="295"/>
        <v>#VALUE!</v>
      </c>
      <c r="J908" s="148" t="e">
        <f t="shared" si="285"/>
        <v>#VALUE!</v>
      </c>
      <c r="K908" s="148" t="e">
        <f t="shared" si="296"/>
        <v>#VALUE!</v>
      </c>
      <c r="L908" s="148" t="e">
        <f t="shared" si="297"/>
        <v>#VALUE!</v>
      </c>
      <c r="M908" s="148" t="e">
        <f t="shared" si="286"/>
        <v>#VALUE!</v>
      </c>
      <c r="N908" s="148" t="e">
        <f t="shared" si="289"/>
        <v>#VALUE!</v>
      </c>
      <c r="O908" s="148"/>
      <c r="P908" s="148"/>
      <c r="Q908" s="148" t="e">
        <f t="shared" si="298"/>
        <v>#VALUE!</v>
      </c>
      <c r="R908" s="148" t="e">
        <f t="shared" si="299"/>
        <v>#VALUE!</v>
      </c>
      <c r="S908" s="137" t="e">
        <f t="shared" si="287"/>
        <v>#VALUE!</v>
      </c>
      <c r="T908" s="275" t="e">
        <f t="shared" si="302"/>
        <v>#VALUE!</v>
      </c>
      <c r="U908" s="275" t="e">
        <f t="shared" si="301"/>
        <v>#VALUE!</v>
      </c>
      <c r="V908" s="275" t="e">
        <f t="shared" si="301"/>
        <v>#VALUE!</v>
      </c>
      <c r="W908" s="275" t="e">
        <f t="shared" si="301"/>
        <v>#VALUE!</v>
      </c>
      <c r="X908" s="275" t="e">
        <f t="shared" si="301"/>
        <v>#VALUE!</v>
      </c>
      <c r="Y908" s="275" t="e">
        <f t="shared" si="301"/>
        <v>#VALUE!</v>
      </c>
      <c r="Z908" s="275" t="e">
        <f t="shared" si="301"/>
        <v>#VALUE!</v>
      </c>
      <c r="AA908" s="275" t="e">
        <f t="shared" si="301"/>
        <v>#VALUE!</v>
      </c>
      <c r="AB908" s="275" t="e">
        <f t="shared" si="301"/>
        <v>#VALUE!</v>
      </c>
      <c r="AC908" s="275" t="e">
        <f t="shared" si="301"/>
        <v>#VALUE!</v>
      </c>
      <c r="AD908" s="275" t="e">
        <f t="shared" si="301"/>
        <v>#VALUE!</v>
      </c>
      <c r="AE908" s="276" t="e">
        <f t="shared" si="290"/>
        <v>#VALUE!</v>
      </c>
    </row>
    <row r="909" spans="1:31">
      <c r="A909" s="133" t="e">
        <f t="shared" si="291"/>
        <v>#VALUE!</v>
      </c>
      <c r="B909" s="134" t="e">
        <f t="shared" si="292"/>
        <v>#VALUE!</v>
      </c>
      <c r="C909" s="134" t="e">
        <f t="shared" si="293"/>
        <v>#VALUE!</v>
      </c>
      <c r="D909" s="135" t="e">
        <f t="shared" si="294"/>
        <v>#VALUE!</v>
      </c>
      <c r="E909" s="150" t="e">
        <f t="shared" si="282"/>
        <v>#VALUE!</v>
      </c>
      <c r="F909" s="150" t="e">
        <f t="shared" si="283"/>
        <v>#VALUE!</v>
      </c>
      <c r="G909" s="136" t="e">
        <f t="shared" si="284"/>
        <v>#VALUE!</v>
      </c>
      <c r="H909" s="148" t="e">
        <f t="shared" si="288"/>
        <v>#VALUE!</v>
      </c>
      <c r="I909" s="148" t="e">
        <f t="shared" si="295"/>
        <v>#VALUE!</v>
      </c>
      <c r="J909" s="148" t="e">
        <f t="shared" si="285"/>
        <v>#VALUE!</v>
      </c>
      <c r="K909" s="148" t="e">
        <f t="shared" si="296"/>
        <v>#VALUE!</v>
      </c>
      <c r="L909" s="148" t="e">
        <f t="shared" si="297"/>
        <v>#VALUE!</v>
      </c>
      <c r="M909" s="148" t="e">
        <f t="shared" si="286"/>
        <v>#VALUE!</v>
      </c>
      <c r="N909" s="148" t="e">
        <f t="shared" si="289"/>
        <v>#VALUE!</v>
      </c>
      <c r="O909" s="148"/>
      <c r="P909" s="148"/>
      <c r="Q909" s="148" t="e">
        <f t="shared" si="298"/>
        <v>#VALUE!</v>
      </c>
      <c r="R909" s="148" t="e">
        <f t="shared" si="299"/>
        <v>#VALUE!</v>
      </c>
      <c r="S909" s="137" t="e">
        <f t="shared" si="287"/>
        <v>#VALUE!</v>
      </c>
      <c r="T909" s="275" t="e">
        <f t="shared" si="302"/>
        <v>#VALUE!</v>
      </c>
      <c r="U909" s="275" t="e">
        <f t="shared" si="301"/>
        <v>#VALUE!</v>
      </c>
      <c r="V909" s="275" t="e">
        <f t="shared" si="301"/>
        <v>#VALUE!</v>
      </c>
      <c r="W909" s="275" t="e">
        <f t="shared" si="301"/>
        <v>#VALUE!</v>
      </c>
      <c r="X909" s="275" t="e">
        <f t="shared" si="301"/>
        <v>#VALUE!</v>
      </c>
      <c r="Y909" s="275" t="e">
        <f t="shared" si="301"/>
        <v>#VALUE!</v>
      </c>
      <c r="Z909" s="275" t="e">
        <f t="shared" si="301"/>
        <v>#VALUE!</v>
      </c>
      <c r="AA909" s="275" t="e">
        <f t="shared" si="301"/>
        <v>#VALUE!</v>
      </c>
      <c r="AB909" s="275" t="e">
        <f t="shared" si="301"/>
        <v>#VALUE!</v>
      </c>
      <c r="AC909" s="275" t="e">
        <f t="shared" si="301"/>
        <v>#VALUE!</v>
      </c>
      <c r="AD909" s="275" t="e">
        <f t="shared" si="301"/>
        <v>#VALUE!</v>
      </c>
      <c r="AE909" s="276" t="e">
        <f t="shared" si="290"/>
        <v>#VALUE!</v>
      </c>
    </row>
    <row r="910" spans="1:31">
      <c r="A910" s="133" t="e">
        <f t="shared" si="291"/>
        <v>#VALUE!</v>
      </c>
      <c r="B910" s="134" t="e">
        <f t="shared" si="292"/>
        <v>#VALUE!</v>
      </c>
      <c r="C910" s="134" t="e">
        <f t="shared" si="293"/>
        <v>#VALUE!</v>
      </c>
      <c r="D910" s="135" t="e">
        <f t="shared" si="294"/>
        <v>#VALUE!</v>
      </c>
      <c r="E910" s="150" t="e">
        <f t="shared" si="282"/>
        <v>#VALUE!</v>
      </c>
      <c r="F910" s="150" t="e">
        <f t="shared" si="283"/>
        <v>#VALUE!</v>
      </c>
      <c r="G910" s="136" t="e">
        <f t="shared" si="284"/>
        <v>#VALUE!</v>
      </c>
      <c r="H910" s="148" t="e">
        <f t="shared" si="288"/>
        <v>#VALUE!</v>
      </c>
      <c r="I910" s="148" t="e">
        <f t="shared" si="295"/>
        <v>#VALUE!</v>
      </c>
      <c r="J910" s="148" t="e">
        <f t="shared" si="285"/>
        <v>#VALUE!</v>
      </c>
      <c r="K910" s="148" t="e">
        <f t="shared" si="296"/>
        <v>#VALUE!</v>
      </c>
      <c r="L910" s="148" t="e">
        <f t="shared" si="297"/>
        <v>#VALUE!</v>
      </c>
      <c r="M910" s="148" t="e">
        <f t="shared" si="286"/>
        <v>#VALUE!</v>
      </c>
      <c r="N910" s="148" t="e">
        <f t="shared" si="289"/>
        <v>#VALUE!</v>
      </c>
      <c r="O910" s="148"/>
      <c r="P910" s="148"/>
      <c r="Q910" s="148" t="e">
        <f t="shared" si="298"/>
        <v>#VALUE!</v>
      </c>
      <c r="R910" s="148" t="e">
        <f t="shared" si="299"/>
        <v>#VALUE!</v>
      </c>
      <c r="S910" s="137" t="e">
        <f t="shared" si="287"/>
        <v>#VALUE!</v>
      </c>
      <c r="T910" s="275" t="e">
        <f t="shared" si="302"/>
        <v>#VALUE!</v>
      </c>
      <c r="U910" s="275" t="e">
        <f t="shared" si="301"/>
        <v>#VALUE!</v>
      </c>
      <c r="V910" s="275" t="e">
        <f t="shared" si="301"/>
        <v>#VALUE!</v>
      </c>
      <c r="W910" s="275" t="e">
        <f t="shared" si="301"/>
        <v>#VALUE!</v>
      </c>
      <c r="X910" s="275" t="e">
        <f t="shared" si="301"/>
        <v>#VALUE!</v>
      </c>
      <c r="Y910" s="275" t="e">
        <f t="shared" si="301"/>
        <v>#VALUE!</v>
      </c>
      <c r="Z910" s="275" t="e">
        <f t="shared" si="301"/>
        <v>#VALUE!</v>
      </c>
      <c r="AA910" s="275" t="e">
        <f t="shared" ref="U910:AD936" si="303">MAX(0,MIN(MAX(0,$M910),AA$7)-AA$6)</f>
        <v>#VALUE!</v>
      </c>
      <c r="AB910" s="275" t="e">
        <f t="shared" si="303"/>
        <v>#VALUE!</v>
      </c>
      <c r="AC910" s="275" t="e">
        <f t="shared" si="303"/>
        <v>#VALUE!</v>
      </c>
      <c r="AD910" s="275" t="e">
        <f t="shared" si="303"/>
        <v>#VALUE!</v>
      </c>
      <c r="AE910" s="276" t="e">
        <f t="shared" si="290"/>
        <v>#VALUE!</v>
      </c>
    </row>
    <row r="911" spans="1:31">
      <c r="A911" s="133" t="e">
        <f t="shared" si="291"/>
        <v>#VALUE!</v>
      </c>
      <c r="B911" s="134" t="e">
        <f t="shared" si="292"/>
        <v>#VALUE!</v>
      </c>
      <c r="C911" s="134" t="e">
        <f t="shared" si="293"/>
        <v>#VALUE!</v>
      </c>
      <c r="D911" s="135" t="e">
        <f t="shared" si="294"/>
        <v>#VALUE!</v>
      </c>
      <c r="E911" s="150" t="e">
        <f t="shared" si="282"/>
        <v>#VALUE!</v>
      </c>
      <c r="F911" s="150" t="e">
        <f t="shared" si="283"/>
        <v>#VALUE!</v>
      </c>
      <c r="G911" s="136" t="e">
        <f t="shared" si="284"/>
        <v>#VALUE!</v>
      </c>
      <c r="H911" s="148" t="e">
        <f t="shared" si="288"/>
        <v>#VALUE!</v>
      </c>
      <c r="I911" s="148" t="e">
        <f t="shared" si="295"/>
        <v>#VALUE!</v>
      </c>
      <c r="J911" s="148" t="e">
        <f t="shared" si="285"/>
        <v>#VALUE!</v>
      </c>
      <c r="K911" s="148" t="e">
        <f t="shared" si="296"/>
        <v>#VALUE!</v>
      </c>
      <c r="L911" s="148" t="e">
        <f t="shared" si="297"/>
        <v>#VALUE!</v>
      </c>
      <c r="M911" s="148" t="e">
        <f t="shared" si="286"/>
        <v>#VALUE!</v>
      </c>
      <c r="N911" s="148" t="e">
        <f t="shared" si="289"/>
        <v>#VALUE!</v>
      </c>
      <c r="O911" s="148"/>
      <c r="P911" s="148"/>
      <c r="Q911" s="148" t="e">
        <f t="shared" si="298"/>
        <v>#VALUE!</v>
      </c>
      <c r="R911" s="148" t="e">
        <f t="shared" si="299"/>
        <v>#VALUE!</v>
      </c>
      <c r="S911" s="137" t="e">
        <f t="shared" si="287"/>
        <v>#VALUE!</v>
      </c>
      <c r="T911" s="275" t="e">
        <f t="shared" si="302"/>
        <v>#VALUE!</v>
      </c>
      <c r="U911" s="275" t="e">
        <f t="shared" si="303"/>
        <v>#VALUE!</v>
      </c>
      <c r="V911" s="275" t="e">
        <f t="shared" si="303"/>
        <v>#VALUE!</v>
      </c>
      <c r="W911" s="275" t="e">
        <f t="shared" si="303"/>
        <v>#VALUE!</v>
      </c>
      <c r="X911" s="275" t="e">
        <f t="shared" si="303"/>
        <v>#VALUE!</v>
      </c>
      <c r="Y911" s="275" t="e">
        <f t="shared" si="303"/>
        <v>#VALUE!</v>
      </c>
      <c r="Z911" s="275" t="e">
        <f t="shared" si="303"/>
        <v>#VALUE!</v>
      </c>
      <c r="AA911" s="275" t="e">
        <f t="shared" si="303"/>
        <v>#VALUE!</v>
      </c>
      <c r="AB911" s="275" t="e">
        <f t="shared" si="303"/>
        <v>#VALUE!</v>
      </c>
      <c r="AC911" s="275" t="e">
        <f t="shared" si="303"/>
        <v>#VALUE!</v>
      </c>
      <c r="AD911" s="275" t="e">
        <f t="shared" si="303"/>
        <v>#VALUE!</v>
      </c>
      <c r="AE911" s="276" t="e">
        <f t="shared" si="290"/>
        <v>#VALUE!</v>
      </c>
    </row>
    <row r="912" spans="1:31">
      <c r="A912" s="133" t="e">
        <f t="shared" si="291"/>
        <v>#VALUE!</v>
      </c>
      <c r="B912" s="134" t="e">
        <f t="shared" si="292"/>
        <v>#VALUE!</v>
      </c>
      <c r="C912" s="134" t="e">
        <f t="shared" si="293"/>
        <v>#VALUE!</v>
      </c>
      <c r="D912" s="135" t="e">
        <f t="shared" si="294"/>
        <v>#VALUE!</v>
      </c>
      <c r="E912" s="150" t="e">
        <f t="shared" si="282"/>
        <v>#VALUE!</v>
      </c>
      <c r="F912" s="150" t="e">
        <f t="shared" si="283"/>
        <v>#VALUE!</v>
      </c>
      <c r="G912" s="136" t="e">
        <f t="shared" si="284"/>
        <v>#VALUE!</v>
      </c>
      <c r="H912" s="148" t="e">
        <f t="shared" si="288"/>
        <v>#VALUE!</v>
      </c>
      <c r="I912" s="148" t="e">
        <f t="shared" si="295"/>
        <v>#VALUE!</v>
      </c>
      <c r="J912" s="148" t="e">
        <f t="shared" si="285"/>
        <v>#VALUE!</v>
      </c>
      <c r="K912" s="148" t="e">
        <f t="shared" si="296"/>
        <v>#VALUE!</v>
      </c>
      <c r="L912" s="148" t="e">
        <f t="shared" si="297"/>
        <v>#VALUE!</v>
      </c>
      <c r="M912" s="148" t="e">
        <f t="shared" si="286"/>
        <v>#VALUE!</v>
      </c>
      <c r="N912" s="148" t="e">
        <f t="shared" si="289"/>
        <v>#VALUE!</v>
      </c>
      <c r="O912" s="148"/>
      <c r="P912" s="148"/>
      <c r="Q912" s="148" t="e">
        <f t="shared" si="298"/>
        <v>#VALUE!</v>
      </c>
      <c r="R912" s="148" t="e">
        <f t="shared" si="299"/>
        <v>#VALUE!</v>
      </c>
      <c r="S912" s="137" t="e">
        <f t="shared" si="287"/>
        <v>#VALUE!</v>
      </c>
      <c r="T912" s="275" t="e">
        <f t="shared" si="302"/>
        <v>#VALUE!</v>
      </c>
      <c r="U912" s="275" t="e">
        <f t="shared" si="303"/>
        <v>#VALUE!</v>
      </c>
      <c r="V912" s="275" t="e">
        <f t="shared" si="303"/>
        <v>#VALUE!</v>
      </c>
      <c r="W912" s="275" t="e">
        <f t="shared" si="303"/>
        <v>#VALUE!</v>
      </c>
      <c r="X912" s="275" t="e">
        <f t="shared" si="303"/>
        <v>#VALUE!</v>
      </c>
      <c r="Y912" s="275" t="e">
        <f t="shared" si="303"/>
        <v>#VALUE!</v>
      </c>
      <c r="Z912" s="275" t="e">
        <f t="shared" si="303"/>
        <v>#VALUE!</v>
      </c>
      <c r="AA912" s="275" t="e">
        <f t="shared" si="303"/>
        <v>#VALUE!</v>
      </c>
      <c r="AB912" s="275" t="e">
        <f t="shared" si="303"/>
        <v>#VALUE!</v>
      </c>
      <c r="AC912" s="275" t="e">
        <f t="shared" si="303"/>
        <v>#VALUE!</v>
      </c>
      <c r="AD912" s="275" t="e">
        <f t="shared" si="303"/>
        <v>#VALUE!</v>
      </c>
      <c r="AE912" s="276" t="e">
        <f t="shared" si="290"/>
        <v>#VALUE!</v>
      </c>
    </row>
    <row r="913" spans="1:31">
      <c r="A913" s="133" t="e">
        <f t="shared" si="291"/>
        <v>#VALUE!</v>
      </c>
      <c r="B913" s="134" t="e">
        <f t="shared" si="292"/>
        <v>#VALUE!</v>
      </c>
      <c r="C913" s="134" t="e">
        <f t="shared" si="293"/>
        <v>#VALUE!</v>
      </c>
      <c r="D913" s="135" t="e">
        <f t="shared" si="294"/>
        <v>#VALUE!</v>
      </c>
      <c r="E913" s="150" t="e">
        <f t="shared" ref="E913:E976" si="304">IF(A913&lt;&gt;"", IF(F913="N",0, ROUNDDOWN(IF(S913="Y", MAX(Q913, 0), MIN(BondAmountInvested*G913/Freq, Max_Wdwl_amt)), 2)),"")</f>
        <v>#VALUE!</v>
      </c>
      <c r="F913" s="150" t="e">
        <f t="shared" ref="F913:F976" si="305">IF(A913&lt;&gt;"",  IF(A913&lt;first_projection_wdl_mth,"N",IF(A913=first_projection_wdl_mth,"Y",IF(INT((A913-first_projection_wdl_mth)/Mths_between_Wdwls)=(A913-first_projection_wdl_mth)/Mths_between_Wdwls,"Y","N"))),"")</f>
        <v>#VALUE!</v>
      </c>
      <c r="G913" s="136" t="e">
        <f t="shared" ref="G913:G976" si="306">IF(A913&lt;&gt;"", IncomeRetained, "")</f>
        <v>#VALUE!</v>
      </c>
      <c r="H913" s="148" t="e">
        <f t="shared" si="288"/>
        <v>#VALUE!</v>
      </c>
      <c r="I913" s="148" t="e">
        <f t="shared" si="295"/>
        <v>#VALUE!</v>
      </c>
      <c r="J913" s="148" t="e">
        <f t="shared" ref="J913:J976" si="307">IF(A913&lt;&gt;"", (MIN(E913, Q913)-I913)*(1-IF(D913&lt;chargeable_gain_taxrate_change_date,chargeable_gain_taxrate_pre_change,chargeable_gain_taxrate_post_change))+I913, "")</f>
        <v>#VALUE!</v>
      </c>
      <c r="K913" s="148" t="e">
        <f t="shared" si="296"/>
        <v>#VALUE!</v>
      </c>
      <c r="L913" s="148" t="e">
        <f t="shared" si="297"/>
        <v>#VALUE!</v>
      </c>
      <c r="M913" s="148" t="e">
        <f t="shared" ref="M913:M976" si="308">IF(A913="", "", L913*Mthly_growth_rate)</f>
        <v>#VALUE!</v>
      </c>
      <c r="N913" s="148" t="e">
        <f t="shared" si="289"/>
        <v>#VALUE!</v>
      </c>
      <c r="O913" s="148"/>
      <c r="P913" s="148"/>
      <c r="Q913" s="148" t="e">
        <f t="shared" si="298"/>
        <v>#VALUE!</v>
      </c>
      <c r="R913" s="148" t="e">
        <f t="shared" si="299"/>
        <v>#VALUE!</v>
      </c>
      <c r="S913" s="137" t="e">
        <f t="shared" ref="S913:S976" si="309">IF(A913="", "", IF(S912="Y", "Y", IF(Q913-IF(F913="Y", MIN(BondAmountInvested*G913/Freq,Max_Wdwl_amt), 0)&lt;=0, "Y", "N")))</f>
        <v>#VALUE!</v>
      </c>
      <c r="T913" s="275" t="e">
        <f t="shared" si="302"/>
        <v>#VALUE!</v>
      </c>
      <c r="U913" s="275" t="e">
        <f t="shared" si="303"/>
        <v>#VALUE!</v>
      </c>
      <c r="V913" s="275" t="e">
        <f t="shared" si="303"/>
        <v>#VALUE!</v>
      </c>
      <c r="W913" s="275" t="e">
        <f t="shared" si="303"/>
        <v>#VALUE!</v>
      </c>
      <c r="X913" s="275" t="e">
        <f t="shared" si="303"/>
        <v>#VALUE!</v>
      </c>
      <c r="Y913" s="275" t="e">
        <f t="shared" si="303"/>
        <v>#VALUE!</v>
      </c>
      <c r="Z913" s="275" t="e">
        <f t="shared" si="303"/>
        <v>#VALUE!</v>
      </c>
      <c r="AA913" s="275" t="e">
        <f t="shared" si="303"/>
        <v>#VALUE!</v>
      </c>
      <c r="AB913" s="275" t="e">
        <f t="shared" si="303"/>
        <v>#VALUE!</v>
      </c>
      <c r="AC913" s="275" t="e">
        <f t="shared" si="303"/>
        <v>#VALUE!</v>
      </c>
      <c r="AD913" s="275" t="e">
        <f t="shared" si="303"/>
        <v>#VALUE!</v>
      </c>
      <c r="AE913" s="276" t="e">
        <f t="shared" si="290"/>
        <v>#VALUE!</v>
      </c>
    </row>
    <row r="914" spans="1:31">
      <c r="A914" s="133" t="e">
        <f t="shared" si="291"/>
        <v>#VALUE!</v>
      </c>
      <c r="B914" s="134" t="e">
        <f t="shared" si="292"/>
        <v>#VALUE!</v>
      </c>
      <c r="C914" s="134" t="e">
        <f t="shared" si="293"/>
        <v>#VALUE!</v>
      </c>
      <c r="D914" s="135" t="e">
        <f t="shared" si="294"/>
        <v>#VALUE!</v>
      </c>
      <c r="E914" s="150" t="e">
        <f t="shared" si="304"/>
        <v>#VALUE!</v>
      </c>
      <c r="F914" s="150" t="e">
        <f t="shared" si="305"/>
        <v>#VALUE!</v>
      </c>
      <c r="G914" s="136" t="e">
        <f t="shared" si="306"/>
        <v>#VALUE!</v>
      </c>
      <c r="H914" s="148" t="e">
        <f t="shared" ref="H914:H977" si="310">IF(A914&lt;&gt;"", IF(B914&lt;Max_tax_free_term, IF(AND(C914=1, B914&lt;Max_tax_free_term), Annual_tax_free_Wdwl, 0), 0)+H913-I913, "")</f>
        <v>#VALUE!</v>
      </c>
      <c r="I914" s="148" t="e">
        <f t="shared" si="295"/>
        <v>#VALUE!</v>
      </c>
      <c r="J914" s="148" t="e">
        <f t="shared" si="307"/>
        <v>#VALUE!</v>
      </c>
      <c r="K914" s="148" t="e">
        <f t="shared" si="296"/>
        <v>#VALUE!</v>
      </c>
      <c r="L914" s="148" t="e">
        <f t="shared" si="297"/>
        <v>#VALUE!</v>
      </c>
      <c r="M914" s="148" t="e">
        <f t="shared" si="308"/>
        <v>#VALUE!</v>
      </c>
      <c r="N914" s="148" t="e">
        <f t="shared" ref="N914:N977" si="311">IF(A914="", "", AE914)</f>
        <v>#VALUE!</v>
      </c>
      <c r="O914" s="148"/>
      <c r="P914" s="148"/>
      <c r="Q914" s="148" t="e">
        <f t="shared" si="298"/>
        <v>#VALUE!</v>
      </c>
      <c r="R914" s="148" t="e">
        <f t="shared" si="299"/>
        <v>#VALUE!</v>
      </c>
      <c r="S914" s="137" t="e">
        <f t="shared" si="309"/>
        <v>#VALUE!</v>
      </c>
      <c r="T914" s="275" t="e">
        <f t="shared" si="302"/>
        <v>#VALUE!</v>
      </c>
      <c r="U914" s="275" t="e">
        <f t="shared" si="303"/>
        <v>#VALUE!</v>
      </c>
      <c r="V914" s="275" t="e">
        <f t="shared" si="303"/>
        <v>#VALUE!</v>
      </c>
      <c r="W914" s="275" t="e">
        <f t="shared" si="303"/>
        <v>#VALUE!</v>
      </c>
      <c r="X914" s="275" t="e">
        <f t="shared" si="303"/>
        <v>#VALUE!</v>
      </c>
      <c r="Y914" s="275" t="e">
        <f t="shared" si="303"/>
        <v>#VALUE!</v>
      </c>
      <c r="Z914" s="275" t="e">
        <f t="shared" si="303"/>
        <v>#VALUE!</v>
      </c>
      <c r="AA914" s="275" t="e">
        <f t="shared" si="303"/>
        <v>#VALUE!</v>
      </c>
      <c r="AB914" s="275" t="e">
        <f t="shared" si="303"/>
        <v>#VALUE!</v>
      </c>
      <c r="AC914" s="275" t="e">
        <f t="shared" si="303"/>
        <v>#VALUE!</v>
      </c>
      <c r="AD914" s="275" t="e">
        <f t="shared" si="303"/>
        <v>#VALUE!</v>
      </c>
      <c r="AE914" s="276" t="e">
        <f t="shared" ref="AE914:AE977" si="312">SUMPRODUCT(T914:AD914,T$9:AD$9)/100/12</f>
        <v>#VALUE!</v>
      </c>
    </row>
    <row r="915" spans="1:31">
      <c r="A915" s="133" t="e">
        <f t="shared" ref="A915:A978" si="313">IF(A914&lt;$D$11, A914+1, "")</f>
        <v>#VALUE!</v>
      </c>
      <c r="B915" s="134" t="e">
        <f t="shared" ref="B915:B978" si="314">IF(A915&lt;&gt;"", IF(C915=1, B914+1, B914), "")</f>
        <v>#VALUE!</v>
      </c>
      <c r="C915" s="134" t="e">
        <f t="shared" ref="C915:C978" si="315">IF(A915&lt;&gt;"", IF(C914=12, 1, C914+1), "")</f>
        <v>#VALUE!</v>
      </c>
      <c r="D915" s="135" t="e">
        <f t="shared" ref="D915:D978" si="316">IF(A915&lt;&gt;"", DATE(YEAR(D914), MONTH(D914)+1, DAY(D914)), "")</f>
        <v>#VALUE!</v>
      </c>
      <c r="E915" s="150" t="e">
        <f t="shared" si="304"/>
        <v>#VALUE!</v>
      </c>
      <c r="F915" s="150" t="e">
        <f t="shared" si="305"/>
        <v>#VALUE!</v>
      </c>
      <c r="G915" s="136" t="e">
        <f t="shared" si="306"/>
        <v>#VALUE!</v>
      </c>
      <c r="H915" s="148" t="e">
        <f t="shared" si="310"/>
        <v>#VALUE!</v>
      </c>
      <c r="I915" s="148" t="e">
        <f t="shared" ref="I915:I978" si="317">IF(A915&lt;&gt;"", MIN(E915, H915, Q915), "")</f>
        <v>#VALUE!</v>
      </c>
      <c r="J915" s="148" t="e">
        <f t="shared" si="307"/>
        <v>#VALUE!</v>
      </c>
      <c r="K915" s="148" t="e">
        <f t="shared" ref="K915:K978" si="318">IF(A915="", "", $I$12^(A915/12)*J915)</f>
        <v>#VALUE!</v>
      </c>
      <c r="L915" s="148" t="e">
        <f t="shared" ref="L915:L978" si="319">IF(A915="", "", R914)</f>
        <v>#VALUE!</v>
      </c>
      <c r="M915" s="148" t="e">
        <f t="shared" si="308"/>
        <v>#VALUE!</v>
      </c>
      <c r="N915" s="148" t="e">
        <f t="shared" si="311"/>
        <v>#VALUE!</v>
      </c>
      <c r="O915" s="148"/>
      <c r="P915" s="148"/>
      <c r="Q915" s="148" t="e">
        <f t="shared" ref="Q915:Q978" si="320">IF(A915 = "", 0, MAX(M915 - (SUM(N915:P915)), 0))</f>
        <v>#VALUE!</v>
      </c>
      <c r="R915" s="148" t="e">
        <f t="shared" ref="R915:R978" si="321">IF(A915="", "", MAX(Q915-E915, 0))</f>
        <v>#VALUE!</v>
      </c>
      <c r="S915" s="137" t="e">
        <f t="shared" si="309"/>
        <v>#VALUE!</v>
      </c>
      <c r="T915" s="275" t="e">
        <f t="shared" si="302"/>
        <v>#VALUE!</v>
      </c>
      <c r="U915" s="275" t="e">
        <f t="shared" si="303"/>
        <v>#VALUE!</v>
      </c>
      <c r="V915" s="275" t="e">
        <f t="shared" si="303"/>
        <v>#VALUE!</v>
      </c>
      <c r="W915" s="275" t="e">
        <f t="shared" si="303"/>
        <v>#VALUE!</v>
      </c>
      <c r="X915" s="275" t="e">
        <f t="shared" si="303"/>
        <v>#VALUE!</v>
      </c>
      <c r="Y915" s="275" t="e">
        <f t="shared" si="303"/>
        <v>#VALUE!</v>
      </c>
      <c r="Z915" s="275" t="e">
        <f t="shared" si="303"/>
        <v>#VALUE!</v>
      </c>
      <c r="AA915" s="275" t="e">
        <f t="shared" si="303"/>
        <v>#VALUE!</v>
      </c>
      <c r="AB915" s="275" t="e">
        <f t="shared" si="303"/>
        <v>#VALUE!</v>
      </c>
      <c r="AC915" s="275" t="e">
        <f t="shared" si="303"/>
        <v>#VALUE!</v>
      </c>
      <c r="AD915" s="275" t="e">
        <f t="shared" si="303"/>
        <v>#VALUE!</v>
      </c>
      <c r="AE915" s="276" t="e">
        <f t="shared" si="312"/>
        <v>#VALUE!</v>
      </c>
    </row>
    <row r="916" spans="1:31">
      <c r="A916" s="133" t="e">
        <f t="shared" si="313"/>
        <v>#VALUE!</v>
      </c>
      <c r="B916" s="134" t="e">
        <f t="shared" si="314"/>
        <v>#VALUE!</v>
      </c>
      <c r="C916" s="134" t="e">
        <f t="shared" si="315"/>
        <v>#VALUE!</v>
      </c>
      <c r="D916" s="135" t="e">
        <f t="shared" si="316"/>
        <v>#VALUE!</v>
      </c>
      <c r="E916" s="150" t="e">
        <f t="shared" si="304"/>
        <v>#VALUE!</v>
      </c>
      <c r="F916" s="150" t="e">
        <f t="shared" si="305"/>
        <v>#VALUE!</v>
      </c>
      <c r="G916" s="136" t="e">
        <f t="shared" si="306"/>
        <v>#VALUE!</v>
      </c>
      <c r="H916" s="148" t="e">
        <f t="shared" si="310"/>
        <v>#VALUE!</v>
      </c>
      <c r="I916" s="148" t="e">
        <f t="shared" si="317"/>
        <v>#VALUE!</v>
      </c>
      <c r="J916" s="148" t="e">
        <f t="shared" si="307"/>
        <v>#VALUE!</v>
      </c>
      <c r="K916" s="148" t="e">
        <f t="shared" si="318"/>
        <v>#VALUE!</v>
      </c>
      <c r="L916" s="148" t="e">
        <f t="shared" si="319"/>
        <v>#VALUE!</v>
      </c>
      <c r="M916" s="148" t="e">
        <f t="shared" si="308"/>
        <v>#VALUE!</v>
      </c>
      <c r="N916" s="148" t="e">
        <f t="shared" si="311"/>
        <v>#VALUE!</v>
      </c>
      <c r="O916" s="148"/>
      <c r="P916" s="148"/>
      <c r="Q916" s="148" t="e">
        <f t="shared" si="320"/>
        <v>#VALUE!</v>
      </c>
      <c r="R916" s="148" t="e">
        <f t="shared" si="321"/>
        <v>#VALUE!</v>
      </c>
      <c r="S916" s="137" t="e">
        <f t="shared" si="309"/>
        <v>#VALUE!</v>
      </c>
      <c r="T916" s="275" t="e">
        <f t="shared" si="302"/>
        <v>#VALUE!</v>
      </c>
      <c r="U916" s="275" t="e">
        <f t="shared" si="303"/>
        <v>#VALUE!</v>
      </c>
      <c r="V916" s="275" t="e">
        <f t="shared" si="303"/>
        <v>#VALUE!</v>
      </c>
      <c r="W916" s="275" t="e">
        <f t="shared" si="303"/>
        <v>#VALUE!</v>
      </c>
      <c r="X916" s="275" t="e">
        <f t="shared" si="303"/>
        <v>#VALUE!</v>
      </c>
      <c r="Y916" s="275" t="e">
        <f t="shared" si="303"/>
        <v>#VALUE!</v>
      </c>
      <c r="Z916" s="275" t="e">
        <f t="shared" si="303"/>
        <v>#VALUE!</v>
      </c>
      <c r="AA916" s="275" t="e">
        <f t="shared" si="303"/>
        <v>#VALUE!</v>
      </c>
      <c r="AB916" s="275" t="e">
        <f t="shared" si="303"/>
        <v>#VALUE!</v>
      </c>
      <c r="AC916" s="275" t="e">
        <f t="shared" si="303"/>
        <v>#VALUE!</v>
      </c>
      <c r="AD916" s="275" t="e">
        <f t="shared" si="303"/>
        <v>#VALUE!</v>
      </c>
      <c r="AE916" s="276" t="e">
        <f t="shared" si="312"/>
        <v>#VALUE!</v>
      </c>
    </row>
    <row r="917" spans="1:31">
      <c r="A917" s="133" t="e">
        <f t="shared" si="313"/>
        <v>#VALUE!</v>
      </c>
      <c r="B917" s="134" t="e">
        <f t="shared" si="314"/>
        <v>#VALUE!</v>
      </c>
      <c r="C917" s="134" t="e">
        <f t="shared" si="315"/>
        <v>#VALUE!</v>
      </c>
      <c r="D917" s="135" t="e">
        <f t="shared" si="316"/>
        <v>#VALUE!</v>
      </c>
      <c r="E917" s="150" t="e">
        <f t="shared" si="304"/>
        <v>#VALUE!</v>
      </c>
      <c r="F917" s="150" t="e">
        <f t="shared" si="305"/>
        <v>#VALUE!</v>
      </c>
      <c r="G917" s="136" t="e">
        <f t="shared" si="306"/>
        <v>#VALUE!</v>
      </c>
      <c r="H917" s="148" t="e">
        <f t="shared" si="310"/>
        <v>#VALUE!</v>
      </c>
      <c r="I917" s="148" t="e">
        <f t="shared" si="317"/>
        <v>#VALUE!</v>
      </c>
      <c r="J917" s="148" t="e">
        <f t="shared" si="307"/>
        <v>#VALUE!</v>
      </c>
      <c r="K917" s="148" t="e">
        <f t="shared" si="318"/>
        <v>#VALUE!</v>
      </c>
      <c r="L917" s="148" t="e">
        <f t="shared" si="319"/>
        <v>#VALUE!</v>
      </c>
      <c r="M917" s="148" t="e">
        <f t="shared" si="308"/>
        <v>#VALUE!</v>
      </c>
      <c r="N917" s="148" t="e">
        <f t="shared" si="311"/>
        <v>#VALUE!</v>
      </c>
      <c r="O917" s="148"/>
      <c r="P917" s="148"/>
      <c r="Q917" s="148" t="e">
        <f t="shared" si="320"/>
        <v>#VALUE!</v>
      </c>
      <c r="R917" s="148" t="e">
        <f t="shared" si="321"/>
        <v>#VALUE!</v>
      </c>
      <c r="S917" s="137" t="e">
        <f t="shared" si="309"/>
        <v>#VALUE!</v>
      </c>
      <c r="T917" s="275" t="e">
        <f t="shared" si="302"/>
        <v>#VALUE!</v>
      </c>
      <c r="U917" s="275" t="e">
        <f t="shared" si="303"/>
        <v>#VALUE!</v>
      </c>
      <c r="V917" s="275" t="e">
        <f t="shared" si="303"/>
        <v>#VALUE!</v>
      </c>
      <c r="W917" s="275" t="e">
        <f t="shared" si="303"/>
        <v>#VALUE!</v>
      </c>
      <c r="X917" s="275" t="e">
        <f t="shared" si="303"/>
        <v>#VALUE!</v>
      </c>
      <c r="Y917" s="275" t="e">
        <f t="shared" si="303"/>
        <v>#VALUE!</v>
      </c>
      <c r="Z917" s="275" t="e">
        <f t="shared" si="303"/>
        <v>#VALUE!</v>
      </c>
      <c r="AA917" s="275" t="e">
        <f t="shared" si="303"/>
        <v>#VALUE!</v>
      </c>
      <c r="AB917" s="275" t="e">
        <f t="shared" si="303"/>
        <v>#VALUE!</v>
      </c>
      <c r="AC917" s="275" t="e">
        <f t="shared" si="303"/>
        <v>#VALUE!</v>
      </c>
      <c r="AD917" s="275" t="e">
        <f t="shared" si="303"/>
        <v>#VALUE!</v>
      </c>
      <c r="AE917" s="276" t="e">
        <f t="shared" si="312"/>
        <v>#VALUE!</v>
      </c>
    </row>
    <row r="918" spans="1:31">
      <c r="A918" s="133" t="e">
        <f t="shared" si="313"/>
        <v>#VALUE!</v>
      </c>
      <c r="B918" s="134" t="e">
        <f t="shared" si="314"/>
        <v>#VALUE!</v>
      </c>
      <c r="C918" s="134" t="e">
        <f t="shared" si="315"/>
        <v>#VALUE!</v>
      </c>
      <c r="D918" s="135" t="e">
        <f t="shared" si="316"/>
        <v>#VALUE!</v>
      </c>
      <c r="E918" s="150" t="e">
        <f t="shared" si="304"/>
        <v>#VALUE!</v>
      </c>
      <c r="F918" s="150" t="e">
        <f t="shared" si="305"/>
        <v>#VALUE!</v>
      </c>
      <c r="G918" s="136" t="e">
        <f t="shared" si="306"/>
        <v>#VALUE!</v>
      </c>
      <c r="H918" s="148" t="e">
        <f t="shared" si="310"/>
        <v>#VALUE!</v>
      </c>
      <c r="I918" s="148" t="e">
        <f t="shared" si="317"/>
        <v>#VALUE!</v>
      </c>
      <c r="J918" s="148" t="e">
        <f t="shared" si="307"/>
        <v>#VALUE!</v>
      </c>
      <c r="K918" s="148" t="e">
        <f t="shared" si="318"/>
        <v>#VALUE!</v>
      </c>
      <c r="L918" s="148" t="e">
        <f t="shared" si="319"/>
        <v>#VALUE!</v>
      </c>
      <c r="M918" s="148" t="e">
        <f t="shared" si="308"/>
        <v>#VALUE!</v>
      </c>
      <c r="N918" s="148" t="e">
        <f t="shared" si="311"/>
        <v>#VALUE!</v>
      </c>
      <c r="O918" s="148"/>
      <c r="P918" s="148"/>
      <c r="Q918" s="148" t="e">
        <f t="shared" si="320"/>
        <v>#VALUE!</v>
      </c>
      <c r="R918" s="148" t="e">
        <f t="shared" si="321"/>
        <v>#VALUE!</v>
      </c>
      <c r="S918" s="137" t="e">
        <f t="shared" si="309"/>
        <v>#VALUE!</v>
      </c>
      <c r="T918" s="275" t="e">
        <f t="shared" si="302"/>
        <v>#VALUE!</v>
      </c>
      <c r="U918" s="275" t="e">
        <f t="shared" si="303"/>
        <v>#VALUE!</v>
      </c>
      <c r="V918" s="275" t="e">
        <f t="shared" si="303"/>
        <v>#VALUE!</v>
      </c>
      <c r="W918" s="275" t="e">
        <f t="shared" si="303"/>
        <v>#VALUE!</v>
      </c>
      <c r="X918" s="275" t="e">
        <f t="shared" si="303"/>
        <v>#VALUE!</v>
      </c>
      <c r="Y918" s="275" t="e">
        <f t="shared" si="303"/>
        <v>#VALUE!</v>
      </c>
      <c r="Z918" s="275" t="e">
        <f t="shared" si="303"/>
        <v>#VALUE!</v>
      </c>
      <c r="AA918" s="275" t="e">
        <f t="shared" si="303"/>
        <v>#VALUE!</v>
      </c>
      <c r="AB918" s="275" t="e">
        <f t="shared" si="303"/>
        <v>#VALUE!</v>
      </c>
      <c r="AC918" s="275" t="e">
        <f t="shared" si="303"/>
        <v>#VALUE!</v>
      </c>
      <c r="AD918" s="275" t="e">
        <f t="shared" si="303"/>
        <v>#VALUE!</v>
      </c>
      <c r="AE918" s="276" t="e">
        <f t="shared" si="312"/>
        <v>#VALUE!</v>
      </c>
    </row>
    <row r="919" spans="1:31">
      <c r="A919" s="133" t="e">
        <f t="shared" si="313"/>
        <v>#VALUE!</v>
      </c>
      <c r="B919" s="134" t="e">
        <f t="shared" si="314"/>
        <v>#VALUE!</v>
      </c>
      <c r="C919" s="134" t="e">
        <f t="shared" si="315"/>
        <v>#VALUE!</v>
      </c>
      <c r="D919" s="135" t="e">
        <f t="shared" si="316"/>
        <v>#VALUE!</v>
      </c>
      <c r="E919" s="150" t="e">
        <f t="shared" si="304"/>
        <v>#VALUE!</v>
      </c>
      <c r="F919" s="150" t="e">
        <f t="shared" si="305"/>
        <v>#VALUE!</v>
      </c>
      <c r="G919" s="136" t="e">
        <f t="shared" si="306"/>
        <v>#VALUE!</v>
      </c>
      <c r="H919" s="148" t="e">
        <f t="shared" si="310"/>
        <v>#VALUE!</v>
      </c>
      <c r="I919" s="148" t="e">
        <f t="shared" si="317"/>
        <v>#VALUE!</v>
      </c>
      <c r="J919" s="148" t="e">
        <f t="shared" si="307"/>
        <v>#VALUE!</v>
      </c>
      <c r="K919" s="148" t="e">
        <f t="shared" si="318"/>
        <v>#VALUE!</v>
      </c>
      <c r="L919" s="148" t="e">
        <f t="shared" si="319"/>
        <v>#VALUE!</v>
      </c>
      <c r="M919" s="148" t="e">
        <f t="shared" si="308"/>
        <v>#VALUE!</v>
      </c>
      <c r="N919" s="148" t="e">
        <f t="shared" si="311"/>
        <v>#VALUE!</v>
      </c>
      <c r="O919" s="148"/>
      <c r="P919" s="148"/>
      <c r="Q919" s="148" t="e">
        <f t="shared" si="320"/>
        <v>#VALUE!</v>
      </c>
      <c r="R919" s="148" t="e">
        <f t="shared" si="321"/>
        <v>#VALUE!</v>
      </c>
      <c r="S919" s="137" t="e">
        <f t="shared" si="309"/>
        <v>#VALUE!</v>
      </c>
      <c r="T919" s="275" t="e">
        <f t="shared" si="302"/>
        <v>#VALUE!</v>
      </c>
      <c r="U919" s="275" t="e">
        <f t="shared" si="303"/>
        <v>#VALUE!</v>
      </c>
      <c r="V919" s="275" t="e">
        <f t="shared" si="303"/>
        <v>#VALUE!</v>
      </c>
      <c r="W919" s="275" t="e">
        <f t="shared" si="303"/>
        <v>#VALUE!</v>
      </c>
      <c r="X919" s="275" t="e">
        <f t="shared" si="303"/>
        <v>#VALUE!</v>
      </c>
      <c r="Y919" s="275" t="e">
        <f t="shared" si="303"/>
        <v>#VALUE!</v>
      </c>
      <c r="Z919" s="275" t="e">
        <f t="shared" si="303"/>
        <v>#VALUE!</v>
      </c>
      <c r="AA919" s="275" t="e">
        <f t="shared" si="303"/>
        <v>#VALUE!</v>
      </c>
      <c r="AB919" s="275" t="e">
        <f t="shared" si="303"/>
        <v>#VALUE!</v>
      </c>
      <c r="AC919" s="275" t="e">
        <f t="shared" si="303"/>
        <v>#VALUE!</v>
      </c>
      <c r="AD919" s="275" t="e">
        <f t="shared" si="303"/>
        <v>#VALUE!</v>
      </c>
      <c r="AE919" s="276" t="e">
        <f t="shared" si="312"/>
        <v>#VALUE!</v>
      </c>
    </row>
    <row r="920" spans="1:31">
      <c r="A920" s="133" t="e">
        <f t="shared" si="313"/>
        <v>#VALUE!</v>
      </c>
      <c r="B920" s="134" t="e">
        <f t="shared" si="314"/>
        <v>#VALUE!</v>
      </c>
      <c r="C920" s="134" t="e">
        <f t="shared" si="315"/>
        <v>#VALUE!</v>
      </c>
      <c r="D920" s="135" t="e">
        <f t="shared" si="316"/>
        <v>#VALUE!</v>
      </c>
      <c r="E920" s="150" t="e">
        <f t="shared" si="304"/>
        <v>#VALUE!</v>
      </c>
      <c r="F920" s="150" t="e">
        <f t="shared" si="305"/>
        <v>#VALUE!</v>
      </c>
      <c r="G920" s="136" t="e">
        <f t="shared" si="306"/>
        <v>#VALUE!</v>
      </c>
      <c r="H920" s="148" t="e">
        <f t="shared" si="310"/>
        <v>#VALUE!</v>
      </c>
      <c r="I920" s="148" t="e">
        <f t="shared" si="317"/>
        <v>#VALUE!</v>
      </c>
      <c r="J920" s="148" t="e">
        <f t="shared" si="307"/>
        <v>#VALUE!</v>
      </c>
      <c r="K920" s="148" t="e">
        <f t="shared" si="318"/>
        <v>#VALUE!</v>
      </c>
      <c r="L920" s="148" t="e">
        <f t="shared" si="319"/>
        <v>#VALUE!</v>
      </c>
      <c r="M920" s="148" t="e">
        <f t="shared" si="308"/>
        <v>#VALUE!</v>
      </c>
      <c r="N920" s="148" t="e">
        <f t="shared" si="311"/>
        <v>#VALUE!</v>
      </c>
      <c r="O920" s="148"/>
      <c r="P920" s="148"/>
      <c r="Q920" s="148" t="e">
        <f t="shared" si="320"/>
        <v>#VALUE!</v>
      </c>
      <c r="R920" s="148" t="e">
        <f t="shared" si="321"/>
        <v>#VALUE!</v>
      </c>
      <c r="S920" s="137" t="e">
        <f t="shared" si="309"/>
        <v>#VALUE!</v>
      </c>
      <c r="T920" s="275" t="e">
        <f t="shared" si="302"/>
        <v>#VALUE!</v>
      </c>
      <c r="U920" s="275" t="e">
        <f t="shared" si="303"/>
        <v>#VALUE!</v>
      </c>
      <c r="V920" s="275" t="e">
        <f t="shared" si="303"/>
        <v>#VALUE!</v>
      </c>
      <c r="W920" s="275" t="e">
        <f t="shared" si="303"/>
        <v>#VALUE!</v>
      </c>
      <c r="X920" s="275" t="e">
        <f t="shared" si="303"/>
        <v>#VALUE!</v>
      </c>
      <c r="Y920" s="275" t="e">
        <f t="shared" si="303"/>
        <v>#VALUE!</v>
      </c>
      <c r="Z920" s="275" t="e">
        <f t="shared" si="303"/>
        <v>#VALUE!</v>
      </c>
      <c r="AA920" s="275" t="e">
        <f t="shared" si="303"/>
        <v>#VALUE!</v>
      </c>
      <c r="AB920" s="275" t="e">
        <f t="shared" si="303"/>
        <v>#VALUE!</v>
      </c>
      <c r="AC920" s="275" t="e">
        <f t="shared" si="303"/>
        <v>#VALUE!</v>
      </c>
      <c r="AD920" s="275" t="e">
        <f t="shared" si="303"/>
        <v>#VALUE!</v>
      </c>
      <c r="AE920" s="276" t="e">
        <f t="shared" si="312"/>
        <v>#VALUE!</v>
      </c>
    </row>
    <row r="921" spans="1:31">
      <c r="A921" s="133" t="e">
        <f t="shared" si="313"/>
        <v>#VALUE!</v>
      </c>
      <c r="B921" s="134" t="e">
        <f t="shared" si="314"/>
        <v>#VALUE!</v>
      </c>
      <c r="C921" s="134" t="e">
        <f t="shared" si="315"/>
        <v>#VALUE!</v>
      </c>
      <c r="D921" s="135" t="e">
        <f t="shared" si="316"/>
        <v>#VALUE!</v>
      </c>
      <c r="E921" s="150" t="e">
        <f t="shared" si="304"/>
        <v>#VALUE!</v>
      </c>
      <c r="F921" s="150" t="e">
        <f t="shared" si="305"/>
        <v>#VALUE!</v>
      </c>
      <c r="G921" s="136" t="e">
        <f t="shared" si="306"/>
        <v>#VALUE!</v>
      </c>
      <c r="H921" s="148" t="e">
        <f t="shared" si="310"/>
        <v>#VALUE!</v>
      </c>
      <c r="I921" s="148" t="e">
        <f t="shared" si="317"/>
        <v>#VALUE!</v>
      </c>
      <c r="J921" s="148" t="e">
        <f t="shared" si="307"/>
        <v>#VALUE!</v>
      </c>
      <c r="K921" s="148" t="e">
        <f t="shared" si="318"/>
        <v>#VALUE!</v>
      </c>
      <c r="L921" s="148" t="e">
        <f t="shared" si="319"/>
        <v>#VALUE!</v>
      </c>
      <c r="M921" s="148" t="e">
        <f t="shared" si="308"/>
        <v>#VALUE!</v>
      </c>
      <c r="N921" s="148" t="e">
        <f t="shared" si="311"/>
        <v>#VALUE!</v>
      </c>
      <c r="O921" s="148"/>
      <c r="P921" s="148"/>
      <c r="Q921" s="148" t="e">
        <f t="shared" si="320"/>
        <v>#VALUE!</v>
      </c>
      <c r="R921" s="148" t="e">
        <f t="shared" si="321"/>
        <v>#VALUE!</v>
      </c>
      <c r="S921" s="137" t="e">
        <f t="shared" si="309"/>
        <v>#VALUE!</v>
      </c>
      <c r="T921" s="275" t="e">
        <f t="shared" si="302"/>
        <v>#VALUE!</v>
      </c>
      <c r="U921" s="275" t="e">
        <f t="shared" si="303"/>
        <v>#VALUE!</v>
      </c>
      <c r="V921" s="275" t="e">
        <f t="shared" si="303"/>
        <v>#VALUE!</v>
      </c>
      <c r="W921" s="275" t="e">
        <f t="shared" si="303"/>
        <v>#VALUE!</v>
      </c>
      <c r="X921" s="275" t="e">
        <f t="shared" si="303"/>
        <v>#VALUE!</v>
      </c>
      <c r="Y921" s="275" t="e">
        <f t="shared" si="303"/>
        <v>#VALUE!</v>
      </c>
      <c r="Z921" s="275" t="e">
        <f t="shared" si="303"/>
        <v>#VALUE!</v>
      </c>
      <c r="AA921" s="275" t="e">
        <f t="shared" si="303"/>
        <v>#VALUE!</v>
      </c>
      <c r="AB921" s="275" t="e">
        <f t="shared" si="303"/>
        <v>#VALUE!</v>
      </c>
      <c r="AC921" s="275" t="e">
        <f t="shared" si="303"/>
        <v>#VALUE!</v>
      </c>
      <c r="AD921" s="275" t="e">
        <f t="shared" si="303"/>
        <v>#VALUE!</v>
      </c>
      <c r="AE921" s="276" t="e">
        <f t="shared" si="312"/>
        <v>#VALUE!</v>
      </c>
    </row>
    <row r="922" spans="1:31">
      <c r="A922" s="133" t="e">
        <f t="shared" si="313"/>
        <v>#VALUE!</v>
      </c>
      <c r="B922" s="134" t="e">
        <f t="shared" si="314"/>
        <v>#VALUE!</v>
      </c>
      <c r="C922" s="134" t="e">
        <f t="shared" si="315"/>
        <v>#VALUE!</v>
      </c>
      <c r="D922" s="135" t="e">
        <f t="shared" si="316"/>
        <v>#VALUE!</v>
      </c>
      <c r="E922" s="150" t="e">
        <f t="shared" si="304"/>
        <v>#VALUE!</v>
      </c>
      <c r="F922" s="150" t="e">
        <f t="shared" si="305"/>
        <v>#VALUE!</v>
      </c>
      <c r="G922" s="136" t="e">
        <f t="shared" si="306"/>
        <v>#VALUE!</v>
      </c>
      <c r="H922" s="148" t="e">
        <f t="shared" si="310"/>
        <v>#VALUE!</v>
      </c>
      <c r="I922" s="148" t="e">
        <f t="shared" si="317"/>
        <v>#VALUE!</v>
      </c>
      <c r="J922" s="148" t="e">
        <f t="shared" si="307"/>
        <v>#VALUE!</v>
      </c>
      <c r="K922" s="148" t="e">
        <f t="shared" si="318"/>
        <v>#VALUE!</v>
      </c>
      <c r="L922" s="148" t="e">
        <f t="shared" si="319"/>
        <v>#VALUE!</v>
      </c>
      <c r="M922" s="148" t="e">
        <f t="shared" si="308"/>
        <v>#VALUE!</v>
      </c>
      <c r="N922" s="148" t="e">
        <f t="shared" si="311"/>
        <v>#VALUE!</v>
      </c>
      <c r="O922" s="148"/>
      <c r="P922" s="148"/>
      <c r="Q922" s="148" t="e">
        <f t="shared" si="320"/>
        <v>#VALUE!</v>
      </c>
      <c r="R922" s="148" t="e">
        <f t="shared" si="321"/>
        <v>#VALUE!</v>
      </c>
      <c r="S922" s="137" t="e">
        <f t="shared" si="309"/>
        <v>#VALUE!</v>
      </c>
      <c r="T922" s="275" t="e">
        <f t="shared" si="302"/>
        <v>#VALUE!</v>
      </c>
      <c r="U922" s="275" t="e">
        <f t="shared" si="303"/>
        <v>#VALUE!</v>
      </c>
      <c r="V922" s="275" t="e">
        <f t="shared" si="303"/>
        <v>#VALUE!</v>
      </c>
      <c r="W922" s="275" t="e">
        <f t="shared" si="303"/>
        <v>#VALUE!</v>
      </c>
      <c r="X922" s="275" t="e">
        <f t="shared" si="303"/>
        <v>#VALUE!</v>
      </c>
      <c r="Y922" s="275" t="e">
        <f t="shared" si="303"/>
        <v>#VALUE!</v>
      </c>
      <c r="Z922" s="275" t="e">
        <f t="shared" si="303"/>
        <v>#VALUE!</v>
      </c>
      <c r="AA922" s="275" t="e">
        <f t="shared" si="303"/>
        <v>#VALUE!</v>
      </c>
      <c r="AB922" s="275" t="e">
        <f t="shared" si="303"/>
        <v>#VALUE!</v>
      </c>
      <c r="AC922" s="275" t="e">
        <f t="shared" si="303"/>
        <v>#VALUE!</v>
      </c>
      <c r="AD922" s="275" t="e">
        <f t="shared" si="303"/>
        <v>#VALUE!</v>
      </c>
      <c r="AE922" s="276" t="e">
        <f t="shared" si="312"/>
        <v>#VALUE!</v>
      </c>
    </row>
    <row r="923" spans="1:31">
      <c r="A923" s="133" t="e">
        <f t="shared" si="313"/>
        <v>#VALUE!</v>
      </c>
      <c r="B923" s="134" t="e">
        <f t="shared" si="314"/>
        <v>#VALUE!</v>
      </c>
      <c r="C923" s="134" t="e">
        <f t="shared" si="315"/>
        <v>#VALUE!</v>
      </c>
      <c r="D923" s="135" t="e">
        <f t="shared" si="316"/>
        <v>#VALUE!</v>
      </c>
      <c r="E923" s="150" t="e">
        <f t="shared" si="304"/>
        <v>#VALUE!</v>
      </c>
      <c r="F923" s="150" t="e">
        <f t="shared" si="305"/>
        <v>#VALUE!</v>
      </c>
      <c r="G923" s="136" t="e">
        <f t="shared" si="306"/>
        <v>#VALUE!</v>
      </c>
      <c r="H923" s="148" t="e">
        <f t="shared" si="310"/>
        <v>#VALUE!</v>
      </c>
      <c r="I923" s="148" t="e">
        <f t="shared" si="317"/>
        <v>#VALUE!</v>
      </c>
      <c r="J923" s="148" t="e">
        <f t="shared" si="307"/>
        <v>#VALUE!</v>
      </c>
      <c r="K923" s="148" t="e">
        <f t="shared" si="318"/>
        <v>#VALUE!</v>
      </c>
      <c r="L923" s="148" t="e">
        <f t="shared" si="319"/>
        <v>#VALUE!</v>
      </c>
      <c r="M923" s="148" t="e">
        <f t="shared" si="308"/>
        <v>#VALUE!</v>
      </c>
      <c r="N923" s="148" t="e">
        <f t="shared" si="311"/>
        <v>#VALUE!</v>
      </c>
      <c r="O923" s="148"/>
      <c r="P923" s="148"/>
      <c r="Q923" s="148" t="e">
        <f t="shared" si="320"/>
        <v>#VALUE!</v>
      </c>
      <c r="R923" s="148" t="e">
        <f t="shared" si="321"/>
        <v>#VALUE!</v>
      </c>
      <c r="S923" s="137" t="e">
        <f t="shared" si="309"/>
        <v>#VALUE!</v>
      </c>
      <c r="T923" s="275" t="e">
        <f t="shared" si="302"/>
        <v>#VALUE!</v>
      </c>
      <c r="U923" s="275" t="e">
        <f t="shared" si="303"/>
        <v>#VALUE!</v>
      </c>
      <c r="V923" s="275" t="e">
        <f t="shared" si="303"/>
        <v>#VALUE!</v>
      </c>
      <c r="W923" s="275" t="e">
        <f t="shared" si="303"/>
        <v>#VALUE!</v>
      </c>
      <c r="X923" s="275" t="e">
        <f t="shared" si="303"/>
        <v>#VALUE!</v>
      </c>
      <c r="Y923" s="275" t="e">
        <f t="shared" si="303"/>
        <v>#VALUE!</v>
      </c>
      <c r="Z923" s="275" t="e">
        <f t="shared" si="303"/>
        <v>#VALUE!</v>
      </c>
      <c r="AA923" s="275" t="e">
        <f t="shared" si="303"/>
        <v>#VALUE!</v>
      </c>
      <c r="AB923" s="275" t="e">
        <f t="shared" si="303"/>
        <v>#VALUE!</v>
      </c>
      <c r="AC923" s="275" t="e">
        <f t="shared" si="303"/>
        <v>#VALUE!</v>
      </c>
      <c r="AD923" s="275" t="e">
        <f t="shared" si="303"/>
        <v>#VALUE!</v>
      </c>
      <c r="AE923" s="276" t="e">
        <f t="shared" si="312"/>
        <v>#VALUE!</v>
      </c>
    </row>
    <row r="924" spans="1:31">
      <c r="A924" s="133" t="e">
        <f t="shared" si="313"/>
        <v>#VALUE!</v>
      </c>
      <c r="B924" s="134" t="e">
        <f t="shared" si="314"/>
        <v>#VALUE!</v>
      </c>
      <c r="C924" s="134" t="e">
        <f t="shared" si="315"/>
        <v>#VALUE!</v>
      </c>
      <c r="D924" s="135" t="e">
        <f t="shared" si="316"/>
        <v>#VALUE!</v>
      </c>
      <c r="E924" s="150" t="e">
        <f t="shared" si="304"/>
        <v>#VALUE!</v>
      </c>
      <c r="F924" s="150" t="e">
        <f t="shared" si="305"/>
        <v>#VALUE!</v>
      </c>
      <c r="G924" s="136" t="e">
        <f t="shared" si="306"/>
        <v>#VALUE!</v>
      </c>
      <c r="H924" s="148" t="e">
        <f t="shared" si="310"/>
        <v>#VALUE!</v>
      </c>
      <c r="I924" s="148" t="e">
        <f t="shared" si="317"/>
        <v>#VALUE!</v>
      </c>
      <c r="J924" s="148" t="e">
        <f t="shared" si="307"/>
        <v>#VALUE!</v>
      </c>
      <c r="K924" s="148" t="e">
        <f t="shared" si="318"/>
        <v>#VALUE!</v>
      </c>
      <c r="L924" s="148" t="e">
        <f t="shared" si="319"/>
        <v>#VALUE!</v>
      </c>
      <c r="M924" s="148" t="e">
        <f t="shared" si="308"/>
        <v>#VALUE!</v>
      </c>
      <c r="N924" s="148" t="e">
        <f t="shared" si="311"/>
        <v>#VALUE!</v>
      </c>
      <c r="O924" s="148"/>
      <c r="P924" s="148"/>
      <c r="Q924" s="148" t="e">
        <f t="shared" si="320"/>
        <v>#VALUE!</v>
      </c>
      <c r="R924" s="148" t="e">
        <f t="shared" si="321"/>
        <v>#VALUE!</v>
      </c>
      <c r="S924" s="137" t="e">
        <f t="shared" si="309"/>
        <v>#VALUE!</v>
      </c>
      <c r="T924" s="275" t="e">
        <f t="shared" si="302"/>
        <v>#VALUE!</v>
      </c>
      <c r="U924" s="275" t="e">
        <f t="shared" si="303"/>
        <v>#VALUE!</v>
      </c>
      <c r="V924" s="275" t="e">
        <f t="shared" si="303"/>
        <v>#VALUE!</v>
      </c>
      <c r="W924" s="275" t="e">
        <f t="shared" si="303"/>
        <v>#VALUE!</v>
      </c>
      <c r="X924" s="275" t="e">
        <f t="shared" si="303"/>
        <v>#VALUE!</v>
      </c>
      <c r="Y924" s="275" t="e">
        <f t="shared" si="303"/>
        <v>#VALUE!</v>
      </c>
      <c r="Z924" s="275" t="e">
        <f t="shared" si="303"/>
        <v>#VALUE!</v>
      </c>
      <c r="AA924" s="275" t="e">
        <f t="shared" si="303"/>
        <v>#VALUE!</v>
      </c>
      <c r="AB924" s="275" t="e">
        <f t="shared" si="303"/>
        <v>#VALUE!</v>
      </c>
      <c r="AC924" s="275" t="e">
        <f t="shared" si="303"/>
        <v>#VALUE!</v>
      </c>
      <c r="AD924" s="275" t="e">
        <f t="shared" si="303"/>
        <v>#VALUE!</v>
      </c>
      <c r="AE924" s="276" t="e">
        <f t="shared" si="312"/>
        <v>#VALUE!</v>
      </c>
    </row>
    <row r="925" spans="1:31">
      <c r="A925" s="133" t="e">
        <f t="shared" si="313"/>
        <v>#VALUE!</v>
      </c>
      <c r="B925" s="134" t="e">
        <f t="shared" si="314"/>
        <v>#VALUE!</v>
      </c>
      <c r="C925" s="134" t="e">
        <f t="shared" si="315"/>
        <v>#VALUE!</v>
      </c>
      <c r="D925" s="135" t="e">
        <f t="shared" si="316"/>
        <v>#VALUE!</v>
      </c>
      <c r="E925" s="150" t="e">
        <f t="shared" si="304"/>
        <v>#VALUE!</v>
      </c>
      <c r="F925" s="150" t="e">
        <f t="shared" si="305"/>
        <v>#VALUE!</v>
      </c>
      <c r="G925" s="136" t="e">
        <f t="shared" si="306"/>
        <v>#VALUE!</v>
      </c>
      <c r="H925" s="148" t="e">
        <f t="shared" si="310"/>
        <v>#VALUE!</v>
      </c>
      <c r="I925" s="148" t="e">
        <f t="shared" si="317"/>
        <v>#VALUE!</v>
      </c>
      <c r="J925" s="148" t="e">
        <f t="shared" si="307"/>
        <v>#VALUE!</v>
      </c>
      <c r="K925" s="148" t="e">
        <f t="shared" si="318"/>
        <v>#VALUE!</v>
      </c>
      <c r="L925" s="148" t="e">
        <f t="shared" si="319"/>
        <v>#VALUE!</v>
      </c>
      <c r="M925" s="148" t="e">
        <f t="shared" si="308"/>
        <v>#VALUE!</v>
      </c>
      <c r="N925" s="148" t="e">
        <f t="shared" si="311"/>
        <v>#VALUE!</v>
      </c>
      <c r="O925" s="148"/>
      <c r="P925" s="148"/>
      <c r="Q925" s="148" t="e">
        <f t="shared" si="320"/>
        <v>#VALUE!</v>
      </c>
      <c r="R925" s="148" t="e">
        <f t="shared" si="321"/>
        <v>#VALUE!</v>
      </c>
      <c r="S925" s="137" t="e">
        <f t="shared" si="309"/>
        <v>#VALUE!</v>
      </c>
      <c r="T925" s="275" t="e">
        <f t="shared" si="302"/>
        <v>#VALUE!</v>
      </c>
      <c r="U925" s="275" t="e">
        <f t="shared" si="303"/>
        <v>#VALUE!</v>
      </c>
      <c r="V925" s="275" t="e">
        <f t="shared" si="303"/>
        <v>#VALUE!</v>
      </c>
      <c r="W925" s="275" t="e">
        <f t="shared" si="303"/>
        <v>#VALUE!</v>
      </c>
      <c r="X925" s="275" t="e">
        <f t="shared" si="303"/>
        <v>#VALUE!</v>
      </c>
      <c r="Y925" s="275" t="e">
        <f t="shared" si="303"/>
        <v>#VALUE!</v>
      </c>
      <c r="Z925" s="275" t="e">
        <f t="shared" si="303"/>
        <v>#VALUE!</v>
      </c>
      <c r="AA925" s="275" t="e">
        <f t="shared" si="303"/>
        <v>#VALUE!</v>
      </c>
      <c r="AB925" s="275" t="e">
        <f t="shared" si="303"/>
        <v>#VALUE!</v>
      </c>
      <c r="AC925" s="275" t="e">
        <f t="shared" si="303"/>
        <v>#VALUE!</v>
      </c>
      <c r="AD925" s="275" t="e">
        <f t="shared" si="303"/>
        <v>#VALUE!</v>
      </c>
      <c r="AE925" s="276" t="e">
        <f t="shared" si="312"/>
        <v>#VALUE!</v>
      </c>
    </row>
    <row r="926" spans="1:31">
      <c r="A926" s="133" t="e">
        <f t="shared" si="313"/>
        <v>#VALUE!</v>
      </c>
      <c r="B926" s="134" t="e">
        <f t="shared" si="314"/>
        <v>#VALUE!</v>
      </c>
      <c r="C926" s="134" t="e">
        <f t="shared" si="315"/>
        <v>#VALUE!</v>
      </c>
      <c r="D926" s="135" t="e">
        <f t="shared" si="316"/>
        <v>#VALUE!</v>
      </c>
      <c r="E926" s="150" t="e">
        <f t="shared" si="304"/>
        <v>#VALUE!</v>
      </c>
      <c r="F926" s="150" t="e">
        <f t="shared" si="305"/>
        <v>#VALUE!</v>
      </c>
      <c r="G926" s="136" t="e">
        <f t="shared" si="306"/>
        <v>#VALUE!</v>
      </c>
      <c r="H926" s="148" t="e">
        <f t="shared" si="310"/>
        <v>#VALUE!</v>
      </c>
      <c r="I926" s="148" t="e">
        <f t="shared" si="317"/>
        <v>#VALUE!</v>
      </c>
      <c r="J926" s="148" t="e">
        <f t="shared" si="307"/>
        <v>#VALUE!</v>
      </c>
      <c r="K926" s="148" t="e">
        <f t="shared" si="318"/>
        <v>#VALUE!</v>
      </c>
      <c r="L926" s="148" t="e">
        <f t="shared" si="319"/>
        <v>#VALUE!</v>
      </c>
      <c r="M926" s="148" t="e">
        <f t="shared" si="308"/>
        <v>#VALUE!</v>
      </c>
      <c r="N926" s="148" t="e">
        <f t="shared" si="311"/>
        <v>#VALUE!</v>
      </c>
      <c r="O926" s="148"/>
      <c r="P926" s="148"/>
      <c r="Q926" s="148" t="e">
        <f t="shared" si="320"/>
        <v>#VALUE!</v>
      </c>
      <c r="R926" s="148" t="e">
        <f t="shared" si="321"/>
        <v>#VALUE!</v>
      </c>
      <c r="S926" s="137" t="e">
        <f t="shared" si="309"/>
        <v>#VALUE!</v>
      </c>
      <c r="T926" s="275" t="e">
        <f t="shared" si="302"/>
        <v>#VALUE!</v>
      </c>
      <c r="U926" s="275" t="e">
        <f t="shared" si="303"/>
        <v>#VALUE!</v>
      </c>
      <c r="V926" s="275" t="e">
        <f t="shared" si="303"/>
        <v>#VALUE!</v>
      </c>
      <c r="W926" s="275" t="e">
        <f t="shared" si="303"/>
        <v>#VALUE!</v>
      </c>
      <c r="X926" s="275" t="e">
        <f t="shared" si="303"/>
        <v>#VALUE!</v>
      </c>
      <c r="Y926" s="275" t="e">
        <f t="shared" si="303"/>
        <v>#VALUE!</v>
      </c>
      <c r="Z926" s="275" t="e">
        <f t="shared" si="303"/>
        <v>#VALUE!</v>
      </c>
      <c r="AA926" s="275" t="e">
        <f t="shared" si="303"/>
        <v>#VALUE!</v>
      </c>
      <c r="AB926" s="275" t="e">
        <f t="shared" si="303"/>
        <v>#VALUE!</v>
      </c>
      <c r="AC926" s="275" t="e">
        <f t="shared" si="303"/>
        <v>#VALUE!</v>
      </c>
      <c r="AD926" s="275" t="e">
        <f t="shared" si="303"/>
        <v>#VALUE!</v>
      </c>
      <c r="AE926" s="276" t="e">
        <f t="shared" si="312"/>
        <v>#VALUE!</v>
      </c>
    </row>
    <row r="927" spans="1:31">
      <c r="A927" s="133" t="e">
        <f t="shared" si="313"/>
        <v>#VALUE!</v>
      </c>
      <c r="B927" s="134" t="e">
        <f t="shared" si="314"/>
        <v>#VALUE!</v>
      </c>
      <c r="C927" s="134" t="e">
        <f t="shared" si="315"/>
        <v>#VALUE!</v>
      </c>
      <c r="D927" s="135" t="e">
        <f t="shared" si="316"/>
        <v>#VALUE!</v>
      </c>
      <c r="E927" s="150" t="e">
        <f t="shared" si="304"/>
        <v>#VALUE!</v>
      </c>
      <c r="F927" s="150" t="e">
        <f t="shared" si="305"/>
        <v>#VALUE!</v>
      </c>
      <c r="G927" s="136" t="e">
        <f t="shared" si="306"/>
        <v>#VALUE!</v>
      </c>
      <c r="H927" s="148" t="e">
        <f t="shared" si="310"/>
        <v>#VALUE!</v>
      </c>
      <c r="I927" s="148" t="e">
        <f t="shared" si="317"/>
        <v>#VALUE!</v>
      </c>
      <c r="J927" s="148" t="e">
        <f t="shared" si="307"/>
        <v>#VALUE!</v>
      </c>
      <c r="K927" s="148" t="e">
        <f t="shared" si="318"/>
        <v>#VALUE!</v>
      </c>
      <c r="L927" s="148" t="e">
        <f t="shared" si="319"/>
        <v>#VALUE!</v>
      </c>
      <c r="M927" s="148" t="e">
        <f t="shared" si="308"/>
        <v>#VALUE!</v>
      </c>
      <c r="N927" s="148" t="e">
        <f t="shared" si="311"/>
        <v>#VALUE!</v>
      </c>
      <c r="O927" s="148"/>
      <c r="P927" s="148"/>
      <c r="Q927" s="148" t="e">
        <f t="shared" si="320"/>
        <v>#VALUE!</v>
      </c>
      <c r="R927" s="148" t="e">
        <f t="shared" si="321"/>
        <v>#VALUE!</v>
      </c>
      <c r="S927" s="137" t="e">
        <f t="shared" si="309"/>
        <v>#VALUE!</v>
      </c>
      <c r="T927" s="275" t="e">
        <f t="shared" si="302"/>
        <v>#VALUE!</v>
      </c>
      <c r="U927" s="275" t="e">
        <f t="shared" si="303"/>
        <v>#VALUE!</v>
      </c>
      <c r="V927" s="275" t="e">
        <f t="shared" si="303"/>
        <v>#VALUE!</v>
      </c>
      <c r="W927" s="275" t="e">
        <f t="shared" si="303"/>
        <v>#VALUE!</v>
      </c>
      <c r="X927" s="275" t="e">
        <f t="shared" si="303"/>
        <v>#VALUE!</v>
      </c>
      <c r="Y927" s="275" t="e">
        <f t="shared" si="303"/>
        <v>#VALUE!</v>
      </c>
      <c r="Z927" s="275" t="e">
        <f t="shared" si="303"/>
        <v>#VALUE!</v>
      </c>
      <c r="AA927" s="275" t="e">
        <f t="shared" si="303"/>
        <v>#VALUE!</v>
      </c>
      <c r="AB927" s="275" t="e">
        <f t="shared" si="303"/>
        <v>#VALUE!</v>
      </c>
      <c r="AC927" s="275" t="e">
        <f t="shared" si="303"/>
        <v>#VALUE!</v>
      </c>
      <c r="AD927" s="275" t="e">
        <f t="shared" si="303"/>
        <v>#VALUE!</v>
      </c>
      <c r="AE927" s="276" t="e">
        <f t="shared" si="312"/>
        <v>#VALUE!</v>
      </c>
    </row>
    <row r="928" spans="1:31">
      <c r="A928" s="133" t="e">
        <f t="shared" si="313"/>
        <v>#VALUE!</v>
      </c>
      <c r="B928" s="134" t="e">
        <f t="shared" si="314"/>
        <v>#VALUE!</v>
      </c>
      <c r="C928" s="134" t="e">
        <f t="shared" si="315"/>
        <v>#VALUE!</v>
      </c>
      <c r="D928" s="135" t="e">
        <f t="shared" si="316"/>
        <v>#VALUE!</v>
      </c>
      <c r="E928" s="150" t="e">
        <f t="shared" si="304"/>
        <v>#VALUE!</v>
      </c>
      <c r="F928" s="150" t="e">
        <f t="shared" si="305"/>
        <v>#VALUE!</v>
      </c>
      <c r="G928" s="136" t="e">
        <f t="shared" si="306"/>
        <v>#VALUE!</v>
      </c>
      <c r="H928" s="148" t="e">
        <f t="shared" si="310"/>
        <v>#VALUE!</v>
      </c>
      <c r="I928" s="148" t="e">
        <f t="shared" si="317"/>
        <v>#VALUE!</v>
      </c>
      <c r="J928" s="148" t="e">
        <f t="shared" si="307"/>
        <v>#VALUE!</v>
      </c>
      <c r="K928" s="148" t="e">
        <f t="shared" si="318"/>
        <v>#VALUE!</v>
      </c>
      <c r="L928" s="148" t="e">
        <f t="shared" si="319"/>
        <v>#VALUE!</v>
      </c>
      <c r="M928" s="148" t="e">
        <f t="shared" si="308"/>
        <v>#VALUE!</v>
      </c>
      <c r="N928" s="148" t="e">
        <f t="shared" si="311"/>
        <v>#VALUE!</v>
      </c>
      <c r="O928" s="148"/>
      <c r="P928" s="148"/>
      <c r="Q928" s="148" t="e">
        <f t="shared" si="320"/>
        <v>#VALUE!</v>
      </c>
      <c r="R928" s="148" t="e">
        <f t="shared" si="321"/>
        <v>#VALUE!</v>
      </c>
      <c r="S928" s="137" t="e">
        <f t="shared" si="309"/>
        <v>#VALUE!</v>
      </c>
      <c r="T928" s="275" t="e">
        <f t="shared" si="302"/>
        <v>#VALUE!</v>
      </c>
      <c r="U928" s="275" t="e">
        <f t="shared" si="303"/>
        <v>#VALUE!</v>
      </c>
      <c r="V928" s="275" t="e">
        <f t="shared" si="303"/>
        <v>#VALUE!</v>
      </c>
      <c r="W928" s="275" t="e">
        <f t="shared" si="303"/>
        <v>#VALUE!</v>
      </c>
      <c r="X928" s="275" t="e">
        <f t="shared" si="303"/>
        <v>#VALUE!</v>
      </c>
      <c r="Y928" s="275" t="e">
        <f t="shared" si="303"/>
        <v>#VALUE!</v>
      </c>
      <c r="Z928" s="275" t="e">
        <f t="shared" si="303"/>
        <v>#VALUE!</v>
      </c>
      <c r="AA928" s="275" t="e">
        <f t="shared" si="303"/>
        <v>#VALUE!</v>
      </c>
      <c r="AB928" s="275" t="e">
        <f t="shared" si="303"/>
        <v>#VALUE!</v>
      </c>
      <c r="AC928" s="275" t="e">
        <f t="shared" si="303"/>
        <v>#VALUE!</v>
      </c>
      <c r="AD928" s="275" t="e">
        <f t="shared" si="303"/>
        <v>#VALUE!</v>
      </c>
      <c r="AE928" s="276" t="e">
        <f t="shared" si="312"/>
        <v>#VALUE!</v>
      </c>
    </row>
    <row r="929" spans="1:31">
      <c r="A929" s="133" t="e">
        <f t="shared" si="313"/>
        <v>#VALUE!</v>
      </c>
      <c r="B929" s="134" t="e">
        <f t="shared" si="314"/>
        <v>#VALUE!</v>
      </c>
      <c r="C929" s="134" t="e">
        <f t="shared" si="315"/>
        <v>#VALUE!</v>
      </c>
      <c r="D929" s="135" t="e">
        <f t="shared" si="316"/>
        <v>#VALUE!</v>
      </c>
      <c r="E929" s="150" t="e">
        <f t="shared" si="304"/>
        <v>#VALUE!</v>
      </c>
      <c r="F929" s="150" t="e">
        <f t="shared" si="305"/>
        <v>#VALUE!</v>
      </c>
      <c r="G929" s="136" t="e">
        <f t="shared" si="306"/>
        <v>#VALUE!</v>
      </c>
      <c r="H929" s="148" t="e">
        <f t="shared" si="310"/>
        <v>#VALUE!</v>
      </c>
      <c r="I929" s="148" t="e">
        <f t="shared" si="317"/>
        <v>#VALUE!</v>
      </c>
      <c r="J929" s="148" t="e">
        <f t="shared" si="307"/>
        <v>#VALUE!</v>
      </c>
      <c r="K929" s="148" t="e">
        <f t="shared" si="318"/>
        <v>#VALUE!</v>
      </c>
      <c r="L929" s="148" t="e">
        <f t="shared" si="319"/>
        <v>#VALUE!</v>
      </c>
      <c r="M929" s="148" t="e">
        <f t="shared" si="308"/>
        <v>#VALUE!</v>
      </c>
      <c r="N929" s="148" t="e">
        <f t="shared" si="311"/>
        <v>#VALUE!</v>
      </c>
      <c r="O929" s="148"/>
      <c r="P929" s="148"/>
      <c r="Q929" s="148" t="e">
        <f t="shared" si="320"/>
        <v>#VALUE!</v>
      </c>
      <c r="R929" s="148" t="e">
        <f t="shared" si="321"/>
        <v>#VALUE!</v>
      </c>
      <c r="S929" s="137" t="e">
        <f t="shared" si="309"/>
        <v>#VALUE!</v>
      </c>
      <c r="T929" s="275" t="e">
        <f t="shared" si="302"/>
        <v>#VALUE!</v>
      </c>
      <c r="U929" s="275" t="e">
        <f t="shared" si="303"/>
        <v>#VALUE!</v>
      </c>
      <c r="V929" s="275" t="e">
        <f t="shared" si="303"/>
        <v>#VALUE!</v>
      </c>
      <c r="W929" s="275" t="e">
        <f t="shared" si="303"/>
        <v>#VALUE!</v>
      </c>
      <c r="X929" s="275" t="e">
        <f t="shared" si="303"/>
        <v>#VALUE!</v>
      </c>
      <c r="Y929" s="275" t="e">
        <f t="shared" si="303"/>
        <v>#VALUE!</v>
      </c>
      <c r="Z929" s="275" t="e">
        <f t="shared" si="303"/>
        <v>#VALUE!</v>
      </c>
      <c r="AA929" s="275" t="e">
        <f t="shared" si="303"/>
        <v>#VALUE!</v>
      </c>
      <c r="AB929" s="275" t="e">
        <f t="shared" si="303"/>
        <v>#VALUE!</v>
      </c>
      <c r="AC929" s="275" t="e">
        <f t="shared" si="303"/>
        <v>#VALUE!</v>
      </c>
      <c r="AD929" s="275" t="e">
        <f t="shared" si="303"/>
        <v>#VALUE!</v>
      </c>
      <c r="AE929" s="276" t="e">
        <f t="shared" si="312"/>
        <v>#VALUE!</v>
      </c>
    </row>
    <row r="930" spans="1:31">
      <c r="A930" s="133" t="e">
        <f t="shared" si="313"/>
        <v>#VALUE!</v>
      </c>
      <c r="B930" s="134" t="e">
        <f t="shared" si="314"/>
        <v>#VALUE!</v>
      </c>
      <c r="C930" s="134" t="e">
        <f t="shared" si="315"/>
        <v>#VALUE!</v>
      </c>
      <c r="D930" s="135" t="e">
        <f t="shared" si="316"/>
        <v>#VALUE!</v>
      </c>
      <c r="E930" s="150" t="e">
        <f t="shared" si="304"/>
        <v>#VALUE!</v>
      </c>
      <c r="F930" s="150" t="e">
        <f t="shared" si="305"/>
        <v>#VALUE!</v>
      </c>
      <c r="G930" s="136" t="e">
        <f t="shared" si="306"/>
        <v>#VALUE!</v>
      </c>
      <c r="H930" s="148" t="e">
        <f t="shared" si="310"/>
        <v>#VALUE!</v>
      </c>
      <c r="I930" s="148" t="e">
        <f t="shared" si="317"/>
        <v>#VALUE!</v>
      </c>
      <c r="J930" s="148" t="e">
        <f t="shared" si="307"/>
        <v>#VALUE!</v>
      </c>
      <c r="K930" s="148" t="e">
        <f t="shared" si="318"/>
        <v>#VALUE!</v>
      </c>
      <c r="L930" s="148" t="e">
        <f t="shared" si="319"/>
        <v>#VALUE!</v>
      </c>
      <c r="M930" s="148" t="e">
        <f t="shared" si="308"/>
        <v>#VALUE!</v>
      </c>
      <c r="N930" s="148" t="e">
        <f t="shared" si="311"/>
        <v>#VALUE!</v>
      </c>
      <c r="O930" s="148"/>
      <c r="P930" s="148"/>
      <c r="Q930" s="148" t="e">
        <f t="shared" si="320"/>
        <v>#VALUE!</v>
      </c>
      <c r="R930" s="148" t="e">
        <f t="shared" si="321"/>
        <v>#VALUE!</v>
      </c>
      <c r="S930" s="137" t="e">
        <f t="shared" si="309"/>
        <v>#VALUE!</v>
      </c>
      <c r="T930" s="275" t="e">
        <f t="shared" si="302"/>
        <v>#VALUE!</v>
      </c>
      <c r="U930" s="275" t="e">
        <f t="shared" si="303"/>
        <v>#VALUE!</v>
      </c>
      <c r="V930" s="275" t="e">
        <f t="shared" si="303"/>
        <v>#VALUE!</v>
      </c>
      <c r="W930" s="275" t="e">
        <f t="shared" si="303"/>
        <v>#VALUE!</v>
      </c>
      <c r="X930" s="275" t="e">
        <f t="shared" si="303"/>
        <v>#VALUE!</v>
      </c>
      <c r="Y930" s="275" t="e">
        <f t="shared" si="303"/>
        <v>#VALUE!</v>
      </c>
      <c r="Z930" s="275" t="e">
        <f t="shared" si="303"/>
        <v>#VALUE!</v>
      </c>
      <c r="AA930" s="275" t="e">
        <f t="shared" si="303"/>
        <v>#VALUE!</v>
      </c>
      <c r="AB930" s="275" t="e">
        <f t="shared" si="303"/>
        <v>#VALUE!</v>
      </c>
      <c r="AC930" s="275" t="e">
        <f t="shared" si="303"/>
        <v>#VALUE!</v>
      </c>
      <c r="AD930" s="275" t="e">
        <f t="shared" si="303"/>
        <v>#VALUE!</v>
      </c>
      <c r="AE930" s="276" t="e">
        <f t="shared" si="312"/>
        <v>#VALUE!</v>
      </c>
    </row>
    <row r="931" spans="1:31">
      <c r="A931" s="133" t="e">
        <f t="shared" si="313"/>
        <v>#VALUE!</v>
      </c>
      <c r="B931" s="134" t="e">
        <f t="shared" si="314"/>
        <v>#VALUE!</v>
      </c>
      <c r="C931" s="134" t="e">
        <f t="shared" si="315"/>
        <v>#VALUE!</v>
      </c>
      <c r="D931" s="135" t="e">
        <f t="shared" si="316"/>
        <v>#VALUE!</v>
      </c>
      <c r="E931" s="150" t="e">
        <f t="shared" si="304"/>
        <v>#VALUE!</v>
      </c>
      <c r="F931" s="150" t="e">
        <f t="shared" si="305"/>
        <v>#VALUE!</v>
      </c>
      <c r="G931" s="136" t="e">
        <f t="shared" si="306"/>
        <v>#VALUE!</v>
      </c>
      <c r="H931" s="148" t="e">
        <f t="shared" si="310"/>
        <v>#VALUE!</v>
      </c>
      <c r="I931" s="148" t="e">
        <f t="shared" si="317"/>
        <v>#VALUE!</v>
      </c>
      <c r="J931" s="148" t="e">
        <f t="shared" si="307"/>
        <v>#VALUE!</v>
      </c>
      <c r="K931" s="148" t="e">
        <f t="shared" si="318"/>
        <v>#VALUE!</v>
      </c>
      <c r="L931" s="148" t="e">
        <f t="shared" si="319"/>
        <v>#VALUE!</v>
      </c>
      <c r="M931" s="148" t="e">
        <f t="shared" si="308"/>
        <v>#VALUE!</v>
      </c>
      <c r="N931" s="148" t="e">
        <f t="shared" si="311"/>
        <v>#VALUE!</v>
      </c>
      <c r="O931" s="148"/>
      <c r="P931" s="148"/>
      <c r="Q931" s="148" t="e">
        <f t="shared" si="320"/>
        <v>#VALUE!</v>
      </c>
      <c r="R931" s="148" t="e">
        <f t="shared" si="321"/>
        <v>#VALUE!</v>
      </c>
      <c r="S931" s="137" t="e">
        <f t="shared" si="309"/>
        <v>#VALUE!</v>
      </c>
      <c r="T931" s="275" t="e">
        <f t="shared" si="302"/>
        <v>#VALUE!</v>
      </c>
      <c r="U931" s="275" t="e">
        <f t="shared" si="303"/>
        <v>#VALUE!</v>
      </c>
      <c r="V931" s="275" t="e">
        <f t="shared" si="303"/>
        <v>#VALUE!</v>
      </c>
      <c r="W931" s="275" t="e">
        <f t="shared" si="303"/>
        <v>#VALUE!</v>
      </c>
      <c r="X931" s="275" t="e">
        <f t="shared" si="303"/>
        <v>#VALUE!</v>
      </c>
      <c r="Y931" s="275" t="e">
        <f t="shared" si="303"/>
        <v>#VALUE!</v>
      </c>
      <c r="Z931" s="275" t="e">
        <f t="shared" si="303"/>
        <v>#VALUE!</v>
      </c>
      <c r="AA931" s="275" t="e">
        <f t="shared" si="303"/>
        <v>#VALUE!</v>
      </c>
      <c r="AB931" s="275" t="e">
        <f t="shared" si="303"/>
        <v>#VALUE!</v>
      </c>
      <c r="AC931" s="275" t="e">
        <f t="shared" si="303"/>
        <v>#VALUE!</v>
      </c>
      <c r="AD931" s="275" t="e">
        <f t="shared" si="303"/>
        <v>#VALUE!</v>
      </c>
      <c r="AE931" s="276" t="e">
        <f t="shared" si="312"/>
        <v>#VALUE!</v>
      </c>
    </row>
    <row r="932" spans="1:31">
      <c r="A932" s="133" t="e">
        <f t="shared" si="313"/>
        <v>#VALUE!</v>
      </c>
      <c r="B932" s="134" t="e">
        <f t="shared" si="314"/>
        <v>#VALUE!</v>
      </c>
      <c r="C932" s="134" t="e">
        <f t="shared" si="315"/>
        <v>#VALUE!</v>
      </c>
      <c r="D932" s="135" t="e">
        <f t="shared" si="316"/>
        <v>#VALUE!</v>
      </c>
      <c r="E932" s="150" t="e">
        <f t="shared" si="304"/>
        <v>#VALUE!</v>
      </c>
      <c r="F932" s="150" t="e">
        <f t="shared" si="305"/>
        <v>#VALUE!</v>
      </c>
      <c r="G932" s="136" t="e">
        <f t="shared" si="306"/>
        <v>#VALUE!</v>
      </c>
      <c r="H932" s="148" t="e">
        <f t="shared" si="310"/>
        <v>#VALUE!</v>
      </c>
      <c r="I932" s="148" t="e">
        <f t="shared" si="317"/>
        <v>#VALUE!</v>
      </c>
      <c r="J932" s="148" t="e">
        <f t="shared" si="307"/>
        <v>#VALUE!</v>
      </c>
      <c r="K932" s="148" t="e">
        <f t="shared" si="318"/>
        <v>#VALUE!</v>
      </c>
      <c r="L932" s="148" t="e">
        <f t="shared" si="319"/>
        <v>#VALUE!</v>
      </c>
      <c r="M932" s="148" t="e">
        <f t="shared" si="308"/>
        <v>#VALUE!</v>
      </c>
      <c r="N932" s="148" t="e">
        <f t="shared" si="311"/>
        <v>#VALUE!</v>
      </c>
      <c r="O932" s="148"/>
      <c r="P932" s="148"/>
      <c r="Q932" s="148" t="e">
        <f t="shared" si="320"/>
        <v>#VALUE!</v>
      </c>
      <c r="R932" s="148" t="e">
        <f t="shared" si="321"/>
        <v>#VALUE!</v>
      </c>
      <c r="S932" s="137" t="e">
        <f t="shared" si="309"/>
        <v>#VALUE!</v>
      </c>
      <c r="T932" s="275" t="e">
        <f t="shared" si="302"/>
        <v>#VALUE!</v>
      </c>
      <c r="U932" s="275" t="e">
        <f t="shared" si="303"/>
        <v>#VALUE!</v>
      </c>
      <c r="V932" s="275" t="e">
        <f t="shared" si="303"/>
        <v>#VALUE!</v>
      </c>
      <c r="W932" s="275" t="e">
        <f t="shared" si="303"/>
        <v>#VALUE!</v>
      </c>
      <c r="X932" s="275" t="e">
        <f t="shared" si="303"/>
        <v>#VALUE!</v>
      </c>
      <c r="Y932" s="275" t="e">
        <f t="shared" si="303"/>
        <v>#VALUE!</v>
      </c>
      <c r="Z932" s="275" t="e">
        <f t="shared" si="303"/>
        <v>#VALUE!</v>
      </c>
      <c r="AA932" s="275" t="e">
        <f t="shared" si="303"/>
        <v>#VALUE!</v>
      </c>
      <c r="AB932" s="275" t="e">
        <f t="shared" si="303"/>
        <v>#VALUE!</v>
      </c>
      <c r="AC932" s="275" t="e">
        <f t="shared" si="303"/>
        <v>#VALUE!</v>
      </c>
      <c r="AD932" s="275" t="e">
        <f t="shared" si="303"/>
        <v>#VALUE!</v>
      </c>
      <c r="AE932" s="276" t="e">
        <f t="shared" si="312"/>
        <v>#VALUE!</v>
      </c>
    </row>
    <row r="933" spans="1:31">
      <c r="A933" s="133" t="e">
        <f t="shared" si="313"/>
        <v>#VALUE!</v>
      </c>
      <c r="B933" s="134" t="e">
        <f t="shared" si="314"/>
        <v>#VALUE!</v>
      </c>
      <c r="C933" s="134" t="e">
        <f t="shared" si="315"/>
        <v>#VALUE!</v>
      </c>
      <c r="D933" s="135" t="e">
        <f t="shared" si="316"/>
        <v>#VALUE!</v>
      </c>
      <c r="E933" s="150" t="e">
        <f t="shared" si="304"/>
        <v>#VALUE!</v>
      </c>
      <c r="F933" s="150" t="e">
        <f t="shared" si="305"/>
        <v>#VALUE!</v>
      </c>
      <c r="G933" s="136" t="e">
        <f t="shared" si="306"/>
        <v>#VALUE!</v>
      </c>
      <c r="H933" s="148" t="e">
        <f t="shared" si="310"/>
        <v>#VALUE!</v>
      </c>
      <c r="I933" s="148" t="e">
        <f t="shared" si="317"/>
        <v>#VALUE!</v>
      </c>
      <c r="J933" s="148" t="e">
        <f t="shared" si="307"/>
        <v>#VALUE!</v>
      </c>
      <c r="K933" s="148" t="e">
        <f t="shared" si="318"/>
        <v>#VALUE!</v>
      </c>
      <c r="L933" s="148" t="e">
        <f t="shared" si="319"/>
        <v>#VALUE!</v>
      </c>
      <c r="M933" s="148" t="e">
        <f t="shared" si="308"/>
        <v>#VALUE!</v>
      </c>
      <c r="N933" s="148" t="e">
        <f t="shared" si="311"/>
        <v>#VALUE!</v>
      </c>
      <c r="O933" s="148"/>
      <c r="P933" s="148"/>
      <c r="Q933" s="148" t="e">
        <f t="shared" si="320"/>
        <v>#VALUE!</v>
      </c>
      <c r="R933" s="148" t="e">
        <f t="shared" si="321"/>
        <v>#VALUE!</v>
      </c>
      <c r="S933" s="137" t="e">
        <f t="shared" si="309"/>
        <v>#VALUE!</v>
      </c>
      <c r="T933" s="275" t="e">
        <f t="shared" si="302"/>
        <v>#VALUE!</v>
      </c>
      <c r="U933" s="275" t="e">
        <f t="shared" si="303"/>
        <v>#VALUE!</v>
      </c>
      <c r="V933" s="275" t="e">
        <f t="shared" si="303"/>
        <v>#VALUE!</v>
      </c>
      <c r="W933" s="275" t="e">
        <f t="shared" si="303"/>
        <v>#VALUE!</v>
      </c>
      <c r="X933" s="275" t="e">
        <f t="shared" si="303"/>
        <v>#VALUE!</v>
      </c>
      <c r="Y933" s="275" t="e">
        <f t="shared" si="303"/>
        <v>#VALUE!</v>
      </c>
      <c r="Z933" s="275" t="e">
        <f t="shared" si="303"/>
        <v>#VALUE!</v>
      </c>
      <c r="AA933" s="275" t="e">
        <f t="shared" si="303"/>
        <v>#VALUE!</v>
      </c>
      <c r="AB933" s="275" t="e">
        <f t="shared" si="303"/>
        <v>#VALUE!</v>
      </c>
      <c r="AC933" s="275" t="e">
        <f t="shared" si="303"/>
        <v>#VALUE!</v>
      </c>
      <c r="AD933" s="275" t="e">
        <f t="shared" si="303"/>
        <v>#VALUE!</v>
      </c>
      <c r="AE933" s="276" t="e">
        <f t="shared" si="312"/>
        <v>#VALUE!</v>
      </c>
    </row>
    <row r="934" spans="1:31">
      <c r="A934" s="133" t="e">
        <f t="shared" si="313"/>
        <v>#VALUE!</v>
      </c>
      <c r="B934" s="134" t="e">
        <f t="shared" si="314"/>
        <v>#VALUE!</v>
      </c>
      <c r="C934" s="134" t="e">
        <f t="shared" si="315"/>
        <v>#VALUE!</v>
      </c>
      <c r="D934" s="135" t="e">
        <f t="shared" si="316"/>
        <v>#VALUE!</v>
      </c>
      <c r="E934" s="150" t="e">
        <f t="shared" si="304"/>
        <v>#VALUE!</v>
      </c>
      <c r="F934" s="150" t="e">
        <f t="shared" si="305"/>
        <v>#VALUE!</v>
      </c>
      <c r="G934" s="136" t="e">
        <f t="shared" si="306"/>
        <v>#VALUE!</v>
      </c>
      <c r="H934" s="148" t="e">
        <f t="shared" si="310"/>
        <v>#VALUE!</v>
      </c>
      <c r="I934" s="148" t="e">
        <f t="shared" si="317"/>
        <v>#VALUE!</v>
      </c>
      <c r="J934" s="148" t="e">
        <f t="shared" si="307"/>
        <v>#VALUE!</v>
      </c>
      <c r="K934" s="148" t="e">
        <f t="shared" si="318"/>
        <v>#VALUE!</v>
      </c>
      <c r="L934" s="148" t="e">
        <f t="shared" si="319"/>
        <v>#VALUE!</v>
      </c>
      <c r="M934" s="148" t="e">
        <f t="shared" si="308"/>
        <v>#VALUE!</v>
      </c>
      <c r="N934" s="148" t="e">
        <f t="shared" si="311"/>
        <v>#VALUE!</v>
      </c>
      <c r="O934" s="148"/>
      <c r="P934" s="148"/>
      <c r="Q934" s="148" t="e">
        <f t="shared" si="320"/>
        <v>#VALUE!</v>
      </c>
      <c r="R934" s="148" t="e">
        <f t="shared" si="321"/>
        <v>#VALUE!</v>
      </c>
      <c r="S934" s="137" t="e">
        <f t="shared" si="309"/>
        <v>#VALUE!</v>
      </c>
      <c r="T934" s="275" t="e">
        <f t="shared" si="302"/>
        <v>#VALUE!</v>
      </c>
      <c r="U934" s="275" t="e">
        <f t="shared" si="303"/>
        <v>#VALUE!</v>
      </c>
      <c r="V934" s="275" t="e">
        <f t="shared" si="303"/>
        <v>#VALUE!</v>
      </c>
      <c r="W934" s="275" t="e">
        <f t="shared" si="303"/>
        <v>#VALUE!</v>
      </c>
      <c r="X934" s="275" t="e">
        <f t="shared" si="303"/>
        <v>#VALUE!</v>
      </c>
      <c r="Y934" s="275" t="e">
        <f t="shared" si="303"/>
        <v>#VALUE!</v>
      </c>
      <c r="Z934" s="275" t="e">
        <f t="shared" si="303"/>
        <v>#VALUE!</v>
      </c>
      <c r="AA934" s="275" t="e">
        <f t="shared" si="303"/>
        <v>#VALUE!</v>
      </c>
      <c r="AB934" s="275" t="e">
        <f t="shared" si="303"/>
        <v>#VALUE!</v>
      </c>
      <c r="AC934" s="275" t="e">
        <f t="shared" si="303"/>
        <v>#VALUE!</v>
      </c>
      <c r="AD934" s="275" t="e">
        <f t="shared" si="303"/>
        <v>#VALUE!</v>
      </c>
      <c r="AE934" s="276" t="e">
        <f t="shared" si="312"/>
        <v>#VALUE!</v>
      </c>
    </row>
    <row r="935" spans="1:31">
      <c r="A935" s="133" t="e">
        <f t="shared" si="313"/>
        <v>#VALUE!</v>
      </c>
      <c r="B935" s="134" t="e">
        <f t="shared" si="314"/>
        <v>#VALUE!</v>
      </c>
      <c r="C935" s="134" t="e">
        <f t="shared" si="315"/>
        <v>#VALUE!</v>
      </c>
      <c r="D935" s="135" t="e">
        <f t="shared" si="316"/>
        <v>#VALUE!</v>
      </c>
      <c r="E935" s="150" t="e">
        <f t="shared" si="304"/>
        <v>#VALUE!</v>
      </c>
      <c r="F935" s="150" t="e">
        <f t="shared" si="305"/>
        <v>#VALUE!</v>
      </c>
      <c r="G935" s="136" t="e">
        <f t="shared" si="306"/>
        <v>#VALUE!</v>
      </c>
      <c r="H935" s="148" t="e">
        <f t="shared" si="310"/>
        <v>#VALUE!</v>
      </c>
      <c r="I935" s="148" t="e">
        <f t="shared" si="317"/>
        <v>#VALUE!</v>
      </c>
      <c r="J935" s="148" t="e">
        <f t="shared" si="307"/>
        <v>#VALUE!</v>
      </c>
      <c r="K935" s="148" t="e">
        <f t="shared" si="318"/>
        <v>#VALUE!</v>
      </c>
      <c r="L935" s="148" t="e">
        <f t="shared" si="319"/>
        <v>#VALUE!</v>
      </c>
      <c r="M935" s="148" t="e">
        <f t="shared" si="308"/>
        <v>#VALUE!</v>
      </c>
      <c r="N935" s="148" t="e">
        <f t="shared" si="311"/>
        <v>#VALUE!</v>
      </c>
      <c r="O935" s="148"/>
      <c r="P935" s="148"/>
      <c r="Q935" s="148" t="e">
        <f t="shared" si="320"/>
        <v>#VALUE!</v>
      </c>
      <c r="R935" s="148" t="e">
        <f t="shared" si="321"/>
        <v>#VALUE!</v>
      </c>
      <c r="S935" s="137" t="e">
        <f t="shared" si="309"/>
        <v>#VALUE!</v>
      </c>
      <c r="T935" s="275" t="e">
        <f t="shared" si="302"/>
        <v>#VALUE!</v>
      </c>
      <c r="U935" s="275" t="e">
        <f t="shared" si="303"/>
        <v>#VALUE!</v>
      </c>
      <c r="V935" s="275" t="e">
        <f t="shared" si="303"/>
        <v>#VALUE!</v>
      </c>
      <c r="W935" s="275" t="e">
        <f t="shared" si="303"/>
        <v>#VALUE!</v>
      </c>
      <c r="X935" s="275" t="e">
        <f t="shared" si="303"/>
        <v>#VALUE!</v>
      </c>
      <c r="Y935" s="275" t="e">
        <f t="shared" si="303"/>
        <v>#VALUE!</v>
      </c>
      <c r="Z935" s="275" t="e">
        <f t="shared" si="303"/>
        <v>#VALUE!</v>
      </c>
      <c r="AA935" s="275" t="e">
        <f t="shared" si="303"/>
        <v>#VALUE!</v>
      </c>
      <c r="AB935" s="275" t="e">
        <f t="shared" si="303"/>
        <v>#VALUE!</v>
      </c>
      <c r="AC935" s="275" t="e">
        <f t="shared" si="303"/>
        <v>#VALUE!</v>
      </c>
      <c r="AD935" s="275" t="e">
        <f t="shared" si="303"/>
        <v>#VALUE!</v>
      </c>
      <c r="AE935" s="276" t="e">
        <f t="shared" si="312"/>
        <v>#VALUE!</v>
      </c>
    </row>
    <row r="936" spans="1:31">
      <c r="A936" s="133" t="e">
        <f t="shared" si="313"/>
        <v>#VALUE!</v>
      </c>
      <c r="B936" s="134" t="e">
        <f t="shared" si="314"/>
        <v>#VALUE!</v>
      </c>
      <c r="C936" s="134" t="e">
        <f t="shared" si="315"/>
        <v>#VALUE!</v>
      </c>
      <c r="D936" s="135" t="e">
        <f t="shared" si="316"/>
        <v>#VALUE!</v>
      </c>
      <c r="E936" s="150" t="e">
        <f t="shared" si="304"/>
        <v>#VALUE!</v>
      </c>
      <c r="F936" s="150" t="e">
        <f t="shared" si="305"/>
        <v>#VALUE!</v>
      </c>
      <c r="G936" s="136" t="e">
        <f t="shared" si="306"/>
        <v>#VALUE!</v>
      </c>
      <c r="H936" s="148" t="e">
        <f t="shared" si="310"/>
        <v>#VALUE!</v>
      </c>
      <c r="I936" s="148" t="e">
        <f t="shared" si="317"/>
        <v>#VALUE!</v>
      </c>
      <c r="J936" s="148" t="e">
        <f t="shared" si="307"/>
        <v>#VALUE!</v>
      </c>
      <c r="K936" s="148" t="e">
        <f t="shared" si="318"/>
        <v>#VALUE!</v>
      </c>
      <c r="L936" s="148" t="e">
        <f t="shared" si="319"/>
        <v>#VALUE!</v>
      </c>
      <c r="M936" s="148" t="e">
        <f t="shared" si="308"/>
        <v>#VALUE!</v>
      </c>
      <c r="N936" s="148" t="e">
        <f t="shared" si="311"/>
        <v>#VALUE!</v>
      </c>
      <c r="O936" s="148"/>
      <c r="P936" s="148"/>
      <c r="Q936" s="148" t="e">
        <f t="shared" si="320"/>
        <v>#VALUE!</v>
      </c>
      <c r="R936" s="148" t="e">
        <f t="shared" si="321"/>
        <v>#VALUE!</v>
      </c>
      <c r="S936" s="137" t="e">
        <f t="shared" si="309"/>
        <v>#VALUE!</v>
      </c>
      <c r="T936" s="275" t="e">
        <f t="shared" si="302"/>
        <v>#VALUE!</v>
      </c>
      <c r="U936" s="275" t="e">
        <f t="shared" si="303"/>
        <v>#VALUE!</v>
      </c>
      <c r="V936" s="275" t="e">
        <f t="shared" ref="U936:AD961" si="322">MAX(0,MIN(MAX(0,$M936),V$7)-V$6)</f>
        <v>#VALUE!</v>
      </c>
      <c r="W936" s="275" t="e">
        <f t="shared" si="322"/>
        <v>#VALUE!</v>
      </c>
      <c r="X936" s="275" t="e">
        <f t="shared" si="322"/>
        <v>#VALUE!</v>
      </c>
      <c r="Y936" s="275" t="e">
        <f t="shared" si="322"/>
        <v>#VALUE!</v>
      </c>
      <c r="Z936" s="275" t="e">
        <f t="shared" si="322"/>
        <v>#VALUE!</v>
      </c>
      <c r="AA936" s="275" t="e">
        <f t="shared" si="322"/>
        <v>#VALUE!</v>
      </c>
      <c r="AB936" s="275" t="e">
        <f t="shared" si="322"/>
        <v>#VALUE!</v>
      </c>
      <c r="AC936" s="275" t="e">
        <f t="shared" si="322"/>
        <v>#VALUE!</v>
      </c>
      <c r="AD936" s="275" t="e">
        <f t="shared" si="322"/>
        <v>#VALUE!</v>
      </c>
      <c r="AE936" s="276" t="e">
        <f t="shared" si="312"/>
        <v>#VALUE!</v>
      </c>
    </row>
    <row r="937" spans="1:31">
      <c r="A937" s="133" t="e">
        <f t="shared" si="313"/>
        <v>#VALUE!</v>
      </c>
      <c r="B937" s="134" t="e">
        <f t="shared" si="314"/>
        <v>#VALUE!</v>
      </c>
      <c r="C937" s="134" t="e">
        <f t="shared" si="315"/>
        <v>#VALUE!</v>
      </c>
      <c r="D937" s="135" t="e">
        <f t="shared" si="316"/>
        <v>#VALUE!</v>
      </c>
      <c r="E937" s="150" t="e">
        <f t="shared" si="304"/>
        <v>#VALUE!</v>
      </c>
      <c r="F937" s="150" t="e">
        <f t="shared" si="305"/>
        <v>#VALUE!</v>
      </c>
      <c r="G937" s="136" t="e">
        <f t="shared" si="306"/>
        <v>#VALUE!</v>
      </c>
      <c r="H937" s="148" t="e">
        <f t="shared" si="310"/>
        <v>#VALUE!</v>
      </c>
      <c r="I937" s="148" t="e">
        <f t="shared" si="317"/>
        <v>#VALUE!</v>
      </c>
      <c r="J937" s="148" t="e">
        <f t="shared" si="307"/>
        <v>#VALUE!</v>
      </c>
      <c r="K937" s="148" t="e">
        <f t="shared" si="318"/>
        <v>#VALUE!</v>
      </c>
      <c r="L937" s="148" t="e">
        <f t="shared" si="319"/>
        <v>#VALUE!</v>
      </c>
      <c r="M937" s="148" t="e">
        <f t="shared" si="308"/>
        <v>#VALUE!</v>
      </c>
      <c r="N937" s="148" t="e">
        <f t="shared" si="311"/>
        <v>#VALUE!</v>
      </c>
      <c r="O937" s="148"/>
      <c r="P937" s="148"/>
      <c r="Q937" s="148" t="e">
        <f t="shared" si="320"/>
        <v>#VALUE!</v>
      </c>
      <c r="R937" s="148" t="e">
        <f t="shared" si="321"/>
        <v>#VALUE!</v>
      </c>
      <c r="S937" s="137" t="e">
        <f t="shared" si="309"/>
        <v>#VALUE!</v>
      </c>
      <c r="T937" s="275" t="e">
        <f t="shared" si="302"/>
        <v>#VALUE!</v>
      </c>
      <c r="U937" s="275" t="e">
        <f t="shared" si="322"/>
        <v>#VALUE!</v>
      </c>
      <c r="V937" s="275" t="e">
        <f t="shared" si="322"/>
        <v>#VALUE!</v>
      </c>
      <c r="W937" s="275" t="e">
        <f t="shared" si="322"/>
        <v>#VALUE!</v>
      </c>
      <c r="X937" s="275" t="e">
        <f t="shared" si="322"/>
        <v>#VALUE!</v>
      </c>
      <c r="Y937" s="275" t="e">
        <f t="shared" si="322"/>
        <v>#VALUE!</v>
      </c>
      <c r="Z937" s="275" t="e">
        <f t="shared" si="322"/>
        <v>#VALUE!</v>
      </c>
      <c r="AA937" s="275" t="e">
        <f t="shared" si="322"/>
        <v>#VALUE!</v>
      </c>
      <c r="AB937" s="275" t="e">
        <f t="shared" si="322"/>
        <v>#VALUE!</v>
      </c>
      <c r="AC937" s="275" t="e">
        <f t="shared" si="322"/>
        <v>#VALUE!</v>
      </c>
      <c r="AD937" s="275" t="e">
        <f t="shared" si="322"/>
        <v>#VALUE!</v>
      </c>
      <c r="AE937" s="276" t="e">
        <f t="shared" si="312"/>
        <v>#VALUE!</v>
      </c>
    </row>
    <row r="938" spans="1:31">
      <c r="A938" s="133" t="e">
        <f t="shared" si="313"/>
        <v>#VALUE!</v>
      </c>
      <c r="B938" s="134" t="e">
        <f t="shared" si="314"/>
        <v>#VALUE!</v>
      </c>
      <c r="C938" s="134" t="e">
        <f t="shared" si="315"/>
        <v>#VALUE!</v>
      </c>
      <c r="D938" s="135" t="e">
        <f t="shared" si="316"/>
        <v>#VALUE!</v>
      </c>
      <c r="E938" s="150" t="e">
        <f t="shared" si="304"/>
        <v>#VALUE!</v>
      </c>
      <c r="F938" s="150" t="e">
        <f t="shared" si="305"/>
        <v>#VALUE!</v>
      </c>
      <c r="G938" s="136" t="e">
        <f t="shared" si="306"/>
        <v>#VALUE!</v>
      </c>
      <c r="H938" s="148" t="e">
        <f t="shared" si="310"/>
        <v>#VALUE!</v>
      </c>
      <c r="I938" s="148" t="e">
        <f t="shared" si="317"/>
        <v>#VALUE!</v>
      </c>
      <c r="J938" s="148" t="e">
        <f t="shared" si="307"/>
        <v>#VALUE!</v>
      </c>
      <c r="K938" s="148" t="e">
        <f t="shared" si="318"/>
        <v>#VALUE!</v>
      </c>
      <c r="L938" s="148" t="e">
        <f t="shared" si="319"/>
        <v>#VALUE!</v>
      </c>
      <c r="M938" s="148" t="e">
        <f t="shared" si="308"/>
        <v>#VALUE!</v>
      </c>
      <c r="N938" s="148" t="e">
        <f t="shared" si="311"/>
        <v>#VALUE!</v>
      </c>
      <c r="O938" s="148"/>
      <c r="P938" s="148"/>
      <c r="Q938" s="148" t="e">
        <f t="shared" si="320"/>
        <v>#VALUE!</v>
      </c>
      <c r="R938" s="148" t="e">
        <f t="shared" si="321"/>
        <v>#VALUE!</v>
      </c>
      <c r="S938" s="137" t="e">
        <f t="shared" si="309"/>
        <v>#VALUE!</v>
      </c>
      <c r="T938" s="275" t="e">
        <f t="shared" si="302"/>
        <v>#VALUE!</v>
      </c>
      <c r="U938" s="275" t="e">
        <f t="shared" si="322"/>
        <v>#VALUE!</v>
      </c>
      <c r="V938" s="275" t="e">
        <f t="shared" si="322"/>
        <v>#VALUE!</v>
      </c>
      <c r="W938" s="275" t="e">
        <f t="shared" si="322"/>
        <v>#VALUE!</v>
      </c>
      <c r="X938" s="275" t="e">
        <f t="shared" si="322"/>
        <v>#VALUE!</v>
      </c>
      <c r="Y938" s="275" t="e">
        <f t="shared" si="322"/>
        <v>#VALUE!</v>
      </c>
      <c r="Z938" s="275" t="e">
        <f t="shared" si="322"/>
        <v>#VALUE!</v>
      </c>
      <c r="AA938" s="275" t="e">
        <f t="shared" si="322"/>
        <v>#VALUE!</v>
      </c>
      <c r="AB938" s="275" t="e">
        <f t="shared" si="322"/>
        <v>#VALUE!</v>
      </c>
      <c r="AC938" s="275" t="e">
        <f t="shared" si="322"/>
        <v>#VALUE!</v>
      </c>
      <c r="AD938" s="275" t="e">
        <f t="shared" si="322"/>
        <v>#VALUE!</v>
      </c>
      <c r="AE938" s="276" t="e">
        <f t="shared" si="312"/>
        <v>#VALUE!</v>
      </c>
    </row>
    <row r="939" spans="1:31">
      <c r="A939" s="133" t="e">
        <f t="shared" si="313"/>
        <v>#VALUE!</v>
      </c>
      <c r="B939" s="134" t="e">
        <f t="shared" si="314"/>
        <v>#VALUE!</v>
      </c>
      <c r="C939" s="134" t="e">
        <f t="shared" si="315"/>
        <v>#VALUE!</v>
      </c>
      <c r="D939" s="135" t="e">
        <f t="shared" si="316"/>
        <v>#VALUE!</v>
      </c>
      <c r="E939" s="150" t="e">
        <f t="shared" si="304"/>
        <v>#VALUE!</v>
      </c>
      <c r="F939" s="150" t="e">
        <f t="shared" si="305"/>
        <v>#VALUE!</v>
      </c>
      <c r="G939" s="136" t="e">
        <f t="shared" si="306"/>
        <v>#VALUE!</v>
      </c>
      <c r="H939" s="148" t="e">
        <f t="shared" si="310"/>
        <v>#VALUE!</v>
      </c>
      <c r="I939" s="148" t="e">
        <f t="shared" si="317"/>
        <v>#VALUE!</v>
      </c>
      <c r="J939" s="148" t="e">
        <f t="shared" si="307"/>
        <v>#VALUE!</v>
      </c>
      <c r="K939" s="148" t="e">
        <f t="shared" si="318"/>
        <v>#VALUE!</v>
      </c>
      <c r="L939" s="148" t="e">
        <f t="shared" si="319"/>
        <v>#VALUE!</v>
      </c>
      <c r="M939" s="148" t="e">
        <f t="shared" si="308"/>
        <v>#VALUE!</v>
      </c>
      <c r="N939" s="148" t="e">
        <f t="shared" si="311"/>
        <v>#VALUE!</v>
      </c>
      <c r="O939" s="148"/>
      <c r="P939" s="148"/>
      <c r="Q939" s="148" t="e">
        <f t="shared" si="320"/>
        <v>#VALUE!</v>
      </c>
      <c r="R939" s="148" t="e">
        <f t="shared" si="321"/>
        <v>#VALUE!</v>
      </c>
      <c r="S939" s="137" t="e">
        <f t="shared" si="309"/>
        <v>#VALUE!</v>
      </c>
      <c r="T939" s="275" t="e">
        <f t="shared" si="302"/>
        <v>#VALUE!</v>
      </c>
      <c r="U939" s="275" t="e">
        <f t="shared" si="322"/>
        <v>#VALUE!</v>
      </c>
      <c r="V939" s="275" t="e">
        <f t="shared" si="322"/>
        <v>#VALUE!</v>
      </c>
      <c r="W939" s="275" t="e">
        <f t="shared" si="322"/>
        <v>#VALUE!</v>
      </c>
      <c r="X939" s="275" t="e">
        <f t="shared" si="322"/>
        <v>#VALUE!</v>
      </c>
      <c r="Y939" s="275" t="e">
        <f t="shared" si="322"/>
        <v>#VALUE!</v>
      </c>
      <c r="Z939" s="275" t="e">
        <f t="shared" si="322"/>
        <v>#VALUE!</v>
      </c>
      <c r="AA939" s="275" t="e">
        <f t="shared" si="322"/>
        <v>#VALUE!</v>
      </c>
      <c r="AB939" s="275" t="e">
        <f t="shared" si="322"/>
        <v>#VALUE!</v>
      </c>
      <c r="AC939" s="275" t="e">
        <f t="shared" si="322"/>
        <v>#VALUE!</v>
      </c>
      <c r="AD939" s="275" t="e">
        <f t="shared" si="322"/>
        <v>#VALUE!</v>
      </c>
      <c r="AE939" s="276" t="e">
        <f t="shared" si="312"/>
        <v>#VALUE!</v>
      </c>
    </row>
    <row r="940" spans="1:31">
      <c r="A940" s="133" t="e">
        <f t="shared" si="313"/>
        <v>#VALUE!</v>
      </c>
      <c r="B940" s="134" t="e">
        <f t="shared" si="314"/>
        <v>#VALUE!</v>
      </c>
      <c r="C940" s="134" t="e">
        <f t="shared" si="315"/>
        <v>#VALUE!</v>
      </c>
      <c r="D940" s="135" t="e">
        <f t="shared" si="316"/>
        <v>#VALUE!</v>
      </c>
      <c r="E940" s="150" t="e">
        <f t="shared" si="304"/>
        <v>#VALUE!</v>
      </c>
      <c r="F940" s="150" t="e">
        <f t="shared" si="305"/>
        <v>#VALUE!</v>
      </c>
      <c r="G940" s="136" t="e">
        <f t="shared" si="306"/>
        <v>#VALUE!</v>
      </c>
      <c r="H940" s="148" t="e">
        <f t="shared" si="310"/>
        <v>#VALUE!</v>
      </c>
      <c r="I940" s="148" t="e">
        <f t="shared" si="317"/>
        <v>#VALUE!</v>
      </c>
      <c r="J940" s="148" t="e">
        <f t="shared" si="307"/>
        <v>#VALUE!</v>
      </c>
      <c r="K940" s="148" t="e">
        <f t="shared" si="318"/>
        <v>#VALUE!</v>
      </c>
      <c r="L940" s="148" t="e">
        <f t="shared" si="319"/>
        <v>#VALUE!</v>
      </c>
      <c r="M940" s="148" t="e">
        <f t="shared" si="308"/>
        <v>#VALUE!</v>
      </c>
      <c r="N940" s="148" t="e">
        <f t="shared" si="311"/>
        <v>#VALUE!</v>
      </c>
      <c r="O940" s="148"/>
      <c r="P940" s="148"/>
      <c r="Q940" s="148" t="e">
        <f t="shared" si="320"/>
        <v>#VALUE!</v>
      </c>
      <c r="R940" s="148" t="e">
        <f t="shared" si="321"/>
        <v>#VALUE!</v>
      </c>
      <c r="S940" s="137" t="e">
        <f t="shared" si="309"/>
        <v>#VALUE!</v>
      </c>
      <c r="T940" s="275" t="e">
        <f t="shared" si="302"/>
        <v>#VALUE!</v>
      </c>
      <c r="U940" s="275" t="e">
        <f t="shared" si="322"/>
        <v>#VALUE!</v>
      </c>
      <c r="V940" s="275" t="e">
        <f t="shared" si="322"/>
        <v>#VALUE!</v>
      </c>
      <c r="W940" s="275" t="e">
        <f t="shared" si="322"/>
        <v>#VALUE!</v>
      </c>
      <c r="X940" s="275" t="e">
        <f t="shared" si="322"/>
        <v>#VALUE!</v>
      </c>
      <c r="Y940" s="275" t="e">
        <f t="shared" si="322"/>
        <v>#VALUE!</v>
      </c>
      <c r="Z940" s="275" t="e">
        <f t="shared" si="322"/>
        <v>#VALUE!</v>
      </c>
      <c r="AA940" s="275" t="e">
        <f t="shared" si="322"/>
        <v>#VALUE!</v>
      </c>
      <c r="AB940" s="275" t="e">
        <f t="shared" si="322"/>
        <v>#VALUE!</v>
      </c>
      <c r="AC940" s="275" t="e">
        <f t="shared" si="322"/>
        <v>#VALUE!</v>
      </c>
      <c r="AD940" s="275" t="e">
        <f t="shared" si="322"/>
        <v>#VALUE!</v>
      </c>
      <c r="AE940" s="276" t="e">
        <f t="shared" si="312"/>
        <v>#VALUE!</v>
      </c>
    </row>
    <row r="941" spans="1:31">
      <c r="A941" s="133" t="e">
        <f t="shared" si="313"/>
        <v>#VALUE!</v>
      </c>
      <c r="B941" s="134" t="e">
        <f t="shared" si="314"/>
        <v>#VALUE!</v>
      </c>
      <c r="C941" s="134" t="e">
        <f t="shared" si="315"/>
        <v>#VALUE!</v>
      </c>
      <c r="D941" s="135" t="e">
        <f t="shared" si="316"/>
        <v>#VALUE!</v>
      </c>
      <c r="E941" s="150" t="e">
        <f t="shared" si="304"/>
        <v>#VALUE!</v>
      </c>
      <c r="F941" s="150" t="e">
        <f t="shared" si="305"/>
        <v>#VALUE!</v>
      </c>
      <c r="G941" s="136" t="e">
        <f t="shared" si="306"/>
        <v>#VALUE!</v>
      </c>
      <c r="H941" s="148" t="e">
        <f t="shared" si="310"/>
        <v>#VALUE!</v>
      </c>
      <c r="I941" s="148" t="e">
        <f t="shared" si="317"/>
        <v>#VALUE!</v>
      </c>
      <c r="J941" s="148" t="e">
        <f t="shared" si="307"/>
        <v>#VALUE!</v>
      </c>
      <c r="K941" s="148" t="e">
        <f t="shared" si="318"/>
        <v>#VALUE!</v>
      </c>
      <c r="L941" s="148" t="e">
        <f t="shared" si="319"/>
        <v>#VALUE!</v>
      </c>
      <c r="M941" s="148" t="e">
        <f t="shared" si="308"/>
        <v>#VALUE!</v>
      </c>
      <c r="N941" s="148" t="e">
        <f t="shared" si="311"/>
        <v>#VALUE!</v>
      </c>
      <c r="O941" s="148"/>
      <c r="P941" s="148"/>
      <c r="Q941" s="148" t="e">
        <f t="shared" si="320"/>
        <v>#VALUE!</v>
      </c>
      <c r="R941" s="148" t="e">
        <f t="shared" si="321"/>
        <v>#VALUE!</v>
      </c>
      <c r="S941" s="137" t="e">
        <f t="shared" si="309"/>
        <v>#VALUE!</v>
      </c>
      <c r="T941" s="275" t="e">
        <f t="shared" si="302"/>
        <v>#VALUE!</v>
      </c>
      <c r="U941" s="275" t="e">
        <f t="shared" si="322"/>
        <v>#VALUE!</v>
      </c>
      <c r="V941" s="275" t="e">
        <f t="shared" si="322"/>
        <v>#VALUE!</v>
      </c>
      <c r="W941" s="275" t="e">
        <f t="shared" si="322"/>
        <v>#VALUE!</v>
      </c>
      <c r="X941" s="275" t="e">
        <f t="shared" si="322"/>
        <v>#VALUE!</v>
      </c>
      <c r="Y941" s="275" t="e">
        <f t="shared" si="322"/>
        <v>#VALUE!</v>
      </c>
      <c r="Z941" s="275" t="e">
        <f t="shared" si="322"/>
        <v>#VALUE!</v>
      </c>
      <c r="AA941" s="275" t="e">
        <f t="shared" si="322"/>
        <v>#VALUE!</v>
      </c>
      <c r="AB941" s="275" t="e">
        <f t="shared" si="322"/>
        <v>#VALUE!</v>
      </c>
      <c r="AC941" s="275" t="e">
        <f t="shared" si="322"/>
        <v>#VALUE!</v>
      </c>
      <c r="AD941" s="275" t="e">
        <f t="shared" si="322"/>
        <v>#VALUE!</v>
      </c>
      <c r="AE941" s="276" t="e">
        <f t="shared" si="312"/>
        <v>#VALUE!</v>
      </c>
    </row>
    <row r="942" spans="1:31">
      <c r="A942" s="133" t="e">
        <f t="shared" si="313"/>
        <v>#VALUE!</v>
      </c>
      <c r="B942" s="134" t="e">
        <f t="shared" si="314"/>
        <v>#VALUE!</v>
      </c>
      <c r="C942" s="134" t="e">
        <f t="shared" si="315"/>
        <v>#VALUE!</v>
      </c>
      <c r="D942" s="135" t="e">
        <f t="shared" si="316"/>
        <v>#VALUE!</v>
      </c>
      <c r="E942" s="150" t="e">
        <f t="shared" si="304"/>
        <v>#VALUE!</v>
      </c>
      <c r="F942" s="150" t="e">
        <f t="shared" si="305"/>
        <v>#VALUE!</v>
      </c>
      <c r="G942" s="136" t="e">
        <f t="shared" si="306"/>
        <v>#VALUE!</v>
      </c>
      <c r="H942" s="148" t="e">
        <f t="shared" si="310"/>
        <v>#VALUE!</v>
      </c>
      <c r="I942" s="148" t="e">
        <f t="shared" si="317"/>
        <v>#VALUE!</v>
      </c>
      <c r="J942" s="148" t="e">
        <f t="shared" si="307"/>
        <v>#VALUE!</v>
      </c>
      <c r="K942" s="148" t="e">
        <f t="shared" si="318"/>
        <v>#VALUE!</v>
      </c>
      <c r="L942" s="148" t="e">
        <f t="shared" si="319"/>
        <v>#VALUE!</v>
      </c>
      <c r="M942" s="148" t="e">
        <f t="shared" si="308"/>
        <v>#VALUE!</v>
      </c>
      <c r="N942" s="148" t="e">
        <f t="shared" si="311"/>
        <v>#VALUE!</v>
      </c>
      <c r="O942" s="148"/>
      <c r="P942" s="148"/>
      <c r="Q942" s="148" t="e">
        <f t="shared" si="320"/>
        <v>#VALUE!</v>
      </c>
      <c r="R942" s="148" t="e">
        <f t="shared" si="321"/>
        <v>#VALUE!</v>
      </c>
      <c r="S942" s="137" t="e">
        <f t="shared" si="309"/>
        <v>#VALUE!</v>
      </c>
      <c r="T942" s="275" t="e">
        <f t="shared" si="302"/>
        <v>#VALUE!</v>
      </c>
      <c r="U942" s="275" t="e">
        <f t="shared" si="322"/>
        <v>#VALUE!</v>
      </c>
      <c r="V942" s="275" t="e">
        <f t="shared" si="322"/>
        <v>#VALUE!</v>
      </c>
      <c r="W942" s="275" t="e">
        <f t="shared" si="322"/>
        <v>#VALUE!</v>
      </c>
      <c r="X942" s="275" t="e">
        <f t="shared" si="322"/>
        <v>#VALUE!</v>
      </c>
      <c r="Y942" s="275" t="e">
        <f t="shared" si="322"/>
        <v>#VALUE!</v>
      </c>
      <c r="Z942" s="275" t="e">
        <f t="shared" si="322"/>
        <v>#VALUE!</v>
      </c>
      <c r="AA942" s="275" t="e">
        <f t="shared" si="322"/>
        <v>#VALUE!</v>
      </c>
      <c r="AB942" s="275" t="e">
        <f t="shared" si="322"/>
        <v>#VALUE!</v>
      </c>
      <c r="AC942" s="275" t="e">
        <f t="shared" si="322"/>
        <v>#VALUE!</v>
      </c>
      <c r="AD942" s="275" t="e">
        <f t="shared" si="322"/>
        <v>#VALUE!</v>
      </c>
      <c r="AE942" s="276" t="e">
        <f t="shared" si="312"/>
        <v>#VALUE!</v>
      </c>
    </row>
    <row r="943" spans="1:31">
      <c r="A943" s="133" t="e">
        <f t="shared" si="313"/>
        <v>#VALUE!</v>
      </c>
      <c r="B943" s="134" t="e">
        <f t="shared" si="314"/>
        <v>#VALUE!</v>
      </c>
      <c r="C943" s="134" t="e">
        <f t="shared" si="315"/>
        <v>#VALUE!</v>
      </c>
      <c r="D943" s="135" t="e">
        <f t="shared" si="316"/>
        <v>#VALUE!</v>
      </c>
      <c r="E943" s="150" t="e">
        <f t="shared" si="304"/>
        <v>#VALUE!</v>
      </c>
      <c r="F943" s="150" t="e">
        <f t="shared" si="305"/>
        <v>#VALUE!</v>
      </c>
      <c r="G943" s="136" t="e">
        <f t="shared" si="306"/>
        <v>#VALUE!</v>
      </c>
      <c r="H943" s="148" t="e">
        <f t="shared" si="310"/>
        <v>#VALUE!</v>
      </c>
      <c r="I943" s="148" t="e">
        <f t="shared" si="317"/>
        <v>#VALUE!</v>
      </c>
      <c r="J943" s="148" t="e">
        <f t="shared" si="307"/>
        <v>#VALUE!</v>
      </c>
      <c r="K943" s="148" t="e">
        <f t="shared" si="318"/>
        <v>#VALUE!</v>
      </c>
      <c r="L943" s="148" t="e">
        <f t="shared" si="319"/>
        <v>#VALUE!</v>
      </c>
      <c r="M943" s="148" t="e">
        <f t="shared" si="308"/>
        <v>#VALUE!</v>
      </c>
      <c r="N943" s="148" t="e">
        <f t="shared" si="311"/>
        <v>#VALUE!</v>
      </c>
      <c r="O943" s="148"/>
      <c r="P943" s="148"/>
      <c r="Q943" s="148" t="e">
        <f t="shared" si="320"/>
        <v>#VALUE!</v>
      </c>
      <c r="R943" s="148" t="e">
        <f t="shared" si="321"/>
        <v>#VALUE!</v>
      </c>
      <c r="S943" s="137" t="e">
        <f t="shared" si="309"/>
        <v>#VALUE!</v>
      </c>
      <c r="T943" s="275" t="e">
        <f t="shared" si="302"/>
        <v>#VALUE!</v>
      </c>
      <c r="U943" s="275" t="e">
        <f t="shared" si="322"/>
        <v>#VALUE!</v>
      </c>
      <c r="V943" s="275" t="e">
        <f t="shared" si="322"/>
        <v>#VALUE!</v>
      </c>
      <c r="W943" s="275" t="e">
        <f t="shared" si="322"/>
        <v>#VALUE!</v>
      </c>
      <c r="X943" s="275" t="e">
        <f t="shared" si="322"/>
        <v>#VALUE!</v>
      </c>
      <c r="Y943" s="275" t="e">
        <f t="shared" si="322"/>
        <v>#VALUE!</v>
      </c>
      <c r="Z943" s="275" t="e">
        <f t="shared" si="322"/>
        <v>#VALUE!</v>
      </c>
      <c r="AA943" s="275" t="e">
        <f t="shared" si="322"/>
        <v>#VALUE!</v>
      </c>
      <c r="AB943" s="275" t="e">
        <f t="shared" si="322"/>
        <v>#VALUE!</v>
      </c>
      <c r="AC943" s="275" t="e">
        <f t="shared" si="322"/>
        <v>#VALUE!</v>
      </c>
      <c r="AD943" s="275" t="e">
        <f t="shared" si="322"/>
        <v>#VALUE!</v>
      </c>
      <c r="AE943" s="276" t="e">
        <f t="shared" si="312"/>
        <v>#VALUE!</v>
      </c>
    </row>
    <row r="944" spans="1:31">
      <c r="A944" s="133" t="e">
        <f t="shared" si="313"/>
        <v>#VALUE!</v>
      </c>
      <c r="B944" s="134" t="e">
        <f t="shared" si="314"/>
        <v>#VALUE!</v>
      </c>
      <c r="C944" s="134" t="e">
        <f t="shared" si="315"/>
        <v>#VALUE!</v>
      </c>
      <c r="D944" s="135" t="e">
        <f t="shared" si="316"/>
        <v>#VALUE!</v>
      </c>
      <c r="E944" s="150" t="e">
        <f t="shared" si="304"/>
        <v>#VALUE!</v>
      </c>
      <c r="F944" s="150" t="e">
        <f t="shared" si="305"/>
        <v>#VALUE!</v>
      </c>
      <c r="G944" s="136" t="e">
        <f t="shared" si="306"/>
        <v>#VALUE!</v>
      </c>
      <c r="H944" s="148" t="e">
        <f t="shared" si="310"/>
        <v>#VALUE!</v>
      </c>
      <c r="I944" s="148" t="e">
        <f t="shared" si="317"/>
        <v>#VALUE!</v>
      </c>
      <c r="J944" s="148" t="e">
        <f t="shared" si="307"/>
        <v>#VALUE!</v>
      </c>
      <c r="K944" s="148" t="e">
        <f t="shared" si="318"/>
        <v>#VALUE!</v>
      </c>
      <c r="L944" s="148" t="e">
        <f t="shared" si="319"/>
        <v>#VALUE!</v>
      </c>
      <c r="M944" s="148" t="e">
        <f t="shared" si="308"/>
        <v>#VALUE!</v>
      </c>
      <c r="N944" s="148" t="e">
        <f t="shared" si="311"/>
        <v>#VALUE!</v>
      </c>
      <c r="O944" s="148"/>
      <c r="P944" s="148"/>
      <c r="Q944" s="148" t="e">
        <f t="shared" si="320"/>
        <v>#VALUE!</v>
      </c>
      <c r="R944" s="148" t="e">
        <f t="shared" si="321"/>
        <v>#VALUE!</v>
      </c>
      <c r="S944" s="137" t="e">
        <f t="shared" si="309"/>
        <v>#VALUE!</v>
      </c>
      <c r="T944" s="275" t="e">
        <f t="shared" si="302"/>
        <v>#VALUE!</v>
      </c>
      <c r="U944" s="275" t="e">
        <f t="shared" si="322"/>
        <v>#VALUE!</v>
      </c>
      <c r="V944" s="275" t="e">
        <f t="shared" si="322"/>
        <v>#VALUE!</v>
      </c>
      <c r="W944" s="275" t="e">
        <f t="shared" si="322"/>
        <v>#VALUE!</v>
      </c>
      <c r="X944" s="275" t="e">
        <f t="shared" si="322"/>
        <v>#VALUE!</v>
      </c>
      <c r="Y944" s="275" t="e">
        <f t="shared" si="322"/>
        <v>#VALUE!</v>
      </c>
      <c r="Z944" s="275" t="e">
        <f t="shared" si="322"/>
        <v>#VALUE!</v>
      </c>
      <c r="AA944" s="275" t="e">
        <f t="shared" si="322"/>
        <v>#VALUE!</v>
      </c>
      <c r="AB944" s="275" t="e">
        <f t="shared" si="322"/>
        <v>#VALUE!</v>
      </c>
      <c r="AC944" s="275" t="e">
        <f t="shared" si="322"/>
        <v>#VALUE!</v>
      </c>
      <c r="AD944" s="275" t="e">
        <f t="shared" si="322"/>
        <v>#VALUE!</v>
      </c>
      <c r="AE944" s="276" t="e">
        <f t="shared" si="312"/>
        <v>#VALUE!</v>
      </c>
    </row>
    <row r="945" spans="1:31">
      <c r="A945" s="133" t="e">
        <f t="shared" si="313"/>
        <v>#VALUE!</v>
      </c>
      <c r="B945" s="134" t="e">
        <f t="shared" si="314"/>
        <v>#VALUE!</v>
      </c>
      <c r="C945" s="134" t="e">
        <f t="shared" si="315"/>
        <v>#VALUE!</v>
      </c>
      <c r="D945" s="135" t="e">
        <f t="shared" si="316"/>
        <v>#VALUE!</v>
      </c>
      <c r="E945" s="150" t="e">
        <f t="shared" si="304"/>
        <v>#VALUE!</v>
      </c>
      <c r="F945" s="150" t="e">
        <f t="shared" si="305"/>
        <v>#VALUE!</v>
      </c>
      <c r="G945" s="136" t="e">
        <f t="shared" si="306"/>
        <v>#VALUE!</v>
      </c>
      <c r="H945" s="148" t="e">
        <f t="shared" si="310"/>
        <v>#VALUE!</v>
      </c>
      <c r="I945" s="148" t="e">
        <f t="shared" si="317"/>
        <v>#VALUE!</v>
      </c>
      <c r="J945" s="148" t="e">
        <f t="shared" si="307"/>
        <v>#VALUE!</v>
      </c>
      <c r="K945" s="148" t="e">
        <f t="shared" si="318"/>
        <v>#VALUE!</v>
      </c>
      <c r="L945" s="148" t="e">
        <f t="shared" si="319"/>
        <v>#VALUE!</v>
      </c>
      <c r="M945" s="148" t="e">
        <f t="shared" si="308"/>
        <v>#VALUE!</v>
      </c>
      <c r="N945" s="148" t="e">
        <f t="shared" si="311"/>
        <v>#VALUE!</v>
      </c>
      <c r="O945" s="148"/>
      <c r="P945" s="148"/>
      <c r="Q945" s="148" t="e">
        <f t="shared" si="320"/>
        <v>#VALUE!</v>
      </c>
      <c r="R945" s="148" t="e">
        <f t="shared" si="321"/>
        <v>#VALUE!</v>
      </c>
      <c r="S945" s="137" t="e">
        <f t="shared" si="309"/>
        <v>#VALUE!</v>
      </c>
      <c r="T945" s="275" t="e">
        <f t="shared" si="302"/>
        <v>#VALUE!</v>
      </c>
      <c r="U945" s="275" t="e">
        <f t="shared" si="322"/>
        <v>#VALUE!</v>
      </c>
      <c r="V945" s="275" t="e">
        <f t="shared" si="322"/>
        <v>#VALUE!</v>
      </c>
      <c r="W945" s="275" t="e">
        <f t="shared" si="322"/>
        <v>#VALUE!</v>
      </c>
      <c r="X945" s="275" t="e">
        <f t="shared" si="322"/>
        <v>#VALUE!</v>
      </c>
      <c r="Y945" s="275" t="e">
        <f t="shared" si="322"/>
        <v>#VALUE!</v>
      </c>
      <c r="Z945" s="275" t="e">
        <f t="shared" si="322"/>
        <v>#VALUE!</v>
      </c>
      <c r="AA945" s="275" t="e">
        <f t="shared" si="322"/>
        <v>#VALUE!</v>
      </c>
      <c r="AB945" s="275" t="e">
        <f t="shared" si="322"/>
        <v>#VALUE!</v>
      </c>
      <c r="AC945" s="275" t="e">
        <f t="shared" si="322"/>
        <v>#VALUE!</v>
      </c>
      <c r="AD945" s="275" t="e">
        <f t="shared" si="322"/>
        <v>#VALUE!</v>
      </c>
      <c r="AE945" s="276" t="e">
        <f t="shared" si="312"/>
        <v>#VALUE!</v>
      </c>
    </row>
    <row r="946" spans="1:31">
      <c r="A946" s="133" t="e">
        <f t="shared" si="313"/>
        <v>#VALUE!</v>
      </c>
      <c r="B946" s="134" t="e">
        <f t="shared" si="314"/>
        <v>#VALUE!</v>
      </c>
      <c r="C946" s="134" t="e">
        <f t="shared" si="315"/>
        <v>#VALUE!</v>
      </c>
      <c r="D946" s="135" t="e">
        <f t="shared" si="316"/>
        <v>#VALUE!</v>
      </c>
      <c r="E946" s="150" t="e">
        <f t="shared" si="304"/>
        <v>#VALUE!</v>
      </c>
      <c r="F946" s="150" t="e">
        <f t="shared" si="305"/>
        <v>#VALUE!</v>
      </c>
      <c r="G946" s="136" t="e">
        <f t="shared" si="306"/>
        <v>#VALUE!</v>
      </c>
      <c r="H946" s="148" t="e">
        <f t="shared" si="310"/>
        <v>#VALUE!</v>
      </c>
      <c r="I946" s="148" t="e">
        <f t="shared" si="317"/>
        <v>#VALUE!</v>
      </c>
      <c r="J946" s="148" t="e">
        <f t="shared" si="307"/>
        <v>#VALUE!</v>
      </c>
      <c r="K946" s="148" t="e">
        <f t="shared" si="318"/>
        <v>#VALUE!</v>
      </c>
      <c r="L946" s="148" t="e">
        <f t="shared" si="319"/>
        <v>#VALUE!</v>
      </c>
      <c r="M946" s="148" t="e">
        <f t="shared" si="308"/>
        <v>#VALUE!</v>
      </c>
      <c r="N946" s="148" t="e">
        <f t="shared" si="311"/>
        <v>#VALUE!</v>
      </c>
      <c r="O946" s="148"/>
      <c r="P946" s="148"/>
      <c r="Q946" s="148" t="e">
        <f t="shared" si="320"/>
        <v>#VALUE!</v>
      </c>
      <c r="R946" s="148" t="e">
        <f t="shared" si="321"/>
        <v>#VALUE!</v>
      </c>
      <c r="S946" s="137" t="e">
        <f t="shared" si="309"/>
        <v>#VALUE!</v>
      </c>
      <c r="T946" s="275" t="e">
        <f t="shared" si="302"/>
        <v>#VALUE!</v>
      </c>
      <c r="U946" s="275" t="e">
        <f t="shared" si="322"/>
        <v>#VALUE!</v>
      </c>
      <c r="V946" s="275" t="e">
        <f t="shared" si="322"/>
        <v>#VALUE!</v>
      </c>
      <c r="W946" s="275" t="e">
        <f t="shared" si="322"/>
        <v>#VALUE!</v>
      </c>
      <c r="X946" s="275" t="e">
        <f t="shared" si="322"/>
        <v>#VALUE!</v>
      </c>
      <c r="Y946" s="275" t="e">
        <f t="shared" si="322"/>
        <v>#VALUE!</v>
      </c>
      <c r="Z946" s="275" t="e">
        <f t="shared" si="322"/>
        <v>#VALUE!</v>
      </c>
      <c r="AA946" s="275" t="e">
        <f t="shared" si="322"/>
        <v>#VALUE!</v>
      </c>
      <c r="AB946" s="275" t="e">
        <f t="shared" si="322"/>
        <v>#VALUE!</v>
      </c>
      <c r="AC946" s="275" t="e">
        <f t="shared" si="322"/>
        <v>#VALUE!</v>
      </c>
      <c r="AD946" s="275" t="e">
        <f t="shared" si="322"/>
        <v>#VALUE!</v>
      </c>
      <c r="AE946" s="276" t="e">
        <f t="shared" si="312"/>
        <v>#VALUE!</v>
      </c>
    </row>
    <row r="947" spans="1:31">
      <c r="A947" s="133" t="e">
        <f t="shared" si="313"/>
        <v>#VALUE!</v>
      </c>
      <c r="B947" s="134" t="e">
        <f t="shared" si="314"/>
        <v>#VALUE!</v>
      </c>
      <c r="C947" s="134" t="e">
        <f t="shared" si="315"/>
        <v>#VALUE!</v>
      </c>
      <c r="D947" s="135" t="e">
        <f t="shared" si="316"/>
        <v>#VALUE!</v>
      </c>
      <c r="E947" s="150" t="e">
        <f t="shared" si="304"/>
        <v>#VALUE!</v>
      </c>
      <c r="F947" s="150" t="e">
        <f t="shared" si="305"/>
        <v>#VALUE!</v>
      </c>
      <c r="G947" s="136" t="e">
        <f t="shared" si="306"/>
        <v>#VALUE!</v>
      </c>
      <c r="H947" s="148" t="e">
        <f t="shared" si="310"/>
        <v>#VALUE!</v>
      </c>
      <c r="I947" s="148" t="e">
        <f t="shared" si="317"/>
        <v>#VALUE!</v>
      </c>
      <c r="J947" s="148" t="e">
        <f t="shared" si="307"/>
        <v>#VALUE!</v>
      </c>
      <c r="K947" s="148" t="e">
        <f t="shared" si="318"/>
        <v>#VALUE!</v>
      </c>
      <c r="L947" s="148" t="e">
        <f t="shared" si="319"/>
        <v>#VALUE!</v>
      </c>
      <c r="M947" s="148" t="e">
        <f t="shared" si="308"/>
        <v>#VALUE!</v>
      </c>
      <c r="N947" s="148" t="e">
        <f t="shared" si="311"/>
        <v>#VALUE!</v>
      </c>
      <c r="O947" s="148"/>
      <c r="P947" s="148"/>
      <c r="Q947" s="148" t="e">
        <f t="shared" si="320"/>
        <v>#VALUE!</v>
      </c>
      <c r="R947" s="148" t="e">
        <f t="shared" si="321"/>
        <v>#VALUE!</v>
      </c>
      <c r="S947" s="137" t="e">
        <f t="shared" si="309"/>
        <v>#VALUE!</v>
      </c>
      <c r="T947" s="275" t="e">
        <f t="shared" si="302"/>
        <v>#VALUE!</v>
      </c>
      <c r="U947" s="275" t="e">
        <f t="shared" si="322"/>
        <v>#VALUE!</v>
      </c>
      <c r="V947" s="275" t="e">
        <f t="shared" si="322"/>
        <v>#VALUE!</v>
      </c>
      <c r="W947" s="275" t="e">
        <f t="shared" si="322"/>
        <v>#VALUE!</v>
      </c>
      <c r="X947" s="275" t="e">
        <f t="shared" si="322"/>
        <v>#VALUE!</v>
      </c>
      <c r="Y947" s="275" t="e">
        <f t="shared" si="322"/>
        <v>#VALUE!</v>
      </c>
      <c r="Z947" s="275" t="e">
        <f t="shared" si="322"/>
        <v>#VALUE!</v>
      </c>
      <c r="AA947" s="275" t="e">
        <f t="shared" si="322"/>
        <v>#VALUE!</v>
      </c>
      <c r="AB947" s="275" t="e">
        <f t="shared" si="322"/>
        <v>#VALUE!</v>
      </c>
      <c r="AC947" s="275" t="e">
        <f t="shared" si="322"/>
        <v>#VALUE!</v>
      </c>
      <c r="AD947" s="275" t="e">
        <f t="shared" si="322"/>
        <v>#VALUE!</v>
      </c>
      <c r="AE947" s="276" t="e">
        <f t="shared" si="312"/>
        <v>#VALUE!</v>
      </c>
    </row>
    <row r="948" spans="1:31">
      <c r="A948" s="133" t="e">
        <f t="shared" si="313"/>
        <v>#VALUE!</v>
      </c>
      <c r="B948" s="134" t="e">
        <f t="shared" si="314"/>
        <v>#VALUE!</v>
      </c>
      <c r="C948" s="134" t="e">
        <f t="shared" si="315"/>
        <v>#VALUE!</v>
      </c>
      <c r="D948" s="135" t="e">
        <f t="shared" si="316"/>
        <v>#VALUE!</v>
      </c>
      <c r="E948" s="150" t="e">
        <f t="shared" si="304"/>
        <v>#VALUE!</v>
      </c>
      <c r="F948" s="150" t="e">
        <f t="shared" si="305"/>
        <v>#VALUE!</v>
      </c>
      <c r="G948" s="136" t="e">
        <f t="shared" si="306"/>
        <v>#VALUE!</v>
      </c>
      <c r="H948" s="148" t="e">
        <f t="shared" si="310"/>
        <v>#VALUE!</v>
      </c>
      <c r="I948" s="148" t="e">
        <f t="shared" si="317"/>
        <v>#VALUE!</v>
      </c>
      <c r="J948" s="148" t="e">
        <f t="shared" si="307"/>
        <v>#VALUE!</v>
      </c>
      <c r="K948" s="148" t="e">
        <f t="shared" si="318"/>
        <v>#VALUE!</v>
      </c>
      <c r="L948" s="148" t="e">
        <f t="shared" si="319"/>
        <v>#VALUE!</v>
      </c>
      <c r="M948" s="148" t="e">
        <f t="shared" si="308"/>
        <v>#VALUE!</v>
      </c>
      <c r="N948" s="148" t="e">
        <f t="shared" si="311"/>
        <v>#VALUE!</v>
      </c>
      <c r="O948" s="148"/>
      <c r="P948" s="148"/>
      <c r="Q948" s="148" t="e">
        <f t="shared" si="320"/>
        <v>#VALUE!</v>
      </c>
      <c r="R948" s="148" t="e">
        <f t="shared" si="321"/>
        <v>#VALUE!</v>
      </c>
      <c r="S948" s="137" t="e">
        <f t="shared" si="309"/>
        <v>#VALUE!</v>
      </c>
      <c r="T948" s="275" t="e">
        <f t="shared" si="302"/>
        <v>#VALUE!</v>
      </c>
      <c r="U948" s="275" t="e">
        <f t="shared" si="322"/>
        <v>#VALUE!</v>
      </c>
      <c r="V948" s="275" t="e">
        <f t="shared" si="322"/>
        <v>#VALUE!</v>
      </c>
      <c r="W948" s="275" t="e">
        <f t="shared" si="322"/>
        <v>#VALUE!</v>
      </c>
      <c r="X948" s="275" t="e">
        <f t="shared" si="322"/>
        <v>#VALUE!</v>
      </c>
      <c r="Y948" s="275" t="e">
        <f t="shared" si="322"/>
        <v>#VALUE!</v>
      </c>
      <c r="Z948" s="275" t="e">
        <f t="shared" si="322"/>
        <v>#VALUE!</v>
      </c>
      <c r="AA948" s="275" t="e">
        <f t="shared" si="322"/>
        <v>#VALUE!</v>
      </c>
      <c r="AB948" s="275" t="e">
        <f t="shared" si="322"/>
        <v>#VALUE!</v>
      </c>
      <c r="AC948" s="275" t="e">
        <f t="shared" si="322"/>
        <v>#VALUE!</v>
      </c>
      <c r="AD948" s="275" t="e">
        <f t="shared" si="322"/>
        <v>#VALUE!</v>
      </c>
      <c r="AE948" s="276" t="e">
        <f t="shared" si="312"/>
        <v>#VALUE!</v>
      </c>
    </row>
    <row r="949" spans="1:31">
      <c r="A949" s="133" t="e">
        <f t="shared" si="313"/>
        <v>#VALUE!</v>
      </c>
      <c r="B949" s="134" t="e">
        <f t="shared" si="314"/>
        <v>#VALUE!</v>
      </c>
      <c r="C949" s="134" t="e">
        <f t="shared" si="315"/>
        <v>#VALUE!</v>
      </c>
      <c r="D949" s="135" t="e">
        <f t="shared" si="316"/>
        <v>#VALUE!</v>
      </c>
      <c r="E949" s="150" t="e">
        <f t="shared" si="304"/>
        <v>#VALUE!</v>
      </c>
      <c r="F949" s="150" t="e">
        <f t="shared" si="305"/>
        <v>#VALUE!</v>
      </c>
      <c r="G949" s="136" t="e">
        <f t="shared" si="306"/>
        <v>#VALUE!</v>
      </c>
      <c r="H949" s="148" t="e">
        <f t="shared" si="310"/>
        <v>#VALUE!</v>
      </c>
      <c r="I949" s="148" t="e">
        <f t="shared" si="317"/>
        <v>#VALUE!</v>
      </c>
      <c r="J949" s="148" t="e">
        <f t="shared" si="307"/>
        <v>#VALUE!</v>
      </c>
      <c r="K949" s="148" t="e">
        <f t="shared" si="318"/>
        <v>#VALUE!</v>
      </c>
      <c r="L949" s="148" t="e">
        <f t="shared" si="319"/>
        <v>#VALUE!</v>
      </c>
      <c r="M949" s="148" t="e">
        <f t="shared" si="308"/>
        <v>#VALUE!</v>
      </c>
      <c r="N949" s="148" t="e">
        <f t="shared" si="311"/>
        <v>#VALUE!</v>
      </c>
      <c r="O949" s="148"/>
      <c r="P949" s="148"/>
      <c r="Q949" s="148" t="e">
        <f t="shared" si="320"/>
        <v>#VALUE!</v>
      </c>
      <c r="R949" s="148" t="e">
        <f t="shared" si="321"/>
        <v>#VALUE!</v>
      </c>
      <c r="S949" s="137" t="e">
        <f t="shared" si="309"/>
        <v>#VALUE!</v>
      </c>
      <c r="T949" s="275" t="e">
        <f t="shared" si="302"/>
        <v>#VALUE!</v>
      </c>
      <c r="U949" s="275" t="e">
        <f t="shared" si="322"/>
        <v>#VALUE!</v>
      </c>
      <c r="V949" s="275" t="e">
        <f t="shared" si="322"/>
        <v>#VALUE!</v>
      </c>
      <c r="W949" s="275" t="e">
        <f t="shared" si="322"/>
        <v>#VALUE!</v>
      </c>
      <c r="X949" s="275" t="e">
        <f t="shared" si="322"/>
        <v>#VALUE!</v>
      </c>
      <c r="Y949" s="275" t="e">
        <f t="shared" si="322"/>
        <v>#VALUE!</v>
      </c>
      <c r="Z949" s="275" t="e">
        <f t="shared" si="322"/>
        <v>#VALUE!</v>
      </c>
      <c r="AA949" s="275" t="e">
        <f t="shared" si="322"/>
        <v>#VALUE!</v>
      </c>
      <c r="AB949" s="275" t="e">
        <f t="shared" si="322"/>
        <v>#VALUE!</v>
      </c>
      <c r="AC949" s="275" t="e">
        <f t="shared" si="322"/>
        <v>#VALUE!</v>
      </c>
      <c r="AD949" s="275" t="e">
        <f t="shared" si="322"/>
        <v>#VALUE!</v>
      </c>
      <c r="AE949" s="276" t="e">
        <f t="shared" si="312"/>
        <v>#VALUE!</v>
      </c>
    </row>
    <row r="950" spans="1:31">
      <c r="A950" s="133" t="e">
        <f t="shared" si="313"/>
        <v>#VALUE!</v>
      </c>
      <c r="B950" s="134" t="e">
        <f t="shared" si="314"/>
        <v>#VALUE!</v>
      </c>
      <c r="C950" s="134" t="e">
        <f t="shared" si="315"/>
        <v>#VALUE!</v>
      </c>
      <c r="D950" s="135" t="e">
        <f t="shared" si="316"/>
        <v>#VALUE!</v>
      </c>
      <c r="E950" s="150" t="e">
        <f t="shared" si="304"/>
        <v>#VALUE!</v>
      </c>
      <c r="F950" s="150" t="e">
        <f t="shared" si="305"/>
        <v>#VALUE!</v>
      </c>
      <c r="G950" s="136" t="e">
        <f t="shared" si="306"/>
        <v>#VALUE!</v>
      </c>
      <c r="H950" s="148" t="e">
        <f t="shared" si="310"/>
        <v>#VALUE!</v>
      </c>
      <c r="I950" s="148" t="e">
        <f t="shared" si="317"/>
        <v>#VALUE!</v>
      </c>
      <c r="J950" s="148" t="e">
        <f t="shared" si="307"/>
        <v>#VALUE!</v>
      </c>
      <c r="K950" s="148" t="e">
        <f t="shared" si="318"/>
        <v>#VALUE!</v>
      </c>
      <c r="L950" s="148" t="e">
        <f t="shared" si="319"/>
        <v>#VALUE!</v>
      </c>
      <c r="M950" s="148" t="e">
        <f t="shared" si="308"/>
        <v>#VALUE!</v>
      </c>
      <c r="N950" s="148" t="e">
        <f t="shared" si="311"/>
        <v>#VALUE!</v>
      </c>
      <c r="O950" s="148"/>
      <c r="P950" s="148"/>
      <c r="Q950" s="148" t="e">
        <f t="shared" si="320"/>
        <v>#VALUE!</v>
      </c>
      <c r="R950" s="148" t="e">
        <f t="shared" si="321"/>
        <v>#VALUE!</v>
      </c>
      <c r="S950" s="137" t="e">
        <f t="shared" si="309"/>
        <v>#VALUE!</v>
      </c>
      <c r="T950" s="275" t="e">
        <f t="shared" si="302"/>
        <v>#VALUE!</v>
      </c>
      <c r="U950" s="275" t="e">
        <f t="shared" si="322"/>
        <v>#VALUE!</v>
      </c>
      <c r="V950" s="275" t="e">
        <f t="shared" si="322"/>
        <v>#VALUE!</v>
      </c>
      <c r="W950" s="275" t="e">
        <f t="shared" si="322"/>
        <v>#VALUE!</v>
      </c>
      <c r="X950" s="275" t="e">
        <f t="shared" si="322"/>
        <v>#VALUE!</v>
      </c>
      <c r="Y950" s="275" t="e">
        <f t="shared" si="322"/>
        <v>#VALUE!</v>
      </c>
      <c r="Z950" s="275" t="e">
        <f t="shared" si="322"/>
        <v>#VALUE!</v>
      </c>
      <c r="AA950" s="275" t="e">
        <f t="shared" si="322"/>
        <v>#VALUE!</v>
      </c>
      <c r="AB950" s="275" t="e">
        <f t="shared" si="322"/>
        <v>#VALUE!</v>
      </c>
      <c r="AC950" s="275" t="e">
        <f t="shared" si="322"/>
        <v>#VALUE!</v>
      </c>
      <c r="AD950" s="275" t="e">
        <f t="shared" si="322"/>
        <v>#VALUE!</v>
      </c>
      <c r="AE950" s="276" t="e">
        <f t="shared" si="312"/>
        <v>#VALUE!</v>
      </c>
    </row>
    <row r="951" spans="1:31">
      <c r="A951" s="133" t="e">
        <f t="shared" si="313"/>
        <v>#VALUE!</v>
      </c>
      <c r="B951" s="134" t="e">
        <f t="shared" si="314"/>
        <v>#VALUE!</v>
      </c>
      <c r="C951" s="134" t="e">
        <f t="shared" si="315"/>
        <v>#VALUE!</v>
      </c>
      <c r="D951" s="135" t="e">
        <f t="shared" si="316"/>
        <v>#VALUE!</v>
      </c>
      <c r="E951" s="150" t="e">
        <f t="shared" si="304"/>
        <v>#VALUE!</v>
      </c>
      <c r="F951" s="150" t="e">
        <f t="shared" si="305"/>
        <v>#VALUE!</v>
      </c>
      <c r="G951" s="136" t="e">
        <f t="shared" si="306"/>
        <v>#VALUE!</v>
      </c>
      <c r="H951" s="148" t="e">
        <f t="shared" si="310"/>
        <v>#VALUE!</v>
      </c>
      <c r="I951" s="148" t="e">
        <f t="shared" si="317"/>
        <v>#VALUE!</v>
      </c>
      <c r="J951" s="148" t="e">
        <f t="shared" si="307"/>
        <v>#VALUE!</v>
      </c>
      <c r="K951" s="148" t="e">
        <f t="shared" si="318"/>
        <v>#VALUE!</v>
      </c>
      <c r="L951" s="148" t="e">
        <f t="shared" si="319"/>
        <v>#VALUE!</v>
      </c>
      <c r="M951" s="148" t="e">
        <f t="shared" si="308"/>
        <v>#VALUE!</v>
      </c>
      <c r="N951" s="148" t="e">
        <f t="shared" si="311"/>
        <v>#VALUE!</v>
      </c>
      <c r="O951" s="148"/>
      <c r="P951" s="148"/>
      <c r="Q951" s="148" t="e">
        <f t="shared" si="320"/>
        <v>#VALUE!</v>
      </c>
      <c r="R951" s="148" t="e">
        <f t="shared" si="321"/>
        <v>#VALUE!</v>
      </c>
      <c r="S951" s="137" t="e">
        <f t="shared" si="309"/>
        <v>#VALUE!</v>
      </c>
      <c r="T951" s="275" t="e">
        <f t="shared" si="302"/>
        <v>#VALUE!</v>
      </c>
      <c r="U951" s="275" t="e">
        <f t="shared" si="322"/>
        <v>#VALUE!</v>
      </c>
      <c r="V951" s="275" t="e">
        <f t="shared" si="322"/>
        <v>#VALUE!</v>
      </c>
      <c r="W951" s="275" t="e">
        <f t="shared" si="322"/>
        <v>#VALUE!</v>
      </c>
      <c r="X951" s="275" t="e">
        <f t="shared" si="322"/>
        <v>#VALUE!</v>
      </c>
      <c r="Y951" s="275" t="e">
        <f t="shared" si="322"/>
        <v>#VALUE!</v>
      </c>
      <c r="Z951" s="275" t="e">
        <f t="shared" si="322"/>
        <v>#VALUE!</v>
      </c>
      <c r="AA951" s="275" t="e">
        <f t="shared" si="322"/>
        <v>#VALUE!</v>
      </c>
      <c r="AB951" s="275" t="e">
        <f t="shared" si="322"/>
        <v>#VALUE!</v>
      </c>
      <c r="AC951" s="275" t="e">
        <f t="shared" si="322"/>
        <v>#VALUE!</v>
      </c>
      <c r="AD951" s="275" t="e">
        <f t="shared" si="322"/>
        <v>#VALUE!</v>
      </c>
      <c r="AE951" s="276" t="e">
        <f t="shared" si="312"/>
        <v>#VALUE!</v>
      </c>
    </row>
    <row r="952" spans="1:31">
      <c r="A952" s="133" t="e">
        <f t="shared" si="313"/>
        <v>#VALUE!</v>
      </c>
      <c r="B952" s="134" t="e">
        <f t="shared" si="314"/>
        <v>#VALUE!</v>
      </c>
      <c r="C952" s="134" t="e">
        <f t="shared" si="315"/>
        <v>#VALUE!</v>
      </c>
      <c r="D952" s="135" t="e">
        <f t="shared" si="316"/>
        <v>#VALUE!</v>
      </c>
      <c r="E952" s="150" t="e">
        <f t="shared" si="304"/>
        <v>#VALUE!</v>
      </c>
      <c r="F952" s="150" t="e">
        <f t="shared" si="305"/>
        <v>#VALUE!</v>
      </c>
      <c r="G952" s="136" t="e">
        <f t="shared" si="306"/>
        <v>#VALUE!</v>
      </c>
      <c r="H952" s="148" t="e">
        <f t="shared" si="310"/>
        <v>#VALUE!</v>
      </c>
      <c r="I952" s="148" t="e">
        <f t="shared" si="317"/>
        <v>#VALUE!</v>
      </c>
      <c r="J952" s="148" t="e">
        <f t="shared" si="307"/>
        <v>#VALUE!</v>
      </c>
      <c r="K952" s="148" t="e">
        <f t="shared" si="318"/>
        <v>#VALUE!</v>
      </c>
      <c r="L952" s="148" t="e">
        <f t="shared" si="319"/>
        <v>#VALUE!</v>
      </c>
      <c r="M952" s="148" t="e">
        <f t="shared" si="308"/>
        <v>#VALUE!</v>
      </c>
      <c r="N952" s="148" t="e">
        <f t="shared" si="311"/>
        <v>#VALUE!</v>
      </c>
      <c r="O952" s="148"/>
      <c r="P952" s="148"/>
      <c r="Q952" s="148" t="e">
        <f t="shared" si="320"/>
        <v>#VALUE!</v>
      </c>
      <c r="R952" s="148" t="e">
        <f t="shared" si="321"/>
        <v>#VALUE!</v>
      </c>
      <c r="S952" s="137" t="e">
        <f t="shared" si="309"/>
        <v>#VALUE!</v>
      </c>
      <c r="T952" s="275" t="e">
        <f t="shared" si="302"/>
        <v>#VALUE!</v>
      </c>
      <c r="U952" s="275" t="e">
        <f t="shared" si="322"/>
        <v>#VALUE!</v>
      </c>
      <c r="V952" s="275" t="e">
        <f t="shared" si="322"/>
        <v>#VALUE!</v>
      </c>
      <c r="W952" s="275" t="e">
        <f t="shared" si="322"/>
        <v>#VALUE!</v>
      </c>
      <c r="X952" s="275" t="e">
        <f t="shared" si="322"/>
        <v>#VALUE!</v>
      </c>
      <c r="Y952" s="275" t="e">
        <f t="shared" si="322"/>
        <v>#VALUE!</v>
      </c>
      <c r="Z952" s="275" t="e">
        <f t="shared" si="322"/>
        <v>#VALUE!</v>
      </c>
      <c r="AA952" s="275" t="e">
        <f t="shared" si="322"/>
        <v>#VALUE!</v>
      </c>
      <c r="AB952" s="275" t="e">
        <f t="shared" si="322"/>
        <v>#VALUE!</v>
      </c>
      <c r="AC952" s="275" t="e">
        <f t="shared" si="322"/>
        <v>#VALUE!</v>
      </c>
      <c r="AD952" s="275" t="e">
        <f t="shared" si="322"/>
        <v>#VALUE!</v>
      </c>
      <c r="AE952" s="276" t="e">
        <f t="shared" si="312"/>
        <v>#VALUE!</v>
      </c>
    </row>
    <row r="953" spans="1:31">
      <c r="A953" s="133" t="e">
        <f t="shared" si="313"/>
        <v>#VALUE!</v>
      </c>
      <c r="B953" s="134" t="e">
        <f t="shared" si="314"/>
        <v>#VALUE!</v>
      </c>
      <c r="C953" s="134" t="e">
        <f t="shared" si="315"/>
        <v>#VALUE!</v>
      </c>
      <c r="D953" s="135" t="e">
        <f t="shared" si="316"/>
        <v>#VALUE!</v>
      </c>
      <c r="E953" s="150" t="e">
        <f t="shared" si="304"/>
        <v>#VALUE!</v>
      </c>
      <c r="F953" s="150" t="e">
        <f t="shared" si="305"/>
        <v>#VALUE!</v>
      </c>
      <c r="G953" s="136" t="e">
        <f t="shared" si="306"/>
        <v>#VALUE!</v>
      </c>
      <c r="H953" s="148" t="e">
        <f t="shared" si="310"/>
        <v>#VALUE!</v>
      </c>
      <c r="I953" s="148" t="e">
        <f t="shared" si="317"/>
        <v>#VALUE!</v>
      </c>
      <c r="J953" s="148" t="e">
        <f t="shared" si="307"/>
        <v>#VALUE!</v>
      </c>
      <c r="K953" s="148" t="e">
        <f t="shared" si="318"/>
        <v>#VALUE!</v>
      </c>
      <c r="L953" s="148" t="e">
        <f t="shared" si="319"/>
        <v>#VALUE!</v>
      </c>
      <c r="M953" s="148" t="e">
        <f t="shared" si="308"/>
        <v>#VALUE!</v>
      </c>
      <c r="N953" s="148" t="e">
        <f t="shared" si="311"/>
        <v>#VALUE!</v>
      </c>
      <c r="O953" s="148"/>
      <c r="P953" s="148"/>
      <c r="Q953" s="148" t="e">
        <f t="shared" si="320"/>
        <v>#VALUE!</v>
      </c>
      <c r="R953" s="148" t="e">
        <f t="shared" si="321"/>
        <v>#VALUE!</v>
      </c>
      <c r="S953" s="137" t="e">
        <f t="shared" si="309"/>
        <v>#VALUE!</v>
      </c>
      <c r="T953" s="275" t="e">
        <f t="shared" si="302"/>
        <v>#VALUE!</v>
      </c>
      <c r="U953" s="275" t="e">
        <f t="shared" si="322"/>
        <v>#VALUE!</v>
      </c>
      <c r="V953" s="275" t="e">
        <f t="shared" si="322"/>
        <v>#VALUE!</v>
      </c>
      <c r="W953" s="275" t="e">
        <f t="shared" si="322"/>
        <v>#VALUE!</v>
      </c>
      <c r="X953" s="275" t="e">
        <f t="shared" si="322"/>
        <v>#VALUE!</v>
      </c>
      <c r="Y953" s="275" t="e">
        <f t="shared" si="322"/>
        <v>#VALUE!</v>
      </c>
      <c r="Z953" s="275" t="e">
        <f t="shared" si="322"/>
        <v>#VALUE!</v>
      </c>
      <c r="AA953" s="275" t="e">
        <f t="shared" si="322"/>
        <v>#VALUE!</v>
      </c>
      <c r="AB953" s="275" t="e">
        <f t="shared" si="322"/>
        <v>#VALUE!</v>
      </c>
      <c r="AC953" s="275" t="e">
        <f t="shared" si="322"/>
        <v>#VALUE!</v>
      </c>
      <c r="AD953" s="275" t="e">
        <f t="shared" si="322"/>
        <v>#VALUE!</v>
      </c>
      <c r="AE953" s="276" t="e">
        <f t="shared" si="312"/>
        <v>#VALUE!</v>
      </c>
    </row>
    <row r="954" spans="1:31">
      <c r="A954" s="133" t="e">
        <f t="shared" si="313"/>
        <v>#VALUE!</v>
      </c>
      <c r="B954" s="134" t="e">
        <f t="shared" si="314"/>
        <v>#VALUE!</v>
      </c>
      <c r="C954" s="134" t="e">
        <f t="shared" si="315"/>
        <v>#VALUE!</v>
      </c>
      <c r="D954" s="135" t="e">
        <f t="shared" si="316"/>
        <v>#VALUE!</v>
      </c>
      <c r="E954" s="150" t="e">
        <f t="shared" si="304"/>
        <v>#VALUE!</v>
      </c>
      <c r="F954" s="150" t="e">
        <f t="shared" si="305"/>
        <v>#VALUE!</v>
      </c>
      <c r="G954" s="136" t="e">
        <f t="shared" si="306"/>
        <v>#VALUE!</v>
      </c>
      <c r="H954" s="148" t="e">
        <f t="shared" si="310"/>
        <v>#VALUE!</v>
      </c>
      <c r="I954" s="148" t="e">
        <f t="shared" si="317"/>
        <v>#VALUE!</v>
      </c>
      <c r="J954" s="148" t="e">
        <f t="shared" si="307"/>
        <v>#VALUE!</v>
      </c>
      <c r="K954" s="148" t="e">
        <f t="shared" si="318"/>
        <v>#VALUE!</v>
      </c>
      <c r="L954" s="148" t="e">
        <f t="shared" si="319"/>
        <v>#VALUE!</v>
      </c>
      <c r="M954" s="148" t="e">
        <f t="shared" si="308"/>
        <v>#VALUE!</v>
      </c>
      <c r="N954" s="148" t="e">
        <f t="shared" si="311"/>
        <v>#VALUE!</v>
      </c>
      <c r="O954" s="148"/>
      <c r="P954" s="148"/>
      <c r="Q954" s="148" t="e">
        <f t="shared" si="320"/>
        <v>#VALUE!</v>
      </c>
      <c r="R954" s="148" t="e">
        <f t="shared" si="321"/>
        <v>#VALUE!</v>
      </c>
      <c r="S954" s="137" t="e">
        <f t="shared" si="309"/>
        <v>#VALUE!</v>
      </c>
      <c r="T954" s="275" t="e">
        <f t="shared" si="302"/>
        <v>#VALUE!</v>
      </c>
      <c r="U954" s="275" t="e">
        <f t="shared" si="322"/>
        <v>#VALUE!</v>
      </c>
      <c r="V954" s="275" t="e">
        <f t="shared" si="322"/>
        <v>#VALUE!</v>
      </c>
      <c r="W954" s="275" t="e">
        <f t="shared" si="322"/>
        <v>#VALUE!</v>
      </c>
      <c r="X954" s="275" t="e">
        <f t="shared" si="322"/>
        <v>#VALUE!</v>
      </c>
      <c r="Y954" s="275" t="e">
        <f t="shared" si="322"/>
        <v>#VALUE!</v>
      </c>
      <c r="Z954" s="275" t="e">
        <f t="shared" si="322"/>
        <v>#VALUE!</v>
      </c>
      <c r="AA954" s="275" t="e">
        <f t="shared" si="322"/>
        <v>#VALUE!</v>
      </c>
      <c r="AB954" s="275" t="e">
        <f t="shared" si="322"/>
        <v>#VALUE!</v>
      </c>
      <c r="AC954" s="275" t="e">
        <f t="shared" si="322"/>
        <v>#VALUE!</v>
      </c>
      <c r="AD954" s="275" t="e">
        <f t="shared" si="322"/>
        <v>#VALUE!</v>
      </c>
      <c r="AE954" s="276" t="e">
        <f t="shared" si="312"/>
        <v>#VALUE!</v>
      </c>
    </row>
    <row r="955" spans="1:31">
      <c r="A955" s="133" t="e">
        <f t="shared" si="313"/>
        <v>#VALUE!</v>
      </c>
      <c r="B955" s="134" t="e">
        <f t="shared" si="314"/>
        <v>#VALUE!</v>
      </c>
      <c r="C955" s="134" t="e">
        <f t="shared" si="315"/>
        <v>#VALUE!</v>
      </c>
      <c r="D955" s="135" t="e">
        <f t="shared" si="316"/>
        <v>#VALUE!</v>
      </c>
      <c r="E955" s="150" t="e">
        <f t="shared" si="304"/>
        <v>#VALUE!</v>
      </c>
      <c r="F955" s="150" t="e">
        <f t="shared" si="305"/>
        <v>#VALUE!</v>
      </c>
      <c r="G955" s="136" t="e">
        <f t="shared" si="306"/>
        <v>#VALUE!</v>
      </c>
      <c r="H955" s="148" t="e">
        <f t="shared" si="310"/>
        <v>#VALUE!</v>
      </c>
      <c r="I955" s="148" t="e">
        <f t="shared" si="317"/>
        <v>#VALUE!</v>
      </c>
      <c r="J955" s="148" t="e">
        <f t="shared" si="307"/>
        <v>#VALUE!</v>
      </c>
      <c r="K955" s="148" t="e">
        <f t="shared" si="318"/>
        <v>#VALUE!</v>
      </c>
      <c r="L955" s="148" t="e">
        <f t="shared" si="319"/>
        <v>#VALUE!</v>
      </c>
      <c r="M955" s="148" t="e">
        <f t="shared" si="308"/>
        <v>#VALUE!</v>
      </c>
      <c r="N955" s="148" t="e">
        <f t="shared" si="311"/>
        <v>#VALUE!</v>
      </c>
      <c r="O955" s="148"/>
      <c r="P955" s="148"/>
      <c r="Q955" s="148" t="e">
        <f t="shared" si="320"/>
        <v>#VALUE!</v>
      </c>
      <c r="R955" s="148" t="e">
        <f t="shared" si="321"/>
        <v>#VALUE!</v>
      </c>
      <c r="S955" s="137" t="e">
        <f t="shared" si="309"/>
        <v>#VALUE!</v>
      </c>
      <c r="T955" s="275" t="e">
        <f t="shared" si="302"/>
        <v>#VALUE!</v>
      </c>
      <c r="U955" s="275" t="e">
        <f t="shared" si="322"/>
        <v>#VALUE!</v>
      </c>
      <c r="V955" s="275" t="e">
        <f t="shared" si="322"/>
        <v>#VALUE!</v>
      </c>
      <c r="W955" s="275" t="e">
        <f t="shared" si="322"/>
        <v>#VALUE!</v>
      </c>
      <c r="X955" s="275" t="e">
        <f t="shared" si="322"/>
        <v>#VALUE!</v>
      </c>
      <c r="Y955" s="275" t="e">
        <f t="shared" si="322"/>
        <v>#VALUE!</v>
      </c>
      <c r="Z955" s="275" t="e">
        <f t="shared" si="322"/>
        <v>#VALUE!</v>
      </c>
      <c r="AA955" s="275" t="e">
        <f t="shared" si="322"/>
        <v>#VALUE!</v>
      </c>
      <c r="AB955" s="275" t="e">
        <f t="shared" si="322"/>
        <v>#VALUE!</v>
      </c>
      <c r="AC955" s="275" t="e">
        <f t="shared" si="322"/>
        <v>#VALUE!</v>
      </c>
      <c r="AD955" s="275" t="e">
        <f t="shared" si="322"/>
        <v>#VALUE!</v>
      </c>
      <c r="AE955" s="276" t="e">
        <f t="shared" si="312"/>
        <v>#VALUE!</v>
      </c>
    </row>
    <row r="956" spans="1:31">
      <c r="A956" s="133" t="e">
        <f t="shared" si="313"/>
        <v>#VALUE!</v>
      </c>
      <c r="B956" s="134" t="e">
        <f t="shared" si="314"/>
        <v>#VALUE!</v>
      </c>
      <c r="C956" s="134" t="e">
        <f t="shared" si="315"/>
        <v>#VALUE!</v>
      </c>
      <c r="D956" s="135" t="e">
        <f t="shared" si="316"/>
        <v>#VALUE!</v>
      </c>
      <c r="E956" s="150" t="e">
        <f t="shared" si="304"/>
        <v>#VALUE!</v>
      </c>
      <c r="F956" s="150" t="e">
        <f t="shared" si="305"/>
        <v>#VALUE!</v>
      </c>
      <c r="G956" s="136" t="e">
        <f t="shared" si="306"/>
        <v>#VALUE!</v>
      </c>
      <c r="H956" s="148" t="e">
        <f t="shared" si="310"/>
        <v>#VALUE!</v>
      </c>
      <c r="I956" s="148" t="e">
        <f t="shared" si="317"/>
        <v>#VALUE!</v>
      </c>
      <c r="J956" s="148" t="e">
        <f t="shared" si="307"/>
        <v>#VALUE!</v>
      </c>
      <c r="K956" s="148" t="e">
        <f t="shared" si="318"/>
        <v>#VALUE!</v>
      </c>
      <c r="L956" s="148" t="e">
        <f t="shared" si="319"/>
        <v>#VALUE!</v>
      </c>
      <c r="M956" s="148" t="e">
        <f t="shared" si="308"/>
        <v>#VALUE!</v>
      </c>
      <c r="N956" s="148" t="e">
        <f t="shared" si="311"/>
        <v>#VALUE!</v>
      </c>
      <c r="O956" s="148"/>
      <c r="P956" s="148"/>
      <c r="Q956" s="148" t="e">
        <f t="shared" si="320"/>
        <v>#VALUE!</v>
      </c>
      <c r="R956" s="148" t="e">
        <f t="shared" si="321"/>
        <v>#VALUE!</v>
      </c>
      <c r="S956" s="137" t="e">
        <f t="shared" si="309"/>
        <v>#VALUE!</v>
      </c>
      <c r="T956" s="275" t="e">
        <f t="shared" si="302"/>
        <v>#VALUE!</v>
      </c>
      <c r="U956" s="275" t="e">
        <f t="shared" si="322"/>
        <v>#VALUE!</v>
      </c>
      <c r="V956" s="275" t="e">
        <f t="shared" si="322"/>
        <v>#VALUE!</v>
      </c>
      <c r="W956" s="275" t="e">
        <f t="shared" si="322"/>
        <v>#VALUE!</v>
      </c>
      <c r="X956" s="275" t="e">
        <f t="shared" si="322"/>
        <v>#VALUE!</v>
      </c>
      <c r="Y956" s="275" t="e">
        <f t="shared" si="322"/>
        <v>#VALUE!</v>
      </c>
      <c r="Z956" s="275" t="e">
        <f t="shared" si="322"/>
        <v>#VALUE!</v>
      </c>
      <c r="AA956" s="275" t="e">
        <f t="shared" si="322"/>
        <v>#VALUE!</v>
      </c>
      <c r="AB956" s="275" t="e">
        <f t="shared" si="322"/>
        <v>#VALUE!</v>
      </c>
      <c r="AC956" s="275" t="e">
        <f t="shared" si="322"/>
        <v>#VALUE!</v>
      </c>
      <c r="AD956" s="275" t="e">
        <f t="shared" si="322"/>
        <v>#VALUE!</v>
      </c>
      <c r="AE956" s="276" t="e">
        <f t="shared" si="312"/>
        <v>#VALUE!</v>
      </c>
    </row>
    <row r="957" spans="1:31">
      <c r="A957" s="133" t="e">
        <f t="shared" si="313"/>
        <v>#VALUE!</v>
      </c>
      <c r="B957" s="134" t="e">
        <f t="shared" si="314"/>
        <v>#VALUE!</v>
      </c>
      <c r="C957" s="134" t="e">
        <f t="shared" si="315"/>
        <v>#VALUE!</v>
      </c>
      <c r="D957" s="135" t="e">
        <f t="shared" si="316"/>
        <v>#VALUE!</v>
      </c>
      <c r="E957" s="150" t="e">
        <f t="shared" si="304"/>
        <v>#VALUE!</v>
      </c>
      <c r="F957" s="150" t="e">
        <f t="shared" si="305"/>
        <v>#VALUE!</v>
      </c>
      <c r="G957" s="136" t="e">
        <f t="shared" si="306"/>
        <v>#VALUE!</v>
      </c>
      <c r="H957" s="148" t="e">
        <f t="shared" si="310"/>
        <v>#VALUE!</v>
      </c>
      <c r="I957" s="148" t="e">
        <f t="shared" si="317"/>
        <v>#VALUE!</v>
      </c>
      <c r="J957" s="148" t="e">
        <f t="shared" si="307"/>
        <v>#VALUE!</v>
      </c>
      <c r="K957" s="148" t="e">
        <f t="shared" si="318"/>
        <v>#VALUE!</v>
      </c>
      <c r="L957" s="148" t="e">
        <f t="shared" si="319"/>
        <v>#VALUE!</v>
      </c>
      <c r="M957" s="148" t="e">
        <f t="shared" si="308"/>
        <v>#VALUE!</v>
      </c>
      <c r="N957" s="148" t="e">
        <f t="shared" si="311"/>
        <v>#VALUE!</v>
      </c>
      <c r="O957" s="148"/>
      <c r="P957" s="148"/>
      <c r="Q957" s="148" t="e">
        <f t="shared" si="320"/>
        <v>#VALUE!</v>
      </c>
      <c r="R957" s="148" t="e">
        <f t="shared" si="321"/>
        <v>#VALUE!</v>
      </c>
      <c r="S957" s="137" t="e">
        <f t="shared" si="309"/>
        <v>#VALUE!</v>
      </c>
      <c r="T957" s="275" t="e">
        <f t="shared" si="302"/>
        <v>#VALUE!</v>
      </c>
      <c r="U957" s="275" t="e">
        <f t="shared" si="322"/>
        <v>#VALUE!</v>
      </c>
      <c r="V957" s="275" t="e">
        <f t="shared" si="322"/>
        <v>#VALUE!</v>
      </c>
      <c r="W957" s="275" t="e">
        <f t="shared" si="322"/>
        <v>#VALUE!</v>
      </c>
      <c r="X957" s="275" t="e">
        <f t="shared" si="322"/>
        <v>#VALUE!</v>
      </c>
      <c r="Y957" s="275" t="e">
        <f t="shared" si="322"/>
        <v>#VALUE!</v>
      </c>
      <c r="Z957" s="275" t="e">
        <f t="shared" si="322"/>
        <v>#VALUE!</v>
      </c>
      <c r="AA957" s="275" t="e">
        <f t="shared" si="322"/>
        <v>#VALUE!</v>
      </c>
      <c r="AB957" s="275" t="e">
        <f t="shared" si="322"/>
        <v>#VALUE!</v>
      </c>
      <c r="AC957" s="275" t="e">
        <f t="shared" si="322"/>
        <v>#VALUE!</v>
      </c>
      <c r="AD957" s="275" t="e">
        <f t="shared" si="322"/>
        <v>#VALUE!</v>
      </c>
      <c r="AE957" s="276" t="e">
        <f t="shared" si="312"/>
        <v>#VALUE!</v>
      </c>
    </row>
    <row r="958" spans="1:31">
      <c r="A958" s="133" t="e">
        <f t="shared" si="313"/>
        <v>#VALUE!</v>
      </c>
      <c r="B958" s="134" t="e">
        <f t="shared" si="314"/>
        <v>#VALUE!</v>
      </c>
      <c r="C958" s="134" t="e">
        <f t="shared" si="315"/>
        <v>#VALUE!</v>
      </c>
      <c r="D958" s="135" t="e">
        <f t="shared" si="316"/>
        <v>#VALUE!</v>
      </c>
      <c r="E958" s="150" t="e">
        <f t="shared" si="304"/>
        <v>#VALUE!</v>
      </c>
      <c r="F958" s="150" t="e">
        <f t="shared" si="305"/>
        <v>#VALUE!</v>
      </c>
      <c r="G958" s="136" t="e">
        <f t="shared" si="306"/>
        <v>#VALUE!</v>
      </c>
      <c r="H958" s="148" t="e">
        <f t="shared" si="310"/>
        <v>#VALUE!</v>
      </c>
      <c r="I958" s="148" t="e">
        <f t="shared" si="317"/>
        <v>#VALUE!</v>
      </c>
      <c r="J958" s="148" t="e">
        <f t="shared" si="307"/>
        <v>#VALUE!</v>
      </c>
      <c r="K958" s="148" t="e">
        <f t="shared" si="318"/>
        <v>#VALUE!</v>
      </c>
      <c r="L958" s="148" t="e">
        <f t="shared" si="319"/>
        <v>#VALUE!</v>
      </c>
      <c r="M958" s="148" t="e">
        <f t="shared" si="308"/>
        <v>#VALUE!</v>
      </c>
      <c r="N958" s="148" t="e">
        <f t="shared" si="311"/>
        <v>#VALUE!</v>
      </c>
      <c r="O958" s="148"/>
      <c r="P958" s="148"/>
      <c r="Q958" s="148" t="e">
        <f t="shared" si="320"/>
        <v>#VALUE!</v>
      </c>
      <c r="R958" s="148" t="e">
        <f t="shared" si="321"/>
        <v>#VALUE!</v>
      </c>
      <c r="S958" s="137" t="e">
        <f t="shared" si="309"/>
        <v>#VALUE!</v>
      </c>
      <c r="T958" s="275" t="e">
        <f t="shared" si="302"/>
        <v>#VALUE!</v>
      </c>
      <c r="U958" s="275" t="e">
        <f t="shared" si="322"/>
        <v>#VALUE!</v>
      </c>
      <c r="V958" s="275" t="e">
        <f t="shared" si="322"/>
        <v>#VALUE!</v>
      </c>
      <c r="W958" s="275" t="e">
        <f t="shared" si="322"/>
        <v>#VALUE!</v>
      </c>
      <c r="X958" s="275" t="e">
        <f t="shared" si="322"/>
        <v>#VALUE!</v>
      </c>
      <c r="Y958" s="275" t="e">
        <f t="shared" si="322"/>
        <v>#VALUE!</v>
      </c>
      <c r="Z958" s="275" t="e">
        <f t="shared" si="322"/>
        <v>#VALUE!</v>
      </c>
      <c r="AA958" s="275" t="e">
        <f t="shared" si="322"/>
        <v>#VALUE!</v>
      </c>
      <c r="AB958" s="275" t="e">
        <f t="shared" si="322"/>
        <v>#VALUE!</v>
      </c>
      <c r="AC958" s="275" t="e">
        <f t="shared" si="322"/>
        <v>#VALUE!</v>
      </c>
      <c r="AD958" s="275" t="e">
        <f t="shared" si="322"/>
        <v>#VALUE!</v>
      </c>
      <c r="AE958" s="276" t="e">
        <f t="shared" si="312"/>
        <v>#VALUE!</v>
      </c>
    </row>
    <row r="959" spans="1:31">
      <c r="A959" s="133" t="e">
        <f t="shared" si="313"/>
        <v>#VALUE!</v>
      </c>
      <c r="B959" s="134" t="e">
        <f t="shared" si="314"/>
        <v>#VALUE!</v>
      </c>
      <c r="C959" s="134" t="e">
        <f t="shared" si="315"/>
        <v>#VALUE!</v>
      </c>
      <c r="D959" s="135" t="e">
        <f t="shared" si="316"/>
        <v>#VALUE!</v>
      </c>
      <c r="E959" s="150" t="e">
        <f t="shared" si="304"/>
        <v>#VALUE!</v>
      </c>
      <c r="F959" s="150" t="e">
        <f t="shared" si="305"/>
        <v>#VALUE!</v>
      </c>
      <c r="G959" s="136" t="e">
        <f t="shared" si="306"/>
        <v>#VALUE!</v>
      </c>
      <c r="H959" s="148" t="e">
        <f t="shared" si="310"/>
        <v>#VALUE!</v>
      </c>
      <c r="I959" s="148" t="e">
        <f t="shared" si="317"/>
        <v>#VALUE!</v>
      </c>
      <c r="J959" s="148" t="e">
        <f t="shared" si="307"/>
        <v>#VALUE!</v>
      </c>
      <c r="K959" s="148" t="e">
        <f t="shared" si="318"/>
        <v>#VALUE!</v>
      </c>
      <c r="L959" s="148" t="e">
        <f t="shared" si="319"/>
        <v>#VALUE!</v>
      </c>
      <c r="M959" s="148" t="e">
        <f t="shared" si="308"/>
        <v>#VALUE!</v>
      </c>
      <c r="N959" s="148" t="e">
        <f t="shared" si="311"/>
        <v>#VALUE!</v>
      </c>
      <c r="O959" s="148"/>
      <c r="P959" s="148"/>
      <c r="Q959" s="148" t="e">
        <f t="shared" si="320"/>
        <v>#VALUE!</v>
      </c>
      <c r="R959" s="148" t="e">
        <f t="shared" si="321"/>
        <v>#VALUE!</v>
      </c>
      <c r="S959" s="137" t="e">
        <f t="shared" si="309"/>
        <v>#VALUE!</v>
      </c>
      <c r="T959" s="275" t="e">
        <f t="shared" si="302"/>
        <v>#VALUE!</v>
      </c>
      <c r="U959" s="275" t="e">
        <f t="shared" si="322"/>
        <v>#VALUE!</v>
      </c>
      <c r="V959" s="275" t="e">
        <f t="shared" si="322"/>
        <v>#VALUE!</v>
      </c>
      <c r="W959" s="275" t="e">
        <f t="shared" si="322"/>
        <v>#VALUE!</v>
      </c>
      <c r="X959" s="275" t="e">
        <f t="shared" si="322"/>
        <v>#VALUE!</v>
      </c>
      <c r="Y959" s="275" t="e">
        <f t="shared" si="322"/>
        <v>#VALUE!</v>
      </c>
      <c r="Z959" s="275" t="e">
        <f t="shared" si="322"/>
        <v>#VALUE!</v>
      </c>
      <c r="AA959" s="275" t="e">
        <f t="shared" si="322"/>
        <v>#VALUE!</v>
      </c>
      <c r="AB959" s="275" t="e">
        <f t="shared" si="322"/>
        <v>#VALUE!</v>
      </c>
      <c r="AC959" s="275" t="e">
        <f t="shared" si="322"/>
        <v>#VALUE!</v>
      </c>
      <c r="AD959" s="275" t="e">
        <f t="shared" si="322"/>
        <v>#VALUE!</v>
      </c>
      <c r="AE959" s="276" t="e">
        <f t="shared" si="312"/>
        <v>#VALUE!</v>
      </c>
    </row>
    <row r="960" spans="1:31">
      <c r="A960" s="133" t="e">
        <f t="shared" si="313"/>
        <v>#VALUE!</v>
      </c>
      <c r="B960" s="134" t="e">
        <f t="shared" si="314"/>
        <v>#VALUE!</v>
      </c>
      <c r="C960" s="134" t="e">
        <f t="shared" si="315"/>
        <v>#VALUE!</v>
      </c>
      <c r="D960" s="135" t="e">
        <f t="shared" si="316"/>
        <v>#VALUE!</v>
      </c>
      <c r="E960" s="150" t="e">
        <f t="shared" si="304"/>
        <v>#VALUE!</v>
      </c>
      <c r="F960" s="150" t="e">
        <f t="shared" si="305"/>
        <v>#VALUE!</v>
      </c>
      <c r="G960" s="136" t="e">
        <f t="shared" si="306"/>
        <v>#VALUE!</v>
      </c>
      <c r="H960" s="148" t="e">
        <f t="shared" si="310"/>
        <v>#VALUE!</v>
      </c>
      <c r="I960" s="148" t="e">
        <f t="shared" si="317"/>
        <v>#VALUE!</v>
      </c>
      <c r="J960" s="148" t="e">
        <f t="shared" si="307"/>
        <v>#VALUE!</v>
      </c>
      <c r="K960" s="148" t="e">
        <f t="shared" si="318"/>
        <v>#VALUE!</v>
      </c>
      <c r="L960" s="148" t="e">
        <f t="shared" si="319"/>
        <v>#VALUE!</v>
      </c>
      <c r="M960" s="148" t="e">
        <f t="shared" si="308"/>
        <v>#VALUE!</v>
      </c>
      <c r="N960" s="148" t="e">
        <f t="shared" si="311"/>
        <v>#VALUE!</v>
      </c>
      <c r="O960" s="148"/>
      <c r="P960" s="148"/>
      <c r="Q960" s="148" t="e">
        <f t="shared" si="320"/>
        <v>#VALUE!</v>
      </c>
      <c r="R960" s="148" t="e">
        <f t="shared" si="321"/>
        <v>#VALUE!</v>
      </c>
      <c r="S960" s="137" t="e">
        <f t="shared" si="309"/>
        <v>#VALUE!</v>
      </c>
      <c r="T960" s="275" t="e">
        <f t="shared" si="302"/>
        <v>#VALUE!</v>
      </c>
      <c r="U960" s="275" t="e">
        <f t="shared" si="322"/>
        <v>#VALUE!</v>
      </c>
      <c r="V960" s="275" t="e">
        <f t="shared" si="322"/>
        <v>#VALUE!</v>
      </c>
      <c r="W960" s="275" t="e">
        <f t="shared" si="322"/>
        <v>#VALUE!</v>
      </c>
      <c r="X960" s="275" t="e">
        <f t="shared" si="322"/>
        <v>#VALUE!</v>
      </c>
      <c r="Y960" s="275" t="e">
        <f t="shared" si="322"/>
        <v>#VALUE!</v>
      </c>
      <c r="Z960" s="275" t="e">
        <f t="shared" si="322"/>
        <v>#VALUE!</v>
      </c>
      <c r="AA960" s="275" t="e">
        <f t="shared" si="322"/>
        <v>#VALUE!</v>
      </c>
      <c r="AB960" s="275" t="e">
        <f t="shared" si="322"/>
        <v>#VALUE!</v>
      </c>
      <c r="AC960" s="275" t="e">
        <f t="shared" si="322"/>
        <v>#VALUE!</v>
      </c>
      <c r="AD960" s="275" t="e">
        <f t="shared" si="322"/>
        <v>#VALUE!</v>
      </c>
      <c r="AE960" s="276" t="e">
        <f t="shared" si="312"/>
        <v>#VALUE!</v>
      </c>
    </row>
    <row r="961" spans="1:31">
      <c r="A961" s="133" t="e">
        <f t="shared" si="313"/>
        <v>#VALUE!</v>
      </c>
      <c r="B961" s="134" t="e">
        <f t="shared" si="314"/>
        <v>#VALUE!</v>
      </c>
      <c r="C961" s="134" t="e">
        <f t="shared" si="315"/>
        <v>#VALUE!</v>
      </c>
      <c r="D961" s="135" t="e">
        <f t="shared" si="316"/>
        <v>#VALUE!</v>
      </c>
      <c r="E961" s="150" t="e">
        <f t="shared" si="304"/>
        <v>#VALUE!</v>
      </c>
      <c r="F961" s="150" t="e">
        <f t="shared" si="305"/>
        <v>#VALUE!</v>
      </c>
      <c r="G961" s="136" t="e">
        <f t="shared" si="306"/>
        <v>#VALUE!</v>
      </c>
      <c r="H961" s="148" t="e">
        <f t="shared" si="310"/>
        <v>#VALUE!</v>
      </c>
      <c r="I961" s="148" t="e">
        <f t="shared" si="317"/>
        <v>#VALUE!</v>
      </c>
      <c r="J961" s="148" t="e">
        <f t="shared" si="307"/>
        <v>#VALUE!</v>
      </c>
      <c r="K961" s="148" t="e">
        <f t="shared" si="318"/>
        <v>#VALUE!</v>
      </c>
      <c r="L961" s="148" t="e">
        <f t="shared" si="319"/>
        <v>#VALUE!</v>
      </c>
      <c r="M961" s="148" t="e">
        <f t="shared" si="308"/>
        <v>#VALUE!</v>
      </c>
      <c r="N961" s="148" t="e">
        <f t="shared" si="311"/>
        <v>#VALUE!</v>
      </c>
      <c r="O961" s="148"/>
      <c r="P961" s="148"/>
      <c r="Q961" s="148" t="e">
        <f t="shared" si="320"/>
        <v>#VALUE!</v>
      </c>
      <c r="R961" s="148" t="e">
        <f t="shared" si="321"/>
        <v>#VALUE!</v>
      </c>
      <c r="S961" s="137" t="e">
        <f t="shared" si="309"/>
        <v>#VALUE!</v>
      </c>
      <c r="T961" s="275" t="e">
        <f t="shared" si="302"/>
        <v>#VALUE!</v>
      </c>
      <c r="U961" s="275" t="e">
        <f t="shared" si="322"/>
        <v>#VALUE!</v>
      </c>
      <c r="V961" s="275" t="e">
        <f t="shared" si="322"/>
        <v>#VALUE!</v>
      </c>
      <c r="W961" s="275" t="e">
        <f t="shared" si="322"/>
        <v>#VALUE!</v>
      </c>
      <c r="X961" s="275" t="e">
        <f t="shared" si="322"/>
        <v>#VALUE!</v>
      </c>
      <c r="Y961" s="275" t="e">
        <f t="shared" si="322"/>
        <v>#VALUE!</v>
      </c>
      <c r="Z961" s="275" t="e">
        <f t="shared" si="322"/>
        <v>#VALUE!</v>
      </c>
      <c r="AA961" s="275" t="e">
        <f t="shared" ref="U961:AD987" si="323">MAX(0,MIN(MAX(0,$M961),AA$7)-AA$6)</f>
        <v>#VALUE!</v>
      </c>
      <c r="AB961" s="275" t="e">
        <f t="shared" si="323"/>
        <v>#VALUE!</v>
      </c>
      <c r="AC961" s="275" t="e">
        <f t="shared" si="323"/>
        <v>#VALUE!</v>
      </c>
      <c r="AD961" s="275" t="e">
        <f t="shared" si="323"/>
        <v>#VALUE!</v>
      </c>
      <c r="AE961" s="276" t="e">
        <f t="shared" si="312"/>
        <v>#VALUE!</v>
      </c>
    </row>
    <row r="962" spans="1:31">
      <c r="A962" s="133" t="e">
        <f t="shared" si="313"/>
        <v>#VALUE!</v>
      </c>
      <c r="B962" s="134" t="e">
        <f t="shared" si="314"/>
        <v>#VALUE!</v>
      </c>
      <c r="C962" s="134" t="e">
        <f t="shared" si="315"/>
        <v>#VALUE!</v>
      </c>
      <c r="D962" s="135" t="e">
        <f t="shared" si="316"/>
        <v>#VALUE!</v>
      </c>
      <c r="E962" s="150" t="e">
        <f t="shared" si="304"/>
        <v>#VALUE!</v>
      </c>
      <c r="F962" s="150" t="e">
        <f t="shared" si="305"/>
        <v>#VALUE!</v>
      </c>
      <c r="G962" s="136" t="e">
        <f t="shared" si="306"/>
        <v>#VALUE!</v>
      </c>
      <c r="H962" s="148" t="e">
        <f t="shared" si="310"/>
        <v>#VALUE!</v>
      </c>
      <c r="I962" s="148" t="e">
        <f t="shared" si="317"/>
        <v>#VALUE!</v>
      </c>
      <c r="J962" s="148" t="e">
        <f t="shared" si="307"/>
        <v>#VALUE!</v>
      </c>
      <c r="K962" s="148" t="e">
        <f t="shared" si="318"/>
        <v>#VALUE!</v>
      </c>
      <c r="L962" s="148" t="e">
        <f t="shared" si="319"/>
        <v>#VALUE!</v>
      </c>
      <c r="M962" s="148" t="e">
        <f t="shared" si="308"/>
        <v>#VALUE!</v>
      </c>
      <c r="N962" s="148" t="e">
        <f t="shared" si="311"/>
        <v>#VALUE!</v>
      </c>
      <c r="O962" s="148"/>
      <c r="P962" s="148"/>
      <c r="Q962" s="148" t="e">
        <f t="shared" si="320"/>
        <v>#VALUE!</v>
      </c>
      <c r="R962" s="148" t="e">
        <f t="shared" si="321"/>
        <v>#VALUE!</v>
      </c>
      <c r="S962" s="137" t="e">
        <f t="shared" si="309"/>
        <v>#VALUE!</v>
      </c>
      <c r="T962" s="275" t="e">
        <f t="shared" si="302"/>
        <v>#VALUE!</v>
      </c>
      <c r="U962" s="275" t="e">
        <f t="shared" si="323"/>
        <v>#VALUE!</v>
      </c>
      <c r="V962" s="275" t="e">
        <f t="shared" si="323"/>
        <v>#VALUE!</v>
      </c>
      <c r="W962" s="275" t="e">
        <f t="shared" si="323"/>
        <v>#VALUE!</v>
      </c>
      <c r="X962" s="275" t="e">
        <f t="shared" si="323"/>
        <v>#VALUE!</v>
      </c>
      <c r="Y962" s="275" t="e">
        <f t="shared" si="323"/>
        <v>#VALUE!</v>
      </c>
      <c r="Z962" s="275" t="e">
        <f t="shared" si="323"/>
        <v>#VALUE!</v>
      </c>
      <c r="AA962" s="275" t="e">
        <f t="shared" si="323"/>
        <v>#VALUE!</v>
      </c>
      <c r="AB962" s="275" t="e">
        <f t="shared" si="323"/>
        <v>#VALUE!</v>
      </c>
      <c r="AC962" s="275" t="e">
        <f t="shared" si="323"/>
        <v>#VALUE!</v>
      </c>
      <c r="AD962" s="275" t="e">
        <f t="shared" si="323"/>
        <v>#VALUE!</v>
      </c>
      <c r="AE962" s="276" t="e">
        <f t="shared" si="312"/>
        <v>#VALUE!</v>
      </c>
    </row>
    <row r="963" spans="1:31">
      <c r="A963" s="133" t="e">
        <f t="shared" si="313"/>
        <v>#VALUE!</v>
      </c>
      <c r="B963" s="134" t="e">
        <f t="shared" si="314"/>
        <v>#VALUE!</v>
      </c>
      <c r="C963" s="134" t="e">
        <f t="shared" si="315"/>
        <v>#VALUE!</v>
      </c>
      <c r="D963" s="135" t="e">
        <f t="shared" si="316"/>
        <v>#VALUE!</v>
      </c>
      <c r="E963" s="150" t="e">
        <f t="shared" si="304"/>
        <v>#VALUE!</v>
      </c>
      <c r="F963" s="150" t="e">
        <f t="shared" si="305"/>
        <v>#VALUE!</v>
      </c>
      <c r="G963" s="136" t="e">
        <f t="shared" si="306"/>
        <v>#VALUE!</v>
      </c>
      <c r="H963" s="148" t="e">
        <f t="shared" si="310"/>
        <v>#VALUE!</v>
      </c>
      <c r="I963" s="148" t="e">
        <f t="shared" si="317"/>
        <v>#VALUE!</v>
      </c>
      <c r="J963" s="148" t="e">
        <f t="shared" si="307"/>
        <v>#VALUE!</v>
      </c>
      <c r="K963" s="148" t="e">
        <f t="shared" si="318"/>
        <v>#VALUE!</v>
      </c>
      <c r="L963" s="148" t="e">
        <f t="shared" si="319"/>
        <v>#VALUE!</v>
      </c>
      <c r="M963" s="148" t="e">
        <f t="shared" si="308"/>
        <v>#VALUE!</v>
      </c>
      <c r="N963" s="148" t="e">
        <f t="shared" si="311"/>
        <v>#VALUE!</v>
      </c>
      <c r="O963" s="148"/>
      <c r="P963" s="148"/>
      <c r="Q963" s="148" t="e">
        <f t="shared" si="320"/>
        <v>#VALUE!</v>
      </c>
      <c r="R963" s="148" t="e">
        <f t="shared" si="321"/>
        <v>#VALUE!</v>
      </c>
      <c r="S963" s="137" t="e">
        <f t="shared" si="309"/>
        <v>#VALUE!</v>
      </c>
      <c r="T963" s="275" t="e">
        <f t="shared" si="302"/>
        <v>#VALUE!</v>
      </c>
      <c r="U963" s="275" t="e">
        <f t="shared" si="323"/>
        <v>#VALUE!</v>
      </c>
      <c r="V963" s="275" t="e">
        <f t="shared" si="323"/>
        <v>#VALUE!</v>
      </c>
      <c r="W963" s="275" t="e">
        <f t="shared" si="323"/>
        <v>#VALUE!</v>
      </c>
      <c r="X963" s="275" t="e">
        <f t="shared" si="323"/>
        <v>#VALUE!</v>
      </c>
      <c r="Y963" s="275" t="e">
        <f t="shared" si="323"/>
        <v>#VALUE!</v>
      </c>
      <c r="Z963" s="275" t="e">
        <f t="shared" si="323"/>
        <v>#VALUE!</v>
      </c>
      <c r="AA963" s="275" t="e">
        <f t="shared" si="323"/>
        <v>#VALUE!</v>
      </c>
      <c r="AB963" s="275" t="e">
        <f t="shared" si="323"/>
        <v>#VALUE!</v>
      </c>
      <c r="AC963" s="275" t="e">
        <f t="shared" si="323"/>
        <v>#VALUE!</v>
      </c>
      <c r="AD963" s="275" t="e">
        <f t="shared" si="323"/>
        <v>#VALUE!</v>
      </c>
      <c r="AE963" s="276" t="e">
        <f t="shared" si="312"/>
        <v>#VALUE!</v>
      </c>
    </row>
    <row r="964" spans="1:31">
      <c r="A964" s="133" t="e">
        <f t="shared" si="313"/>
        <v>#VALUE!</v>
      </c>
      <c r="B964" s="134" t="e">
        <f t="shared" si="314"/>
        <v>#VALUE!</v>
      </c>
      <c r="C964" s="134" t="e">
        <f t="shared" si="315"/>
        <v>#VALUE!</v>
      </c>
      <c r="D964" s="135" t="e">
        <f t="shared" si="316"/>
        <v>#VALUE!</v>
      </c>
      <c r="E964" s="150" t="e">
        <f t="shared" si="304"/>
        <v>#VALUE!</v>
      </c>
      <c r="F964" s="150" t="e">
        <f t="shared" si="305"/>
        <v>#VALUE!</v>
      </c>
      <c r="G964" s="136" t="e">
        <f t="shared" si="306"/>
        <v>#VALUE!</v>
      </c>
      <c r="H964" s="148" t="e">
        <f t="shared" si="310"/>
        <v>#VALUE!</v>
      </c>
      <c r="I964" s="148" t="e">
        <f t="shared" si="317"/>
        <v>#VALUE!</v>
      </c>
      <c r="J964" s="148" t="e">
        <f t="shared" si="307"/>
        <v>#VALUE!</v>
      </c>
      <c r="K964" s="148" t="e">
        <f t="shared" si="318"/>
        <v>#VALUE!</v>
      </c>
      <c r="L964" s="148" t="e">
        <f t="shared" si="319"/>
        <v>#VALUE!</v>
      </c>
      <c r="M964" s="148" t="e">
        <f t="shared" si="308"/>
        <v>#VALUE!</v>
      </c>
      <c r="N964" s="148" t="e">
        <f t="shared" si="311"/>
        <v>#VALUE!</v>
      </c>
      <c r="O964" s="148"/>
      <c r="P964" s="148"/>
      <c r="Q964" s="148" t="e">
        <f t="shared" si="320"/>
        <v>#VALUE!</v>
      </c>
      <c r="R964" s="148" t="e">
        <f t="shared" si="321"/>
        <v>#VALUE!</v>
      </c>
      <c r="S964" s="137" t="e">
        <f t="shared" si="309"/>
        <v>#VALUE!</v>
      </c>
      <c r="T964" s="275" t="e">
        <f t="shared" si="302"/>
        <v>#VALUE!</v>
      </c>
      <c r="U964" s="275" t="e">
        <f t="shared" si="323"/>
        <v>#VALUE!</v>
      </c>
      <c r="V964" s="275" t="e">
        <f t="shared" si="323"/>
        <v>#VALUE!</v>
      </c>
      <c r="W964" s="275" t="e">
        <f t="shared" si="323"/>
        <v>#VALUE!</v>
      </c>
      <c r="X964" s="275" t="e">
        <f t="shared" si="323"/>
        <v>#VALUE!</v>
      </c>
      <c r="Y964" s="275" t="e">
        <f t="shared" si="323"/>
        <v>#VALUE!</v>
      </c>
      <c r="Z964" s="275" t="e">
        <f t="shared" si="323"/>
        <v>#VALUE!</v>
      </c>
      <c r="AA964" s="275" t="e">
        <f t="shared" si="323"/>
        <v>#VALUE!</v>
      </c>
      <c r="AB964" s="275" t="e">
        <f t="shared" si="323"/>
        <v>#VALUE!</v>
      </c>
      <c r="AC964" s="275" t="e">
        <f t="shared" si="323"/>
        <v>#VALUE!</v>
      </c>
      <c r="AD964" s="275" t="e">
        <f t="shared" si="323"/>
        <v>#VALUE!</v>
      </c>
      <c r="AE964" s="276" t="e">
        <f t="shared" si="312"/>
        <v>#VALUE!</v>
      </c>
    </row>
    <row r="965" spans="1:31">
      <c r="A965" s="133" t="e">
        <f t="shared" si="313"/>
        <v>#VALUE!</v>
      </c>
      <c r="B965" s="134" t="e">
        <f t="shared" si="314"/>
        <v>#VALUE!</v>
      </c>
      <c r="C965" s="134" t="e">
        <f t="shared" si="315"/>
        <v>#VALUE!</v>
      </c>
      <c r="D965" s="135" t="e">
        <f t="shared" si="316"/>
        <v>#VALUE!</v>
      </c>
      <c r="E965" s="150" t="e">
        <f t="shared" si="304"/>
        <v>#VALUE!</v>
      </c>
      <c r="F965" s="150" t="e">
        <f t="shared" si="305"/>
        <v>#VALUE!</v>
      </c>
      <c r="G965" s="136" t="e">
        <f t="shared" si="306"/>
        <v>#VALUE!</v>
      </c>
      <c r="H965" s="148" t="e">
        <f t="shared" si="310"/>
        <v>#VALUE!</v>
      </c>
      <c r="I965" s="148" t="e">
        <f t="shared" si="317"/>
        <v>#VALUE!</v>
      </c>
      <c r="J965" s="148" t="e">
        <f t="shared" si="307"/>
        <v>#VALUE!</v>
      </c>
      <c r="K965" s="148" t="e">
        <f t="shared" si="318"/>
        <v>#VALUE!</v>
      </c>
      <c r="L965" s="148" t="e">
        <f t="shared" si="319"/>
        <v>#VALUE!</v>
      </c>
      <c r="M965" s="148" t="e">
        <f t="shared" si="308"/>
        <v>#VALUE!</v>
      </c>
      <c r="N965" s="148" t="e">
        <f t="shared" si="311"/>
        <v>#VALUE!</v>
      </c>
      <c r="O965" s="148"/>
      <c r="P965" s="148"/>
      <c r="Q965" s="148" t="e">
        <f t="shared" si="320"/>
        <v>#VALUE!</v>
      </c>
      <c r="R965" s="148" t="e">
        <f t="shared" si="321"/>
        <v>#VALUE!</v>
      </c>
      <c r="S965" s="137" t="e">
        <f t="shared" si="309"/>
        <v>#VALUE!</v>
      </c>
      <c r="T965" s="275" t="e">
        <f t="shared" ref="T965:T1002" si="324">MAX(0,MIN(MAX(0,$M965),T$7)-T$6)</f>
        <v>#VALUE!</v>
      </c>
      <c r="U965" s="275" t="e">
        <f t="shared" si="323"/>
        <v>#VALUE!</v>
      </c>
      <c r="V965" s="275" t="e">
        <f t="shared" si="323"/>
        <v>#VALUE!</v>
      </c>
      <c r="W965" s="275" t="e">
        <f t="shared" si="323"/>
        <v>#VALUE!</v>
      </c>
      <c r="X965" s="275" t="e">
        <f t="shared" si="323"/>
        <v>#VALUE!</v>
      </c>
      <c r="Y965" s="275" t="e">
        <f t="shared" si="323"/>
        <v>#VALUE!</v>
      </c>
      <c r="Z965" s="275" t="e">
        <f t="shared" si="323"/>
        <v>#VALUE!</v>
      </c>
      <c r="AA965" s="275" t="e">
        <f t="shared" si="323"/>
        <v>#VALUE!</v>
      </c>
      <c r="AB965" s="275" t="e">
        <f t="shared" si="323"/>
        <v>#VALUE!</v>
      </c>
      <c r="AC965" s="275" t="e">
        <f t="shared" si="323"/>
        <v>#VALUE!</v>
      </c>
      <c r="AD965" s="275" t="e">
        <f t="shared" si="323"/>
        <v>#VALUE!</v>
      </c>
      <c r="AE965" s="276" t="e">
        <f t="shared" si="312"/>
        <v>#VALUE!</v>
      </c>
    </row>
    <row r="966" spans="1:31">
      <c r="A966" s="133" t="e">
        <f t="shared" si="313"/>
        <v>#VALUE!</v>
      </c>
      <c r="B966" s="134" t="e">
        <f t="shared" si="314"/>
        <v>#VALUE!</v>
      </c>
      <c r="C966" s="134" t="e">
        <f t="shared" si="315"/>
        <v>#VALUE!</v>
      </c>
      <c r="D966" s="135" t="e">
        <f t="shared" si="316"/>
        <v>#VALUE!</v>
      </c>
      <c r="E966" s="150" t="e">
        <f t="shared" si="304"/>
        <v>#VALUE!</v>
      </c>
      <c r="F966" s="150" t="e">
        <f t="shared" si="305"/>
        <v>#VALUE!</v>
      </c>
      <c r="G966" s="136" t="e">
        <f t="shared" si="306"/>
        <v>#VALUE!</v>
      </c>
      <c r="H966" s="148" t="e">
        <f t="shared" si="310"/>
        <v>#VALUE!</v>
      </c>
      <c r="I966" s="148" t="e">
        <f t="shared" si="317"/>
        <v>#VALUE!</v>
      </c>
      <c r="J966" s="148" t="e">
        <f t="shared" si="307"/>
        <v>#VALUE!</v>
      </c>
      <c r="K966" s="148" t="e">
        <f t="shared" si="318"/>
        <v>#VALUE!</v>
      </c>
      <c r="L966" s="148" t="e">
        <f t="shared" si="319"/>
        <v>#VALUE!</v>
      </c>
      <c r="M966" s="148" t="e">
        <f t="shared" si="308"/>
        <v>#VALUE!</v>
      </c>
      <c r="N966" s="148" t="e">
        <f t="shared" si="311"/>
        <v>#VALUE!</v>
      </c>
      <c r="O966" s="148"/>
      <c r="P966" s="148"/>
      <c r="Q966" s="148" t="e">
        <f t="shared" si="320"/>
        <v>#VALUE!</v>
      </c>
      <c r="R966" s="148" t="e">
        <f t="shared" si="321"/>
        <v>#VALUE!</v>
      </c>
      <c r="S966" s="137" t="e">
        <f t="shared" si="309"/>
        <v>#VALUE!</v>
      </c>
      <c r="T966" s="275" t="e">
        <f t="shared" si="324"/>
        <v>#VALUE!</v>
      </c>
      <c r="U966" s="275" t="e">
        <f t="shared" si="323"/>
        <v>#VALUE!</v>
      </c>
      <c r="V966" s="275" t="e">
        <f t="shared" si="323"/>
        <v>#VALUE!</v>
      </c>
      <c r="W966" s="275" t="e">
        <f t="shared" si="323"/>
        <v>#VALUE!</v>
      </c>
      <c r="X966" s="275" t="e">
        <f t="shared" si="323"/>
        <v>#VALUE!</v>
      </c>
      <c r="Y966" s="275" t="e">
        <f t="shared" si="323"/>
        <v>#VALUE!</v>
      </c>
      <c r="Z966" s="275" t="e">
        <f t="shared" si="323"/>
        <v>#VALUE!</v>
      </c>
      <c r="AA966" s="275" t="e">
        <f t="shared" si="323"/>
        <v>#VALUE!</v>
      </c>
      <c r="AB966" s="275" t="e">
        <f t="shared" si="323"/>
        <v>#VALUE!</v>
      </c>
      <c r="AC966" s="275" t="e">
        <f t="shared" si="323"/>
        <v>#VALUE!</v>
      </c>
      <c r="AD966" s="275" t="e">
        <f t="shared" si="323"/>
        <v>#VALUE!</v>
      </c>
      <c r="AE966" s="276" t="e">
        <f t="shared" si="312"/>
        <v>#VALUE!</v>
      </c>
    </row>
    <row r="967" spans="1:31">
      <c r="A967" s="133" t="e">
        <f t="shared" si="313"/>
        <v>#VALUE!</v>
      </c>
      <c r="B967" s="134" t="e">
        <f t="shared" si="314"/>
        <v>#VALUE!</v>
      </c>
      <c r="C967" s="134" t="e">
        <f t="shared" si="315"/>
        <v>#VALUE!</v>
      </c>
      <c r="D967" s="135" t="e">
        <f t="shared" si="316"/>
        <v>#VALUE!</v>
      </c>
      <c r="E967" s="150" t="e">
        <f t="shared" si="304"/>
        <v>#VALUE!</v>
      </c>
      <c r="F967" s="150" t="e">
        <f t="shared" si="305"/>
        <v>#VALUE!</v>
      </c>
      <c r="G967" s="136" t="e">
        <f t="shared" si="306"/>
        <v>#VALUE!</v>
      </c>
      <c r="H967" s="148" t="e">
        <f t="shared" si="310"/>
        <v>#VALUE!</v>
      </c>
      <c r="I967" s="148" t="e">
        <f t="shared" si="317"/>
        <v>#VALUE!</v>
      </c>
      <c r="J967" s="148" t="e">
        <f t="shared" si="307"/>
        <v>#VALUE!</v>
      </c>
      <c r="K967" s="148" t="e">
        <f t="shared" si="318"/>
        <v>#VALUE!</v>
      </c>
      <c r="L967" s="148" t="e">
        <f t="shared" si="319"/>
        <v>#VALUE!</v>
      </c>
      <c r="M967" s="148" t="e">
        <f t="shared" si="308"/>
        <v>#VALUE!</v>
      </c>
      <c r="N967" s="148" t="e">
        <f t="shared" si="311"/>
        <v>#VALUE!</v>
      </c>
      <c r="O967" s="148"/>
      <c r="P967" s="148"/>
      <c r="Q967" s="148" t="e">
        <f t="shared" si="320"/>
        <v>#VALUE!</v>
      </c>
      <c r="R967" s="148" t="e">
        <f t="shared" si="321"/>
        <v>#VALUE!</v>
      </c>
      <c r="S967" s="137" t="e">
        <f t="shared" si="309"/>
        <v>#VALUE!</v>
      </c>
      <c r="T967" s="275" t="e">
        <f t="shared" si="324"/>
        <v>#VALUE!</v>
      </c>
      <c r="U967" s="275" t="e">
        <f t="shared" si="323"/>
        <v>#VALUE!</v>
      </c>
      <c r="V967" s="275" t="e">
        <f t="shared" si="323"/>
        <v>#VALUE!</v>
      </c>
      <c r="W967" s="275" t="e">
        <f t="shared" si="323"/>
        <v>#VALUE!</v>
      </c>
      <c r="X967" s="275" t="e">
        <f t="shared" si="323"/>
        <v>#VALUE!</v>
      </c>
      <c r="Y967" s="275" t="e">
        <f t="shared" si="323"/>
        <v>#VALUE!</v>
      </c>
      <c r="Z967" s="275" t="e">
        <f t="shared" si="323"/>
        <v>#VALUE!</v>
      </c>
      <c r="AA967" s="275" t="e">
        <f t="shared" si="323"/>
        <v>#VALUE!</v>
      </c>
      <c r="AB967" s="275" t="e">
        <f t="shared" si="323"/>
        <v>#VALUE!</v>
      </c>
      <c r="AC967" s="275" t="e">
        <f t="shared" si="323"/>
        <v>#VALUE!</v>
      </c>
      <c r="AD967" s="275" t="e">
        <f t="shared" si="323"/>
        <v>#VALUE!</v>
      </c>
      <c r="AE967" s="276" t="e">
        <f t="shared" si="312"/>
        <v>#VALUE!</v>
      </c>
    </row>
    <row r="968" spans="1:31">
      <c r="A968" s="133" t="e">
        <f t="shared" si="313"/>
        <v>#VALUE!</v>
      </c>
      <c r="B968" s="134" t="e">
        <f t="shared" si="314"/>
        <v>#VALUE!</v>
      </c>
      <c r="C968" s="134" t="e">
        <f t="shared" si="315"/>
        <v>#VALUE!</v>
      </c>
      <c r="D968" s="135" t="e">
        <f t="shared" si="316"/>
        <v>#VALUE!</v>
      </c>
      <c r="E968" s="150" t="e">
        <f t="shared" si="304"/>
        <v>#VALUE!</v>
      </c>
      <c r="F968" s="150" t="e">
        <f t="shared" si="305"/>
        <v>#VALUE!</v>
      </c>
      <c r="G968" s="136" t="e">
        <f t="shared" si="306"/>
        <v>#VALUE!</v>
      </c>
      <c r="H968" s="148" t="e">
        <f t="shared" si="310"/>
        <v>#VALUE!</v>
      </c>
      <c r="I968" s="148" t="e">
        <f t="shared" si="317"/>
        <v>#VALUE!</v>
      </c>
      <c r="J968" s="148" t="e">
        <f t="shared" si="307"/>
        <v>#VALUE!</v>
      </c>
      <c r="K968" s="148" t="e">
        <f t="shared" si="318"/>
        <v>#VALUE!</v>
      </c>
      <c r="L968" s="148" t="e">
        <f t="shared" si="319"/>
        <v>#VALUE!</v>
      </c>
      <c r="M968" s="148" t="e">
        <f t="shared" si="308"/>
        <v>#VALUE!</v>
      </c>
      <c r="N968" s="148" t="e">
        <f t="shared" si="311"/>
        <v>#VALUE!</v>
      </c>
      <c r="O968" s="148"/>
      <c r="P968" s="148"/>
      <c r="Q968" s="148" t="e">
        <f t="shared" si="320"/>
        <v>#VALUE!</v>
      </c>
      <c r="R968" s="148" t="e">
        <f t="shared" si="321"/>
        <v>#VALUE!</v>
      </c>
      <c r="S968" s="137" t="e">
        <f t="shared" si="309"/>
        <v>#VALUE!</v>
      </c>
      <c r="T968" s="275" t="e">
        <f t="shared" si="324"/>
        <v>#VALUE!</v>
      </c>
      <c r="U968" s="275" t="e">
        <f t="shared" si="323"/>
        <v>#VALUE!</v>
      </c>
      <c r="V968" s="275" t="e">
        <f t="shared" si="323"/>
        <v>#VALUE!</v>
      </c>
      <c r="W968" s="275" t="e">
        <f t="shared" si="323"/>
        <v>#VALUE!</v>
      </c>
      <c r="X968" s="275" t="e">
        <f t="shared" si="323"/>
        <v>#VALUE!</v>
      </c>
      <c r="Y968" s="275" t="e">
        <f t="shared" si="323"/>
        <v>#VALUE!</v>
      </c>
      <c r="Z968" s="275" t="e">
        <f t="shared" si="323"/>
        <v>#VALUE!</v>
      </c>
      <c r="AA968" s="275" t="e">
        <f t="shared" si="323"/>
        <v>#VALUE!</v>
      </c>
      <c r="AB968" s="275" t="e">
        <f t="shared" si="323"/>
        <v>#VALUE!</v>
      </c>
      <c r="AC968" s="275" t="e">
        <f t="shared" si="323"/>
        <v>#VALUE!</v>
      </c>
      <c r="AD968" s="275" t="e">
        <f t="shared" si="323"/>
        <v>#VALUE!</v>
      </c>
      <c r="AE968" s="276" t="e">
        <f t="shared" si="312"/>
        <v>#VALUE!</v>
      </c>
    </row>
    <row r="969" spans="1:31">
      <c r="A969" s="133" t="e">
        <f t="shared" si="313"/>
        <v>#VALUE!</v>
      </c>
      <c r="B969" s="134" t="e">
        <f t="shared" si="314"/>
        <v>#VALUE!</v>
      </c>
      <c r="C969" s="134" t="e">
        <f t="shared" si="315"/>
        <v>#VALUE!</v>
      </c>
      <c r="D969" s="135" t="e">
        <f t="shared" si="316"/>
        <v>#VALUE!</v>
      </c>
      <c r="E969" s="150" t="e">
        <f t="shared" si="304"/>
        <v>#VALUE!</v>
      </c>
      <c r="F969" s="150" t="e">
        <f t="shared" si="305"/>
        <v>#VALUE!</v>
      </c>
      <c r="G969" s="136" t="e">
        <f t="shared" si="306"/>
        <v>#VALUE!</v>
      </c>
      <c r="H969" s="148" t="e">
        <f t="shared" si="310"/>
        <v>#VALUE!</v>
      </c>
      <c r="I969" s="148" t="e">
        <f t="shared" si="317"/>
        <v>#VALUE!</v>
      </c>
      <c r="J969" s="148" t="e">
        <f t="shared" si="307"/>
        <v>#VALUE!</v>
      </c>
      <c r="K969" s="148" t="e">
        <f t="shared" si="318"/>
        <v>#VALUE!</v>
      </c>
      <c r="L969" s="148" t="e">
        <f t="shared" si="319"/>
        <v>#VALUE!</v>
      </c>
      <c r="M969" s="148" t="e">
        <f t="shared" si="308"/>
        <v>#VALUE!</v>
      </c>
      <c r="N969" s="148" t="e">
        <f t="shared" si="311"/>
        <v>#VALUE!</v>
      </c>
      <c r="O969" s="148"/>
      <c r="P969" s="148"/>
      <c r="Q969" s="148" t="e">
        <f t="shared" si="320"/>
        <v>#VALUE!</v>
      </c>
      <c r="R969" s="148" t="e">
        <f t="shared" si="321"/>
        <v>#VALUE!</v>
      </c>
      <c r="S969" s="137" t="e">
        <f t="shared" si="309"/>
        <v>#VALUE!</v>
      </c>
      <c r="T969" s="275" t="e">
        <f t="shared" si="324"/>
        <v>#VALUE!</v>
      </c>
      <c r="U969" s="275" t="e">
        <f t="shared" si="323"/>
        <v>#VALUE!</v>
      </c>
      <c r="V969" s="275" t="e">
        <f t="shared" si="323"/>
        <v>#VALUE!</v>
      </c>
      <c r="W969" s="275" t="e">
        <f t="shared" si="323"/>
        <v>#VALUE!</v>
      </c>
      <c r="X969" s="275" t="e">
        <f t="shared" si="323"/>
        <v>#VALUE!</v>
      </c>
      <c r="Y969" s="275" t="e">
        <f t="shared" si="323"/>
        <v>#VALUE!</v>
      </c>
      <c r="Z969" s="275" t="e">
        <f t="shared" si="323"/>
        <v>#VALUE!</v>
      </c>
      <c r="AA969" s="275" t="e">
        <f t="shared" si="323"/>
        <v>#VALUE!</v>
      </c>
      <c r="AB969" s="275" t="e">
        <f t="shared" si="323"/>
        <v>#VALUE!</v>
      </c>
      <c r="AC969" s="275" t="e">
        <f t="shared" si="323"/>
        <v>#VALUE!</v>
      </c>
      <c r="AD969" s="275" t="e">
        <f t="shared" si="323"/>
        <v>#VALUE!</v>
      </c>
      <c r="AE969" s="276" t="e">
        <f t="shared" si="312"/>
        <v>#VALUE!</v>
      </c>
    </row>
    <row r="970" spans="1:31">
      <c r="A970" s="133" t="e">
        <f t="shared" si="313"/>
        <v>#VALUE!</v>
      </c>
      <c r="B970" s="134" t="e">
        <f t="shared" si="314"/>
        <v>#VALUE!</v>
      </c>
      <c r="C970" s="134" t="e">
        <f t="shared" si="315"/>
        <v>#VALUE!</v>
      </c>
      <c r="D970" s="135" t="e">
        <f t="shared" si="316"/>
        <v>#VALUE!</v>
      </c>
      <c r="E970" s="150" t="e">
        <f t="shared" si="304"/>
        <v>#VALUE!</v>
      </c>
      <c r="F970" s="150" t="e">
        <f t="shared" si="305"/>
        <v>#VALUE!</v>
      </c>
      <c r="G970" s="136" t="e">
        <f t="shared" si="306"/>
        <v>#VALUE!</v>
      </c>
      <c r="H970" s="148" t="e">
        <f t="shared" si="310"/>
        <v>#VALUE!</v>
      </c>
      <c r="I970" s="148" t="e">
        <f t="shared" si="317"/>
        <v>#VALUE!</v>
      </c>
      <c r="J970" s="148" t="e">
        <f t="shared" si="307"/>
        <v>#VALUE!</v>
      </c>
      <c r="K970" s="148" t="e">
        <f t="shared" si="318"/>
        <v>#VALUE!</v>
      </c>
      <c r="L970" s="148" t="e">
        <f t="shared" si="319"/>
        <v>#VALUE!</v>
      </c>
      <c r="M970" s="148" t="e">
        <f t="shared" si="308"/>
        <v>#VALUE!</v>
      </c>
      <c r="N970" s="148" t="e">
        <f t="shared" si="311"/>
        <v>#VALUE!</v>
      </c>
      <c r="O970" s="148"/>
      <c r="P970" s="148"/>
      <c r="Q970" s="148" t="e">
        <f t="shared" si="320"/>
        <v>#VALUE!</v>
      </c>
      <c r="R970" s="148" t="e">
        <f t="shared" si="321"/>
        <v>#VALUE!</v>
      </c>
      <c r="S970" s="137" t="e">
        <f t="shared" si="309"/>
        <v>#VALUE!</v>
      </c>
      <c r="T970" s="275" t="e">
        <f t="shared" si="324"/>
        <v>#VALUE!</v>
      </c>
      <c r="U970" s="275" t="e">
        <f t="shared" si="323"/>
        <v>#VALUE!</v>
      </c>
      <c r="V970" s="275" t="e">
        <f t="shared" si="323"/>
        <v>#VALUE!</v>
      </c>
      <c r="W970" s="275" t="e">
        <f t="shared" si="323"/>
        <v>#VALUE!</v>
      </c>
      <c r="X970" s="275" t="e">
        <f t="shared" si="323"/>
        <v>#VALUE!</v>
      </c>
      <c r="Y970" s="275" t="e">
        <f t="shared" si="323"/>
        <v>#VALUE!</v>
      </c>
      <c r="Z970" s="275" t="e">
        <f t="shared" si="323"/>
        <v>#VALUE!</v>
      </c>
      <c r="AA970" s="275" t="e">
        <f t="shared" si="323"/>
        <v>#VALUE!</v>
      </c>
      <c r="AB970" s="275" t="e">
        <f t="shared" si="323"/>
        <v>#VALUE!</v>
      </c>
      <c r="AC970" s="275" t="e">
        <f t="shared" si="323"/>
        <v>#VALUE!</v>
      </c>
      <c r="AD970" s="275" t="e">
        <f t="shared" si="323"/>
        <v>#VALUE!</v>
      </c>
      <c r="AE970" s="276" t="e">
        <f t="shared" si="312"/>
        <v>#VALUE!</v>
      </c>
    </row>
    <row r="971" spans="1:31">
      <c r="A971" s="133" t="e">
        <f t="shared" si="313"/>
        <v>#VALUE!</v>
      </c>
      <c r="B971" s="134" t="e">
        <f t="shared" si="314"/>
        <v>#VALUE!</v>
      </c>
      <c r="C971" s="134" t="e">
        <f t="shared" si="315"/>
        <v>#VALUE!</v>
      </c>
      <c r="D971" s="135" t="e">
        <f t="shared" si="316"/>
        <v>#VALUE!</v>
      </c>
      <c r="E971" s="150" t="e">
        <f t="shared" si="304"/>
        <v>#VALUE!</v>
      </c>
      <c r="F971" s="150" t="e">
        <f t="shared" si="305"/>
        <v>#VALUE!</v>
      </c>
      <c r="G971" s="136" t="e">
        <f t="shared" si="306"/>
        <v>#VALUE!</v>
      </c>
      <c r="H971" s="148" t="e">
        <f t="shared" si="310"/>
        <v>#VALUE!</v>
      </c>
      <c r="I971" s="148" t="e">
        <f t="shared" si="317"/>
        <v>#VALUE!</v>
      </c>
      <c r="J971" s="148" t="e">
        <f t="shared" si="307"/>
        <v>#VALUE!</v>
      </c>
      <c r="K971" s="148" t="e">
        <f t="shared" si="318"/>
        <v>#VALUE!</v>
      </c>
      <c r="L971" s="148" t="e">
        <f t="shared" si="319"/>
        <v>#VALUE!</v>
      </c>
      <c r="M971" s="148" t="e">
        <f t="shared" si="308"/>
        <v>#VALUE!</v>
      </c>
      <c r="N971" s="148" t="e">
        <f t="shared" si="311"/>
        <v>#VALUE!</v>
      </c>
      <c r="O971" s="148"/>
      <c r="P971" s="148"/>
      <c r="Q971" s="148" t="e">
        <f t="shared" si="320"/>
        <v>#VALUE!</v>
      </c>
      <c r="R971" s="148" t="e">
        <f t="shared" si="321"/>
        <v>#VALUE!</v>
      </c>
      <c r="S971" s="137" t="e">
        <f t="shared" si="309"/>
        <v>#VALUE!</v>
      </c>
      <c r="T971" s="275" t="e">
        <f t="shared" si="324"/>
        <v>#VALUE!</v>
      </c>
      <c r="U971" s="275" t="e">
        <f t="shared" si="323"/>
        <v>#VALUE!</v>
      </c>
      <c r="V971" s="275" t="e">
        <f t="shared" si="323"/>
        <v>#VALUE!</v>
      </c>
      <c r="W971" s="275" t="e">
        <f t="shared" si="323"/>
        <v>#VALUE!</v>
      </c>
      <c r="X971" s="275" t="e">
        <f t="shared" si="323"/>
        <v>#VALUE!</v>
      </c>
      <c r="Y971" s="275" t="e">
        <f t="shared" si="323"/>
        <v>#VALUE!</v>
      </c>
      <c r="Z971" s="275" t="e">
        <f t="shared" si="323"/>
        <v>#VALUE!</v>
      </c>
      <c r="AA971" s="275" t="e">
        <f t="shared" si="323"/>
        <v>#VALUE!</v>
      </c>
      <c r="AB971" s="275" t="e">
        <f t="shared" si="323"/>
        <v>#VALUE!</v>
      </c>
      <c r="AC971" s="275" t="e">
        <f t="shared" si="323"/>
        <v>#VALUE!</v>
      </c>
      <c r="AD971" s="275" t="e">
        <f t="shared" si="323"/>
        <v>#VALUE!</v>
      </c>
      <c r="AE971" s="276" t="e">
        <f t="shared" si="312"/>
        <v>#VALUE!</v>
      </c>
    </row>
    <row r="972" spans="1:31">
      <c r="A972" s="133" t="e">
        <f t="shared" si="313"/>
        <v>#VALUE!</v>
      </c>
      <c r="B972" s="134" t="e">
        <f t="shared" si="314"/>
        <v>#VALUE!</v>
      </c>
      <c r="C972" s="134" t="e">
        <f t="shared" si="315"/>
        <v>#VALUE!</v>
      </c>
      <c r="D972" s="135" t="e">
        <f t="shared" si="316"/>
        <v>#VALUE!</v>
      </c>
      <c r="E972" s="150" t="e">
        <f t="shared" si="304"/>
        <v>#VALUE!</v>
      </c>
      <c r="F972" s="150" t="e">
        <f t="shared" si="305"/>
        <v>#VALUE!</v>
      </c>
      <c r="G972" s="136" t="e">
        <f t="shared" si="306"/>
        <v>#VALUE!</v>
      </c>
      <c r="H972" s="148" t="e">
        <f t="shared" si="310"/>
        <v>#VALUE!</v>
      </c>
      <c r="I972" s="148" t="e">
        <f t="shared" si="317"/>
        <v>#VALUE!</v>
      </c>
      <c r="J972" s="148" t="e">
        <f t="shared" si="307"/>
        <v>#VALUE!</v>
      </c>
      <c r="K972" s="148" t="e">
        <f t="shared" si="318"/>
        <v>#VALUE!</v>
      </c>
      <c r="L972" s="148" t="e">
        <f t="shared" si="319"/>
        <v>#VALUE!</v>
      </c>
      <c r="M972" s="148" t="e">
        <f t="shared" si="308"/>
        <v>#VALUE!</v>
      </c>
      <c r="N972" s="148" t="e">
        <f t="shared" si="311"/>
        <v>#VALUE!</v>
      </c>
      <c r="O972" s="148"/>
      <c r="P972" s="148"/>
      <c r="Q972" s="148" t="e">
        <f t="shared" si="320"/>
        <v>#VALUE!</v>
      </c>
      <c r="R972" s="148" t="e">
        <f t="shared" si="321"/>
        <v>#VALUE!</v>
      </c>
      <c r="S972" s="137" t="e">
        <f t="shared" si="309"/>
        <v>#VALUE!</v>
      </c>
      <c r="T972" s="275" t="e">
        <f t="shared" si="324"/>
        <v>#VALUE!</v>
      </c>
      <c r="U972" s="275" t="e">
        <f t="shared" si="323"/>
        <v>#VALUE!</v>
      </c>
      <c r="V972" s="275" t="e">
        <f t="shared" si="323"/>
        <v>#VALUE!</v>
      </c>
      <c r="W972" s="275" t="e">
        <f t="shared" si="323"/>
        <v>#VALUE!</v>
      </c>
      <c r="X972" s="275" t="e">
        <f t="shared" si="323"/>
        <v>#VALUE!</v>
      </c>
      <c r="Y972" s="275" t="e">
        <f t="shared" si="323"/>
        <v>#VALUE!</v>
      </c>
      <c r="Z972" s="275" t="e">
        <f t="shared" si="323"/>
        <v>#VALUE!</v>
      </c>
      <c r="AA972" s="275" t="e">
        <f t="shared" si="323"/>
        <v>#VALUE!</v>
      </c>
      <c r="AB972" s="275" t="e">
        <f t="shared" si="323"/>
        <v>#VALUE!</v>
      </c>
      <c r="AC972" s="275" t="e">
        <f t="shared" si="323"/>
        <v>#VALUE!</v>
      </c>
      <c r="AD972" s="275" t="e">
        <f t="shared" si="323"/>
        <v>#VALUE!</v>
      </c>
      <c r="AE972" s="276" t="e">
        <f t="shared" si="312"/>
        <v>#VALUE!</v>
      </c>
    </row>
    <row r="973" spans="1:31">
      <c r="A973" s="133" t="e">
        <f t="shared" si="313"/>
        <v>#VALUE!</v>
      </c>
      <c r="B973" s="134" t="e">
        <f t="shared" si="314"/>
        <v>#VALUE!</v>
      </c>
      <c r="C973" s="134" t="e">
        <f t="shared" si="315"/>
        <v>#VALUE!</v>
      </c>
      <c r="D973" s="135" t="e">
        <f t="shared" si="316"/>
        <v>#VALUE!</v>
      </c>
      <c r="E973" s="150" t="e">
        <f t="shared" si="304"/>
        <v>#VALUE!</v>
      </c>
      <c r="F973" s="150" t="e">
        <f t="shared" si="305"/>
        <v>#VALUE!</v>
      </c>
      <c r="G973" s="136" t="e">
        <f t="shared" si="306"/>
        <v>#VALUE!</v>
      </c>
      <c r="H973" s="148" t="e">
        <f t="shared" si="310"/>
        <v>#VALUE!</v>
      </c>
      <c r="I973" s="148" t="e">
        <f t="shared" si="317"/>
        <v>#VALUE!</v>
      </c>
      <c r="J973" s="148" t="e">
        <f t="shared" si="307"/>
        <v>#VALUE!</v>
      </c>
      <c r="K973" s="148" t="e">
        <f t="shared" si="318"/>
        <v>#VALUE!</v>
      </c>
      <c r="L973" s="148" t="e">
        <f t="shared" si="319"/>
        <v>#VALUE!</v>
      </c>
      <c r="M973" s="148" t="e">
        <f t="shared" si="308"/>
        <v>#VALUE!</v>
      </c>
      <c r="N973" s="148" t="e">
        <f t="shared" si="311"/>
        <v>#VALUE!</v>
      </c>
      <c r="O973" s="148"/>
      <c r="P973" s="148"/>
      <c r="Q973" s="148" t="e">
        <f t="shared" si="320"/>
        <v>#VALUE!</v>
      </c>
      <c r="R973" s="148" t="e">
        <f t="shared" si="321"/>
        <v>#VALUE!</v>
      </c>
      <c r="S973" s="137" t="e">
        <f t="shared" si="309"/>
        <v>#VALUE!</v>
      </c>
      <c r="T973" s="275" t="e">
        <f t="shared" si="324"/>
        <v>#VALUE!</v>
      </c>
      <c r="U973" s="275" t="e">
        <f t="shared" si="323"/>
        <v>#VALUE!</v>
      </c>
      <c r="V973" s="275" t="e">
        <f t="shared" si="323"/>
        <v>#VALUE!</v>
      </c>
      <c r="W973" s="275" t="e">
        <f t="shared" si="323"/>
        <v>#VALUE!</v>
      </c>
      <c r="X973" s="275" t="e">
        <f t="shared" si="323"/>
        <v>#VALUE!</v>
      </c>
      <c r="Y973" s="275" t="e">
        <f t="shared" si="323"/>
        <v>#VALUE!</v>
      </c>
      <c r="Z973" s="275" t="e">
        <f t="shared" si="323"/>
        <v>#VALUE!</v>
      </c>
      <c r="AA973" s="275" t="e">
        <f t="shared" si="323"/>
        <v>#VALUE!</v>
      </c>
      <c r="AB973" s="275" t="e">
        <f t="shared" si="323"/>
        <v>#VALUE!</v>
      </c>
      <c r="AC973" s="275" t="e">
        <f t="shared" si="323"/>
        <v>#VALUE!</v>
      </c>
      <c r="AD973" s="275" t="e">
        <f t="shared" si="323"/>
        <v>#VALUE!</v>
      </c>
      <c r="AE973" s="276" t="e">
        <f t="shared" si="312"/>
        <v>#VALUE!</v>
      </c>
    </row>
    <row r="974" spans="1:31">
      <c r="A974" s="133" t="e">
        <f t="shared" si="313"/>
        <v>#VALUE!</v>
      </c>
      <c r="B974" s="134" t="e">
        <f t="shared" si="314"/>
        <v>#VALUE!</v>
      </c>
      <c r="C974" s="134" t="e">
        <f t="shared" si="315"/>
        <v>#VALUE!</v>
      </c>
      <c r="D974" s="135" t="e">
        <f t="shared" si="316"/>
        <v>#VALUE!</v>
      </c>
      <c r="E974" s="150" t="e">
        <f t="shared" si="304"/>
        <v>#VALUE!</v>
      </c>
      <c r="F974" s="150" t="e">
        <f t="shared" si="305"/>
        <v>#VALUE!</v>
      </c>
      <c r="G974" s="136" t="e">
        <f t="shared" si="306"/>
        <v>#VALUE!</v>
      </c>
      <c r="H974" s="148" t="e">
        <f t="shared" si="310"/>
        <v>#VALUE!</v>
      </c>
      <c r="I974" s="148" t="e">
        <f t="shared" si="317"/>
        <v>#VALUE!</v>
      </c>
      <c r="J974" s="148" t="e">
        <f t="shared" si="307"/>
        <v>#VALUE!</v>
      </c>
      <c r="K974" s="148" t="e">
        <f t="shared" si="318"/>
        <v>#VALUE!</v>
      </c>
      <c r="L974" s="148" t="e">
        <f t="shared" si="319"/>
        <v>#VALUE!</v>
      </c>
      <c r="M974" s="148" t="e">
        <f t="shared" si="308"/>
        <v>#VALUE!</v>
      </c>
      <c r="N974" s="148" t="e">
        <f t="shared" si="311"/>
        <v>#VALUE!</v>
      </c>
      <c r="O974" s="148"/>
      <c r="P974" s="148"/>
      <c r="Q974" s="148" t="e">
        <f t="shared" si="320"/>
        <v>#VALUE!</v>
      </c>
      <c r="R974" s="148" t="e">
        <f t="shared" si="321"/>
        <v>#VALUE!</v>
      </c>
      <c r="S974" s="137" t="e">
        <f t="shared" si="309"/>
        <v>#VALUE!</v>
      </c>
      <c r="T974" s="275" t="e">
        <f t="shared" si="324"/>
        <v>#VALUE!</v>
      </c>
      <c r="U974" s="275" t="e">
        <f t="shared" si="323"/>
        <v>#VALUE!</v>
      </c>
      <c r="V974" s="275" t="e">
        <f t="shared" si="323"/>
        <v>#VALUE!</v>
      </c>
      <c r="W974" s="275" t="e">
        <f t="shared" si="323"/>
        <v>#VALUE!</v>
      </c>
      <c r="X974" s="275" t="e">
        <f t="shared" si="323"/>
        <v>#VALUE!</v>
      </c>
      <c r="Y974" s="275" t="e">
        <f t="shared" si="323"/>
        <v>#VALUE!</v>
      </c>
      <c r="Z974" s="275" t="e">
        <f t="shared" si="323"/>
        <v>#VALUE!</v>
      </c>
      <c r="AA974" s="275" t="e">
        <f t="shared" si="323"/>
        <v>#VALUE!</v>
      </c>
      <c r="AB974" s="275" t="e">
        <f t="shared" si="323"/>
        <v>#VALUE!</v>
      </c>
      <c r="AC974" s="275" t="e">
        <f t="shared" si="323"/>
        <v>#VALUE!</v>
      </c>
      <c r="AD974" s="275" t="e">
        <f t="shared" si="323"/>
        <v>#VALUE!</v>
      </c>
      <c r="AE974" s="276" t="e">
        <f t="shared" si="312"/>
        <v>#VALUE!</v>
      </c>
    </row>
    <row r="975" spans="1:31">
      <c r="A975" s="133" t="e">
        <f t="shared" si="313"/>
        <v>#VALUE!</v>
      </c>
      <c r="B975" s="134" t="e">
        <f t="shared" si="314"/>
        <v>#VALUE!</v>
      </c>
      <c r="C975" s="134" t="e">
        <f t="shared" si="315"/>
        <v>#VALUE!</v>
      </c>
      <c r="D975" s="135" t="e">
        <f t="shared" si="316"/>
        <v>#VALUE!</v>
      </c>
      <c r="E975" s="150" t="e">
        <f t="shared" si="304"/>
        <v>#VALUE!</v>
      </c>
      <c r="F975" s="150" t="e">
        <f t="shared" si="305"/>
        <v>#VALUE!</v>
      </c>
      <c r="G975" s="136" t="e">
        <f t="shared" si="306"/>
        <v>#VALUE!</v>
      </c>
      <c r="H975" s="148" t="e">
        <f t="shared" si="310"/>
        <v>#VALUE!</v>
      </c>
      <c r="I975" s="148" t="e">
        <f t="shared" si="317"/>
        <v>#VALUE!</v>
      </c>
      <c r="J975" s="148" t="e">
        <f t="shared" si="307"/>
        <v>#VALUE!</v>
      </c>
      <c r="K975" s="148" t="e">
        <f t="shared" si="318"/>
        <v>#VALUE!</v>
      </c>
      <c r="L975" s="148" t="e">
        <f t="shared" si="319"/>
        <v>#VALUE!</v>
      </c>
      <c r="M975" s="148" t="e">
        <f t="shared" si="308"/>
        <v>#VALUE!</v>
      </c>
      <c r="N975" s="148" t="e">
        <f t="shared" si="311"/>
        <v>#VALUE!</v>
      </c>
      <c r="O975" s="148"/>
      <c r="P975" s="148"/>
      <c r="Q975" s="148" t="e">
        <f t="shared" si="320"/>
        <v>#VALUE!</v>
      </c>
      <c r="R975" s="148" t="e">
        <f t="shared" si="321"/>
        <v>#VALUE!</v>
      </c>
      <c r="S975" s="137" t="e">
        <f t="shared" si="309"/>
        <v>#VALUE!</v>
      </c>
      <c r="T975" s="275" t="e">
        <f t="shared" si="324"/>
        <v>#VALUE!</v>
      </c>
      <c r="U975" s="275" t="e">
        <f t="shared" si="323"/>
        <v>#VALUE!</v>
      </c>
      <c r="V975" s="275" t="e">
        <f t="shared" si="323"/>
        <v>#VALUE!</v>
      </c>
      <c r="W975" s="275" t="e">
        <f t="shared" si="323"/>
        <v>#VALUE!</v>
      </c>
      <c r="X975" s="275" t="e">
        <f t="shared" si="323"/>
        <v>#VALUE!</v>
      </c>
      <c r="Y975" s="275" t="e">
        <f t="shared" si="323"/>
        <v>#VALUE!</v>
      </c>
      <c r="Z975" s="275" t="e">
        <f t="shared" si="323"/>
        <v>#VALUE!</v>
      </c>
      <c r="AA975" s="275" t="e">
        <f t="shared" si="323"/>
        <v>#VALUE!</v>
      </c>
      <c r="AB975" s="275" t="e">
        <f t="shared" si="323"/>
        <v>#VALUE!</v>
      </c>
      <c r="AC975" s="275" t="e">
        <f t="shared" si="323"/>
        <v>#VALUE!</v>
      </c>
      <c r="AD975" s="275" t="e">
        <f t="shared" si="323"/>
        <v>#VALUE!</v>
      </c>
      <c r="AE975" s="276" t="e">
        <f t="shared" si="312"/>
        <v>#VALUE!</v>
      </c>
    </row>
    <row r="976" spans="1:31">
      <c r="A976" s="133" t="e">
        <f t="shared" si="313"/>
        <v>#VALUE!</v>
      </c>
      <c r="B976" s="134" t="e">
        <f t="shared" si="314"/>
        <v>#VALUE!</v>
      </c>
      <c r="C976" s="134" t="e">
        <f t="shared" si="315"/>
        <v>#VALUE!</v>
      </c>
      <c r="D976" s="135" t="e">
        <f t="shared" si="316"/>
        <v>#VALUE!</v>
      </c>
      <c r="E976" s="150" t="e">
        <f t="shared" si="304"/>
        <v>#VALUE!</v>
      </c>
      <c r="F976" s="150" t="e">
        <f t="shared" si="305"/>
        <v>#VALUE!</v>
      </c>
      <c r="G976" s="136" t="e">
        <f t="shared" si="306"/>
        <v>#VALUE!</v>
      </c>
      <c r="H976" s="148" t="e">
        <f t="shared" si="310"/>
        <v>#VALUE!</v>
      </c>
      <c r="I976" s="148" t="e">
        <f t="shared" si="317"/>
        <v>#VALUE!</v>
      </c>
      <c r="J976" s="148" t="e">
        <f t="shared" si="307"/>
        <v>#VALUE!</v>
      </c>
      <c r="K976" s="148" t="e">
        <f t="shared" si="318"/>
        <v>#VALUE!</v>
      </c>
      <c r="L976" s="148" t="e">
        <f t="shared" si="319"/>
        <v>#VALUE!</v>
      </c>
      <c r="M976" s="148" t="e">
        <f t="shared" si="308"/>
        <v>#VALUE!</v>
      </c>
      <c r="N976" s="148" t="e">
        <f t="shared" si="311"/>
        <v>#VALUE!</v>
      </c>
      <c r="O976" s="148"/>
      <c r="P976" s="148"/>
      <c r="Q976" s="148" t="e">
        <f t="shared" si="320"/>
        <v>#VALUE!</v>
      </c>
      <c r="R976" s="148" t="e">
        <f t="shared" si="321"/>
        <v>#VALUE!</v>
      </c>
      <c r="S976" s="137" t="e">
        <f t="shared" si="309"/>
        <v>#VALUE!</v>
      </c>
      <c r="T976" s="275" t="e">
        <f t="shared" si="324"/>
        <v>#VALUE!</v>
      </c>
      <c r="U976" s="275" t="e">
        <f t="shared" si="323"/>
        <v>#VALUE!</v>
      </c>
      <c r="V976" s="275" t="e">
        <f t="shared" si="323"/>
        <v>#VALUE!</v>
      </c>
      <c r="W976" s="275" t="e">
        <f t="shared" si="323"/>
        <v>#VALUE!</v>
      </c>
      <c r="X976" s="275" t="e">
        <f t="shared" si="323"/>
        <v>#VALUE!</v>
      </c>
      <c r="Y976" s="275" t="e">
        <f t="shared" si="323"/>
        <v>#VALUE!</v>
      </c>
      <c r="Z976" s="275" t="e">
        <f t="shared" si="323"/>
        <v>#VALUE!</v>
      </c>
      <c r="AA976" s="275" t="e">
        <f t="shared" si="323"/>
        <v>#VALUE!</v>
      </c>
      <c r="AB976" s="275" t="e">
        <f t="shared" si="323"/>
        <v>#VALUE!</v>
      </c>
      <c r="AC976" s="275" t="e">
        <f t="shared" si="323"/>
        <v>#VALUE!</v>
      </c>
      <c r="AD976" s="275" t="e">
        <f t="shared" si="323"/>
        <v>#VALUE!</v>
      </c>
      <c r="AE976" s="276" t="e">
        <f t="shared" si="312"/>
        <v>#VALUE!</v>
      </c>
    </row>
    <row r="977" spans="1:31">
      <c r="A977" s="133" t="e">
        <f t="shared" si="313"/>
        <v>#VALUE!</v>
      </c>
      <c r="B977" s="134" t="e">
        <f t="shared" si="314"/>
        <v>#VALUE!</v>
      </c>
      <c r="C977" s="134" t="e">
        <f t="shared" si="315"/>
        <v>#VALUE!</v>
      </c>
      <c r="D977" s="135" t="e">
        <f t="shared" si="316"/>
        <v>#VALUE!</v>
      </c>
      <c r="E977" s="150" t="e">
        <f t="shared" ref="E977:E1004" si="325">IF(A977&lt;&gt;"", IF(F977="N",0, ROUNDDOWN(IF(S977="Y", MAX(Q977, 0), MIN(BondAmountInvested*G977/Freq, Max_Wdwl_amt)), 2)),"")</f>
        <v>#VALUE!</v>
      </c>
      <c r="F977" s="150" t="e">
        <f t="shared" ref="F977:F1004" si="326">IF(A977&lt;&gt;"",  IF(A977&lt;first_projection_wdl_mth,"N",IF(A977=first_projection_wdl_mth,"Y",IF(INT((A977-first_projection_wdl_mth)/Mths_between_Wdwls)=(A977-first_projection_wdl_mth)/Mths_between_Wdwls,"Y","N"))),"")</f>
        <v>#VALUE!</v>
      </c>
      <c r="G977" s="136" t="e">
        <f t="shared" ref="G977:G1004" si="327">IF(A977&lt;&gt;"", IncomeRetained, "")</f>
        <v>#VALUE!</v>
      </c>
      <c r="H977" s="148" t="e">
        <f t="shared" si="310"/>
        <v>#VALUE!</v>
      </c>
      <c r="I977" s="148" t="e">
        <f t="shared" si="317"/>
        <v>#VALUE!</v>
      </c>
      <c r="J977" s="148" t="e">
        <f t="shared" ref="J977:J1004" si="328">IF(A977&lt;&gt;"", (MIN(E977, Q977)-I977)*(1-IF(D977&lt;chargeable_gain_taxrate_change_date,chargeable_gain_taxrate_pre_change,chargeable_gain_taxrate_post_change))+I977, "")</f>
        <v>#VALUE!</v>
      </c>
      <c r="K977" s="148" t="e">
        <f t="shared" si="318"/>
        <v>#VALUE!</v>
      </c>
      <c r="L977" s="148" t="e">
        <f t="shared" si="319"/>
        <v>#VALUE!</v>
      </c>
      <c r="M977" s="148" t="e">
        <f t="shared" ref="M977:M1004" si="329">IF(A977="", "", L977*Mthly_growth_rate)</f>
        <v>#VALUE!</v>
      </c>
      <c r="N977" s="148" t="e">
        <f t="shared" si="311"/>
        <v>#VALUE!</v>
      </c>
      <c r="O977" s="148"/>
      <c r="P977" s="148"/>
      <c r="Q977" s="148" t="e">
        <f t="shared" si="320"/>
        <v>#VALUE!</v>
      </c>
      <c r="R977" s="148" t="e">
        <f t="shared" si="321"/>
        <v>#VALUE!</v>
      </c>
      <c r="S977" s="137" t="e">
        <f t="shared" ref="S977:S1004" si="330">IF(A977="", "", IF(S976="Y", "Y", IF(Q977-IF(F977="Y", MIN(BondAmountInvested*G977/Freq,Max_Wdwl_amt), 0)&lt;=0, "Y", "N")))</f>
        <v>#VALUE!</v>
      </c>
      <c r="T977" s="275" t="e">
        <f t="shared" si="324"/>
        <v>#VALUE!</v>
      </c>
      <c r="U977" s="275" t="e">
        <f t="shared" si="323"/>
        <v>#VALUE!</v>
      </c>
      <c r="V977" s="275" t="e">
        <f t="shared" si="323"/>
        <v>#VALUE!</v>
      </c>
      <c r="W977" s="275" t="e">
        <f t="shared" si="323"/>
        <v>#VALUE!</v>
      </c>
      <c r="X977" s="275" t="e">
        <f t="shared" si="323"/>
        <v>#VALUE!</v>
      </c>
      <c r="Y977" s="275" t="e">
        <f t="shared" si="323"/>
        <v>#VALUE!</v>
      </c>
      <c r="Z977" s="275" t="e">
        <f t="shared" si="323"/>
        <v>#VALUE!</v>
      </c>
      <c r="AA977" s="275" t="e">
        <f t="shared" si="323"/>
        <v>#VALUE!</v>
      </c>
      <c r="AB977" s="275" t="e">
        <f t="shared" si="323"/>
        <v>#VALUE!</v>
      </c>
      <c r="AC977" s="275" t="e">
        <f t="shared" si="323"/>
        <v>#VALUE!</v>
      </c>
      <c r="AD977" s="275" t="e">
        <f t="shared" si="323"/>
        <v>#VALUE!</v>
      </c>
      <c r="AE977" s="276" t="e">
        <f t="shared" si="312"/>
        <v>#VALUE!</v>
      </c>
    </row>
    <row r="978" spans="1:31">
      <c r="A978" s="133" t="e">
        <f t="shared" si="313"/>
        <v>#VALUE!</v>
      </c>
      <c r="B978" s="134" t="e">
        <f t="shared" si="314"/>
        <v>#VALUE!</v>
      </c>
      <c r="C978" s="134" t="e">
        <f t="shared" si="315"/>
        <v>#VALUE!</v>
      </c>
      <c r="D978" s="135" t="e">
        <f t="shared" si="316"/>
        <v>#VALUE!</v>
      </c>
      <c r="E978" s="150" t="e">
        <f t="shared" si="325"/>
        <v>#VALUE!</v>
      </c>
      <c r="F978" s="150" t="e">
        <f t="shared" si="326"/>
        <v>#VALUE!</v>
      </c>
      <c r="G978" s="136" t="e">
        <f t="shared" si="327"/>
        <v>#VALUE!</v>
      </c>
      <c r="H978" s="148" t="e">
        <f t="shared" ref="H978:H1004" si="331">IF(A978&lt;&gt;"", IF(B978&lt;Max_tax_free_term, IF(AND(C978=1, B978&lt;Max_tax_free_term), Annual_tax_free_Wdwl, 0), 0)+H977-I977, "")</f>
        <v>#VALUE!</v>
      </c>
      <c r="I978" s="148" t="e">
        <f t="shared" si="317"/>
        <v>#VALUE!</v>
      </c>
      <c r="J978" s="148" t="e">
        <f t="shared" si="328"/>
        <v>#VALUE!</v>
      </c>
      <c r="K978" s="148" t="e">
        <f t="shared" si="318"/>
        <v>#VALUE!</v>
      </c>
      <c r="L978" s="148" t="e">
        <f t="shared" si="319"/>
        <v>#VALUE!</v>
      </c>
      <c r="M978" s="148" t="e">
        <f t="shared" si="329"/>
        <v>#VALUE!</v>
      </c>
      <c r="N978" s="148" t="e">
        <f t="shared" ref="N978:N1004" si="332">IF(A978="", "", AE978)</f>
        <v>#VALUE!</v>
      </c>
      <c r="O978" s="148"/>
      <c r="P978" s="148"/>
      <c r="Q978" s="148" t="e">
        <f t="shared" si="320"/>
        <v>#VALUE!</v>
      </c>
      <c r="R978" s="148" t="e">
        <f t="shared" si="321"/>
        <v>#VALUE!</v>
      </c>
      <c r="S978" s="137" t="e">
        <f t="shared" si="330"/>
        <v>#VALUE!</v>
      </c>
      <c r="T978" s="275" t="e">
        <f t="shared" si="324"/>
        <v>#VALUE!</v>
      </c>
      <c r="U978" s="275" t="e">
        <f t="shared" si="323"/>
        <v>#VALUE!</v>
      </c>
      <c r="V978" s="275" t="e">
        <f t="shared" si="323"/>
        <v>#VALUE!</v>
      </c>
      <c r="W978" s="275" t="e">
        <f t="shared" si="323"/>
        <v>#VALUE!</v>
      </c>
      <c r="X978" s="275" t="e">
        <f t="shared" si="323"/>
        <v>#VALUE!</v>
      </c>
      <c r="Y978" s="275" t="e">
        <f t="shared" si="323"/>
        <v>#VALUE!</v>
      </c>
      <c r="Z978" s="275" t="e">
        <f t="shared" si="323"/>
        <v>#VALUE!</v>
      </c>
      <c r="AA978" s="275" t="e">
        <f t="shared" si="323"/>
        <v>#VALUE!</v>
      </c>
      <c r="AB978" s="275" t="e">
        <f t="shared" si="323"/>
        <v>#VALUE!</v>
      </c>
      <c r="AC978" s="275" t="e">
        <f t="shared" si="323"/>
        <v>#VALUE!</v>
      </c>
      <c r="AD978" s="275" t="e">
        <f t="shared" si="323"/>
        <v>#VALUE!</v>
      </c>
      <c r="AE978" s="276" t="e">
        <f t="shared" ref="AE978:AE1004" si="333">SUMPRODUCT(T978:AD978,T$9:AD$9)/100/12</f>
        <v>#VALUE!</v>
      </c>
    </row>
    <row r="979" spans="1:31">
      <c r="A979" s="133" t="e">
        <f t="shared" ref="A979:A1004" si="334">IF(A978&lt;$D$11, A978+1, "")</f>
        <v>#VALUE!</v>
      </c>
      <c r="B979" s="134" t="e">
        <f t="shared" ref="B979:B1004" si="335">IF(A979&lt;&gt;"", IF(C979=1, B978+1, B978), "")</f>
        <v>#VALUE!</v>
      </c>
      <c r="C979" s="134" t="e">
        <f t="shared" ref="C979:C1004" si="336">IF(A979&lt;&gt;"", IF(C978=12, 1, C978+1), "")</f>
        <v>#VALUE!</v>
      </c>
      <c r="D979" s="135" t="e">
        <f t="shared" ref="D979:D1004" si="337">IF(A979&lt;&gt;"", DATE(YEAR(D978), MONTH(D978)+1, DAY(D978)), "")</f>
        <v>#VALUE!</v>
      </c>
      <c r="E979" s="150" t="e">
        <f t="shared" si="325"/>
        <v>#VALUE!</v>
      </c>
      <c r="F979" s="150" t="e">
        <f t="shared" si="326"/>
        <v>#VALUE!</v>
      </c>
      <c r="G979" s="136" t="e">
        <f t="shared" si="327"/>
        <v>#VALUE!</v>
      </c>
      <c r="H979" s="148" t="e">
        <f t="shared" si="331"/>
        <v>#VALUE!</v>
      </c>
      <c r="I979" s="148" t="e">
        <f t="shared" ref="I979:I1004" si="338">IF(A979&lt;&gt;"", MIN(E979, H979, Q979), "")</f>
        <v>#VALUE!</v>
      </c>
      <c r="J979" s="148" t="e">
        <f t="shared" si="328"/>
        <v>#VALUE!</v>
      </c>
      <c r="K979" s="148" t="e">
        <f t="shared" ref="K979:K1004" si="339">IF(A979="", "", $I$12^(A979/12)*J979)</f>
        <v>#VALUE!</v>
      </c>
      <c r="L979" s="148" t="e">
        <f t="shared" ref="L979:L1004" si="340">IF(A979="", "", R978)</f>
        <v>#VALUE!</v>
      </c>
      <c r="M979" s="148" t="e">
        <f t="shared" si="329"/>
        <v>#VALUE!</v>
      </c>
      <c r="N979" s="148" t="e">
        <f t="shared" si="332"/>
        <v>#VALUE!</v>
      </c>
      <c r="O979" s="148"/>
      <c r="P979" s="148"/>
      <c r="Q979" s="148" t="e">
        <f t="shared" ref="Q979:Q1004" si="341">IF(A979 = "", 0, MAX(M979 - (SUM(N979:P979)), 0))</f>
        <v>#VALUE!</v>
      </c>
      <c r="R979" s="148" t="e">
        <f t="shared" ref="R979:R1004" si="342">IF(A979="", "", MAX(Q979-E979, 0))</f>
        <v>#VALUE!</v>
      </c>
      <c r="S979" s="137" t="e">
        <f t="shared" si="330"/>
        <v>#VALUE!</v>
      </c>
      <c r="T979" s="275" t="e">
        <f t="shared" si="324"/>
        <v>#VALUE!</v>
      </c>
      <c r="U979" s="275" t="e">
        <f t="shared" si="323"/>
        <v>#VALUE!</v>
      </c>
      <c r="V979" s="275" t="e">
        <f t="shared" si="323"/>
        <v>#VALUE!</v>
      </c>
      <c r="W979" s="275" t="e">
        <f t="shared" si="323"/>
        <v>#VALUE!</v>
      </c>
      <c r="X979" s="275" t="e">
        <f t="shared" si="323"/>
        <v>#VALUE!</v>
      </c>
      <c r="Y979" s="275" t="e">
        <f t="shared" si="323"/>
        <v>#VALUE!</v>
      </c>
      <c r="Z979" s="275" t="e">
        <f t="shared" si="323"/>
        <v>#VALUE!</v>
      </c>
      <c r="AA979" s="275" t="e">
        <f t="shared" si="323"/>
        <v>#VALUE!</v>
      </c>
      <c r="AB979" s="275" t="e">
        <f t="shared" si="323"/>
        <v>#VALUE!</v>
      </c>
      <c r="AC979" s="275" t="e">
        <f t="shared" si="323"/>
        <v>#VALUE!</v>
      </c>
      <c r="AD979" s="275" t="e">
        <f t="shared" si="323"/>
        <v>#VALUE!</v>
      </c>
      <c r="AE979" s="276" t="e">
        <f t="shared" si="333"/>
        <v>#VALUE!</v>
      </c>
    </row>
    <row r="980" spans="1:31">
      <c r="A980" s="133" t="e">
        <f t="shared" si="334"/>
        <v>#VALUE!</v>
      </c>
      <c r="B980" s="134" t="e">
        <f t="shared" si="335"/>
        <v>#VALUE!</v>
      </c>
      <c r="C980" s="134" t="e">
        <f t="shared" si="336"/>
        <v>#VALUE!</v>
      </c>
      <c r="D980" s="135" t="e">
        <f t="shared" si="337"/>
        <v>#VALUE!</v>
      </c>
      <c r="E980" s="150" t="e">
        <f t="shared" si="325"/>
        <v>#VALUE!</v>
      </c>
      <c r="F980" s="150" t="e">
        <f t="shared" si="326"/>
        <v>#VALUE!</v>
      </c>
      <c r="G980" s="136" t="e">
        <f t="shared" si="327"/>
        <v>#VALUE!</v>
      </c>
      <c r="H980" s="148" t="e">
        <f t="shared" si="331"/>
        <v>#VALUE!</v>
      </c>
      <c r="I980" s="148" t="e">
        <f t="shared" si="338"/>
        <v>#VALUE!</v>
      </c>
      <c r="J980" s="148" t="e">
        <f t="shared" si="328"/>
        <v>#VALUE!</v>
      </c>
      <c r="K980" s="148" t="e">
        <f t="shared" si="339"/>
        <v>#VALUE!</v>
      </c>
      <c r="L980" s="148" t="e">
        <f t="shared" si="340"/>
        <v>#VALUE!</v>
      </c>
      <c r="M980" s="148" t="e">
        <f t="shared" si="329"/>
        <v>#VALUE!</v>
      </c>
      <c r="N980" s="148" t="e">
        <f t="shared" si="332"/>
        <v>#VALUE!</v>
      </c>
      <c r="O980" s="148"/>
      <c r="P980" s="148"/>
      <c r="Q980" s="148" t="e">
        <f t="shared" si="341"/>
        <v>#VALUE!</v>
      </c>
      <c r="R980" s="148" t="e">
        <f t="shared" si="342"/>
        <v>#VALUE!</v>
      </c>
      <c r="S980" s="137" t="e">
        <f t="shared" si="330"/>
        <v>#VALUE!</v>
      </c>
      <c r="T980" s="275" t="e">
        <f t="shared" si="324"/>
        <v>#VALUE!</v>
      </c>
      <c r="U980" s="275" t="e">
        <f t="shared" si="323"/>
        <v>#VALUE!</v>
      </c>
      <c r="V980" s="275" t="e">
        <f t="shared" si="323"/>
        <v>#VALUE!</v>
      </c>
      <c r="W980" s="275" t="e">
        <f t="shared" si="323"/>
        <v>#VALUE!</v>
      </c>
      <c r="X980" s="275" t="e">
        <f t="shared" si="323"/>
        <v>#VALUE!</v>
      </c>
      <c r="Y980" s="275" t="e">
        <f t="shared" si="323"/>
        <v>#VALUE!</v>
      </c>
      <c r="Z980" s="275" t="e">
        <f t="shared" si="323"/>
        <v>#VALUE!</v>
      </c>
      <c r="AA980" s="275" t="e">
        <f t="shared" si="323"/>
        <v>#VALUE!</v>
      </c>
      <c r="AB980" s="275" t="e">
        <f t="shared" si="323"/>
        <v>#VALUE!</v>
      </c>
      <c r="AC980" s="275" t="e">
        <f t="shared" si="323"/>
        <v>#VALUE!</v>
      </c>
      <c r="AD980" s="275" t="e">
        <f t="shared" si="323"/>
        <v>#VALUE!</v>
      </c>
      <c r="AE980" s="276" t="e">
        <f t="shared" si="333"/>
        <v>#VALUE!</v>
      </c>
    </row>
    <row r="981" spans="1:31">
      <c r="A981" s="133" t="e">
        <f t="shared" si="334"/>
        <v>#VALUE!</v>
      </c>
      <c r="B981" s="134" t="e">
        <f t="shared" si="335"/>
        <v>#VALUE!</v>
      </c>
      <c r="C981" s="134" t="e">
        <f t="shared" si="336"/>
        <v>#VALUE!</v>
      </c>
      <c r="D981" s="135" t="e">
        <f t="shared" si="337"/>
        <v>#VALUE!</v>
      </c>
      <c r="E981" s="150" t="e">
        <f t="shared" si="325"/>
        <v>#VALUE!</v>
      </c>
      <c r="F981" s="150" t="e">
        <f t="shared" si="326"/>
        <v>#VALUE!</v>
      </c>
      <c r="G981" s="136" t="e">
        <f t="shared" si="327"/>
        <v>#VALUE!</v>
      </c>
      <c r="H981" s="148" t="e">
        <f t="shared" si="331"/>
        <v>#VALUE!</v>
      </c>
      <c r="I981" s="148" t="e">
        <f t="shared" si="338"/>
        <v>#VALUE!</v>
      </c>
      <c r="J981" s="148" t="e">
        <f t="shared" si="328"/>
        <v>#VALUE!</v>
      </c>
      <c r="K981" s="148" t="e">
        <f t="shared" si="339"/>
        <v>#VALUE!</v>
      </c>
      <c r="L981" s="148" t="e">
        <f t="shared" si="340"/>
        <v>#VALUE!</v>
      </c>
      <c r="M981" s="148" t="e">
        <f t="shared" si="329"/>
        <v>#VALUE!</v>
      </c>
      <c r="N981" s="148" t="e">
        <f t="shared" si="332"/>
        <v>#VALUE!</v>
      </c>
      <c r="O981" s="148"/>
      <c r="P981" s="148"/>
      <c r="Q981" s="148" t="e">
        <f t="shared" si="341"/>
        <v>#VALUE!</v>
      </c>
      <c r="R981" s="148" t="e">
        <f t="shared" si="342"/>
        <v>#VALUE!</v>
      </c>
      <c r="S981" s="137" t="e">
        <f t="shared" si="330"/>
        <v>#VALUE!</v>
      </c>
      <c r="T981" s="275" t="e">
        <f t="shared" si="324"/>
        <v>#VALUE!</v>
      </c>
      <c r="U981" s="275" t="e">
        <f t="shared" si="323"/>
        <v>#VALUE!</v>
      </c>
      <c r="V981" s="275" t="e">
        <f t="shared" si="323"/>
        <v>#VALUE!</v>
      </c>
      <c r="W981" s="275" t="e">
        <f t="shared" si="323"/>
        <v>#VALUE!</v>
      </c>
      <c r="X981" s="275" t="e">
        <f t="shared" si="323"/>
        <v>#VALUE!</v>
      </c>
      <c r="Y981" s="275" t="e">
        <f t="shared" si="323"/>
        <v>#VALUE!</v>
      </c>
      <c r="Z981" s="275" t="e">
        <f t="shared" si="323"/>
        <v>#VALUE!</v>
      </c>
      <c r="AA981" s="275" t="e">
        <f t="shared" si="323"/>
        <v>#VALUE!</v>
      </c>
      <c r="AB981" s="275" t="e">
        <f t="shared" si="323"/>
        <v>#VALUE!</v>
      </c>
      <c r="AC981" s="275" t="e">
        <f t="shared" si="323"/>
        <v>#VALUE!</v>
      </c>
      <c r="AD981" s="275" t="e">
        <f t="shared" si="323"/>
        <v>#VALUE!</v>
      </c>
      <c r="AE981" s="276" t="e">
        <f t="shared" si="333"/>
        <v>#VALUE!</v>
      </c>
    </row>
    <row r="982" spans="1:31">
      <c r="A982" s="133" t="e">
        <f t="shared" si="334"/>
        <v>#VALUE!</v>
      </c>
      <c r="B982" s="134" t="e">
        <f t="shared" si="335"/>
        <v>#VALUE!</v>
      </c>
      <c r="C982" s="134" t="e">
        <f t="shared" si="336"/>
        <v>#VALUE!</v>
      </c>
      <c r="D982" s="135" t="e">
        <f t="shared" si="337"/>
        <v>#VALUE!</v>
      </c>
      <c r="E982" s="150" t="e">
        <f t="shared" si="325"/>
        <v>#VALUE!</v>
      </c>
      <c r="F982" s="150" t="e">
        <f t="shared" si="326"/>
        <v>#VALUE!</v>
      </c>
      <c r="G982" s="136" t="e">
        <f t="shared" si="327"/>
        <v>#VALUE!</v>
      </c>
      <c r="H982" s="148" t="e">
        <f t="shared" si="331"/>
        <v>#VALUE!</v>
      </c>
      <c r="I982" s="148" t="e">
        <f t="shared" si="338"/>
        <v>#VALUE!</v>
      </c>
      <c r="J982" s="148" t="e">
        <f t="shared" si="328"/>
        <v>#VALUE!</v>
      </c>
      <c r="K982" s="148" t="e">
        <f t="shared" si="339"/>
        <v>#VALUE!</v>
      </c>
      <c r="L982" s="148" t="e">
        <f t="shared" si="340"/>
        <v>#VALUE!</v>
      </c>
      <c r="M982" s="148" t="e">
        <f t="shared" si="329"/>
        <v>#VALUE!</v>
      </c>
      <c r="N982" s="148" t="e">
        <f t="shared" si="332"/>
        <v>#VALUE!</v>
      </c>
      <c r="O982" s="148"/>
      <c r="P982" s="148"/>
      <c r="Q982" s="148" t="e">
        <f t="shared" si="341"/>
        <v>#VALUE!</v>
      </c>
      <c r="R982" s="148" t="e">
        <f t="shared" si="342"/>
        <v>#VALUE!</v>
      </c>
      <c r="S982" s="137" t="e">
        <f t="shared" si="330"/>
        <v>#VALUE!</v>
      </c>
      <c r="T982" s="275" t="e">
        <f t="shared" si="324"/>
        <v>#VALUE!</v>
      </c>
      <c r="U982" s="275" t="e">
        <f t="shared" si="323"/>
        <v>#VALUE!</v>
      </c>
      <c r="V982" s="275" t="e">
        <f t="shared" si="323"/>
        <v>#VALUE!</v>
      </c>
      <c r="W982" s="275" t="e">
        <f t="shared" si="323"/>
        <v>#VALUE!</v>
      </c>
      <c r="X982" s="275" t="e">
        <f t="shared" si="323"/>
        <v>#VALUE!</v>
      </c>
      <c r="Y982" s="275" t="e">
        <f t="shared" si="323"/>
        <v>#VALUE!</v>
      </c>
      <c r="Z982" s="275" t="e">
        <f t="shared" si="323"/>
        <v>#VALUE!</v>
      </c>
      <c r="AA982" s="275" t="e">
        <f t="shared" si="323"/>
        <v>#VALUE!</v>
      </c>
      <c r="AB982" s="275" t="e">
        <f t="shared" si="323"/>
        <v>#VALUE!</v>
      </c>
      <c r="AC982" s="275" t="e">
        <f t="shared" si="323"/>
        <v>#VALUE!</v>
      </c>
      <c r="AD982" s="275" t="e">
        <f t="shared" si="323"/>
        <v>#VALUE!</v>
      </c>
      <c r="AE982" s="276" t="e">
        <f t="shared" si="333"/>
        <v>#VALUE!</v>
      </c>
    </row>
    <row r="983" spans="1:31">
      <c r="A983" s="133" t="e">
        <f t="shared" si="334"/>
        <v>#VALUE!</v>
      </c>
      <c r="B983" s="134" t="e">
        <f t="shared" si="335"/>
        <v>#VALUE!</v>
      </c>
      <c r="C983" s="134" t="e">
        <f t="shared" si="336"/>
        <v>#VALUE!</v>
      </c>
      <c r="D983" s="135" t="e">
        <f t="shared" si="337"/>
        <v>#VALUE!</v>
      </c>
      <c r="E983" s="150" t="e">
        <f t="shared" si="325"/>
        <v>#VALUE!</v>
      </c>
      <c r="F983" s="150" t="e">
        <f t="shared" si="326"/>
        <v>#VALUE!</v>
      </c>
      <c r="G983" s="136" t="e">
        <f t="shared" si="327"/>
        <v>#VALUE!</v>
      </c>
      <c r="H983" s="148" t="e">
        <f t="shared" si="331"/>
        <v>#VALUE!</v>
      </c>
      <c r="I983" s="148" t="e">
        <f t="shared" si="338"/>
        <v>#VALUE!</v>
      </c>
      <c r="J983" s="148" t="e">
        <f t="shared" si="328"/>
        <v>#VALUE!</v>
      </c>
      <c r="K983" s="148" t="e">
        <f t="shared" si="339"/>
        <v>#VALUE!</v>
      </c>
      <c r="L983" s="148" t="e">
        <f t="shared" si="340"/>
        <v>#VALUE!</v>
      </c>
      <c r="M983" s="148" t="e">
        <f t="shared" si="329"/>
        <v>#VALUE!</v>
      </c>
      <c r="N983" s="148" t="e">
        <f t="shared" si="332"/>
        <v>#VALUE!</v>
      </c>
      <c r="O983" s="148"/>
      <c r="P983" s="148"/>
      <c r="Q983" s="148" t="e">
        <f t="shared" si="341"/>
        <v>#VALUE!</v>
      </c>
      <c r="R983" s="148" t="e">
        <f t="shared" si="342"/>
        <v>#VALUE!</v>
      </c>
      <c r="S983" s="137" t="e">
        <f t="shared" si="330"/>
        <v>#VALUE!</v>
      </c>
      <c r="T983" s="275" t="e">
        <f t="shared" si="324"/>
        <v>#VALUE!</v>
      </c>
      <c r="U983" s="275" t="e">
        <f t="shared" si="323"/>
        <v>#VALUE!</v>
      </c>
      <c r="V983" s="275" t="e">
        <f t="shared" si="323"/>
        <v>#VALUE!</v>
      </c>
      <c r="W983" s="275" t="e">
        <f t="shared" si="323"/>
        <v>#VALUE!</v>
      </c>
      <c r="X983" s="275" t="e">
        <f t="shared" si="323"/>
        <v>#VALUE!</v>
      </c>
      <c r="Y983" s="275" t="e">
        <f t="shared" si="323"/>
        <v>#VALUE!</v>
      </c>
      <c r="Z983" s="275" t="e">
        <f t="shared" si="323"/>
        <v>#VALUE!</v>
      </c>
      <c r="AA983" s="275" t="e">
        <f t="shared" si="323"/>
        <v>#VALUE!</v>
      </c>
      <c r="AB983" s="275" t="e">
        <f t="shared" si="323"/>
        <v>#VALUE!</v>
      </c>
      <c r="AC983" s="275" t="e">
        <f t="shared" si="323"/>
        <v>#VALUE!</v>
      </c>
      <c r="AD983" s="275" t="e">
        <f t="shared" si="323"/>
        <v>#VALUE!</v>
      </c>
      <c r="AE983" s="276" t="e">
        <f t="shared" si="333"/>
        <v>#VALUE!</v>
      </c>
    </row>
    <row r="984" spans="1:31">
      <c r="A984" s="133" t="e">
        <f t="shared" si="334"/>
        <v>#VALUE!</v>
      </c>
      <c r="B984" s="134" t="e">
        <f t="shared" si="335"/>
        <v>#VALUE!</v>
      </c>
      <c r="C984" s="134" t="e">
        <f t="shared" si="336"/>
        <v>#VALUE!</v>
      </c>
      <c r="D984" s="135" t="e">
        <f t="shared" si="337"/>
        <v>#VALUE!</v>
      </c>
      <c r="E984" s="150" t="e">
        <f t="shared" si="325"/>
        <v>#VALUE!</v>
      </c>
      <c r="F984" s="150" t="e">
        <f t="shared" si="326"/>
        <v>#VALUE!</v>
      </c>
      <c r="G984" s="136" t="e">
        <f t="shared" si="327"/>
        <v>#VALUE!</v>
      </c>
      <c r="H984" s="148" t="e">
        <f t="shared" si="331"/>
        <v>#VALUE!</v>
      </c>
      <c r="I984" s="148" t="e">
        <f t="shared" si="338"/>
        <v>#VALUE!</v>
      </c>
      <c r="J984" s="148" t="e">
        <f t="shared" si="328"/>
        <v>#VALUE!</v>
      </c>
      <c r="K984" s="148" t="e">
        <f t="shared" si="339"/>
        <v>#VALUE!</v>
      </c>
      <c r="L984" s="148" t="e">
        <f t="shared" si="340"/>
        <v>#VALUE!</v>
      </c>
      <c r="M984" s="148" t="e">
        <f t="shared" si="329"/>
        <v>#VALUE!</v>
      </c>
      <c r="N984" s="148" t="e">
        <f t="shared" si="332"/>
        <v>#VALUE!</v>
      </c>
      <c r="O984" s="148"/>
      <c r="P984" s="148"/>
      <c r="Q984" s="148" t="e">
        <f t="shared" si="341"/>
        <v>#VALUE!</v>
      </c>
      <c r="R984" s="148" t="e">
        <f t="shared" si="342"/>
        <v>#VALUE!</v>
      </c>
      <c r="S984" s="137" t="e">
        <f t="shared" si="330"/>
        <v>#VALUE!</v>
      </c>
      <c r="T984" s="275" t="e">
        <f t="shared" si="324"/>
        <v>#VALUE!</v>
      </c>
      <c r="U984" s="275" t="e">
        <f t="shared" si="323"/>
        <v>#VALUE!</v>
      </c>
      <c r="V984" s="275" t="e">
        <f t="shared" si="323"/>
        <v>#VALUE!</v>
      </c>
      <c r="W984" s="275" t="e">
        <f t="shared" si="323"/>
        <v>#VALUE!</v>
      </c>
      <c r="X984" s="275" t="e">
        <f t="shared" si="323"/>
        <v>#VALUE!</v>
      </c>
      <c r="Y984" s="275" t="e">
        <f t="shared" si="323"/>
        <v>#VALUE!</v>
      </c>
      <c r="Z984" s="275" t="e">
        <f t="shared" si="323"/>
        <v>#VALUE!</v>
      </c>
      <c r="AA984" s="275" t="e">
        <f t="shared" si="323"/>
        <v>#VALUE!</v>
      </c>
      <c r="AB984" s="275" t="e">
        <f t="shared" si="323"/>
        <v>#VALUE!</v>
      </c>
      <c r="AC984" s="275" t="e">
        <f t="shared" si="323"/>
        <v>#VALUE!</v>
      </c>
      <c r="AD984" s="275" t="e">
        <f t="shared" si="323"/>
        <v>#VALUE!</v>
      </c>
      <c r="AE984" s="276" t="e">
        <f t="shared" si="333"/>
        <v>#VALUE!</v>
      </c>
    </row>
    <row r="985" spans="1:31">
      <c r="A985" s="133" t="e">
        <f t="shared" si="334"/>
        <v>#VALUE!</v>
      </c>
      <c r="B985" s="134" t="e">
        <f t="shared" si="335"/>
        <v>#VALUE!</v>
      </c>
      <c r="C985" s="134" t="e">
        <f t="shared" si="336"/>
        <v>#VALUE!</v>
      </c>
      <c r="D985" s="135" t="e">
        <f t="shared" si="337"/>
        <v>#VALUE!</v>
      </c>
      <c r="E985" s="150" t="e">
        <f t="shared" si="325"/>
        <v>#VALUE!</v>
      </c>
      <c r="F985" s="150" t="e">
        <f t="shared" si="326"/>
        <v>#VALUE!</v>
      </c>
      <c r="G985" s="136" t="e">
        <f t="shared" si="327"/>
        <v>#VALUE!</v>
      </c>
      <c r="H985" s="148" t="e">
        <f t="shared" si="331"/>
        <v>#VALUE!</v>
      </c>
      <c r="I985" s="148" t="e">
        <f t="shared" si="338"/>
        <v>#VALUE!</v>
      </c>
      <c r="J985" s="148" t="e">
        <f t="shared" si="328"/>
        <v>#VALUE!</v>
      </c>
      <c r="K985" s="148" t="e">
        <f t="shared" si="339"/>
        <v>#VALUE!</v>
      </c>
      <c r="L985" s="148" t="e">
        <f t="shared" si="340"/>
        <v>#VALUE!</v>
      </c>
      <c r="M985" s="148" t="e">
        <f t="shared" si="329"/>
        <v>#VALUE!</v>
      </c>
      <c r="N985" s="148" t="e">
        <f t="shared" si="332"/>
        <v>#VALUE!</v>
      </c>
      <c r="O985" s="148"/>
      <c r="P985" s="148"/>
      <c r="Q985" s="148" t="e">
        <f t="shared" si="341"/>
        <v>#VALUE!</v>
      </c>
      <c r="R985" s="148" t="e">
        <f t="shared" si="342"/>
        <v>#VALUE!</v>
      </c>
      <c r="S985" s="137" t="e">
        <f t="shared" si="330"/>
        <v>#VALUE!</v>
      </c>
      <c r="T985" s="275" t="e">
        <f t="shared" si="324"/>
        <v>#VALUE!</v>
      </c>
      <c r="U985" s="275" t="e">
        <f t="shared" si="323"/>
        <v>#VALUE!</v>
      </c>
      <c r="V985" s="275" t="e">
        <f t="shared" si="323"/>
        <v>#VALUE!</v>
      </c>
      <c r="W985" s="275" t="e">
        <f t="shared" si="323"/>
        <v>#VALUE!</v>
      </c>
      <c r="X985" s="275" t="e">
        <f t="shared" si="323"/>
        <v>#VALUE!</v>
      </c>
      <c r="Y985" s="275" t="e">
        <f t="shared" si="323"/>
        <v>#VALUE!</v>
      </c>
      <c r="Z985" s="275" t="e">
        <f t="shared" si="323"/>
        <v>#VALUE!</v>
      </c>
      <c r="AA985" s="275" t="e">
        <f t="shared" si="323"/>
        <v>#VALUE!</v>
      </c>
      <c r="AB985" s="275" t="e">
        <f t="shared" si="323"/>
        <v>#VALUE!</v>
      </c>
      <c r="AC985" s="275" t="e">
        <f t="shared" si="323"/>
        <v>#VALUE!</v>
      </c>
      <c r="AD985" s="275" t="e">
        <f t="shared" si="323"/>
        <v>#VALUE!</v>
      </c>
      <c r="AE985" s="276" t="e">
        <f t="shared" si="333"/>
        <v>#VALUE!</v>
      </c>
    </row>
    <row r="986" spans="1:31">
      <c r="A986" s="133" t="e">
        <f t="shared" si="334"/>
        <v>#VALUE!</v>
      </c>
      <c r="B986" s="134" t="e">
        <f t="shared" si="335"/>
        <v>#VALUE!</v>
      </c>
      <c r="C986" s="134" t="e">
        <f t="shared" si="336"/>
        <v>#VALUE!</v>
      </c>
      <c r="D986" s="135" t="e">
        <f t="shared" si="337"/>
        <v>#VALUE!</v>
      </c>
      <c r="E986" s="150" t="e">
        <f t="shared" si="325"/>
        <v>#VALUE!</v>
      </c>
      <c r="F986" s="150" t="e">
        <f t="shared" si="326"/>
        <v>#VALUE!</v>
      </c>
      <c r="G986" s="136" t="e">
        <f t="shared" si="327"/>
        <v>#VALUE!</v>
      </c>
      <c r="H986" s="148" t="e">
        <f t="shared" si="331"/>
        <v>#VALUE!</v>
      </c>
      <c r="I986" s="148" t="e">
        <f t="shared" si="338"/>
        <v>#VALUE!</v>
      </c>
      <c r="J986" s="148" t="e">
        <f t="shared" si="328"/>
        <v>#VALUE!</v>
      </c>
      <c r="K986" s="148" t="e">
        <f t="shared" si="339"/>
        <v>#VALUE!</v>
      </c>
      <c r="L986" s="148" t="e">
        <f t="shared" si="340"/>
        <v>#VALUE!</v>
      </c>
      <c r="M986" s="148" t="e">
        <f t="shared" si="329"/>
        <v>#VALUE!</v>
      </c>
      <c r="N986" s="148" t="e">
        <f t="shared" si="332"/>
        <v>#VALUE!</v>
      </c>
      <c r="O986" s="148"/>
      <c r="P986" s="148"/>
      <c r="Q986" s="148" t="e">
        <f t="shared" si="341"/>
        <v>#VALUE!</v>
      </c>
      <c r="R986" s="148" t="e">
        <f t="shared" si="342"/>
        <v>#VALUE!</v>
      </c>
      <c r="S986" s="137" t="e">
        <f t="shared" si="330"/>
        <v>#VALUE!</v>
      </c>
      <c r="T986" s="275" t="e">
        <f t="shared" si="324"/>
        <v>#VALUE!</v>
      </c>
      <c r="U986" s="275" t="e">
        <f t="shared" si="323"/>
        <v>#VALUE!</v>
      </c>
      <c r="V986" s="275" t="e">
        <f t="shared" si="323"/>
        <v>#VALUE!</v>
      </c>
      <c r="W986" s="275" t="e">
        <f t="shared" si="323"/>
        <v>#VALUE!</v>
      </c>
      <c r="X986" s="275" t="e">
        <f t="shared" si="323"/>
        <v>#VALUE!</v>
      </c>
      <c r="Y986" s="275" t="e">
        <f t="shared" si="323"/>
        <v>#VALUE!</v>
      </c>
      <c r="Z986" s="275" t="e">
        <f t="shared" si="323"/>
        <v>#VALUE!</v>
      </c>
      <c r="AA986" s="275" t="e">
        <f t="shared" si="323"/>
        <v>#VALUE!</v>
      </c>
      <c r="AB986" s="275" t="e">
        <f t="shared" si="323"/>
        <v>#VALUE!</v>
      </c>
      <c r="AC986" s="275" t="e">
        <f t="shared" si="323"/>
        <v>#VALUE!</v>
      </c>
      <c r="AD986" s="275" t="e">
        <f t="shared" si="323"/>
        <v>#VALUE!</v>
      </c>
      <c r="AE986" s="276" t="e">
        <f t="shared" si="333"/>
        <v>#VALUE!</v>
      </c>
    </row>
    <row r="987" spans="1:31">
      <c r="A987" s="133" t="e">
        <f t="shared" si="334"/>
        <v>#VALUE!</v>
      </c>
      <c r="B987" s="134" t="e">
        <f t="shared" si="335"/>
        <v>#VALUE!</v>
      </c>
      <c r="C987" s="134" t="e">
        <f t="shared" si="336"/>
        <v>#VALUE!</v>
      </c>
      <c r="D987" s="135" t="e">
        <f t="shared" si="337"/>
        <v>#VALUE!</v>
      </c>
      <c r="E987" s="150" t="e">
        <f t="shared" si="325"/>
        <v>#VALUE!</v>
      </c>
      <c r="F987" s="150" t="e">
        <f t="shared" si="326"/>
        <v>#VALUE!</v>
      </c>
      <c r="G987" s="136" t="e">
        <f t="shared" si="327"/>
        <v>#VALUE!</v>
      </c>
      <c r="H987" s="148" t="e">
        <f t="shared" si="331"/>
        <v>#VALUE!</v>
      </c>
      <c r="I987" s="148" t="e">
        <f t="shared" si="338"/>
        <v>#VALUE!</v>
      </c>
      <c r="J987" s="148" t="e">
        <f t="shared" si="328"/>
        <v>#VALUE!</v>
      </c>
      <c r="K987" s="148" t="e">
        <f t="shared" si="339"/>
        <v>#VALUE!</v>
      </c>
      <c r="L987" s="148" t="e">
        <f t="shared" si="340"/>
        <v>#VALUE!</v>
      </c>
      <c r="M987" s="148" t="e">
        <f t="shared" si="329"/>
        <v>#VALUE!</v>
      </c>
      <c r="N987" s="148" t="e">
        <f t="shared" si="332"/>
        <v>#VALUE!</v>
      </c>
      <c r="O987" s="148"/>
      <c r="P987" s="148"/>
      <c r="Q987" s="148" t="e">
        <f t="shared" si="341"/>
        <v>#VALUE!</v>
      </c>
      <c r="R987" s="148" t="e">
        <f t="shared" si="342"/>
        <v>#VALUE!</v>
      </c>
      <c r="S987" s="137" t="e">
        <f t="shared" si="330"/>
        <v>#VALUE!</v>
      </c>
      <c r="T987" s="275" t="e">
        <f t="shared" si="324"/>
        <v>#VALUE!</v>
      </c>
      <c r="U987" s="275" t="e">
        <f t="shared" si="323"/>
        <v>#VALUE!</v>
      </c>
      <c r="V987" s="275" t="e">
        <f t="shared" ref="U987:AD1004" si="343">MAX(0,MIN(MAX(0,$M987),V$7)-V$6)</f>
        <v>#VALUE!</v>
      </c>
      <c r="W987" s="275" t="e">
        <f t="shared" si="343"/>
        <v>#VALUE!</v>
      </c>
      <c r="X987" s="275" t="e">
        <f t="shared" si="343"/>
        <v>#VALUE!</v>
      </c>
      <c r="Y987" s="275" t="e">
        <f t="shared" si="343"/>
        <v>#VALUE!</v>
      </c>
      <c r="Z987" s="275" t="e">
        <f t="shared" si="343"/>
        <v>#VALUE!</v>
      </c>
      <c r="AA987" s="275" t="e">
        <f t="shared" si="343"/>
        <v>#VALUE!</v>
      </c>
      <c r="AB987" s="275" t="e">
        <f t="shared" si="343"/>
        <v>#VALUE!</v>
      </c>
      <c r="AC987" s="275" t="e">
        <f t="shared" si="343"/>
        <v>#VALUE!</v>
      </c>
      <c r="AD987" s="275" t="e">
        <f t="shared" si="343"/>
        <v>#VALUE!</v>
      </c>
      <c r="AE987" s="276" t="e">
        <f t="shared" si="333"/>
        <v>#VALUE!</v>
      </c>
    </row>
    <row r="988" spans="1:31">
      <c r="A988" s="133" t="e">
        <f t="shared" si="334"/>
        <v>#VALUE!</v>
      </c>
      <c r="B988" s="134" t="e">
        <f t="shared" si="335"/>
        <v>#VALUE!</v>
      </c>
      <c r="C988" s="134" t="e">
        <f t="shared" si="336"/>
        <v>#VALUE!</v>
      </c>
      <c r="D988" s="135" t="e">
        <f t="shared" si="337"/>
        <v>#VALUE!</v>
      </c>
      <c r="E988" s="150" t="e">
        <f t="shared" si="325"/>
        <v>#VALUE!</v>
      </c>
      <c r="F988" s="150" t="e">
        <f t="shared" si="326"/>
        <v>#VALUE!</v>
      </c>
      <c r="G988" s="136" t="e">
        <f t="shared" si="327"/>
        <v>#VALUE!</v>
      </c>
      <c r="H988" s="148" t="e">
        <f t="shared" si="331"/>
        <v>#VALUE!</v>
      </c>
      <c r="I988" s="148" t="e">
        <f t="shared" si="338"/>
        <v>#VALUE!</v>
      </c>
      <c r="J988" s="148" t="e">
        <f t="shared" si="328"/>
        <v>#VALUE!</v>
      </c>
      <c r="K988" s="148" t="e">
        <f t="shared" si="339"/>
        <v>#VALUE!</v>
      </c>
      <c r="L988" s="148" t="e">
        <f t="shared" si="340"/>
        <v>#VALUE!</v>
      </c>
      <c r="M988" s="148" t="e">
        <f t="shared" si="329"/>
        <v>#VALUE!</v>
      </c>
      <c r="N988" s="148" t="e">
        <f t="shared" si="332"/>
        <v>#VALUE!</v>
      </c>
      <c r="O988" s="148"/>
      <c r="P988" s="148"/>
      <c r="Q988" s="148" t="e">
        <f t="shared" si="341"/>
        <v>#VALUE!</v>
      </c>
      <c r="R988" s="148" t="e">
        <f t="shared" si="342"/>
        <v>#VALUE!</v>
      </c>
      <c r="S988" s="137" t="e">
        <f t="shared" si="330"/>
        <v>#VALUE!</v>
      </c>
      <c r="T988" s="275" t="e">
        <f t="shared" si="324"/>
        <v>#VALUE!</v>
      </c>
      <c r="U988" s="275" t="e">
        <f t="shared" si="343"/>
        <v>#VALUE!</v>
      </c>
      <c r="V988" s="275" t="e">
        <f t="shared" si="343"/>
        <v>#VALUE!</v>
      </c>
      <c r="W988" s="275" t="e">
        <f t="shared" si="343"/>
        <v>#VALUE!</v>
      </c>
      <c r="X988" s="275" t="e">
        <f t="shared" si="343"/>
        <v>#VALUE!</v>
      </c>
      <c r="Y988" s="275" t="e">
        <f t="shared" si="343"/>
        <v>#VALUE!</v>
      </c>
      <c r="Z988" s="275" t="e">
        <f t="shared" si="343"/>
        <v>#VALUE!</v>
      </c>
      <c r="AA988" s="275" t="e">
        <f t="shared" si="343"/>
        <v>#VALUE!</v>
      </c>
      <c r="AB988" s="275" t="e">
        <f t="shared" si="343"/>
        <v>#VALUE!</v>
      </c>
      <c r="AC988" s="275" t="e">
        <f t="shared" si="343"/>
        <v>#VALUE!</v>
      </c>
      <c r="AD988" s="275" t="e">
        <f t="shared" si="343"/>
        <v>#VALUE!</v>
      </c>
      <c r="AE988" s="276" t="e">
        <f t="shared" si="333"/>
        <v>#VALUE!</v>
      </c>
    </row>
    <row r="989" spans="1:31">
      <c r="A989" s="133" t="e">
        <f t="shared" si="334"/>
        <v>#VALUE!</v>
      </c>
      <c r="B989" s="134" t="e">
        <f t="shared" si="335"/>
        <v>#VALUE!</v>
      </c>
      <c r="C989" s="134" t="e">
        <f t="shared" si="336"/>
        <v>#VALUE!</v>
      </c>
      <c r="D989" s="135" t="e">
        <f t="shared" si="337"/>
        <v>#VALUE!</v>
      </c>
      <c r="E989" s="150" t="e">
        <f t="shared" si="325"/>
        <v>#VALUE!</v>
      </c>
      <c r="F989" s="150" t="e">
        <f t="shared" si="326"/>
        <v>#VALUE!</v>
      </c>
      <c r="G989" s="136" t="e">
        <f t="shared" si="327"/>
        <v>#VALUE!</v>
      </c>
      <c r="H989" s="148" t="e">
        <f t="shared" si="331"/>
        <v>#VALUE!</v>
      </c>
      <c r="I989" s="148" t="e">
        <f t="shared" si="338"/>
        <v>#VALUE!</v>
      </c>
      <c r="J989" s="148" t="e">
        <f t="shared" si="328"/>
        <v>#VALUE!</v>
      </c>
      <c r="K989" s="148" t="e">
        <f t="shared" si="339"/>
        <v>#VALUE!</v>
      </c>
      <c r="L989" s="148" t="e">
        <f t="shared" si="340"/>
        <v>#VALUE!</v>
      </c>
      <c r="M989" s="148" t="e">
        <f t="shared" si="329"/>
        <v>#VALUE!</v>
      </c>
      <c r="N989" s="148" t="e">
        <f t="shared" si="332"/>
        <v>#VALUE!</v>
      </c>
      <c r="O989" s="148"/>
      <c r="P989" s="148"/>
      <c r="Q989" s="148" t="e">
        <f t="shared" si="341"/>
        <v>#VALUE!</v>
      </c>
      <c r="R989" s="148" t="e">
        <f t="shared" si="342"/>
        <v>#VALUE!</v>
      </c>
      <c r="S989" s="137" t="e">
        <f t="shared" si="330"/>
        <v>#VALUE!</v>
      </c>
      <c r="T989" s="275" t="e">
        <f t="shared" si="324"/>
        <v>#VALUE!</v>
      </c>
      <c r="U989" s="275" t="e">
        <f t="shared" si="343"/>
        <v>#VALUE!</v>
      </c>
      <c r="V989" s="275" t="e">
        <f t="shared" si="343"/>
        <v>#VALUE!</v>
      </c>
      <c r="W989" s="275" t="e">
        <f t="shared" si="343"/>
        <v>#VALUE!</v>
      </c>
      <c r="X989" s="275" t="e">
        <f t="shared" si="343"/>
        <v>#VALUE!</v>
      </c>
      <c r="Y989" s="275" t="e">
        <f t="shared" si="343"/>
        <v>#VALUE!</v>
      </c>
      <c r="Z989" s="275" t="e">
        <f t="shared" si="343"/>
        <v>#VALUE!</v>
      </c>
      <c r="AA989" s="275" t="e">
        <f t="shared" si="343"/>
        <v>#VALUE!</v>
      </c>
      <c r="AB989" s="275" t="e">
        <f t="shared" si="343"/>
        <v>#VALUE!</v>
      </c>
      <c r="AC989" s="275" t="e">
        <f t="shared" si="343"/>
        <v>#VALUE!</v>
      </c>
      <c r="AD989" s="275" t="e">
        <f t="shared" si="343"/>
        <v>#VALUE!</v>
      </c>
      <c r="AE989" s="276" t="e">
        <f t="shared" si="333"/>
        <v>#VALUE!</v>
      </c>
    </row>
    <row r="990" spans="1:31">
      <c r="A990" s="133" t="e">
        <f t="shared" si="334"/>
        <v>#VALUE!</v>
      </c>
      <c r="B990" s="134" t="e">
        <f t="shared" si="335"/>
        <v>#VALUE!</v>
      </c>
      <c r="C990" s="134" t="e">
        <f t="shared" si="336"/>
        <v>#VALUE!</v>
      </c>
      <c r="D990" s="135" t="e">
        <f t="shared" si="337"/>
        <v>#VALUE!</v>
      </c>
      <c r="E990" s="150" t="e">
        <f t="shared" si="325"/>
        <v>#VALUE!</v>
      </c>
      <c r="F990" s="150" t="e">
        <f t="shared" si="326"/>
        <v>#VALUE!</v>
      </c>
      <c r="G990" s="136" t="e">
        <f t="shared" si="327"/>
        <v>#VALUE!</v>
      </c>
      <c r="H990" s="148" t="e">
        <f t="shared" si="331"/>
        <v>#VALUE!</v>
      </c>
      <c r="I990" s="148" t="e">
        <f t="shared" si="338"/>
        <v>#VALUE!</v>
      </c>
      <c r="J990" s="148" t="e">
        <f t="shared" si="328"/>
        <v>#VALUE!</v>
      </c>
      <c r="K990" s="148" t="e">
        <f t="shared" si="339"/>
        <v>#VALUE!</v>
      </c>
      <c r="L990" s="148" t="e">
        <f t="shared" si="340"/>
        <v>#VALUE!</v>
      </c>
      <c r="M990" s="148" t="e">
        <f t="shared" si="329"/>
        <v>#VALUE!</v>
      </c>
      <c r="N990" s="148" t="e">
        <f t="shared" si="332"/>
        <v>#VALUE!</v>
      </c>
      <c r="O990" s="148"/>
      <c r="P990" s="148"/>
      <c r="Q990" s="148" t="e">
        <f t="shared" si="341"/>
        <v>#VALUE!</v>
      </c>
      <c r="R990" s="148" t="e">
        <f t="shared" si="342"/>
        <v>#VALUE!</v>
      </c>
      <c r="S990" s="137" t="e">
        <f t="shared" si="330"/>
        <v>#VALUE!</v>
      </c>
      <c r="T990" s="275" t="e">
        <f t="shared" si="324"/>
        <v>#VALUE!</v>
      </c>
      <c r="U990" s="275" t="e">
        <f t="shared" si="343"/>
        <v>#VALUE!</v>
      </c>
      <c r="V990" s="275" t="e">
        <f t="shared" si="343"/>
        <v>#VALUE!</v>
      </c>
      <c r="W990" s="275" t="e">
        <f t="shared" si="343"/>
        <v>#VALUE!</v>
      </c>
      <c r="X990" s="275" t="e">
        <f t="shared" si="343"/>
        <v>#VALUE!</v>
      </c>
      <c r="Y990" s="275" t="e">
        <f t="shared" si="343"/>
        <v>#VALUE!</v>
      </c>
      <c r="Z990" s="275" t="e">
        <f t="shared" si="343"/>
        <v>#VALUE!</v>
      </c>
      <c r="AA990" s="275" t="e">
        <f t="shared" si="343"/>
        <v>#VALUE!</v>
      </c>
      <c r="AB990" s="275" t="e">
        <f t="shared" si="343"/>
        <v>#VALUE!</v>
      </c>
      <c r="AC990" s="275" t="e">
        <f t="shared" si="343"/>
        <v>#VALUE!</v>
      </c>
      <c r="AD990" s="275" t="e">
        <f t="shared" si="343"/>
        <v>#VALUE!</v>
      </c>
      <c r="AE990" s="276" t="e">
        <f t="shared" si="333"/>
        <v>#VALUE!</v>
      </c>
    </row>
    <row r="991" spans="1:31">
      <c r="A991" s="133" t="e">
        <f t="shared" si="334"/>
        <v>#VALUE!</v>
      </c>
      <c r="B991" s="134" t="e">
        <f t="shared" si="335"/>
        <v>#VALUE!</v>
      </c>
      <c r="C991" s="134" t="e">
        <f t="shared" si="336"/>
        <v>#VALUE!</v>
      </c>
      <c r="D991" s="135" t="e">
        <f t="shared" si="337"/>
        <v>#VALUE!</v>
      </c>
      <c r="E991" s="150" t="e">
        <f t="shared" si="325"/>
        <v>#VALUE!</v>
      </c>
      <c r="F991" s="150" t="e">
        <f t="shared" si="326"/>
        <v>#VALUE!</v>
      </c>
      <c r="G991" s="136" t="e">
        <f t="shared" si="327"/>
        <v>#VALUE!</v>
      </c>
      <c r="H991" s="148" t="e">
        <f t="shared" si="331"/>
        <v>#VALUE!</v>
      </c>
      <c r="I991" s="148" t="e">
        <f t="shared" si="338"/>
        <v>#VALUE!</v>
      </c>
      <c r="J991" s="148" t="e">
        <f t="shared" si="328"/>
        <v>#VALUE!</v>
      </c>
      <c r="K991" s="148" t="e">
        <f t="shared" si="339"/>
        <v>#VALUE!</v>
      </c>
      <c r="L991" s="148" t="e">
        <f t="shared" si="340"/>
        <v>#VALUE!</v>
      </c>
      <c r="M991" s="148" t="e">
        <f t="shared" si="329"/>
        <v>#VALUE!</v>
      </c>
      <c r="N991" s="148" t="e">
        <f t="shared" si="332"/>
        <v>#VALUE!</v>
      </c>
      <c r="O991" s="148"/>
      <c r="P991" s="148"/>
      <c r="Q991" s="148" t="e">
        <f t="shared" si="341"/>
        <v>#VALUE!</v>
      </c>
      <c r="R991" s="148" t="e">
        <f t="shared" si="342"/>
        <v>#VALUE!</v>
      </c>
      <c r="S991" s="137" t="e">
        <f t="shared" si="330"/>
        <v>#VALUE!</v>
      </c>
      <c r="T991" s="275" t="e">
        <f t="shared" si="324"/>
        <v>#VALUE!</v>
      </c>
      <c r="U991" s="275" t="e">
        <f t="shared" si="343"/>
        <v>#VALUE!</v>
      </c>
      <c r="V991" s="275" t="e">
        <f t="shared" si="343"/>
        <v>#VALUE!</v>
      </c>
      <c r="W991" s="275" t="e">
        <f t="shared" si="343"/>
        <v>#VALUE!</v>
      </c>
      <c r="X991" s="275" t="e">
        <f t="shared" si="343"/>
        <v>#VALUE!</v>
      </c>
      <c r="Y991" s="275" t="e">
        <f t="shared" si="343"/>
        <v>#VALUE!</v>
      </c>
      <c r="Z991" s="275" t="e">
        <f t="shared" si="343"/>
        <v>#VALUE!</v>
      </c>
      <c r="AA991" s="275" t="e">
        <f t="shared" si="343"/>
        <v>#VALUE!</v>
      </c>
      <c r="AB991" s="275" t="e">
        <f t="shared" si="343"/>
        <v>#VALUE!</v>
      </c>
      <c r="AC991" s="275" t="e">
        <f t="shared" si="343"/>
        <v>#VALUE!</v>
      </c>
      <c r="AD991" s="275" t="e">
        <f t="shared" si="343"/>
        <v>#VALUE!</v>
      </c>
      <c r="AE991" s="276" t="e">
        <f t="shared" si="333"/>
        <v>#VALUE!</v>
      </c>
    </row>
    <row r="992" spans="1:31">
      <c r="A992" s="133" t="e">
        <f t="shared" si="334"/>
        <v>#VALUE!</v>
      </c>
      <c r="B992" s="134" t="e">
        <f t="shared" si="335"/>
        <v>#VALUE!</v>
      </c>
      <c r="C992" s="134" t="e">
        <f t="shared" si="336"/>
        <v>#VALUE!</v>
      </c>
      <c r="D992" s="135" t="e">
        <f t="shared" si="337"/>
        <v>#VALUE!</v>
      </c>
      <c r="E992" s="150" t="e">
        <f t="shared" si="325"/>
        <v>#VALUE!</v>
      </c>
      <c r="F992" s="150" t="e">
        <f t="shared" si="326"/>
        <v>#VALUE!</v>
      </c>
      <c r="G992" s="136" t="e">
        <f t="shared" si="327"/>
        <v>#VALUE!</v>
      </c>
      <c r="H992" s="148" t="e">
        <f t="shared" si="331"/>
        <v>#VALUE!</v>
      </c>
      <c r="I992" s="148" t="e">
        <f t="shared" si="338"/>
        <v>#VALUE!</v>
      </c>
      <c r="J992" s="148" t="e">
        <f t="shared" si="328"/>
        <v>#VALUE!</v>
      </c>
      <c r="K992" s="148" t="e">
        <f t="shared" si="339"/>
        <v>#VALUE!</v>
      </c>
      <c r="L992" s="148" t="e">
        <f t="shared" si="340"/>
        <v>#VALUE!</v>
      </c>
      <c r="M992" s="148" t="e">
        <f t="shared" si="329"/>
        <v>#VALUE!</v>
      </c>
      <c r="N992" s="148" t="e">
        <f t="shared" si="332"/>
        <v>#VALUE!</v>
      </c>
      <c r="O992" s="148"/>
      <c r="P992" s="148"/>
      <c r="Q992" s="148" t="e">
        <f t="shared" si="341"/>
        <v>#VALUE!</v>
      </c>
      <c r="R992" s="148" t="e">
        <f t="shared" si="342"/>
        <v>#VALUE!</v>
      </c>
      <c r="S992" s="137" t="e">
        <f t="shared" si="330"/>
        <v>#VALUE!</v>
      </c>
      <c r="T992" s="275" t="e">
        <f t="shared" si="324"/>
        <v>#VALUE!</v>
      </c>
      <c r="U992" s="275" t="e">
        <f t="shared" si="343"/>
        <v>#VALUE!</v>
      </c>
      <c r="V992" s="275" t="e">
        <f t="shared" si="343"/>
        <v>#VALUE!</v>
      </c>
      <c r="W992" s="275" t="e">
        <f t="shared" si="343"/>
        <v>#VALUE!</v>
      </c>
      <c r="X992" s="275" t="e">
        <f t="shared" si="343"/>
        <v>#VALUE!</v>
      </c>
      <c r="Y992" s="275" t="e">
        <f t="shared" si="343"/>
        <v>#VALUE!</v>
      </c>
      <c r="Z992" s="275" t="e">
        <f t="shared" si="343"/>
        <v>#VALUE!</v>
      </c>
      <c r="AA992" s="275" t="e">
        <f t="shared" si="343"/>
        <v>#VALUE!</v>
      </c>
      <c r="AB992" s="275" t="e">
        <f t="shared" si="343"/>
        <v>#VALUE!</v>
      </c>
      <c r="AC992" s="275" t="e">
        <f t="shared" si="343"/>
        <v>#VALUE!</v>
      </c>
      <c r="AD992" s="275" t="e">
        <f t="shared" si="343"/>
        <v>#VALUE!</v>
      </c>
      <c r="AE992" s="276" t="e">
        <f t="shared" si="333"/>
        <v>#VALUE!</v>
      </c>
    </row>
    <row r="993" spans="1:31">
      <c r="A993" s="133" t="e">
        <f t="shared" si="334"/>
        <v>#VALUE!</v>
      </c>
      <c r="B993" s="134" t="e">
        <f t="shared" si="335"/>
        <v>#VALUE!</v>
      </c>
      <c r="C993" s="134" t="e">
        <f t="shared" si="336"/>
        <v>#VALUE!</v>
      </c>
      <c r="D993" s="135" t="e">
        <f t="shared" si="337"/>
        <v>#VALUE!</v>
      </c>
      <c r="E993" s="150" t="e">
        <f t="shared" si="325"/>
        <v>#VALUE!</v>
      </c>
      <c r="F993" s="150" t="e">
        <f t="shared" si="326"/>
        <v>#VALUE!</v>
      </c>
      <c r="G993" s="136" t="e">
        <f t="shared" si="327"/>
        <v>#VALUE!</v>
      </c>
      <c r="H993" s="148" t="e">
        <f t="shared" si="331"/>
        <v>#VALUE!</v>
      </c>
      <c r="I993" s="148" t="e">
        <f t="shared" si="338"/>
        <v>#VALUE!</v>
      </c>
      <c r="J993" s="148" t="e">
        <f t="shared" si="328"/>
        <v>#VALUE!</v>
      </c>
      <c r="K993" s="148" t="e">
        <f t="shared" si="339"/>
        <v>#VALUE!</v>
      </c>
      <c r="L993" s="148" t="e">
        <f t="shared" si="340"/>
        <v>#VALUE!</v>
      </c>
      <c r="M993" s="148" t="e">
        <f t="shared" si="329"/>
        <v>#VALUE!</v>
      </c>
      <c r="N993" s="148" t="e">
        <f t="shared" si="332"/>
        <v>#VALUE!</v>
      </c>
      <c r="O993" s="148"/>
      <c r="P993" s="148"/>
      <c r="Q993" s="148" t="e">
        <f t="shared" si="341"/>
        <v>#VALUE!</v>
      </c>
      <c r="R993" s="148" t="e">
        <f t="shared" si="342"/>
        <v>#VALUE!</v>
      </c>
      <c r="S993" s="137" t="e">
        <f t="shared" si="330"/>
        <v>#VALUE!</v>
      </c>
      <c r="T993" s="275" t="e">
        <f t="shared" si="324"/>
        <v>#VALUE!</v>
      </c>
      <c r="U993" s="275" t="e">
        <f t="shared" si="343"/>
        <v>#VALUE!</v>
      </c>
      <c r="V993" s="275" t="e">
        <f t="shared" si="343"/>
        <v>#VALUE!</v>
      </c>
      <c r="W993" s="275" t="e">
        <f t="shared" si="343"/>
        <v>#VALUE!</v>
      </c>
      <c r="X993" s="275" t="e">
        <f t="shared" si="343"/>
        <v>#VALUE!</v>
      </c>
      <c r="Y993" s="275" t="e">
        <f t="shared" si="343"/>
        <v>#VALUE!</v>
      </c>
      <c r="Z993" s="275" t="e">
        <f t="shared" si="343"/>
        <v>#VALUE!</v>
      </c>
      <c r="AA993" s="275" t="e">
        <f t="shared" si="343"/>
        <v>#VALUE!</v>
      </c>
      <c r="AB993" s="275" t="e">
        <f t="shared" si="343"/>
        <v>#VALUE!</v>
      </c>
      <c r="AC993" s="275" t="e">
        <f t="shared" si="343"/>
        <v>#VALUE!</v>
      </c>
      <c r="AD993" s="275" t="e">
        <f t="shared" si="343"/>
        <v>#VALUE!</v>
      </c>
      <c r="AE993" s="276" t="e">
        <f t="shared" si="333"/>
        <v>#VALUE!</v>
      </c>
    </row>
    <row r="994" spans="1:31">
      <c r="A994" s="133" t="e">
        <f t="shared" si="334"/>
        <v>#VALUE!</v>
      </c>
      <c r="B994" s="134" t="e">
        <f t="shared" si="335"/>
        <v>#VALUE!</v>
      </c>
      <c r="C994" s="134" t="e">
        <f t="shared" si="336"/>
        <v>#VALUE!</v>
      </c>
      <c r="D994" s="135" t="e">
        <f t="shared" si="337"/>
        <v>#VALUE!</v>
      </c>
      <c r="E994" s="150" t="e">
        <f t="shared" si="325"/>
        <v>#VALUE!</v>
      </c>
      <c r="F994" s="150" t="e">
        <f t="shared" si="326"/>
        <v>#VALUE!</v>
      </c>
      <c r="G994" s="136" t="e">
        <f t="shared" si="327"/>
        <v>#VALUE!</v>
      </c>
      <c r="H994" s="148" t="e">
        <f t="shared" si="331"/>
        <v>#VALUE!</v>
      </c>
      <c r="I994" s="148" t="e">
        <f t="shared" si="338"/>
        <v>#VALUE!</v>
      </c>
      <c r="J994" s="148" t="e">
        <f t="shared" si="328"/>
        <v>#VALUE!</v>
      </c>
      <c r="K994" s="148" t="e">
        <f t="shared" si="339"/>
        <v>#VALUE!</v>
      </c>
      <c r="L994" s="148" t="e">
        <f t="shared" si="340"/>
        <v>#VALUE!</v>
      </c>
      <c r="M994" s="148" t="e">
        <f t="shared" si="329"/>
        <v>#VALUE!</v>
      </c>
      <c r="N994" s="148" t="e">
        <f t="shared" si="332"/>
        <v>#VALUE!</v>
      </c>
      <c r="O994" s="148"/>
      <c r="P994" s="148"/>
      <c r="Q994" s="148" t="e">
        <f t="shared" si="341"/>
        <v>#VALUE!</v>
      </c>
      <c r="R994" s="148" t="e">
        <f t="shared" si="342"/>
        <v>#VALUE!</v>
      </c>
      <c r="S994" s="137" t="e">
        <f t="shared" si="330"/>
        <v>#VALUE!</v>
      </c>
      <c r="T994" s="275" t="e">
        <f t="shared" si="324"/>
        <v>#VALUE!</v>
      </c>
      <c r="U994" s="275" t="e">
        <f t="shared" si="343"/>
        <v>#VALUE!</v>
      </c>
      <c r="V994" s="275" t="e">
        <f t="shared" si="343"/>
        <v>#VALUE!</v>
      </c>
      <c r="W994" s="275" t="e">
        <f t="shared" si="343"/>
        <v>#VALUE!</v>
      </c>
      <c r="X994" s="275" t="e">
        <f t="shared" si="343"/>
        <v>#VALUE!</v>
      </c>
      <c r="Y994" s="275" t="e">
        <f t="shared" si="343"/>
        <v>#VALUE!</v>
      </c>
      <c r="Z994" s="275" t="e">
        <f t="shared" si="343"/>
        <v>#VALUE!</v>
      </c>
      <c r="AA994" s="275" t="e">
        <f t="shared" si="343"/>
        <v>#VALUE!</v>
      </c>
      <c r="AB994" s="275" t="e">
        <f t="shared" si="343"/>
        <v>#VALUE!</v>
      </c>
      <c r="AC994" s="275" t="e">
        <f t="shared" si="343"/>
        <v>#VALUE!</v>
      </c>
      <c r="AD994" s="275" t="e">
        <f t="shared" si="343"/>
        <v>#VALUE!</v>
      </c>
      <c r="AE994" s="276" t="e">
        <f t="shared" si="333"/>
        <v>#VALUE!</v>
      </c>
    </row>
    <row r="995" spans="1:31">
      <c r="A995" s="133" t="e">
        <f t="shared" si="334"/>
        <v>#VALUE!</v>
      </c>
      <c r="B995" s="134" t="e">
        <f t="shared" si="335"/>
        <v>#VALUE!</v>
      </c>
      <c r="C995" s="134" t="e">
        <f t="shared" si="336"/>
        <v>#VALUE!</v>
      </c>
      <c r="D995" s="135" t="e">
        <f t="shared" si="337"/>
        <v>#VALUE!</v>
      </c>
      <c r="E995" s="150" t="e">
        <f t="shared" si="325"/>
        <v>#VALUE!</v>
      </c>
      <c r="F995" s="150" t="e">
        <f t="shared" si="326"/>
        <v>#VALUE!</v>
      </c>
      <c r="G995" s="136" t="e">
        <f t="shared" si="327"/>
        <v>#VALUE!</v>
      </c>
      <c r="H995" s="148" t="e">
        <f t="shared" si="331"/>
        <v>#VALUE!</v>
      </c>
      <c r="I995" s="148" t="e">
        <f t="shared" si="338"/>
        <v>#VALUE!</v>
      </c>
      <c r="J995" s="148" t="e">
        <f t="shared" si="328"/>
        <v>#VALUE!</v>
      </c>
      <c r="K995" s="148" t="e">
        <f t="shared" si="339"/>
        <v>#VALUE!</v>
      </c>
      <c r="L995" s="148" t="e">
        <f t="shared" si="340"/>
        <v>#VALUE!</v>
      </c>
      <c r="M995" s="148" t="e">
        <f t="shared" si="329"/>
        <v>#VALUE!</v>
      </c>
      <c r="N995" s="148" t="e">
        <f t="shared" si="332"/>
        <v>#VALUE!</v>
      </c>
      <c r="O995" s="148"/>
      <c r="P995" s="148"/>
      <c r="Q995" s="148" t="e">
        <f t="shared" si="341"/>
        <v>#VALUE!</v>
      </c>
      <c r="R995" s="148" t="e">
        <f t="shared" si="342"/>
        <v>#VALUE!</v>
      </c>
      <c r="S995" s="137" t="e">
        <f t="shared" si="330"/>
        <v>#VALUE!</v>
      </c>
      <c r="T995" s="275" t="e">
        <f t="shared" si="324"/>
        <v>#VALUE!</v>
      </c>
      <c r="U995" s="275" t="e">
        <f t="shared" si="343"/>
        <v>#VALUE!</v>
      </c>
      <c r="V995" s="275" t="e">
        <f t="shared" si="343"/>
        <v>#VALUE!</v>
      </c>
      <c r="W995" s="275" t="e">
        <f t="shared" si="343"/>
        <v>#VALUE!</v>
      </c>
      <c r="X995" s="275" t="e">
        <f t="shared" si="343"/>
        <v>#VALUE!</v>
      </c>
      <c r="Y995" s="275" t="e">
        <f t="shared" si="343"/>
        <v>#VALUE!</v>
      </c>
      <c r="Z995" s="275" t="e">
        <f t="shared" si="343"/>
        <v>#VALUE!</v>
      </c>
      <c r="AA995" s="275" t="e">
        <f t="shared" si="343"/>
        <v>#VALUE!</v>
      </c>
      <c r="AB995" s="275" t="e">
        <f t="shared" si="343"/>
        <v>#VALUE!</v>
      </c>
      <c r="AC995" s="275" t="e">
        <f t="shared" si="343"/>
        <v>#VALUE!</v>
      </c>
      <c r="AD995" s="275" t="e">
        <f t="shared" si="343"/>
        <v>#VALUE!</v>
      </c>
      <c r="AE995" s="276" t="e">
        <f t="shared" si="333"/>
        <v>#VALUE!</v>
      </c>
    </row>
    <row r="996" spans="1:31">
      <c r="A996" s="133" t="e">
        <f t="shared" si="334"/>
        <v>#VALUE!</v>
      </c>
      <c r="B996" s="134" t="e">
        <f t="shared" si="335"/>
        <v>#VALUE!</v>
      </c>
      <c r="C996" s="134" t="e">
        <f t="shared" si="336"/>
        <v>#VALUE!</v>
      </c>
      <c r="D996" s="135" t="e">
        <f t="shared" si="337"/>
        <v>#VALUE!</v>
      </c>
      <c r="E996" s="150" t="e">
        <f t="shared" si="325"/>
        <v>#VALUE!</v>
      </c>
      <c r="F996" s="150" t="e">
        <f t="shared" si="326"/>
        <v>#VALUE!</v>
      </c>
      <c r="G996" s="136" t="e">
        <f t="shared" si="327"/>
        <v>#VALUE!</v>
      </c>
      <c r="H996" s="148" t="e">
        <f t="shared" si="331"/>
        <v>#VALUE!</v>
      </c>
      <c r="I996" s="148" t="e">
        <f t="shared" si="338"/>
        <v>#VALUE!</v>
      </c>
      <c r="J996" s="148" t="e">
        <f t="shared" si="328"/>
        <v>#VALUE!</v>
      </c>
      <c r="K996" s="148" t="e">
        <f t="shared" si="339"/>
        <v>#VALUE!</v>
      </c>
      <c r="L996" s="148" t="e">
        <f t="shared" si="340"/>
        <v>#VALUE!</v>
      </c>
      <c r="M996" s="148" t="e">
        <f t="shared" si="329"/>
        <v>#VALUE!</v>
      </c>
      <c r="N996" s="148" t="e">
        <f t="shared" si="332"/>
        <v>#VALUE!</v>
      </c>
      <c r="O996" s="148"/>
      <c r="P996" s="148"/>
      <c r="Q996" s="148" t="e">
        <f t="shared" si="341"/>
        <v>#VALUE!</v>
      </c>
      <c r="R996" s="148" t="e">
        <f t="shared" si="342"/>
        <v>#VALUE!</v>
      </c>
      <c r="S996" s="137" t="e">
        <f t="shared" si="330"/>
        <v>#VALUE!</v>
      </c>
      <c r="T996" s="275" t="e">
        <f t="shared" si="324"/>
        <v>#VALUE!</v>
      </c>
      <c r="U996" s="275" t="e">
        <f t="shared" si="343"/>
        <v>#VALUE!</v>
      </c>
      <c r="V996" s="275" t="e">
        <f t="shared" si="343"/>
        <v>#VALUE!</v>
      </c>
      <c r="W996" s="275" t="e">
        <f t="shared" si="343"/>
        <v>#VALUE!</v>
      </c>
      <c r="X996" s="275" t="e">
        <f t="shared" si="343"/>
        <v>#VALUE!</v>
      </c>
      <c r="Y996" s="275" t="e">
        <f t="shared" si="343"/>
        <v>#VALUE!</v>
      </c>
      <c r="Z996" s="275" t="e">
        <f t="shared" si="343"/>
        <v>#VALUE!</v>
      </c>
      <c r="AA996" s="275" t="e">
        <f t="shared" si="343"/>
        <v>#VALUE!</v>
      </c>
      <c r="AB996" s="275" t="e">
        <f t="shared" si="343"/>
        <v>#VALUE!</v>
      </c>
      <c r="AC996" s="275" t="e">
        <f t="shared" si="343"/>
        <v>#VALUE!</v>
      </c>
      <c r="AD996" s="275" t="e">
        <f t="shared" si="343"/>
        <v>#VALUE!</v>
      </c>
      <c r="AE996" s="276" t="e">
        <f t="shared" si="333"/>
        <v>#VALUE!</v>
      </c>
    </row>
    <row r="997" spans="1:31">
      <c r="A997" s="133" t="e">
        <f t="shared" si="334"/>
        <v>#VALUE!</v>
      </c>
      <c r="B997" s="134" t="e">
        <f t="shared" si="335"/>
        <v>#VALUE!</v>
      </c>
      <c r="C997" s="134" t="e">
        <f t="shared" si="336"/>
        <v>#VALUE!</v>
      </c>
      <c r="D997" s="135" t="e">
        <f t="shared" si="337"/>
        <v>#VALUE!</v>
      </c>
      <c r="E997" s="150" t="e">
        <f t="shared" si="325"/>
        <v>#VALUE!</v>
      </c>
      <c r="F997" s="150" t="e">
        <f t="shared" si="326"/>
        <v>#VALUE!</v>
      </c>
      <c r="G997" s="136" t="e">
        <f t="shared" si="327"/>
        <v>#VALUE!</v>
      </c>
      <c r="H997" s="148" t="e">
        <f t="shared" si="331"/>
        <v>#VALUE!</v>
      </c>
      <c r="I997" s="148" t="e">
        <f t="shared" si="338"/>
        <v>#VALUE!</v>
      </c>
      <c r="J997" s="148" t="e">
        <f t="shared" si="328"/>
        <v>#VALUE!</v>
      </c>
      <c r="K997" s="148" t="e">
        <f t="shared" si="339"/>
        <v>#VALUE!</v>
      </c>
      <c r="L997" s="148" t="e">
        <f t="shared" si="340"/>
        <v>#VALUE!</v>
      </c>
      <c r="M997" s="148" t="e">
        <f t="shared" si="329"/>
        <v>#VALUE!</v>
      </c>
      <c r="N997" s="148" t="e">
        <f t="shared" si="332"/>
        <v>#VALUE!</v>
      </c>
      <c r="O997" s="148"/>
      <c r="P997" s="148"/>
      <c r="Q997" s="148" t="e">
        <f t="shared" si="341"/>
        <v>#VALUE!</v>
      </c>
      <c r="R997" s="148" t="e">
        <f t="shared" si="342"/>
        <v>#VALUE!</v>
      </c>
      <c r="S997" s="137" t="e">
        <f t="shared" si="330"/>
        <v>#VALUE!</v>
      </c>
      <c r="T997" s="275" t="e">
        <f t="shared" si="324"/>
        <v>#VALUE!</v>
      </c>
      <c r="U997" s="275" t="e">
        <f t="shared" si="343"/>
        <v>#VALUE!</v>
      </c>
      <c r="V997" s="275" t="e">
        <f t="shared" si="343"/>
        <v>#VALUE!</v>
      </c>
      <c r="W997" s="275" t="e">
        <f t="shared" si="343"/>
        <v>#VALUE!</v>
      </c>
      <c r="X997" s="275" t="e">
        <f t="shared" si="343"/>
        <v>#VALUE!</v>
      </c>
      <c r="Y997" s="275" t="e">
        <f t="shared" si="343"/>
        <v>#VALUE!</v>
      </c>
      <c r="Z997" s="275" t="e">
        <f t="shared" si="343"/>
        <v>#VALUE!</v>
      </c>
      <c r="AA997" s="275" t="e">
        <f t="shared" si="343"/>
        <v>#VALUE!</v>
      </c>
      <c r="AB997" s="275" t="e">
        <f t="shared" si="343"/>
        <v>#VALUE!</v>
      </c>
      <c r="AC997" s="275" t="e">
        <f t="shared" si="343"/>
        <v>#VALUE!</v>
      </c>
      <c r="AD997" s="275" t="e">
        <f t="shared" si="343"/>
        <v>#VALUE!</v>
      </c>
      <c r="AE997" s="276" t="e">
        <f t="shared" si="333"/>
        <v>#VALUE!</v>
      </c>
    </row>
    <row r="998" spans="1:31">
      <c r="A998" s="133" t="e">
        <f t="shared" si="334"/>
        <v>#VALUE!</v>
      </c>
      <c r="B998" s="134" t="e">
        <f t="shared" si="335"/>
        <v>#VALUE!</v>
      </c>
      <c r="C998" s="134" t="e">
        <f t="shared" si="336"/>
        <v>#VALUE!</v>
      </c>
      <c r="D998" s="135" t="e">
        <f t="shared" si="337"/>
        <v>#VALUE!</v>
      </c>
      <c r="E998" s="150" t="e">
        <f t="shared" si="325"/>
        <v>#VALUE!</v>
      </c>
      <c r="F998" s="150" t="e">
        <f t="shared" si="326"/>
        <v>#VALUE!</v>
      </c>
      <c r="G998" s="136" t="e">
        <f t="shared" si="327"/>
        <v>#VALUE!</v>
      </c>
      <c r="H998" s="148" t="e">
        <f t="shared" si="331"/>
        <v>#VALUE!</v>
      </c>
      <c r="I998" s="148" t="e">
        <f t="shared" si="338"/>
        <v>#VALUE!</v>
      </c>
      <c r="J998" s="148" t="e">
        <f t="shared" si="328"/>
        <v>#VALUE!</v>
      </c>
      <c r="K998" s="148" t="e">
        <f t="shared" si="339"/>
        <v>#VALUE!</v>
      </c>
      <c r="L998" s="148" t="e">
        <f t="shared" si="340"/>
        <v>#VALUE!</v>
      </c>
      <c r="M998" s="148" t="e">
        <f t="shared" si="329"/>
        <v>#VALUE!</v>
      </c>
      <c r="N998" s="148" t="e">
        <f t="shared" si="332"/>
        <v>#VALUE!</v>
      </c>
      <c r="O998" s="148"/>
      <c r="P998" s="148"/>
      <c r="Q998" s="148" t="e">
        <f t="shared" si="341"/>
        <v>#VALUE!</v>
      </c>
      <c r="R998" s="148" t="e">
        <f t="shared" si="342"/>
        <v>#VALUE!</v>
      </c>
      <c r="S998" s="137" t="e">
        <f t="shared" si="330"/>
        <v>#VALUE!</v>
      </c>
      <c r="T998" s="275" t="e">
        <f t="shared" si="324"/>
        <v>#VALUE!</v>
      </c>
      <c r="U998" s="275" t="e">
        <f t="shared" si="343"/>
        <v>#VALUE!</v>
      </c>
      <c r="V998" s="275" t="e">
        <f t="shared" si="343"/>
        <v>#VALUE!</v>
      </c>
      <c r="W998" s="275" t="e">
        <f t="shared" si="343"/>
        <v>#VALUE!</v>
      </c>
      <c r="X998" s="275" t="e">
        <f t="shared" si="343"/>
        <v>#VALUE!</v>
      </c>
      <c r="Y998" s="275" t="e">
        <f t="shared" si="343"/>
        <v>#VALUE!</v>
      </c>
      <c r="Z998" s="275" t="e">
        <f t="shared" si="343"/>
        <v>#VALUE!</v>
      </c>
      <c r="AA998" s="275" t="e">
        <f t="shared" si="343"/>
        <v>#VALUE!</v>
      </c>
      <c r="AB998" s="275" t="e">
        <f t="shared" si="343"/>
        <v>#VALUE!</v>
      </c>
      <c r="AC998" s="275" t="e">
        <f t="shared" si="343"/>
        <v>#VALUE!</v>
      </c>
      <c r="AD998" s="275" t="e">
        <f t="shared" si="343"/>
        <v>#VALUE!</v>
      </c>
      <c r="AE998" s="276" t="e">
        <f t="shared" si="333"/>
        <v>#VALUE!</v>
      </c>
    </row>
    <row r="999" spans="1:31">
      <c r="A999" s="133" t="e">
        <f t="shared" si="334"/>
        <v>#VALUE!</v>
      </c>
      <c r="B999" s="134" t="e">
        <f t="shared" si="335"/>
        <v>#VALUE!</v>
      </c>
      <c r="C999" s="134" t="e">
        <f t="shared" si="336"/>
        <v>#VALUE!</v>
      </c>
      <c r="D999" s="135" t="e">
        <f t="shared" si="337"/>
        <v>#VALUE!</v>
      </c>
      <c r="E999" s="150" t="e">
        <f t="shared" si="325"/>
        <v>#VALUE!</v>
      </c>
      <c r="F999" s="150" t="e">
        <f t="shared" si="326"/>
        <v>#VALUE!</v>
      </c>
      <c r="G999" s="136" t="e">
        <f t="shared" si="327"/>
        <v>#VALUE!</v>
      </c>
      <c r="H999" s="148" t="e">
        <f t="shared" si="331"/>
        <v>#VALUE!</v>
      </c>
      <c r="I999" s="148" t="e">
        <f t="shared" si="338"/>
        <v>#VALUE!</v>
      </c>
      <c r="J999" s="148" t="e">
        <f t="shared" si="328"/>
        <v>#VALUE!</v>
      </c>
      <c r="K999" s="148" t="e">
        <f t="shared" si="339"/>
        <v>#VALUE!</v>
      </c>
      <c r="L999" s="148" t="e">
        <f t="shared" si="340"/>
        <v>#VALUE!</v>
      </c>
      <c r="M999" s="148" t="e">
        <f t="shared" si="329"/>
        <v>#VALUE!</v>
      </c>
      <c r="N999" s="148" t="e">
        <f t="shared" si="332"/>
        <v>#VALUE!</v>
      </c>
      <c r="O999" s="148"/>
      <c r="P999" s="148"/>
      <c r="Q999" s="148" t="e">
        <f t="shared" si="341"/>
        <v>#VALUE!</v>
      </c>
      <c r="R999" s="148" t="e">
        <f t="shared" si="342"/>
        <v>#VALUE!</v>
      </c>
      <c r="S999" s="137" t="e">
        <f t="shared" si="330"/>
        <v>#VALUE!</v>
      </c>
      <c r="T999" s="275" t="e">
        <f t="shared" si="324"/>
        <v>#VALUE!</v>
      </c>
      <c r="U999" s="275" t="e">
        <f t="shared" si="343"/>
        <v>#VALUE!</v>
      </c>
      <c r="V999" s="275" t="e">
        <f t="shared" si="343"/>
        <v>#VALUE!</v>
      </c>
      <c r="W999" s="275" t="e">
        <f t="shared" si="343"/>
        <v>#VALUE!</v>
      </c>
      <c r="X999" s="275" t="e">
        <f t="shared" si="343"/>
        <v>#VALUE!</v>
      </c>
      <c r="Y999" s="275" t="e">
        <f t="shared" si="343"/>
        <v>#VALUE!</v>
      </c>
      <c r="Z999" s="275" t="e">
        <f t="shared" si="343"/>
        <v>#VALUE!</v>
      </c>
      <c r="AA999" s="275" t="e">
        <f t="shared" si="343"/>
        <v>#VALUE!</v>
      </c>
      <c r="AB999" s="275" t="e">
        <f t="shared" si="343"/>
        <v>#VALUE!</v>
      </c>
      <c r="AC999" s="275" t="e">
        <f t="shared" si="343"/>
        <v>#VALUE!</v>
      </c>
      <c r="AD999" s="275" t="e">
        <f t="shared" si="343"/>
        <v>#VALUE!</v>
      </c>
      <c r="AE999" s="276" t="e">
        <f t="shared" si="333"/>
        <v>#VALUE!</v>
      </c>
    </row>
    <row r="1000" spans="1:31">
      <c r="A1000" s="133" t="e">
        <f t="shared" si="334"/>
        <v>#VALUE!</v>
      </c>
      <c r="B1000" s="134" t="e">
        <f t="shared" si="335"/>
        <v>#VALUE!</v>
      </c>
      <c r="C1000" s="134" t="e">
        <f t="shared" si="336"/>
        <v>#VALUE!</v>
      </c>
      <c r="D1000" s="135" t="e">
        <f t="shared" si="337"/>
        <v>#VALUE!</v>
      </c>
      <c r="E1000" s="150" t="e">
        <f t="shared" si="325"/>
        <v>#VALUE!</v>
      </c>
      <c r="F1000" s="150" t="e">
        <f t="shared" si="326"/>
        <v>#VALUE!</v>
      </c>
      <c r="G1000" s="136" t="e">
        <f t="shared" si="327"/>
        <v>#VALUE!</v>
      </c>
      <c r="H1000" s="148" t="e">
        <f t="shared" si="331"/>
        <v>#VALUE!</v>
      </c>
      <c r="I1000" s="148" t="e">
        <f t="shared" si="338"/>
        <v>#VALUE!</v>
      </c>
      <c r="J1000" s="148" t="e">
        <f t="shared" si="328"/>
        <v>#VALUE!</v>
      </c>
      <c r="K1000" s="148" t="e">
        <f t="shared" si="339"/>
        <v>#VALUE!</v>
      </c>
      <c r="L1000" s="148" t="e">
        <f t="shared" si="340"/>
        <v>#VALUE!</v>
      </c>
      <c r="M1000" s="148" t="e">
        <f t="shared" si="329"/>
        <v>#VALUE!</v>
      </c>
      <c r="N1000" s="148" t="e">
        <f t="shared" si="332"/>
        <v>#VALUE!</v>
      </c>
      <c r="O1000" s="148"/>
      <c r="P1000" s="148"/>
      <c r="Q1000" s="148" t="e">
        <f t="shared" si="341"/>
        <v>#VALUE!</v>
      </c>
      <c r="R1000" s="148" t="e">
        <f t="shared" si="342"/>
        <v>#VALUE!</v>
      </c>
      <c r="S1000" s="137" t="e">
        <f t="shared" si="330"/>
        <v>#VALUE!</v>
      </c>
      <c r="T1000" s="275" t="e">
        <f t="shared" si="324"/>
        <v>#VALUE!</v>
      </c>
      <c r="U1000" s="275" t="e">
        <f t="shared" si="343"/>
        <v>#VALUE!</v>
      </c>
      <c r="V1000" s="275" t="e">
        <f t="shared" si="343"/>
        <v>#VALUE!</v>
      </c>
      <c r="W1000" s="275" t="e">
        <f t="shared" si="343"/>
        <v>#VALUE!</v>
      </c>
      <c r="X1000" s="275" t="e">
        <f t="shared" si="343"/>
        <v>#VALUE!</v>
      </c>
      <c r="Y1000" s="275" t="e">
        <f t="shared" si="343"/>
        <v>#VALUE!</v>
      </c>
      <c r="Z1000" s="275" t="e">
        <f t="shared" si="343"/>
        <v>#VALUE!</v>
      </c>
      <c r="AA1000" s="275" t="e">
        <f t="shared" si="343"/>
        <v>#VALUE!</v>
      </c>
      <c r="AB1000" s="275" t="e">
        <f t="shared" si="343"/>
        <v>#VALUE!</v>
      </c>
      <c r="AC1000" s="275" t="e">
        <f t="shared" si="343"/>
        <v>#VALUE!</v>
      </c>
      <c r="AD1000" s="275" t="e">
        <f t="shared" si="343"/>
        <v>#VALUE!</v>
      </c>
      <c r="AE1000" s="276" t="e">
        <f t="shared" si="333"/>
        <v>#VALUE!</v>
      </c>
    </row>
    <row r="1001" spans="1:31">
      <c r="A1001" s="133" t="e">
        <f t="shared" si="334"/>
        <v>#VALUE!</v>
      </c>
      <c r="B1001" s="134" t="e">
        <f t="shared" si="335"/>
        <v>#VALUE!</v>
      </c>
      <c r="C1001" s="134" t="e">
        <f t="shared" si="336"/>
        <v>#VALUE!</v>
      </c>
      <c r="D1001" s="135" t="e">
        <f t="shared" si="337"/>
        <v>#VALUE!</v>
      </c>
      <c r="E1001" s="150" t="e">
        <f t="shared" si="325"/>
        <v>#VALUE!</v>
      </c>
      <c r="F1001" s="150" t="e">
        <f t="shared" si="326"/>
        <v>#VALUE!</v>
      </c>
      <c r="G1001" s="136" t="e">
        <f t="shared" si="327"/>
        <v>#VALUE!</v>
      </c>
      <c r="H1001" s="148" t="e">
        <f t="shared" si="331"/>
        <v>#VALUE!</v>
      </c>
      <c r="I1001" s="148" t="e">
        <f t="shared" si="338"/>
        <v>#VALUE!</v>
      </c>
      <c r="J1001" s="148" t="e">
        <f t="shared" si="328"/>
        <v>#VALUE!</v>
      </c>
      <c r="K1001" s="148" t="e">
        <f t="shared" si="339"/>
        <v>#VALUE!</v>
      </c>
      <c r="L1001" s="148" t="e">
        <f t="shared" si="340"/>
        <v>#VALUE!</v>
      </c>
      <c r="M1001" s="148" t="e">
        <f t="shared" si="329"/>
        <v>#VALUE!</v>
      </c>
      <c r="N1001" s="148" t="e">
        <f t="shared" si="332"/>
        <v>#VALUE!</v>
      </c>
      <c r="O1001" s="148"/>
      <c r="P1001" s="148"/>
      <c r="Q1001" s="148" t="e">
        <f t="shared" si="341"/>
        <v>#VALUE!</v>
      </c>
      <c r="R1001" s="148" t="e">
        <f t="shared" si="342"/>
        <v>#VALUE!</v>
      </c>
      <c r="S1001" s="137" t="e">
        <f t="shared" si="330"/>
        <v>#VALUE!</v>
      </c>
      <c r="T1001" s="275" t="e">
        <f t="shared" si="324"/>
        <v>#VALUE!</v>
      </c>
      <c r="U1001" s="275" t="e">
        <f t="shared" si="343"/>
        <v>#VALUE!</v>
      </c>
      <c r="V1001" s="275" t="e">
        <f t="shared" si="343"/>
        <v>#VALUE!</v>
      </c>
      <c r="W1001" s="275" t="e">
        <f t="shared" si="343"/>
        <v>#VALUE!</v>
      </c>
      <c r="X1001" s="275" t="e">
        <f t="shared" si="343"/>
        <v>#VALUE!</v>
      </c>
      <c r="Y1001" s="275" t="e">
        <f t="shared" si="343"/>
        <v>#VALUE!</v>
      </c>
      <c r="Z1001" s="275" t="e">
        <f t="shared" si="343"/>
        <v>#VALUE!</v>
      </c>
      <c r="AA1001" s="275" t="e">
        <f t="shared" si="343"/>
        <v>#VALUE!</v>
      </c>
      <c r="AB1001" s="275" t="e">
        <f t="shared" si="343"/>
        <v>#VALUE!</v>
      </c>
      <c r="AC1001" s="275" t="e">
        <f t="shared" si="343"/>
        <v>#VALUE!</v>
      </c>
      <c r="AD1001" s="275" t="e">
        <f t="shared" si="343"/>
        <v>#VALUE!</v>
      </c>
      <c r="AE1001" s="276" t="e">
        <f t="shared" si="333"/>
        <v>#VALUE!</v>
      </c>
    </row>
    <row r="1002" spans="1:31">
      <c r="A1002" s="133" t="e">
        <f t="shared" si="334"/>
        <v>#VALUE!</v>
      </c>
      <c r="B1002" s="134" t="e">
        <f t="shared" si="335"/>
        <v>#VALUE!</v>
      </c>
      <c r="C1002" s="134" t="e">
        <f t="shared" si="336"/>
        <v>#VALUE!</v>
      </c>
      <c r="D1002" s="135" t="e">
        <f t="shared" si="337"/>
        <v>#VALUE!</v>
      </c>
      <c r="E1002" s="150" t="e">
        <f t="shared" si="325"/>
        <v>#VALUE!</v>
      </c>
      <c r="F1002" s="150" t="e">
        <f t="shared" si="326"/>
        <v>#VALUE!</v>
      </c>
      <c r="G1002" s="136" t="e">
        <f t="shared" si="327"/>
        <v>#VALUE!</v>
      </c>
      <c r="H1002" s="148" t="e">
        <f t="shared" si="331"/>
        <v>#VALUE!</v>
      </c>
      <c r="I1002" s="148" t="e">
        <f t="shared" si="338"/>
        <v>#VALUE!</v>
      </c>
      <c r="J1002" s="148" t="e">
        <f t="shared" si="328"/>
        <v>#VALUE!</v>
      </c>
      <c r="K1002" s="148" t="e">
        <f t="shared" si="339"/>
        <v>#VALUE!</v>
      </c>
      <c r="L1002" s="148" t="e">
        <f t="shared" si="340"/>
        <v>#VALUE!</v>
      </c>
      <c r="M1002" s="148" t="e">
        <f t="shared" si="329"/>
        <v>#VALUE!</v>
      </c>
      <c r="N1002" s="148" t="e">
        <f t="shared" si="332"/>
        <v>#VALUE!</v>
      </c>
      <c r="O1002" s="148"/>
      <c r="P1002" s="148"/>
      <c r="Q1002" s="148" t="e">
        <f t="shared" si="341"/>
        <v>#VALUE!</v>
      </c>
      <c r="R1002" s="148" t="e">
        <f t="shared" si="342"/>
        <v>#VALUE!</v>
      </c>
      <c r="S1002" s="137" t="e">
        <f t="shared" si="330"/>
        <v>#VALUE!</v>
      </c>
      <c r="T1002" s="275" t="e">
        <f t="shared" si="324"/>
        <v>#VALUE!</v>
      </c>
      <c r="U1002" s="275" t="e">
        <f t="shared" si="343"/>
        <v>#VALUE!</v>
      </c>
      <c r="V1002" s="275" t="e">
        <f t="shared" si="343"/>
        <v>#VALUE!</v>
      </c>
      <c r="W1002" s="275" t="e">
        <f t="shared" si="343"/>
        <v>#VALUE!</v>
      </c>
      <c r="X1002" s="275" t="e">
        <f t="shared" si="343"/>
        <v>#VALUE!</v>
      </c>
      <c r="Y1002" s="275" t="e">
        <f t="shared" si="343"/>
        <v>#VALUE!</v>
      </c>
      <c r="Z1002" s="275" t="e">
        <f t="shared" si="343"/>
        <v>#VALUE!</v>
      </c>
      <c r="AA1002" s="275" t="e">
        <f t="shared" si="343"/>
        <v>#VALUE!</v>
      </c>
      <c r="AB1002" s="275" t="e">
        <f t="shared" si="343"/>
        <v>#VALUE!</v>
      </c>
      <c r="AC1002" s="275" t="e">
        <f t="shared" si="343"/>
        <v>#VALUE!</v>
      </c>
      <c r="AD1002" s="275" t="e">
        <f t="shared" si="343"/>
        <v>#VALUE!</v>
      </c>
      <c r="AE1002" s="276" t="e">
        <f t="shared" si="333"/>
        <v>#VALUE!</v>
      </c>
    </row>
    <row r="1003" spans="1:31">
      <c r="A1003" s="133" t="e">
        <f t="shared" si="334"/>
        <v>#VALUE!</v>
      </c>
      <c r="B1003" s="134" t="e">
        <f t="shared" si="335"/>
        <v>#VALUE!</v>
      </c>
      <c r="C1003" s="134" t="e">
        <f t="shared" si="336"/>
        <v>#VALUE!</v>
      </c>
      <c r="D1003" s="135" t="e">
        <f t="shared" si="337"/>
        <v>#VALUE!</v>
      </c>
      <c r="E1003" s="150" t="e">
        <f t="shared" si="325"/>
        <v>#VALUE!</v>
      </c>
      <c r="F1003" s="150" t="e">
        <f t="shared" si="326"/>
        <v>#VALUE!</v>
      </c>
      <c r="G1003" s="136" t="e">
        <f t="shared" si="327"/>
        <v>#VALUE!</v>
      </c>
      <c r="H1003" s="148" t="e">
        <f t="shared" si="331"/>
        <v>#VALUE!</v>
      </c>
      <c r="I1003" s="148" t="e">
        <f t="shared" si="338"/>
        <v>#VALUE!</v>
      </c>
      <c r="J1003" s="148" t="e">
        <f t="shared" si="328"/>
        <v>#VALUE!</v>
      </c>
      <c r="K1003" s="148" t="e">
        <f t="shared" si="339"/>
        <v>#VALUE!</v>
      </c>
      <c r="L1003" s="148" t="e">
        <f t="shared" si="340"/>
        <v>#VALUE!</v>
      </c>
      <c r="M1003" s="148" t="e">
        <f t="shared" si="329"/>
        <v>#VALUE!</v>
      </c>
      <c r="N1003" s="148" t="e">
        <f t="shared" si="332"/>
        <v>#VALUE!</v>
      </c>
      <c r="O1003" s="148"/>
      <c r="P1003" s="148"/>
      <c r="Q1003" s="148" t="e">
        <f t="shared" si="341"/>
        <v>#VALUE!</v>
      </c>
      <c r="R1003" s="148" t="e">
        <f t="shared" si="342"/>
        <v>#VALUE!</v>
      </c>
      <c r="S1003" s="137" t="e">
        <f t="shared" si="330"/>
        <v>#VALUE!</v>
      </c>
      <c r="T1003" s="275" t="e">
        <f>MAX(0,MIN(MAX(0,$M1003),T$7)-T$6)</f>
        <v>#VALUE!</v>
      </c>
      <c r="U1003" s="275" t="e">
        <f t="shared" si="343"/>
        <v>#VALUE!</v>
      </c>
      <c r="V1003" s="275" t="e">
        <f t="shared" si="343"/>
        <v>#VALUE!</v>
      </c>
      <c r="W1003" s="275" t="e">
        <f t="shared" si="343"/>
        <v>#VALUE!</v>
      </c>
      <c r="X1003" s="275" t="e">
        <f t="shared" si="343"/>
        <v>#VALUE!</v>
      </c>
      <c r="Y1003" s="275" t="e">
        <f t="shared" si="343"/>
        <v>#VALUE!</v>
      </c>
      <c r="Z1003" s="275" t="e">
        <f t="shared" si="343"/>
        <v>#VALUE!</v>
      </c>
      <c r="AA1003" s="275" t="e">
        <f t="shared" si="343"/>
        <v>#VALUE!</v>
      </c>
      <c r="AB1003" s="275" t="e">
        <f t="shared" si="343"/>
        <v>#VALUE!</v>
      </c>
      <c r="AC1003" s="275" t="e">
        <f t="shared" si="343"/>
        <v>#VALUE!</v>
      </c>
      <c r="AD1003" s="275" t="e">
        <f t="shared" si="343"/>
        <v>#VALUE!</v>
      </c>
      <c r="AE1003" s="276" t="e">
        <f t="shared" si="333"/>
        <v>#VALUE!</v>
      </c>
    </row>
    <row r="1004" spans="1:31">
      <c r="A1004" s="138" t="e">
        <f t="shared" si="334"/>
        <v>#VALUE!</v>
      </c>
      <c r="B1004" s="139" t="e">
        <f t="shared" si="335"/>
        <v>#VALUE!</v>
      </c>
      <c r="C1004" s="139" t="e">
        <f t="shared" si="336"/>
        <v>#VALUE!</v>
      </c>
      <c r="D1004" s="140" t="e">
        <f t="shared" si="337"/>
        <v>#VALUE!</v>
      </c>
      <c r="E1004" s="150" t="e">
        <f t="shared" si="325"/>
        <v>#VALUE!</v>
      </c>
      <c r="F1004" s="150" t="e">
        <f t="shared" si="326"/>
        <v>#VALUE!</v>
      </c>
      <c r="G1004" s="136" t="e">
        <f t="shared" si="327"/>
        <v>#VALUE!</v>
      </c>
      <c r="H1004" s="148" t="e">
        <f t="shared" si="331"/>
        <v>#VALUE!</v>
      </c>
      <c r="I1004" s="149" t="e">
        <f t="shared" si="338"/>
        <v>#VALUE!</v>
      </c>
      <c r="J1004" s="148" t="e">
        <f t="shared" si="328"/>
        <v>#VALUE!</v>
      </c>
      <c r="K1004" s="149" t="e">
        <f t="shared" si="339"/>
        <v>#VALUE!</v>
      </c>
      <c r="L1004" s="149" t="e">
        <f t="shared" si="340"/>
        <v>#VALUE!</v>
      </c>
      <c r="M1004" s="148" t="e">
        <f t="shared" si="329"/>
        <v>#VALUE!</v>
      </c>
      <c r="N1004" s="148" t="e">
        <f t="shared" si="332"/>
        <v>#VALUE!</v>
      </c>
      <c r="O1004" s="149"/>
      <c r="P1004" s="149"/>
      <c r="Q1004" s="149" t="e">
        <f t="shared" si="341"/>
        <v>#VALUE!</v>
      </c>
      <c r="R1004" s="149" t="e">
        <f t="shared" si="342"/>
        <v>#VALUE!</v>
      </c>
      <c r="S1004" s="137" t="e">
        <f t="shared" si="330"/>
        <v>#VALUE!</v>
      </c>
      <c r="T1004" s="275" t="e">
        <f>MAX(0,MIN(MAX(0,$M1004),T$7)-T$6)</f>
        <v>#VALUE!</v>
      </c>
      <c r="U1004" s="275" t="e">
        <f t="shared" si="343"/>
        <v>#VALUE!</v>
      </c>
      <c r="V1004" s="275" t="e">
        <f t="shared" si="343"/>
        <v>#VALUE!</v>
      </c>
      <c r="W1004" s="275" t="e">
        <f t="shared" si="343"/>
        <v>#VALUE!</v>
      </c>
      <c r="X1004" s="275" t="e">
        <f t="shared" si="343"/>
        <v>#VALUE!</v>
      </c>
      <c r="Y1004" s="275" t="e">
        <f t="shared" si="343"/>
        <v>#VALUE!</v>
      </c>
      <c r="Z1004" s="275" t="e">
        <f t="shared" si="343"/>
        <v>#VALUE!</v>
      </c>
      <c r="AA1004" s="275" t="e">
        <f t="shared" si="343"/>
        <v>#VALUE!</v>
      </c>
      <c r="AB1004" s="275" t="e">
        <f t="shared" si="343"/>
        <v>#VALUE!</v>
      </c>
      <c r="AC1004" s="275" t="e">
        <f t="shared" si="343"/>
        <v>#VALUE!</v>
      </c>
      <c r="AD1004" s="275" t="e">
        <f t="shared" si="343"/>
        <v>#VALUE!</v>
      </c>
      <c r="AE1004" s="276" t="e">
        <f t="shared" si="333"/>
        <v>#VALUE!</v>
      </c>
    </row>
  </sheetData>
  <sheetProtection algorithmName="SHA-512" hashValue="VzUsUU+rHpLoZyrvJt2w9DpcH0nu64UEJ7Iz/L2k5HTdl/Fz0K8lOI5XhgIhX6ggDkB+OG7993tPSGpa4MpHHg==" saltValue="p+kymMoiZTvSObiZQz0Grw==" spinCount="100000" sheet="1" selectLockedCells="1" selectUnlockedCells="1"/>
  <mergeCells count="5">
    <mergeCell ref="G1:I1"/>
    <mergeCell ref="A5:D5"/>
    <mergeCell ref="E5:E8"/>
    <mergeCell ref="A15:S15"/>
    <mergeCell ref="T16:AD16"/>
  </mergeCells>
  <conditionalFormatting sqref="F16">
    <cfRule type="cellIs" dxfId="3" priority="1" stopIfTrue="1" operator="equal">
      <formula>0</formula>
    </cfRule>
  </conditionalFormatting>
  <conditionalFormatting sqref="G16:G1004">
    <cfRule type="cellIs" dxfId="2" priority="2" stopIfTrue="1" operator="equal">
      <formula>0</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0367-873E-403C-A2DB-8804F02475C4}">
  <sheetPr codeName="Sheet13"/>
  <dimension ref="A1:AD102"/>
  <sheetViews>
    <sheetView topLeftCell="A114" workbookViewId="0">
      <selection activeCell="A133" sqref="A133"/>
    </sheetView>
  </sheetViews>
  <sheetFormatPr defaultColWidth="9.26953125" defaultRowHeight="14.5"/>
  <cols>
    <col min="1" max="1" width="21" style="171" customWidth="1"/>
    <col min="2" max="2" width="12" style="171" bestFit="1" customWidth="1"/>
    <col min="3" max="3" width="10.7265625" style="171" customWidth="1"/>
    <col min="4" max="4" width="11.26953125" style="171" bestFit="1" customWidth="1"/>
    <col min="5" max="5" width="12.7265625" style="171" customWidth="1"/>
    <col min="6" max="6" width="10.26953125" style="171" bestFit="1" customWidth="1"/>
    <col min="7" max="7" width="14.453125" style="171" customWidth="1"/>
    <col min="8" max="8" width="10.54296875" style="171" customWidth="1"/>
    <col min="9" max="9" width="11" style="171" customWidth="1"/>
    <col min="10" max="10" width="15.453125" style="171" customWidth="1"/>
    <col min="11" max="11" width="3" style="171" customWidth="1"/>
    <col min="12" max="12" width="9.26953125" style="171"/>
    <col min="13" max="13" width="10.54296875" style="171" customWidth="1"/>
    <col min="14" max="14" width="12.453125" style="171" customWidth="1"/>
    <col min="15" max="15" width="10.26953125" style="171" bestFit="1" customWidth="1"/>
    <col min="16" max="16" width="10.7265625" style="171" customWidth="1"/>
    <col min="17" max="17" width="11.54296875" style="171" bestFit="1" customWidth="1"/>
    <col min="18" max="18" width="13.7265625" style="171" customWidth="1"/>
    <col min="19" max="19" width="9.26953125" style="171"/>
    <col min="20" max="20" width="9.54296875" style="171" bestFit="1" customWidth="1"/>
    <col min="21" max="21" width="3" style="171" customWidth="1"/>
    <col min="22" max="16384" width="9.26953125" style="171"/>
  </cols>
  <sheetData>
    <row r="1" spans="1:30">
      <c r="A1" s="189" t="s">
        <v>43</v>
      </c>
      <c r="B1" s="183" t="str">
        <f>"Single"</f>
        <v>Single</v>
      </c>
      <c r="E1" s="530" t="s">
        <v>45</v>
      </c>
      <c r="F1" s="531"/>
      <c r="G1" s="532"/>
      <c r="H1" s="530"/>
      <c r="I1" s="531"/>
      <c r="J1" s="532"/>
      <c r="L1" s="530" t="s">
        <v>34</v>
      </c>
      <c r="M1" s="531"/>
      <c r="N1" s="531"/>
      <c r="O1" s="532"/>
    </row>
    <row r="2" spans="1:30" ht="17.25" customHeight="1">
      <c r="A2" s="190"/>
      <c r="E2" s="176" t="s">
        <v>334</v>
      </c>
      <c r="F2" s="177" t="s">
        <v>341</v>
      </c>
      <c r="G2" s="178" t="e">
        <f>IF(OR(QuoteType=Pre_UW,Life1Underwriting&lt;&gt;"Nil Discount"), SUM(G12:G103)/F12, 0)</f>
        <v>#VALUE!</v>
      </c>
      <c r="H2" s="177"/>
      <c r="I2" s="177"/>
      <c r="J2" s="214"/>
      <c r="L2" s="216" t="s">
        <v>48</v>
      </c>
      <c r="M2" s="217"/>
      <c r="N2" s="218"/>
      <c r="O2" s="219">
        <f>BondAmountInvested/2</f>
        <v>0</v>
      </c>
    </row>
    <row r="3" spans="1:30" ht="16.5">
      <c r="A3" s="172"/>
      <c r="B3" s="213" t="s">
        <v>6</v>
      </c>
      <c r="C3" s="213"/>
      <c r="E3" s="176" t="s">
        <v>335</v>
      </c>
      <c r="F3" s="177" t="s">
        <v>343</v>
      </c>
      <c r="G3" s="178" t="e">
        <f>IF(OR(QuoteType=Pre_UW,Life1Underwriting&lt;&gt;"Nil Discount"), SUM(F12:F103)/F12, 1)</f>
        <v>#VALUE!</v>
      </c>
      <c r="H3" s="177"/>
      <c r="I3" s="177"/>
      <c r="J3" s="214"/>
      <c r="L3" s="220" t="s">
        <v>37</v>
      </c>
      <c r="M3" s="221"/>
      <c r="N3" s="222"/>
      <c r="O3" s="223" t="e">
        <f>G4*O2</f>
        <v>#VALUE!</v>
      </c>
      <c r="P3" s="191"/>
      <c r="Q3" s="191"/>
      <c r="R3" s="191"/>
      <c r="S3" s="191"/>
      <c r="T3" s="191"/>
      <c r="U3" s="191"/>
      <c r="V3" s="191"/>
      <c r="W3" s="191"/>
    </row>
    <row r="4" spans="1:30">
      <c r="A4" s="192" t="s">
        <v>44</v>
      </c>
      <c r="B4" s="213">
        <f>select_1</f>
        <v>2</v>
      </c>
      <c r="C4" s="213"/>
      <c r="E4" s="179"/>
      <c r="F4" s="180" t="s">
        <v>40</v>
      </c>
      <c r="G4" s="181" t="e">
        <f>G2/G3</f>
        <v>#VALUE!</v>
      </c>
      <c r="H4" s="182"/>
      <c r="I4" s="180"/>
      <c r="J4" s="215"/>
      <c r="K4" s="175"/>
      <c r="L4" s="220" t="s">
        <v>26</v>
      </c>
      <c r="M4" s="221"/>
      <c r="N4" s="222"/>
      <c r="O4" s="224" t="e">
        <f>O3/O2</f>
        <v>#VALUE!</v>
      </c>
      <c r="U4" s="191"/>
      <c r="V4" s="191"/>
      <c r="W4" s="191"/>
    </row>
    <row r="5" spans="1:30">
      <c r="A5" s="173" t="s">
        <v>358</v>
      </c>
      <c r="B5" s="213">
        <f>IF(Life1Smoker="Non-smoker", 2, 8)</f>
        <v>2</v>
      </c>
      <c r="C5" s="213"/>
      <c r="L5" s="220" t="s">
        <v>27</v>
      </c>
      <c r="M5" s="221"/>
      <c r="N5" s="222"/>
      <c r="O5" s="224">
        <f>Freq*((1+Market_discount_rate)^(1/Freq)-1)</f>
        <v>6.5497565483361164E-2</v>
      </c>
      <c r="P5" s="211"/>
      <c r="Q5" s="211"/>
      <c r="U5" s="191"/>
      <c r="V5" s="191"/>
      <c r="W5" s="191"/>
    </row>
    <row r="6" spans="1:30" ht="15" thickBot="1">
      <c r="L6" s="220" t="s">
        <v>28</v>
      </c>
      <c r="M6" s="221"/>
      <c r="N6" s="222"/>
      <c r="O6" s="223" t="e">
        <f>(1-O4)/(O5+O4)</f>
        <v>#VALUE!</v>
      </c>
      <c r="P6" s="211"/>
      <c r="Q6" s="211"/>
      <c r="U6" s="191"/>
      <c r="V6" s="191"/>
      <c r="W6" s="191"/>
    </row>
    <row r="7" spans="1:30">
      <c r="A7" s="193" t="s">
        <v>47</v>
      </c>
      <c r="B7" s="172"/>
      <c r="E7" s="262" t="s">
        <v>395</v>
      </c>
      <c r="F7" s="263"/>
      <c r="G7" s="263"/>
      <c r="H7" s="263"/>
      <c r="I7" s="263"/>
      <c r="J7" s="264"/>
      <c r="L7" s="220" t="s">
        <v>29</v>
      </c>
      <c r="M7" s="221"/>
      <c r="N7" s="222"/>
      <c r="O7" s="301" t="e">
        <f ca="1">O6*'jt life proj life1'!D3</f>
        <v>#VALUE!</v>
      </c>
      <c r="P7" s="304" t="s">
        <v>429</v>
      </c>
      <c r="Q7" s="305"/>
      <c r="R7" s="263"/>
      <c r="S7" s="263"/>
      <c r="T7" s="263"/>
      <c r="U7" s="306"/>
      <c r="V7" s="306"/>
      <c r="W7" s="306"/>
      <c r="X7" s="263"/>
      <c r="Y7" s="264"/>
    </row>
    <row r="8" spans="1:30" ht="15" thickBot="1">
      <c r="A8" s="192" t="s">
        <v>5</v>
      </c>
      <c r="B8" s="212">
        <f>Market_discount_rate</f>
        <v>6.7500000000000004E-2</v>
      </c>
      <c r="E8" s="265" t="s">
        <v>394</v>
      </c>
      <c r="F8" s="266"/>
      <c r="G8" s="266"/>
      <c r="H8" s="266"/>
      <c r="I8" s="266"/>
      <c r="J8" s="267"/>
      <c r="L8" s="225" t="s">
        <v>340</v>
      </c>
      <c r="M8" s="226"/>
      <c r="N8" s="227"/>
      <c r="O8" s="302">
        <f>Parameters!D2</f>
        <v>1000</v>
      </c>
      <c r="P8" s="307" t="s">
        <v>430</v>
      </c>
      <c r="Q8" s="297"/>
      <c r="R8" s="308"/>
      <c r="S8" s="308"/>
      <c r="T8" s="308"/>
      <c r="U8" s="309"/>
      <c r="V8" s="309"/>
      <c r="W8" s="309"/>
      <c r="X8" s="308"/>
      <c r="Y8" s="310"/>
    </row>
    <row r="9" spans="1:30" ht="15" thickBot="1">
      <c r="A9" s="173" t="s">
        <v>42</v>
      </c>
      <c r="B9" s="173">
        <f>1/(1+Market_discount_rate)</f>
        <v>0.93676814988290402</v>
      </c>
      <c r="E9" s="298" t="s">
        <v>428</v>
      </c>
      <c r="F9" s="299"/>
      <c r="G9" s="299"/>
      <c r="H9" s="299"/>
      <c r="I9" s="299"/>
      <c r="J9" s="300"/>
      <c r="L9" s="228" t="s">
        <v>33</v>
      </c>
      <c r="M9" s="229"/>
      <c r="N9" s="229"/>
      <c r="O9" s="303">
        <f ca="1">MIN(IF(New_or_Existing=New_bond,BondAmountInvested,BondAmount), MAX(IFERROR(O7-O8,0), 0))</f>
        <v>0</v>
      </c>
      <c r="P9" s="311" t="s">
        <v>431</v>
      </c>
      <c r="Q9" s="297"/>
      <c r="R9" s="308"/>
      <c r="S9" s="308"/>
      <c r="T9" s="308"/>
      <c r="U9" s="309"/>
      <c r="V9" s="309"/>
      <c r="W9" s="309"/>
      <c r="X9" s="308"/>
      <c r="Y9" s="310"/>
    </row>
    <row r="10" spans="1:30" ht="15" thickBot="1">
      <c r="P10" s="312" t="s">
        <v>432</v>
      </c>
      <c r="Q10" s="313"/>
      <c r="R10" s="266"/>
      <c r="S10" s="266"/>
      <c r="T10" s="266"/>
      <c r="U10" s="314"/>
      <c r="V10" s="314"/>
      <c r="W10" s="314"/>
      <c r="X10" s="266"/>
      <c r="Y10" s="267"/>
    </row>
    <row r="11" spans="1:30" s="170" customFormat="1" ht="16.5">
      <c r="A11" s="169" t="s">
        <v>338</v>
      </c>
      <c r="B11" s="169" t="s">
        <v>336</v>
      </c>
      <c r="C11" s="169" t="s">
        <v>344</v>
      </c>
      <c r="D11" s="169" t="s">
        <v>345</v>
      </c>
      <c r="E11" s="169" t="s">
        <v>346</v>
      </c>
      <c r="F11" s="169" t="s">
        <v>347</v>
      </c>
      <c r="G11" s="169" t="s">
        <v>348</v>
      </c>
      <c r="H11" s="169" t="s">
        <v>349</v>
      </c>
      <c r="I11" s="169" t="s">
        <v>350</v>
      </c>
      <c r="J11" s="169" t="s">
        <v>39</v>
      </c>
      <c r="L11" s="169"/>
      <c r="M11" s="169"/>
      <c r="N11" s="169"/>
      <c r="O11" s="169"/>
      <c r="P11" s="169"/>
      <c r="Q11" s="169"/>
      <c r="R11" s="169"/>
      <c r="S11" s="169"/>
      <c r="T11" s="169"/>
      <c r="V11" s="169"/>
      <c r="W11" s="169"/>
      <c r="X11" s="169"/>
      <c r="Y11" s="169"/>
      <c r="Z11" s="169"/>
      <c r="AA11" s="169"/>
      <c r="AB11" s="169"/>
      <c r="AC11" s="169"/>
      <c r="AD11" s="169"/>
    </row>
    <row r="12" spans="1:30">
      <c r="A12" s="183">
        <v>1</v>
      </c>
      <c r="B12" s="183" t="e">
        <f t="shared" ref="B12:B75" si="0">INT((Life1Age+A12-1))</f>
        <v>#VALUE!</v>
      </c>
      <c r="C12" s="194" t="e">
        <f t="shared" ref="C12:C43" si="1">IF(ISNA(VLOOKUP(B12-MIN(select_1, B12-Life1Age), mortality, mort_col_life1+MIN(select_1, B12-Life1Age), FALSE)/1000), 1, IF(A12=0, 0, VLOOKUP(B12-MIN(select_1, B12-Life1Age), mortality, mort_col_life1+MIN(select_1, B12-Life1Age), FALSE)/1000))</f>
        <v>#VALUE!</v>
      </c>
      <c r="D12" s="184">
        <v>100000</v>
      </c>
      <c r="E12" s="185" t="e">
        <f>D12-D13</f>
        <v>#VALUE!</v>
      </c>
      <c r="F12" s="174">
        <f t="shared" ref="F12:F75" si="2">D12*$B$9^($A12-1)</f>
        <v>100000</v>
      </c>
      <c r="G12" s="206" t="e">
        <f t="shared" ref="G12:G75" si="3">E12*$B$9^$A12</f>
        <v>#VALUE!</v>
      </c>
      <c r="H12" s="186" t="e">
        <f>IF(F12=0, 1, SUM(G12:$G$102)/F12)</f>
        <v>#VALUE!</v>
      </c>
      <c r="I12" s="184" t="e">
        <f>SUM(F12:$F$102)/F12</f>
        <v>#VALUE!</v>
      </c>
      <c r="J12" s="183" t="e">
        <f>H12/I12</f>
        <v>#VALUE!</v>
      </c>
      <c r="K12" s="187"/>
      <c r="L12" s="183"/>
      <c r="M12" s="183"/>
      <c r="N12" s="174"/>
      <c r="O12" s="188"/>
      <c r="P12" s="174"/>
      <c r="Q12" s="205"/>
      <c r="R12" s="183"/>
      <c r="S12" s="184"/>
      <c r="T12" s="201"/>
      <c r="U12" s="187"/>
      <c r="V12" s="183"/>
      <c r="W12" s="183"/>
      <c r="X12" s="183"/>
      <c r="Y12" s="183"/>
      <c r="Z12" s="183"/>
      <c r="AA12" s="186"/>
      <c r="AB12" s="184"/>
      <c r="AC12" s="184"/>
      <c r="AD12" s="183"/>
    </row>
    <row r="13" spans="1:30">
      <c r="A13" s="183">
        <f>A12+1</f>
        <v>2</v>
      </c>
      <c r="B13" s="183" t="e">
        <f t="shared" si="0"/>
        <v>#VALUE!</v>
      </c>
      <c r="C13" s="194" t="e">
        <f t="shared" si="1"/>
        <v>#VALUE!</v>
      </c>
      <c r="D13" s="184" t="e">
        <f>IF($A12&gt;0, D12*(1-C12), 0)</f>
        <v>#VALUE!</v>
      </c>
      <c r="E13" s="185" t="e">
        <f t="shared" ref="E13:E76" si="4">D13-D14</f>
        <v>#VALUE!</v>
      </c>
      <c r="F13" s="174" t="e">
        <f t="shared" si="2"/>
        <v>#VALUE!</v>
      </c>
      <c r="G13" s="206" t="e">
        <f t="shared" si="3"/>
        <v>#VALUE!</v>
      </c>
      <c r="H13" s="186" t="e">
        <f>IF(F13=0, 1, SUM(G13:$G$102)/F13)</f>
        <v>#VALUE!</v>
      </c>
      <c r="I13" s="184" t="e">
        <f>SUM(F13:$F$102)/F13</f>
        <v>#VALUE!</v>
      </c>
      <c r="J13" s="183" t="e">
        <f t="shared" ref="J13:J76" si="5">H13/I13</f>
        <v>#VALUE!</v>
      </c>
      <c r="K13" s="187"/>
      <c r="L13" s="183"/>
      <c r="M13" s="183"/>
      <c r="N13" s="184"/>
      <c r="O13" s="188"/>
      <c r="P13" s="174"/>
      <c r="Q13" s="205"/>
      <c r="R13" s="183"/>
      <c r="S13" s="184"/>
      <c r="T13" s="201"/>
      <c r="U13" s="187"/>
      <c r="V13" s="183"/>
      <c r="W13" s="183"/>
      <c r="X13" s="183"/>
      <c r="Y13" s="183"/>
      <c r="Z13" s="183"/>
      <c r="AA13" s="186"/>
      <c r="AB13" s="184"/>
      <c r="AC13" s="184"/>
      <c r="AD13" s="183"/>
    </row>
    <row r="14" spans="1:30">
      <c r="A14" s="183">
        <f t="shared" ref="A14:A77" si="6">A13+1</f>
        <v>3</v>
      </c>
      <c r="B14" s="183" t="e">
        <f t="shared" si="0"/>
        <v>#VALUE!</v>
      </c>
      <c r="C14" s="194" t="e">
        <f t="shared" si="1"/>
        <v>#VALUE!</v>
      </c>
      <c r="D14" s="184" t="e">
        <f t="shared" ref="D14:D77" si="7">IF($A13&gt;0, D13*(1-C13), 0)</f>
        <v>#VALUE!</v>
      </c>
      <c r="E14" s="185" t="e">
        <f t="shared" si="4"/>
        <v>#VALUE!</v>
      </c>
      <c r="F14" s="174" t="e">
        <f t="shared" si="2"/>
        <v>#VALUE!</v>
      </c>
      <c r="G14" s="206" t="e">
        <f t="shared" si="3"/>
        <v>#VALUE!</v>
      </c>
      <c r="H14" s="186" t="e">
        <f>IF(F14=0, 1, SUM(G14:$G$102)/F14)</f>
        <v>#VALUE!</v>
      </c>
      <c r="I14" s="184" t="e">
        <f>SUM(F14:$F$102)/F14</f>
        <v>#VALUE!</v>
      </c>
      <c r="J14" s="183" t="e">
        <f t="shared" si="5"/>
        <v>#VALUE!</v>
      </c>
      <c r="K14" s="187"/>
      <c r="L14" s="183"/>
      <c r="M14" s="183"/>
      <c r="N14" s="184"/>
      <c r="O14" s="188"/>
      <c r="P14" s="174"/>
      <c r="Q14" s="205"/>
      <c r="R14" s="183"/>
      <c r="S14" s="184"/>
      <c r="T14" s="201"/>
      <c r="U14" s="187"/>
      <c r="V14" s="183"/>
      <c r="W14" s="183"/>
      <c r="X14" s="183"/>
      <c r="Y14" s="183"/>
      <c r="Z14" s="183"/>
      <c r="AA14" s="186"/>
      <c r="AB14" s="184"/>
      <c r="AC14" s="184"/>
      <c r="AD14" s="183"/>
    </row>
    <row r="15" spans="1:30">
      <c r="A15" s="183">
        <f t="shared" si="6"/>
        <v>4</v>
      </c>
      <c r="B15" s="183" t="e">
        <f t="shared" si="0"/>
        <v>#VALUE!</v>
      </c>
      <c r="C15" s="194" t="e">
        <f t="shared" si="1"/>
        <v>#VALUE!</v>
      </c>
      <c r="D15" s="184" t="e">
        <f t="shared" si="7"/>
        <v>#VALUE!</v>
      </c>
      <c r="E15" s="185" t="e">
        <f t="shared" si="4"/>
        <v>#VALUE!</v>
      </c>
      <c r="F15" s="174" t="e">
        <f t="shared" si="2"/>
        <v>#VALUE!</v>
      </c>
      <c r="G15" s="206" t="e">
        <f t="shared" si="3"/>
        <v>#VALUE!</v>
      </c>
      <c r="H15" s="186" t="e">
        <f>IF(F15=0, 1, SUM(G15:$G$102)/F15)</f>
        <v>#VALUE!</v>
      </c>
      <c r="I15" s="184" t="e">
        <f>SUM(F15:$F$102)/F15</f>
        <v>#VALUE!</v>
      </c>
      <c r="J15" s="183" t="e">
        <f t="shared" si="5"/>
        <v>#VALUE!</v>
      </c>
      <c r="K15" s="187"/>
      <c r="L15" s="183"/>
      <c r="M15" s="183"/>
      <c r="N15" s="184"/>
      <c r="O15" s="188"/>
      <c r="P15" s="174"/>
      <c r="Q15" s="205"/>
      <c r="R15" s="183"/>
      <c r="S15" s="184"/>
      <c r="T15" s="201"/>
      <c r="U15" s="187"/>
      <c r="V15" s="183"/>
      <c r="W15" s="183"/>
      <c r="X15" s="183"/>
      <c r="Y15" s="183"/>
      <c r="Z15" s="183"/>
      <c r="AA15" s="186"/>
      <c r="AB15" s="184"/>
      <c r="AC15" s="184"/>
      <c r="AD15" s="183"/>
    </row>
    <row r="16" spans="1:30">
      <c r="A16" s="183">
        <f t="shared" si="6"/>
        <v>5</v>
      </c>
      <c r="B16" s="183" t="e">
        <f t="shared" si="0"/>
        <v>#VALUE!</v>
      </c>
      <c r="C16" s="194" t="e">
        <f t="shared" si="1"/>
        <v>#VALUE!</v>
      </c>
      <c r="D16" s="184" t="e">
        <f t="shared" si="7"/>
        <v>#VALUE!</v>
      </c>
      <c r="E16" s="185" t="e">
        <f t="shared" si="4"/>
        <v>#VALUE!</v>
      </c>
      <c r="F16" s="174" t="e">
        <f t="shared" si="2"/>
        <v>#VALUE!</v>
      </c>
      <c r="G16" s="206" t="e">
        <f t="shared" si="3"/>
        <v>#VALUE!</v>
      </c>
      <c r="H16" s="186" t="e">
        <f>IF(F16=0, 1, SUM(G16:$G$102)/F16)</f>
        <v>#VALUE!</v>
      </c>
      <c r="I16" s="184" t="e">
        <f>SUM(F16:$F$102)/F16</f>
        <v>#VALUE!</v>
      </c>
      <c r="J16" s="183" t="e">
        <f t="shared" si="5"/>
        <v>#VALUE!</v>
      </c>
      <c r="K16" s="187"/>
      <c r="L16" s="183"/>
      <c r="M16" s="183"/>
      <c r="N16" s="184"/>
      <c r="O16" s="188"/>
      <c r="P16" s="174"/>
      <c r="Q16" s="205"/>
      <c r="R16" s="183"/>
      <c r="S16" s="184"/>
      <c r="T16" s="201"/>
      <c r="U16" s="187"/>
      <c r="V16" s="183"/>
      <c r="W16" s="183"/>
      <c r="X16" s="183"/>
      <c r="Y16" s="183"/>
      <c r="Z16" s="183"/>
      <c r="AA16" s="186"/>
      <c r="AB16" s="184"/>
      <c r="AC16" s="184"/>
      <c r="AD16" s="183"/>
    </row>
    <row r="17" spans="1:30">
      <c r="A17" s="183">
        <f t="shared" si="6"/>
        <v>6</v>
      </c>
      <c r="B17" s="183" t="e">
        <f t="shared" si="0"/>
        <v>#VALUE!</v>
      </c>
      <c r="C17" s="194" t="e">
        <f t="shared" si="1"/>
        <v>#VALUE!</v>
      </c>
      <c r="D17" s="184" t="e">
        <f t="shared" si="7"/>
        <v>#VALUE!</v>
      </c>
      <c r="E17" s="185" t="e">
        <f t="shared" si="4"/>
        <v>#VALUE!</v>
      </c>
      <c r="F17" s="174" t="e">
        <f t="shared" si="2"/>
        <v>#VALUE!</v>
      </c>
      <c r="G17" s="206" t="e">
        <f t="shared" si="3"/>
        <v>#VALUE!</v>
      </c>
      <c r="H17" s="186" t="e">
        <f>IF(F17=0, 1, SUM(G17:$G$102)/F17)</f>
        <v>#VALUE!</v>
      </c>
      <c r="I17" s="184" t="e">
        <f>SUM(F17:$F$102)/F17</f>
        <v>#VALUE!</v>
      </c>
      <c r="J17" s="183" t="e">
        <f t="shared" si="5"/>
        <v>#VALUE!</v>
      </c>
      <c r="K17" s="187"/>
      <c r="L17" s="183"/>
      <c r="M17" s="183"/>
      <c r="N17" s="184"/>
      <c r="O17" s="188"/>
      <c r="P17" s="174"/>
      <c r="Q17" s="205"/>
      <c r="R17" s="183"/>
      <c r="S17" s="184"/>
      <c r="T17" s="201"/>
      <c r="U17" s="187"/>
      <c r="V17" s="183"/>
      <c r="W17" s="183"/>
      <c r="X17" s="183"/>
      <c r="Y17" s="183"/>
      <c r="Z17" s="183"/>
      <c r="AA17" s="186"/>
      <c r="AB17" s="184"/>
      <c r="AC17" s="184"/>
      <c r="AD17" s="183"/>
    </row>
    <row r="18" spans="1:30">
      <c r="A18" s="183">
        <f t="shared" si="6"/>
        <v>7</v>
      </c>
      <c r="B18" s="183" t="e">
        <f t="shared" si="0"/>
        <v>#VALUE!</v>
      </c>
      <c r="C18" s="194" t="e">
        <f t="shared" si="1"/>
        <v>#VALUE!</v>
      </c>
      <c r="D18" s="184" t="e">
        <f t="shared" si="7"/>
        <v>#VALUE!</v>
      </c>
      <c r="E18" s="185" t="e">
        <f t="shared" si="4"/>
        <v>#VALUE!</v>
      </c>
      <c r="F18" s="174" t="e">
        <f t="shared" si="2"/>
        <v>#VALUE!</v>
      </c>
      <c r="G18" s="206" t="e">
        <f t="shared" si="3"/>
        <v>#VALUE!</v>
      </c>
      <c r="H18" s="186" t="e">
        <f>IF(F18=0, 1, SUM(G18:$G$102)/F18)</f>
        <v>#VALUE!</v>
      </c>
      <c r="I18" s="184" t="e">
        <f>SUM(F18:$F$102)/F18</f>
        <v>#VALUE!</v>
      </c>
      <c r="J18" s="183" t="e">
        <f t="shared" si="5"/>
        <v>#VALUE!</v>
      </c>
      <c r="K18" s="187"/>
      <c r="L18" s="183"/>
      <c r="M18" s="183"/>
      <c r="N18" s="184"/>
      <c r="O18" s="188"/>
      <c r="P18" s="174"/>
      <c r="Q18" s="205"/>
      <c r="R18" s="183"/>
      <c r="S18" s="184"/>
      <c r="T18" s="201"/>
      <c r="U18" s="187"/>
      <c r="V18" s="183"/>
      <c r="W18" s="183"/>
      <c r="X18" s="183"/>
      <c r="Y18" s="183"/>
      <c r="Z18" s="183"/>
      <c r="AA18" s="186"/>
      <c r="AB18" s="184"/>
      <c r="AC18" s="184"/>
      <c r="AD18" s="183"/>
    </row>
    <row r="19" spans="1:30">
      <c r="A19" s="183">
        <f t="shared" si="6"/>
        <v>8</v>
      </c>
      <c r="B19" s="183" t="e">
        <f t="shared" si="0"/>
        <v>#VALUE!</v>
      </c>
      <c r="C19" s="194" t="e">
        <f t="shared" si="1"/>
        <v>#VALUE!</v>
      </c>
      <c r="D19" s="184" t="e">
        <f t="shared" si="7"/>
        <v>#VALUE!</v>
      </c>
      <c r="E19" s="185" t="e">
        <f t="shared" si="4"/>
        <v>#VALUE!</v>
      </c>
      <c r="F19" s="174" t="e">
        <f t="shared" si="2"/>
        <v>#VALUE!</v>
      </c>
      <c r="G19" s="206" t="e">
        <f t="shared" si="3"/>
        <v>#VALUE!</v>
      </c>
      <c r="H19" s="186" t="e">
        <f>IF(F19=0, 1, SUM(G19:$G$102)/F19)</f>
        <v>#VALUE!</v>
      </c>
      <c r="I19" s="184" t="e">
        <f>SUM(F19:$F$102)/F19</f>
        <v>#VALUE!</v>
      </c>
      <c r="J19" s="183" t="e">
        <f t="shared" si="5"/>
        <v>#VALUE!</v>
      </c>
      <c r="K19" s="187"/>
      <c r="L19" s="183"/>
      <c r="M19" s="183"/>
      <c r="N19" s="184"/>
      <c r="O19" s="188"/>
      <c r="P19" s="174"/>
      <c r="Q19" s="205"/>
      <c r="R19" s="183"/>
      <c r="S19" s="184"/>
      <c r="T19" s="201"/>
      <c r="U19" s="187"/>
      <c r="V19" s="183"/>
      <c r="W19" s="183"/>
      <c r="X19" s="183"/>
      <c r="Y19" s="183"/>
      <c r="Z19" s="183"/>
      <c r="AA19" s="186"/>
      <c r="AB19" s="184"/>
      <c r="AC19" s="184"/>
      <c r="AD19" s="183"/>
    </row>
    <row r="20" spans="1:30">
      <c r="A20" s="183">
        <f t="shared" si="6"/>
        <v>9</v>
      </c>
      <c r="B20" s="183" t="e">
        <f t="shared" si="0"/>
        <v>#VALUE!</v>
      </c>
      <c r="C20" s="194" t="e">
        <f t="shared" si="1"/>
        <v>#VALUE!</v>
      </c>
      <c r="D20" s="184" t="e">
        <f t="shared" si="7"/>
        <v>#VALUE!</v>
      </c>
      <c r="E20" s="185" t="e">
        <f t="shared" si="4"/>
        <v>#VALUE!</v>
      </c>
      <c r="F20" s="174" t="e">
        <f t="shared" si="2"/>
        <v>#VALUE!</v>
      </c>
      <c r="G20" s="206" t="e">
        <f t="shared" si="3"/>
        <v>#VALUE!</v>
      </c>
      <c r="H20" s="186" t="e">
        <f>IF(F20=0, 1, SUM(G20:$G$102)/F20)</f>
        <v>#VALUE!</v>
      </c>
      <c r="I20" s="184" t="e">
        <f>SUM(F20:$F$102)/F20</f>
        <v>#VALUE!</v>
      </c>
      <c r="J20" s="183" t="e">
        <f t="shared" si="5"/>
        <v>#VALUE!</v>
      </c>
      <c r="K20" s="187"/>
      <c r="L20" s="183"/>
      <c r="M20" s="183"/>
      <c r="N20" s="184"/>
      <c r="O20" s="188"/>
      <c r="P20" s="174"/>
      <c r="Q20" s="205"/>
      <c r="R20" s="183"/>
      <c r="S20" s="184"/>
      <c r="T20" s="201"/>
      <c r="U20" s="187"/>
      <c r="V20" s="183"/>
      <c r="W20" s="183"/>
      <c r="X20" s="183"/>
      <c r="Y20" s="183"/>
      <c r="Z20" s="183"/>
      <c r="AA20" s="186"/>
      <c r="AB20" s="184"/>
      <c r="AC20" s="184"/>
      <c r="AD20" s="183"/>
    </row>
    <row r="21" spans="1:30">
      <c r="A21" s="183">
        <f t="shared" si="6"/>
        <v>10</v>
      </c>
      <c r="B21" s="183" t="e">
        <f t="shared" si="0"/>
        <v>#VALUE!</v>
      </c>
      <c r="C21" s="194" t="e">
        <f t="shared" si="1"/>
        <v>#VALUE!</v>
      </c>
      <c r="D21" s="184" t="e">
        <f t="shared" si="7"/>
        <v>#VALUE!</v>
      </c>
      <c r="E21" s="185" t="e">
        <f t="shared" si="4"/>
        <v>#VALUE!</v>
      </c>
      <c r="F21" s="174" t="e">
        <f t="shared" si="2"/>
        <v>#VALUE!</v>
      </c>
      <c r="G21" s="206" t="e">
        <f t="shared" si="3"/>
        <v>#VALUE!</v>
      </c>
      <c r="H21" s="186" t="e">
        <f>IF(F21=0, 1, SUM(G21:$G$102)/F21)</f>
        <v>#VALUE!</v>
      </c>
      <c r="I21" s="184" t="e">
        <f>SUM(F21:$F$102)/F21</f>
        <v>#VALUE!</v>
      </c>
      <c r="J21" s="183" t="e">
        <f t="shared" si="5"/>
        <v>#VALUE!</v>
      </c>
      <c r="K21" s="187"/>
      <c r="L21" s="183"/>
      <c r="M21" s="183"/>
      <c r="N21" s="184"/>
      <c r="O21" s="188"/>
      <c r="P21" s="174"/>
      <c r="Q21" s="205"/>
      <c r="R21" s="183"/>
      <c r="S21" s="184"/>
      <c r="T21" s="201"/>
      <c r="U21" s="187"/>
      <c r="V21" s="183"/>
      <c r="W21" s="183"/>
      <c r="X21" s="183"/>
      <c r="Y21" s="183"/>
      <c r="Z21" s="183"/>
      <c r="AA21" s="186"/>
      <c r="AB21" s="184"/>
      <c r="AC21" s="184"/>
      <c r="AD21" s="183"/>
    </row>
    <row r="22" spans="1:30">
      <c r="A22" s="183">
        <f t="shared" si="6"/>
        <v>11</v>
      </c>
      <c r="B22" s="183" t="e">
        <f t="shared" si="0"/>
        <v>#VALUE!</v>
      </c>
      <c r="C22" s="194" t="e">
        <f t="shared" si="1"/>
        <v>#VALUE!</v>
      </c>
      <c r="D22" s="184" t="e">
        <f t="shared" si="7"/>
        <v>#VALUE!</v>
      </c>
      <c r="E22" s="185" t="e">
        <f t="shared" si="4"/>
        <v>#VALUE!</v>
      </c>
      <c r="F22" s="174" t="e">
        <f t="shared" si="2"/>
        <v>#VALUE!</v>
      </c>
      <c r="G22" s="206" t="e">
        <f t="shared" si="3"/>
        <v>#VALUE!</v>
      </c>
      <c r="H22" s="186" t="e">
        <f>IF(F22=0, 1, SUM(G22:$G$102)/F22)</f>
        <v>#VALUE!</v>
      </c>
      <c r="I22" s="184" t="e">
        <f>SUM(F22:$F$102)/F22</f>
        <v>#VALUE!</v>
      </c>
      <c r="J22" s="183" t="e">
        <f t="shared" si="5"/>
        <v>#VALUE!</v>
      </c>
      <c r="K22" s="187"/>
      <c r="L22" s="183"/>
      <c r="M22" s="183"/>
      <c r="N22" s="184"/>
      <c r="O22" s="188"/>
      <c r="P22" s="174"/>
      <c r="Q22" s="205"/>
      <c r="R22" s="183"/>
      <c r="S22" s="184"/>
      <c r="T22" s="201"/>
      <c r="U22" s="187"/>
      <c r="V22" s="183"/>
      <c r="W22" s="183"/>
      <c r="X22" s="183"/>
      <c r="Y22" s="183"/>
      <c r="Z22" s="183"/>
      <c r="AA22" s="186"/>
      <c r="AB22" s="184"/>
      <c r="AC22" s="184"/>
      <c r="AD22" s="183"/>
    </row>
    <row r="23" spans="1:30">
      <c r="A23" s="183">
        <f t="shared" si="6"/>
        <v>12</v>
      </c>
      <c r="B23" s="183" t="e">
        <f t="shared" si="0"/>
        <v>#VALUE!</v>
      </c>
      <c r="C23" s="194" t="e">
        <f t="shared" si="1"/>
        <v>#VALUE!</v>
      </c>
      <c r="D23" s="184" t="e">
        <f t="shared" si="7"/>
        <v>#VALUE!</v>
      </c>
      <c r="E23" s="185" t="e">
        <f t="shared" si="4"/>
        <v>#VALUE!</v>
      </c>
      <c r="F23" s="174" t="e">
        <f t="shared" si="2"/>
        <v>#VALUE!</v>
      </c>
      <c r="G23" s="206" t="e">
        <f t="shared" si="3"/>
        <v>#VALUE!</v>
      </c>
      <c r="H23" s="186" t="e">
        <f>IF(F23=0, 1, SUM(G23:$G$102)/F23)</f>
        <v>#VALUE!</v>
      </c>
      <c r="I23" s="184" t="e">
        <f>SUM(F23:$F$102)/F23</f>
        <v>#VALUE!</v>
      </c>
      <c r="J23" s="183" t="e">
        <f t="shared" si="5"/>
        <v>#VALUE!</v>
      </c>
      <c r="K23" s="187"/>
      <c r="L23" s="183"/>
      <c r="M23" s="183"/>
      <c r="N23" s="184"/>
      <c r="O23" s="188"/>
      <c r="P23" s="174"/>
      <c r="Q23" s="205"/>
      <c r="R23" s="183"/>
      <c r="S23" s="184"/>
      <c r="T23" s="201"/>
      <c r="U23" s="187"/>
      <c r="V23" s="183"/>
      <c r="W23" s="183"/>
      <c r="X23" s="183"/>
      <c r="Y23" s="183"/>
      <c r="Z23" s="183"/>
      <c r="AA23" s="186"/>
      <c r="AB23" s="184"/>
      <c r="AC23" s="184"/>
      <c r="AD23" s="183"/>
    </row>
    <row r="24" spans="1:30">
      <c r="A24" s="183">
        <f t="shared" si="6"/>
        <v>13</v>
      </c>
      <c r="B24" s="183" t="e">
        <f t="shared" si="0"/>
        <v>#VALUE!</v>
      </c>
      <c r="C24" s="194" t="e">
        <f t="shared" si="1"/>
        <v>#VALUE!</v>
      </c>
      <c r="D24" s="184" t="e">
        <f t="shared" si="7"/>
        <v>#VALUE!</v>
      </c>
      <c r="E24" s="185" t="e">
        <f t="shared" si="4"/>
        <v>#VALUE!</v>
      </c>
      <c r="F24" s="174" t="e">
        <f t="shared" si="2"/>
        <v>#VALUE!</v>
      </c>
      <c r="G24" s="206" t="e">
        <f t="shared" si="3"/>
        <v>#VALUE!</v>
      </c>
      <c r="H24" s="186" t="e">
        <f>IF(F24=0, 1, SUM(G24:$G$102)/F24)</f>
        <v>#VALUE!</v>
      </c>
      <c r="I24" s="184" t="e">
        <f>SUM(F24:$F$102)/F24</f>
        <v>#VALUE!</v>
      </c>
      <c r="J24" s="183" t="e">
        <f t="shared" si="5"/>
        <v>#VALUE!</v>
      </c>
      <c r="K24" s="187"/>
      <c r="L24" s="183"/>
      <c r="M24" s="183"/>
      <c r="N24" s="184"/>
      <c r="O24" s="188"/>
      <c r="P24" s="174"/>
      <c r="Q24" s="205"/>
      <c r="R24" s="183"/>
      <c r="S24" s="184"/>
      <c r="T24" s="201"/>
      <c r="U24" s="187"/>
      <c r="V24" s="183"/>
      <c r="W24" s="183"/>
      <c r="X24" s="183"/>
      <c r="Y24" s="183"/>
      <c r="Z24" s="183"/>
      <c r="AA24" s="186"/>
      <c r="AB24" s="184"/>
      <c r="AC24" s="184"/>
      <c r="AD24" s="183"/>
    </row>
    <row r="25" spans="1:30">
      <c r="A25" s="183">
        <f t="shared" si="6"/>
        <v>14</v>
      </c>
      <c r="B25" s="183" t="e">
        <f t="shared" si="0"/>
        <v>#VALUE!</v>
      </c>
      <c r="C25" s="194" t="e">
        <f t="shared" si="1"/>
        <v>#VALUE!</v>
      </c>
      <c r="D25" s="184" t="e">
        <f t="shared" si="7"/>
        <v>#VALUE!</v>
      </c>
      <c r="E25" s="185" t="e">
        <f t="shared" si="4"/>
        <v>#VALUE!</v>
      </c>
      <c r="F25" s="174" t="e">
        <f t="shared" si="2"/>
        <v>#VALUE!</v>
      </c>
      <c r="G25" s="206" t="e">
        <f t="shared" si="3"/>
        <v>#VALUE!</v>
      </c>
      <c r="H25" s="186" t="e">
        <f>IF(F25=0, 1, SUM(G25:$G$102)/F25)</f>
        <v>#VALUE!</v>
      </c>
      <c r="I25" s="184" t="e">
        <f>SUM(F25:$F$102)/F25</f>
        <v>#VALUE!</v>
      </c>
      <c r="J25" s="183" t="e">
        <f t="shared" si="5"/>
        <v>#VALUE!</v>
      </c>
      <c r="K25" s="187"/>
      <c r="L25" s="183"/>
      <c r="M25" s="183"/>
      <c r="N25" s="184"/>
      <c r="O25" s="188"/>
      <c r="P25" s="174"/>
      <c r="Q25" s="205"/>
      <c r="R25" s="183"/>
      <c r="S25" s="184"/>
      <c r="T25" s="201"/>
      <c r="U25" s="187"/>
      <c r="V25" s="183"/>
      <c r="W25" s="183"/>
      <c r="X25" s="183"/>
      <c r="Y25" s="183"/>
      <c r="Z25" s="183"/>
      <c r="AA25" s="186"/>
      <c r="AB25" s="184"/>
      <c r="AC25" s="184"/>
      <c r="AD25" s="183"/>
    </row>
    <row r="26" spans="1:30">
      <c r="A26" s="183">
        <f t="shared" si="6"/>
        <v>15</v>
      </c>
      <c r="B26" s="183" t="e">
        <f t="shared" si="0"/>
        <v>#VALUE!</v>
      </c>
      <c r="C26" s="194" t="e">
        <f t="shared" si="1"/>
        <v>#VALUE!</v>
      </c>
      <c r="D26" s="184" t="e">
        <f t="shared" si="7"/>
        <v>#VALUE!</v>
      </c>
      <c r="E26" s="185" t="e">
        <f t="shared" si="4"/>
        <v>#VALUE!</v>
      </c>
      <c r="F26" s="174" t="e">
        <f t="shared" si="2"/>
        <v>#VALUE!</v>
      </c>
      <c r="G26" s="206" t="e">
        <f t="shared" si="3"/>
        <v>#VALUE!</v>
      </c>
      <c r="H26" s="186" t="e">
        <f>IF(F26=0, 1, SUM(G26:$G$102)/F26)</f>
        <v>#VALUE!</v>
      </c>
      <c r="I26" s="184" t="e">
        <f>SUM(F26:$F$102)/F26</f>
        <v>#VALUE!</v>
      </c>
      <c r="J26" s="183" t="e">
        <f t="shared" si="5"/>
        <v>#VALUE!</v>
      </c>
      <c r="K26" s="187"/>
      <c r="L26" s="183"/>
      <c r="M26" s="183"/>
      <c r="N26" s="184"/>
      <c r="O26" s="188"/>
      <c r="P26" s="174"/>
      <c r="Q26" s="205"/>
      <c r="R26" s="183"/>
      <c r="S26" s="184"/>
      <c r="T26" s="201"/>
      <c r="U26" s="187"/>
      <c r="V26" s="183"/>
      <c r="W26" s="183"/>
      <c r="X26" s="183"/>
      <c r="Y26" s="183"/>
      <c r="Z26" s="183"/>
      <c r="AA26" s="186"/>
      <c r="AB26" s="184"/>
      <c r="AC26" s="184"/>
      <c r="AD26" s="183"/>
    </row>
    <row r="27" spans="1:30">
      <c r="A27" s="183">
        <f t="shared" si="6"/>
        <v>16</v>
      </c>
      <c r="B27" s="183" t="e">
        <f t="shared" si="0"/>
        <v>#VALUE!</v>
      </c>
      <c r="C27" s="194" t="e">
        <f t="shared" si="1"/>
        <v>#VALUE!</v>
      </c>
      <c r="D27" s="184" t="e">
        <f t="shared" si="7"/>
        <v>#VALUE!</v>
      </c>
      <c r="E27" s="185" t="e">
        <f t="shared" si="4"/>
        <v>#VALUE!</v>
      </c>
      <c r="F27" s="174" t="e">
        <f t="shared" si="2"/>
        <v>#VALUE!</v>
      </c>
      <c r="G27" s="206" t="e">
        <f t="shared" si="3"/>
        <v>#VALUE!</v>
      </c>
      <c r="H27" s="186" t="e">
        <f>IF(F27=0, 1, SUM(G27:$G$102)/F27)</f>
        <v>#VALUE!</v>
      </c>
      <c r="I27" s="184" t="e">
        <f>SUM(F27:$F$102)/F27</f>
        <v>#VALUE!</v>
      </c>
      <c r="J27" s="183" t="e">
        <f t="shared" si="5"/>
        <v>#VALUE!</v>
      </c>
      <c r="K27" s="187"/>
      <c r="L27" s="183"/>
      <c r="M27" s="183"/>
      <c r="N27" s="184"/>
      <c r="O27" s="188"/>
      <c r="P27" s="174"/>
      <c r="Q27" s="205"/>
      <c r="R27" s="183"/>
      <c r="S27" s="184"/>
      <c r="T27" s="201"/>
      <c r="U27" s="187"/>
      <c r="V27" s="183"/>
      <c r="W27" s="183"/>
      <c r="X27" s="183"/>
      <c r="Y27" s="183"/>
      <c r="Z27" s="183"/>
      <c r="AA27" s="186"/>
      <c r="AB27" s="184"/>
      <c r="AC27" s="184"/>
      <c r="AD27" s="183"/>
    </row>
    <row r="28" spans="1:30">
      <c r="A28" s="183">
        <f t="shared" si="6"/>
        <v>17</v>
      </c>
      <c r="B28" s="183" t="e">
        <f t="shared" si="0"/>
        <v>#VALUE!</v>
      </c>
      <c r="C28" s="194" t="e">
        <f t="shared" si="1"/>
        <v>#VALUE!</v>
      </c>
      <c r="D28" s="184" t="e">
        <f t="shared" si="7"/>
        <v>#VALUE!</v>
      </c>
      <c r="E28" s="185" t="e">
        <f t="shared" si="4"/>
        <v>#VALUE!</v>
      </c>
      <c r="F28" s="174" t="e">
        <f t="shared" si="2"/>
        <v>#VALUE!</v>
      </c>
      <c r="G28" s="206" t="e">
        <f t="shared" si="3"/>
        <v>#VALUE!</v>
      </c>
      <c r="H28" s="186" t="e">
        <f>IF(F28=0, 1, SUM(G28:$G$102)/F28)</f>
        <v>#VALUE!</v>
      </c>
      <c r="I28" s="184" t="e">
        <f>SUM(F28:$F$102)/F28</f>
        <v>#VALUE!</v>
      </c>
      <c r="J28" s="183" t="e">
        <f t="shared" si="5"/>
        <v>#VALUE!</v>
      </c>
      <c r="K28" s="187"/>
      <c r="L28" s="183"/>
      <c r="M28" s="183"/>
      <c r="N28" s="184"/>
      <c r="O28" s="188"/>
      <c r="P28" s="174"/>
      <c r="Q28" s="205"/>
      <c r="R28" s="183"/>
      <c r="S28" s="184"/>
      <c r="T28" s="201"/>
      <c r="U28" s="187"/>
      <c r="V28" s="183"/>
      <c r="W28" s="183"/>
      <c r="X28" s="183"/>
      <c r="Y28" s="183"/>
      <c r="Z28" s="183"/>
      <c r="AA28" s="186"/>
      <c r="AB28" s="184"/>
      <c r="AC28" s="184"/>
      <c r="AD28" s="183"/>
    </row>
    <row r="29" spans="1:30">
      <c r="A29" s="183">
        <f t="shared" si="6"/>
        <v>18</v>
      </c>
      <c r="B29" s="183" t="e">
        <f t="shared" si="0"/>
        <v>#VALUE!</v>
      </c>
      <c r="C29" s="194" t="e">
        <f t="shared" si="1"/>
        <v>#VALUE!</v>
      </c>
      <c r="D29" s="184" t="e">
        <f t="shared" si="7"/>
        <v>#VALUE!</v>
      </c>
      <c r="E29" s="185" t="e">
        <f t="shared" si="4"/>
        <v>#VALUE!</v>
      </c>
      <c r="F29" s="174" t="e">
        <f t="shared" si="2"/>
        <v>#VALUE!</v>
      </c>
      <c r="G29" s="206" t="e">
        <f t="shared" si="3"/>
        <v>#VALUE!</v>
      </c>
      <c r="H29" s="186" t="e">
        <f>IF(F29=0, 1, SUM(G29:$G$102)/F29)</f>
        <v>#VALUE!</v>
      </c>
      <c r="I29" s="184" t="e">
        <f>SUM(F29:$F$102)/F29</f>
        <v>#VALUE!</v>
      </c>
      <c r="J29" s="183" t="e">
        <f t="shared" si="5"/>
        <v>#VALUE!</v>
      </c>
      <c r="K29" s="187"/>
      <c r="L29" s="183"/>
      <c r="M29" s="183"/>
      <c r="N29" s="184"/>
      <c r="O29" s="188"/>
      <c r="P29" s="174"/>
      <c r="Q29" s="205"/>
      <c r="R29" s="183"/>
      <c r="S29" s="184"/>
      <c r="T29" s="201"/>
      <c r="U29" s="187"/>
      <c r="V29" s="183"/>
      <c r="W29" s="183"/>
      <c r="X29" s="183"/>
      <c r="Y29" s="183"/>
      <c r="Z29" s="183"/>
      <c r="AA29" s="186"/>
      <c r="AB29" s="184"/>
      <c r="AC29" s="184"/>
      <c r="AD29" s="183"/>
    </row>
    <row r="30" spans="1:30">
      <c r="A30" s="183">
        <f t="shared" si="6"/>
        <v>19</v>
      </c>
      <c r="B30" s="183" t="e">
        <f t="shared" si="0"/>
        <v>#VALUE!</v>
      </c>
      <c r="C30" s="194" t="e">
        <f t="shared" si="1"/>
        <v>#VALUE!</v>
      </c>
      <c r="D30" s="184" t="e">
        <f t="shared" si="7"/>
        <v>#VALUE!</v>
      </c>
      <c r="E30" s="185" t="e">
        <f t="shared" si="4"/>
        <v>#VALUE!</v>
      </c>
      <c r="F30" s="174" t="e">
        <f t="shared" si="2"/>
        <v>#VALUE!</v>
      </c>
      <c r="G30" s="206" t="e">
        <f t="shared" si="3"/>
        <v>#VALUE!</v>
      </c>
      <c r="H30" s="186" t="e">
        <f>IF(F30=0, 1, SUM(G30:$G$102)/F30)</f>
        <v>#VALUE!</v>
      </c>
      <c r="I30" s="184" t="e">
        <f>SUM(F30:$F$102)/F30</f>
        <v>#VALUE!</v>
      </c>
      <c r="J30" s="183" t="e">
        <f t="shared" si="5"/>
        <v>#VALUE!</v>
      </c>
      <c r="K30" s="187"/>
      <c r="L30" s="183"/>
      <c r="M30" s="183"/>
      <c r="N30" s="184"/>
      <c r="O30" s="188"/>
      <c r="P30" s="174"/>
      <c r="Q30" s="205"/>
      <c r="R30" s="183"/>
      <c r="S30" s="184"/>
      <c r="T30" s="201"/>
      <c r="U30" s="187"/>
      <c r="V30" s="183"/>
      <c r="W30" s="183"/>
      <c r="X30" s="183"/>
      <c r="Y30" s="183"/>
      <c r="Z30" s="183"/>
      <c r="AA30" s="186"/>
      <c r="AB30" s="184"/>
      <c r="AC30" s="184"/>
      <c r="AD30" s="183"/>
    </row>
    <row r="31" spans="1:30">
      <c r="A31" s="183">
        <f t="shared" si="6"/>
        <v>20</v>
      </c>
      <c r="B31" s="183" t="e">
        <f t="shared" si="0"/>
        <v>#VALUE!</v>
      </c>
      <c r="C31" s="194" t="e">
        <f t="shared" si="1"/>
        <v>#VALUE!</v>
      </c>
      <c r="D31" s="184" t="e">
        <f t="shared" si="7"/>
        <v>#VALUE!</v>
      </c>
      <c r="E31" s="185" t="e">
        <f t="shared" si="4"/>
        <v>#VALUE!</v>
      </c>
      <c r="F31" s="174" t="e">
        <f t="shared" si="2"/>
        <v>#VALUE!</v>
      </c>
      <c r="G31" s="206" t="e">
        <f t="shared" si="3"/>
        <v>#VALUE!</v>
      </c>
      <c r="H31" s="186" t="e">
        <f>IF(F31=0, 1, SUM(G31:$G$102)/F31)</f>
        <v>#VALUE!</v>
      </c>
      <c r="I31" s="184" t="e">
        <f>SUM(F31:$F$102)/F31</f>
        <v>#VALUE!</v>
      </c>
      <c r="J31" s="183" t="e">
        <f t="shared" si="5"/>
        <v>#VALUE!</v>
      </c>
      <c r="K31" s="187"/>
      <c r="L31" s="183"/>
      <c r="M31" s="183"/>
      <c r="N31" s="184"/>
      <c r="O31" s="188"/>
      <c r="P31" s="174"/>
      <c r="Q31" s="205"/>
      <c r="R31" s="183"/>
      <c r="S31" s="184"/>
      <c r="T31" s="201"/>
      <c r="U31" s="187"/>
      <c r="V31" s="183"/>
      <c r="W31" s="183"/>
      <c r="X31" s="183"/>
      <c r="Y31" s="183"/>
      <c r="Z31" s="183"/>
      <c r="AA31" s="186"/>
      <c r="AB31" s="184"/>
      <c r="AC31" s="184"/>
      <c r="AD31" s="183"/>
    </row>
    <row r="32" spans="1:30">
      <c r="A32" s="183">
        <f t="shared" si="6"/>
        <v>21</v>
      </c>
      <c r="B32" s="183" t="e">
        <f t="shared" si="0"/>
        <v>#VALUE!</v>
      </c>
      <c r="C32" s="194" t="e">
        <f t="shared" si="1"/>
        <v>#VALUE!</v>
      </c>
      <c r="D32" s="184" t="e">
        <f t="shared" si="7"/>
        <v>#VALUE!</v>
      </c>
      <c r="E32" s="185" t="e">
        <f t="shared" si="4"/>
        <v>#VALUE!</v>
      </c>
      <c r="F32" s="174" t="e">
        <f t="shared" si="2"/>
        <v>#VALUE!</v>
      </c>
      <c r="G32" s="206" t="e">
        <f t="shared" si="3"/>
        <v>#VALUE!</v>
      </c>
      <c r="H32" s="186" t="e">
        <f>IF(F32=0, 1, SUM(G32:$G$102)/F32)</f>
        <v>#VALUE!</v>
      </c>
      <c r="I32" s="184" t="e">
        <f>SUM(F32:$F$102)/F32</f>
        <v>#VALUE!</v>
      </c>
      <c r="J32" s="183" t="e">
        <f t="shared" si="5"/>
        <v>#VALUE!</v>
      </c>
      <c r="K32" s="187"/>
      <c r="L32" s="183"/>
      <c r="M32" s="183"/>
      <c r="N32" s="184"/>
      <c r="O32" s="188"/>
      <c r="P32" s="174"/>
      <c r="Q32" s="205"/>
      <c r="R32" s="183"/>
      <c r="S32" s="184"/>
      <c r="T32" s="201"/>
      <c r="U32" s="187"/>
      <c r="V32" s="183"/>
      <c r="W32" s="183"/>
      <c r="X32" s="183"/>
      <c r="Y32" s="183"/>
      <c r="Z32" s="183"/>
      <c r="AA32" s="186"/>
      <c r="AB32" s="184"/>
      <c r="AC32" s="184"/>
      <c r="AD32" s="183"/>
    </row>
    <row r="33" spans="1:30">
      <c r="A33" s="183">
        <f t="shared" si="6"/>
        <v>22</v>
      </c>
      <c r="B33" s="183" t="e">
        <f t="shared" si="0"/>
        <v>#VALUE!</v>
      </c>
      <c r="C33" s="194" t="e">
        <f t="shared" si="1"/>
        <v>#VALUE!</v>
      </c>
      <c r="D33" s="184" t="e">
        <f t="shared" si="7"/>
        <v>#VALUE!</v>
      </c>
      <c r="E33" s="185" t="e">
        <f t="shared" si="4"/>
        <v>#VALUE!</v>
      </c>
      <c r="F33" s="174" t="e">
        <f t="shared" si="2"/>
        <v>#VALUE!</v>
      </c>
      <c r="G33" s="206" t="e">
        <f t="shared" si="3"/>
        <v>#VALUE!</v>
      </c>
      <c r="H33" s="186" t="e">
        <f>IF(F33=0, 1, SUM(G33:$G$102)/F33)</f>
        <v>#VALUE!</v>
      </c>
      <c r="I33" s="184" t="e">
        <f>SUM(F33:$F$102)/F33</f>
        <v>#VALUE!</v>
      </c>
      <c r="J33" s="183" t="e">
        <f t="shared" si="5"/>
        <v>#VALUE!</v>
      </c>
      <c r="K33" s="187"/>
      <c r="L33" s="183"/>
      <c r="M33" s="183"/>
      <c r="N33" s="184"/>
      <c r="O33" s="188"/>
      <c r="P33" s="174"/>
      <c r="Q33" s="205"/>
      <c r="R33" s="183"/>
      <c r="S33" s="184"/>
      <c r="T33" s="201"/>
      <c r="U33" s="187"/>
      <c r="V33" s="183"/>
      <c r="W33" s="183"/>
      <c r="X33" s="183"/>
      <c r="Y33" s="183"/>
      <c r="Z33" s="183"/>
      <c r="AA33" s="186"/>
      <c r="AB33" s="184"/>
      <c r="AC33" s="184"/>
      <c r="AD33" s="183"/>
    </row>
    <row r="34" spans="1:30">
      <c r="A34" s="183">
        <f t="shared" si="6"/>
        <v>23</v>
      </c>
      <c r="B34" s="183" t="e">
        <f t="shared" si="0"/>
        <v>#VALUE!</v>
      </c>
      <c r="C34" s="194" t="e">
        <f t="shared" si="1"/>
        <v>#VALUE!</v>
      </c>
      <c r="D34" s="184" t="e">
        <f t="shared" si="7"/>
        <v>#VALUE!</v>
      </c>
      <c r="E34" s="185" t="e">
        <f t="shared" si="4"/>
        <v>#VALUE!</v>
      </c>
      <c r="F34" s="174" t="e">
        <f t="shared" si="2"/>
        <v>#VALUE!</v>
      </c>
      <c r="G34" s="206" t="e">
        <f t="shared" si="3"/>
        <v>#VALUE!</v>
      </c>
      <c r="H34" s="186" t="e">
        <f>IF(F34=0, 1, SUM(G34:$G$102)/F34)</f>
        <v>#VALUE!</v>
      </c>
      <c r="I34" s="184" t="e">
        <f>SUM(F34:$F$102)/F34</f>
        <v>#VALUE!</v>
      </c>
      <c r="J34" s="183" t="e">
        <f t="shared" si="5"/>
        <v>#VALUE!</v>
      </c>
      <c r="K34" s="187"/>
      <c r="L34" s="183"/>
      <c r="M34" s="183"/>
      <c r="N34" s="184"/>
      <c r="O34" s="188"/>
      <c r="P34" s="174"/>
      <c r="Q34" s="205"/>
      <c r="R34" s="183"/>
      <c r="S34" s="184"/>
      <c r="T34" s="201"/>
      <c r="U34" s="187"/>
      <c r="V34" s="183"/>
      <c r="W34" s="183"/>
      <c r="X34" s="183"/>
      <c r="Y34" s="183"/>
      <c r="Z34" s="183"/>
      <c r="AA34" s="186"/>
      <c r="AB34" s="184"/>
      <c r="AC34" s="184"/>
      <c r="AD34" s="183"/>
    </row>
    <row r="35" spans="1:30">
      <c r="A35" s="183">
        <f t="shared" si="6"/>
        <v>24</v>
      </c>
      <c r="B35" s="183" t="e">
        <f t="shared" si="0"/>
        <v>#VALUE!</v>
      </c>
      <c r="C35" s="194" t="e">
        <f t="shared" si="1"/>
        <v>#VALUE!</v>
      </c>
      <c r="D35" s="184" t="e">
        <f t="shared" si="7"/>
        <v>#VALUE!</v>
      </c>
      <c r="E35" s="185" t="e">
        <f t="shared" si="4"/>
        <v>#VALUE!</v>
      </c>
      <c r="F35" s="174" t="e">
        <f t="shared" si="2"/>
        <v>#VALUE!</v>
      </c>
      <c r="G35" s="206" t="e">
        <f t="shared" si="3"/>
        <v>#VALUE!</v>
      </c>
      <c r="H35" s="186" t="e">
        <f>IF(F35=0, 1, SUM(G35:$G$102)/F35)</f>
        <v>#VALUE!</v>
      </c>
      <c r="I35" s="184" t="e">
        <f>SUM(F35:$F$102)/F35</f>
        <v>#VALUE!</v>
      </c>
      <c r="J35" s="183" t="e">
        <f t="shared" si="5"/>
        <v>#VALUE!</v>
      </c>
      <c r="K35" s="187"/>
      <c r="L35" s="183"/>
      <c r="M35" s="183"/>
      <c r="N35" s="184"/>
      <c r="O35" s="188"/>
      <c r="P35" s="174"/>
      <c r="Q35" s="205"/>
      <c r="R35" s="183"/>
      <c r="S35" s="184"/>
      <c r="T35" s="201"/>
      <c r="U35" s="187"/>
      <c r="V35" s="183"/>
      <c r="W35" s="183"/>
      <c r="X35" s="183"/>
      <c r="Y35" s="183"/>
      <c r="Z35" s="183"/>
      <c r="AA35" s="186"/>
      <c r="AB35" s="184"/>
      <c r="AC35" s="184"/>
      <c r="AD35" s="183"/>
    </row>
    <row r="36" spans="1:30">
      <c r="A36" s="183">
        <f t="shared" si="6"/>
        <v>25</v>
      </c>
      <c r="B36" s="183" t="e">
        <f t="shared" si="0"/>
        <v>#VALUE!</v>
      </c>
      <c r="C36" s="194" t="e">
        <f t="shared" si="1"/>
        <v>#VALUE!</v>
      </c>
      <c r="D36" s="184" t="e">
        <f t="shared" si="7"/>
        <v>#VALUE!</v>
      </c>
      <c r="E36" s="185" t="e">
        <f t="shared" si="4"/>
        <v>#VALUE!</v>
      </c>
      <c r="F36" s="174" t="e">
        <f t="shared" si="2"/>
        <v>#VALUE!</v>
      </c>
      <c r="G36" s="206" t="e">
        <f t="shared" si="3"/>
        <v>#VALUE!</v>
      </c>
      <c r="H36" s="186" t="e">
        <f>IF(F36=0, 1, SUM(G36:$G$102)/F36)</f>
        <v>#VALUE!</v>
      </c>
      <c r="I36" s="184" t="e">
        <f>SUM(F36:$F$102)/F36</f>
        <v>#VALUE!</v>
      </c>
      <c r="J36" s="183" t="e">
        <f t="shared" si="5"/>
        <v>#VALUE!</v>
      </c>
      <c r="K36" s="187"/>
      <c r="L36" s="183"/>
      <c r="M36" s="183"/>
      <c r="N36" s="184"/>
      <c r="O36" s="188"/>
      <c r="P36" s="174"/>
      <c r="Q36" s="205"/>
      <c r="R36" s="183"/>
      <c r="S36" s="184"/>
      <c r="T36" s="201"/>
      <c r="U36" s="187"/>
      <c r="V36" s="183"/>
      <c r="W36" s="183"/>
      <c r="X36" s="183"/>
      <c r="Y36" s="183"/>
      <c r="Z36" s="183"/>
      <c r="AA36" s="186"/>
      <c r="AB36" s="184"/>
      <c r="AC36" s="184"/>
      <c r="AD36" s="183"/>
    </row>
    <row r="37" spans="1:30">
      <c r="A37" s="183">
        <f t="shared" si="6"/>
        <v>26</v>
      </c>
      <c r="B37" s="183" t="e">
        <f t="shared" si="0"/>
        <v>#VALUE!</v>
      </c>
      <c r="C37" s="194" t="e">
        <f t="shared" si="1"/>
        <v>#VALUE!</v>
      </c>
      <c r="D37" s="184" t="e">
        <f t="shared" si="7"/>
        <v>#VALUE!</v>
      </c>
      <c r="E37" s="185" t="e">
        <f t="shared" si="4"/>
        <v>#VALUE!</v>
      </c>
      <c r="F37" s="174" t="e">
        <f t="shared" si="2"/>
        <v>#VALUE!</v>
      </c>
      <c r="G37" s="206" t="e">
        <f t="shared" si="3"/>
        <v>#VALUE!</v>
      </c>
      <c r="H37" s="186" t="e">
        <f>IF(F37=0, 1, SUM(G37:$G$102)/F37)</f>
        <v>#VALUE!</v>
      </c>
      <c r="I37" s="184" t="e">
        <f>SUM(F37:$F$102)/F37</f>
        <v>#VALUE!</v>
      </c>
      <c r="J37" s="183" t="e">
        <f t="shared" si="5"/>
        <v>#VALUE!</v>
      </c>
      <c r="K37" s="187"/>
      <c r="L37" s="183"/>
      <c r="M37" s="183"/>
      <c r="N37" s="184"/>
      <c r="O37" s="188"/>
      <c r="P37" s="174"/>
      <c r="Q37" s="205"/>
      <c r="R37" s="183"/>
      <c r="S37" s="184"/>
      <c r="T37" s="201"/>
      <c r="U37" s="187"/>
      <c r="V37" s="183"/>
      <c r="W37" s="183"/>
      <c r="X37" s="183"/>
      <c r="Y37" s="183"/>
      <c r="Z37" s="183"/>
      <c r="AA37" s="186"/>
      <c r="AB37" s="184"/>
      <c r="AC37" s="184"/>
      <c r="AD37" s="183"/>
    </row>
    <row r="38" spans="1:30">
      <c r="A38" s="183">
        <f t="shared" si="6"/>
        <v>27</v>
      </c>
      <c r="B38" s="183" t="e">
        <f t="shared" si="0"/>
        <v>#VALUE!</v>
      </c>
      <c r="C38" s="194" t="e">
        <f t="shared" si="1"/>
        <v>#VALUE!</v>
      </c>
      <c r="D38" s="184" t="e">
        <f t="shared" si="7"/>
        <v>#VALUE!</v>
      </c>
      <c r="E38" s="185" t="e">
        <f t="shared" si="4"/>
        <v>#VALUE!</v>
      </c>
      <c r="F38" s="174" t="e">
        <f t="shared" si="2"/>
        <v>#VALUE!</v>
      </c>
      <c r="G38" s="206" t="e">
        <f t="shared" si="3"/>
        <v>#VALUE!</v>
      </c>
      <c r="H38" s="186" t="e">
        <f>IF(F38=0, 1, SUM(G38:$G$102)/F38)</f>
        <v>#VALUE!</v>
      </c>
      <c r="I38" s="184" t="e">
        <f>SUM(F38:$F$102)/F38</f>
        <v>#VALUE!</v>
      </c>
      <c r="J38" s="183" t="e">
        <f t="shared" si="5"/>
        <v>#VALUE!</v>
      </c>
      <c r="K38" s="187"/>
      <c r="L38" s="183"/>
      <c r="M38" s="183"/>
      <c r="N38" s="184"/>
      <c r="O38" s="188"/>
      <c r="P38" s="174"/>
      <c r="Q38" s="205"/>
      <c r="R38" s="183"/>
      <c r="S38" s="184"/>
      <c r="T38" s="201"/>
      <c r="U38" s="187"/>
      <c r="V38" s="183"/>
      <c r="W38" s="183"/>
      <c r="X38" s="183"/>
      <c r="Y38" s="183"/>
      <c r="Z38" s="183"/>
      <c r="AA38" s="186"/>
      <c r="AB38" s="184"/>
      <c r="AC38" s="184"/>
      <c r="AD38" s="183"/>
    </row>
    <row r="39" spans="1:30">
      <c r="A39" s="183">
        <f t="shared" si="6"/>
        <v>28</v>
      </c>
      <c r="B39" s="183" t="e">
        <f t="shared" si="0"/>
        <v>#VALUE!</v>
      </c>
      <c r="C39" s="194" t="e">
        <f t="shared" si="1"/>
        <v>#VALUE!</v>
      </c>
      <c r="D39" s="184" t="e">
        <f t="shared" si="7"/>
        <v>#VALUE!</v>
      </c>
      <c r="E39" s="185" t="e">
        <f t="shared" si="4"/>
        <v>#VALUE!</v>
      </c>
      <c r="F39" s="174" t="e">
        <f t="shared" si="2"/>
        <v>#VALUE!</v>
      </c>
      <c r="G39" s="206" t="e">
        <f t="shared" si="3"/>
        <v>#VALUE!</v>
      </c>
      <c r="H39" s="186" t="e">
        <f>IF(F39=0, 1, SUM(G39:$G$102)/F39)</f>
        <v>#VALUE!</v>
      </c>
      <c r="I39" s="184" t="e">
        <f>SUM(F39:$F$102)/F39</f>
        <v>#VALUE!</v>
      </c>
      <c r="J39" s="183" t="e">
        <f t="shared" si="5"/>
        <v>#VALUE!</v>
      </c>
      <c r="K39" s="187"/>
      <c r="L39" s="183"/>
      <c r="M39" s="183"/>
      <c r="N39" s="184"/>
      <c r="O39" s="188"/>
      <c r="P39" s="174"/>
      <c r="Q39" s="205"/>
      <c r="R39" s="183"/>
      <c r="S39" s="184"/>
      <c r="T39" s="201"/>
      <c r="U39" s="187"/>
      <c r="V39" s="183"/>
      <c r="W39" s="183"/>
      <c r="X39" s="183"/>
      <c r="Y39" s="183"/>
      <c r="Z39" s="183"/>
      <c r="AA39" s="186"/>
      <c r="AB39" s="184"/>
      <c r="AC39" s="184"/>
      <c r="AD39" s="183"/>
    </row>
    <row r="40" spans="1:30">
      <c r="A40" s="183">
        <f t="shared" si="6"/>
        <v>29</v>
      </c>
      <c r="B40" s="183" t="e">
        <f t="shared" si="0"/>
        <v>#VALUE!</v>
      </c>
      <c r="C40" s="194" t="e">
        <f t="shared" si="1"/>
        <v>#VALUE!</v>
      </c>
      <c r="D40" s="184" t="e">
        <f t="shared" si="7"/>
        <v>#VALUE!</v>
      </c>
      <c r="E40" s="185" t="e">
        <f t="shared" si="4"/>
        <v>#VALUE!</v>
      </c>
      <c r="F40" s="174" t="e">
        <f t="shared" si="2"/>
        <v>#VALUE!</v>
      </c>
      <c r="G40" s="206" t="e">
        <f t="shared" si="3"/>
        <v>#VALUE!</v>
      </c>
      <c r="H40" s="186" t="e">
        <f>IF(F40=0, 1, SUM(G40:$G$102)/F40)</f>
        <v>#VALUE!</v>
      </c>
      <c r="I40" s="184" t="e">
        <f>SUM(F40:$F$102)/F40</f>
        <v>#VALUE!</v>
      </c>
      <c r="J40" s="183" t="e">
        <f t="shared" si="5"/>
        <v>#VALUE!</v>
      </c>
      <c r="K40" s="187"/>
      <c r="L40" s="183"/>
      <c r="M40" s="183"/>
      <c r="N40" s="184"/>
      <c r="O40" s="188"/>
      <c r="P40" s="174"/>
      <c r="Q40" s="205"/>
      <c r="R40" s="183"/>
      <c r="S40" s="184"/>
      <c r="T40" s="201"/>
      <c r="U40" s="187"/>
      <c r="V40" s="183"/>
      <c r="W40" s="183"/>
      <c r="X40" s="183"/>
      <c r="Y40" s="183"/>
      <c r="Z40" s="183"/>
      <c r="AA40" s="186"/>
      <c r="AB40" s="184"/>
      <c r="AC40" s="184"/>
      <c r="AD40" s="183"/>
    </row>
    <row r="41" spans="1:30">
      <c r="A41" s="183">
        <f t="shared" si="6"/>
        <v>30</v>
      </c>
      <c r="B41" s="183" t="e">
        <f t="shared" si="0"/>
        <v>#VALUE!</v>
      </c>
      <c r="C41" s="194" t="e">
        <f t="shared" si="1"/>
        <v>#VALUE!</v>
      </c>
      <c r="D41" s="184" t="e">
        <f t="shared" si="7"/>
        <v>#VALUE!</v>
      </c>
      <c r="E41" s="185" t="e">
        <f t="shared" si="4"/>
        <v>#VALUE!</v>
      </c>
      <c r="F41" s="174" t="e">
        <f t="shared" si="2"/>
        <v>#VALUE!</v>
      </c>
      <c r="G41" s="206" t="e">
        <f t="shared" si="3"/>
        <v>#VALUE!</v>
      </c>
      <c r="H41" s="186" t="e">
        <f>IF(F41=0, 1, SUM(G41:$G$102)/F41)</f>
        <v>#VALUE!</v>
      </c>
      <c r="I41" s="184" t="e">
        <f>SUM(F41:$F$102)/F41</f>
        <v>#VALUE!</v>
      </c>
      <c r="J41" s="183" t="e">
        <f t="shared" si="5"/>
        <v>#VALUE!</v>
      </c>
      <c r="K41" s="187"/>
      <c r="L41" s="183"/>
      <c r="M41" s="183"/>
      <c r="N41" s="184"/>
      <c r="O41" s="188"/>
      <c r="P41" s="174"/>
      <c r="Q41" s="205"/>
      <c r="R41" s="183"/>
      <c r="S41" s="184"/>
      <c r="T41" s="201"/>
      <c r="U41" s="187"/>
      <c r="V41" s="183"/>
      <c r="W41" s="183"/>
      <c r="X41" s="183"/>
      <c r="Y41" s="183"/>
      <c r="Z41" s="183"/>
      <c r="AA41" s="186"/>
      <c r="AB41" s="184"/>
      <c r="AC41" s="184"/>
      <c r="AD41" s="183"/>
    </row>
    <row r="42" spans="1:30">
      <c r="A42" s="183">
        <f t="shared" si="6"/>
        <v>31</v>
      </c>
      <c r="B42" s="183" t="e">
        <f t="shared" si="0"/>
        <v>#VALUE!</v>
      </c>
      <c r="C42" s="194" t="e">
        <f t="shared" si="1"/>
        <v>#VALUE!</v>
      </c>
      <c r="D42" s="184" t="e">
        <f t="shared" si="7"/>
        <v>#VALUE!</v>
      </c>
      <c r="E42" s="185" t="e">
        <f t="shared" si="4"/>
        <v>#VALUE!</v>
      </c>
      <c r="F42" s="174" t="e">
        <f t="shared" si="2"/>
        <v>#VALUE!</v>
      </c>
      <c r="G42" s="206" t="e">
        <f t="shared" si="3"/>
        <v>#VALUE!</v>
      </c>
      <c r="H42" s="186" t="e">
        <f>IF(F42=0, 1, SUM(G42:$G$102)/F42)</f>
        <v>#VALUE!</v>
      </c>
      <c r="I42" s="184" t="e">
        <f>SUM(F42:$F$102)/F42</f>
        <v>#VALUE!</v>
      </c>
      <c r="J42" s="183" t="e">
        <f t="shared" si="5"/>
        <v>#VALUE!</v>
      </c>
      <c r="K42" s="187"/>
      <c r="L42" s="183"/>
      <c r="M42" s="183"/>
      <c r="N42" s="184"/>
      <c r="O42" s="188"/>
      <c r="P42" s="174"/>
      <c r="Q42" s="205"/>
      <c r="R42" s="183"/>
      <c r="S42" s="184"/>
      <c r="T42" s="201"/>
      <c r="U42" s="187"/>
      <c r="V42" s="183"/>
      <c r="W42" s="183"/>
      <c r="X42" s="183"/>
      <c r="Y42" s="183"/>
      <c r="Z42" s="183"/>
      <c r="AA42" s="186"/>
      <c r="AB42" s="184"/>
      <c r="AC42" s="184"/>
      <c r="AD42" s="183"/>
    </row>
    <row r="43" spans="1:30">
      <c r="A43" s="183">
        <f t="shared" si="6"/>
        <v>32</v>
      </c>
      <c r="B43" s="183" t="e">
        <f t="shared" si="0"/>
        <v>#VALUE!</v>
      </c>
      <c r="C43" s="194" t="e">
        <f t="shared" si="1"/>
        <v>#VALUE!</v>
      </c>
      <c r="D43" s="184" t="e">
        <f t="shared" si="7"/>
        <v>#VALUE!</v>
      </c>
      <c r="E43" s="185" t="e">
        <f t="shared" si="4"/>
        <v>#VALUE!</v>
      </c>
      <c r="F43" s="174" t="e">
        <f t="shared" si="2"/>
        <v>#VALUE!</v>
      </c>
      <c r="G43" s="206" t="e">
        <f t="shared" si="3"/>
        <v>#VALUE!</v>
      </c>
      <c r="H43" s="186" t="e">
        <f>IF(F43=0, 1, SUM(G43:$G$102)/F43)</f>
        <v>#VALUE!</v>
      </c>
      <c r="I43" s="184" t="e">
        <f>SUM(F43:$F$102)/F43</f>
        <v>#VALUE!</v>
      </c>
      <c r="J43" s="183" t="e">
        <f t="shared" si="5"/>
        <v>#VALUE!</v>
      </c>
      <c r="K43" s="187"/>
      <c r="L43" s="183"/>
      <c r="M43" s="183"/>
      <c r="N43" s="184"/>
      <c r="O43" s="188"/>
      <c r="P43" s="174"/>
      <c r="Q43" s="205"/>
      <c r="R43" s="183"/>
      <c r="S43" s="184"/>
      <c r="T43" s="201"/>
      <c r="U43" s="187"/>
      <c r="V43" s="183"/>
      <c r="W43" s="183"/>
      <c r="X43" s="183"/>
      <c r="Y43" s="183"/>
      <c r="Z43" s="183"/>
      <c r="AA43" s="186"/>
      <c r="AB43" s="184"/>
      <c r="AC43" s="184"/>
      <c r="AD43" s="183"/>
    </row>
    <row r="44" spans="1:30">
      <c r="A44" s="183">
        <f t="shared" si="6"/>
        <v>33</v>
      </c>
      <c r="B44" s="183" t="e">
        <f t="shared" si="0"/>
        <v>#VALUE!</v>
      </c>
      <c r="C44" s="194" t="e">
        <f t="shared" ref="C44:C75" si="8">IF(ISNA(VLOOKUP(B44-MIN(select_1, B44-Life1Age), mortality, mort_col_life1+MIN(select_1, B44-Life1Age), FALSE)/1000), 1, IF(A44=0, 0, VLOOKUP(B44-MIN(select_1, B44-Life1Age), mortality, mort_col_life1+MIN(select_1, B44-Life1Age), FALSE)/1000))</f>
        <v>#VALUE!</v>
      </c>
      <c r="D44" s="184" t="e">
        <f t="shared" si="7"/>
        <v>#VALUE!</v>
      </c>
      <c r="E44" s="185" t="e">
        <f t="shared" si="4"/>
        <v>#VALUE!</v>
      </c>
      <c r="F44" s="174" t="e">
        <f t="shared" si="2"/>
        <v>#VALUE!</v>
      </c>
      <c r="G44" s="206" t="e">
        <f t="shared" si="3"/>
        <v>#VALUE!</v>
      </c>
      <c r="H44" s="186" t="e">
        <f>IF(F44=0, 1, SUM(G44:$G$102)/F44)</f>
        <v>#VALUE!</v>
      </c>
      <c r="I44" s="184" t="e">
        <f>SUM(F44:$F$102)/F44</f>
        <v>#VALUE!</v>
      </c>
      <c r="J44" s="183" t="e">
        <f t="shared" si="5"/>
        <v>#VALUE!</v>
      </c>
      <c r="K44" s="187"/>
      <c r="L44" s="183"/>
      <c r="M44" s="183"/>
      <c r="N44" s="184"/>
      <c r="O44" s="188"/>
      <c r="P44" s="174"/>
      <c r="Q44" s="205"/>
      <c r="R44" s="183"/>
      <c r="S44" s="184"/>
      <c r="T44" s="201"/>
      <c r="U44" s="187"/>
      <c r="V44" s="183"/>
      <c r="W44" s="183"/>
      <c r="X44" s="183"/>
      <c r="Y44" s="183"/>
      <c r="Z44" s="183"/>
      <c r="AA44" s="186"/>
      <c r="AB44" s="184"/>
      <c r="AC44" s="184"/>
      <c r="AD44" s="183"/>
    </row>
    <row r="45" spans="1:30">
      <c r="A45" s="183">
        <f t="shared" si="6"/>
        <v>34</v>
      </c>
      <c r="B45" s="183" t="e">
        <f t="shared" si="0"/>
        <v>#VALUE!</v>
      </c>
      <c r="C45" s="194" t="e">
        <f t="shared" si="8"/>
        <v>#VALUE!</v>
      </c>
      <c r="D45" s="184" t="e">
        <f t="shared" si="7"/>
        <v>#VALUE!</v>
      </c>
      <c r="E45" s="185" t="e">
        <f t="shared" si="4"/>
        <v>#VALUE!</v>
      </c>
      <c r="F45" s="174" t="e">
        <f t="shared" si="2"/>
        <v>#VALUE!</v>
      </c>
      <c r="G45" s="206" t="e">
        <f t="shared" si="3"/>
        <v>#VALUE!</v>
      </c>
      <c r="H45" s="186" t="e">
        <f>IF(F45=0, 1, SUM(G45:$G$102)/F45)</f>
        <v>#VALUE!</v>
      </c>
      <c r="I45" s="184" t="e">
        <f>SUM(F45:$F$102)/F45</f>
        <v>#VALUE!</v>
      </c>
      <c r="J45" s="183" t="e">
        <f t="shared" si="5"/>
        <v>#VALUE!</v>
      </c>
      <c r="K45" s="187"/>
      <c r="L45" s="183"/>
      <c r="M45" s="183"/>
      <c r="N45" s="184"/>
      <c r="O45" s="188"/>
      <c r="P45" s="174"/>
      <c r="Q45" s="205"/>
      <c r="R45" s="183"/>
      <c r="S45" s="184"/>
      <c r="T45" s="201"/>
      <c r="U45" s="187"/>
      <c r="V45" s="183"/>
      <c r="W45" s="183"/>
      <c r="X45" s="183"/>
      <c r="Y45" s="183"/>
      <c r="Z45" s="183"/>
      <c r="AA45" s="186"/>
      <c r="AB45" s="184"/>
      <c r="AC45" s="184"/>
      <c r="AD45" s="183"/>
    </row>
    <row r="46" spans="1:30">
      <c r="A46" s="183">
        <f t="shared" si="6"/>
        <v>35</v>
      </c>
      <c r="B46" s="183" t="e">
        <f t="shared" si="0"/>
        <v>#VALUE!</v>
      </c>
      <c r="C46" s="194" t="e">
        <f t="shared" si="8"/>
        <v>#VALUE!</v>
      </c>
      <c r="D46" s="184" t="e">
        <f t="shared" si="7"/>
        <v>#VALUE!</v>
      </c>
      <c r="E46" s="185" t="e">
        <f t="shared" si="4"/>
        <v>#VALUE!</v>
      </c>
      <c r="F46" s="174" t="e">
        <f t="shared" si="2"/>
        <v>#VALUE!</v>
      </c>
      <c r="G46" s="206" t="e">
        <f t="shared" si="3"/>
        <v>#VALUE!</v>
      </c>
      <c r="H46" s="186" t="e">
        <f>IF(F46=0, 1, SUM(G46:$G$102)/F46)</f>
        <v>#VALUE!</v>
      </c>
      <c r="I46" s="184" t="e">
        <f>SUM(F46:$F$102)/F46</f>
        <v>#VALUE!</v>
      </c>
      <c r="J46" s="183" t="e">
        <f t="shared" si="5"/>
        <v>#VALUE!</v>
      </c>
      <c r="K46" s="187"/>
      <c r="L46" s="183"/>
      <c r="M46" s="183"/>
      <c r="N46" s="184"/>
      <c r="O46" s="188"/>
      <c r="P46" s="174"/>
      <c r="Q46" s="205"/>
      <c r="R46" s="183"/>
      <c r="S46" s="184"/>
      <c r="T46" s="201"/>
      <c r="U46" s="187"/>
      <c r="V46" s="183"/>
      <c r="W46" s="183"/>
      <c r="X46" s="183"/>
      <c r="Y46" s="183"/>
      <c r="Z46" s="183"/>
      <c r="AA46" s="186"/>
      <c r="AB46" s="184"/>
      <c r="AC46" s="184"/>
      <c r="AD46" s="183"/>
    </row>
    <row r="47" spans="1:30">
      <c r="A47" s="183">
        <f t="shared" si="6"/>
        <v>36</v>
      </c>
      <c r="B47" s="183" t="e">
        <f t="shared" si="0"/>
        <v>#VALUE!</v>
      </c>
      <c r="C47" s="194" t="e">
        <f t="shared" si="8"/>
        <v>#VALUE!</v>
      </c>
      <c r="D47" s="184" t="e">
        <f t="shared" si="7"/>
        <v>#VALUE!</v>
      </c>
      <c r="E47" s="185" t="e">
        <f t="shared" si="4"/>
        <v>#VALUE!</v>
      </c>
      <c r="F47" s="174" t="e">
        <f t="shared" si="2"/>
        <v>#VALUE!</v>
      </c>
      <c r="G47" s="206" t="e">
        <f t="shared" si="3"/>
        <v>#VALUE!</v>
      </c>
      <c r="H47" s="186" t="e">
        <f>IF(F47=0, 1, SUM(G47:$G$102)/F47)</f>
        <v>#VALUE!</v>
      </c>
      <c r="I47" s="184" t="e">
        <f>SUM(F47:$F$102)/F47</f>
        <v>#VALUE!</v>
      </c>
      <c r="J47" s="183" t="e">
        <f t="shared" si="5"/>
        <v>#VALUE!</v>
      </c>
      <c r="K47" s="187"/>
      <c r="L47" s="183"/>
      <c r="M47" s="183"/>
      <c r="N47" s="184"/>
      <c r="O47" s="188"/>
      <c r="P47" s="174"/>
      <c r="Q47" s="205"/>
      <c r="R47" s="183"/>
      <c r="S47" s="184"/>
      <c r="T47" s="201"/>
      <c r="U47" s="187"/>
      <c r="V47" s="183"/>
      <c r="W47" s="183"/>
      <c r="X47" s="183"/>
      <c r="Y47" s="183"/>
      <c r="Z47" s="183"/>
      <c r="AA47" s="186"/>
      <c r="AB47" s="184"/>
      <c r="AC47" s="184"/>
      <c r="AD47" s="183"/>
    </row>
    <row r="48" spans="1:30">
      <c r="A48" s="183">
        <f t="shared" si="6"/>
        <v>37</v>
      </c>
      <c r="B48" s="183" t="e">
        <f t="shared" si="0"/>
        <v>#VALUE!</v>
      </c>
      <c r="C48" s="194" t="e">
        <f t="shared" si="8"/>
        <v>#VALUE!</v>
      </c>
      <c r="D48" s="184" t="e">
        <f t="shared" si="7"/>
        <v>#VALUE!</v>
      </c>
      <c r="E48" s="185" t="e">
        <f t="shared" si="4"/>
        <v>#VALUE!</v>
      </c>
      <c r="F48" s="174" t="e">
        <f t="shared" si="2"/>
        <v>#VALUE!</v>
      </c>
      <c r="G48" s="206" t="e">
        <f t="shared" si="3"/>
        <v>#VALUE!</v>
      </c>
      <c r="H48" s="186" t="e">
        <f>IF(F48=0, 1, SUM(G48:$G$102)/F48)</f>
        <v>#VALUE!</v>
      </c>
      <c r="I48" s="184" t="e">
        <f>SUM(F48:$F$102)/F48</f>
        <v>#VALUE!</v>
      </c>
      <c r="J48" s="183" t="e">
        <f t="shared" si="5"/>
        <v>#VALUE!</v>
      </c>
      <c r="K48" s="187"/>
      <c r="L48" s="183"/>
      <c r="M48" s="183"/>
      <c r="N48" s="184"/>
      <c r="O48" s="188"/>
      <c r="P48" s="174"/>
      <c r="Q48" s="205"/>
      <c r="R48" s="183"/>
      <c r="S48" s="184"/>
      <c r="T48" s="201"/>
      <c r="U48" s="187"/>
      <c r="V48" s="183"/>
      <c r="W48" s="183"/>
      <c r="X48" s="183"/>
      <c r="Y48" s="183"/>
      <c r="Z48" s="183"/>
      <c r="AA48" s="186"/>
      <c r="AB48" s="184"/>
      <c r="AC48" s="184"/>
      <c r="AD48" s="183"/>
    </row>
    <row r="49" spans="1:30">
      <c r="A49" s="183">
        <f t="shared" si="6"/>
        <v>38</v>
      </c>
      <c r="B49" s="183" t="e">
        <f t="shared" si="0"/>
        <v>#VALUE!</v>
      </c>
      <c r="C49" s="194" t="e">
        <f t="shared" si="8"/>
        <v>#VALUE!</v>
      </c>
      <c r="D49" s="184" t="e">
        <f t="shared" si="7"/>
        <v>#VALUE!</v>
      </c>
      <c r="E49" s="185" t="e">
        <f t="shared" si="4"/>
        <v>#VALUE!</v>
      </c>
      <c r="F49" s="174" t="e">
        <f t="shared" si="2"/>
        <v>#VALUE!</v>
      </c>
      <c r="G49" s="206" t="e">
        <f t="shared" si="3"/>
        <v>#VALUE!</v>
      </c>
      <c r="H49" s="186" t="e">
        <f>IF(F49=0, 1, SUM(G49:$G$102)/F49)</f>
        <v>#VALUE!</v>
      </c>
      <c r="I49" s="184" t="e">
        <f>SUM(F49:$F$102)/F49</f>
        <v>#VALUE!</v>
      </c>
      <c r="J49" s="183" t="e">
        <f t="shared" si="5"/>
        <v>#VALUE!</v>
      </c>
      <c r="K49" s="187"/>
      <c r="L49" s="183"/>
      <c r="M49" s="183"/>
      <c r="N49" s="184"/>
      <c r="O49" s="188"/>
      <c r="P49" s="174"/>
      <c r="Q49" s="205"/>
      <c r="R49" s="183"/>
      <c r="S49" s="184"/>
      <c r="T49" s="201"/>
      <c r="U49" s="187"/>
      <c r="V49" s="183"/>
      <c r="W49" s="183"/>
      <c r="X49" s="183"/>
      <c r="Y49" s="183"/>
      <c r="Z49" s="183"/>
      <c r="AA49" s="186"/>
      <c r="AB49" s="184"/>
      <c r="AC49" s="184"/>
      <c r="AD49" s="183"/>
    </row>
    <row r="50" spans="1:30">
      <c r="A50" s="183">
        <f t="shared" si="6"/>
        <v>39</v>
      </c>
      <c r="B50" s="183" t="e">
        <f t="shared" si="0"/>
        <v>#VALUE!</v>
      </c>
      <c r="C50" s="194" t="e">
        <f t="shared" si="8"/>
        <v>#VALUE!</v>
      </c>
      <c r="D50" s="184" t="e">
        <f t="shared" si="7"/>
        <v>#VALUE!</v>
      </c>
      <c r="E50" s="185" t="e">
        <f t="shared" si="4"/>
        <v>#VALUE!</v>
      </c>
      <c r="F50" s="174" t="e">
        <f t="shared" si="2"/>
        <v>#VALUE!</v>
      </c>
      <c r="G50" s="206" t="e">
        <f t="shared" si="3"/>
        <v>#VALUE!</v>
      </c>
      <c r="H50" s="186" t="e">
        <f>IF(F50=0, 1, SUM(G50:$G$102)/F50)</f>
        <v>#VALUE!</v>
      </c>
      <c r="I50" s="184" t="e">
        <f>SUM(F50:$F$102)/F50</f>
        <v>#VALUE!</v>
      </c>
      <c r="J50" s="183" t="e">
        <f t="shared" si="5"/>
        <v>#VALUE!</v>
      </c>
      <c r="K50" s="187"/>
      <c r="L50" s="183"/>
      <c r="M50" s="183"/>
      <c r="N50" s="184"/>
      <c r="O50" s="188"/>
      <c r="P50" s="174"/>
      <c r="Q50" s="205"/>
      <c r="R50" s="183"/>
      <c r="S50" s="184"/>
      <c r="T50" s="201"/>
      <c r="U50" s="187"/>
      <c r="V50" s="183"/>
      <c r="W50" s="183"/>
      <c r="X50" s="183"/>
      <c r="Y50" s="183"/>
      <c r="Z50" s="183"/>
      <c r="AA50" s="186"/>
      <c r="AB50" s="184"/>
      <c r="AC50" s="184"/>
      <c r="AD50" s="183"/>
    </row>
    <row r="51" spans="1:30">
      <c r="A51" s="183">
        <f t="shared" si="6"/>
        <v>40</v>
      </c>
      <c r="B51" s="183" t="e">
        <f t="shared" si="0"/>
        <v>#VALUE!</v>
      </c>
      <c r="C51" s="194" t="e">
        <f t="shared" si="8"/>
        <v>#VALUE!</v>
      </c>
      <c r="D51" s="184" t="e">
        <f t="shared" si="7"/>
        <v>#VALUE!</v>
      </c>
      <c r="E51" s="185" t="e">
        <f t="shared" si="4"/>
        <v>#VALUE!</v>
      </c>
      <c r="F51" s="174" t="e">
        <f t="shared" si="2"/>
        <v>#VALUE!</v>
      </c>
      <c r="G51" s="206" t="e">
        <f t="shared" si="3"/>
        <v>#VALUE!</v>
      </c>
      <c r="H51" s="186" t="e">
        <f>IF(F51=0, 1, SUM(G51:$G$102)/F51)</f>
        <v>#VALUE!</v>
      </c>
      <c r="I51" s="184" t="e">
        <f>SUM(F51:$F$102)/F51</f>
        <v>#VALUE!</v>
      </c>
      <c r="J51" s="183" t="e">
        <f t="shared" si="5"/>
        <v>#VALUE!</v>
      </c>
      <c r="K51" s="187"/>
      <c r="L51" s="183"/>
      <c r="M51" s="183"/>
      <c r="N51" s="184"/>
      <c r="O51" s="188"/>
      <c r="P51" s="174"/>
      <c r="Q51" s="205"/>
      <c r="R51" s="183"/>
      <c r="S51" s="184"/>
      <c r="T51" s="201"/>
      <c r="U51" s="187"/>
      <c r="V51" s="183"/>
      <c r="W51" s="183"/>
      <c r="X51" s="183"/>
      <c r="Y51" s="183"/>
      <c r="Z51" s="183"/>
      <c r="AA51" s="186"/>
      <c r="AB51" s="184"/>
      <c r="AC51" s="184"/>
      <c r="AD51" s="183"/>
    </row>
    <row r="52" spans="1:30">
      <c r="A52" s="183">
        <f t="shared" si="6"/>
        <v>41</v>
      </c>
      <c r="B52" s="183" t="e">
        <f t="shared" si="0"/>
        <v>#VALUE!</v>
      </c>
      <c r="C52" s="194" t="e">
        <f t="shared" si="8"/>
        <v>#VALUE!</v>
      </c>
      <c r="D52" s="184" t="e">
        <f t="shared" si="7"/>
        <v>#VALUE!</v>
      </c>
      <c r="E52" s="185" t="e">
        <f t="shared" si="4"/>
        <v>#VALUE!</v>
      </c>
      <c r="F52" s="174" t="e">
        <f t="shared" si="2"/>
        <v>#VALUE!</v>
      </c>
      <c r="G52" s="206" t="e">
        <f t="shared" si="3"/>
        <v>#VALUE!</v>
      </c>
      <c r="H52" s="186" t="e">
        <f>IF(F52=0, 1, SUM(G52:$G$102)/F52)</f>
        <v>#VALUE!</v>
      </c>
      <c r="I52" s="184" t="e">
        <f>SUM(F52:$F$102)/F52</f>
        <v>#VALUE!</v>
      </c>
      <c r="J52" s="183" t="e">
        <f t="shared" si="5"/>
        <v>#VALUE!</v>
      </c>
      <c r="K52" s="187"/>
      <c r="L52" s="183"/>
      <c r="M52" s="183"/>
      <c r="N52" s="184"/>
      <c r="O52" s="188"/>
      <c r="P52" s="174"/>
      <c r="Q52" s="205"/>
      <c r="R52" s="183"/>
      <c r="S52" s="184"/>
      <c r="T52" s="201"/>
      <c r="U52" s="187"/>
      <c r="V52" s="183"/>
      <c r="W52" s="183"/>
      <c r="X52" s="183"/>
      <c r="Y52" s="183"/>
      <c r="Z52" s="183"/>
      <c r="AA52" s="186"/>
      <c r="AB52" s="184"/>
      <c r="AC52" s="184"/>
      <c r="AD52" s="183"/>
    </row>
    <row r="53" spans="1:30">
      <c r="A53" s="183">
        <f t="shared" si="6"/>
        <v>42</v>
      </c>
      <c r="B53" s="183" t="e">
        <f t="shared" si="0"/>
        <v>#VALUE!</v>
      </c>
      <c r="C53" s="194" t="e">
        <f t="shared" si="8"/>
        <v>#VALUE!</v>
      </c>
      <c r="D53" s="184" t="e">
        <f t="shared" si="7"/>
        <v>#VALUE!</v>
      </c>
      <c r="E53" s="185" t="e">
        <f t="shared" si="4"/>
        <v>#VALUE!</v>
      </c>
      <c r="F53" s="174" t="e">
        <f t="shared" si="2"/>
        <v>#VALUE!</v>
      </c>
      <c r="G53" s="206" t="e">
        <f t="shared" si="3"/>
        <v>#VALUE!</v>
      </c>
      <c r="H53" s="186" t="e">
        <f>IF(F53=0, 1, SUM(G53:$G$102)/F53)</f>
        <v>#VALUE!</v>
      </c>
      <c r="I53" s="184" t="e">
        <f>SUM(F53:$F$102)/F53</f>
        <v>#VALUE!</v>
      </c>
      <c r="J53" s="183" t="e">
        <f t="shared" si="5"/>
        <v>#VALUE!</v>
      </c>
      <c r="K53" s="187"/>
      <c r="L53" s="183"/>
      <c r="M53" s="183"/>
      <c r="N53" s="184"/>
      <c r="O53" s="188"/>
      <c r="P53" s="174"/>
      <c r="Q53" s="205"/>
      <c r="R53" s="183"/>
      <c r="S53" s="184"/>
      <c r="T53" s="201"/>
      <c r="U53" s="187"/>
      <c r="V53" s="183"/>
      <c r="W53" s="183"/>
      <c r="X53" s="183"/>
      <c r="Y53" s="183"/>
      <c r="Z53" s="183"/>
      <c r="AA53" s="186"/>
      <c r="AB53" s="184"/>
      <c r="AC53" s="184"/>
      <c r="AD53" s="183"/>
    </row>
    <row r="54" spans="1:30">
      <c r="A54" s="183">
        <f t="shared" si="6"/>
        <v>43</v>
      </c>
      <c r="B54" s="183" t="e">
        <f t="shared" si="0"/>
        <v>#VALUE!</v>
      </c>
      <c r="C54" s="194" t="e">
        <f t="shared" si="8"/>
        <v>#VALUE!</v>
      </c>
      <c r="D54" s="184" t="e">
        <f t="shared" si="7"/>
        <v>#VALUE!</v>
      </c>
      <c r="E54" s="185" t="e">
        <f t="shared" si="4"/>
        <v>#VALUE!</v>
      </c>
      <c r="F54" s="174" t="e">
        <f t="shared" si="2"/>
        <v>#VALUE!</v>
      </c>
      <c r="G54" s="206" t="e">
        <f t="shared" si="3"/>
        <v>#VALUE!</v>
      </c>
      <c r="H54" s="186" t="e">
        <f>IF(F54=0, 1, SUM(G54:$G$102)/F54)</f>
        <v>#VALUE!</v>
      </c>
      <c r="I54" s="184" t="e">
        <f>SUM(F54:$F$102)/F54</f>
        <v>#VALUE!</v>
      </c>
      <c r="J54" s="183" t="e">
        <f t="shared" si="5"/>
        <v>#VALUE!</v>
      </c>
      <c r="K54" s="187"/>
      <c r="L54" s="183"/>
      <c r="M54" s="183"/>
      <c r="N54" s="184"/>
      <c r="O54" s="188"/>
      <c r="P54" s="174"/>
      <c r="Q54" s="205"/>
      <c r="R54" s="183"/>
      <c r="S54" s="184"/>
      <c r="T54" s="201"/>
      <c r="U54" s="187"/>
      <c r="V54" s="183"/>
      <c r="W54" s="183"/>
      <c r="X54" s="183"/>
      <c r="Y54" s="183"/>
      <c r="Z54" s="183"/>
      <c r="AA54" s="186"/>
      <c r="AB54" s="184"/>
      <c r="AC54" s="184"/>
      <c r="AD54" s="183"/>
    </row>
    <row r="55" spans="1:30">
      <c r="A55" s="183">
        <f t="shared" si="6"/>
        <v>44</v>
      </c>
      <c r="B55" s="183" t="e">
        <f t="shared" si="0"/>
        <v>#VALUE!</v>
      </c>
      <c r="C55" s="194" t="e">
        <f t="shared" si="8"/>
        <v>#VALUE!</v>
      </c>
      <c r="D55" s="184" t="e">
        <f t="shared" si="7"/>
        <v>#VALUE!</v>
      </c>
      <c r="E55" s="185" t="e">
        <f t="shared" si="4"/>
        <v>#VALUE!</v>
      </c>
      <c r="F55" s="174" t="e">
        <f t="shared" si="2"/>
        <v>#VALUE!</v>
      </c>
      <c r="G55" s="206" t="e">
        <f t="shared" si="3"/>
        <v>#VALUE!</v>
      </c>
      <c r="H55" s="186" t="e">
        <f>IF(F55=0, 1, SUM(G55:$G$102)/F55)</f>
        <v>#VALUE!</v>
      </c>
      <c r="I55" s="184" t="e">
        <f>SUM(F55:$F$102)/F55</f>
        <v>#VALUE!</v>
      </c>
      <c r="J55" s="183" t="e">
        <f t="shared" si="5"/>
        <v>#VALUE!</v>
      </c>
      <c r="K55" s="187"/>
      <c r="L55" s="183"/>
      <c r="M55" s="183"/>
      <c r="N55" s="184"/>
      <c r="O55" s="188"/>
      <c r="P55" s="174"/>
      <c r="Q55" s="205"/>
      <c r="R55" s="183"/>
      <c r="S55" s="184"/>
      <c r="T55" s="201"/>
      <c r="U55" s="187"/>
      <c r="V55" s="183"/>
      <c r="W55" s="183"/>
      <c r="X55" s="183"/>
      <c r="Y55" s="183"/>
      <c r="Z55" s="183"/>
      <c r="AA55" s="186"/>
      <c r="AB55" s="184"/>
      <c r="AC55" s="184"/>
      <c r="AD55" s="183"/>
    </row>
    <row r="56" spans="1:30">
      <c r="A56" s="183">
        <f t="shared" si="6"/>
        <v>45</v>
      </c>
      <c r="B56" s="183" t="e">
        <f t="shared" si="0"/>
        <v>#VALUE!</v>
      </c>
      <c r="C56" s="194" t="e">
        <f t="shared" si="8"/>
        <v>#VALUE!</v>
      </c>
      <c r="D56" s="184" t="e">
        <f t="shared" si="7"/>
        <v>#VALUE!</v>
      </c>
      <c r="E56" s="185" t="e">
        <f t="shared" si="4"/>
        <v>#VALUE!</v>
      </c>
      <c r="F56" s="174" t="e">
        <f t="shared" si="2"/>
        <v>#VALUE!</v>
      </c>
      <c r="G56" s="206" t="e">
        <f t="shared" si="3"/>
        <v>#VALUE!</v>
      </c>
      <c r="H56" s="186" t="e">
        <f>IF(F56=0, 1, SUM(G56:$G$102)/F56)</f>
        <v>#VALUE!</v>
      </c>
      <c r="I56" s="184" t="e">
        <f>SUM(F56:$F$102)/F56</f>
        <v>#VALUE!</v>
      </c>
      <c r="J56" s="183" t="e">
        <f t="shared" si="5"/>
        <v>#VALUE!</v>
      </c>
      <c r="K56" s="187"/>
      <c r="L56" s="183"/>
      <c r="M56" s="183"/>
      <c r="N56" s="184"/>
      <c r="O56" s="188"/>
      <c r="P56" s="174"/>
      <c r="Q56" s="205"/>
      <c r="R56" s="183"/>
      <c r="S56" s="184"/>
      <c r="T56" s="201"/>
      <c r="U56" s="187"/>
      <c r="V56" s="183"/>
      <c r="W56" s="183"/>
      <c r="X56" s="183"/>
      <c r="Y56" s="183"/>
      <c r="Z56" s="183"/>
      <c r="AA56" s="186"/>
      <c r="AB56" s="184"/>
      <c r="AC56" s="184"/>
      <c r="AD56" s="183"/>
    </row>
    <row r="57" spans="1:30">
      <c r="A57" s="183">
        <f t="shared" si="6"/>
        <v>46</v>
      </c>
      <c r="B57" s="183" t="e">
        <f t="shared" si="0"/>
        <v>#VALUE!</v>
      </c>
      <c r="C57" s="194" t="e">
        <f t="shared" si="8"/>
        <v>#VALUE!</v>
      </c>
      <c r="D57" s="184" t="e">
        <f t="shared" si="7"/>
        <v>#VALUE!</v>
      </c>
      <c r="E57" s="185" t="e">
        <f t="shared" si="4"/>
        <v>#VALUE!</v>
      </c>
      <c r="F57" s="174" t="e">
        <f t="shared" si="2"/>
        <v>#VALUE!</v>
      </c>
      <c r="G57" s="206" t="e">
        <f t="shared" si="3"/>
        <v>#VALUE!</v>
      </c>
      <c r="H57" s="186" t="e">
        <f>IF(F57=0, 1, SUM(G57:$G$102)/F57)</f>
        <v>#VALUE!</v>
      </c>
      <c r="I57" s="184" t="e">
        <f>SUM(F57:$F$102)/F57</f>
        <v>#VALUE!</v>
      </c>
      <c r="J57" s="183" t="e">
        <f t="shared" si="5"/>
        <v>#VALUE!</v>
      </c>
      <c r="K57" s="187"/>
      <c r="L57" s="183"/>
      <c r="M57" s="183"/>
      <c r="N57" s="184"/>
      <c r="O57" s="188"/>
      <c r="P57" s="174"/>
      <c r="Q57" s="205"/>
      <c r="R57" s="183"/>
      <c r="S57" s="184"/>
      <c r="T57" s="201"/>
      <c r="U57" s="187"/>
      <c r="V57" s="183"/>
      <c r="W57" s="183"/>
      <c r="X57" s="183"/>
      <c r="Y57" s="183"/>
      <c r="Z57" s="183"/>
      <c r="AA57" s="186"/>
      <c r="AB57" s="184"/>
      <c r="AC57" s="184"/>
      <c r="AD57" s="183"/>
    </row>
    <row r="58" spans="1:30">
      <c r="A58" s="183">
        <f t="shared" si="6"/>
        <v>47</v>
      </c>
      <c r="B58" s="183" t="e">
        <f t="shared" si="0"/>
        <v>#VALUE!</v>
      </c>
      <c r="C58" s="194" t="e">
        <f t="shared" si="8"/>
        <v>#VALUE!</v>
      </c>
      <c r="D58" s="184" t="e">
        <f t="shared" si="7"/>
        <v>#VALUE!</v>
      </c>
      <c r="E58" s="185" t="e">
        <f t="shared" si="4"/>
        <v>#VALUE!</v>
      </c>
      <c r="F58" s="174" t="e">
        <f t="shared" si="2"/>
        <v>#VALUE!</v>
      </c>
      <c r="G58" s="206" t="e">
        <f t="shared" si="3"/>
        <v>#VALUE!</v>
      </c>
      <c r="H58" s="186" t="e">
        <f>IF(F58=0, 1, SUM(G58:$G$102)/F58)</f>
        <v>#VALUE!</v>
      </c>
      <c r="I58" s="184" t="e">
        <f>SUM(F58:$F$102)/F58</f>
        <v>#VALUE!</v>
      </c>
      <c r="J58" s="183" t="e">
        <f t="shared" si="5"/>
        <v>#VALUE!</v>
      </c>
      <c r="K58" s="187"/>
      <c r="L58" s="183"/>
      <c r="M58" s="183"/>
      <c r="N58" s="184"/>
      <c r="O58" s="188"/>
      <c r="P58" s="174"/>
      <c r="Q58" s="205"/>
      <c r="R58" s="183"/>
      <c r="S58" s="184"/>
      <c r="T58" s="201"/>
      <c r="U58" s="187"/>
      <c r="V58" s="183"/>
      <c r="W58" s="183"/>
      <c r="X58" s="183"/>
      <c r="Y58" s="183"/>
      <c r="Z58" s="183"/>
      <c r="AA58" s="186"/>
      <c r="AB58" s="184"/>
      <c r="AC58" s="184"/>
      <c r="AD58" s="183"/>
    </row>
    <row r="59" spans="1:30">
      <c r="A59" s="183">
        <f t="shared" si="6"/>
        <v>48</v>
      </c>
      <c r="B59" s="183" t="e">
        <f t="shared" si="0"/>
        <v>#VALUE!</v>
      </c>
      <c r="C59" s="194" t="e">
        <f t="shared" si="8"/>
        <v>#VALUE!</v>
      </c>
      <c r="D59" s="184" t="e">
        <f t="shared" si="7"/>
        <v>#VALUE!</v>
      </c>
      <c r="E59" s="185" t="e">
        <f t="shared" si="4"/>
        <v>#VALUE!</v>
      </c>
      <c r="F59" s="174" t="e">
        <f t="shared" si="2"/>
        <v>#VALUE!</v>
      </c>
      <c r="G59" s="206" t="e">
        <f t="shared" si="3"/>
        <v>#VALUE!</v>
      </c>
      <c r="H59" s="186" t="e">
        <f>IF(F59=0, 1, SUM(G59:$G$102)/F59)</f>
        <v>#VALUE!</v>
      </c>
      <c r="I59" s="184" t="e">
        <f>SUM(F59:$F$102)/F59</f>
        <v>#VALUE!</v>
      </c>
      <c r="J59" s="183" t="e">
        <f t="shared" si="5"/>
        <v>#VALUE!</v>
      </c>
      <c r="K59" s="187"/>
      <c r="L59" s="183"/>
      <c r="M59" s="183"/>
      <c r="N59" s="184"/>
      <c r="O59" s="188"/>
      <c r="P59" s="174"/>
      <c r="Q59" s="205"/>
      <c r="R59" s="183"/>
      <c r="S59" s="184"/>
      <c r="T59" s="201"/>
      <c r="U59" s="187"/>
      <c r="V59" s="183"/>
      <c r="W59" s="183"/>
      <c r="X59" s="183"/>
      <c r="Y59" s="183"/>
      <c r="Z59" s="183"/>
      <c r="AA59" s="186"/>
      <c r="AB59" s="184"/>
      <c r="AC59" s="184"/>
      <c r="AD59" s="183"/>
    </row>
    <row r="60" spans="1:30">
      <c r="A60" s="183">
        <f t="shared" si="6"/>
        <v>49</v>
      </c>
      <c r="B60" s="183" t="e">
        <f t="shared" si="0"/>
        <v>#VALUE!</v>
      </c>
      <c r="C60" s="194" t="e">
        <f t="shared" si="8"/>
        <v>#VALUE!</v>
      </c>
      <c r="D60" s="184" t="e">
        <f t="shared" si="7"/>
        <v>#VALUE!</v>
      </c>
      <c r="E60" s="185" t="e">
        <f t="shared" si="4"/>
        <v>#VALUE!</v>
      </c>
      <c r="F60" s="174" t="e">
        <f t="shared" si="2"/>
        <v>#VALUE!</v>
      </c>
      <c r="G60" s="206" t="e">
        <f t="shared" si="3"/>
        <v>#VALUE!</v>
      </c>
      <c r="H60" s="186" t="e">
        <f>IF(F60=0, 1, SUM(G60:$G$102)/F60)</f>
        <v>#VALUE!</v>
      </c>
      <c r="I60" s="184" t="e">
        <f>SUM(F60:$F$102)/F60</f>
        <v>#VALUE!</v>
      </c>
      <c r="J60" s="183" t="e">
        <f t="shared" si="5"/>
        <v>#VALUE!</v>
      </c>
      <c r="K60" s="187"/>
      <c r="L60" s="183"/>
      <c r="M60" s="183"/>
      <c r="N60" s="184"/>
      <c r="O60" s="188"/>
      <c r="P60" s="174"/>
      <c r="Q60" s="205"/>
      <c r="R60" s="183"/>
      <c r="S60" s="184"/>
      <c r="T60" s="201"/>
      <c r="U60" s="187"/>
      <c r="V60" s="183"/>
      <c r="W60" s="183"/>
      <c r="X60" s="183"/>
      <c r="Y60" s="183"/>
      <c r="Z60" s="183"/>
      <c r="AA60" s="186"/>
      <c r="AB60" s="184"/>
      <c r="AC60" s="184"/>
      <c r="AD60" s="183"/>
    </row>
    <row r="61" spans="1:30">
      <c r="A61" s="183">
        <f t="shared" si="6"/>
        <v>50</v>
      </c>
      <c r="B61" s="183" t="e">
        <f t="shared" si="0"/>
        <v>#VALUE!</v>
      </c>
      <c r="C61" s="194" t="e">
        <f t="shared" si="8"/>
        <v>#VALUE!</v>
      </c>
      <c r="D61" s="184" t="e">
        <f t="shared" si="7"/>
        <v>#VALUE!</v>
      </c>
      <c r="E61" s="185" t="e">
        <f t="shared" si="4"/>
        <v>#VALUE!</v>
      </c>
      <c r="F61" s="174" t="e">
        <f t="shared" si="2"/>
        <v>#VALUE!</v>
      </c>
      <c r="G61" s="206" t="e">
        <f t="shared" si="3"/>
        <v>#VALUE!</v>
      </c>
      <c r="H61" s="186" t="e">
        <f>IF(F61=0, 1, SUM(G61:$G$102)/F61)</f>
        <v>#VALUE!</v>
      </c>
      <c r="I61" s="184" t="e">
        <f>SUM(F61:$F$102)/F61</f>
        <v>#VALUE!</v>
      </c>
      <c r="J61" s="183" t="e">
        <f t="shared" si="5"/>
        <v>#VALUE!</v>
      </c>
      <c r="K61" s="187"/>
      <c r="L61" s="183"/>
      <c r="M61" s="183"/>
      <c r="N61" s="184"/>
      <c r="O61" s="188"/>
      <c r="P61" s="174"/>
      <c r="Q61" s="205"/>
      <c r="R61" s="183"/>
      <c r="S61" s="184"/>
      <c r="T61" s="201"/>
      <c r="U61" s="187"/>
      <c r="V61" s="183"/>
      <c r="W61" s="183"/>
      <c r="X61" s="183"/>
      <c r="Y61" s="183"/>
      <c r="Z61" s="183"/>
      <c r="AA61" s="186"/>
      <c r="AB61" s="184"/>
      <c r="AC61" s="184"/>
      <c r="AD61" s="183"/>
    </row>
    <row r="62" spans="1:30">
      <c r="A62" s="183">
        <f t="shared" si="6"/>
        <v>51</v>
      </c>
      <c r="B62" s="183" t="e">
        <f t="shared" si="0"/>
        <v>#VALUE!</v>
      </c>
      <c r="C62" s="194" t="e">
        <f t="shared" si="8"/>
        <v>#VALUE!</v>
      </c>
      <c r="D62" s="184" t="e">
        <f t="shared" si="7"/>
        <v>#VALUE!</v>
      </c>
      <c r="E62" s="185" t="e">
        <f t="shared" si="4"/>
        <v>#VALUE!</v>
      </c>
      <c r="F62" s="174" t="e">
        <f t="shared" si="2"/>
        <v>#VALUE!</v>
      </c>
      <c r="G62" s="206" t="e">
        <f t="shared" si="3"/>
        <v>#VALUE!</v>
      </c>
      <c r="H62" s="186" t="e">
        <f>IF(F62=0, 1, SUM(G62:$G$102)/F62)</f>
        <v>#VALUE!</v>
      </c>
      <c r="I62" s="184" t="e">
        <f>SUM(F62:$F$102)/F62</f>
        <v>#VALUE!</v>
      </c>
      <c r="J62" s="183" t="e">
        <f t="shared" si="5"/>
        <v>#VALUE!</v>
      </c>
      <c r="K62" s="187"/>
      <c r="L62" s="183"/>
      <c r="M62" s="183"/>
      <c r="N62" s="184"/>
      <c r="O62" s="188"/>
      <c r="P62" s="174"/>
      <c r="Q62" s="205"/>
      <c r="R62" s="183"/>
      <c r="S62" s="184"/>
      <c r="T62" s="201"/>
      <c r="U62" s="187"/>
      <c r="V62" s="183"/>
      <c r="W62" s="183"/>
      <c r="X62" s="183"/>
      <c r="Y62" s="183"/>
      <c r="Z62" s="183"/>
      <c r="AA62" s="186"/>
      <c r="AB62" s="184"/>
      <c r="AC62" s="184"/>
      <c r="AD62" s="183"/>
    </row>
    <row r="63" spans="1:30">
      <c r="A63" s="183">
        <f t="shared" si="6"/>
        <v>52</v>
      </c>
      <c r="B63" s="183" t="e">
        <f t="shared" si="0"/>
        <v>#VALUE!</v>
      </c>
      <c r="C63" s="194" t="e">
        <f t="shared" si="8"/>
        <v>#VALUE!</v>
      </c>
      <c r="D63" s="184" t="e">
        <f t="shared" si="7"/>
        <v>#VALUE!</v>
      </c>
      <c r="E63" s="185" t="e">
        <f t="shared" si="4"/>
        <v>#VALUE!</v>
      </c>
      <c r="F63" s="174" t="e">
        <f t="shared" si="2"/>
        <v>#VALUE!</v>
      </c>
      <c r="G63" s="206" t="e">
        <f t="shared" si="3"/>
        <v>#VALUE!</v>
      </c>
      <c r="H63" s="186" t="e">
        <f>IF(F63=0, 1, SUM(G63:$G$102)/F63)</f>
        <v>#VALUE!</v>
      </c>
      <c r="I63" s="184" t="e">
        <f>SUM(F63:$F$102)/F63</f>
        <v>#VALUE!</v>
      </c>
      <c r="J63" s="183" t="e">
        <f t="shared" si="5"/>
        <v>#VALUE!</v>
      </c>
      <c r="K63" s="187"/>
      <c r="L63" s="183"/>
      <c r="M63" s="183"/>
      <c r="N63" s="184"/>
      <c r="O63" s="188"/>
      <c r="P63" s="174"/>
      <c r="Q63" s="205"/>
      <c r="R63" s="183"/>
      <c r="S63" s="184"/>
      <c r="T63" s="201"/>
      <c r="U63" s="187"/>
      <c r="V63" s="183"/>
      <c r="W63" s="183"/>
      <c r="X63" s="183"/>
      <c r="Y63" s="183"/>
      <c r="Z63" s="183"/>
      <c r="AA63" s="186"/>
      <c r="AB63" s="184"/>
      <c r="AC63" s="184"/>
      <c r="AD63" s="183"/>
    </row>
    <row r="64" spans="1:30">
      <c r="A64" s="183">
        <f t="shared" si="6"/>
        <v>53</v>
      </c>
      <c r="B64" s="183" t="e">
        <f t="shared" si="0"/>
        <v>#VALUE!</v>
      </c>
      <c r="C64" s="194" t="e">
        <f t="shared" si="8"/>
        <v>#VALUE!</v>
      </c>
      <c r="D64" s="184" t="e">
        <f t="shared" si="7"/>
        <v>#VALUE!</v>
      </c>
      <c r="E64" s="185" t="e">
        <f t="shared" si="4"/>
        <v>#VALUE!</v>
      </c>
      <c r="F64" s="174" t="e">
        <f t="shared" si="2"/>
        <v>#VALUE!</v>
      </c>
      <c r="G64" s="206" t="e">
        <f t="shared" si="3"/>
        <v>#VALUE!</v>
      </c>
      <c r="H64" s="186" t="e">
        <f>IF(F64=0, 1, SUM(G64:$G$102)/F64)</f>
        <v>#VALUE!</v>
      </c>
      <c r="I64" s="184" t="e">
        <f>SUM(F64:$F$102)/F64</f>
        <v>#VALUE!</v>
      </c>
      <c r="J64" s="183" t="e">
        <f t="shared" si="5"/>
        <v>#VALUE!</v>
      </c>
      <c r="K64" s="187"/>
      <c r="L64" s="183"/>
      <c r="M64" s="183"/>
      <c r="N64" s="184"/>
      <c r="O64" s="188"/>
      <c r="P64" s="174"/>
      <c r="Q64" s="205"/>
      <c r="R64" s="183"/>
      <c r="S64" s="184"/>
      <c r="T64" s="201"/>
      <c r="U64" s="187"/>
      <c r="V64" s="183"/>
      <c r="W64" s="183"/>
      <c r="X64" s="183"/>
      <c r="Y64" s="183"/>
      <c r="Z64" s="183"/>
      <c r="AA64" s="186"/>
      <c r="AB64" s="184"/>
      <c r="AC64" s="184"/>
      <c r="AD64" s="183"/>
    </row>
    <row r="65" spans="1:30">
      <c r="A65" s="183">
        <f t="shared" si="6"/>
        <v>54</v>
      </c>
      <c r="B65" s="183" t="e">
        <f t="shared" si="0"/>
        <v>#VALUE!</v>
      </c>
      <c r="C65" s="194" t="e">
        <f t="shared" si="8"/>
        <v>#VALUE!</v>
      </c>
      <c r="D65" s="184" t="e">
        <f t="shared" si="7"/>
        <v>#VALUE!</v>
      </c>
      <c r="E65" s="185" t="e">
        <f t="shared" si="4"/>
        <v>#VALUE!</v>
      </c>
      <c r="F65" s="174" t="e">
        <f t="shared" si="2"/>
        <v>#VALUE!</v>
      </c>
      <c r="G65" s="206" t="e">
        <f t="shared" si="3"/>
        <v>#VALUE!</v>
      </c>
      <c r="H65" s="186" t="e">
        <f>IF(F65=0, 1, SUM(G65:$G$102)/F65)</f>
        <v>#VALUE!</v>
      </c>
      <c r="I65" s="184" t="e">
        <f>SUM(F65:$F$102)/F65</f>
        <v>#VALUE!</v>
      </c>
      <c r="J65" s="183" t="e">
        <f t="shared" si="5"/>
        <v>#VALUE!</v>
      </c>
      <c r="K65" s="187"/>
      <c r="L65" s="183"/>
      <c r="M65" s="183"/>
      <c r="N65" s="184"/>
      <c r="O65" s="188"/>
      <c r="P65" s="174"/>
      <c r="Q65" s="205"/>
      <c r="R65" s="183"/>
      <c r="S65" s="184"/>
      <c r="T65" s="201"/>
      <c r="U65" s="187"/>
      <c r="V65" s="183"/>
      <c r="W65" s="183"/>
      <c r="X65" s="183"/>
      <c r="Y65" s="183"/>
      <c r="Z65" s="183"/>
      <c r="AA65" s="186"/>
      <c r="AB65" s="184"/>
      <c r="AC65" s="184"/>
      <c r="AD65" s="183"/>
    </row>
    <row r="66" spans="1:30">
      <c r="A66" s="183">
        <f t="shared" si="6"/>
        <v>55</v>
      </c>
      <c r="B66" s="183" t="e">
        <f t="shared" si="0"/>
        <v>#VALUE!</v>
      </c>
      <c r="C66" s="194" t="e">
        <f t="shared" si="8"/>
        <v>#VALUE!</v>
      </c>
      <c r="D66" s="184" t="e">
        <f t="shared" si="7"/>
        <v>#VALUE!</v>
      </c>
      <c r="E66" s="185" t="e">
        <f t="shared" si="4"/>
        <v>#VALUE!</v>
      </c>
      <c r="F66" s="174" t="e">
        <f t="shared" si="2"/>
        <v>#VALUE!</v>
      </c>
      <c r="G66" s="206" t="e">
        <f t="shared" si="3"/>
        <v>#VALUE!</v>
      </c>
      <c r="H66" s="186" t="e">
        <f>IF(F66=0, 1, SUM(G66:$G$102)/F66)</f>
        <v>#VALUE!</v>
      </c>
      <c r="I66" s="184" t="e">
        <f>SUM(F66:$F$102)/F66</f>
        <v>#VALUE!</v>
      </c>
      <c r="J66" s="183" t="e">
        <f t="shared" si="5"/>
        <v>#VALUE!</v>
      </c>
      <c r="K66" s="187"/>
      <c r="L66" s="183"/>
      <c r="M66" s="183"/>
      <c r="N66" s="184"/>
      <c r="O66" s="188"/>
      <c r="P66" s="174"/>
      <c r="Q66" s="205"/>
      <c r="R66" s="183"/>
      <c r="S66" s="184"/>
      <c r="T66" s="201"/>
      <c r="U66" s="187"/>
      <c r="V66" s="183"/>
      <c r="W66" s="183"/>
      <c r="X66" s="183"/>
      <c r="Y66" s="183"/>
      <c r="Z66" s="183"/>
      <c r="AA66" s="186"/>
      <c r="AB66" s="184"/>
      <c r="AC66" s="184"/>
      <c r="AD66" s="183"/>
    </row>
    <row r="67" spans="1:30">
      <c r="A67" s="183">
        <f t="shared" si="6"/>
        <v>56</v>
      </c>
      <c r="B67" s="183" t="e">
        <f t="shared" si="0"/>
        <v>#VALUE!</v>
      </c>
      <c r="C67" s="194" t="e">
        <f t="shared" si="8"/>
        <v>#VALUE!</v>
      </c>
      <c r="D67" s="184" t="e">
        <f t="shared" si="7"/>
        <v>#VALUE!</v>
      </c>
      <c r="E67" s="185" t="e">
        <f t="shared" si="4"/>
        <v>#VALUE!</v>
      </c>
      <c r="F67" s="174" t="e">
        <f t="shared" si="2"/>
        <v>#VALUE!</v>
      </c>
      <c r="G67" s="206" t="e">
        <f t="shared" si="3"/>
        <v>#VALUE!</v>
      </c>
      <c r="H67" s="186" t="e">
        <f>IF(F67=0, 1, SUM(G67:$G$102)/F67)</f>
        <v>#VALUE!</v>
      </c>
      <c r="I67" s="184" t="e">
        <f>SUM(F67:$F$102)/F67</f>
        <v>#VALUE!</v>
      </c>
      <c r="J67" s="183" t="e">
        <f t="shared" si="5"/>
        <v>#VALUE!</v>
      </c>
      <c r="K67" s="187"/>
      <c r="L67" s="183"/>
      <c r="M67" s="183"/>
      <c r="N67" s="184"/>
      <c r="O67" s="188"/>
      <c r="P67" s="174"/>
      <c r="Q67" s="205"/>
      <c r="R67" s="183"/>
      <c r="S67" s="184"/>
      <c r="T67" s="201"/>
      <c r="U67" s="187"/>
      <c r="V67" s="183"/>
      <c r="W67" s="183"/>
      <c r="X67" s="183"/>
      <c r="Y67" s="183"/>
      <c r="Z67" s="183"/>
      <c r="AA67" s="186"/>
      <c r="AB67" s="184"/>
      <c r="AC67" s="184"/>
      <c r="AD67" s="183"/>
    </row>
    <row r="68" spans="1:30">
      <c r="A68" s="183">
        <f t="shared" si="6"/>
        <v>57</v>
      </c>
      <c r="B68" s="183" t="e">
        <f t="shared" si="0"/>
        <v>#VALUE!</v>
      </c>
      <c r="C68" s="194" t="e">
        <f t="shared" si="8"/>
        <v>#VALUE!</v>
      </c>
      <c r="D68" s="184" t="e">
        <f t="shared" si="7"/>
        <v>#VALUE!</v>
      </c>
      <c r="E68" s="185" t="e">
        <f t="shared" si="4"/>
        <v>#VALUE!</v>
      </c>
      <c r="F68" s="174" t="e">
        <f t="shared" si="2"/>
        <v>#VALUE!</v>
      </c>
      <c r="G68" s="206" t="e">
        <f t="shared" si="3"/>
        <v>#VALUE!</v>
      </c>
      <c r="H68" s="186" t="e">
        <f>IF(F68=0, 1, SUM(G68:$G$102)/F68)</f>
        <v>#VALUE!</v>
      </c>
      <c r="I68" s="184" t="e">
        <f>SUM(F68:$F$102)/F68</f>
        <v>#VALUE!</v>
      </c>
      <c r="J68" s="183" t="e">
        <f t="shared" si="5"/>
        <v>#VALUE!</v>
      </c>
      <c r="K68" s="187"/>
      <c r="L68" s="183"/>
      <c r="M68" s="183"/>
      <c r="N68" s="184"/>
      <c r="O68" s="188"/>
      <c r="P68" s="174"/>
      <c r="Q68" s="205"/>
      <c r="R68" s="183"/>
      <c r="S68" s="184"/>
      <c r="T68" s="201"/>
      <c r="U68" s="187"/>
      <c r="V68" s="183"/>
      <c r="W68" s="183"/>
      <c r="X68" s="183"/>
      <c r="Y68" s="183"/>
      <c r="Z68" s="183"/>
      <c r="AA68" s="186"/>
      <c r="AB68" s="184"/>
      <c r="AC68" s="184"/>
      <c r="AD68" s="183"/>
    </row>
    <row r="69" spans="1:30">
      <c r="A69" s="183">
        <f t="shared" si="6"/>
        <v>58</v>
      </c>
      <c r="B69" s="183" t="e">
        <f t="shared" si="0"/>
        <v>#VALUE!</v>
      </c>
      <c r="C69" s="194" t="e">
        <f t="shared" si="8"/>
        <v>#VALUE!</v>
      </c>
      <c r="D69" s="184" t="e">
        <f t="shared" si="7"/>
        <v>#VALUE!</v>
      </c>
      <c r="E69" s="185" t="e">
        <f t="shared" si="4"/>
        <v>#VALUE!</v>
      </c>
      <c r="F69" s="174" t="e">
        <f t="shared" si="2"/>
        <v>#VALUE!</v>
      </c>
      <c r="G69" s="206" t="e">
        <f t="shared" si="3"/>
        <v>#VALUE!</v>
      </c>
      <c r="H69" s="186" t="e">
        <f>IF(F69=0, 1, SUM(G69:$G$102)/F69)</f>
        <v>#VALUE!</v>
      </c>
      <c r="I69" s="184" t="e">
        <f>SUM(F69:$F$102)/F69</f>
        <v>#VALUE!</v>
      </c>
      <c r="J69" s="183" t="e">
        <f t="shared" si="5"/>
        <v>#VALUE!</v>
      </c>
      <c r="K69" s="187"/>
      <c r="L69" s="183"/>
      <c r="M69" s="183"/>
      <c r="N69" s="184"/>
      <c r="O69" s="188"/>
      <c r="P69" s="174"/>
      <c r="Q69" s="205"/>
      <c r="R69" s="183"/>
      <c r="S69" s="184"/>
      <c r="T69" s="201"/>
      <c r="U69" s="187"/>
      <c r="V69" s="183"/>
      <c r="W69" s="183"/>
      <c r="X69" s="183"/>
      <c r="Y69" s="183"/>
      <c r="Z69" s="183"/>
      <c r="AA69" s="186"/>
      <c r="AB69" s="184"/>
      <c r="AC69" s="184"/>
      <c r="AD69" s="183"/>
    </row>
    <row r="70" spans="1:30">
      <c r="A70" s="183">
        <f t="shared" si="6"/>
        <v>59</v>
      </c>
      <c r="B70" s="183" t="e">
        <f t="shared" si="0"/>
        <v>#VALUE!</v>
      </c>
      <c r="C70" s="194" t="e">
        <f t="shared" si="8"/>
        <v>#VALUE!</v>
      </c>
      <c r="D70" s="184" t="e">
        <f t="shared" si="7"/>
        <v>#VALUE!</v>
      </c>
      <c r="E70" s="185" t="e">
        <f t="shared" si="4"/>
        <v>#VALUE!</v>
      </c>
      <c r="F70" s="174" t="e">
        <f t="shared" si="2"/>
        <v>#VALUE!</v>
      </c>
      <c r="G70" s="206" t="e">
        <f t="shared" si="3"/>
        <v>#VALUE!</v>
      </c>
      <c r="H70" s="186" t="e">
        <f>IF(F70=0, 1, SUM(G70:$G$102)/F70)</f>
        <v>#VALUE!</v>
      </c>
      <c r="I70" s="184" t="e">
        <f>SUM(F70:$F$102)/F70</f>
        <v>#VALUE!</v>
      </c>
      <c r="J70" s="183" t="e">
        <f t="shared" si="5"/>
        <v>#VALUE!</v>
      </c>
      <c r="K70" s="187"/>
      <c r="L70" s="183"/>
      <c r="M70" s="183"/>
      <c r="N70" s="184"/>
      <c r="O70" s="188"/>
      <c r="P70" s="174"/>
      <c r="Q70" s="205"/>
      <c r="R70" s="183"/>
      <c r="S70" s="184"/>
      <c r="T70" s="201"/>
      <c r="U70" s="187"/>
      <c r="V70" s="183"/>
      <c r="W70" s="183"/>
      <c r="X70" s="183"/>
      <c r="Y70" s="183"/>
      <c r="Z70" s="183"/>
      <c r="AA70" s="186"/>
      <c r="AB70" s="184"/>
      <c r="AC70" s="184"/>
      <c r="AD70" s="183"/>
    </row>
    <row r="71" spans="1:30">
      <c r="A71" s="183">
        <f t="shared" si="6"/>
        <v>60</v>
      </c>
      <c r="B71" s="183" t="e">
        <f t="shared" si="0"/>
        <v>#VALUE!</v>
      </c>
      <c r="C71" s="194" t="e">
        <f t="shared" si="8"/>
        <v>#VALUE!</v>
      </c>
      <c r="D71" s="184" t="e">
        <f t="shared" si="7"/>
        <v>#VALUE!</v>
      </c>
      <c r="E71" s="185" t="e">
        <f t="shared" si="4"/>
        <v>#VALUE!</v>
      </c>
      <c r="F71" s="174" t="e">
        <f t="shared" si="2"/>
        <v>#VALUE!</v>
      </c>
      <c r="G71" s="206" t="e">
        <f t="shared" si="3"/>
        <v>#VALUE!</v>
      </c>
      <c r="H71" s="186" t="e">
        <f>IF(F71=0, 1, SUM(G71:$G$102)/F71)</f>
        <v>#VALUE!</v>
      </c>
      <c r="I71" s="184" t="e">
        <f>SUM(F71:$F$102)/F71</f>
        <v>#VALUE!</v>
      </c>
      <c r="J71" s="183" t="e">
        <f t="shared" si="5"/>
        <v>#VALUE!</v>
      </c>
      <c r="K71" s="187"/>
      <c r="L71" s="183"/>
      <c r="M71" s="183"/>
      <c r="N71" s="184"/>
      <c r="O71" s="188"/>
      <c r="P71" s="174"/>
      <c r="Q71" s="205"/>
      <c r="R71" s="183"/>
      <c r="S71" s="184"/>
      <c r="T71" s="201"/>
      <c r="U71" s="187"/>
      <c r="V71" s="183"/>
      <c r="W71" s="183"/>
      <c r="X71" s="183"/>
      <c r="Y71" s="183"/>
      <c r="Z71" s="183"/>
      <c r="AA71" s="186"/>
      <c r="AB71" s="184"/>
      <c r="AC71" s="184"/>
      <c r="AD71" s="183"/>
    </row>
    <row r="72" spans="1:30">
      <c r="A72" s="183">
        <f t="shared" si="6"/>
        <v>61</v>
      </c>
      <c r="B72" s="183" t="e">
        <f t="shared" si="0"/>
        <v>#VALUE!</v>
      </c>
      <c r="C72" s="194" t="e">
        <f t="shared" si="8"/>
        <v>#VALUE!</v>
      </c>
      <c r="D72" s="184" t="e">
        <f t="shared" si="7"/>
        <v>#VALUE!</v>
      </c>
      <c r="E72" s="185" t="e">
        <f t="shared" si="4"/>
        <v>#VALUE!</v>
      </c>
      <c r="F72" s="174" t="e">
        <f t="shared" si="2"/>
        <v>#VALUE!</v>
      </c>
      <c r="G72" s="206" t="e">
        <f t="shared" si="3"/>
        <v>#VALUE!</v>
      </c>
      <c r="H72" s="186" t="e">
        <f>IF(F72=0, 1, SUM(G72:$G$102)/F72)</f>
        <v>#VALUE!</v>
      </c>
      <c r="I72" s="184" t="e">
        <f>SUM(F72:$F$102)/F72</f>
        <v>#VALUE!</v>
      </c>
      <c r="J72" s="183" t="e">
        <f t="shared" si="5"/>
        <v>#VALUE!</v>
      </c>
      <c r="K72" s="187"/>
      <c r="L72" s="183"/>
      <c r="M72" s="183"/>
      <c r="N72" s="184"/>
      <c r="O72" s="188"/>
      <c r="P72" s="174"/>
      <c r="Q72" s="205"/>
      <c r="R72" s="183"/>
      <c r="S72" s="184"/>
      <c r="T72" s="201"/>
      <c r="U72" s="187"/>
      <c r="V72" s="183"/>
      <c r="W72" s="183"/>
      <c r="X72" s="183"/>
      <c r="Y72" s="183"/>
      <c r="Z72" s="183"/>
      <c r="AA72" s="186"/>
      <c r="AB72" s="184"/>
      <c r="AC72" s="184"/>
      <c r="AD72" s="183"/>
    </row>
    <row r="73" spans="1:30">
      <c r="A73" s="183">
        <f t="shared" si="6"/>
        <v>62</v>
      </c>
      <c r="B73" s="183" t="e">
        <f t="shared" si="0"/>
        <v>#VALUE!</v>
      </c>
      <c r="C73" s="194" t="e">
        <f t="shared" si="8"/>
        <v>#VALUE!</v>
      </c>
      <c r="D73" s="184" t="e">
        <f t="shared" si="7"/>
        <v>#VALUE!</v>
      </c>
      <c r="E73" s="185" t="e">
        <f t="shared" si="4"/>
        <v>#VALUE!</v>
      </c>
      <c r="F73" s="174" t="e">
        <f t="shared" si="2"/>
        <v>#VALUE!</v>
      </c>
      <c r="G73" s="206" t="e">
        <f t="shared" si="3"/>
        <v>#VALUE!</v>
      </c>
      <c r="H73" s="186" t="e">
        <f>IF(F73=0, 1, SUM(G73:$G$102)/F73)</f>
        <v>#VALUE!</v>
      </c>
      <c r="I73" s="184" t="e">
        <f>SUM(F73:$F$102)/F73</f>
        <v>#VALUE!</v>
      </c>
      <c r="J73" s="183" t="e">
        <f t="shared" si="5"/>
        <v>#VALUE!</v>
      </c>
      <c r="K73" s="187"/>
      <c r="L73" s="183"/>
      <c r="M73" s="183"/>
      <c r="N73" s="184"/>
      <c r="O73" s="188"/>
      <c r="P73" s="174"/>
      <c r="Q73" s="205"/>
      <c r="R73" s="183"/>
      <c r="S73" s="184"/>
      <c r="T73" s="201"/>
      <c r="U73" s="187"/>
      <c r="V73" s="183"/>
      <c r="W73" s="183"/>
      <c r="X73" s="183"/>
      <c r="Y73" s="183"/>
      <c r="Z73" s="183"/>
      <c r="AA73" s="186"/>
      <c r="AB73" s="184"/>
      <c r="AC73" s="184"/>
      <c r="AD73" s="183"/>
    </row>
    <row r="74" spans="1:30">
      <c r="A74" s="183">
        <f t="shared" si="6"/>
        <v>63</v>
      </c>
      <c r="B74" s="183" t="e">
        <f t="shared" si="0"/>
        <v>#VALUE!</v>
      </c>
      <c r="C74" s="194" t="e">
        <f t="shared" si="8"/>
        <v>#VALUE!</v>
      </c>
      <c r="D74" s="184" t="e">
        <f t="shared" si="7"/>
        <v>#VALUE!</v>
      </c>
      <c r="E74" s="185" t="e">
        <f t="shared" si="4"/>
        <v>#VALUE!</v>
      </c>
      <c r="F74" s="174" t="e">
        <f t="shared" si="2"/>
        <v>#VALUE!</v>
      </c>
      <c r="G74" s="206" t="e">
        <f t="shared" si="3"/>
        <v>#VALUE!</v>
      </c>
      <c r="H74" s="186" t="e">
        <f>IF(F74=0, 1, SUM(G74:$G$102)/F74)</f>
        <v>#VALUE!</v>
      </c>
      <c r="I74" s="184" t="e">
        <f>SUM(F74:$F$102)/F74</f>
        <v>#VALUE!</v>
      </c>
      <c r="J74" s="183" t="e">
        <f t="shared" si="5"/>
        <v>#VALUE!</v>
      </c>
      <c r="K74" s="187"/>
      <c r="L74" s="183"/>
      <c r="M74" s="183"/>
      <c r="N74" s="184"/>
      <c r="O74" s="188"/>
      <c r="P74" s="174"/>
      <c r="Q74" s="205"/>
      <c r="R74" s="183"/>
      <c r="S74" s="184"/>
      <c r="T74" s="201"/>
      <c r="U74" s="187"/>
      <c r="V74" s="183"/>
      <c r="W74" s="183"/>
      <c r="X74" s="183"/>
      <c r="Y74" s="183"/>
      <c r="Z74" s="183"/>
      <c r="AA74" s="186"/>
      <c r="AB74" s="184"/>
      <c r="AC74" s="184"/>
      <c r="AD74" s="183"/>
    </row>
    <row r="75" spans="1:30">
      <c r="A75" s="183">
        <f t="shared" si="6"/>
        <v>64</v>
      </c>
      <c r="B75" s="183" t="e">
        <f t="shared" si="0"/>
        <v>#VALUE!</v>
      </c>
      <c r="C75" s="194" t="e">
        <f t="shared" si="8"/>
        <v>#VALUE!</v>
      </c>
      <c r="D75" s="184" t="e">
        <f t="shared" si="7"/>
        <v>#VALUE!</v>
      </c>
      <c r="E75" s="185" t="e">
        <f t="shared" si="4"/>
        <v>#VALUE!</v>
      </c>
      <c r="F75" s="174" t="e">
        <f t="shared" si="2"/>
        <v>#VALUE!</v>
      </c>
      <c r="G75" s="206" t="e">
        <f t="shared" si="3"/>
        <v>#VALUE!</v>
      </c>
      <c r="H75" s="186" t="e">
        <f>IF(F75=0, 1, SUM(G75:$G$102)/F75)</f>
        <v>#VALUE!</v>
      </c>
      <c r="I75" s="184" t="e">
        <f>SUM(F75:$F$102)/F75</f>
        <v>#VALUE!</v>
      </c>
      <c r="J75" s="183" t="e">
        <f t="shared" si="5"/>
        <v>#VALUE!</v>
      </c>
      <c r="K75" s="187"/>
      <c r="L75" s="183"/>
      <c r="M75" s="183"/>
      <c r="N75" s="184"/>
      <c r="O75" s="188"/>
      <c r="P75" s="174"/>
      <c r="Q75" s="205"/>
      <c r="R75" s="183"/>
      <c r="S75" s="184"/>
      <c r="T75" s="201"/>
      <c r="U75" s="187"/>
      <c r="V75" s="183"/>
      <c r="W75" s="183"/>
      <c r="X75" s="183"/>
      <c r="Y75" s="183"/>
      <c r="Z75" s="183"/>
      <c r="AA75" s="186"/>
      <c r="AB75" s="184"/>
      <c r="AC75" s="184"/>
      <c r="AD75" s="183"/>
    </row>
    <row r="76" spans="1:30">
      <c r="A76" s="183">
        <f t="shared" si="6"/>
        <v>65</v>
      </c>
      <c r="B76" s="183" t="e">
        <f t="shared" ref="B76:B102" si="9">INT((Life1Age+A76-1))</f>
        <v>#VALUE!</v>
      </c>
      <c r="C76" s="194" t="e">
        <f t="shared" ref="C76:C102" si="10">IF(ISNA(VLOOKUP(B76-MIN(select_1, B76-Life1Age), mortality, mort_col_life1+MIN(select_1, B76-Life1Age), FALSE)/1000), 1, IF(A76=0, 0, VLOOKUP(B76-MIN(select_1, B76-Life1Age), mortality, mort_col_life1+MIN(select_1, B76-Life1Age), FALSE)/1000))</f>
        <v>#VALUE!</v>
      </c>
      <c r="D76" s="184" t="e">
        <f t="shared" si="7"/>
        <v>#VALUE!</v>
      </c>
      <c r="E76" s="185" t="e">
        <f t="shared" si="4"/>
        <v>#VALUE!</v>
      </c>
      <c r="F76" s="174" t="e">
        <f t="shared" ref="F76:F102" si="11">D76*$B$9^($A76-1)</f>
        <v>#VALUE!</v>
      </c>
      <c r="G76" s="206" t="e">
        <f t="shared" ref="G76:G102" si="12">E76*$B$9^$A76</f>
        <v>#VALUE!</v>
      </c>
      <c r="H76" s="186" t="e">
        <f>IF(F76=0, 1, SUM(G76:$G$102)/F76)</f>
        <v>#VALUE!</v>
      </c>
      <c r="I76" s="184" t="e">
        <f>SUM(F76:$F$102)/F76</f>
        <v>#VALUE!</v>
      </c>
      <c r="J76" s="183" t="e">
        <f t="shared" si="5"/>
        <v>#VALUE!</v>
      </c>
      <c r="K76" s="187"/>
      <c r="L76" s="183"/>
      <c r="M76" s="183"/>
      <c r="N76" s="184"/>
      <c r="O76" s="188"/>
      <c r="P76" s="174"/>
      <c r="Q76" s="205"/>
      <c r="R76" s="183"/>
      <c r="S76" s="184"/>
      <c r="T76" s="201"/>
      <c r="U76" s="187"/>
      <c r="V76" s="183"/>
      <c r="W76" s="183"/>
      <c r="X76" s="183"/>
      <c r="Y76" s="183"/>
      <c r="Z76" s="183"/>
      <c r="AA76" s="186"/>
      <c r="AB76" s="184"/>
      <c r="AC76" s="184"/>
      <c r="AD76" s="183"/>
    </row>
    <row r="77" spans="1:30">
      <c r="A77" s="183">
        <f t="shared" si="6"/>
        <v>66</v>
      </c>
      <c r="B77" s="183" t="e">
        <f t="shared" si="9"/>
        <v>#VALUE!</v>
      </c>
      <c r="C77" s="194" t="e">
        <f t="shared" si="10"/>
        <v>#VALUE!</v>
      </c>
      <c r="D77" s="184" t="e">
        <f t="shared" si="7"/>
        <v>#VALUE!</v>
      </c>
      <c r="E77" s="185" t="e">
        <f t="shared" ref="E77:E102" si="13">D77-D78</f>
        <v>#VALUE!</v>
      </c>
      <c r="F77" s="174" t="e">
        <f t="shared" si="11"/>
        <v>#VALUE!</v>
      </c>
      <c r="G77" s="206" t="e">
        <f t="shared" si="12"/>
        <v>#VALUE!</v>
      </c>
      <c r="H77" s="186" t="e">
        <f>IF(F77=0, 1, SUM(G77:$G$102)/F77)</f>
        <v>#VALUE!</v>
      </c>
      <c r="I77" s="184" t="e">
        <f>SUM(F77:$F$102)/F77</f>
        <v>#VALUE!</v>
      </c>
      <c r="J77" s="183" t="e">
        <f t="shared" ref="J77:J102" si="14">H77/I77</f>
        <v>#VALUE!</v>
      </c>
      <c r="K77" s="187"/>
      <c r="L77" s="183"/>
      <c r="M77" s="183"/>
      <c r="N77" s="184"/>
      <c r="O77" s="188"/>
      <c r="P77" s="174"/>
      <c r="Q77" s="205"/>
      <c r="R77" s="183"/>
      <c r="S77" s="184"/>
      <c r="T77" s="201"/>
      <c r="U77" s="187"/>
      <c r="V77" s="183"/>
      <c r="W77" s="183"/>
      <c r="X77" s="183"/>
      <c r="Y77" s="183"/>
      <c r="Z77" s="183"/>
      <c r="AA77" s="186"/>
      <c r="AB77" s="184"/>
      <c r="AC77" s="184"/>
      <c r="AD77" s="183"/>
    </row>
    <row r="78" spans="1:30">
      <c r="A78" s="183">
        <f t="shared" ref="A78:A102" si="15">A77+1</f>
        <v>67</v>
      </c>
      <c r="B78" s="183" t="e">
        <f t="shared" si="9"/>
        <v>#VALUE!</v>
      </c>
      <c r="C78" s="194" t="e">
        <f t="shared" si="10"/>
        <v>#VALUE!</v>
      </c>
      <c r="D78" s="184" t="e">
        <f t="shared" ref="D78:D102" si="16">IF($A77&gt;0, D77*(1-C77), 0)</f>
        <v>#VALUE!</v>
      </c>
      <c r="E78" s="185" t="e">
        <f t="shared" si="13"/>
        <v>#VALUE!</v>
      </c>
      <c r="F78" s="174" t="e">
        <f t="shared" si="11"/>
        <v>#VALUE!</v>
      </c>
      <c r="G78" s="206" t="e">
        <f t="shared" si="12"/>
        <v>#VALUE!</v>
      </c>
      <c r="H78" s="186" t="e">
        <f>IF(F78=0, 1, SUM(G78:$G$102)/F78)</f>
        <v>#VALUE!</v>
      </c>
      <c r="I78" s="184" t="e">
        <f>SUM(F78:$F$102)/F78</f>
        <v>#VALUE!</v>
      </c>
      <c r="J78" s="183" t="e">
        <f t="shared" si="14"/>
        <v>#VALUE!</v>
      </c>
      <c r="K78" s="187"/>
      <c r="L78" s="183"/>
      <c r="M78" s="183"/>
      <c r="N78" s="184"/>
      <c r="O78" s="188"/>
      <c r="P78" s="174"/>
      <c r="Q78" s="205"/>
      <c r="R78" s="183"/>
      <c r="S78" s="184"/>
      <c r="T78" s="201"/>
      <c r="U78" s="187"/>
      <c r="V78" s="183"/>
      <c r="W78" s="183"/>
      <c r="X78" s="183"/>
      <c r="Y78" s="183"/>
      <c r="Z78" s="183"/>
      <c r="AA78" s="186"/>
      <c r="AB78" s="184"/>
      <c r="AC78" s="184"/>
      <c r="AD78" s="183"/>
    </row>
    <row r="79" spans="1:30">
      <c r="A79" s="183">
        <f t="shared" si="15"/>
        <v>68</v>
      </c>
      <c r="B79" s="183" t="e">
        <f t="shared" si="9"/>
        <v>#VALUE!</v>
      </c>
      <c r="C79" s="194" t="e">
        <f t="shared" si="10"/>
        <v>#VALUE!</v>
      </c>
      <c r="D79" s="184" t="e">
        <f t="shared" si="16"/>
        <v>#VALUE!</v>
      </c>
      <c r="E79" s="185" t="e">
        <f t="shared" si="13"/>
        <v>#VALUE!</v>
      </c>
      <c r="F79" s="174" t="e">
        <f t="shared" si="11"/>
        <v>#VALUE!</v>
      </c>
      <c r="G79" s="206" t="e">
        <f t="shared" si="12"/>
        <v>#VALUE!</v>
      </c>
      <c r="H79" s="186" t="e">
        <f>IF(F79=0, 1, SUM(G79:$G$102)/F79)</f>
        <v>#VALUE!</v>
      </c>
      <c r="I79" s="184" t="e">
        <f>SUM(F79:$F$102)/F79</f>
        <v>#VALUE!</v>
      </c>
      <c r="J79" s="183" t="e">
        <f t="shared" si="14"/>
        <v>#VALUE!</v>
      </c>
      <c r="K79" s="187"/>
      <c r="L79" s="183"/>
      <c r="M79" s="183"/>
      <c r="N79" s="184"/>
      <c r="O79" s="188"/>
      <c r="P79" s="174"/>
      <c r="Q79" s="205"/>
      <c r="R79" s="183"/>
      <c r="S79" s="184"/>
      <c r="T79" s="201"/>
      <c r="U79" s="187"/>
      <c r="V79" s="183"/>
      <c r="W79" s="183"/>
      <c r="X79" s="183"/>
      <c r="Y79" s="183"/>
      <c r="Z79" s="183"/>
      <c r="AA79" s="186"/>
      <c r="AB79" s="184"/>
      <c r="AC79" s="184"/>
      <c r="AD79" s="183"/>
    </row>
    <row r="80" spans="1:30">
      <c r="A80" s="183">
        <f t="shared" si="15"/>
        <v>69</v>
      </c>
      <c r="B80" s="183" t="e">
        <f t="shared" si="9"/>
        <v>#VALUE!</v>
      </c>
      <c r="C80" s="194" t="e">
        <f t="shared" si="10"/>
        <v>#VALUE!</v>
      </c>
      <c r="D80" s="184" t="e">
        <f t="shared" si="16"/>
        <v>#VALUE!</v>
      </c>
      <c r="E80" s="185" t="e">
        <f t="shared" si="13"/>
        <v>#VALUE!</v>
      </c>
      <c r="F80" s="174" t="e">
        <f t="shared" si="11"/>
        <v>#VALUE!</v>
      </c>
      <c r="G80" s="206" t="e">
        <f t="shared" si="12"/>
        <v>#VALUE!</v>
      </c>
      <c r="H80" s="186" t="e">
        <f>IF(F80=0, 1, SUM(G80:$G$102)/F80)</f>
        <v>#VALUE!</v>
      </c>
      <c r="I80" s="184" t="e">
        <f>SUM(F80:$F$102)/F80</f>
        <v>#VALUE!</v>
      </c>
      <c r="J80" s="183" t="e">
        <f t="shared" si="14"/>
        <v>#VALUE!</v>
      </c>
      <c r="K80" s="187"/>
      <c r="L80" s="183"/>
      <c r="M80" s="183"/>
      <c r="N80" s="184"/>
      <c r="O80" s="188"/>
      <c r="P80" s="174"/>
      <c r="Q80" s="205"/>
      <c r="R80" s="183"/>
      <c r="S80" s="184"/>
      <c r="T80" s="201"/>
      <c r="U80" s="187"/>
      <c r="V80" s="183"/>
      <c r="W80" s="183"/>
      <c r="X80" s="183"/>
      <c r="Y80" s="183"/>
      <c r="Z80" s="183"/>
      <c r="AA80" s="186"/>
      <c r="AB80" s="184"/>
      <c r="AC80" s="184"/>
      <c r="AD80" s="183"/>
    </row>
    <row r="81" spans="1:30">
      <c r="A81" s="183">
        <f t="shared" si="15"/>
        <v>70</v>
      </c>
      <c r="B81" s="183" t="e">
        <f t="shared" si="9"/>
        <v>#VALUE!</v>
      </c>
      <c r="C81" s="194" t="e">
        <f t="shared" si="10"/>
        <v>#VALUE!</v>
      </c>
      <c r="D81" s="184" t="e">
        <f t="shared" si="16"/>
        <v>#VALUE!</v>
      </c>
      <c r="E81" s="185" t="e">
        <f t="shared" si="13"/>
        <v>#VALUE!</v>
      </c>
      <c r="F81" s="174" t="e">
        <f t="shared" si="11"/>
        <v>#VALUE!</v>
      </c>
      <c r="G81" s="206" t="e">
        <f t="shared" si="12"/>
        <v>#VALUE!</v>
      </c>
      <c r="H81" s="186" t="e">
        <f>IF(F81=0, 1, SUM(G81:$G$102)/F81)</f>
        <v>#VALUE!</v>
      </c>
      <c r="I81" s="184" t="e">
        <f>SUM(F81:$F$102)/F81</f>
        <v>#VALUE!</v>
      </c>
      <c r="J81" s="183" t="e">
        <f t="shared" si="14"/>
        <v>#VALUE!</v>
      </c>
      <c r="K81" s="187"/>
      <c r="L81" s="183"/>
      <c r="M81" s="183"/>
      <c r="N81" s="184"/>
      <c r="O81" s="188"/>
      <c r="P81" s="174"/>
      <c r="Q81" s="205"/>
      <c r="R81" s="183"/>
      <c r="S81" s="184"/>
      <c r="T81" s="201"/>
      <c r="U81" s="187"/>
      <c r="V81" s="183"/>
      <c r="W81" s="183"/>
      <c r="X81" s="183"/>
      <c r="Y81" s="183"/>
      <c r="Z81" s="183"/>
      <c r="AA81" s="186"/>
      <c r="AB81" s="184"/>
      <c r="AC81" s="184"/>
      <c r="AD81" s="183"/>
    </row>
    <row r="82" spans="1:30">
      <c r="A82" s="183">
        <f t="shared" si="15"/>
        <v>71</v>
      </c>
      <c r="B82" s="183" t="e">
        <f t="shared" si="9"/>
        <v>#VALUE!</v>
      </c>
      <c r="C82" s="194" t="e">
        <f t="shared" si="10"/>
        <v>#VALUE!</v>
      </c>
      <c r="D82" s="184" t="e">
        <f t="shared" si="16"/>
        <v>#VALUE!</v>
      </c>
      <c r="E82" s="185" t="e">
        <f t="shared" si="13"/>
        <v>#VALUE!</v>
      </c>
      <c r="F82" s="174" t="e">
        <f t="shared" si="11"/>
        <v>#VALUE!</v>
      </c>
      <c r="G82" s="206" t="e">
        <f t="shared" si="12"/>
        <v>#VALUE!</v>
      </c>
      <c r="H82" s="186" t="e">
        <f>IF(F82=0, 1, SUM(G82:$G$102)/F82)</f>
        <v>#VALUE!</v>
      </c>
      <c r="I82" s="184" t="e">
        <f>SUM(F82:$F$102)/F82</f>
        <v>#VALUE!</v>
      </c>
      <c r="J82" s="183" t="e">
        <f t="shared" si="14"/>
        <v>#VALUE!</v>
      </c>
      <c r="K82" s="187"/>
      <c r="L82" s="183"/>
      <c r="M82" s="183"/>
      <c r="N82" s="184"/>
      <c r="O82" s="188"/>
      <c r="P82" s="174"/>
      <c r="Q82" s="205"/>
      <c r="R82" s="183"/>
      <c r="S82" s="184"/>
      <c r="T82" s="201"/>
      <c r="U82" s="187"/>
      <c r="V82" s="183"/>
      <c r="W82" s="183"/>
      <c r="X82" s="183"/>
      <c r="Y82" s="183"/>
      <c r="Z82" s="183"/>
      <c r="AA82" s="186"/>
      <c r="AB82" s="184"/>
      <c r="AC82" s="184"/>
      <c r="AD82" s="183"/>
    </row>
    <row r="83" spans="1:30">
      <c r="A83" s="183">
        <f t="shared" si="15"/>
        <v>72</v>
      </c>
      <c r="B83" s="183" t="e">
        <f t="shared" si="9"/>
        <v>#VALUE!</v>
      </c>
      <c r="C83" s="194" t="e">
        <f t="shared" si="10"/>
        <v>#VALUE!</v>
      </c>
      <c r="D83" s="184" t="e">
        <f t="shared" si="16"/>
        <v>#VALUE!</v>
      </c>
      <c r="E83" s="185" t="e">
        <f t="shared" si="13"/>
        <v>#VALUE!</v>
      </c>
      <c r="F83" s="174" t="e">
        <f t="shared" si="11"/>
        <v>#VALUE!</v>
      </c>
      <c r="G83" s="206" t="e">
        <f t="shared" si="12"/>
        <v>#VALUE!</v>
      </c>
      <c r="H83" s="186" t="e">
        <f>IF(F83=0, 1, SUM(G83:$G$102)/F83)</f>
        <v>#VALUE!</v>
      </c>
      <c r="I83" s="184" t="e">
        <f>SUM(F83:$F$102)/F83</f>
        <v>#VALUE!</v>
      </c>
      <c r="J83" s="183" t="e">
        <f t="shared" si="14"/>
        <v>#VALUE!</v>
      </c>
      <c r="K83" s="187"/>
      <c r="L83" s="183"/>
      <c r="M83" s="183"/>
      <c r="N83" s="184"/>
      <c r="O83" s="188"/>
      <c r="P83" s="174"/>
      <c r="Q83" s="205"/>
      <c r="R83" s="183"/>
      <c r="S83" s="184"/>
      <c r="T83" s="201"/>
      <c r="U83" s="187"/>
      <c r="V83" s="183"/>
      <c r="W83" s="183"/>
      <c r="X83" s="183"/>
      <c r="Y83" s="183"/>
      <c r="Z83" s="183"/>
      <c r="AA83" s="186"/>
      <c r="AB83" s="184"/>
      <c r="AC83" s="184"/>
      <c r="AD83" s="183"/>
    </row>
    <row r="84" spans="1:30">
      <c r="A84" s="183">
        <f t="shared" si="15"/>
        <v>73</v>
      </c>
      <c r="B84" s="183" t="e">
        <f t="shared" si="9"/>
        <v>#VALUE!</v>
      </c>
      <c r="C84" s="194" t="e">
        <f t="shared" si="10"/>
        <v>#VALUE!</v>
      </c>
      <c r="D84" s="184" t="e">
        <f t="shared" si="16"/>
        <v>#VALUE!</v>
      </c>
      <c r="E84" s="185" t="e">
        <f t="shared" si="13"/>
        <v>#VALUE!</v>
      </c>
      <c r="F84" s="174" t="e">
        <f t="shared" si="11"/>
        <v>#VALUE!</v>
      </c>
      <c r="G84" s="206" t="e">
        <f t="shared" si="12"/>
        <v>#VALUE!</v>
      </c>
      <c r="H84" s="186" t="e">
        <f>IF(F84=0, 1, SUM(G84:$G$102)/F84)</f>
        <v>#VALUE!</v>
      </c>
      <c r="I84" s="184" t="e">
        <f>SUM(F84:$F$102)/F84</f>
        <v>#VALUE!</v>
      </c>
      <c r="J84" s="183" t="e">
        <f t="shared" si="14"/>
        <v>#VALUE!</v>
      </c>
      <c r="K84" s="187"/>
      <c r="L84" s="183"/>
      <c r="M84" s="183"/>
      <c r="N84" s="184"/>
      <c r="O84" s="188"/>
      <c r="P84" s="174"/>
      <c r="Q84" s="205"/>
      <c r="R84" s="183"/>
      <c r="S84" s="184"/>
      <c r="T84" s="201"/>
      <c r="U84" s="187"/>
      <c r="V84" s="183"/>
      <c r="W84" s="183"/>
      <c r="X84" s="183"/>
      <c r="Y84" s="183"/>
      <c r="Z84" s="183"/>
      <c r="AA84" s="186"/>
      <c r="AB84" s="184"/>
      <c r="AC84" s="184"/>
      <c r="AD84" s="183"/>
    </row>
    <row r="85" spans="1:30">
      <c r="A85" s="183">
        <f t="shared" si="15"/>
        <v>74</v>
      </c>
      <c r="B85" s="183" t="e">
        <f t="shared" si="9"/>
        <v>#VALUE!</v>
      </c>
      <c r="C85" s="194" t="e">
        <f t="shared" si="10"/>
        <v>#VALUE!</v>
      </c>
      <c r="D85" s="184" t="e">
        <f t="shared" si="16"/>
        <v>#VALUE!</v>
      </c>
      <c r="E85" s="185" t="e">
        <f t="shared" si="13"/>
        <v>#VALUE!</v>
      </c>
      <c r="F85" s="174" t="e">
        <f t="shared" si="11"/>
        <v>#VALUE!</v>
      </c>
      <c r="G85" s="206" t="e">
        <f t="shared" si="12"/>
        <v>#VALUE!</v>
      </c>
      <c r="H85" s="186" t="e">
        <f>IF(F85=0, 1, SUM(G85:$G$102)/F85)</f>
        <v>#VALUE!</v>
      </c>
      <c r="I85" s="184" t="e">
        <f>SUM(F85:$F$102)/F85</f>
        <v>#VALUE!</v>
      </c>
      <c r="J85" s="183" t="e">
        <f t="shared" si="14"/>
        <v>#VALUE!</v>
      </c>
      <c r="K85" s="187"/>
      <c r="L85" s="183"/>
      <c r="M85" s="183"/>
      <c r="N85" s="184"/>
      <c r="O85" s="188"/>
      <c r="P85" s="174"/>
      <c r="Q85" s="205"/>
      <c r="R85" s="183"/>
      <c r="S85" s="184"/>
      <c r="T85" s="201"/>
      <c r="U85" s="187"/>
      <c r="V85" s="183"/>
      <c r="W85" s="183"/>
      <c r="X85" s="183"/>
      <c r="Y85" s="183"/>
      <c r="Z85" s="183"/>
      <c r="AA85" s="186"/>
      <c r="AB85" s="184"/>
      <c r="AC85" s="184"/>
      <c r="AD85" s="183"/>
    </row>
    <row r="86" spans="1:30">
      <c r="A86" s="183">
        <f t="shared" si="15"/>
        <v>75</v>
      </c>
      <c r="B86" s="183" t="e">
        <f t="shared" si="9"/>
        <v>#VALUE!</v>
      </c>
      <c r="C86" s="194" t="e">
        <f t="shared" si="10"/>
        <v>#VALUE!</v>
      </c>
      <c r="D86" s="184" t="e">
        <f t="shared" si="16"/>
        <v>#VALUE!</v>
      </c>
      <c r="E86" s="185" t="e">
        <f t="shared" si="13"/>
        <v>#VALUE!</v>
      </c>
      <c r="F86" s="174" t="e">
        <f t="shared" si="11"/>
        <v>#VALUE!</v>
      </c>
      <c r="G86" s="206" t="e">
        <f t="shared" si="12"/>
        <v>#VALUE!</v>
      </c>
      <c r="H86" s="186" t="e">
        <f>IF(F86=0, 1, SUM(G86:$G$102)/F86)</f>
        <v>#VALUE!</v>
      </c>
      <c r="I86" s="184" t="e">
        <f>SUM(F86:$F$102)/F86</f>
        <v>#VALUE!</v>
      </c>
      <c r="J86" s="183" t="e">
        <f t="shared" si="14"/>
        <v>#VALUE!</v>
      </c>
      <c r="K86" s="187"/>
      <c r="L86" s="183"/>
      <c r="M86" s="183"/>
      <c r="N86" s="184"/>
      <c r="O86" s="188"/>
      <c r="P86" s="174"/>
      <c r="Q86" s="205"/>
      <c r="R86" s="183"/>
      <c r="S86" s="184"/>
      <c r="T86" s="201"/>
      <c r="U86" s="187"/>
      <c r="V86" s="183"/>
      <c r="W86" s="183"/>
      <c r="X86" s="183"/>
      <c r="Y86" s="183"/>
      <c r="Z86" s="183"/>
      <c r="AA86" s="186"/>
      <c r="AB86" s="184"/>
      <c r="AC86" s="184"/>
      <c r="AD86" s="183"/>
    </row>
    <row r="87" spans="1:30">
      <c r="A87" s="183">
        <f t="shared" si="15"/>
        <v>76</v>
      </c>
      <c r="B87" s="183" t="e">
        <f t="shared" si="9"/>
        <v>#VALUE!</v>
      </c>
      <c r="C87" s="194" t="e">
        <f t="shared" si="10"/>
        <v>#VALUE!</v>
      </c>
      <c r="D87" s="184" t="e">
        <f t="shared" si="16"/>
        <v>#VALUE!</v>
      </c>
      <c r="E87" s="185" t="e">
        <f t="shared" si="13"/>
        <v>#VALUE!</v>
      </c>
      <c r="F87" s="174" t="e">
        <f t="shared" si="11"/>
        <v>#VALUE!</v>
      </c>
      <c r="G87" s="206" t="e">
        <f t="shared" si="12"/>
        <v>#VALUE!</v>
      </c>
      <c r="H87" s="186" t="e">
        <f>IF(F87=0, 1, SUM(G87:$G$102)/F87)</f>
        <v>#VALUE!</v>
      </c>
      <c r="I87" s="184" t="e">
        <f>SUM(F87:$F$102)/F87</f>
        <v>#VALUE!</v>
      </c>
      <c r="J87" s="183" t="e">
        <f t="shared" si="14"/>
        <v>#VALUE!</v>
      </c>
      <c r="K87" s="187"/>
      <c r="L87" s="183"/>
      <c r="M87" s="183"/>
      <c r="N87" s="184"/>
      <c r="O87" s="188"/>
      <c r="P87" s="174"/>
      <c r="Q87" s="205"/>
      <c r="R87" s="183"/>
      <c r="S87" s="184"/>
      <c r="T87" s="201"/>
      <c r="U87" s="187"/>
      <c r="V87" s="183"/>
      <c r="W87" s="183"/>
      <c r="X87" s="183"/>
      <c r="Y87" s="183"/>
      <c r="Z87" s="183"/>
      <c r="AA87" s="186"/>
      <c r="AB87" s="184"/>
      <c r="AC87" s="184"/>
      <c r="AD87" s="183"/>
    </row>
    <row r="88" spans="1:30">
      <c r="A88" s="183">
        <f t="shared" si="15"/>
        <v>77</v>
      </c>
      <c r="B88" s="183" t="e">
        <f t="shared" si="9"/>
        <v>#VALUE!</v>
      </c>
      <c r="C88" s="194" t="e">
        <f t="shared" si="10"/>
        <v>#VALUE!</v>
      </c>
      <c r="D88" s="184" t="e">
        <f t="shared" si="16"/>
        <v>#VALUE!</v>
      </c>
      <c r="E88" s="185" t="e">
        <f t="shared" si="13"/>
        <v>#VALUE!</v>
      </c>
      <c r="F88" s="174" t="e">
        <f t="shared" si="11"/>
        <v>#VALUE!</v>
      </c>
      <c r="G88" s="206" t="e">
        <f t="shared" si="12"/>
        <v>#VALUE!</v>
      </c>
      <c r="H88" s="186" t="e">
        <f>IF(F88=0, 1, SUM(G88:$G$102)/F88)</f>
        <v>#VALUE!</v>
      </c>
      <c r="I88" s="184" t="e">
        <f>SUM(F88:$F$102)/F88</f>
        <v>#VALUE!</v>
      </c>
      <c r="J88" s="183" t="e">
        <f t="shared" si="14"/>
        <v>#VALUE!</v>
      </c>
      <c r="K88" s="187"/>
      <c r="L88" s="183"/>
      <c r="M88" s="183"/>
      <c r="N88" s="184"/>
      <c r="O88" s="188"/>
      <c r="P88" s="174"/>
      <c r="Q88" s="205"/>
      <c r="R88" s="183"/>
      <c r="S88" s="184"/>
      <c r="T88" s="201"/>
      <c r="U88" s="187"/>
      <c r="V88" s="183"/>
      <c r="W88" s="183"/>
      <c r="X88" s="183"/>
      <c r="Y88" s="183"/>
      <c r="Z88" s="183"/>
      <c r="AA88" s="186"/>
      <c r="AB88" s="184"/>
      <c r="AC88" s="184"/>
      <c r="AD88" s="183"/>
    </row>
    <row r="89" spans="1:30">
      <c r="A89" s="183">
        <f t="shared" si="15"/>
        <v>78</v>
      </c>
      <c r="B89" s="183" t="e">
        <f t="shared" si="9"/>
        <v>#VALUE!</v>
      </c>
      <c r="C89" s="194" t="e">
        <f t="shared" si="10"/>
        <v>#VALUE!</v>
      </c>
      <c r="D89" s="184" t="e">
        <f t="shared" si="16"/>
        <v>#VALUE!</v>
      </c>
      <c r="E89" s="185" t="e">
        <f t="shared" si="13"/>
        <v>#VALUE!</v>
      </c>
      <c r="F89" s="174" t="e">
        <f t="shared" si="11"/>
        <v>#VALUE!</v>
      </c>
      <c r="G89" s="206" t="e">
        <f t="shared" si="12"/>
        <v>#VALUE!</v>
      </c>
      <c r="H89" s="186" t="e">
        <f>IF(F89=0, 1, SUM(G89:$G$102)/F89)</f>
        <v>#VALUE!</v>
      </c>
      <c r="I89" s="184" t="e">
        <f>SUM(F89:$F$102)/F89</f>
        <v>#VALUE!</v>
      </c>
      <c r="J89" s="183" t="e">
        <f t="shared" si="14"/>
        <v>#VALUE!</v>
      </c>
      <c r="K89" s="187"/>
      <c r="L89" s="183"/>
      <c r="M89" s="183"/>
      <c r="N89" s="184"/>
      <c r="O89" s="188"/>
      <c r="P89" s="174"/>
      <c r="Q89" s="205"/>
      <c r="R89" s="183"/>
      <c r="S89" s="184"/>
      <c r="T89" s="201"/>
      <c r="U89" s="187"/>
      <c r="V89" s="183"/>
      <c r="W89" s="183"/>
      <c r="X89" s="183"/>
      <c r="Y89" s="183"/>
      <c r="Z89" s="183"/>
      <c r="AA89" s="186"/>
      <c r="AB89" s="184"/>
      <c r="AC89" s="184"/>
      <c r="AD89" s="183"/>
    </row>
    <row r="90" spans="1:30">
      <c r="A90" s="183">
        <f t="shared" si="15"/>
        <v>79</v>
      </c>
      <c r="B90" s="183" t="e">
        <f t="shared" si="9"/>
        <v>#VALUE!</v>
      </c>
      <c r="C90" s="194" t="e">
        <f t="shared" si="10"/>
        <v>#VALUE!</v>
      </c>
      <c r="D90" s="184" t="e">
        <f t="shared" si="16"/>
        <v>#VALUE!</v>
      </c>
      <c r="E90" s="185" t="e">
        <f t="shared" si="13"/>
        <v>#VALUE!</v>
      </c>
      <c r="F90" s="174" t="e">
        <f t="shared" si="11"/>
        <v>#VALUE!</v>
      </c>
      <c r="G90" s="206" t="e">
        <f t="shared" si="12"/>
        <v>#VALUE!</v>
      </c>
      <c r="H90" s="186" t="e">
        <f>IF(F90=0, 1, SUM(G90:$G$102)/F90)</f>
        <v>#VALUE!</v>
      </c>
      <c r="I90" s="184" t="e">
        <f>SUM(F90:$F$102)/F90</f>
        <v>#VALUE!</v>
      </c>
      <c r="J90" s="183" t="e">
        <f t="shared" si="14"/>
        <v>#VALUE!</v>
      </c>
      <c r="K90" s="187"/>
      <c r="L90" s="183"/>
      <c r="M90" s="183"/>
      <c r="N90" s="184"/>
      <c r="O90" s="188"/>
      <c r="P90" s="174"/>
      <c r="Q90" s="205"/>
      <c r="R90" s="183"/>
      <c r="S90" s="184"/>
      <c r="T90" s="201"/>
      <c r="U90" s="187"/>
      <c r="V90" s="183"/>
      <c r="W90" s="183"/>
      <c r="X90" s="183"/>
      <c r="Y90" s="183"/>
      <c r="Z90" s="183"/>
      <c r="AA90" s="186"/>
      <c r="AB90" s="184"/>
      <c r="AC90" s="184"/>
      <c r="AD90" s="183"/>
    </row>
    <row r="91" spans="1:30">
      <c r="A91" s="183">
        <f t="shared" si="15"/>
        <v>80</v>
      </c>
      <c r="B91" s="183" t="e">
        <f t="shared" si="9"/>
        <v>#VALUE!</v>
      </c>
      <c r="C91" s="194" t="e">
        <f t="shared" si="10"/>
        <v>#VALUE!</v>
      </c>
      <c r="D91" s="184" t="e">
        <f t="shared" si="16"/>
        <v>#VALUE!</v>
      </c>
      <c r="E91" s="185" t="e">
        <f t="shared" si="13"/>
        <v>#VALUE!</v>
      </c>
      <c r="F91" s="174" t="e">
        <f t="shared" si="11"/>
        <v>#VALUE!</v>
      </c>
      <c r="G91" s="206" t="e">
        <f t="shared" si="12"/>
        <v>#VALUE!</v>
      </c>
      <c r="H91" s="186" t="e">
        <f>IF(F91=0, 1, SUM(G91:$G$102)/F91)</f>
        <v>#VALUE!</v>
      </c>
      <c r="I91" s="184" t="e">
        <f>SUM(F91:$F$102)/F91</f>
        <v>#VALUE!</v>
      </c>
      <c r="J91" s="183" t="e">
        <f t="shared" si="14"/>
        <v>#VALUE!</v>
      </c>
      <c r="K91" s="187"/>
      <c r="L91" s="183"/>
      <c r="M91" s="183"/>
      <c r="N91" s="184"/>
      <c r="O91" s="188"/>
      <c r="P91" s="174"/>
      <c r="Q91" s="205"/>
      <c r="R91" s="183"/>
      <c r="S91" s="184"/>
      <c r="T91" s="201"/>
      <c r="U91" s="187"/>
      <c r="V91" s="183"/>
      <c r="W91" s="183"/>
      <c r="X91" s="183"/>
      <c r="Y91" s="183"/>
      <c r="Z91" s="183"/>
      <c r="AA91" s="186"/>
      <c r="AB91" s="184"/>
      <c r="AC91" s="184"/>
      <c r="AD91" s="183"/>
    </row>
    <row r="92" spans="1:30">
      <c r="A92" s="183">
        <f t="shared" si="15"/>
        <v>81</v>
      </c>
      <c r="B92" s="183" t="e">
        <f t="shared" si="9"/>
        <v>#VALUE!</v>
      </c>
      <c r="C92" s="194" t="e">
        <f t="shared" si="10"/>
        <v>#VALUE!</v>
      </c>
      <c r="D92" s="184" t="e">
        <f t="shared" si="16"/>
        <v>#VALUE!</v>
      </c>
      <c r="E92" s="185" t="e">
        <f t="shared" si="13"/>
        <v>#VALUE!</v>
      </c>
      <c r="F92" s="174" t="e">
        <f t="shared" si="11"/>
        <v>#VALUE!</v>
      </c>
      <c r="G92" s="206" t="e">
        <f t="shared" si="12"/>
        <v>#VALUE!</v>
      </c>
      <c r="H92" s="186" t="e">
        <f>IF(F92=0, 1, SUM(G92:$G$102)/F92)</f>
        <v>#VALUE!</v>
      </c>
      <c r="I92" s="184" t="e">
        <f>SUM(F92:$F$102)/F92</f>
        <v>#VALUE!</v>
      </c>
      <c r="J92" s="183" t="e">
        <f t="shared" si="14"/>
        <v>#VALUE!</v>
      </c>
      <c r="K92" s="187"/>
      <c r="L92" s="183"/>
      <c r="M92" s="183"/>
      <c r="N92" s="184"/>
      <c r="O92" s="188"/>
      <c r="P92" s="174"/>
      <c r="Q92" s="205"/>
      <c r="R92" s="183"/>
      <c r="S92" s="184"/>
      <c r="T92" s="201"/>
      <c r="U92" s="187"/>
      <c r="V92" s="183"/>
      <c r="W92" s="183"/>
      <c r="X92" s="183"/>
      <c r="Y92" s="183"/>
      <c r="Z92" s="183"/>
      <c r="AA92" s="186"/>
      <c r="AB92" s="184"/>
      <c r="AC92" s="184"/>
      <c r="AD92" s="183"/>
    </row>
    <row r="93" spans="1:30">
      <c r="A93" s="183">
        <f t="shared" si="15"/>
        <v>82</v>
      </c>
      <c r="B93" s="183" t="e">
        <f t="shared" si="9"/>
        <v>#VALUE!</v>
      </c>
      <c r="C93" s="194" t="e">
        <f t="shared" si="10"/>
        <v>#VALUE!</v>
      </c>
      <c r="D93" s="184" t="e">
        <f t="shared" si="16"/>
        <v>#VALUE!</v>
      </c>
      <c r="E93" s="185" t="e">
        <f t="shared" si="13"/>
        <v>#VALUE!</v>
      </c>
      <c r="F93" s="174" t="e">
        <f t="shared" si="11"/>
        <v>#VALUE!</v>
      </c>
      <c r="G93" s="206" t="e">
        <f t="shared" si="12"/>
        <v>#VALUE!</v>
      </c>
      <c r="H93" s="186" t="e">
        <f>IF(F93=0, 1, SUM(G93:$G$102)/F93)</f>
        <v>#VALUE!</v>
      </c>
      <c r="I93" s="184" t="e">
        <f>SUM(F93:$F$102)/F93</f>
        <v>#VALUE!</v>
      </c>
      <c r="J93" s="183" t="e">
        <f t="shared" si="14"/>
        <v>#VALUE!</v>
      </c>
      <c r="K93" s="187"/>
      <c r="L93" s="183"/>
      <c r="M93" s="183"/>
      <c r="N93" s="184"/>
      <c r="O93" s="188"/>
      <c r="P93" s="174"/>
      <c r="Q93" s="205"/>
      <c r="R93" s="183"/>
      <c r="S93" s="184"/>
      <c r="T93" s="201"/>
      <c r="U93" s="187"/>
      <c r="V93" s="183"/>
      <c r="W93" s="183"/>
      <c r="X93" s="183"/>
      <c r="Y93" s="183"/>
      <c r="Z93" s="183"/>
      <c r="AA93" s="186"/>
      <c r="AB93" s="184"/>
      <c r="AC93" s="184"/>
      <c r="AD93" s="183"/>
    </row>
    <row r="94" spans="1:30">
      <c r="A94" s="183">
        <f t="shared" si="15"/>
        <v>83</v>
      </c>
      <c r="B94" s="183" t="e">
        <f t="shared" si="9"/>
        <v>#VALUE!</v>
      </c>
      <c r="C94" s="194" t="e">
        <f t="shared" si="10"/>
        <v>#VALUE!</v>
      </c>
      <c r="D94" s="184" t="e">
        <f t="shared" si="16"/>
        <v>#VALUE!</v>
      </c>
      <c r="E94" s="185" t="e">
        <f t="shared" si="13"/>
        <v>#VALUE!</v>
      </c>
      <c r="F94" s="174" t="e">
        <f t="shared" si="11"/>
        <v>#VALUE!</v>
      </c>
      <c r="G94" s="206" t="e">
        <f t="shared" si="12"/>
        <v>#VALUE!</v>
      </c>
      <c r="H94" s="186" t="e">
        <f>IF(F94=0, 1, SUM(G94:$G$102)/F94)</f>
        <v>#VALUE!</v>
      </c>
      <c r="I94" s="184" t="e">
        <f>SUM(F94:$F$102)/F94</f>
        <v>#VALUE!</v>
      </c>
      <c r="J94" s="183" t="e">
        <f t="shared" si="14"/>
        <v>#VALUE!</v>
      </c>
      <c r="K94" s="187"/>
      <c r="L94" s="183"/>
      <c r="M94" s="183"/>
      <c r="N94" s="184"/>
      <c r="O94" s="188"/>
      <c r="P94" s="174"/>
      <c r="Q94" s="205"/>
      <c r="R94" s="183"/>
      <c r="S94" s="184"/>
      <c r="T94" s="201"/>
      <c r="U94" s="187"/>
      <c r="V94" s="183"/>
      <c r="W94" s="183"/>
      <c r="X94" s="183"/>
      <c r="Y94" s="183"/>
      <c r="Z94" s="183"/>
      <c r="AA94" s="186"/>
      <c r="AB94" s="184"/>
      <c r="AC94" s="184"/>
      <c r="AD94" s="183"/>
    </row>
    <row r="95" spans="1:30">
      <c r="A95" s="183">
        <f t="shared" si="15"/>
        <v>84</v>
      </c>
      <c r="B95" s="183" t="e">
        <f t="shared" si="9"/>
        <v>#VALUE!</v>
      </c>
      <c r="C95" s="194" t="e">
        <f t="shared" si="10"/>
        <v>#VALUE!</v>
      </c>
      <c r="D95" s="184" t="e">
        <f t="shared" si="16"/>
        <v>#VALUE!</v>
      </c>
      <c r="E95" s="185" t="e">
        <f t="shared" si="13"/>
        <v>#VALUE!</v>
      </c>
      <c r="F95" s="174" t="e">
        <f t="shared" si="11"/>
        <v>#VALUE!</v>
      </c>
      <c r="G95" s="206" t="e">
        <f t="shared" si="12"/>
        <v>#VALUE!</v>
      </c>
      <c r="H95" s="186" t="e">
        <f>IF(F95=0, 1, SUM(G95:$G$102)/F95)</f>
        <v>#VALUE!</v>
      </c>
      <c r="I95" s="184" t="e">
        <f>SUM(F95:$F$102)/F95</f>
        <v>#VALUE!</v>
      </c>
      <c r="J95" s="183" t="e">
        <f t="shared" si="14"/>
        <v>#VALUE!</v>
      </c>
      <c r="K95" s="187"/>
      <c r="L95" s="183"/>
      <c r="M95" s="183"/>
      <c r="N95" s="184"/>
      <c r="O95" s="188"/>
      <c r="P95" s="174"/>
      <c r="Q95" s="205"/>
      <c r="R95" s="183"/>
      <c r="S95" s="184"/>
      <c r="T95" s="201"/>
      <c r="U95" s="187"/>
      <c r="V95" s="183"/>
      <c r="W95" s="183"/>
      <c r="X95" s="183"/>
      <c r="Y95" s="183"/>
      <c r="Z95" s="183"/>
      <c r="AA95" s="186"/>
      <c r="AB95" s="184"/>
      <c r="AC95" s="184"/>
      <c r="AD95" s="183"/>
    </row>
    <row r="96" spans="1:30">
      <c r="A96" s="183">
        <f t="shared" si="15"/>
        <v>85</v>
      </c>
      <c r="B96" s="183" t="e">
        <f t="shared" si="9"/>
        <v>#VALUE!</v>
      </c>
      <c r="C96" s="194" t="e">
        <f t="shared" si="10"/>
        <v>#VALUE!</v>
      </c>
      <c r="D96" s="184" t="e">
        <f t="shared" si="16"/>
        <v>#VALUE!</v>
      </c>
      <c r="E96" s="185" t="e">
        <f t="shared" si="13"/>
        <v>#VALUE!</v>
      </c>
      <c r="F96" s="174" t="e">
        <f t="shared" si="11"/>
        <v>#VALUE!</v>
      </c>
      <c r="G96" s="206" t="e">
        <f t="shared" si="12"/>
        <v>#VALUE!</v>
      </c>
      <c r="H96" s="186" t="e">
        <f>IF(F96=0, 1, SUM(G96:$G$102)/F96)</f>
        <v>#VALUE!</v>
      </c>
      <c r="I96" s="184" t="e">
        <f>SUM(F96:$F$102)/F96</f>
        <v>#VALUE!</v>
      </c>
      <c r="J96" s="183" t="e">
        <f t="shared" si="14"/>
        <v>#VALUE!</v>
      </c>
      <c r="K96" s="187"/>
      <c r="L96" s="183"/>
      <c r="M96" s="183"/>
      <c r="N96" s="184"/>
      <c r="O96" s="188"/>
      <c r="P96" s="174"/>
      <c r="Q96" s="205"/>
      <c r="R96" s="183"/>
      <c r="S96" s="184"/>
      <c r="T96" s="201"/>
      <c r="U96" s="187"/>
      <c r="V96" s="183"/>
      <c r="W96" s="183"/>
      <c r="X96" s="183"/>
      <c r="Y96" s="183"/>
      <c r="Z96" s="183"/>
      <c r="AA96" s="186"/>
      <c r="AB96" s="184"/>
      <c r="AC96" s="184"/>
      <c r="AD96" s="183"/>
    </row>
    <row r="97" spans="1:30">
      <c r="A97" s="183">
        <f t="shared" si="15"/>
        <v>86</v>
      </c>
      <c r="B97" s="183" t="e">
        <f t="shared" si="9"/>
        <v>#VALUE!</v>
      </c>
      <c r="C97" s="194" t="e">
        <f t="shared" si="10"/>
        <v>#VALUE!</v>
      </c>
      <c r="D97" s="184" t="e">
        <f t="shared" si="16"/>
        <v>#VALUE!</v>
      </c>
      <c r="E97" s="185" t="e">
        <f t="shared" si="13"/>
        <v>#VALUE!</v>
      </c>
      <c r="F97" s="174" t="e">
        <f t="shared" si="11"/>
        <v>#VALUE!</v>
      </c>
      <c r="G97" s="206" t="e">
        <f t="shared" si="12"/>
        <v>#VALUE!</v>
      </c>
      <c r="H97" s="186" t="e">
        <f>IF(F97=0, 1, SUM(G97:$G$102)/F97)</f>
        <v>#VALUE!</v>
      </c>
      <c r="I97" s="184" t="e">
        <f>SUM(F97:$F$102)/F97</f>
        <v>#VALUE!</v>
      </c>
      <c r="J97" s="183" t="e">
        <f t="shared" si="14"/>
        <v>#VALUE!</v>
      </c>
      <c r="K97" s="187"/>
      <c r="L97" s="183"/>
      <c r="M97" s="183"/>
      <c r="N97" s="184"/>
      <c r="O97" s="188"/>
      <c r="P97" s="174"/>
      <c r="Q97" s="205"/>
      <c r="R97" s="183"/>
      <c r="S97" s="184"/>
      <c r="T97" s="201"/>
      <c r="U97" s="187"/>
      <c r="V97" s="183"/>
      <c r="W97" s="183"/>
      <c r="X97" s="183"/>
      <c r="Y97" s="183"/>
      <c r="Z97" s="183"/>
      <c r="AA97" s="186"/>
      <c r="AB97" s="184"/>
      <c r="AC97" s="184"/>
      <c r="AD97" s="183"/>
    </row>
    <row r="98" spans="1:30">
      <c r="A98" s="183">
        <f t="shared" si="15"/>
        <v>87</v>
      </c>
      <c r="B98" s="183" t="e">
        <f t="shared" si="9"/>
        <v>#VALUE!</v>
      </c>
      <c r="C98" s="194" t="e">
        <f t="shared" si="10"/>
        <v>#VALUE!</v>
      </c>
      <c r="D98" s="184" t="e">
        <f t="shared" si="16"/>
        <v>#VALUE!</v>
      </c>
      <c r="E98" s="185" t="e">
        <f t="shared" si="13"/>
        <v>#VALUE!</v>
      </c>
      <c r="F98" s="174" t="e">
        <f t="shared" si="11"/>
        <v>#VALUE!</v>
      </c>
      <c r="G98" s="206" t="e">
        <f t="shared" si="12"/>
        <v>#VALUE!</v>
      </c>
      <c r="H98" s="186" t="e">
        <f>IF(F98=0, 1, SUM(G98:$G$102)/F98)</f>
        <v>#VALUE!</v>
      </c>
      <c r="I98" s="184" t="e">
        <f>SUM(F98:$F$102)/F98</f>
        <v>#VALUE!</v>
      </c>
      <c r="J98" s="183" t="e">
        <f t="shared" si="14"/>
        <v>#VALUE!</v>
      </c>
      <c r="K98" s="187"/>
      <c r="L98" s="183"/>
      <c r="M98" s="183"/>
      <c r="N98" s="184"/>
      <c r="O98" s="188"/>
      <c r="P98" s="174"/>
      <c r="Q98" s="205"/>
      <c r="R98" s="183"/>
      <c r="S98" s="184"/>
      <c r="T98" s="201"/>
      <c r="U98" s="187"/>
      <c r="V98" s="183"/>
      <c r="W98" s="183"/>
      <c r="X98" s="183"/>
      <c r="Y98" s="183"/>
      <c r="Z98" s="183"/>
      <c r="AA98" s="186"/>
      <c r="AB98" s="184"/>
      <c r="AC98" s="184"/>
      <c r="AD98" s="183"/>
    </row>
    <row r="99" spans="1:30">
      <c r="A99" s="183">
        <f t="shared" si="15"/>
        <v>88</v>
      </c>
      <c r="B99" s="183" t="e">
        <f t="shared" si="9"/>
        <v>#VALUE!</v>
      </c>
      <c r="C99" s="194" t="e">
        <f t="shared" si="10"/>
        <v>#VALUE!</v>
      </c>
      <c r="D99" s="184" t="e">
        <f t="shared" si="16"/>
        <v>#VALUE!</v>
      </c>
      <c r="E99" s="185" t="e">
        <f t="shared" si="13"/>
        <v>#VALUE!</v>
      </c>
      <c r="F99" s="174" t="e">
        <f t="shared" si="11"/>
        <v>#VALUE!</v>
      </c>
      <c r="G99" s="206" t="e">
        <f t="shared" si="12"/>
        <v>#VALUE!</v>
      </c>
      <c r="H99" s="186" t="e">
        <f>IF(F99=0, 1, SUM(G99:$G$102)/F99)</f>
        <v>#VALUE!</v>
      </c>
      <c r="I99" s="184" t="e">
        <f>SUM(F99:$F$102)/F99</f>
        <v>#VALUE!</v>
      </c>
      <c r="J99" s="183" t="e">
        <f t="shared" si="14"/>
        <v>#VALUE!</v>
      </c>
      <c r="K99" s="187"/>
      <c r="L99" s="183"/>
      <c r="M99" s="183"/>
      <c r="N99" s="184"/>
      <c r="O99" s="188"/>
      <c r="P99" s="174"/>
      <c r="Q99" s="205"/>
      <c r="R99" s="183"/>
      <c r="S99" s="184"/>
      <c r="T99" s="201"/>
      <c r="U99" s="187"/>
      <c r="V99" s="183"/>
      <c r="W99" s="183"/>
      <c r="X99" s="183"/>
      <c r="Y99" s="183"/>
      <c r="Z99" s="183"/>
      <c r="AA99" s="186"/>
      <c r="AB99" s="184"/>
      <c r="AC99" s="184"/>
      <c r="AD99" s="183"/>
    </row>
    <row r="100" spans="1:30">
      <c r="A100" s="183">
        <f t="shared" si="15"/>
        <v>89</v>
      </c>
      <c r="B100" s="183" t="e">
        <f t="shared" si="9"/>
        <v>#VALUE!</v>
      </c>
      <c r="C100" s="194" t="e">
        <f t="shared" si="10"/>
        <v>#VALUE!</v>
      </c>
      <c r="D100" s="184" t="e">
        <f t="shared" si="16"/>
        <v>#VALUE!</v>
      </c>
      <c r="E100" s="185" t="e">
        <f t="shared" si="13"/>
        <v>#VALUE!</v>
      </c>
      <c r="F100" s="174" t="e">
        <f t="shared" si="11"/>
        <v>#VALUE!</v>
      </c>
      <c r="G100" s="206" t="e">
        <f t="shared" si="12"/>
        <v>#VALUE!</v>
      </c>
      <c r="H100" s="186" t="e">
        <f>IF(F100=0, 1, SUM(G100:$G$102)/F100)</f>
        <v>#VALUE!</v>
      </c>
      <c r="I100" s="184" t="e">
        <f>SUM(F100:$F$102)/F100</f>
        <v>#VALUE!</v>
      </c>
      <c r="J100" s="183" t="e">
        <f t="shared" si="14"/>
        <v>#VALUE!</v>
      </c>
      <c r="K100" s="187"/>
      <c r="L100" s="183"/>
      <c r="M100" s="183"/>
      <c r="N100" s="184"/>
      <c r="O100" s="188"/>
      <c r="P100" s="174"/>
      <c r="Q100" s="205"/>
      <c r="R100" s="183"/>
      <c r="S100" s="184"/>
      <c r="T100" s="201"/>
      <c r="U100" s="187"/>
      <c r="V100" s="183"/>
      <c r="W100" s="183"/>
      <c r="X100" s="183"/>
      <c r="Y100" s="183"/>
      <c r="Z100" s="183"/>
      <c r="AA100" s="186"/>
      <c r="AB100" s="184"/>
      <c r="AC100" s="184"/>
      <c r="AD100" s="183"/>
    </row>
    <row r="101" spans="1:30">
      <c r="A101" s="183">
        <f t="shared" si="15"/>
        <v>90</v>
      </c>
      <c r="B101" s="183" t="e">
        <f t="shared" si="9"/>
        <v>#VALUE!</v>
      </c>
      <c r="C101" s="194" t="e">
        <f t="shared" si="10"/>
        <v>#VALUE!</v>
      </c>
      <c r="D101" s="184" t="e">
        <f t="shared" si="16"/>
        <v>#VALUE!</v>
      </c>
      <c r="E101" s="185" t="e">
        <f t="shared" si="13"/>
        <v>#VALUE!</v>
      </c>
      <c r="F101" s="174" t="e">
        <f t="shared" si="11"/>
        <v>#VALUE!</v>
      </c>
      <c r="G101" s="206" t="e">
        <f t="shared" si="12"/>
        <v>#VALUE!</v>
      </c>
      <c r="H101" s="186" t="e">
        <f>IF(F101=0, 1, SUM(G101:$G$102)/F101)</f>
        <v>#VALUE!</v>
      </c>
      <c r="I101" s="184" t="e">
        <f>SUM(F101:$F$102)/F101</f>
        <v>#VALUE!</v>
      </c>
      <c r="J101" s="183" t="e">
        <f t="shared" si="14"/>
        <v>#VALUE!</v>
      </c>
      <c r="K101" s="187"/>
      <c r="L101" s="183"/>
      <c r="M101" s="183"/>
      <c r="N101" s="184"/>
      <c r="O101" s="188"/>
      <c r="P101" s="174"/>
      <c r="Q101" s="205"/>
      <c r="R101" s="183"/>
      <c r="S101" s="184"/>
      <c r="T101" s="201"/>
      <c r="U101" s="187"/>
      <c r="V101" s="183"/>
      <c r="W101" s="183"/>
      <c r="X101" s="183"/>
      <c r="Y101" s="183"/>
      <c r="Z101" s="183"/>
      <c r="AA101" s="186"/>
      <c r="AB101" s="184"/>
      <c r="AC101" s="184"/>
      <c r="AD101" s="183"/>
    </row>
    <row r="102" spans="1:30">
      <c r="A102" s="183">
        <f t="shared" si="15"/>
        <v>91</v>
      </c>
      <c r="B102" s="183" t="e">
        <f t="shared" si="9"/>
        <v>#VALUE!</v>
      </c>
      <c r="C102" s="194" t="e">
        <f t="shared" si="10"/>
        <v>#VALUE!</v>
      </c>
      <c r="D102" s="184" t="e">
        <f t="shared" si="16"/>
        <v>#VALUE!</v>
      </c>
      <c r="E102" s="185" t="e">
        <f t="shared" si="13"/>
        <v>#VALUE!</v>
      </c>
      <c r="F102" s="174" t="e">
        <f t="shared" si="11"/>
        <v>#VALUE!</v>
      </c>
      <c r="G102" s="206" t="e">
        <f t="shared" si="12"/>
        <v>#VALUE!</v>
      </c>
      <c r="H102" s="186" t="e">
        <f>IF(F102=0, 1, SUM(G102:$G$102)/F102)</f>
        <v>#VALUE!</v>
      </c>
      <c r="I102" s="184" t="e">
        <f>SUM(F102:$F$102)/F102</f>
        <v>#VALUE!</v>
      </c>
      <c r="J102" s="183" t="e">
        <f t="shared" si="14"/>
        <v>#VALUE!</v>
      </c>
      <c r="K102" s="187"/>
      <c r="L102" s="183"/>
      <c r="M102" s="183"/>
      <c r="N102" s="184"/>
      <c r="O102" s="188"/>
      <c r="P102" s="174"/>
      <c r="Q102" s="205"/>
      <c r="R102" s="183"/>
      <c r="S102" s="184"/>
      <c r="T102" s="201"/>
      <c r="U102" s="187"/>
      <c r="V102" s="183"/>
      <c r="W102" s="183"/>
      <c r="X102" s="183"/>
      <c r="Y102" s="183"/>
      <c r="Z102" s="183"/>
      <c r="AA102" s="186"/>
      <c r="AB102" s="184"/>
      <c r="AC102" s="184"/>
      <c r="AD102" s="183"/>
    </row>
  </sheetData>
  <sheetProtection algorithmName="SHA-512" hashValue="fXl/H7L7H0/fe9A8vHRO0qmgQblIDszM7Ghs4Kg61VXa9ro6LlqrKV212VQ/H6+9BZ0biSipf2jTl6ENz/9MMg==" saltValue="RzEYDskDvGazydyCat85/g==" spinCount="100000" sheet="1" objects="1" scenarios="1" selectLockedCells="1" selectUnlockedCells="1"/>
  <mergeCells count="3">
    <mergeCell ref="E1:G1"/>
    <mergeCell ref="H1:J1"/>
    <mergeCell ref="L1:O1"/>
  </mergeCells>
  <hyperlinks>
    <hyperlink ref="E8" r:id="rId1" xr:uid="{18B0AAA5-90D0-46FD-982D-4336A69D49E2}"/>
  </hyperlinks>
  <pageMargins left="0.7" right="0.7" top="0.75" bottom="0.75" header="0.3" footer="0.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D3E95-AECC-49BF-823D-309530F5D82A}">
  <sheetPr codeName="Sheet14"/>
  <dimension ref="A1:AE1004"/>
  <sheetViews>
    <sheetView workbookViewId="0">
      <pane ySplit="16" topLeftCell="A17" activePane="bottomLeft" state="frozen"/>
      <selection pane="bottomLeft" activeCell="K3" sqref="K3"/>
    </sheetView>
  </sheetViews>
  <sheetFormatPr defaultColWidth="9.26953125" defaultRowHeight="12"/>
  <cols>
    <col min="1" max="2" width="9.453125" style="30" customWidth="1"/>
    <col min="3" max="3" width="8" style="30" customWidth="1"/>
    <col min="4" max="4" width="12" style="30" customWidth="1"/>
    <col min="5" max="5" width="11.7265625" style="30" customWidth="1"/>
    <col min="6" max="6" width="7.26953125" style="30" customWidth="1"/>
    <col min="7" max="7" width="11.54296875" style="30" customWidth="1"/>
    <col min="8" max="8" width="14.7265625" style="30" customWidth="1"/>
    <col min="9" max="9" width="12" style="30" customWidth="1"/>
    <col min="10" max="10" width="12.453125" style="30" customWidth="1"/>
    <col min="11" max="11" width="12.26953125" style="30" customWidth="1"/>
    <col min="12" max="12" width="17" style="30" customWidth="1"/>
    <col min="13" max="13" width="12.7265625" style="30" customWidth="1"/>
    <col min="14" max="14" width="10.7265625" style="33" customWidth="1"/>
    <col min="15" max="16" width="1.453125" style="33" customWidth="1"/>
    <col min="17" max="18" width="12.7265625" style="30" customWidth="1"/>
    <col min="19" max="19" width="12.54296875" style="30" customWidth="1"/>
    <col min="20" max="22" width="6.26953125" style="30" bestFit="1" customWidth="1"/>
    <col min="23" max="24" width="6.54296875" style="30" bestFit="1" customWidth="1"/>
    <col min="25" max="25" width="7" style="30" bestFit="1" customWidth="1"/>
    <col min="26" max="27" width="6.54296875" style="30" bestFit="1" customWidth="1"/>
    <col min="28" max="29" width="7.7265625" style="30" bestFit="1" customWidth="1"/>
    <col min="30" max="30" width="9.54296875" style="30" bestFit="1" customWidth="1"/>
    <col min="31" max="31" width="11.54296875" style="30" customWidth="1"/>
    <col min="32" max="16384" width="9.26953125" style="30"/>
  </cols>
  <sheetData>
    <row r="1" spans="1:31">
      <c r="A1" s="143" t="s">
        <v>313</v>
      </c>
      <c r="B1" s="144"/>
      <c r="C1" s="144"/>
      <c r="D1" s="145"/>
      <c r="G1" s="523" t="s">
        <v>538</v>
      </c>
      <c r="H1" s="524"/>
      <c r="I1" s="525"/>
      <c r="N1" s="30"/>
      <c r="O1" s="30"/>
      <c r="P1" s="30"/>
    </row>
    <row r="2" spans="1:31">
      <c r="A2" s="195" t="s">
        <v>63</v>
      </c>
      <c r="B2" s="196"/>
      <c r="C2" s="196"/>
      <c r="D2" s="197">
        <f ca="1">SUM(K17:K1004)</f>
        <v>0</v>
      </c>
      <c r="G2" s="119" t="s">
        <v>380</v>
      </c>
      <c r="H2" s="120"/>
      <c r="I2" s="125">
        <f>Initial_Wdwl_amt</f>
        <v>0</v>
      </c>
      <c r="N2" s="30"/>
      <c r="O2" s="30"/>
      <c r="P2" s="30"/>
      <c r="S2" s="117"/>
    </row>
    <row r="3" spans="1:31" ht="13">
      <c r="A3" s="198" t="s">
        <v>162</v>
      </c>
      <c r="B3" s="199"/>
      <c r="C3" s="199"/>
      <c r="D3" s="200">
        <f ca="1">D2*I13/(1-I12^D13)</f>
        <v>0</v>
      </c>
      <c r="G3" s="119" t="s">
        <v>91</v>
      </c>
      <c r="H3" s="120"/>
      <c r="I3" s="125">
        <f>Max_Wdwl_amt</f>
        <v>0</v>
      </c>
      <c r="N3" s="30"/>
      <c r="O3" s="30"/>
      <c r="P3" s="30"/>
      <c r="R3" s="46"/>
      <c r="S3" s="116"/>
      <c r="T3" s="118"/>
    </row>
    <row r="4" spans="1:31" ht="13">
      <c r="G4" s="119" t="s">
        <v>62</v>
      </c>
      <c r="H4" s="120"/>
      <c r="I4" s="125">
        <f>Annual_tax_free_Wdwl</f>
        <v>0</v>
      </c>
      <c r="N4" s="30"/>
      <c r="O4" s="30"/>
      <c r="P4" s="30"/>
      <c r="R4" s="47"/>
      <c r="S4" s="45"/>
      <c r="T4" s="45"/>
    </row>
    <row r="5" spans="1:31" ht="14.5">
      <c r="A5" s="523" t="s">
        <v>78</v>
      </c>
      <c r="B5" s="524"/>
      <c r="C5" s="524"/>
      <c r="D5" s="525"/>
      <c r="E5" s="526"/>
      <c r="G5" s="119" t="s">
        <v>547</v>
      </c>
      <c r="H5" s="120"/>
      <c r="I5" s="121">
        <f>Freq</f>
        <v>12</v>
      </c>
      <c r="N5" s="30"/>
      <c r="O5" s="30"/>
      <c r="P5" s="30"/>
      <c r="R5" s="47"/>
      <c r="S5" s="378"/>
      <c r="T5" s="378">
        <v>1</v>
      </c>
      <c r="U5" s="378">
        <v>2</v>
      </c>
      <c r="V5" s="378">
        <v>3</v>
      </c>
      <c r="W5" s="378">
        <v>4</v>
      </c>
      <c r="X5" s="378">
        <v>5</v>
      </c>
      <c r="Y5" s="378">
        <v>6</v>
      </c>
      <c r="Z5" s="378">
        <v>7</v>
      </c>
      <c r="AA5" s="378">
        <v>8</v>
      </c>
      <c r="AB5" s="378">
        <v>9</v>
      </c>
      <c r="AC5" s="378">
        <v>10</v>
      </c>
      <c r="AD5" s="378">
        <v>11</v>
      </c>
    </row>
    <row r="6" spans="1:31" ht="14.65" customHeight="1">
      <c r="A6" s="119" t="s">
        <v>468</v>
      </c>
      <c r="B6" s="120"/>
      <c r="C6" s="120"/>
      <c r="D6" s="322">
        <f>life_exp_L2</f>
        <v>67.324849206269818</v>
      </c>
      <c r="E6" s="526"/>
      <c r="G6" s="119" t="s">
        <v>83</v>
      </c>
      <c r="H6" s="120"/>
      <c r="I6" s="121">
        <f>Mths_between_Wdwls</f>
        <v>1</v>
      </c>
      <c r="N6" s="30"/>
      <c r="O6" s="30"/>
      <c r="P6" s="30"/>
      <c r="R6" s="47"/>
      <c r="S6" s="379" t="s">
        <v>229</v>
      </c>
      <c r="T6" s="380" cm="1">
        <f t="array" ref="T6">INDEX(charge_bands_lower,T5)</f>
        <v>0</v>
      </c>
      <c r="U6" s="380" cm="1">
        <f t="array" ref="U6">INDEX(charge_bands_lower,U5)</f>
        <v>25000.001</v>
      </c>
      <c r="V6" s="380" cm="1">
        <f t="array" ref="V6">INDEX(charge_bands_lower,V5)</f>
        <v>50000.000999999997</v>
      </c>
      <c r="W6" s="380" cm="1">
        <f t="array" ref="W6">INDEX(charge_bands_lower,W5)</f>
        <v>75000.001000000004</v>
      </c>
      <c r="X6" s="380" cm="1">
        <f t="array" ref="X6">INDEX(charge_bands_lower,X5)</f>
        <v>100000.001</v>
      </c>
      <c r="Y6" s="380" cm="1">
        <f t="array" ref="Y6">INDEX(charge_bands_lower,Y5)</f>
        <v>150000.00099999999</v>
      </c>
      <c r="Z6" s="380" cm="1">
        <f t="array" ref="Z6">INDEX(charge_bands_lower,Z5)</f>
        <v>250000.00099999999</v>
      </c>
      <c r="AA6" s="380" cm="1">
        <f t="array" ref="AA6">INDEX(charge_bands_lower,AA5)</f>
        <v>500000.00099999999</v>
      </c>
      <c r="AB6" s="380" cm="1">
        <f t="array" ref="AB6">INDEX(charge_bands_lower,AB5)</f>
        <v>750000.00100000005</v>
      </c>
      <c r="AC6" s="380" cm="1">
        <f t="array" ref="AC6">INDEX(charge_bands_lower,AC5)</f>
        <v>1000000.001</v>
      </c>
      <c r="AD6" s="380" cm="1">
        <f t="array" ref="AD6">INDEX(charge_bands_lower,AD5)</f>
        <v>2000000.0009999999</v>
      </c>
    </row>
    <row r="7" spans="1:31" ht="14.5">
      <c r="A7" s="119" t="s">
        <v>31</v>
      </c>
      <c r="B7" s="120"/>
      <c r="C7" s="120"/>
      <c r="D7" s="121"/>
      <c r="E7" s="526"/>
      <c r="G7" s="119"/>
      <c r="H7" s="120"/>
      <c r="I7" s="121"/>
      <c r="N7" s="30"/>
      <c r="O7" s="30"/>
      <c r="P7" s="30"/>
      <c r="R7" s="47"/>
      <c r="S7" s="379" t="s">
        <v>230</v>
      </c>
      <c r="T7" s="380" cm="1">
        <f t="array" ref="T7">INDEX(charge_bands_higher,T5)</f>
        <v>25000</v>
      </c>
      <c r="U7" s="380" cm="1">
        <f t="array" ref="U7">INDEX(charge_bands_higher,U5)</f>
        <v>50000</v>
      </c>
      <c r="V7" s="380" cm="1">
        <f t="array" ref="V7">INDEX(charge_bands_higher,V5)</f>
        <v>75000</v>
      </c>
      <c r="W7" s="380" cm="1">
        <f t="array" ref="W7">INDEX(charge_bands_higher,W5)</f>
        <v>100000</v>
      </c>
      <c r="X7" s="380" cm="1">
        <f t="array" ref="X7">INDEX(charge_bands_higher,X5)</f>
        <v>150000</v>
      </c>
      <c r="Y7" s="380" cm="1">
        <f t="array" ref="Y7">INDEX(charge_bands_higher,Y5)</f>
        <v>250000</v>
      </c>
      <c r="Z7" s="380" cm="1">
        <f t="array" ref="Z7">INDEX(charge_bands_higher,Z5)</f>
        <v>500000</v>
      </c>
      <c r="AA7" s="380" cm="1">
        <f t="array" ref="AA7">INDEX(charge_bands_higher,AA5)</f>
        <v>750000</v>
      </c>
      <c r="AB7" s="380" cm="1">
        <f t="array" ref="AB7">INDEX(charge_bands_higher,AB5)</f>
        <v>1000000</v>
      </c>
      <c r="AC7" s="380" cm="1">
        <f t="array" ref="AC7">INDEX(charge_bands_higher,AC5)</f>
        <v>2000000</v>
      </c>
      <c r="AD7" s="380" cm="1">
        <f t="array" ref="AD7">INDEX(charge_bands_higher,AD5)</f>
        <v>99999999.989999995</v>
      </c>
    </row>
    <row r="8" spans="1:31" ht="14.5">
      <c r="A8" s="119" t="s">
        <v>433</v>
      </c>
      <c r="B8" s="120"/>
      <c r="C8" s="120"/>
      <c r="D8" s="315">
        <f>ROUND(D6, 1)</f>
        <v>67.3</v>
      </c>
      <c r="E8" s="526"/>
      <c r="G8" s="119" t="s">
        <v>87</v>
      </c>
      <c r="H8" s="120"/>
      <c r="I8" s="126">
        <f>Projection_Growth_rate</f>
        <v>4.4999999999999998E-2</v>
      </c>
      <c r="J8" s="31"/>
      <c r="N8" s="30"/>
      <c r="O8" s="30"/>
      <c r="P8" s="30"/>
      <c r="R8" s="47"/>
      <c r="S8" s="381"/>
      <c r="T8" s="382"/>
      <c r="U8" s="382"/>
      <c r="V8" s="382"/>
      <c r="W8" s="382"/>
      <c r="X8" s="382"/>
      <c r="Y8" s="382"/>
      <c r="Z8" s="382"/>
      <c r="AA8" s="382"/>
      <c r="AB8" s="382"/>
      <c r="AC8" s="382"/>
      <c r="AD8" s="382"/>
    </row>
    <row r="9" spans="1:31" ht="29">
      <c r="A9" s="119" t="s">
        <v>80</v>
      </c>
      <c r="B9" s="120"/>
      <c r="C9" s="120"/>
      <c r="D9" s="121">
        <f>INT(D8)</f>
        <v>67</v>
      </c>
      <c r="G9" s="119" t="s">
        <v>88</v>
      </c>
      <c r="H9" s="120"/>
      <c r="I9" s="127">
        <f>Mthly_growth_rate</f>
        <v>1.0036748094004369</v>
      </c>
      <c r="J9" s="31"/>
      <c r="N9" s="30"/>
      <c r="O9" s="30"/>
      <c r="P9" s="30"/>
      <c r="S9" s="383" t="s">
        <v>399</v>
      </c>
      <c r="T9" s="384" cm="1">
        <f t="array" ref="T9">INDEX(charge_rates,T5)</f>
        <v>0.35</v>
      </c>
      <c r="U9" s="384" cm="1">
        <f t="array" ref="U9">INDEX(charge_rates,U5)</f>
        <v>0.35</v>
      </c>
      <c r="V9" s="384" cm="1">
        <f t="array" ref="V9">INDEX(charge_rates,V5)</f>
        <v>0.25</v>
      </c>
      <c r="W9" s="384" cm="1">
        <f t="array" ref="W9">INDEX(charge_rates,W5)</f>
        <v>0.25</v>
      </c>
      <c r="X9" s="384" cm="1">
        <f t="array" ref="X9">INDEX(charge_rates,X5)</f>
        <v>0.25</v>
      </c>
      <c r="Y9" s="384" cm="1">
        <f t="array" ref="Y9">INDEX(charge_rates,Y5)</f>
        <v>0.25</v>
      </c>
      <c r="Z9" s="384" cm="1">
        <f t="array" ref="Z9">INDEX(charge_rates,Z5)</f>
        <v>0.2</v>
      </c>
      <c r="AA9" s="384" cm="1">
        <f t="array" ref="AA9">INDEX(charge_rates,AA5)</f>
        <v>0.2</v>
      </c>
      <c r="AB9" s="384" cm="1">
        <f t="array" ref="AB9">INDEX(charge_rates,AB5)</f>
        <v>0.15</v>
      </c>
      <c r="AC9" s="384" cm="1">
        <f t="array" ref="AC9">INDEX(charge_rates,AC5)</f>
        <v>0.15</v>
      </c>
      <c r="AD9" s="384" cm="1">
        <f t="array" ref="AD9">INDEX(charge_rates,AD5)</f>
        <v>0.15</v>
      </c>
    </row>
    <row r="10" spans="1:31">
      <c r="A10" s="119" t="s">
        <v>79</v>
      </c>
      <c r="B10" s="120"/>
      <c r="C10" s="120"/>
      <c r="D10" s="121">
        <f>INT((D8-D9)*12)</f>
        <v>3</v>
      </c>
      <c r="G10" s="119"/>
      <c r="H10" s="120"/>
      <c r="I10" s="128"/>
      <c r="J10" s="31"/>
      <c r="N10" s="30"/>
      <c r="O10" s="30"/>
      <c r="P10" s="30"/>
    </row>
    <row r="11" spans="1:31">
      <c r="A11" s="119" t="s">
        <v>81</v>
      </c>
      <c r="B11" s="120"/>
      <c r="C11" s="120"/>
      <c r="D11" s="121">
        <f>D9*12+D10</f>
        <v>807</v>
      </c>
      <c r="E11" s="292" t="s">
        <v>548</v>
      </c>
      <c r="G11" s="119" t="s">
        <v>89</v>
      </c>
      <c r="H11" s="120"/>
      <c r="I11" s="128">
        <f>Market_discount_rate</f>
        <v>6.7500000000000004E-2</v>
      </c>
      <c r="J11" s="31"/>
      <c r="N11" s="30"/>
      <c r="O11" s="30"/>
      <c r="P11" s="30"/>
    </row>
    <row r="12" spans="1:31">
      <c r="A12" s="119" t="s">
        <v>61</v>
      </c>
      <c r="B12" s="120"/>
      <c r="C12" s="120"/>
      <c r="D12" s="122">
        <f ca="1">First_Wdwl_date</f>
        <v>46295</v>
      </c>
      <c r="E12" s="394">
        <f>first_projection_wdl_mth</f>
        <v>1</v>
      </c>
      <c r="G12" s="119" t="s">
        <v>42</v>
      </c>
      <c r="H12" s="120"/>
      <c r="I12" s="121">
        <f>1/(1+Market_discount_rate)</f>
        <v>0.93676814988290402</v>
      </c>
      <c r="J12" s="31"/>
      <c r="N12" s="30"/>
      <c r="O12" s="30"/>
      <c r="P12" s="30"/>
    </row>
    <row r="13" spans="1:31" ht="13.5">
      <c r="A13" s="123" t="s">
        <v>92</v>
      </c>
      <c r="B13" s="124"/>
      <c r="C13" s="124"/>
      <c r="D13" s="376">
        <f>INT(D8*Freq)/Freq</f>
        <v>67.25</v>
      </c>
      <c r="G13" s="123" t="s">
        <v>233</v>
      </c>
      <c r="H13" s="124"/>
      <c r="I13" s="129">
        <f>Freq*((1+Market_discount_rate)^(1/Freq)-1)</f>
        <v>6.5497565483361164E-2</v>
      </c>
      <c r="J13" s="31"/>
      <c r="N13" s="30"/>
      <c r="O13" s="30"/>
      <c r="P13" s="30"/>
    </row>
    <row r="14" spans="1:31">
      <c r="I14" s="32"/>
      <c r="J14" s="31"/>
      <c r="N14" s="30"/>
      <c r="O14" s="30"/>
      <c r="P14" s="30"/>
    </row>
    <row r="15" spans="1:31">
      <c r="A15" s="520" t="s">
        <v>69</v>
      </c>
      <c r="B15" s="521"/>
      <c r="C15" s="521"/>
      <c r="D15" s="521"/>
      <c r="E15" s="521"/>
      <c r="F15" s="521"/>
      <c r="G15" s="521"/>
      <c r="H15" s="521"/>
      <c r="I15" s="521"/>
      <c r="J15" s="521"/>
      <c r="K15" s="521"/>
      <c r="L15" s="521"/>
      <c r="M15" s="521"/>
      <c r="N15" s="521"/>
      <c r="O15" s="521"/>
      <c r="P15" s="521"/>
      <c r="Q15" s="521"/>
      <c r="R15" s="521"/>
      <c r="S15" s="522"/>
    </row>
    <row r="16" spans="1:31" s="34" customFormat="1" ht="36">
      <c r="A16" s="69" t="s">
        <v>64</v>
      </c>
      <c r="B16" s="70" t="s">
        <v>65</v>
      </c>
      <c r="C16" s="70" t="s">
        <v>60</v>
      </c>
      <c r="D16" s="70" t="s">
        <v>67</v>
      </c>
      <c r="E16" s="70" t="s">
        <v>86</v>
      </c>
      <c r="F16" s="70" t="s">
        <v>546</v>
      </c>
      <c r="G16" s="70" t="s">
        <v>159</v>
      </c>
      <c r="H16" s="70" t="s">
        <v>66</v>
      </c>
      <c r="I16" s="70" t="s">
        <v>68</v>
      </c>
      <c r="J16" s="70" t="s">
        <v>85</v>
      </c>
      <c r="K16" s="70" t="s">
        <v>84</v>
      </c>
      <c r="L16" s="141" t="s">
        <v>70</v>
      </c>
      <c r="M16" s="70" t="s">
        <v>71</v>
      </c>
      <c r="N16" s="70" t="s">
        <v>231</v>
      </c>
      <c r="O16" s="142"/>
      <c r="P16" s="141"/>
      <c r="Q16" s="70" t="s">
        <v>72</v>
      </c>
      <c r="R16" s="70" t="s">
        <v>321</v>
      </c>
      <c r="S16" s="71" t="s">
        <v>77</v>
      </c>
      <c r="T16" s="527" t="s">
        <v>550</v>
      </c>
      <c r="U16" s="528"/>
      <c r="V16" s="528"/>
      <c r="W16" s="528"/>
      <c r="X16" s="528"/>
      <c r="Y16" s="528"/>
      <c r="Z16" s="528"/>
      <c r="AA16" s="528"/>
      <c r="AB16" s="528"/>
      <c r="AC16" s="528"/>
      <c r="AD16" s="529"/>
      <c r="AE16" s="395" t="s">
        <v>551</v>
      </c>
    </row>
    <row r="17" spans="1:31">
      <c r="A17" s="130">
        <v>1</v>
      </c>
      <c r="B17" s="131">
        <v>0</v>
      </c>
      <c r="C17" s="131">
        <v>1</v>
      </c>
      <c r="D17" s="132">
        <f ca="1">'MAIN PAGE'!D42</f>
        <v>46266</v>
      </c>
      <c r="E17" s="150">
        <f t="shared" ref="E17:E80" si="0">IF(A17&lt;&gt;"", IF(F17="N",0, ROUNDDOWN(IF(S17="Y", MAX(Q17, 0), MIN(BondAmountInvested*G17/Freq, Max_Wdwl_amt)), 2)),"")</f>
        <v>0</v>
      </c>
      <c r="F17" s="150" t="str">
        <f t="shared" ref="F17:F80" si="1">IF(A17&lt;&gt;"",  IF(A17&lt;first_projection_wdl_mth,"N",IF(A17=first_projection_wdl_mth,"Y",IF(INT((A17-first_projection_wdl_mth)/Mths_between_Wdwls)=(A17-first_projection_wdl_mth)/Mths_between_Wdwls,"Y","N"))),"")</f>
        <v>Y</v>
      </c>
      <c r="G17" s="136">
        <f t="shared" ref="G17:G80" si="2">IF(A17&lt;&gt;"", IncomeRetained, "")</f>
        <v>0</v>
      </c>
      <c r="H17" s="146">
        <f>IF(C17=1,Annual_tax_free_Wdwl,0)</f>
        <v>0</v>
      </c>
      <c r="I17" s="147">
        <f>IF(A17&lt;&gt;"", MIN(E17, H17, Q17), "")</f>
        <v>0</v>
      </c>
      <c r="J17" s="148">
        <f t="shared" ref="J17:J80" ca="1" si="3">IF(A17&lt;&gt;"", (MIN(E17, Q17)-I17)*(1-IF(D17&lt;chargeable_gain_taxrate_change_date,chargeable_gain_taxrate_pre_change,chargeable_gain_taxrate_post_change))+I17, "")</f>
        <v>0</v>
      </c>
      <c r="K17" s="147">
        <f ca="1">IF(A17="", "", $I$12^(A17/12)*J17)</f>
        <v>0</v>
      </c>
      <c r="L17" s="146">
        <f>IF(New_or_Existing=New_bond,BondAmountInvested,BondAmount)</f>
        <v>0</v>
      </c>
      <c r="M17" s="148">
        <f t="shared" ref="M17:M80" si="4">IF(A17="", "", L17*Mthly_growth_rate)</f>
        <v>0</v>
      </c>
      <c r="N17" s="148">
        <f>IF(A17="", "", AE17)</f>
        <v>0</v>
      </c>
      <c r="O17" s="148"/>
      <c r="P17" s="148"/>
      <c r="Q17" s="147">
        <f>IF(A17 = "", 0, MAX(M17 - (SUM(N17:P17)), 0))</f>
        <v>0</v>
      </c>
      <c r="R17" s="148">
        <f>IF(A17="", "", MAX(Q17-E17, 0))</f>
        <v>0</v>
      </c>
      <c r="S17" s="137" t="str">
        <f t="shared" ref="S17:S80" si="5">IF(A17="", "", IF(S16="Y", "Y", IF(Q17-IF(F17="Y", MIN(BondAmountInvested*G17/Freq,Max_Wdwl_amt), 0)&lt;=0, "Y", "N")))</f>
        <v>Y</v>
      </c>
      <c r="T17" s="275">
        <f t="shared" ref="T17:AD40" si="6">MAX(0,MIN(MAX(0,$M17),T$7)-T$6)</f>
        <v>0</v>
      </c>
      <c r="U17" s="275">
        <f t="shared" si="6"/>
        <v>0</v>
      </c>
      <c r="V17" s="275">
        <f t="shared" si="6"/>
        <v>0</v>
      </c>
      <c r="W17" s="275">
        <f t="shared" si="6"/>
        <v>0</v>
      </c>
      <c r="X17" s="275">
        <f t="shared" si="6"/>
        <v>0</v>
      </c>
      <c r="Y17" s="275">
        <f t="shared" si="6"/>
        <v>0</v>
      </c>
      <c r="Z17" s="275">
        <f t="shared" si="6"/>
        <v>0</v>
      </c>
      <c r="AA17" s="275">
        <f t="shared" si="6"/>
        <v>0</v>
      </c>
      <c r="AB17" s="275">
        <f t="shared" si="6"/>
        <v>0</v>
      </c>
      <c r="AC17" s="275">
        <f t="shared" si="6"/>
        <v>0</v>
      </c>
      <c r="AD17" s="275">
        <f t="shared" si="6"/>
        <v>0</v>
      </c>
      <c r="AE17" s="276">
        <f>SUMPRODUCT(T17:AD17,T$9:AD$9)/100/12</f>
        <v>0</v>
      </c>
    </row>
    <row r="18" spans="1:31">
      <c r="A18" s="133">
        <f>IF(A17&lt;$D$11, A17+1, "")</f>
        <v>2</v>
      </c>
      <c r="B18" s="134">
        <f>IF(A18&lt;&gt;"", IF(C18=1, B17+1, B17), "")</f>
        <v>0</v>
      </c>
      <c r="C18" s="134">
        <f>IF(A18&lt;&gt;"", IF(C17=12, 1, C17+1), "")</f>
        <v>2</v>
      </c>
      <c r="D18" s="135">
        <f ca="1">IF(A18&lt;&gt;"", DATE(YEAR(D17), MONTH(D17)+1, DAY(D17)), "")</f>
        <v>46296</v>
      </c>
      <c r="E18" s="150">
        <f t="shared" si="0"/>
        <v>0</v>
      </c>
      <c r="F18" s="150" t="str">
        <f t="shared" si="1"/>
        <v>Y</v>
      </c>
      <c r="G18" s="136">
        <f t="shared" si="2"/>
        <v>0</v>
      </c>
      <c r="H18" s="148">
        <f t="shared" ref="H18:H81" si="7">IF(A18&lt;&gt;"", IF(B18&lt;Max_tax_free_term, IF(AND(C18=1, B18&lt;Max_tax_free_term), Annual_tax_free_Wdwl, 0), 0)+H17-I17, "")</f>
        <v>0</v>
      </c>
      <c r="I18" s="148">
        <f>IF(A18&lt;&gt;"", MIN(E18, H18, Q18), "")</f>
        <v>0</v>
      </c>
      <c r="J18" s="148">
        <f t="shared" ca="1" si="3"/>
        <v>0</v>
      </c>
      <c r="K18" s="148">
        <f ca="1">IF(A18="", "", $I$12^(A18/12)*J18)</f>
        <v>0</v>
      </c>
      <c r="L18" s="148">
        <f>IF(A18="", "", R17)</f>
        <v>0</v>
      </c>
      <c r="M18" s="148">
        <f t="shared" si="4"/>
        <v>0</v>
      </c>
      <c r="N18" s="148">
        <f t="shared" ref="N18:N81" si="8">IF(A18="", "", AE18)</f>
        <v>0</v>
      </c>
      <c r="O18" s="148"/>
      <c r="P18" s="148"/>
      <c r="Q18" s="148">
        <f>IF(A18 = "", 0, MAX(M18 - (SUM(N18:P18)), 0))</f>
        <v>0</v>
      </c>
      <c r="R18" s="148">
        <f>IF(A18="", "", MAX(Q18-E18, 0))</f>
        <v>0</v>
      </c>
      <c r="S18" s="137" t="str">
        <f t="shared" si="5"/>
        <v>Y</v>
      </c>
      <c r="T18" s="275">
        <f t="shared" si="6"/>
        <v>0</v>
      </c>
      <c r="U18" s="275">
        <f t="shared" si="6"/>
        <v>0</v>
      </c>
      <c r="V18" s="275">
        <f t="shared" si="6"/>
        <v>0</v>
      </c>
      <c r="W18" s="275">
        <f t="shared" si="6"/>
        <v>0</v>
      </c>
      <c r="X18" s="275">
        <f t="shared" si="6"/>
        <v>0</v>
      </c>
      <c r="Y18" s="275">
        <f t="shared" si="6"/>
        <v>0</v>
      </c>
      <c r="Z18" s="275">
        <f t="shared" si="6"/>
        <v>0</v>
      </c>
      <c r="AA18" s="275">
        <f t="shared" si="6"/>
        <v>0</v>
      </c>
      <c r="AB18" s="275">
        <f t="shared" si="6"/>
        <v>0</v>
      </c>
      <c r="AC18" s="275">
        <f t="shared" si="6"/>
        <v>0</v>
      </c>
      <c r="AD18" s="275">
        <f t="shared" si="6"/>
        <v>0</v>
      </c>
      <c r="AE18" s="276">
        <f t="shared" ref="AE18:AE81" si="9">SUMPRODUCT(T18:AD18,T$9:AD$9)/100/12</f>
        <v>0</v>
      </c>
    </row>
    <row r="19" spans="1:31">
      <c r="A19" s="133">
        <f t="shared" ref="A19:A82" si="10">IF(A18&lt;$D$11, A18+1, "")</f>
        <v>3</v>
      </c>
      <c r="B19" s="134">
        <f t="shared" ref="B19:B82" si="11">IF(A19&lt;&gt;"", IF(C19=1, B18+1, B18), "")</f>
        <v>0</v>
      </c>
      <c r="C19" s="134">
        <f t="shared" ref="C19:C82" si="12">IF(A19&lt;&gt;"", IF(C18=12, 1, C18+1), "")</f>
        <v>3</v>
      </c>
      <c r="D19" s="135">
        <f t="shared" ref="D19:D82" ca="1" si="13">IF(A19&lt;&gt;"", DATE(YEAR(D18), MONTH(D18)+1, DAY(D18)), "")</f>
        <v>46327</v>
      </c>
      <c r="E19" s="150">
        <f t="shared" si="0"/>
        <v>0</v>
      </c>
      <c r="F19" s="150" t="str">
        <f t="shared" si="1"/>
        <v>Y</v>
      </c>
      <c r="G19" s="136">
        <f t="shared" si="2"/>
        <v>0</v>
      </c>
      <c r="H19" s="148">
        <f t="shared" si="7"/>
        <v>0</v>
      </c>
      <c r="I19" s="148">
        <f t="shared" ref="I19:I82" si="14">IF(A19&lt;&gt;"", MIN(E19, H19, Q19), "")</f>
        <v>0</v>
      </c>
      <c r="J19" s="148">
        <f t="shared" ca="1" si="3"/>
        <v>0</v>
      </c>
      <c r="K19" s="148">
        <f t="shared" ref="K19:K82" ca="1" si="15">IF(A19="", "", $I$12^(A19/12)*J19)</f>
        <v>0</v>
      </c>
      <c r="L19" s="148">
        <f t="shared" ref="L19:L82" si="16">IF(A19="", "", R18)</f>
        <v>0</v>
      </c>
      <c r="M19" s="148">
        <f t="shared" si="4"/>
        <v>0</v>
      </c>
      <c r="N19" s="148">
        <f t="shared" si="8"/>
        <v>0</v>
      </c>
      <c r="O19" s="148"/>
      <c r="P19" s="148"/>
      <c r="Q19" s="148">
        <f t="shared" ref="Q19:Q82" si="17">IF(A19 = "", 0, MAX(M19 - (SUM(N19:P19)), 0))</f>
        <v>0</v>
      </c>
      <c r="R19" s="148">
        <f t="shared" ref="R19:R82" si="18">IF(A19="", "", MAX(Q19-E19, 0))</f>
        <v>0</v>
      </c>
      <c r="S19" s="137" t="str">
        <f t="shared" si="5"/>
        <v>Y</v>
      </c>
      <c r="T19" s="275">
        <f t="shared" si="6"/>
        <v>0</v>
      </c>
      <c r="U19" s="275">
        <f t="shared" si="6"/>
        <v>0</v>
      </c>
      <c r="V19" s="275">
        <f t="shared" si="6"/>
        <v>0</v>
      </c>
      <c r="W19" s="275">
        <f t="shared" si="6"/>
        <v>0</v>
      </c>
      <c r="X19" s="275">
        <f t="shared" si="6"/>
        <v>0</v>
      </c>
      <c r="Y19" s="275">
        <f t="shared" si="6"/>
        <v>0</v>
      </c>
      <c r="Z19" s="275">
        <f t="shared" si="6"/>
        <v>0</v>
      </c>
      <c r="AA19" s="275">
        <f t="shared" si="6"/>
        <v>0</v>
      </c>
      <c r="AB19" s="275">
        <f t="shared" si="6"/>
        <v>0</v>
      </c>
      <c r="AC19" s="275">
        <f t="shared" si="6"/>
        <v>0</v>
      </c>
      <c r="AD19" s="275">
        <f t="shared" si="6"/>
        <v>0</v>
      </c>
      <c r="AE19" s="276">
        <f t="shared" si="9"/>
        <v>0</v>
      </c>
    </row>
    <row r="20" spans="1:31">
      <c r="A20" s="133">
        <f t="shared" si="10"/>
        <v>4</v>
      </c>
      <c r="B20" s="134">
        <f t="shared" si="11"/>
        <v>0</v>
      </c>
      <c r="C20" s="134">
        <f t="shared" si="12"/>
        <v>4</v>
      </c>
      <c r="D20" s="135">
        <f t="shared" ca="1" si="13"/>
        <v>46357</v>
      </c>
      <c r="E20" s="150">
        <f t="shared" si="0"/>
        <v>0</v>
      </c>
      <c r="F20" s="150" t="str">
        <f t="shared" si="1"/>
        <v>Y</v>
      </c>
      <c r="G20" s="136">
        <f t="shared" si="2"/>
        <v>0</v>
      </c>
      <c r="H20" s="148">
        <f t="shared" si="7"/>
        <v>0</v>
      </c>
      <c r="I20" s="148">
        <f t="shared" si="14"/>
        <v>0</v>
      </c>
      <c r="J20" s="148">
        <f t="shared" ca="1" si="3"/>
        <v>0</v>
      </c>
      <c r="K20" s="148">
        <f t="shared" ca="1" si="15"/>
        <v>0</v>
      </c>
      <c r="L20" s="148">
        <f t="shared" si="16"/>
        <v>0</v>
      </c>
      <c r="M20" s="148">
        <f t="shared" si="4"/>
        <v>0</v>
      </c>
      <c r="N20" s="148">
        <f t="shared" si="8"/>
        <v>0</v>
      </c>
      <c r="O20" s="148"/>
      <c r="P20" s="148"/>
      <c r="Q20" s="148">
        <f t="shared" si="17"/>
        <v>0</v>
      </c>
      <c r="R20" s="148">
        <f t="shared" si="18"/>
        <v>0</v>
      </c>
      <c r="S20" s="137" t="str">
        <f t="shared" si="5"/>
        <v>Y</v>
      </c>
      <c r="T20" s="275">
        <f t="shared" si="6"/>
        <v>0</v>
      </c>
      <c r="U20" s="275">
        <f t="shared" si="6"/>
        <v>0</v>
      </c>
      <c r="V20" s="275">
        <f t="shared" si="6"/>
        <v>0</v>
      </c>
      <c r="W20" s="275">
        <f t="shared" si="6"/>
        <v>0</v>
      </c>
      <c r="X20" s="275">
        <f t="shared" si="6"/>
        <v>0</v>
      </c>
      <c r="Y20" s="275">
        <f t="shared" si="6"/>
        <v>0</v>
      </c>
      <c r="Z20" s="275">
        <f t="shared" si="6"/>
        <v>0</v>
      </c>
      <c r="AA20" s="275">
        <f t="shared" si="6"/>
        <v>0</v>
      </c>
      <c r="AB20" s="275">
        <f t="shared" si="6"/>
        <v>0</v>
      </c>
      <c r="AC20" s="275">
        <f t="shared" si="6"/>
        <v>0</v>
      </c>
      <c r="AD20" s="275">
        <f t="shared" si="6"/>
        <v>0</v>
      </c>
      <c r="AE20" s="276">
        <f t="shared" si="9"/>
        <v>0</v>
      </c>
    </row>
    <row r="21" spans="1:31">
      <c r="A21" s="133">
        <f t="shared" si="10"/>
        <v>5</v>
      </c>
      <c r="B21" s="134">
        <f t="shared" si="11"/>
        <v>0</v>
      </c>
      <c r="C21" s="134">
        <f t="shared" si="12"/>
        <v>5</v>
      </c>
      <c r="D21" s="135">
        <f t="shared" ca="1" si="13"/>
        <v>46388</v>
      </c>
      <c r="E21" s="150">
        <f t="shared" si="0"/>
        <v>0</v>
      </c>
      <c r="F21" s="150" t="str">
        <f t="shared" si="1"/>
        <v>Y</v>
      </c>
      <c r="G21" s="136">
        <f t="shared" si="2"/>
        <v>0</v>
      </c>
      <c r="H21" s="148">
        <f t="shared" si="7"/>
        <v>0</v>
      </c>
      <c r="I21" s="148">
        <f t="shared" si="14"/>
        <v>0</v>
      </c>
      <c r="J21" s="148">
        <f t="shared" ca="1" si="3"/>
        <v>0</v>
      </c>
      <c r="K21" s="148">
        <f t="shared" ca="1" si="15"/>
        <v>0</v>
      </c>
      <c r="L21" s="148">
        <f t="shared" si="16"/>
        <v>0</v>
      </c>
      <c r="M21" s="148">
        <f t="shared" si="4"/>
        <v>0</v>
      </c>
      <c r="N21" s="148">
        <f t="shared" si="8"/>
        <v>0</v>
      </c>
      <c r="O21" s="148"/>
      <c r="P21" s="148"/>
      <c r="Q21" s="148">
        <f t="shared" si="17"/>
        <v>0</v>
      </c>
      <c r="R21" s="148">
        <f t="shared" si="18"/>
        <v>0</v>
      </c>
      <c r="S21" s="137" t="str">
        <f t="shared" si="5"/>
        <v>Y</v>
      </c>
      <c r="T21" s="275">
        <f t="shared" si="6"/>
        <v>0</v>
      </c>
      <c r="U21" s="275">
        <f t="shared" si="6"/>
        <v>0</v>
      </c>
      <c r="V21" s="275">
        <f t="shared" si="6"/>
        <v>0</v>
      </c>
      <c r="W21" s="275">
        <f t="shared" si="6"/>
        <v>0</v>
      </c>
      <c r="X21" s="275">
        <f t="shared" si="6"/>
        <v>0</v>
      </c>
      <c r="Y21" s="275">
        <f t="shared" si="6"/>
        <v>0</v>
      </c>
      <c r="Z21" s="275">
        <f t="shared" si="6"/>
        <v>0</v>
      </c>
      <c r="AA21" s="275">
        <f t="shared" si="6"/>
        <v>0</v>
      </c>
      <c r="AB21" s="275">
        <f t="shared" si="6"/>
        <v>0</v>
      </c>
      <c r="AC21" s="275">
        <f t="shared" si="6"/>
        <v>0</v>
      </c>
      <c r="AD21" s="275">
        <f t="shared" si="6"/>
        <v>0</v>
      </c>
      <c r="AE21" s="276">
        <f t="shared" si="9"/>
        <v>0</v>
      </c>
    </row>
    <row r="22" spans="1:31">
      <c r="A22" s="133">
        <f t="shared" si="10"/>
        <v>6</v>
      </c>
      <c r="B22" s="134">
        <f t="shared" si="11"/>
        <v>0</v>
      </c>
      <c r="C22" s="134">
        <f t="shared" si="12"/>
        <v>6</v>
      </c>
      <c r="D22" s="135">
        <f t="shared" ca="1" si="13"/>
        <v>46419</v>
      </c>
      <c r="E22" s="150">
        <f t="shared" si="0"/>
        <v>0</v>
      </c>
      <c r="F22" s="150" t="str">
        <f t="shared" si="1"/>
        <v>Y</v>
      </c>
      <c r="G22" s="136">
        <f t="shared" si="2"/>
        <v>0</v>
      </c>
      <c r="H22" s="148">
        <f t="shared" si="7"/>
        <v>0</v>
      </c>
      <c r="I22" s="148">
        <f t="shared" si="14"/>
        <v>0</v>
      </c>
      <c r="J22" s="148">
        <f t="shared" ca="1" si="3"/>
        <v>0</v>
      </c>
      <c r="K22" s="148">
        <f t="shared" ca="1" si="15"/>
        <v>0</v>
      </c>
      <c r="L22" s="148">
        <f t="shared" si="16"/>
        <v>0</v>
      </c>
      <c r="M22" s="148">
        <f t="shared" si="4"/>
        <v>0</v>
      </c>
      <c r="N22" s="148">
        <f t="shared" si="8"/>
        <v>0</v>
      </c>
      <c r="O22" s="148"/>
      <c r="P22" s="148"/>
      <c r="Q22" s="148">
        <f t="shared" si="17"/>
        <v>0</v>
      </c>
      <c r="R22" s="148">
        <f t="shared" si="18"/>
        <v>0</v>
      </c>
      <c r="S22" s="137" t="str">
        <f t="shared" si="5"/>
        <v>Y</v>
      </c>
      <c r="T22" s="275">
        <f t="shared" si="6"/>
        <v>0</v>
      </c>
      <c r="U22" s="275">
        <f t="shared" si="6"/>
        <v>0</v>
      </c>
      <c r="V22" s="275">
        <f t="shared" si="6"/>
        <v>0</v>
      </c>
      <c r="W22" s="275">
        <f t="shared" si="6"/>
        <v>0</v>
      </c>
      <c r="X22" s="275">
        <f t="shared" si="6"/>
        <v>0</v>
      </c>
      <c r="Y22" s="275">
        <f t="shared" si="6"/>
        <v>0</v>
      </c>
      <c r="Z22" s="275">
        <f t="shared" si="6"/>
        <v>0</v>
      </c>
      <c r="AA22" s="275">
        <f t="shared" si="6"/>
        <v>0</v>
      </c>
      <c r="AB22" s="275">
        <f t="shared" si="6"/>
        <v>0</v>
      </c>
      <c r="AC22" s="275">
        <f t="shared" si="6"/>
        <v>0</v>
      </c>
      <c r="AD22" s="275">
        <f t="shared" si="6"/>
        <v>0</v>
      </c>
      <c r="AE22" s="276">
        <f t="shared" si="9"/>
        <v>0</v>
      </c>
    </row>
    <row r="23" spans="1:31">
      <c r="A23" s="133">
        <f t="shared" si="10"/>
        <v>7</v>
      </c>
      <c r="B23" s="134">
        <f t="shared" si="11"/>
        <v>0</v>
      </c>
      <c r="C23" s="134">
        <f t="shared" si="12"/>
        <v>7</v>
      </c>
      <c r="D23" s="135">
        <f t="shared" ca="1" si="13"/>
        <v>46447</v>
      </c>
      <c r="E23" s="150">
        <f t="shared" si="0"/>
        <v>0</v>
      </c>
      <c r="F23" s="150" t="str">
        <f t="shared" si="1"/>
        <v>Y</v>
      </c>
      <c r="G23" s="136">
        <f t="shared" si="2"/>
        <v>0</v>
      </c>
      <c r="H23" s="148">
        <f t="shared" si="7"/>
        <v>0</v>
      </c>
      <c r="I23" s="148">
        <f t="shared" si="14"/>
        <v>0</v>
      </c>
      <c r="J23" s="148">
        <f t="shared" ca="1" si="3"/>
        <v>0</v>
      </c>
      <c r="K23" s="148">
        <f t="shared" ca="1" si="15"/>
        <v>0</v>
      </c>
      <c r="L23" s="148">
        <f t="shared" si="16"/>
        <v>0</v>
      </c>
      <c r="M23" s="148">
        <f t="shared" si="4"/>
        <v>0</v>
      </c>
      <c r="N23" s="148">
        <f t="shared" si="8"/>
        <v>0</v>
      </c>
      <c r="O23" s="148"/>
      <c r="P23" s="148"/>
      <c r="Q23" s="148">
        <f t="shared" si="17"/>
        <v>0</v>
      </c>
      <c r="R23" s="148">
        <f t="shared" si="18"/>
        <v>0</v>
      </c>
      <c r="S23" s="137" t="str">
        <f t="shared" si="5"/>
        <v>Y</v>
      </c>
      <c r="T23" s="275">
        <f t="shared" si="6"/>
        <v>0</v>
      </c>
      <c r="U23" s="275">
        <f t="shared" si="6"/>
        <v>0</v>
      </c>
      <c r="V23" s="275">
        <f t="shared" si="6"/>
        <v>0</v>
      </c>
      <c r="W23" s="275">
        <f t="shared" si="6"/>
        <v>0</v>
      </c>
      <c r="X23" s="275">
        <f t="shared" si="6"/>
        <v>0</v>
      </c>
      <c r="Y23" s="275">
        <f t="shared" si="6"/>
        <v>0</v>
      </c>
      <c r="Z23" s="275">
        <f t="shared" si="6"/>
        <v>0</v>
      </c>
      <c r="AA23" s="275">
        <f t="shared" si="6"/>
        <v>0</v>
      </c>
      <c r="AB23" s="275">
        <f t="shared" si="6"/>
        <v>0</v>
      </c>
      <c r="AC23" s="275">
        <f t="shared" si="6"/>
        <v>0</v>
      </c>
      <c r="AD23" s="275">
        <f t="shared" si="6"/>
        <v>0</v>
      </c>
      <c r="AE23" s="276">
        <f t="shared" si="9"/>
        <v>0</v>
      </c>
    </row>
    <row r="24" spans="1:31">
      <c r="A24" s="133">
        <f t="shared" si="10"/>
        <v>8</v>
      </c>
      <c r="B24" s="134">
        <f t="shared" si="11"/>
        <v>0</v>
      </c>
      <c r="C24" s="134">
        <f t="shared" si="12"/>
        <v>8</v>
      </c>
      <c r="D24" s="135">
        <f t="shared" ca="1" si="13"/>
        <v>46478</v>
      </c>
      <c r="E24" s="150">
        <f t="shared" si="0"/>
        <v>0</v>
      </c>
      <c r="F24" s="150" t="str">
        <f t="shared" si="1"/>
        <v>Y</v>
      </c>
      <c r="G24" s="136">
        <f t="shared" si="2"/>
        <v>0</v>
      </c>
      <c r="H24" s="148">
        <f t="shared" si="7"/>
        <v>0</v>
      </c>
      <c r="I24" s="148">
        <f t="shared" si="14"/>
        <v>0</v>
      </c>
      <c r="J24" s="148">
        <f t="shared" ca="1" si="3"/>
        <v>0</v>
      </c>
      <c r="K24" s="148">
        <f t="shared" ca="1" si="15"/>
        <v>0</v>
      </c>
      <c r="L24" s="148">
        <f t="shared" si="16"/>
        <v>0</v>
      </c>
      <c r="M24" s="148">
        <f t="shared" si="4"/>
        <v>0</v>
      </c>
      <c r="N24" s="148">
        <f t="shared" si="8"/>
        <v>0</v>
      </c>
      <c r="O24" s="148"/>
      <c r="P24" s="148"/>
      <c r="Q24" s="148">
        <f t="shared" si="17"/>
        <v>0</v>
      </c>
      <c r="R24" s="148">
        <f t="shared" si="18"/>
        <v>0</v>
      </c>
      <c r="S24" s="137" t="str">
        <f t="shared" si="5"/>
        <v>Y</v>
      </c>
      <c r="T24" s="275">
        <f t="shared" si="6"/>
        <v>0</v>
      </c>
      <c r="U24" s="275">
        <f t="shared" si="6"/>
        <v>0</v>
      </c>
      <c r="V24" s="275">
        <f t="shared" si="6"/>
        <v>0</v>
      </c>
      <c r="W24" s="275">
        <f t="shared" si="6"/>
        <v>0</v>
      </c>
      <c r="X24" s="275">
        <f t="shared" si="6"/>
        <v>0</v>
      </c>
      <c r="Y24" s="275">
        <f t="shared" si="6"/>
        <v>0</v>
      </c>
      <c r="Z24" s="275">
        <f t="shared" si="6"/>
        <v>0</v>
      </c>
      <c r="AA24" s="275">
        <f t="shared" si="6"/>
        <v>0</v>
      </c>
      <c r="AB24" s="275">
        <f t="shared" si="6"/>
        <v>0</v>
      </c>
      <c r="AC24" s="275">
        <f t="shared" si="6"/>
        <v>0</v>
      </c>
      <c r="AD24" s="275">
        <f t="shared" si="6"/>
        <v>0</v>
      </c>
      <c r="AE24" s="276">
        <f t="shared" si="9"/>
        <v>0</v>
      </c>
    </row>
    <row r="25" spans="1:31">
      <c r="A25" s="133">
        <f t="shared" si="10"/>
        <v>9</v>
      </c>
      <c r="B25" s="134">
        <f t="shared" si="11"/>
        <v>0</v>
      </c>
      <c r="C25" s="134">
        <f t="shared" si="12"/>
        <v>9</v>
      </c>
      <c r="D25" s="135">
        <f t="shared" ca="1" si="13"/>
        <v>46508</v>
      </c>
      <c r="E25" s="150">
        <f t="shared" si="0"/>
        <v>0</v>
      </c>
      <c r="F25" s="150" t="str">
        <f t="shared" si="1"/>
        <v>Y</v>
      </c>
      <c r="G25" s="136">
        <f t="shared" si="2"/>
        <v>0</v>
      </c>
      <c r="H25" s="148">
        <f t="shared" si="7"/>
        <v>0</v>
      </c>
      <c r="I25" s="148">
        <f t="shared" si="14"/>
        <v>0</v>
      </c>
      <c r="J25" s="148">
        <f t="shared" ca="1" si="3"/>
        <v>0</v>
      </c>
      <c r="K25" s="148">
        <f t="shared" ca="1" si="15"/>
        <v>0</v>
      </c>
      <c r="L25" s="148">
        <f t="shared" si="16"/>
        <v>0</v>
      </c>
      <c r="M25" s="148">
        <f t="shared" si="4"/>
        <v>0</v>
      </c>
      <c r="N25" s="148">
        <f t="shared" si="8"/>
        <v>0</v>
      </c>
      <c r="O25" s="148"/>
      <c r="P25" s="148"/>
      <c r="Q25" s="148">
        <f t="shared" si="17"/>
        <v>0</v>
      </c>
      <c r="R25" s="148">
        <f t="shared" si="18"/>
        <v>0</v>
      </c>
      <c r="S25" s="137" t="str">
        <f t="shared" si="5"/>
        <v>Y</v>
      </c>
      <c r="T25" s="275">
        <f t="shared" si="6"/>
        <v>0</v>
      </c>
      <c r="U25" s="275">
        <f t="shared" si="6"/>
        <v>0</v>
      </c>
      <c r="V25" s="275">
        <f t="shared" si="6"/>
        <v>0</v>
      </c>
      <c r="W25" s="275">
        <f t="shared" si="6"/>
        <v>0</v>
      </c>
      <c r="X25" s="275">
        <f t="shared" si="6"/>
        <v>0</v>
      </c>
      <c r="Y25" s="275">
        <f t="shared" si="6"/>
        <v>0</v>
      </c>
      <c r="Z25" s="275">
        <f t="shared" si="6"/>
        <v>0</v>
      </c>
      <c r="AA25" s="275">
        <f t="shared" si="6"/>
        <v>0</v>
      </c>
      <c r="AB25" s="275">
        <f t="shared" si="6"/>
        <v>0</v>
      </c>
      <c r="AC25" s="275">
        <f t="shared" si="6"/>
        <v>0</v>
      </c>
      <c r="AD25" s="275">
        <f t="shared" si="6"/>
        <v>0</v>
      </c>
      <c r="AE25" s="276">
        <f t="shared" si="9"/>
        <v>0</v>
      </c>
    </row>
    <row r="26" spans="1:31">
      <c r="A26" s="133">
        <f t="shared" si="10"/>
        <v>10</v>
      </c>
      <c r="B26" s="134">
        <f t="shared" si="11"/>
        <v>0</v>
      </c>
      <c r="C26" s="134">
        <f t="shared" si="12"/>
        <v>10</v>
      </c>
      <c r="D26" s="135">
        <f t="shared" ca="1" si="13"/>
        <v>46539</v>
      </c>
      <c r="E26" s="150">
        <f t="shared" si="0"/>
        <v>0</v>
      </c>
      <c r="F26" s="150" t="str">
        <f t="shared" si="1"/>
        <v>Y</v>
      </c>
      <c r="G26" s="136">
        <f t="shared" si="2"/>
        <v>0</v>
      </c>
      <c r="H26" s="148">
        <f t="shared" si="7"/>
        <v>0</v>
      </c>
      <c r="I26" s="148">
        <f t="shared" si="14"/>
        <v>0</v>
      </c>
      <c r="J26" s="148">
        <f t="shared" ca="1" si="3"/>
        <v>0</v>
      </c>
      <c r="K26" s="148">
        <f t="shared" ca="1" si="15"/>
        <v>0</v>
      </c>
      <c r="L26" s="148">
        <f t="shared" si="16"/>
        <v>0</v>
      </c>
      <c r="M26" s="148">
        <f t="shared" si="4"/>
        <v>0</v>
      </c>
      <c r="N26" s="148">
        <f t="shared" si="8"/>
        <v>0</v>
      </c>
      <c r="O26" s="148"/>
      <c r="P26" s="148"/>
      <c r="Q26" s="148">
        <f t="shared" si="17"/>
        <v>0</v>
      </c>
      <c r="R26" s="148">
        <f t="shared" si="18"/>
        <v>0</v>
      </c>
      <c r="S26" s="137" t="str">
        <f t="shared" si="5"/>
        <v>Y</v>
      </c>
      <c r="T26" s="275">
        <f t="shared" si="6"/>
        <v>0</v>
      </c>
      <c r="U26" s="275">
        <f t="shared" si="6"/>
        <v>0</v>
      </c>
      <c r="V26" s="275">
        <f t="shared" si="6"/>
        <v>0</v>
      </c>
      <c r="W26" s="275">
        <f t="shared" si="6"/>
        <v>0</v>
      </c>
      <c r="X26" s="275">
        <f t="shared" si="6"/>
        <v>0</v>
      </c>
      <c r="Y26" s="275">
        <f t="shared" si="6"/>
        <v>0</v>
      </c>
      <c r="Z26" s="275">
        <f t="shared" si="6"/>
        <v>0</v>
      </c>
      <c r="AA26" s="275">
        <f t="shared" si="6"/>
        <v>0</v>
      </c>
      <c r="AB26" s="275">
        <f t="shared" si="6"/>
        <v>0</v>
      </c>
      <c r="AC26" s="275">
        <f t="shared" si="6"/>
        <v>0</v>
      </c>
      <c r="AD26" s="275">
        <f t="shared" si="6"/>
        <v>0</v>
      </c>
      <c r="AE26" s="276">
        <f t="shared" si="9"/>
        <v>0</v>
      </c>
    </row>
    <row r="27" spans="1:31">
      <c r="A27" s="133">
        <f t="shared" si="10"/>
        <v>11</v>
      </c>
      <c r="B27" s="134">
        <f t="shared" si="11"/>
        <v>0</v>
      </c>
      <c r="C27" s="134">
        <f t="shared" si="12"/>
        <v>11</v>
      </c>
      <c r="D27" s="135">
        <f t="shared" ca="1" si="13"/>
        <v>46569</v>
      </c>
      <c r="E27" s="150">
        <f t="shared" si="0"/>
        <v>0</v>
      </c>
      <c r="F27" s="150" t="str">
        <f t="shared" si="1"/>
        <v>Y</v>
      </c>
      <c r="G27" s="136">
        <f t="shared" si="2"/>
        <v>0</v>
      </c>
      <c r="H27" s="148">
        <f t="shared" si="7"/>
        <v>0</v>
      </c>
      <c r="I27" s="148">
        <f t="shared" si="14"/>
        <v>0</v>
      </c>
      <c r="J27" s="148">
        <f t="shared" ca="1" si="3"/>
        <v>0</v>
      </c>
      <c r="K27" s="148">
        <f t="shared" ca="1" si="15"/>
        <v>0</v>
      </c>
      <c r="L27" s="148">
        <f t="shared" si="16"/>
        <v>0</v>
      </c>
      <c r="M27" s="148">
        <f t="shared" si="4"/>
        <v>0</v>
      </c>
      <c r="N27" s="148">
        <f t="shared" si="8"/>
        <v>0</v>
      </c>
      <c r="O27" s="148"/>
      <c r="P27" s="148"/>
      <c r="Q27" s="148">
        <f t="shared" si="17"/>
        <v>0</v>
      </c>
      <c r="R27" s="148">
        <f t="shared" si="18"/>
        <v>0</v>
      </c>
      <c r="S27" s="137" t="str">
        <f t="shared" si="5"/>
        <v>Y</v>
      </c>
      <c r="T27" s="275">
        <f t="shared" si="6"/>
        <v>0</v>
      </c>
      <c r="U27" s="275">
        <f t="shared" si="6"/>
        <v>0</v>
      </c>
      <c r="V27" s="275">
        <f t="shared" si="6"/>
        <v>0</v>
      </c>
      <c r="W27" s="275">
        <f t="shared" si="6"/>
        <v>0</v>
      </c>
      <c r="X27" s="275">
        <f t="shared" si="6"/>
        <v>0</v>
      </c>
      <c r="Y27" s="275">
        <f t="shared" si="6"/>
        <v>0</v>
      </c>
      <c r="Z27" s="275">
        <f t="shared" si="6"/>
        <v>0</v>
      </c>
      <c r="AA27" s="275">
        <f t="shared" si="6"/>
        <v>0</v>
      </c>
      <c r="AB27" s="275">
        <f t="shared" si="6"/>
        <v>0</v>
      </c>
      <c r="AC27" s="275">
        <f t="shared" si="6"/>
        <v>0</v>
      </c>
      <c r="AD27" s="275">
        <f t="shared" si="6"/>
        <v>0</v>
      </c>
      <c r="AE27" s="276">
        <f t="shared" si="9"/>
        <v>0</v>
      </c>
    </row>
    <row r="28" spans="1:31">
      <c r="A28" s="133">
        <f t="shared" si="10"/>
        <v>12</v>
      </c>
      <c r="B28" s="134">
        <f t="shared" si="11"/>
        <v>0</v>
      </c>
      <c r="C28" s="134">
        <f t="shared" si="12"/>
        <v>12</v>
      </c>
      <c r="D28" s="135">
        <f t="shared" ca="1" si="13"/>
        <v>46600</v>
      </c>
      <c r="E28" s="150">
        <f t="shared" si="0"/>
        <v>0</v>
      </c>
      <c r="F28" s="150" t="str">
        <f t="shared" si="1"/>
        <v>Y</v>
      </c>
      <c r="G28" s="136">
        <f t="shared" si="2"/>
        <v>0</v>
      </c>
      <c r="H28" s="148">
        <f t="shared" si="7"/>
        <v>0</v>
      </c>
      <c r="I28" s="148">
        <f t="shared" si="14"/>
        <v>0</v>
      </c>
      <c r="J28" s="148">
        <f t="shared" ca="1" si="3"/>
        <v>0</v>
      </c>
      <c r="K28" s="148">
        <f t="shared" ca="1" si="15"/>
        <v>0</v>
      </c>
      <c r="L28" s="148">
        <f t="shared" si="16"/>
        <v>0</v>
      </c>
      <c r="M28" s="148">
        <f t="shared" si="4"/>
        <v>0</v>
      </c>
      <c r="N28" s="148">
        <f t="shared" si="8"/>
        <v>0</v>
      </c>
      <c r="O28" s="148"/>
      <c r="P28" s="148"/>
      <c r="Q28" s="148">
        <f t="shared" si="17"/>
        <v>0</v>
      </c>
      <c r="R28" s="148">
        <f t="shared" si="18"/>
        <v>0</v>
      </c>
      <c r="S28" s="137" t="str">
        <f t="shared" si="5"/>
        <v>Y</v>
      </c>
      <c r="T28" s="275">
        <f t="shared" si="6"/>
        <v>0</v>
      </c>
      <c r="U28" s="275">
        <f t="shared" si="6"/>
        <v>0</v>
      </c>
      <c r="V28" s="275">
        <f t="shared" si="6"/>
        <v>0</v>
      </c>
      <c r="W28" s="275">
        <f t="shared" si="6"/>
        <v>0</v>
      </c>
      <c r="X28" s="275">
        <f t="shared" si="6"/>
        <v>0</v>
      </c>
      <c r="Y28" s="275">
        <f t="shared" si="6"/>
        <v>0</v>
      </c>
      <c r="Z28" s="275">
        <f t="shared" si="6"/>
        <v>0</v>
      </c>
      <c r="AA28" s="275">
        <f t="shared" si="6"/>
        <v>0</v>
      </c>
      <c r="AB28" s="275">
        <f t="shared" si="6"/>
        <v>0</v>
      </c>
      <c r="AC28" s="275">
        <f t="shared" si="6"/>
        <v>0</v>
      </c>
      <c r="AD28" s="275">
        <f t="shared" si="6"/>
        <v>0</v>
      </c>
      <c r="AE28" s="276">
        <f t="shared" si="9"/>
        <v>0</v>
      </c>
    </row>
    <row r="29" spans="1:31">
      <c r="A29" s="133">
        <f t="shared" si="10"/>
        <v>13</v>
      </c>
      <c r="B29" s="134">
        <f t="shared" si="11"/>
        <v>1</v>
      </c>
      <c r="C29" s="134">
        <f t="shared" si="12"/>
        <v>1</v>
      </c>
      <c r="D29" s="135">
        <f t="shared" ca="1" si="13"/>
        <v>46631</v>
      </c>
      <c r="E29" s="150">
        <f t="shared" si="0"/>
        <v>0</v>
      </c>
      <c r="F29" s="150" t="str">
        <f t="shared" si="1"/>
        <v>Y</v>
      </c>
      <c r="G29" s="136">
        <f t="shared" si="2"/>
        <v>0</v>
      </c>
      <c r="H29" s="148">
        <f t="shared" si="7"/>
        <v>0</v>
      </c>
      <c r="I29" s="148">
        <f t="shared" si="14"/>
        <v>0</v>
      </c>
      <c r="J29" s="148">
        <f t="shared" ca="1" si="3"/>
        <v>0</v>
      </c>
      <c r="K29" s="148">
        <f t="shared" ca="1" si="15"/>
        <v>0</v>
      </c>
      <c r="L29" s="148">
        <f t="shared" si="16"/>
        <v>0</v>
      </c>
      <c r="M29" s="148">
        <f t="shared" si="4"/>
        <v>0</v>
      </c>
      <c r="N29" s="148">
        <f t="shared" si="8"/>
        <v>0</v>
      </c>
      <c r="O29" s="148"/>
      <c r="P29" s="148"/>
      <c r="Q29" s="148">
        <f t="shared" si="17"/>
        <v>0</v>
      </c>
      <c r="R29" s="148">
        <f t="shared" si="18"/>
        <v>0</v>
      </c>
      <c r="S29" s="137" t="str">
        <f t="shared" si="5"/>
        <v>Y</v>
      </c>
      <c r="T29" s="275">
        <f t="shared" si="6"/>
        <v>0</v>
      </c>
      <c r="U29" s="275">
        <f t="shared" si="6"/>
        <v>0</v>
      </c>
      <c r="V29" s="275">
        <f t="shared" si="6"/>
        <v>0</v>
      </c>
      <c r="W29" s="275">
        <f t="shared" si="6"/>
        <v>0</v>
      </c>
      <c r="X29" s="275">
        <f t="shared" si="6"/>
        <v>0</v>
      </c>
      <c r="Y29" s="275">
        <f t="shared" si="6"/>
        <v>0</v>
      </c>
      <c r="Z29" s="275">
        <f t="shared" si="6"/>
        <v>0</v>
      </c>
      <c r="AA29" s="275">
        <f t="shared" si="6"/>
        <v>0</v>
      </c>
      <c r="AB29" s="275">
        <f t="shared" si="6"/>
        <v>0</v>
      </c>
      <c r="AC29" s="275">
        <f t="shared" si="6"/>
        <v>0</v>
      </c>
      <c r="AD29" s="275">
        <f t="shared" si="6"/>
        <v>0</v>
      </c>
      <c r="AE29" s="276">
        <f t="shared" si="9"/>
        <v>0</v>
      </c>
    </row>
    <row r="30" spans="1:31">
      <c r="A30" s="133">
        <f t="shared" si="10"/>
        <v>14</v>
      </c>
      <c r="B30" s="134">
        <f t="shared" si="11"/>
        <v>1</v>
      </c>
      <c r="C30" s="134">
        <f t="shared" si="12"/>
        <v>2</v>
      </c>
      <c r="D30" s="135">
        <f t="shared" ca="1" si="13"/>
        <v>46661</v>
      </c>
      <c r="E30" s="150">
        <f t="shared" si="0"/>
        <v>0</v>
      </c>
      <c r="F30" s="150" t="str">
        <f t="shared" si="1"/>
        <v>Y</v>
      </c>
      <c r="G30" s="136">
        <f t="shared" si="2"/>
        <v>0</v>
      </c>
      <c r="H30" s="148">
        <f t="shared" si="7"/>
        <v>0</v>
      </c>
      <c r="I30" s="148">
        <f t="shared" si="14"/>
        <v>0</v>
      </c>
      <c r="J30" s="148">
        <f t="shared" ca="1" si="3"/>
        <v>0</v>
      </c>
      <c r="K30" s="148">
        <f t="shared" ca="1" si="15"/>
        <v>0</v>
      </c>
      <c r="L30" s="148">
        <f t="shared" si="16"/>
        <v>0</v>
      </c>
      <c r="M30" s="148">
        <f t="shared" si="4"/>
        <v>0</v>
      </c>
      <c r="N30" s="148">
        <f t="shared" si="8"/>
        <v>0</v>
      </c>
      <c r="O30" s="148"/>
      <c r="P30" s="148"/>
      <c r="Q30" s="148">
        <f t="shared" si="17"/>
        <v>0</v>
      </c>
      <c r="R30" s="148">
        <f t="shared" si="18"/>
        <v>0</v>
      </c>
      <c r="S30" s="137" t="str">
        <f t="shared" si="5"/>
        <v>Y</v>
      </c>
      <c r="T30" s="275">
        <f t="shared" si="6"/>
        <v>0</v>
      </c>
      <c r="U30" s="275">
        <f t="shared" si="6"/>
        <v>0</v>
      </c>
      <c r="V30" s="275">
        <f t="shared" si="6"/>
        <v>0</v>
      </c>
      <c r="W30" s="275">
        <f t="shared" si="6"/>
        <v>0</v>
      </c>
      <c r="X30" s="275">
        <f t="shared" si="6"/>
        <v>0</v>
      </c>
      <c r="Y30" s="275">
        <f t="shared" si="6"/>
        <v>0</v>
      </c>
      <c r="Z30" s="275">
        <f t="shared" si="6"/>
        <v>0</v>
      </c>
      <c r="AA30" s="275">
        <f t="shared" si="6"/>
        <v>0</v>
      </c>
      <c r="AB30" s="275">
        <f t="shared" si="6"/>
        <v>0</v>
      </c>
      <c r="AC30" s="275">
        <f t="shared" si="6"/>
        <v>0</v>
      </c>
      <c r="AD30" s="275">
        <f t="shared" si="6"/>
        <v>0</v>
      </c>
      <c r="AE30" s="276">
        <f t="shared" si="9"/>
        <v>0</v>
      </c>
    </row>
    <row r="31" spans="1:31">
      <c r="A31" s="133">
        <f t="shared" si="10"/>
        <v>15</v>
      </c>
      <c r="B31" s="134">
        <f t="shared" si="11"/>
        <v>1</v>
      </c>
      <c r="C31" s="134">
        <f t="shared" si="12"/>
        <v>3</v>
      </c>
      <c r="D31" s="135">
        <f t="shared" ca="1" si="13"/>
        <v>46692</v>
      </c>
      <c r="E31" s="150">
        <f t="shared" si="0"/>
        <v>0</v>
      </c>
      <c r="F31" s="150" t="str">
        <f t="shared" si="1"/>
        <v>Y</v>
      </c>
      <c r="G31" s="136">
        <f t="shared" si="2"/>
        <v>0</v>
      </c>
      <c r="H31" s="148">
        <f t="shared" si="7"/>
        <v>0</v>
      </c>
      <c r="I31" s="148">
        <f t="shared" si="14"/>
        <v>0</v>
      </c>
      <c r="J31" s="148">
        <f t="shared" ca="1" si="3"/>
        <v>0</v>
      </c>
      <c r="K31" s="148">
        <f t="shared" ca="1" si="15"/>
        <v>0</v>
      </c>
      <c r="L31" s="148">
        <f t="shared" si="16"/>
        <v>0</v>
      </c>
      <c r="M31" s="148">
        <f t="shared" si="4"/>
        <v>0</v>
      </c>
      <c r="N31" s="148">
        <f t="shared" si="8"/>
        <v>0</v>
      </c>
      <c r="O31" s="148"/>
      <c r="P31" s="148"/>
      <c r="Q31" s="148">
        <f t="shared" si="17"/>
        <v>0</v>
      </c>
      <c r="R31" s="148">
        <f t="shared" si="18"/>
        <v>0</v>
      </c>
      <c r="S31" s="137" t="str">
        <f t="shared" si="5"/>
        <v>Y</v>
      </c>
      <c r="T31" s="275">
        <f t="shared" si="6"/>
        <v>0</v>
      </c>
      <c r="U31" s="275">
        <f t="shared" si="6"/>
        <v>0</v>
      </c>
      <c r="V31" s="275">
        <f t="shared" si="6"/>
        <v>0</v>
      </c>
      <c r="W31" s="275">
        <f t="shared" si="6"/>
        <v>0</v>
      </c>
      <c r="X31" s="275">
        <f t="shared" si="6"/>
        <v>0</v>
      </c>
      <c r="Y31" s="275">
        <f t="shared" si="6"/>
        <v>0</v>
      </c>
      <c r="Z31" s="275">
        <f t="shared" si="6"/>
        <v>0</v>
      </c>
      <c r="AA31" s="275">
        <f t="shared" si="6"/>
        <v>0</v>
      </c>
      <c r="AB31" s="275">
        <f t="shared" si="6"/>
        <v>0</v>
      </c>
      <c r="AC31" s="275">
        <f t="shared" si="6"/>
        <v>0</v>
      </c>
      <c r="AD31" s="275">
        <f t="shared" si="6"/>
        <v>0</v>
      </c>
      <c r="AE31" s="276">
        <f t="shared" si="9"/>
        <v>0</v>
      </c>
    </row>
    <row r="32" spans="1:31">
      <c r="A32" s="133">
        <f t="shared" si="10"/>
        <v>16</v>
      </c>
      <c r="B32" s="134">
        <f t="shared" si="11"/>
        <v>1</v>
      </c>
      <c r="C32" s="134">
        <f t="shared" si="12"/>
        <v>4</v>
      </c>
      <c r="D32" s="135">
        <f t="shared" ca="1" si="13"/>
        <v>46722</v>
      </c>
      <c r="E32" s="150">
        <f t="shared" si="0"/>
        <v>0</v>
      </c>
      <c r="F32" s="150" t="str">
        <f t="shared" si="1"/>
        <v>Y</v>
      </c>
      <c r="G32" s="136">
        <f t="shared" si="2"/>
        <v>0</v>
      </c>
      <c r="H32" s="148">
        <f t="shared" si="7"/>
        <v>0</v>
      </c>
      <c r="I32" s="148">
        <f t="shared" si="14"/>
        <v>0</v>
      </c>
      <c r="J32" s="148">
        <f t="shared" ca="1" si="3"/>
        <v>0</v>
      </c>
      <c r="K32" s="148">
        <f t="shared" ca="1" si="15"/>
        <v>0</v>
      </c>
      <c r="L32" s="148">
        <f t="shared" si="16"/>
        <v>0</v>
      </c>
      <c r="M32" s="148">
        <f t="shared" si="4"/>
        <v>0</v>
      </c>
      <c r="N32" s="148">
        <f t="shared" si="8"/>
        <v>0</v>
      </c>
      <c r="O32" s="148"/>
      <c r="P32" s="148"/>
      <c r="Q32" s="148">
        <f t="shared" si="17"/>
        <v>0</v>
      </c>
      <c r="R32" s="148">
        <f t="shared" si="18"/>
        <v>0</v>
      </c>
      <c r="S32" s="137" t="str">
        <f t="shared" si="5"/>
        <v>Y</v>
      </c>
      <c r="T32" s="275">
        <f t="shared" si="6"/>
        <v>0</v>
      </c>
      <c r="U32" s="275">
        <f t="shared" si="6"/>
        <v>0</v>
      </c>
      <c r="V32" s="275">
        <f t="shared" si="6"/>
        <v>0</v>
      </c>
      <c r="W32" s="275">
        <f t="shared" si="6"/>
        <v>0</v>
      </c>
      <c r="X32" s="275">
        <f t="shared" si="6"/>
        <v>0</v>
      </c>
      <c r="Y32" s="275">
        <f t="shared" si="6"/>
        <v>0</v>
      </c>
      <c r="Z32" s="275">
        <f t="shared" si="6"/>
        <v>0</v>
      </c>
      <c r="AA32" s="275">
        <f t="shared" si="6"/>
        <v>0</v>
      </c>
      <c r="AB32" s="275">
        <f t="shared" si="6"/>
        <v>0</v>
      </c>
      <c r="AC32" s="275">
        <f t="shared" si="6"/>
        <v>0</v>
      </c>
      <c r="AD32" s="275">
        <f t="shared" si="6"/>
        <v>0</v>
      </c>
      <c r="AE32" s="276">
        <f t="shared" si="9"/>
        <v>0</v>
      </c>
    </row>
    <row r="33" spans="1:31">
      <c r="A33" s="133">
        <f t="shared" si="10"/>
        <v>17</v>
      </c>
      <c r="B33" s="134">
        <f t="shared" si="11"/>
        <v>1</v>
      </c>
      <c r="C33" s="134">
        <f t="shared" si="12"/>
        <v>5</v>
      </c>
      <c r="D33" s="135">
        <f t="shared" ca="1" si="13"/>
        <v>46753</v>
      </c>
      <c r="E33" s="150">
        <f t="shared" si="0"/>
        <v>0</v>
      </c>
      <c r="F33" s="150" t="str">
        <f t="shared" si="1"/>
        <v>Y</v>
      </c>
      <c r="G33" s="136">
        <f t="shared" si="2"/>
        <v>0</v>
      </c>
      <c r="H33" s="148">
        <f t="shared" si="7"/>
        <v>0</v>
      </c>
      <c r="I33" s="148">
        <f t="shared" si="14"/>
        <v>0</v>
      </c>
      <c r="J33" s="148">
        <f t="shared" ca="1" si="3"/>
        <v>0</v>
      </c>
      <c r="K33" s="148">
        <f t="shared" ca="1" si="15"/>
        <v>0</v>
      </c>
      <c r="L33" s="148">
        <f t="shared" si="16"/>
        <v>0</v>
      </c>
      <c r="M33" s="148">
        <f t="shared" si="4"/>
        <v>0</v>
      </c>
      <c r="N33" s="148">
        <f t="shared" si="8"/>
        <v>0</v>
      </c>
      <c r="O33" s="148"/>
      <c r="P33" s="148"/>
      <c r="Q33" s="148">
        <f t="shared" si="17"/>
        <v>0</v>
      </c>
      <c r="R33" s="148">
        <f t="shared" si="18"/>
        <v>0</v>
      </c>
      <c r="S33" s="137" t="str">
        <f t="shared" si="5"/>
        <v>Y</v>
      </c>
      <c r="T33" s="275">
        <f t="shared" si="6"/>
        <v>0</v>
      </c>
      <c r="U33" s="275">
        <f t="shared" si="6"/>
        <v>0</v>
      </c>
      <c r="V33" s="275">
        <f t="shared" si="6"/>
        <v>0</v>
      </c>
      <c r="W33" s="275">
        <f t="shared" si="6"/>
        <v>0</v>
      </c>
      <c r="X33" s="275">
        <f t="shared" si="6"/>
        <v>0</v>
      </c>
      <c r="Y33" s="275">
        <f t="shared" si="6"/>
        <v>0</v>
      </c>
      <c r="Z33" s="275">
        <f t="shared" si="6"/>
        <v>0</v>
      </c>
      <c r="AA33" s="275">
        <f t="shared" si="6"/>
        <v>0</v>
      </c>
      <c r="AB33" s="275">
        <f t="shared" si="6"/>
        <v>0</v>
      </c>
      <c r="AC33" s="275">
        <f t="shared" si="6"/>
        <v>0</v>
      </c>
      <c r="AD33" s="275">
        <f t="shared" si="6"/>
        <v>0</v>
      </c>
      <c r="AE33" s="276">
        <f t="shared" si="9"/>
        <v>0</v>
      </c>
    </row>
    <row r="34" spans="1:31">
      <c r="A34" s="133">
        <f t="shared" si="10"/>
        <v>18</v>
      </c>
      <c r="B34" s="134">
        <f t="shared" si="11"/>
        <v>1</v>
      </c>
      <c r="C34" s="134">
        <f t="shared" si="12"/>
        <v>6</v>
      </c>
      <c r="D34" s="135">
        <f t="shared" ca="1" si="13"/>
        <v>46784</v>
      </c>
      <c r="E34" s="150">
        <f t="shared" si="0"/>
        <v>0</v>
      </c>
      <c r="F34" s="150" t="str">
        <f t="shared" si="1"/>
        <v>Y</v>
      </c>
      <c r="G34" s="136">
        <f t="shared" si="2"/>
        <v>0</v>
      </c>
      <c r="H34" s="148">
        <f t="shared" si="7"/>
        <v>0</v>
      </c>
      <c r="I34" s="148">
        <f t="shared" si="14"/>
        <v>0</v>
      </c>
      <c r="J34" s="148">
        <f t="shared" ca="1" si="3"/>
        <v>0</v>
      </c>
      <c r="K34" s="148">
        <f t="shared" ca="1" si="15"/>
        <v>0</v>
      </c>
      <c r="L34" s="148">
        <f t="shared" si="16"/>
        <v>0</v>
      </c>
      <c r="M34" s="148">
        <f t="shared" si="4"/>
        <v>0</v>
      </c>
      <c r="N34" s="148">
        <f t="shared" si="8"/>
        <v>0</v>
      </c>
      <c r="O34" s="148"/>
      <c r="P34" s="148"/>
      <c r="Q34" s="148">
        <f t="shared" si="17"/>
        <v>0</v>
      </c>
      <c r="R34" s="148">
        <f t="shared" si="18"/>
        <v>0</v>
      </c>
      <c r="S34" s="137" t="str">
        <f t="shared" si="5"/>
        <v>Y</v>
      </c>
      <c r="T34" s="275">
        <f t="shared" si="6"/>
        <v>0</v>
      </c>
      <c r="U34" s="275">
        <f t="shared" si="6"/>
        <v>0</v>
      </c>
      <c r="V34" s="275">
        <f t="shared" si="6"/>
        <v>0</v>
      </c>
      <c r="W34" s="275">
        <f t="shared" si="6"/>
        <v>0</v>
      </c>
      <c r="X34" s="275">
        <f t="shared" si="6"/>
        <v>0</v>
      </c>
      <c r="Y34" s="275">
        <f t="shared" si="6"/>
        <v>0</v>
      </c>
      <c r="Z34" s="275">
        <f t="shared" si="6"/>
        <v>0</v>
      </c>
      <c r="AA34" s="275">
        <f t="shared" si="6"/>
        <v>0</v>
      </c>
      <c r="AB34" s="275">
        <f t="shared" si="6"/>
        <v>0</v>
      </c>
      <c r="AC34" s="275">
        <f t="shared" si="6"/>
        <v>0</v>
      </c>
      <c r="AD34" s="275">
        <f t="shared" si="6"/>
        <v>0</v>
      </c>
      <c r="AE34" s="276">
        <f t="shared" si="9"/>
        <v>0</v>
      </c>
    </row>
    <row r="35" spans="1:31">
      <c r="A35" s="133">
        <f t="shared" si="10"/>
        <v>19</v>
      </c>
      <c r="B35" s="134">
        <f t="shared" si="11"/>
        <v>1</v>
      </c>
      <c r="C35" s="134">
        <f t="shared" si="12"/>
        <v>7</v>
      </c>
      <c r="D35" s="135">
        <f t="shared" ca="1" si="13"/>
        <v>46813</v>
      </c>
      <c r="E35" s="150">
        <f t="shared" si="0"/>
        <v>0</v>
      </c>
      <c r="F35" s="150" t="str">
        <f t="shared" si="1"/>
        <v>Y</v>
      </c>
      <c r="G35" s="136">
        <f t="shared" si="2"/>
        <v>0</v>
      </c>
      <c r="H35" s="148">
        <f t="shared" si="7"/>
        <v>0</v>
      </c>
      <c r="I35" s="148">
        <f t="shared" si="14"/>
        <v>0</v>
      </c>
      <c r="J35" s="148">
        <f t="shared" ca="1" si="3"/>
        <v>0</v>
      </c>
      <c r="K35" s="148">
        <f t="shared" ca="1" si="15"/>
        <v>0</v>
      </c>
      <c r="L35" s="148">
        <f t="shared" si="16"/>
        <v>0</v>
      </c>
      <c r="M35" s="148">
        <f t="shared" si="4"/>
        <v>0</v>
      </c>
      <c r="N35" s="148">
        <f t="shared" si="8"/>
        <v>0</v>
      </c>
      <c r="O35" s="148"/>
      <c r="P35" s="148"/>
      <c r="Q35" s="148">
        <f t="shared" si="17"/>
        <v>0</v>
      </c>
      <c r="R35" s="148">
        <f t="shared" si="18"/>
        <v>0</v>
      </c>
      <c r="S35" s="137" t="str">
        <f t="shared" si="5"/>
        <v>Y</v>
      </c>
      <c r="T35" s="275">
        <f t="shared" si="6"/>
        <v>0</v>
      </c>
      <c r="U35" s="275">
        <f t="shared" si="6"/>
        <v>0</v>
      </c>
      <c r="V35" s="275">
        <f t="shared" si="6"/>
        <v>0</v>
      </c>
      <c r="W35" s="275">
        <f t="shared" si="6"/>
        <v>0</v>
      </c>
      <c r="X35" s="275">
        <f t="shared" si="6"/>
        <v>0</v>
      </c>
      <c r="Y35" s="275">
        <f t="shared" si="6"/>
        <v>0</v>
      </c>
      <c r="Z35" s="275">
        <f t="shared" si="6"/>
        <v>0</v>
      </c>
      <c r="AA35" s="275">
        <f t="shared" si="6"/>
        <v>0</v>
      </c>
      <c r="AB35" s="275">
        <f t="shared" si="6"/>
        <v>0</v>
      </c>
      <c r="AC35" s="275">
        <f t="shared" si="6"/>
        <v>0</v>
      </c>
      <c r="AD35" s="275">
        <f t="shared" si="6"/>
        <v>0</v>
      </c>
      <c r="AE35" s="276">
        <f t="shared" si="9"/>
        <v>0</v>
      </c>
    </row>
    <row r="36" spans="1:31">
      <c r="A36" s="133">
        <f t="shared" si="10"/>
        <v>20</v>
      </c>
      <c r="B36" s="134">
        <f t="shared" si="11"/>
        <v>1</v>
      </c>
      <c r="C36" s="134">
        <f t="shared" si="12"/>
        <v>8</v>
      </c>
      <c r="D36" s="135">
        <f t="shared" ca="1" si="13"/>
        <v>46844</v>
      </c>
      <c r="E36" s="150">
        <f t="shared" si="0"/>
        <v>0</v>
      </c>
      <c r="F36" s="150" t="str">
        <f t="shared" si="1"/>
        <v>Y</v>
      </c>
      <c r="G36" s="136">
        <f t="shared" si="2"/>
        <v>0</v>
      </c>
      <c r="H36" s="148">
        <f t="shared" si="7"/>
        <v>0</v>
      </c>
      <c r="I36" s="148">
        <f t="shared" si="14"/>
        <v>0</v>
      </c>
      <c r="J36" s="148">
        <f t="shared" ca="1" si="3"/>
        <v>0</v>
      </c>
      <c r="K36" s="148">
        <f t="shared" ca="1" si="15"/>
        <v>0</v>
      </c>
      <c r="L36" s="148">
        <f t="shared" si="16"/>
        <v>0</v>
      </c>
      <c r="M36" s="148">
        <f t="shared" si="4"/>
        <v>0</v>
      </c>
      <c r="N36" s="148">
        <f t="shared" si="8"/>
        <v>0</v>
      </c>
      <c r="O36" s="148"/>
      <c r="P36" s="148"/>
      <c r="Q36" s="148">
        <f t="shared" si="17"/>
        <v>0</v>
      </c>
      <c r="R36" s="148">
        <f t="shared" si="18"/>
        <v>0</v>
      </c>
      <c r="S36" s="137" t="str">
        <f t="shared" si="5"/>
        <v>Y</v>
      </c>
      <c r="T36" s="275">
        <f t="shared" si="6"/>
        <v>0</v>
      </c>
      <c r="U36" s="275">
        <f t="shared" si="6"/>
        <v>0</v>
      </c>
      <c r="V36" s="275">
        <f t="shared" si="6"/>
        <v>0</v>
      </c>
      <c r="W36" s="275">
        <f t="shared" si="6"/>
        <v>0</v>
      </c>
      <c r="X36" s="275">
        <f t="shared" si="6"/>
        <v>0</v>
      </c>
      <c r="Y36" s="275">
        <f t="shared" si="6"/>
        <v>0</v>
      </c>
      <c r="Z36" s="275">
        <f t="shared" si="6"/>
        <v>0</v>
      </c>
      <c r="AA36" s="275">
        <f t="shared" si="6"/>
        <v>0</v>
      </c>
      <c r="AB36" s="275">
        <f t="shared" si="6"/>
        <v>0</v>
      </c>
      <c r="AC36" s="275">
        <f t="shared" si="6"/>
        <v>0</v>
      </c>
      <c r="AD36" s="275">
        <f t="shared" si="6"/>
        <v>0</v>
      </c>
      <c r="AE36" s="276">
        <f t="shared" si="9"/>
        <v>0</v>
      </c>
    </row>
    <row r="37" spans="1:31">
      <c r="A37" s="133">
        <f t="shared" si="10"/>
        <v>21</v>
      </c>
      <c r="B37" s="134">
        <f t="shared" si="11"/>
        <v>1</v>
      </c>
      <c r="C37" s="134">
        <f t="shared" si="12"/>
        <v>9</v>
      </c>
      <c r="D37" s="135">
        <f t="shared" ca="1" si="13"/>
        <v>46874</v>
      </c>
      <c r="E37" s="150">
        <f t="shared" si="0"/>
        <v>0</v>
      </c>
      <c r="F37" s="150" t="str">
        <f t="shared" si="1"/>
        <v>Y</v>
      </c>
      <c r="G37" s="136">
        <f t="shared" si="2"/>
        <v>0</v>
      </c>
      <c r="H37" s="148">
        <f t="shared" si="7"/>
        <v>0</v>
      </c>
      <c r="I37" s="148">
        <f t="shared" si="14"/>
        <v>0</v>
      </c>
      <c r="J37" s="148">
        <f t="shared" ca="1" si="3"/>
        <v>0</v>
      </c>
      <c r="K37" s="148">
        <f t="shared" ca="1" si="15"/>
        <v>0</v>
      </c>
      <c r="L37" s="148">
        <f t="shared" si="16"/>
        <v>0</v>
      </c>
      <c r="M37" s="148">
        <f t="shared" si="4"/>
        <v>0</v>
      </c>
      <c r="N37" s="148">
        <f t="shared" si="8"/>
        <v>0</v>
      </c>
      <c r="O37" s="148"/>
      <c r="P37" s="148"/>
      <c r="Q37" s="148">
        <f t="shared" si="17"/>
        <v>0</v>
      </c>
      <c r="R37" s="148">
        <f t="shared" si="18"/>
        <v>0</v>
      </c>
      <c r="S37" s="137" t="str">
        <f t="shared" si="5"/>
        <v>Y</v>
      </c>
      <c r="T37" s="275">
        <f t="shared" si="6"/>
        <v>0</v>
      </c>
      <c r="U37" s="275">
        <f t="shared" si="6"/>
        <v>0</v>
      </c>
      <c r="V37" s="275">
        <f t="shared" si="6"/>
        <v>0</v>
      </c>
      <c r="W37" s="275">
        <f t="shared" si="6"/>
        <v>0</v>
      </c>
      <c r="X37" s="275">
        <f t="shared" si="6"/>
        <v>0</v>
      </c>
      <c r="Y37" s="275">
        <f t="shared" si="6"/>
        <v>0</v>
      </c>
      <c r="Z37" s="275">
        <f t="shared" si="6"/>
        <v>0</v>
      </c>
      <c r="AA37" s="275">
        <f t="shared" si="6"/>
        <v>0</v>
      </c>
      <c r="AB37" s="275">
        <f t="shared" si="6"/>
        <v>0</v>
      </c>
      <c r="AC37" s="275">
        <f t="shared" si="6"/>
        <v>0</v>
      </c>
      <c r="AD37" s="275">
        <f t="shared" si="6"/>
        <v>0</v>
      </c>
      <c r="AE37" s="276">
        <f t="shared" si="9"/>
        <v>0</v>
      </c>
    </row>
    <row r="38" spans="1:31">
      <c r="A38" s="133">
        <f t="shared" si="10"/>
        <v>22</v>
      </c>
      <c r="B38" s="134">
        <f t="shared" si="11"/>
        <v>1</v>
      </c>
      <c r="C38" s="134">
        <f t="shared" si="12"/>
        <v>10</v>
      </c>
      <c r="D38" s="135">
        <f t="shared" ca="1" si="13"/>
        <v>46905</v>
      </c>
      <c r="E38" s="150">
        <f t="shared" si="0"/>
        <v>0</v>
      </c>
      <c r="F38" s="150" t="str">
        <f t="shared" si="1"/>
        <v>Y</v>
      </c>
      <c r="G38" s="136">
        <f t="shared" si="2"/>
        <v>0</v>
      </c>
      <c r="H38" s="148">
        <f t="shared" si="7"/>
        <v>0</v>
      </c>
      <c r="I38" s="148">
        <f t="shared" si="14"/>
        <v>0</v>
      </c>
      <c r="J38" s="148">
        <f t="shared" ca="1" si="3"/>
        <v>0</v>
      </c>
      <c r="K38" s="148">
        <f t="shared" ca="1" si="15"/>
        <v>0</v>
      </c>
      <c r="L38" s="148">
        <f t="shared" si="16"/>
        <v>0</v>
      </c>
      <c r="M38" s="148">
        <f t="shared" si="4"/>
        <v>0</v>
      </c>
      <c r="N38" s="148">
        <f t="shared" si="8"/>
        <v>0</v>
      </c>
      <c r="O38" s="148"/>
      <c r="P38" s="148"/>
      <c r="Q38" s="148">
        <f t="shared" si="17"/>
        <v>0</v>
      </c>
      <c r="R38" s="148">
        <f t="shared" si="18"/>
        <v>0</v>
      </c>
      <c r="S38" s="137" t="str">
        <f t="shared" si="5"/>
        <v>Y</v>
      </c>
      <c r="T38" s="275">
        <f t="shared" si="6"/>
        <v>0</v>
      </c>
      <c r="U38" s="275">
        <f t="shared" si="6"/>
        <v>0</v>
      </c>
      <c r="V38" s="275">
        <f t="shared" si="6"/>
        <v>0</v>
      </c>
      <c r="W38" s="275">
        <f t="shared" si="6"/>
        <v>0</v>
      </c>
      <c r="X38" s="275">
        <f t="shared" si="6"/>
        <v>0</v>
      </c>
      <c r="Y38" s="275">
        <f t="shared" si="6"/>
        <v>0</v>
      </c>
      <c r="Z38" s="275">
        <f t="shared" si="6"/>
        <v>0</v>
      </c>
      <c r="AA38" s="275">
        <f t="shared" si="6"/>
        <v>0</v>
      </c>
      <c r="AB38" s="275">
        <f t="shared" si="6"/>
        <v>0</v>
      </c>
      <c r="AC38" s="275">
        <f t="shared" si="6"/>
        <v>0</v>
      </c>
      <c r="AD38" s="275">
        <f t="shared" si="6"/>
        <v>0</v>
      </c>
      <c r="AE38" s="276">
        <f t="shared" si="9"/>
        <v>0</v>
      </c>
    </row>
    <row r="39" spans="1:31">
      <c r="A39" s="133">
        <f t="shared" si="10"/>
        <v>23</v>
      </c>
      <c r="B39" s="134">
        <f t="shared" si="11"/>
        <v>1</v>
      </c>
      <c r="C39" s="134">
        <f t="shared" si="12"/>
        <v>11</v>
      </c>
      <c r="D39" s="135">
        <f t="shared" ca="1" si="13"/>
        <v>46935</v>
      </c>
      <c r="E39" s="150">
        <f t="shared" si="0"/>
        <v>0</v>
      </c>
      <c r="F39" s="150" t="str">
        <f t="shared" si="1"/>
        <v>Y</v>
      </c>
      <c r="G39" s="136">
        <f t="shared" si="2"/>
        <v>0</v>
      </c>
      <c r="H39" s="148">
        <f t="shared" si="7"/>
        <v>0</v>
      </c>
      <c r="I39" s="148">
        <f t="shared" si="14"/>
        <v>0</v>
      </c>
      <c r="J39" s="148">
        <f t="shared" ca="1" si="3"/>
        <v>0</v>
      </c>
      <c r="K39" s="148">
        <f t="shared" ca="1" si="15"/>
        <v>0</v>
      </c>
      <c r="L39" s="148">
        <f t="shared" si="16"/>
        <v>0</v>
      </c>
      <c r="M39" s="148">
        <f t="shared" si="4"/>
        <v>0</v>
      </c>
      <c r="N39" s="148">
        <f t="shared" si="8"/>
        <v>0</v>
      </c>
      <c r="O39" s="148"/>
      <c r="P39" s="148"/>
      <c r="Q39" s="148">
        <f t="shared" si="17"/>
        <v>0</v>
      </c>
      <c r="R39" s="148">
        <f t="shared" si="18"/>
        <v>0</v>
      </c>
      <c r="S39" s="137" t="str">
        <f t="shared" si="5"/>
        <v>Y</v>
      </c>
      <c r="T39" s="275">
        <f t="shared" si="6"/>
        <v>0</v>
      </c>
      <c r="U39" s="275">
        <f t="shared" si="6"/>
        <v>0</v>
      </c>
      <c r="V39" s="275">
        <f t="shared" si="6"/>
        <v>0</v>
      </c>
      <c r="W39" s="275">
        <f t="shared" si="6"/>
        <v>0</v>
      </c>
      <c r="X39" s="275">
        <f t="shared" si="6"/>
        <v>0</v>
      </c>
      <c r="Y39" s="275">
        <f t="shared" si="6"/>
        <v>0</v>
      </c>
      <c r="Z39" s="275">
        <f t="shared" si="6"/>
        <v>0</v>
      </c>
      <c r="AA39" s="275">
        <f t="shared" si="6"/>
        <v>0</v>
      </c>
      <c r="AB39" s="275">
        <f t="shared" si="6"/>
        <v>0</v>
      </c>
      <c r="AC39" s="275">
        <f t="shared" si="6"/>
        <v>0</v>
      </c>
      <c r="AD39" s="275">
        <f t="shared" si="6"/>
        <v>0</v>
      </c>
      <c r="AE39" s="276">
        <f t="shared" si="9"/>
        <v>0</v>
      </c>
    </row>
    <row r="40" spans="1:31">
      <c r="A40" s="133">
        <f t="shared" si="10"/>
        <v>24</v>
      </c>
      <c r="B40" s="134">
        <f t="shared" si="11"/>
        <v>1</v>
      </c>
      <c r="C40" s="134">
        <f t="shared" si="12"/>
        <v>12</v>
      </c>
      <c r="D40" s="135">
        <f t="shared" ca="1" si="13"/>
        <v>46966</v>
      </c>
      <c r="E40" s="150">
        <f t="shared" si="0"/>
        <v>0</v>
      </c>
      <c r="F40" s="150" t="str">
        <f t="shared" si="1"/>
        <v>Y</v>
      </c>
      <c r="G40" s="136">
        <f t="shared" si="2"/>
        <v>0</v>
      </c>
      <c r="H40" s="148">
        <f t="shared" si="7"/>
        <v>0</v>
      </c>
      <c r="I40" s="148">
        <f t="shared" si="14"/>
        <v>0</v>
      </c>
      <c r="J40" s="148">
        <f t="shared" ca="1" si="3"/>
        <v>0</v>
      </c>
      <c r="K40" s="148">
        <f t="shared" ca="1" si="15"/>
        <v>0</v>
      </c>
      <c r="L40" s="148">
        <f t="shared" si="16"/>
        <v>0</v>
      </c>
      <c r="M40" s="148">
        <f t="shared" si="4"/>
        <v>0</v>
      </c>
      <c r="N40" s="148">
        <f t="shared" si="8"/>
        <v>0</v>
      </c>
      <c r="O40" s="148"/>
      <c r="P40" s="148"/>
      <c r="Q40" s="148">
        <f t="shared" si="17"/>
        <v>0</v>
      </c>
      <c r="R40" s="148">
        <f t="shared" si="18"/>
        <v>0</v>
      </c>
      <c r="S40" s="137" t="str">
        <f t="shared" si="5"/>
        <v>Y</v>
      </c>
      <c r="T40" s="275">
        <f t="shared" si="6"/>
        <v>0</v>
      </c>
      <c r="U40" s="275">
        <f t="shared" si="6"/>
        <v>0</v>
      </c>
      <c r="V40" s="275">
        <f t="shared" ref="U40:AD65" si="19">MAX(0,MIN(MAX(0,$M40),V$7)-V$6)</f>
        <v>0</v>
      </c>
      <c r="W40" s="275">
        <f t="shared" si="19"/>
        <v>0</v>
      </c>
      <c r="X40" s="275">
        <f t="shared" si="19"/>
        <v>0</v>
      </c>
      <c r="Y40" s="275">
        <f t="shared" si="19"/>
        <v>0</v>
      </c>
      <c r="Z40" s="275">
        <f t="shared" si="19"/>
        <v>0</v>
      </c>
      <c r="AA40" s="275">
        <f t="shared" si="19"/>
        <v>0</v>
      </c>
      <c r="AB40" s="275">
        <f t="shared" si="19"/>
        <v>0</v>
      </c>
      <c r="AC40" s="275">
        <f t="shared" si="19"/>
        <v>0</v>
      </c>
      <c r="AD40" s="275">
        <f t="shared" si="19"/>
        <v>0</v>
      </c>
      <c r="AE40" s="276">
        <f t="shared" si="9"/>
        <v>0</v>
      </c>
    </row>
    <row r="41" spans="1:31">
      <c r="A41" s="133">
        <f t="shared" si="10"/>
        <v>25</v>
      </c>
      <c r="B41" s="134">
        <f t="shared" si="11"/>
        <v>2</v>
      </c>
      <c r="C41" s="134">
        <f t="shared" si="12"/>
        <v>1</v>
      </c>
      <c r="D41" s="135">
        <f t="shared" ca="1" si="13"/>
        <v>46997</v>
      </c>
      <c r="E41" s="150">
        <f t="shared" si="0"/>
        <v>0</v>
      </c>
      <c r="F41" s="150" t="str">
        <f t="shared" si="1"/>
        <v>Y</v>
      </c>
      <c r="G41" s="136">
        <f t="shared" si="2"/>
        <v>0</v>
      </c>
      <c r="H41" s="148">
        <f t="shared" si="7"/>
        <v>0</v>
      </c>
      <c r="I41" s="148">
        <f t="shared" si="14"/>
        <v>0</v>
      </c>
      <c r="J41" s="148">
        <f t="shared" ca="1" si="3"/>
        <v>0</v>
      </c>
      <c r="K41" s="148">
        <f t="shared" ca="1" si="15"/>
        <v>0</v>
      </c>
      <c r="L41" s="148">
        <f t="shared" si="16"/>
        <v>0</v>
      </c>
      <c r="M41" s="148">
        <f t="shared" si="4"/>
        <v>0</v>
      </c>
      <c r="N41" s="148">
        <f t="shared" si="8"/>
        <v>0</v>
      </c>
      <c r="O41" s="148"/>
      <c r="P41" s="148"/>
      <c r="Q41" s="148">
        <f t="shared" si="17"/>
        <v>0</v>
      </c>
      <c r="R41" s="148">
        <f t="shared" si="18"/>
        <v>0</v>
      </c>
      <c r="S41" s="137" t="str">
        <f t="shared" si="5"/>
        <v>Y</v>
      </c>
      <c r="T41" s="275">
        <f t="shared" ref="T41:T104" si="20">MAX(0,MIN(MAX(0,$M41),T$7)-T$6)</f>
        <v>0</v>
      </c>
      <c r="U41" s="275">
        <f t="shared" si="19"/>
        <v>0</v>
      </c>
      <c r="V41" s="275">
        <f t="shared" si="19"/>
        <v>0</v>
      </c>
      <c r="W41" s="275">
        <f t="shared" si="19"/>
        <v>0</v>
      </c>
      <c r="X41" s="275">
        <f t="shared" si="19"/>
        <v>0</v>
      </c>
      <c r="Y41" s="275">
        <f t="shared" si="19"/>
        <v>0</v>
      </c>
      <c r="Z41" s="275">
        <f t="shared" si="19"/>
        <v>0</v>
      </c>
      <c r="AA41" s="275">
        <f t="shared" si="19"/>
        <v>0</v>
      </c>
      <c r="AB41" s="275">
        <f t="shared" si="19"/>
        <v>0</v>
      </c>
      <c r="AC41" s="275">
        <f t="shared" si="19"/>
        <v>0</v>
      </c>
      <c r="AD41" s="275">
        <f t="shared" si="19"/>
        <v>0</v>
      </c>
      <c r="AE41" s="276">
        <f t="shared" si="9"/>
        <v>0</v>
      </c>
    </row>
    <row r="42" spans="1:31">
      <c r="A42" s="133">
        <f t="shared" si="10"/>
        <v>26</v>
      </c>
      <c r="B42" s="134">
        <f t="shared" si="11"/>
        <v>2</v>
      </c>
      <c r="C42" s="134">
        <f t="shared" si="12"/>
        <v>2</v>
      </c>
      <c r="D42" s="135">
        <f t="shared" ca="1" si="13"/>
        <v>47027</v>
      </c>
      <c r="E42" s="150">
        <f t="shared" si="0"/>
        <v>0</v>
      </c>
      <c r="F42" s="150" t="str">
        <f t="shared" si="1"/>
        <v>Y</v>
      </c>
      <c r="G42" s="136">
        <f t="shared" si="2"/>
        <v>0</v>
      </c>
      <c r="H42" s="148">
        <f t="shared" si="7"/>
        <v>0</v>
      </c>
      <c r="I42" s="148">
        <f t="shared" si="14"/>
        <v>0</v>
      </c>
      <c r="J42" s="148">
        <f t="shared" ca="1" si="3"/>
        <v>0</v>
      </c>
      <c r="K42" s="148">
        <f t="shared" ca="1" si="15"/>
        <v>0</v>
      </c>
      <c r="L42" s="148">
        <f t="shared" si="16"/>
        <v>0</v>
      </c>
      <c r="M42" s="148">
        <f t="shared" si="4"/>
        <v>0</v>
      </c>
      <c r="N42" s="148">
        <f t="shared" si="8"/>
        <v>0</v>
      </c>
      <c r="O42" s="148"/>
      <c r="P42" s="148"/>
      <c r="Q42" s="148">
        <f t="shared" si="17"/>
        <v>0</v>
      </c>
      <c r="R42" s="148">
        <f t="shared" si="18"/>
        <v>0</v>
      </c>
      <c r="S42" s="137" t="str">
        <f t="shared" si="5"/>
        <v>Y</v>
      </c>
      <c r="T42" s="275">
        <f t="shared" si="20"/>
        <v>0</v>
      </c>
      <c r="U42" s="275">
        <f t="shared" si="19"/>
        <v>0</v>
      </c>
      <c r="V42" s="275">
        <f t="shared" si="19"/>
        <v>0</v>
      </c>
      <c r="W42" s="275">
        <f t="shared" si="19"/>
        <v>0</v>
      </c>
      <c r="X42" s="275">
        <f t="shared" si="19"/>
        <v>0</v>
      </c>
      <c r="Y42" s="275">
        <f t="shared" si="19"/>
        <v>0</v>
      </c>
      <c r="Z42" s="275">
        <f t="shared" si="19"/>
        <v>0</v>
      </c>
      <c r="AA42" s="275">
        <f t="shared" si="19"/>
        <v>0</v>
      </c>
      <c r="AB42" s="275">
        <f t="shared" si="19"/>
        <v>0</v>
      </c>
      <c r="AC42" s="275">
        <f t="shared" si="19"/>
        <v>0</v>
      </c>
      <c r="AD42" s="275">
        <f t="shared" si="19"/>
        <v>0</v>
      </c>
      <c r="AE42" s="276">
        <f t="shared" si="9"/>
        <v>0</v>
      </c>
    </row>
    <row r="43" spans="1:31">
      <c r="A43" s="133">
        <f t="shared" si="10"/>
        <v>27</v>
      </c>
      <c r="B43" s="134">
        <f t="shared" si="11"/>
        <v>2</v>
      </c>
      <c r="C43" s="134">
        <f t="shared" si="12"/>
        <v>3</v>
      </c>
      <c r="D43" s="135">
        <f t="shared" ca="1" si="13"/>
        <v>47058</v>
      </c>
      <c r="E43" s="150">
        <f t="shared" si="0"/>
        <v>0</v>
      </c>
      <c r="F43" s="150" t="str">
        <f t="shared" si="1"/>
        <v>Y</v>
      </c>
      <c r="G43" s="136">
        <f t="shared" si="2"/>
        <v>0</v>
      </c>
      <c r="H43" s="148">
        <f t="shared" si="7"/>
        <v>0</v>
      </c>
      <c r="I43" s="148">
        <f t="shared" si="14"/>
        <v>0</v>
      </c>
      <c r="J43" s="148">
        <f t="shared" ca="1" si="3"/>
        <v>0</v>
      </c>
      <c r="K43" s="148">
        <f t="shared" ca="1" si="15"/>
        <v>0</v>
      </c>
      <c r="L43" s="148">
        <f t="shared" si="16"/>
        <v>0</v>
      </c>
      <c r="M43" s="148">
        <f t="shared" si="4"/>
        <v>0</v>
      </c>
      <c r="N43" s="148">
        <f t="shared" si="8"/>
        <v>0</v>
      </c>
      <c r="O43" s="148"/>
      <c r="P43" s="148"/>
      <c r="Q43" s="148">
        <f t="shared" si="17"/>
        <v>0</v>
      </c>
      <c r="R43" s="148">
        <f t="shared" si="18"/>
        <v>0</v>
      </c>
      <c r="S43" s="137" t="str">
        <f t="shared" si="5"/>
        <v>Y</v>
      </c>
      <c r="T43" s="275">
        <f t="shared" si="20"/>
        <v>0</v>
      </c>
      <c r="U43" s="275">
        <f t="shared" si="19"/>
        <v>0</v>
      </c>
      <c r="V43" s="275">
        <f t="shared" si="19"/>
        <v>0</v>
      </c>
      <c r="W43" s="275">
        <f t="shared" si="19"/>
        <v>0</v>
      </c>
      <c r="X43" s="275">
        <f t="shared" si="19"/>
        <v>0</v>
      </c>
      <c r="Y43" s="275">
        <f t="shared" si="19"/>
        <v>0</v>
      </c>
      <c r="Z43" s="275">
        <f t="shared" si="19"/>
        <v>0</v>
      </c>
      <c r="AA43" s="275">
        <f t="shared" si="19"/>
        <v>0</v>
      </c>
      <c r="AB43" s="275">
        <f t="shared" si="19"/>
        <v>0</v>
      </c>
      <c r="AC43" s="275">
        <f t="shared" si="19"/>
        <v>0</v>
      </c>
      <c r="AD43" s="275">
        <f t="shared" si="19"/>
        <v>0</v>
      </c>
      <c r="AE43" s="276">
        <f t="shared" si="9"/>
        <v>0</v>
      </c>
    </row>
    <row r="44" spans="1:31">
      <c r="A44" s="133">
        <f t="shared" si="10"/>
        <v>28</v>
      </c>
      <c r="B44" s="134">
        <f t="shared" si="11"/>
        <v>2</v>
      </c>
      <c r="C44" s="134">
        <f t="shared" si="12"/>
        <v>4</v>
      </c>
      <c r="D44" s="135">
        <f t="shared" ca="1" si="13"/>
        <v>47088</v>
      </c>
      <c r="E44" s="150">
        <f t="shared" si="0"/>
        <v>0</v>
      </c>
      <c r="F44" s="150" t="str">
        <f t="shared" si="1"/>
        <v>Y</v>
      </c>
      <c r="G44" s="136">
        <f t="shared" si="2"/>
        <v>0</v>
      </c>
      <c r="H44" s="148">
        <f t="shared" si="7"/>
        <v>0</v>
      </c>
      <c r="I44" s="148">
        <f t="shared" si="14"/>
        <v>0</v>
      </c>
      <c r="J44" s="148">
        <f t="shared" ca="1" si="3"/>
        <v>0</v>
      </c>
      <c r="K44" s="148">
        <f t="shared" ca="1" si="15"/>
        <v>0</v>
      </c>
      <c r="L44" s="148">
        <f t="shared" si="16"/>
        <v>0</v>
      </c>
      <c r="M44" s="148">
        <f t="shared" si="4"/>
        <v>0</v>
      </c>
      <c r="N44" s="148">
        <f t="shared" si="8"/>
        <v>0</v>
      </c>
      <c r="O44" s="148"/>
      <c r="P44" s="148"/>
      <c r="Q44" s="148">
        <f t="shared" si="17"/>
        <v>0</v>
      </c>
      <c r="R44" s="148">
        <f t="shared" si="18"/>
        <v>0</v>
      </c>
      <c r="S44" s="137" t="str">
        <f t="shared" si="5"/>
        <v>Y</v>
      </c>
      <c r="T44" s="275">
        <f t="shared" si="20"/>
        <v>0</v>
      </c>
      <c r="U44" s="275">
        <f t="shared" si="19"/>
        <v>0</v>
      </c>
      <c r="V44" s="275">
        <f t="shared" si="19"/>
        <v>0</v>
      </c>
      <c r="W44" s="275">
        <f t="shared" si="19"/>
        <v>0</v>
      </c>
      <c r="X44" s="275">
        <f t="shared" si="19"/>
        <v>0</v>
      </c>
      <c r="Y44" s="275">
        <f t="shared" si="19"/>
        <v>0</v>
      </c>
      <c r="Z44" s="275">
        <f t="shared" si="19"/>
        <v>0</v>
      </c>
      <c r="AA44" s="275">
        <f t="shared" si="19"/>
        <v>0</v>
      </c>
      <c r="AB44" s="275">
        <f t="shared" si="19"/>
        <v>0</v>
      </c>
      <c r="AC44" s="275">
        <f t="shared" si="19"/>
        <v>0</v>
      </c>
      <c r="AD44" s="275">
        <f t="shared" si="19"/>
        <v>0</v>
      </c>
      <c r="AE44" s="276">
        <f t="shared" si="9"/>
        <v>0</v>
      </c>
    </row>
    <row r="45" spans="1:31">
      <c r="A45" s="133">
        <f t="shared" si="10"/>
        <v>29</v>
      </c>
      <c r="B45" s="134">
        <f t="shared" si="11"/>
        <v>2</v>
      </c>
      <c r="C45" s="134">
        <f t="shared" si="12"/>
        <v>5</v>
      </c>
      <c r="D45" s="135">
        <f t="shared" ca="1" si="13"/>
        <v>47119</v>
      </c>
      <c r="E45" s="150">
        <f t="shared" si="0"/>
        <v>0</v>
      </c>
      <c r="F45" s="150" t="str">
        <f t="shared" si="1"/>
        <v>Y</v>
      </c>
      <c r="G45" s="136">
        <f t="shared" si="2"/>
        <v>0</v>
      </c>
      <c r="H45" s="148">
        <f t="shared" si="7"/>
        <v>0</v>
      </c>
      <c r="I45" s="148">
        <f t="shared" si="14"/>
        <v>0</v>
      </c>
      <c r="J45" s="148">
        <f t="shared" ca="1" si="3"/>
        <v>0</v>
      </c>
      <c r="K45" s="148">
        <f t="shared" ca="1" si="15"/>
        <v>0</v>
      </c>
      <c r="L45" s="148">
        <f t="shared" si="16"/>
        <v>0</v>
      </c>
      <c r="M45" s="148">
        <f t="shared" si="4"/>
        <v>0</v>
      </c>
      <c r="N45" s="148">
        <f t="shared" si="8"/>
        <v>0</v>
      </c>
      <c r="O45" s="148"/>
      <c r="P45" s="148"/>
      <c r="Q45" s="148">
        <f t="shared" si="17"/>
        <v>0</v>
      </c>
      <c r="R45" s="148">
        <f t="shared" si="18"/>
        <v>0</v>
      </c>
      <c r="S45" s="137" t="str">
        <f t="shared" si="5"/>
        <v>Y</v>
      </c>
      <c r="T45" s="275">
        <f t="shared" si="20"/>
        <v>0</v>
      </c>
      <c r="U45" s="275">
        <f t="shared" si="19"/>
        <v>0</v>
      </c>
      <c r="V45" s="275">
        <f t="shared" si="19"/>
        <v>0</v>
      </c>
      <c r="W45" s="275">
        <f t="shared" si="19"/>
        <v>0</v>
      </c>
      <c r="X45" s="275">
        <f t="shared" si="19"/>
        <v>0</v>
      </c>
      <c r="Y45" s="275">
        <f t="shared" si="19"/>
        <v>0</v>
      </c>
      <c r="Z45" s="275">
        <f t="shared" si="19"/>
        <v>0</v>
      </c>
      <c r="AA45" s="275">
        <f t="shared" si="19"/>
        <v>0</v>
      </c>
      <c r="AB45" s="275">
        <f t="shared" si="19"/>
        <v>0</v>
      </c>
      <c r="AC45" s="275">
        <f t="shared" si="19"/>
        <v>0</v>
      </c>
      <c r="AD45" s="275">
        <f t="shared" si="19"/>
        <v>0</v>
      </c>
      <c r="AE45" s="276">
        <f t="shared" si="9"/>
        <v>0</v>
      </c>
    </row>
    <row r="46" spans="1:31">
      <c r="A46" s="133">
        <f t="shared" si="10"/>
        <v>30</v>
      </c>
      <c r="B46" s="134">
        <f t="shared" si="11"/>
        <v>2</v>
      </c>
      <c r="C46" s="134">
        <f t="shared" si="12"/>
        <v>6</v>
      </c>
      <c r="D46" s="135">
        <f t="shared" ca="1" si="13"/>
        <v>47150</v>
      </c>
      <c r="E46" s="150">
        <f t="shared" si="0"/>
        <v>0</v>
      </c>
      <c r="F46" s="150" t="str">
        <f t="shared" si="1"/>
        <v>Y</v>
      </c>
      <c r="G46" s="136">
        <f t="shared" si="2"/>
        <v>0</v>
      </c>
      <c r="H46" s="148">
        <f t="shared" si="7"/>
        <v>0</v>
      </c>
      <c r="I46" s="148">
        <f t="shared" si="14"/>
        <v>0</v>
      </c>
      <c r="J46" s="148">
        <f t="shared" ca="1" si="3"/>
        <v>0</v>
      </c>
      <c r="K46" s="148">
        <f t="shared" ca="1" si="15"/>
        <v>0</v>
      </c>
      <c r="L46" s="148">
        <f t="shared" si="16"/>
        <v>0</v>
      </c>
      <c r="M46" s="148">
        <f t="shared" si="4"/>
        <v>0</v>
      </c>
      <c r="N46" s="148">
        <f t="shared" si="8"/>
        <v>0</v>
      </c>
      <c r="O46" s="148"/>
      <c r="P46" s="148"/>
      <c r="Q46" s="148">
        <f t="shared" si="17"/>
        <v>0</v>
      </c>
      <c r="R46" s="148">
        <f t="shared" si="18"/>
        <v>0</v>
      </c>
      <c r="S46" s="137" t="str">
        <f t="shared" si="5"/>
        <v>Y</v>
      </c>
      <c r="T46" s="275">
        <f t="shared" si="20"/>
        <v>0</v>
      </c>
      <c r="U46" s="275">
        <f t="shared" si="19"/>
        <v>0</v>
      </c>
      <c r="V46" s="275">
        <f t="shared" si="19"/>
        <v>0</v>
      </c>
      <c r="W46" s="275">
        <f t="shared" si="19"/>
        <v>0</v>
      </c>
      <c r="X46" s="275">
        <f t="shared" si="19"/>
        <v>0</v>
      </c>
      <c r="Y46" s="275">
        <f t="shared" si="19"/>
        <v>0</v>
      </c>
      <c r="Z46" s="275">
        <f t="shared" si="19"/>
        <v>0</v>
      </c>
      <c r="AA46" s="275">
        <f t="shared" si="19"/>
        <v>0</v>
      </c>
      <c r="AB46" s="275">
        <f t="shared" si="19"/>
        <v>0</v>
      </c>
      <c r="AC46" s="275">
        <f t="shared" si="19"/>
        <v>0</v>
      </c>
      <c r="AD46" s="275">
        <f t="shared" si="19"/>
        <v>0</v>
      </c>
      <c r="AE46" s="276">
        <f t="shared" si="9"/>
        <v>0</v>
      </c>
    </row>
    <row r="47" spans="1:31">
      <c r="A47" s="133">
        <f t="shared" si="10"/>
        <v>31</v>
      </c>
      <c r="B47" s="134">
        <f t="shared" si="11"/>
        <v>2</v>
      </c>
      <c r="C47" s="134">
        <f t="shared" si="12"/>
        <v>7</v>
      </c>
      <c r="D47" s="135">
        <f t="shared" ca="1" si="13"/>
        <v>47178</v>
      </c>
      <c r="E47" s="150">
        <f t="shared" si="0"/>
        <v>0</v>
      </c>
      <c r="F47" s="150" t="str">
        <f t="shared" si="1"/>
        <v>Y</v>
      </c>
      <c r="G47" s="136">
        <f t="shared" si="2"/>
        <v>0</v>
      </c>
      <c r="H47" s="148">
        <f t="shared" si="7"/>
        <v>0</v>
      </c>
      <c r="I47" s="148">
        <f t="shared" si="14"/>
        <v>0</v>
      </c>
      <c r="J47" s="148">
        <f t="shared" ca="1" si="3"/>
        <v>0</v>
      </c>
      <c r="K47" s="148">
        <f t="shared" ca="1" si="15"/>
        <v>0</v>
      </c>
      <c r="L47" s="148">
        <f t="shared" si="16"/>
        <v>0</v>
      </c>
      <c r="M47" s="148">
        <f t="shared" si="4"/>
        <v>0</v>
      </c>
      <c r="N47" s="148">
        <f t="shared" si="8"/>
        <v>0</v>
      </c>
      <c r="O47" s="148"/>
      <c r="P47" s="148"/>
      <c r="Q47" s="148">
        <f t="shared" si="17"/>
        <v>0</v>
      </c>
      <c r="R47" s="148">
        <f t="shared" si="18"/>
        <v>0</v>
      </c>
      <c r="S47" s="137" t="str">
        <f t="shared" si="5"/>
        <v>Y</v>
      </c>
      <c r="T47" s="275">
        <f t="shared" si="20"/>
        <v>0</v>
      </c>
      <c r="U47" s="275">
        <f t="shared" si="19"/>
        <v>0</v>
      </c>
      <c r="V47" s="275">
        <f t="shared" si="19"/>
        <v>0</v>
      </c>
      <c r="W47" s="275">
        <f t="shared" si="19"/>
        <v>0</v>
      </c>
      <c r="X47" s="275">
        <f t="shared" si="19"/>
        <v>0</v>
      </c>
      <c r="Y47" s="275">
        <f t="shared" si="19"/>
        <v>0</v>
      </c>
      <c r="Z47" s="275">
        <f t="shared" si="19"/>
        <v>0</v>
      </c>
      <c r="AA47" s="275">
        <f t="shared" si="19"/>
        <v>0</v>
      </c>
      <c r="AB47" s="275">
        <f t="shared" si="19"/>
        <v>0</v>
      </c>
      <c r="AC47" s="275">
        <f t="shared" si="19"/>
        <v>0</v>
      </c>
      <c r="AD47" s="275">
        <f t="shared" si="19"/>
        <v>0</v>
      </c>
      <c r="AE47" s="276">
        <f t="shared" si="9"/>
        <v>0</v>
      </c>
    </row>
    <row r="48" spans="1:31">
      <c r="A48" s="133">
        <f t="shared" si="10"/>
        <v>32</v>
      </c>
      <c r="B48" s="134">
        <f t="shared" si="11"/>
        <v>2</v>
      </c>
      <c r="C48" s="134">
        <f t="shared" si="12"/>
        <v>8</v>
      </c>
      <c r="D48" s="135">
        <f t="shared" ca="1" si="13"/>
        <v>47209</v>
      </c>
      <c r="E48" s="150">
        <f t="shared" si="0"/>
        <v>0</v>
      </c>
      <c r="F48" s="150" t="str">
        <f t="shared" si="1"/>
        <v>Y</v>
      </c>
      <c r="G48" s="136">
        <f t="shared" si="2"/>
        <v>0</v>
      </c>
      <c r="H48" s="148">
        <f t="shared" si="7"/>
        <v>0</v>
      </c>
      <c r="I48" s="148">
        <f t="shared" si="14"/>
        <v>0</v>
      </c>
      <c r="J48" s="148">
        <f t="shared" ca="1" si="3"/>
        <v>0</v>
      </c>
      <c r="K48" s="148">
        <f t="shared" ca="1" si="15"/>
        <v>0</v>
      </c>
      <c r="L48" s="148">
        <f t="shared" si="16"/>
        <v>0</v>
      </c>
      <c r="M48" s="148">
        <f t="shared" si="4"/>
        <v>0</v>
      </c>
      <c r="N48" s="148">
        <f t="shared" si="8"/>
        <v>0</v>
      </c>
      <c r="O48" s="148"/>
      <c r="P48" s="148"/>
      <c r="Q48" s="148">
        <f t="shared" si="17"/>
        <v>0</v>
      </c>
      <c r="R48" s="148">
        <f t="shared" si="18"/>
        <v>0</v>
      </c>
      <c r="S48" s="137" t="str">
        <f t="shared" si="5"/>
        <v>Y</v>
      </c>
      <c r="T48" s="275">
        <f t="shared" si="20"/>
        <v>0</v>
      </c>
      <c r="U48" s="275">
        <f t="shared" si="19"/>
        <v>0</v>
      </c>
      <c r="V48" s="275">
        <f t="shared" si="19"/>
        <v>0</v>
      </c>
      <c r="W48" s="275">
        <f t="shared" si="19"/>
        <v>0</v>
      </c>
      <c r="X48" s="275">
        <f t="shared" si="19"/>
        <v>0</v>
      </c>
      <c r="Y48" s="275">
        <f t="shared" si="19"/>
        <v>0</v>
      </c>
      <c r="Z48" s="275">
        <f t="shared" si="19"/>
        <v>0</v>
      </c>
      <c r="AA48" s="275">
        <f t="shared" si="19"/>
        <v>0</v>
      </c>
      <c r="AB48" s="275">
        <f t="shared" si="19"/>
        <v>0</v>
      </c>
      <c r="AC48" s="275">
        <f t="shared" si="19"/>
        <v>0</v>
      </c>
      <c r="AD48" s="275">
        <f t="shared" si="19"/>
        <v>0</v>
      </c>
      <c r="AE48" s="276">
        <f t="shared" si="9"/>
        <v>0</v>
      </c>
    </row>
    <row r="49" spans="1:31">
      <c r="A49" s="133">
        <f t="shared" si="10"/>
        <v>33</v>
      </c>
      <c r="B49" s="134">
        <f t="shared" si="11"/>
        <v>2</v>
      </c>
      <c r="C49" s="134">
        <f t="shared" si="12"/>
        <v>9</v>
      </c>
      <c r="D49" s="135">
        <f t="shared" ca="1" si="13"/>
        <v>47239</v>
      </c>
      <c r="E49" s="150">
        <f t="shared" si="0"/>
        <v>0</v>
      </c>
      <c r="F49" s="150" t="str">
        <f t="shared" si="1"/>
        <v>Y</v>
      </c>
      <c r="G49" s="136">
        <f t="shared" si="2"/>
        <v>0</v>
      </c>
      <c r="H49" s="148">
        <f t="shared" si="7"/>
        <v>0</v>
      </c>
      <c r="I49" s="148">
        <f t="shared" si="14"/>
        <v>0</v>
      </c>
      <c r="J49" s="148">
        <f t="shared" ca="1" si="3"/>
        <v>0</v>
      </c>
      <c r="K49" s="148">
        <f t="shared" ca="1" si="15"/>
        <v>0</v>
      </c>
      <c r="L49" s="148">
        <f t="shared" si="16"/>
        <v>0</v>
      </c>
      <c r="M49" s="148">
        <f t="shared" si="4"/>
        <v>0</v>
      </c>
      <c r="N49" s="148">
        <f t="shared" si="8"/>
        <v>0</v>
      </c>
      <c r="O49" s="148"/>
      <c r="P49" s="148"/>
      <c r="Q49" s="148">
        <f t="shared" si="17"/>
        <v>0</v>
      </c>
      <c r="R49" s="148">
        <f t="shared" si="18"/>
        <v>0</v>
      </c>
      <c r="S49" s="137" t="str">
        <f t="shared" si="5"/>
        <v>Y</v>
      </c>
      <c r="T49" s="275">
        <f t="shared" si="20"/>
        <v>0</v>
      </c>
      <c r="U49" s="275">
        <f t="shared" si="19"/>
        <v>0</v>
      </c>
      <c r="V49" s="275">
        <f t="shared" si="19"/>
        <v>0</v>
      </c>
      <c r="W49" s="275">
        <f t="shared" si="19"/>
        <v>0</v>
      </c>
      <c r="X49" s="275">
        <f t="shared" si="19"/>
        <v>0</v>
      </c>
      <c r="Y49" s="275">
        <f t="shared" si="19"/>
        <v>0</v>
      </c>
      <c r="Z49" s="275">
        <f t="shared" si="19"/>
        <v>0</v>
      </c>
      <c r="AA49" s="275">
        <f t="shared" si="19"/>
        <v>0</v>
      </c>
      <c r="AB49" s="275">
        <f t="shared" si="19"/>
        <v>0</v>
      </c>
      <c r="AC49" s="275">
        <f t="shared" si="19"/>
        <v>0</v>
      </c>
      <c r="AD49" s="275">
        <f t="shared" si="19"/>
        <v>0</v>
      </c>
      <c r="AE49" s="276">
        <f t="shared" si="9"/>
        <v>0</v>
      </c>
    </row>
    <row r="50" spans="1:31">
      <c r="A50" s="133">
        <f t="shared" si="10"/>
        <v>34</v>
      </c>
      <c r="B50" s="134">
        <f t="shared" si="11"/>
        <v>2</v>
      </c>
      <c r="C50" s="134">
        <f t="shared" si="12"/>
        <v>10</v>
      </c>
      <c r="D50" s="135">
        <f t="shared" ca="1" si="13"/>
        <v>47270</v>
      </c>
      <c r="E50" s="150">
        <f t="shared" si="0"/>
        <v>0</v>
      </c>
      <c r="F50" s="150" t="str">
        <f t="shared" si="1"/>
        <v>Y</v>
      </c>
      <c r="G50" s="136">
        <f t="shared" si="2"/>
        <v>0</v>
      </c>
      <c r="H50" s="148">
        <f t="shared" si="7"/>
        <v>0</v>
      </c>
      <c r="I50" s="148">
        <f t="shared" si="14"/>
        <v>0</v>
      </c>
      <c r="J50" s="148">
        <f t="shared" ca="1" si="3"/>
        <v>0</v>
      </c>
      <c r="K50" s="148">
        <f t="shared" ca="1" si="15"/>
        <v>0</v>
      </c>
      <c r="L50" s="148">
        <f t="shared" si="16"/>
        <v>0</v>
      </c>
      <c r="M50" s="148">
        <f t="shared" si="4"/>
        <v>0</v>
      </c>
      <c r="N50" s="148">
        <f t="shared" si="8"/>
        <v>0</v>
      </c>
      <c r="O50" s="148"/>
      <c r="P50" s="148"/>
      <c r="Q50" s="148">
        <f t="shared" si="17"/>
        <v>0</v>
      </c>
      <c r="R50" s="148">
        <f t="shared" si="18"/>
        <v>0</v>
      </c>
      <c r="S50" s="137" t="str">
        <f t="shared" si="5"/>
        <v>Y</v>
      </c>
      <c r="T50" s="275">
        <f t="shared" si="20"/>
        <v>0</v>
      </c>
      <c r="U50" s="275">
        <f t="shared" si="19"/>
        <v>0</v>
      </c>
      <c r="V50" s="275">
        <f t="shared" si="19"/>
        <v>0</v>
      </c>
      <c r="W50" s="275">
        <f t="shared" si="19"/>
        <v>0</v>
      </c>
      <c r="X50" s="275">
        <f t="shared" si="19"/>
        <v>0</v>
      </c>
      <c r="Y50" s="275">
        <f t="shared" si="19"/>
        <v>0</v>
      </c>
      <c r="Z50" s="275">
        <f t="shared" si="19"/>
        <v>0</v>
      </c>
      <c r="AA50" s="275">
        <f t="shared" si="19"/>
        <v>0</v>
      </c>
      <c r="AB50" s="275">
        <f t="shared" si="19"/>
        <v>0</v>
      </c>
      <c r="AC50" s="275">
        <f t="shared" si="19"/>
        <v>0</v>
      </c>
      <c r="AD50" s="275">
        <f t="shared" si="19"/>
        <v>0</v>
      </c>
      <c r="AE50" s="276">
        <f t="shared" si="9"/>
        <v>0</v>
      </c>
    </row>
    <row r="51" spans="1:31">
      <c r="A51" s="133">
        <f t="shared" si="10"/>
        <v>35</v>
      </c>
      <c r="B51" s="134">
        <f t="shared" si="11"/>
        <v>2</v>
      </c>
      <c r="C51" s="134">
        <f t="shared" si="12"/>
        <v>11</v>
      </c>
      <c r="D51" s="135">
        <f t="shared" ca="1" si="13"/>
        <v>47300</v>
      </c>
      <c r="E51" s="150">
        <f t="shared" si="0"/>
        <v>0</v>
      </c>
      <c r="F51" s="150" t="str">
        <f t="shared" si="1"/>
        <v>Y</v>
      </c>
      <c r="G51" s="136">
        <f t="shared" si="2"/>
        <v>0</v>
      </c>
      <c r="H51" s="148">
        <f t="shared" si="7"/>
        <v>0</v>
      </c>
      <c r="I51" s="148">
        <f t="shared" si="14"/>
        <v>0</v>
      </c>
      <c r="J51" s="148">
        <f t="shared" ca="1" si="3"/>
        <v>0</v>
      </c>
      <c r="K51" s="148">
        <f t="shared" ca="1" si="15"/>
        <v>0</v>
      </c>
      <c r="L51" s="148">
        <f t="shared" si="16"/>
        <v>0</v>
      </c>
      <c r="M51" s="148">
        <f t="shared" si="4"/>
        <v>0</v>
      </c>
      <c r="N51" s="148">
        <f t="shared" si="8"/>
        <v>0</v>
      </c>
      <c r="O51" s="148"/>
      <c r="P51" s="148"/>
      <c r="Q51" s="148">
        <f t="shared" si="17"/>
        <v>0</v>
      </c>
      <c r="R51" s="148">
        <f t="shared" si="18"/>
        <v>0</v>
      </c>
      <c r="S51" s="137" t="str">
        <f t="shared" si="5"/>
        <v>Y</v>
      </c>
      <c r="T51" s="275">
        <f t="shared" si="20"/>
        <v>0</v>
      </c>
      <c r="U51" s="275">
        <f t="shared" si="19"/>
        <v>0</v>
      </c>
      <c r="V51" s="275">
        <f t="shared" si="19"/>
        <v>0</v>
      </c>
      <c r="W51" s="275">
        <f t="shared" si="19"/>
        <v>0</v>
      </c>
      <c r="X51" s="275">
        <f t="shared" si="19"/>
        <v>0</v>
      </c>
      <c r="Y51" s="275">
        <f t="shared" si="19"/>
        <v>0</v>
      </c>
      <c r="Z51" s="275">
        <f t="shared" si="19"/>
        <v>0</v>
      </c>
      <c r="AA51" s="275">
        <f t="shared" si="19"/>
        <v>0</v>
      </c>
      <c r="AB51" s="275">
        <f t="shared" si="19"/>
        <v>0</v>
      </c>
      <c r="AC51" s="275">
        <f t="shared" si="19"/>
        <v>0</v>
      </c>
      <c r="AD51" s="275">
        <f t="shared" si="19"/>
        <v>0</v>
      </c>
      <c r="AE51" s="276">
        <f t="shared" si="9"/>
        <v>0</v>
      </c>
    </row>
    <row r="52" spans="1:31">
      <c r="A52" s="133">
        <f t="shared" si="10"/>
        <v>36</v>
      </c>
      <c r="B52" s="134">
        <f t="shared" si="11"/>
        <v>2</v>
      </c>
      <c r="C52" s="134">
        <f t="shared" si="12"/>
        <v>12</v>
      </c>
      <c r="D52" s="135">
        <f t="shared" ca="1" si="13"/>
        <v>47331</v>
      </c>
      <c r="E52" s="150">
        <f t="shared" si="0"/>
        <v>0</v>
      </c>
      <c r="F52" s="150" t="str">
        <f t="shared" si="1"/>
        <v>Y</v>
      </c>
      <c r="G52" s="136">
        <f t="shared" si="2"/>
        <v>0</v>
      </c>
      <c r="H52" s="148">
        <f t="shared" si="7"/>
        <v>0</v>
      </c>
      <c r="I52" s="148">
        <f t="shared" si="14"/>
        <v>0</v>
      </c>
      <c r="J52" s="148">
        <f t="shared" ca="1" si="3"/>
        <v>0</v>
      </c>
      <c r="K52" s="148">
        <f t="shared" ca="1" si="15"/>
        <v>0</v>
      </c>
      <c r="L52" s="148">
        <f t="shared" si="16"/>
        <v>0</v>
      </c>
      <c r="M52" s="148">
        <f t="shared" si="4"/>
        <v>0</v>
      </c>
      <c r="N52" s="148">
        <f t="shared" si="8"/>
        <v>0</v>
      </c>
      <c r="O52" s="148"/>
      <c r="P52" s="148"/>
      <c r="Q52" s="148">
        <f t="shared" si="17"/>
        <v>0</v>
      </c>
      <c r="R52" s="148">
        <f t="shared" si="18"/>
        <v>0</v>
      </c>
      <c r="S52" s="137" t="str">
        <f t="shared" si="5"/>
        <v>Y</v>
      </c>
      <c r="T52" s="275">
        <f t="shared" si="20"/>
        <v>0</v>
      </c>
      <c r="U52" s="275">
        <f t="shared" si="19"/>
        <v>0</v>
      </c>
      <c r="V52" s="275">
        <f t="shared" si="19"/>
        <v>0</v>
      </c>
      <c r="W52" s="275">
        <f t="shared" si="19"/>
        <v>0</v>
      </c>
      <c r="X52" s="275">
        <f t="shared" si="19"/>
        <v>0</v>
      </c>
      <c r="Y52" s="275">
        <f t="shared" si="19"/>
        <v>0</v>
      </c>
      <c r="Z52" s="275">
        <f t="shared" si="19"/>
        <v>0</v>
      </c>
      <c r="AA52" s="275">
        <f t="shared" si="19"/>
        <v>0</v>
      </c>
      <c r="AB52" s="275">
        <f t="shared" si="19"/>
        <v>0</v>
      </c>
      <c r="AC52" s="275">
        <f t="shared" si="19"/>
        <v>0</v>
      </c>
      <c r="AD52" s="275">
        <f t="shared" si="19"/>
        <v>0</v>
      </c>
      <c r="AE52" s="276">
        <f t="shared" si="9"/>
        <v>0</v>
      </c>
    </row>
    <row r="53" spans="1:31">
      <c r="A53" s="133">
        <f t="shared" si="10"/>
        <v>37</v>
      </c>
      <c r="B53" s="134">
        <f t="shared" si="11"/>
        <v>3</v>
      </c>
      <c r="C53" s="134">
        <f t="shared" si="12"/>
        <v>1</v>
      </c>
      <c r="D53" s="135">
        <f t="shared" ca="1" si="13"/>
        <v>47362</v>
      </c>
      <c r="E53" s="150">
        <f t="shared" si="0"/>
        <v>0</v>
      </c>
      <c r="F53" s="150" t="str">
        <f t="shared" si="1"/>
        <v>Y</v>
      </c>
      <c r="G53" s="136">
        <f t="shared" si="2"/>
        <v>0</v>
      </c>
      <c r="H53" s="148">
        <f t="shared" si="7"/>
        <v>0</v>
      </c>
      <c r="I53" s="148">
        <f t="shared" si="14"/>
        <v>0</v>
      </c>
      <c r="J53" s="148">
        <f t="shared" ca="1" si="3"/>
        <v>0</v>
      </c>
      <c r="K53" s="148">
        <f t="shared" ca="1" si="15"/>
        <v>0</v>
      </c>
      <c r="L53" s="148">
        <f t="shared" si="16"/>
        <v>0</v>
      </c>
      <c r="M53" s="148">
        <f t="shared" si="4"/>
        <v>0</v>
      </c>
      <c r="N53" s="148">
        <f t="shared" si="8"/>
        <v>0</v>
      </c>
      <c r="O53" s="148"/>
      <c r="P53" s="148"/>
      <c r="Q53" s="148">
        <f t="shared" si="17"/>
        <v>0</v>
      </c>
      <c r="R53" s="148">
        <f t="shared" si="18"/>
        <v>0</v>
      </c>
      <c r="S53" s="137" t="str">
        <f t="shared" si="5"/>
        <v>Y</v>
      </c>
      <c r="T53" s="275">
        <f t="shared" si="20"/>
        <v>0</v>
      </c>
      <c r="U53" s="275">
        <f t="shared" si="19"/>
        <v>0</v>
      </c>
      <c r="V53" s="275">
        <f t="shared" si="19"/>
        <v>0</v>
      </c>
      <c r="W53" s="275">
        <f t="shared" si="19"/>
        <v>0</v>
      </c>
      <c r="X53" s="275">
        <f t="shared" si="19"/>
        <v>0</v>
      </c>
      <c r="Y53" s="275">
        <f t="shared" si="19"/>
        <v>0</v>
      </c>
      <c r="Z53" s="275">
        <f t="shared" si="19"/>
        <v>0</v>
      </c>
      <c r="AA53" s="275">
        <f t="shared" si="19"/>
        <v>0</v>
      </c>
      <c r="AB53" s="275">
        <f t="shared" si="19"/>
        <v>0</v>
      </c>
      <c r="AC53" s="275">
        <f t="shared" si="19"/>
        <v>0</v>
      </c>
      <c r="AD53" s="275">
        <f t="shared" si="19"/>
        <v>0</v>
      </c>
      <c r="AE53" s="276">
        <f t="shared" si="9"/>
        <v>0</v>
      </c>
    </row>
    <row r="54" spans="1:31">
      <c r="A54" s="133">
        <f t="shared" si="10"/>
        <v>38</v>
      </c>
      <c r="B54" s="134">
        <f t="shared" si="11"/>
        <v>3</v>
      </c>
      <c r="C54" s="134">
        <f t="shared" si="12"/>
        <v>2</v>
      </c>
      <c r="D54" s="135">
        <f t="shared" ca="1" si="13"/>
        <v>47392</v>
      </c>
      <c r="E54" s="150">
        <f t="shared" si="0"/>
        <v>0</v>
      </c>
      <c r="F54" s="150" t="str">
        <f t="shared" si="1"/>
        <v>Y</v>
      </c>
      <c r="G54" s="136">
        <f t="shared" si="2"/>
        <v>0</v>
      </c>
      <c r="H54" s="148">
        <f t="shared" si="7"/>
        <v>0</v>
      </c>
      <c r="I54" s="148">
        <f t="shared" si="14"/>
        <v>0</v>
      </c>
      <c r="J54" s="148">
        <f t="shared" ca="1" si="3"/>
        <v>0</v>
      </c>
      <c r="K54" s="148">
        <f t="shared" ca="1" si="15"/>
        <v>0</v>
      </c>
      <c r="L54" s="148">
        <f t="shared" si="16"/>
        <v>0</v>
      </c>
      <c r="M54" s="148">
        <f t="shared" si="4"/>
        <v>0</v>
      </c>
      <c r="N54" s="148">
        <f t="shared" si="8"/>
        <v>0</v>
      </c>
      <c r="O54" s="148"/>
      <c r="P54" s="148"/>
      <c r="Q54" s="148">
        <f t="shared" si="17"/>
        <v>0</v>
      </c>
      <c r="R54" s="148">
        <f t="shared" si="18"/>
        <v>0</v>
      </c>
      <c r="S54" s="137" t="str">
        <f t="shared" si="5"/>
        <v>Y</v>
      </c>
      <c r="T54" s="275">
        <f t="shared" si="20"/>
        <v>0</v>
      </c>
      <c r="U54" s="275">
        <f t="shared" si="19"/>
        <v>0</v>
      </c>
      <c r="V54" s="275">
        <f t="shared" si="19"/>
        <v>0</v>
      </c>
      <c r="W54" s="275">
        <f t="shared" si="19"/>
        <v>0</v>
      </c>
      <c r="X54" s="275">
        <f t="shared" si="19"/>
        <v>0</v>
      </c>
      <c r="Y54" s="275">
        <f t="shared" si="19"/>
        <v>0</v>
      </c>
      <c r="Z54" s="275">
        <f t="shared" si="19"/>
        <v>0</v>
      </c>
      <c r="AA54" s="275">
        <f t="shared" si="19"/>
        <v>0</v>
      </c>
      <c r="AB54" s="275">
        <f t="shared" si="19"/>
        <v>0</v>
      </c>
      <c r="AC54" s="275">
        <f t="shared" si="19"/>
        <v>0</v>
      </c>
      <c r="AD54" s="275">
        <f t="shared" si="19"/>
        <v>0</v>
      </c>
      <c r="AE54" s="276">
        <f t="shared" si="9"/>
        <v>0</v>
      </c>
    </row>
    <row r="55" spans="1:31">
      <c r="A55" s="133">
        <f t="shared" si="10"/>
        <v>39</v>
      </c>
      <c r="B55" s="134">
        <f t="shared" si="11"/>
        <v>3</v>
      </c>
      <c r="C55" s="134">
        <f t="shared" si="12"/>
        <v>3</v>
      </c>
      <c r="D55" s="135">
        <f t="shared" ca="1" si="13"/>
        <v>47423</v>
      </c>
      <c r="E55" s="150">
        <f t="shared" si="0"/>
        <v>0</v>
      </c>
      <c r="F55" s="150" t="str">
        <f t="shared" si="1"/>
        <v>Y</v>
      </c>
      <c r="G55" s="136">
        <f t="shared" si="2"/>
        <v>0</v>
      </c>
      <c r="H55" s="148">
        <f t="shared" si="7"/>
        <v>0</v>
      </c>
      <c r="I55" s="148">
        <f t="shared" si="14"/>
        <v>0</v>
      </c>
      <c r="J55" s="148">
        <f t="shared" ca="1" si="3"/>
        <v>0</v>
      </c>
      <c r="K55" s="148">
        <f t="shared" ca="1" si="15"/>
        <v>0</v>
      </c>
      <c r="L55" s="148">
        <f t="shared" si="16"/>
        <v>0</v>
      </c>
      <c r="M55" s="148">
        <f t="shared" si="4"/>
        <v>0</v>
      </c>
      <c r="N55" s="148">
        <f t="shared" si="8"/>
        <v>0</v>
      </c>
      <c r="O55" s="148"/>
      <c r="P55" s="148"/>
      <c r="Q55" s="148">
        <f t="shared" si="17"/>
        <v>0</v>
      </c>
      <c r="R55" s="148">
        <f t="shared" si="18"/>
        <v>0</v>
      </c>
      <c r="S55" s="137" t="str">
        <f t="shared" si="5"/>
        <v>Y</v>
      </c>
      <c r="T55" s="275">
        <f t="shared" si="20"/>
        <v>0</v>
      </c>
      <c r="U55" s="275">
        <f t="shared" si="19"/>
        <v>0</v>
      </c>
      <c r="V55" s="275">
        <f t="shared" si="19"/>
        <v>0</v>
      </c>
      <c r="W55" s="275">
        <f t="shared" si="19"/>
        <v>0</v>
      </c>
      <c r="X55" s="275">
        <f t="shared" si="19"/>
        <v>0</v>
      </c>
      <c r="Y55" s="275">
        <f t="shared" si="19"/>
        <v>0</v>
      </c>
      <c r="Z55" s="275">
        <f t="shared" si="19"/>
        <v>0</v>
      </c>
      <c r="AA55" s="275">
        <f t="shared" si="19"/>
        <v>0</v>
      </c>
      <c r="AB55" s="275">
        <f t="shared" si="19"/>
        <v>0</v>
      </c>
      <c r="AC55" s="275">
        <f t="shared" si="19"/>
        <v>0</v>
      </c>
      <c r="AD55" s="275">
        <f t="shared" si="19"/>
        <v>0</v>
      </c>
      <c r="AE55" s="276">
        <f t="shared" si="9"/>
        <v>0</v>
      </c>
    </row>
    <row r="56" spans="1:31">
      <c r="A56" s="133">
        <f t="shared" si="10"/>
        <v>40</v>
      </c>
      <c r="B56" s="134">
        <f t="shared" si="11"/>
        <v>3</v>
      </c>
      <c r="C56" s="134">
        <f t="shared" si="12"/>
        <v>4</v>
      </c>
      <c r="D56" s="135">
        <f t="shared" ca="1" si="13"/>
        <v>47453</v>
      </c>
      <c r="E56" s="150">
        <f t="shared" si="0"/>
        <v>0</v>
      </c>
      <c r="F56" s="150" t="str">
        <f t="shared" si="1"/>
        <v>Y</v>
      </c>
      <c r="G56" s="136">
        <f t="shared" si="2"/>
        <v>0</v>
      </c>
      <c r="H56" s="148">
        <f t="shared" si="7"/>
        <v>0</v>
      </c>
      <c r="I56" s="148">
        <f t="shared" si="14"/>
        <v>0</v>
      </c>
      <c r="J56" s="148">
        <f t="shared" ca="1" si="3"/>
        <v>0</v>
      </c>
      <c r="K56" s="148">
        <f t="shared" ca="1" si="15"/>
        <v>0</v>
      </c>
      <c r="L56" s="148">
        <f t="shared" si="16"/>
        <v>0</v>
      </c>
      <c r="M56" s="148">
        <f t="shared" si="4"/>
        <v>0</v>
      </c>
      <c r="N56" s="148">
        <f t="shared" si="8"/>
        <v>0</v>
      </c>
      <c r="O56" s="148"/>
      <c r="P56" s="148"/>
      <c r="Q56" s="148">
        <f t="shared" si="17"/>
        <v>0</v>
      </c>
      <c r="R56" s="148">
        <f t="shared" si="18"/>
        <v>0</v>
      </c>
      <c r="S56" s="137" t="str">
        <f t="shared" si="5"/>
        <v>Y</v>
      </c>
      <c r="T56" s="275">
        <f t="shared" si="20"/>
        <v>0</v>
      </c>
      <c r="U56" s="275">
        <f t="shared" si="19"/>
        <v>0</v>
      </c>
      <c r="V56" s="275">
        <f t="shared" si="19"/>
        <v>0</v>
      </c>
      <c r="W56" s="275">
        <f t="shared" si="19"/>
        <v>0</v>
      </c>
      <c r="X56" s="275">
        <f t="shared" si="19"/>
        <v>0</v>
      </c>
      <c r="Y56" s="275">
        <f t="shared" si="19"/>
        <v>0</v>
      </c>
      <c r="Z56" s="275">
        <f t="shared" si="19"/>
        <v>0</v>
      </c>
      <c r="AA56" s="275">
        <f t="shared" si="19"/>
        <v>0</v>
      </c>
      <c r="AB56" s="275">
        <f t="shared" si="19"/>
        <v>0</v>
      </c>
      <c r="AC56" s="275">
        <f t="shared" si="19"/>
        <v>0</v>
      </c>
      <c r="AD56" s="275">
        <f t="shared" si="19"/>
        <v>0</v>
      </c>
      <c r="AE56" s="276">
        <f t="shared" si="9"/>
        <v>0</v>
      </c>
    </row>
    <row r="57" spans="1:31">
      <c r="A57" s="133">
        <f t="shared" si="10"/>
        <v>41</v>
      </c>
      <c r="B57" s="134">
        <f t="shared" si="11"/>
        <v>3</v>
      </c>
      <c r="C57" s="134">
        <f t="shared" si="12"/>
        <v>5</v>
      </c>
      <c r="D57" s="135">
        <f t="shared" ca="1" si="13"/>
        <v>47484</v>
      </c>
      <c r="E57" s="150">
        <f t="shared" si="0"/>
        <v>0</v>
      </c>
      <c r="F57" s="150" t="str">
        <f t="shared" si="1"/>
        <v>Y</v>
      </c>
      <c r="G57" s="136">
        <f t="shared" si="2"/>
        <v>0</v>
      </c>
      <c r="H57" s="148">
        <f t="shared" si="7"/>
        <v>0</v>
      </c>
      <c r="I57" s="148">
        <f t="shared" si="14"/>
        <v>0</v>
      </c>
      <c r="J57" s="148">
        <f t="shared" ca="1" si="3"/>
        <v>0</v>
      </c>
      <c r="K57" s="148">
        <f t="shared" ca="1" si="15"/>
        <v>0</v>
      </c>
      <c r="L57" s="148">
        <f t="shared" si="16"/>
        <v>0</v>
      </c>
      <c r="M57" s="148">
        <f t="shared" si="4"/>
        <v>0</v>
      </c>
      <c r="N57" s="148">
        <f t="shared" si="8"/>
        <v>0</v>
      </c>
      <c r="O57" s="148"/>
      <c r="P57" s="148"/>
      <c r="Q57" s="148">
        <f t="shared" si="17"/>
        <v>0</v>
      </c>
      <c r="R57" s="148">
        <f t="shared" si="18"/>
        <v>0</v>
      </c>
      <c r="S57" s="137" t="str">
        <f t="shared" si="5"/>
        <v>Y</v>
      </c>
      <c r="T57" s="275">
        <f t="shared" si="20"/>
        <v>0</v>
      </c>
      <c r="U57" s="275">
        <f t="shared" si="19"/>
        <v>0</v>
      </c>
      <c r="V57" s="275">
        <f t="shared" si="19"/>
        <v>0</v>
      </c>
      <c r="W57" s="275">
        <f t="shared" si="19"/>
        <v>0</v>
      </c>
      <c r="X57" s="275">
        <f t="shared" si="19"/>
        <v>0</v>
      </c>
      <c r="Y57" s="275">
        <f t="shared" si="19"/>
        <v>0</v>
      </c>
      <c r="Z57" s="275">
        <f t="shared" si="19"/>
        <v>0</v>
      </c>
      <c r="AA57" s="275">
        <f t="shared" si="19"/>
        <v>0</v>
      </c>
      <c r="AB57" s="275">
        <f t="shared" si="19"/>
        <v>0</v>
      </c>
      <c r="AC57" s="275">
        <f t="shared" si="19"/>
        <v>0</v>
      </c>
      <c r="AD57" s="275">
        <f t="shared" si="19"/>
        <v>0</v>
      </c>
      <c r="AE57" s="276">
        <f t="shared" si="9"/>
        <v>0</v>
      </c>
    </row>
    <row r="58" spans="1:31">
      <c r="A58" s="133">
        <f t="shared" si="10"/>
        <v>42</v>
      </c>
      <c r="B58" s="134">
        <f t="shared" si="11"/>
        <v>3</v>
      </c>
      <c r="C58" s="134">
        <f t="shared" si="12"/>
        <v>6</v>
      </c>
      <c r="D58" s="135">
        <f t="shared" ca="1" si="13"/>
        <v>47515</v>
      </c>
      <c r="E58" s="150">
        <f t="shared" si="0"/>
        <v>0</v>
      </c>
      <c r="F58" s="150" t="str">
        <f t="shared" si="1"/>
        <v>Y</v>
      </c>
      <c r="G58" s="136">
        <f t="shared" si="2"/>
        <v>0</v>
      </c>
      <c r="H58" s="148">
        <f t="shared" si="7"/>
        <v>0</v>
      </c>
      <c r="I58" s="148">
        <f t="shared" si="14"/>
        <v>0</v>
      </c>
      <c r="J58" s="148">
        <f t="shared" ca="1" si="3"/>
        <v>0</v>
      </c>
      <c r="K58" s="148">
        <f t="shared" ca="1" si="15"/>
        <v>0</v>
      </c>
      <c r="L58" s="148">
        <f t="shared" si="16"/>
        <v>0</v>
      </c>
      <c r="M58" s="148">
        <f t="shared" si="4"/>
        <v>0</v>
      </c>
      <c r="N58" s="148">
        <f t="shared" si="8"/>
        <v>0</v>
      </c>
      <c r="O58" s="148"/>
      <c r="P58" s="148"/>
      <c r="Q58" s="148">
        <f t="shared" si="17"/>
        <v>0</v>
      </c>
      <c r="R58" s="148">
        <f t="shared" si="18"/>
        <v>0</v>
      </c>
      <c r="S58" s="137" t="str">
        <f t="shared" si="5"/>
        <v>Y</v>
      </c>
      <c r="T58" s="275">
        <f t="shared" si="20"/>
        <v>0</v>
      </c>
      <c r="U58" s="275">
        <f t="shared" si="19"/>
        <v>0</v>
      </c>
      <c r="V58" s="275">
        <f t="shared" si="19"/>
        <v>0</v>
      </c>
      <c r="W58" s="275">
        <f t="shared" si="19"/>
        <v>0</v>
      </c>
      <c r="X58" s="275">
        <f t="shared" si="19"/>
        <v>0</v>
      </c>
      <c r="Y58" s="275">
        <f t="shared" si="19"/>
        <v>0</v>
      </c>
      <c r="Z58" s="275">
        <f t="shared" si="19"/>
        <v>0</v>
      </c>
      <c r="AA58" s="275">
        <f t="shared" si="19"/>
        <v>0</v>
      </c>
      <c r="AB58" s="275">
        <f t="shared" si="19"/>
        <v>0</v>
      </c>
      <c r="AC58" s="275">
        <f t="shared" si="19"/>
        <v>0</v>
      </c>
      <c r="AD58" s="275">
        <f t="shared" si="19"/>
        <v>0</v>
      </c>
      <c r="AE58" s="276">
        <f t="shared" si="9"/>
        <v>0</v>
      </c>
    </row>
    <row r="59" spans="1:31">
      <c r="A59" s="133">
        <f t="shared" si="10"/>
        <v>43</v>
      </c>
      <c r="B59" s="134">
        <f t="shared" si="11"/>
        <v>3</v>
      </c>
      <c r="C59" s="134">
        <f t="shared" si="12"/>
        <v>7</v>
      </c>
      <c r="D59" s="135">
        <f t="shared" ca="1" si="13"/>
        <v>47543</v>
      </c>
      <c r="E59" s="150">
        <f t="shared" si="0"/>
        <v>0</v>
      </c>
      <c r="F59" s="150" t="str">
        <f t="shared" si="1"/>
        <v>Y</v>
      </c>
      <c r="G59" s="136">
        <f t="shared" si="2"/>
        <v>0</v>
      </c>
      <c r="H59" s="148">
        <f t="shared" si="7"/>
        <v>0</v>
      </c>
      <c r="I59" s="148">
        <f t="shared" si="14"/>
        <v>0</v>
      </c>
      <c r="J59" s="148">
        <f t="shared" ca="1" si="3"/>
        <v>0</v>
      </c>
      <c r="K59" s="148">
        <f t="shared" ca="1" si="15"/>
        <v>0</v>
      </c>
      <c r="L59" s="148">
        <f t="shared" si="16"/>
        <v>0</v>
      </c>
      <c r="M59" s="148">
        <f t="shared" si="4"/>
        <v>0</v>
      </c>
      <c r="N59" s="148">
        <f t="shared" si="8"/>
        <v>0</v>
      </c>
      <c r="O59" s="148"/>
      <c r="P59" s="148"/>
      <c r="Q59" s="148">
        <f t="shared" si="17"/>
        <v>0</v>
      </c>
      <c r="R59" s="148">
        <f t="shared" si="18"/>
        <v>0</v>
      </c>
      <c r="S59" s="137" t="str">
        <f t="shared" si="5"/>
        <v>Y</v>
      </c>
      <c r="T59" s="275">
        <f t="shared" si="20"/>
        <v>0</v>
      </c>
      <c r="U59" s="275">
        <f t="shared" si="19"/>
        <v>0</v>
      </c>
      <c r="V59" s="275">
        <f t="shared" si="19"/>
        <v>0</v>
      </c>
      <c r="W59" s="275">
        <f t="shared" si="19"/>
        <v>0</v>
      </c>
      <c r="X59" s="275">
        <f t="shared" si="19"/>
        <v>0</v>
      </c>
      <c r="Y59" s="275">
        <f t="shared" si="19"/>
        <v>0</v>
      </c>
      <c r="Z59" s="275">
        <f t="shared" si="19"/>
        <v>0</v>
      </c>
      <c r="AA59" s="275">
        <f t="shared" si="19"/>
        <v>0</v>
      </c>
      <c r="AB59" s="275">
        <f t="shared" si="19"/>
        <v>0</v>
      </c>
      <c r="AC59" s="275">
        <f t="shared" si="19"/>
        <v>0</v>
      </c>
      <c r="AD59" s="275">
        <f t="shared" si="19"/>
        <v>0</v>
      </c>
      <c r="AE59" s="276">
        <f t="shared" si="9"/>
        <v>0</v>
      </c>
    </row>
    <row r="60" spans="1:31">
      <c r="A60" s="133">
        <f t="shared" si="10"/>
        <v>44</v>
      </c>
      <c r="B60" s="134">
        <f t="shared" si="11"/>
        <v>3</v>
      </c>
      <c r="C60" s="134">
        <f t="shared" si="12"/>
        <v>8</v>
      </c>
      <c r="D60" s="135">
        <f t="shared" ca="1" si="13"/>
        <v>47574</v>
      </c>
      <c r="E60" s="150">
        <f t="shared" si="0"/>
        <v>0</v>
      </c>
      <c r="F60" s="150" t="str">
        <f t="shared" si="1"/>
        <v>Y</v>
      </c>
      <c r="G60" s="136">
        <f t="shared" si="2"/>
        <v>0</v>
      </c>
      <c r="H60" s="148">
        <f t="shared" si="7"/>
        <v>0</v>
      </c>
      <c r="I60" s="148">
        <f t="shared" si="14"/>
        <v>0</v>
      </c>
      <c r="J60" s="148">
        <f t="shared" ca="1" si="3"/>
        <v>0</v>
      </c>
      <c r="K60" s="148">
        <f t="shared" ca="1" si="15"/>
        <v>0</v>
      </c>
      <c r="L60" s="148">
        <f t="shared" si="16"/>
        <v>0</v>
      </c>
      <c r="M60" s="148">
        <f t="shared" si="4"/>
        <v>0</v>
      </c>
      <c r="N60" s="148">
        <f t="shared" si="8"/>
        <v>0</v>
      </c>
      <c r="O60" s="148"/>
      <c r="P60" s="148"/>
      <c r="Q60" s="148">
        <f t="shared" si="17"/>
        <v>0</v>
      </c>
      <c r="R60" s="148">
        <f t="shared" si="18"/>
        <v>0</v>
      </c>
      <c r="S60" s="137" t="str">
        <f t="shared" si="5"/>
        <v>Y</v>
      </c>
      <c r="T60" s="275">
        <f t="shared" si="20"/>
        <v>0</v>
      </c>
      <c r="U60" s="275">
        <f t="shared" si="19"/>
        <v>0</v>
      </c>
      <c r="V60" s="275">
        <f t="shared" si="19"/>
        <v>0</v>
      </c>
      <c r="W60" s="275">
        <f t="shared" si="19"/>
        <v>0</v>
      </c>
      <c r="X60" s="275">
        <f t="shared" si="19"/>
        <v>0</v>
      </c>
      <c r="Y60" s="275">
        <f t="shared" si="19"/>
        <v>0</v>
      </c>
      <c r="Z60" s="275">
        <f t="shared" si="19"/>
        <v>0</v>
      </c>
      <c r="AA60" s="275">
        <f t="shared" si="19"/>
        <v>0</v>
      </c>
      <c r="AB60" s="275">
        <f t="shared" si="19"/>
        <v>0</v>
      </c>
      <c r="AC60" s="275">
        <f t="shared" si="19"/>
        <v>0</v>
      </c>
      <c r="AD60" s="275">
        <f t="shared" si="19"/>
        <v>0</v>
      </c>
      <c r="AE60" s="276">
        <f t="shared" si="9"/>
        <v>0</v>
      </c>
    </row>
    <row r="61" spans="1:31">
      <c r="A61" s="133">
        <f t="shared" si="10"/>
        <v>45</v>
      </c>
      <c r="B61" s="134">
        <f t="shared" si="11"/>
        <v>3</v>
      </c>
      <c r="C61" s="134">
        <f t="shared" si="12"/>
        <v>9</v>
      </c>
      <c r="D61" s="135">
        <f t="shared" ca="1" si="13"/>
        <v>47604</v>
      </c>
      <c r="E61" s="150">
        <f t="shared" si="0"/>
        <v>0</v>
      </c>
      <c r="F61" s="150" t="str">
        <f t="shared" si="1"/>
        <v>Y</v>
      </c>
      <c r="G61" s="136">
        <f t="shared" si="2"/>
        <v>0</v>
      </c>
      <c r="H61" s="148">
        <f t="shared" si="7"/>
        <v>0</v>
      </c>
      <c r="I61" s="148">
        <f t="shared" si="14"/>
        <v>0</v>
      </c>
      <c r="J61" s="148">
        <f t="shared" ca="1" si="3"/>
        <v>0</v>
      </c>
      <c r="K61" s="148">
        <f t="shared" ca="1" si="15"/>
        <v>0</v>
      </c>
      <c r="L61" s="148">
        <f t="shared" si="16"/>
        <v>0</v>
      </c>
      <c r="M61" s="148">
        <f t="shared" si="4"/>
        <v>0</v>
      </c>
      <c r="N61" s="148">
        <f t="shared" si="8"/>
        <v>0</v>
      </c>
      <c r="O61" s="148"/>
      <c r="P61" s="148"/>
      <c r="Q61" s="148">
        <f t="shared" si="17"/>
        <v>0</v>
      </c>
      <c r="R61" s="148">
        <f t="shared" si="18"/>
        <v>0</v>
      </c>
      <c r="S61" s="137" t="str">
        <f t="shared" si="5"/>
        <v>Y</v>
      </c>
      <c r="T61" s="275">
        <f t="shared" si="20"/>
        <v>0</v>
      </c>
      <c r="U61" s="275">
        <f t="shared" si="19"/>
        <v>0</v>
      </c>
      <c r="V61" s="275">
        <f t="shared" si="19"/>
        <v>0</v>
      </c>
      <c r="W61" s="275">
        <f t="shared" si="19"/>
        <v>0</v>
      </c>
      <c r="X61" s="275">
        <f t="shared" si="19"/>
        <v>0</v>
      </c>
      <c r="Y61" s="275">
        <f t="shared" si="19"/>
        <v>0</v>
      </c>
      <c r="Z61" s="275">
        <f t="shared" si="19"/>
        <v>0</v>
      </c>
      <c r="AA61" s="275">
        <f t="shared" si="19"/>
        <v>0</v>
      </c>
      <c r="AB61" s="275">
        <f t="shared" si="19"/>
        <v>0</v>
      </c>
      <c r="AC61" s="275">
        <f t="shared" si="19"/>
        <v>0</v>
      </c>
      <c r="AD61" s="275">
        <f t="shared" si="19"/>
        <v>0</v>
      </c>
      <c r="AE61" s="276">
        <f t="shared" si="9"/>
        <v>0</v>
      </c>
    </row>
    <row r="62" spans="1:31">
      <c r="A62" s="133">
        <f t="shared" si="10"/>
        <v>46</v>
      </c>
      <c r="B62" s="134">
        <f t="shared" si="11"/>
        <v>3</v>
      </c>
      <c r="C62" s="134">
        <f t="shared" si="12"/>
        <v>10</v>
      </c>
      <c r="D62" s="135">
        <f t="shared" ca="1" si="13"/>
        <v>47635</v>
      </c>
      <c r="E62" s="150">
        <f t="shared" si="0"/>
        <v>0</v>
      </c>
      <c r="F62" s="150" t="str">
        <f t="shared" si="1"/>
        <v>Y</v>
      </c>
      <c r="G62" s="136">
        <f t="shared" si="2"/>
        <v>0</v>
      </c>
      <c r="H62" s="148">
        <f t="shared" si="7"/>
        <v>0</v>
      </c>
      <c r="I62" s="148">
        <f t="shared" si="14"/>
        <v>0</v>
      </c>
      <c r="J62" s="148">
        <f t="shared" ca="1" si="3"/>
        <v>0</v>
      </c>
      <c r="K62" s="148">
        <f t="shared" ca="1" si="15"/>
        <v>0</v>
      </c>
      <c r="L62" s="148">
        <f t="shared" si="16"/>
        <v>0</v>
      </c>
      <c r="M62" s="148">
        <f t="shared" si="4"/>
        <v>0</v>
      </c>
      <c r="N62" s="148">
        <f t="shared" si="8"/>
        <v>0</v>
      </c>
      <c r="O62" s="148"/>
      <c r="P62" s="148"/>
      <c r="Q62" s="148">
        <f t="shared" si="17"/>
        <v>0</v>
      </c>
      <c r="R62" s="148">
        <f t="shared" si="18"/>
        <v>0</v>
      </c>
      <c r="S62" s="137" t="str">
        <f t="shared" si="5"/>
        <v>Y</v>
      </c>
      <c r="T62" s="275">
        <f t="shared" si="20"/>
        <v>0</v>
      </c>
      <c r="U62" s="275">
        <f t="shared" si="19"/>
        <v>0</v>
      </c>
      <c r="V62" s="275">
        <f t="shared" si="19"/>
        <v>0</v>
      </c>
      <c r="W62" s="275">
        <f t="shared" si="19"/>
        <v>0</v>
      </c>
      <c r="X62" s="275">
        <f t="shared" si="19"/>
        <v>0</v>
      </c>
      <c r="Y62" s="275">
        <f t="shared" si="19"/>
        <v>0</v>
      </c>
      <c r="Z62" s="275">
        <f t="shared" si="19"/>
        <v>0</v>
      </c>
      <c r="AA62" s="275">
        <f t="shared" si="19"/>
        <v>0</v>
      </c>
      <c r="AB62" s="275">
        <f t="shared" si="19"/>
        <v>0</v>
      </c>
      <c r="AC62" s="275">
        <f t="shared" si="19"/>
        <v>0</v>
      </c>
      <c r="AD62" s="275">
        <f t="shared" si="19"/>
        <v>0</v>
      </c>
      <c r="AE62" s="276">
        <f t="shared" si="9"/>
        <v>0</v>
      </c>
    </row>
    <row r="63" spans="1:31">
      <c r="A63" s="133">
        <f t="shared" si="10"/>
        <v>47</v>
      </c>
      <c r="B63" s="134">
        <f t="shared" si="11"/>
        <v>3</v>
      </c>
      <c r="C63" s="134">
        <f t="shared" si="12"/>
        <v>11</v>
      </c>
      <c r="D63" s="135">
        <f t="shared" ca="1" si="13"/>
        <v>47665</v>
      </c>
      <c r="E63" s="150">
        <f t="shared" si="0"/>
        <v>0</v>
      </c>
      <c r="F63" s="150" t="str">
        <f t="shared" si="1"/>
        <v>Y</v>
      </c>
      <c r="G63" s="136">
        <f t="shared" si="2"/>
        <v>0</v>
      </c>
      <c r="H63" s="148">
        <f t="shared" si="7"/>
        <v>0</v>
      </c>
      <c r="I63" s="148">
        <f t="shared" si="14"/>
        <v>0</v>
      </c>
      <c r="J63" s="148">
        <f t="shared" ca="1" si="3"/>
        <v>0</v>
      </c>
      <c r="K63" s="148">
        <f t="shared" ca="1" si="15"/>
        <v>0</v>
      </c>
      <c r="L63" s="148">
        <f t="shared" si="16"/>
        <v>0</v>
      </c>
      <c r="M63" s="148">
        <f t="shared" si="4"/>
        <v>0</v>
      </c>
      <c r="N63" s="148">
        <f t="shared" si="8"/>
        <v>0</v>
      </c>
      <c r="O63" s="148"/>
      <c r="P63" s="148"/>
      <c r="Q63" s="148">
        <f t="shared" si="17"/>
        <v>0</v>
      </c>
      <c r="R63" s="148">
        <f t="shared" si="18"/>
        <v>0</v>
      </c>
      <c r="S63" s="137" t="str">
        <f t="shared" si="5"/>
        <v>Y</v>
      </c>
      <c r="T63" s="275">
        <f t="shared" si="20"/>
        <v>0</v>
      </c>
      <c r="U63" s="275">
        <f t="shared" si="19"/>
        <v>0</v>
      </c>
      <c r="V63" s="275">
        <f t="shared" si="19"/>
        <v>0</v>
      </c>
      <c r="W63" s="275">
        <f t="shared" si="19"/>
        <v>0</v>
      </c>
      <c r="X63" s="275">
        <f t="shared" si="19"/>
        <v>0</v>
      </c>
      <c r="Y63" s="275">
        <f t="shared" si="19"/>
        <v>0</v>
      </c>
      <c r="Z63" s="275">
        <f t="shared" si="19"/>
        <v>0</v>
      </c>
      <c r="AA63" s="275">
        <f t="shared" si="19"/>
        <v>0</v>
      </c>
      <c r="AB63" s="275">
        <f t="shared" si="19"/>
        <v>0</v>
      </c>
      <c r="AC63" s="275">
        <f t="shared" si="19"/>
        <v>0</v>
      </c>
      <c r="AD63" s="275">
        <f t="shared" si="19"/>
        <v>0</v>
      </c>
      <c r="AE63" s="276">
        <f t="shared" si="9"/>
        <v>0</v>
      </c>
    </row>
    <row r="64" spans="1:31">
      <c r="A64" s="133">
        <f t="shared" si="10"/>
        <v>48</v>
      </c>
      <c r="B64" s="134">
        <f t="shared" si="11"/>
        <v>3</v>
      </c>
      <c r="C64" s="134">
        <f t="shared" si="12"/>
        <v>12</v>
      </c>
      <c r="D64" s="135">
        <f t="shared" ca="1" si="13"/>
        <v>47696</v>
      </c>
      <c r="E64" s="150">
        <f t="shared" si="0"/>
        <v>0</v>
      </c>
      <c r="F64" s="150" t="str">
        <f t="shared" si="1"/>
        <v>Y</v>
      </c>
      <c r="G64" s="136">
        <f t="shared" si="2"/>
        <v>0</v>
      </c>
      <c r="H64" s="148">
        <f t="shared" si="7"/>
        <v>0</v>
      </c>
      <c r="I64" s="148">
        <f t="shared" si="14"/>
        <v>0</v>
      </c>
      <c r="J64" s="148">
        <f t="shared" ca="1" si="3"/>
        <v>0</v>
      </c>
      <c r="K64" s="148">
        <f t="shared" ca="1" si="15"/>
        <v>0</v>
      </c>
      <c r="L64" s="148">
        <f t="shared" si="16"/>
        <v>0</v>
      </c>
      <c r="M64" s="148">
        <f t="shared" si="4"/>
        <v>0</v>
      </c>
      <c r="N64" s="148">
        <f t="shared" si="8"/>
        <v>0</v>
      </c>
      <c r="O64" s="148"/>
      <c r="P64" s="148"/>
      <c r="Q64" s="148">
        <f t="shared" si="17"/>
        <v>0</v>
      </c>
      <c r="R64" s="148">
        <f t="shared" si="18"/>
        <v>0</v>
      </c>
      <c r="S64" s="137" t="str">
        <f t="shared" si="5"/>
        <v>Y</v>
      </c>
      <c r="T64" s="275">
        <f t="shared" si="20"/>
        <v>0</v>
      </c>
      <c r="U64" s="275">
        <f t="shared" si="19"/>
        <v>0</v>
      </c>
      <c r="V64" s="275">
        <f t="shared" si="19"/>
        <v>0</v>
      </c>
      <c r="W64" s="275">
        <f t="shared" si="19"/>
        <v>0</v>
      </c>
      <c r="X64" s="275">
        <f t="shared" si="19"/>
        <v>0</v>
      </c>
      <c r="Y64" s="275">
        <f t="shared" si="19"/>
        <v>0</v>
      </c>
      <c r="Z64" s="275">
        <f t="shared" si="19"/>
        <v>0</v>
      </c>
      <c r="AA64" s="275">
        <f t="shared" si="19"/>
        <v>0</v>
      </c>
      <c r="AB64" s="275">
        <f t="shared" si="19"/>
        <v>0</v>
      </c>
      <c r="AC64" s="275">
        <f t="shared" si="19"/>
        <v>0</v>
      </c>
      <c r="AD64" s="275">
        <f t="shared" si="19"/>
        <v>0</v>
      </c>
      <c r="AE64" s="276">
        <f t="shared" si="9"/>
        <v>0</v>
      </c>
    </row>
    <row r="65" spans="1:31">
      <c r="A65" s="133">
        <f t="shared" si="10"/>
        <v>49</v>
      </c>
      <c r="B65" s="134">
        <f t="shared" si="11"/>
        <v>4</v>
      </c>
      <c r="C65" s="134">
        <f t="shared" si="12"/>
        <v>1</v>
      </c>
      <c r="D65" s="135">
        <f t="shared" ca="1" si="13"/>
        <v>47727</v>
      </c>
      <c r="E65" s="150">
        <f t="shared" si="0"/>
        <v>0</v>
      </c>
      <c r="F65" s="150" t="str">
        <f t="shared" si="1"/>
        <v>Y</v>
      </c>
      <c r="G65" s="136">
        <f t="shared" si="2"/>
        <v>0</v>
      </c>
      <c r="H65" s="148">
        <f t="shared" si="7"/>
        <v>0</v>
      </c>
      <c r="I65" s="148">
        <f t="shared" si="14"/>
        <v>0</v>
      </c>
      <c r="J65" s="148">
        <f t="shared" ca="1" si="3"/>
        <v>0</v>
      </c>
      <c r="K65" s="148">
        <f t="shared" ca="1" si="15"/>
        <v>0</v>
      </c>
      <c r="L65" s="148">
        <f t="shared" si="16"/>
        <v>0</v>
      </c>
      <c r="M65" s="148">
        <f t="shared" si="4"/>
        <v>0</v>
      </c>
      <c r="N65" s="148">
        <f t="shared" si="8"/>
        <v>0</v>
      </c>
      <c r="O65" s="148"/>
      <c r="P65" s="148"/>
      <c r="Q65" s="148">
        <f t="shared" si="17"/>
        <v>0</v>
      </c>
      <c r="R65" s="148">
        <f t="shared" si="18"/>
        <v>0</v>
      </c>
      <c r="S65" s="137" t="str">
        <f t="shared" si="5"/>
        <v>Y</v>
      </c>
      <c r="T65" s="275">
        <f t="shared" si="20"/>
        <v>0</v>
      </c>
      <c r="U65" s="275">
        <f t="shared" si="19"/>
        <v>0</v>
      </c>
      <c r="V65" s="275">
        <f t="shared" si="19"/>
        <v>0</v>
      </c>
      <c r="W65" s="275">
        <f t="shared" si="19"/>
        <v>0</v>
      </c>
      <c r="X65" s="275">
        <f t="shared" si="19"/>
        <v>0</v>
      </c>
      <c r="Y65" s="275">
        <f t="shared" si="19"/>
        <v>0</v>
      </c>
      <c r="Z65" s="275">
        <f t="shared" si="19"/>
        <v>0</v>
      </c>
      <c r="AA65" s="275">
        <f t="shared" ref="U65:AD91" si="21">MAX(0,MIN(MAX(0,$M65),AA$7)-AA$6)</f>
        <v>0</v>
      </c>
      <c r="AB65" s="275">
        <f t="shared" si="21"/>
        <v>0</v>
      </c>
      <c r="AC65" s="275">
        <f t="shared" si="21"/>
        <v>0</v>
      </c>
      <c r="AD65" s="275">
        <f t="shared" si="21"/>
        <v>0</v>
      </c>
      <c r="AE65" s="276">
        <f t="shared" si="9"/>
        <v>0</v>
      </c>
    </row>
    <row r="66" spans="1:31">
      <c r="A66" s="133">
        <f t="shared" si="10"/>
        <v>50</v>
      </c>
      <c r="B66" s="134">
        <f t="shared" si="11"/>
        <v>4</v>
      </c>
      <c r="C66" s="134">
        <f t="shared" si="12"/>
        <v>2</v>
      </c>
      <c r="D66" s="135">
        <f t="shared" ca="1" si="13"/>
        <v>47757</v>
      </c>
      <c r="E66" s="150">
        <f t="shared" si="0"/>
        <v>0</v>
      </c>
      <c r="F66" s="150" t="str">
        <f t="shared" si="1"/>
        <v>Y</v>
      </c>
      <c r="G66" s="136">
        <f t="shared" si="2"/>
        <v>0</v>
      </c>
      <c r="H66" s="148">
        <f t="shared" si="7"/>
        <v>0</v>
      </c>
      <c r="I66" s="148">
        <f t="shared" si="14"/>
        <v>0</v>
      </c>
      <c r="J66" s="148">
        <f t="shared" ca="1" si="3"/>
        <v>0</v>
      </c>
      <c r="K66" s="148">
        <f t="shared" ca="1" si="15"/>
        <v>0</v>
      </c>
      <c r="L66" s="148">
        <f t="shared" si="16"/>
        <v>0</v>
      </c>
      <c r="M66" s="148">
        <f t="shared" si="4"/>
        <v>0</v>
      </c>
      <c r="N66" s="148">
        <f t="shared" si="8"/>
        <v>0</v>
      </c>
      <c r="O66" s="148"/>
      <c r="P66" s="148"/>
      <c r="Q66" s="148">
        <f t="shared" si="17"/>
        <v>0</v>
      </c>
      <c r="R66" s="148">
        <f t="shared" si="18"/>
        <v>0</v>
      </c>
      <c r="S66" s="137" t="str">
        <f t="shared" si="5"/>
        <v>Y</v>
      </c>
      <c r="T66" s="275">
        <f t="shared" si="20"/>
        <v>0</v>
      </c>
      <c r="U66" s="275">
        <f t="shared" si="21"/>
        <v>0</v>
      </c>
      <c r="V66" s="275">
        <f t="shared" si="21"/>
        <v>0</v>
      </c>
      <c r="W66" s="275">
        <f t="shared" si="21"/>
        <v>0</v>
      </c>
      <c r="X66" s="275">
        <f t="shared" si="21"/>
        <v>0</v>
      </c>
      <c r="Y66" s="275">
        <f t="shared" si="21"/>
        <v>0</v>
      </c>
      <c r="Z66" s="275">
        <f t="shared" si="21"/>
        <v>0</v>
      </c>
      <c r="AA66" s="275">
        <f t="shared" si="21"/>
        <v>0</v>
      </c>
      <c r="AB66" s="275">
        <f t="shared" si="21"/>
        <v>0</v>
      </c>
      <c r="AC66" s="275">
        <f t="shared" si="21"/>
        <v>0</v>
      </c>
      <c r="AD66" s="275">
        <f t="shared" si="21"/>
        <v>0</v>
      </c>
      <c r="AE66" s="276">
        <f t="shared" si="9"/>
        <v>0</v>
      </c>
    </row>
    <row r="67" spans="1:31">
      <c r="A67" s="133">
        <f t="shared" si="10"/>
        <v>51</v>
      </c>
      <c r="B67" s="134">
        <f t="shared" si="11"/>
        <v>4</v>
      </c>
      <c r="C67" s="134">
        <f t="shared" si="12"/>
        <v>3</v>
      </c>
      <c r="D67" s="135">
        <f t="shared" ca="1" si="13"/>
        <v>47788</v>
      </c>
      <c r="E67" s="150">
        <f t="shared" si="0"/>
        <v>0</v>
      </c>
      <c r="F67" s="150" t="str">
        <f t="shared" si="1"/>
        <v>Y</v>
      </c>
      <c r="G67" s="136">
        <f t="shared" si="2"/>
        <v>0</v>
      </c>
      <c r="H67" s="148">
        <f t="shared" si="7"/>
        <v>0</v>
      </c>
      <c r="I67" s="148">
        <f t="shared" si="14"/>
        <v>0</v>
      </c>
      <c r="J67" s="148">
        <f t="shared" ca="1" si="3"/>
        <v>0</v>
      </c>
      <c r="K67" s="148">
        <f t="shared" ca="1" si="15"/>
        <v>0</v>
      </c>
      <c r="L67" s="148">
        <f t="shared" si="16"/>
        <v>0</v>
      </c>
      <c r="M67" s="148">
        <f t="shared" si="4"/>
        <v>0</v>
      </c>
      <c r="N67" s="148">
        <f t="shared" si="8"/>
        <v>0</v>
      </c>
      <c r="O67" s="148"/>
      <c r="P67" s="148"/>
      <c r="Q67" s="148">
        <f t="shared" si="17"/>
        <v>0</v>
      </c>
      <c r="R67" s="148">
        <f t="shared" si="18"/>
        <v>0</v>
      </c>
      <c r="S67" s="137" t="str">
        <f t="shared" si="5"/>
        <v>Y</v>
      </c>
      <c r="T67" s="275">
        <f t="shared" si="20"/>
        <v>0</v>
      </c>
      <c r="U67" s="275">
        <f t="shared" si="21"/>
        <v>0</v>
      </c>
      <c r="V67" s="275">
        <f t="shared" si="21"/>
        <v>0</v>
      </c>
      <c r="W67" s="275">
        <f t="shared" si="21"/>
        <v>0</v>
      </c>
      <c r="X67" s="275">
        <f t="shared" si="21"/>
        <v>0</v>
      </c>
      <c r="Y67" s="275">
        <f t="shared" si="21"/>
        <v>0</v>
      </c>
      <c r="Z67" s="275">
        <f t="shared" si="21"/>
        <v>0</v>
      </c>
      <c r="AA67" s="275">
        <f t="shared" si="21"/>
        <v>0</v>
      </c>
      <c r="AB67" s="275">
        <f t="shared" si="21"/>
        <v>0</v>
      </c>
      <c r="AC67" s="275">
        <f t="shared" si="21"/>
        <v>0</v>
      </c>
      <c r="AD67" s="275">
        <f t="shared" si="21"/>
        <v>0</v>
      </c>
      <c r="AE67" s="276">
        <f t="shared" si="9"/>
        <v>0</v>
      </c>
    </row>
    <row r="68" spans="1:31">
      <c r="A68" s="133">
        <f t="shared" si="10"/>
        <v>52</v>
      </c>
      <c r="B68" s="134">
        <f t="shared" si="11"/>
        <v>4</v>
      </c>
      <c r="C68" s="134">
        <f t="shared" si="12"/>
        <v>4</v>
      </c>
      <c r="D68" s="135">
        <f t="shared" ca="1" si="13"/>
        <v>47818</v>
      </c>
      <c r="E68" s="150">
        <f t="shared" si="0"/>
        <v>0</v>
      </c>
      <c r="F68" s="150" t="str">
        <f t="shared" si="1"/>
        <v>Y</v>
      </c>
      <c r="G68" s="136">
        <f t="shared" si="2"/>
        <v>0</v>
      </c>
      <c r="H68" s="148">
        <f t="shared" si="7"/>
        <v>0</v>
      </c>
      <c r="I68" s="148">
        <f t="shared" si="14"/>
        <v>0</v>
      </c>
      <c r="J68" s="148">
        <f t="shared" ca="1" si="3"/>
        <v>0</v>
      </c>
      <c r="K68" s="148">
        <f t="shared" ca="1" si="15"/>
        <v>0</v>
      </c>
      <c r="L68" s="148">
        <f t="shared" si="16"/>
        <v>0</v>
      </c>
      <c r="M68" s="148">
        <f t="shared" si="4"/>
        <v>0</v>
      </c>
      <c r="N68" s="148">
        <f t="shared" si="8"/>
        <v>0</v>
      </c>
      <c r="O68" s="148"/>
      <c r="P68" s="148"/>
      <c r="Q68" s="148">
        <f t="shared" si="17"/>
        <v>0</v>
      </c>
      <c r="R68" s="148">
        <f t="shared" si="18"/>
        <v>0</v>
      </c>
      <c r="S68" s="137" t="str">
        <f t="shared" si="5"/>
        <v>Y</v>
      </c>
      <c r="T68" s="275">
        <f t="shared" si="20"/>
        <v>0</v>
      </c>
      <c r="U68" s="275">
        <f t="shared" si="21"/>
        <v>0</v>
      </c>
      <c r="V68" s="275">
        <f t="shared" si="21"/>
        <v>0</v>
      </c>
      <c r="W68" s="275">
        <f t="shared" si="21"/>
        <v>0</v>
      </c>
      <c r="X68" s="275">
        <f t="shared" si="21"/>
        <v>0</v>
      </c>
      <c r="Y68" s="275">
        <f t="shared" si="21"/>
        <v>0</v>
      </c>
      <c r="Z68" s="275">
        <f t="shared" si="21"/>
        <v>0</v>
      </c>
      <c r="AA68" s="275">
        <f t="shared" si="21"/>
        <v>0</v>
      </c>
      <c r="AB68" s="275">
        <f t="shared" si="21"/>
        <v>0</v>
      </c>
      <c r="AC68" s="275">
        <f t="shared" si="21"/>
        <v>0</v>
      </c>
      <c r="AD68" s="275">
        <f t="shared" si="21"/>
        <v>0</v>
      </c>
      <c r="AE68" s="276">
        <f t="shared" si="9"/>
        <v>0</v>
      </c>
    </row>
    <row r="69" spans="1:31">
      <c r="A69" s="133">
        <f t="shared" si="10"/>
        <v>53</v>
      </c>
      <c r="B69" s="134">
        <f t="shared" si="11"/>
        <v>4</v>
      </c>
      <c r="C69" s="134">
        <f t="shared" si="12"/>
        <v>5</v>
      </c>
      <c r="D69" s="135">
        <f t="shared" ca="1" si="13"/>
        <v>47849</v>
      </c>
      <c r="E69" s="150">
        <f t="shared" si="0"/>
        <v>0</v>
      </c>
      <c r="F69" s="150" t="str">
        <f t="shared" si="1"/>
        <v>Y</v>
      </c>
      <c r="G69" s="136">
        <f t="shared" si="2"/>
        <v>0</v>
      </c>
      <c r="H69" s="148">
        <f t="shared" si="7"/>
        <v>0</v>
      </c>
      <c r="I69" s="148">
        <f t="shared" si="14"/>
        <v>0</v>
      </c>
      <c r="J69" s="148">
        <f t="shared" ca="1" si="3"/>
        <v>0</v>
      </c>
      <c r="K69" s="148">
        <f t="shared" ca="1" si="15"/>
        <v>0</v>
      </c>
      <c r="L69" s="148">
        <f t="shared" si="16"/>
        <v>0</v>
      </c>
      <c r="M69" s="148">
        <f t="shared" si="4"/>
        <v>0</v>
      </c>
      <c r="N69" s="148">
        <f t="shared" si="8"/>
        <v>0</v>
      </c>
      <c r="O69" s="148"/>
      <c r="P69" s="148"/>
      <c r="Q69" s="148">
        <f t="shared" si="17"/>
        <v>0</v>
      </c>
      <c r="R69" s="148">
        <f t="shared" si="18"/>
        <v>0</v>
      </c>
      <c r="S69" s="137" t="str">
        <f t="shared" si="5"/>
        <v>Y</v>
      </c>
      <c r="T69" s="275">
        <f t="shared" si="20"/>
        <v>0</v>
      </c>
      <c r="U69" s="275">
        <f t="shared" si="21"/>
        <v>0</v>
      </c>
      <c r="V69" s="275">
        <f t="shared" si="21"/>
        <v>0</v>
      </c>
      <c r="W69" s="275">
        <f t="shared" si="21"/>
        <v>0</v>
      </c>
      <c r="X69" s="275">
        <f t="shared" si="21"/>
        <v>0</v>
      </c>
      <c r="Y69" s="275">
        <f t="shared" si="21"/>
        <v>0</v>
      </c>
      <c r="Z69" s="275">
        <f t="shared" si="21"/>
        <v>0</v>
      </c>
      <c r="AA69" s="275">
        <f t="shared" si="21"/>
        <v>0</v>
      </c>
      <c r="AB69" s="275">
        <f t="shared" si="21"/>
        <v>0</v>
      </c>
      <c r="AC69" s="275">
        <f t="shared" si="21"/>
        <v>0</v>
      </c>
      <c r="AD69" s="275">
        <f t="shared" si="21"/>
        <v>0</v>
      </c>
      <c r="AE69" s="276">
        <f t="shared" si="9"/>
        <v>0</v>
      </c>
    </row>
    <row r="70" spans="1:31">
      <c r="A70" s="133">
        <f t="shared" si="10"/>
        <v>54</v>
      </c>
      <c r="B70" s="134">
        <f t="shared" si="11"/>
        <v>4</v>
      </c>
      <c r="C70" s="134">
        <f t="shared" si="12"/>
        <v>6</v>
      </c>
      <c r="D70" s="135">
        <f t="shared" ca="1" si="13"/>
        <v>47880</v>
      </c>
      <c r="E70" s="150">
        <f t="shared" si="0"/>
        <v>0</v>
      </c>
      <c r="F70" s="150" t="str">
        <f t="shared" si="1"/>
        <v>Y</v>
      </c>
      <c r="G70" s="136">
        <f t="shared" si="2"/>
        <v>0</v>
      </c>
      <c r="H70" s="148">
        <f t="shared" si="7"/>
        <v>0</v>
      </c>
      <c r="I70" s="148">
        <f t="shared" si="14"/>
        <v>0</v>
      </c>
      <c r="J70" s="148">
        <f t="shared" ca="1" si="3"/>
        <v>0</v>
      </c>
      <c r="K70" s="148">
        <f t="shared" ca="1" si="15"/>
        <v>0</v>
      </c>
      <c r="L70" s="148">
        <f t="shared" si="16"/>
        <v>0</v>
      </c>
      <c r="M70" s="148">
        <f t="shared" si="4"/>
        <v>0</v>
      </c>
      <c r="N70" s="148">
        <f t="shared" si="8"/>
        <v>0</v>
      </c>
      <c r="O70" s="148"/>
      <c r="P70" s="148"/>
      <c r="Q70" s="148">
        <f t="shared" si="17"/>
        <v>0</v>
      </c>
      <c r="R70" s="148">
        <f t="shared" si="18"/>
        <v>0</v>
      </c>
      <c r="S70" s="137" t="str">
        <f t="shared" si="5"/>
        <v>Y</v>
      </c>
      <c r="T70" s="275">
        <f t="shared" si="20"/>
        <v>0</v>
      </c>
      <c r="U70" s="275">
        <f t="shared" si="21"/>
        <v>0</v>
      </c>
      <c r="V70" s="275">
        <f t="shared" si="21"/>
        <v>0</v>
      </c>
      <c r="W70" s="275">
        <f t="shared" si="21"/>
        <v>0</v>
      </c>
      <c r="X70" s="275">
        <f t="shared" si="21"/>
        <v>0</v>
      </c>
      <c r="Y70" s="275">
        <f t="shared" si="21"/>
        <v>0</v>
      </c>
      <c r="Z70" s="275">
        <f t="shared" si="21"/>
        <v>0</v>
      </c>
      <c r="AA70" s="275">
        <f t="shared" si="21"/>
        <v>0</v>
      </c>
      <c r="AB70" s="275">
        <f t="shared" si="21"/>
        <v>0</v>
      </c>
      <c r="AC70" s="275">
        <f t="shared" si="21"/>
        <v>0</v>
      </c>
      <c r="AD70" s="275">
        <f t="shared" si="21"/>
        <v>0</v>
      </c>
      <c r="AE70" s="276">
        <f t="shared" si="9"/>
        <v>0</v>
      </c>
    </row>
    <row r="71" spans="1:31">
      <c r="A71" s="133">
        <f t="shared" si="10"/>
        <v>55</v>
      </c>
      <c r="B71" s="134">
        <f t="shared" si="11"/>
        <v>4</v>
      </c>
      <c r="C71" s="134">
        <f t="shared" si="12"/>
        <v>7</v>
      </c>
      <c r="D71" s="135">
        <f t="shared" ca="1" si="13"/>
        <v>47908</v>
      </c>
      <c r="E71" s="150">
        <f t="shared" si="0"/>
        <v>0</v>
      </c>
      <c r="F71" s="150" t="str">
        <f t="shared" si="1"/>
        <v>Y</v>
      </c>
      <c r="G71" s="136">
        <f t="shared" si="2"/>
        <v>0</v>
      </c>
      <c r="H71" s="148">
        <f t="shared" si="7"/>
        <v>0</v>
      </c>
      <c r="I71" s="148">
        <f t="shared" si="14"/>
        <v>0</v>
      </c>
      <c r="J71" s="148">
        <f t="shared" ca="1" si="3"/>
        <v>0</v>
      </c>
      <c r="K71" s="148">
        <f t="shared" ca="1" si="15"/>
        <v>0</v>
      </c>
      <c r="L71" s="148">
        <f t="shared" si="16"/>
        <v>0</v>
      </c>
      <c r="M71" s="148">
        <f t="shared" si="4"/>
        <v>0</v>
      </c>
      <c r="N71" s="148">
        <f t="shared" si="8"/>
        <v>0</v>
      </c>
      <c r="O71" s="148"/>
      <c r="P71" s="148"/>
      <c r="Q71" s="148">
        <f t="shared" si="17"/>
        <v>0</v>
      </c>
      <c r="R71" s="148">
        <f t="shared" si="18"/>
        <v>0</v>
      </c>
      <c r="S71" s="137" t="str">
        <f t="shared" si="5"/>
        <v>Y</v>
      </c>
      <c r="T71" s="275">
        <f t="shared" si="20"/>
        <v>0</v>
      </c>
      <c r="U71" s="275">
        <f t="shared" si="21"/>
        <v>0</v>
      </c>
      <c r="V71" s="275">
        <f t="shared" si="21"/>
        <v>0</v>
      </c>
      <c r="W71" s="275">
        <f t="shared" si="21"/>
        <v>0</v>
      </c>
      <c r="X71" s="275">
        <f t="shared" si="21"/>
        <v>0</v>
      </c>
      <c r="Y71" s="275">
        <f t="shared" si="21"/>
        <v>0</v>
      </c>
      <c r="Z71" s="275">
        <f t="shared" si="21"/>
        <v>0</v>
      </c>
      <c r="AA71" s="275">
        <f t="shared" si="21"/>
        <v>0</v>
      </c>
      <c r="AB71" s="275">
        <f t="shared" si="21"/>
        <v>0</v>
      </c>
      <c r="AC71" s="275">
        <f t="shared" si="21"/>
        <v>0</v>
      </c>
      <c r="AD71" s="275">
        <f t="shared" si="21"/>
        <v>0</v>
      </c>
      <c r="AE71" s="276">
        <f t="shared" si="9"/>
        <v>0</v>
      </c>
    </row>
    <row r="72" spans="1:31">
      <c r="A72" s="133">
        <f t="shared" si="10"/>
        <v>56</v>
      </c>
      <c r="B72" s="134">
        <f t="shared" si="11"/>
        <v>4</v>
      </c>
      <c r="C72" s="134">
        <f t="shared" si="12"/>
        <v>8</v>
      </c>
      <c r="D72" s="135">
        <f t="shared" ca="1" si="13"/>
        <v>47939</v>
      </c>
      <c r="E72" s="150">
        <f t="shared" si="0"/>
        <v>0</v>
      </c>
      <c r="F72" s="150" t="str">
        <f t="shared" si="1"/>
        <v>Y</v>
      </c>
      <c r="G72" s="136">
        <f t="shared" si="2"/>
        <v>0</v>
      </c>
      <c r="H72" s="148">
        <f t="shared" si="7"/>
        <v>0</v>
      </c>
      <c r="I72" s="148">
        <f t="shared" si="14"/>
        <v>0</v>
      </c>
      <c r="J72" s="148">
        <f t="shared" ca="1" si="3"/>
        <v>0</v>
      </c>
      <c r="K72" s="148">
        <f t="shared" ca="1" si="15"/>
        <v>0</v>
      </c>
      <c r="L72" s="148">
        <f t="shared" si="16"/>
        <v>0</v>
      </c>
      <c r="M72" s="148">
        <f t="shared" si="4"/>
        <v>0</v>
      </c>
      <c r="N72" s="148">
        <f t="shared" si="8"/>
        <v>0</v>
      </c>
      <c r="O72" s="148"/>
      <c r="P72" s="148"/>
      <c r="Q72" s="148">
        <f t="shared" si="17"/>
        <v>0</v>
      </c>
      <c r="R72" s="148">
        <f t="shared" si="18"/>
        <v>0</v>
      </c>
      <c r="S72" s="137" t="str">
        <f t="shared" si="5"/>
        <v>Y</v>
      </c>
      <c r="T72" s="275">
        <f t="shared" si="20"/>
        <v>0</v>
      </c>
      <c r="U72" s="275">
        <f t="shared" si="21"/>
        <v>0</v>
      </c>
      <c r="V72" s="275">
        <f t="shared" si="21"/>
        <v>0</v>
      </c>
      <c r="W72" s="275">
        <f t="shared" si="21"/>
        <v>0</v>
      </c>
      <c r="X72" s="275">
        <f t="shared" si="21"/>
        <v>0</v>
      </c>
      <c r="Y72" s="275">
        <f t="shared" si="21"/>
        <v>0</v>
      </c>
      <c r="Z72" s="275">
        <f t="shared" si="21"/>
        <v>0</v>
      </c>
      <c r="AA72" s="275">
        <f t="shared" si="21"/>
        <v>0</v>
      </c>
      <c r="AB72" s="275">
        <f t="shared" si="21"/>
        <v>0</v>
      </c>
      <c r="AC72" s="275">
        <f t="shared" si="21"/>
        <v>0</v>
      </c>
      <c r="AD72" s="275">
        <f t="shared" si="21"/>
        <v>0</v>
      </c>
      <c r="AE72" s="276">
        <f t="shared" si="9"/>
        <v>0</v>
      </c>
    </row>
    <row r="73" spans="1:31">
      <c r="A73" s="133">
        <f t="shared" si="10"/>
        <v>57</v>
      </c>
      <c r="B73" s="134">
        <f t="shared" si="11"/>
        <v>4</v>
      </c>
      <c r="C73" s="134">
        <f t="shared" si="12"/>
        <v>9</v>
      </c>
      <c r="D73" s="135">
        <f t="shared" ca="1" si="13"/>
        <v>47969</v>
      </c>
      <c r="E73" s="150">
        <f t="shared" si="0"/>
        <v>0</v>
      </c>
      <c r="F73" s="150" t="str">
        <f t="shared" si="1"/>
        <v>Y</v>
      </c>
      <c r="G73" s="136">
        <f t="shared" si="2"/>
        <v>0</v>
      </c>
      <c r="H73" s="148">
        <f t="shared" si="7"/>
        <v>0</v>
      </c>
      <c r="I73" s="148">
        <f t="shared" si="14"/>
        <v>0</v>
      </c>
      <c r="J73" s="148">
        <f t="shared" ca="1" si="3"/>
        <v>0</v>
      </c>
      <c r="K73" s="148">
        <f t="shared" ca="1" si="15"/>
        <v>0</v>
      </c>
      <c r="L73" s="148">
        <f t="shared" si="16"/>
        <v>0</v>
      </c>
      <c r="M73" s="148">
        <f t="shared" si="4"/>
        <v>0</v>
      </c>
      <c r="N73" s="148">
        <f t="shared" si="8"/>
        <v>0</v>
      </c>
      <c r="O73" s="148"/>
      <c r="P73" s="148"/>
      <c r="Q73" s="148">
        <f t="shared" si="17"/>
        <v>0</v>
      </c>
      <c r="R73" s="148">
        <f t="shared" si="18"/>
        <v>0</v>
      </c>
      <c r="S73" s="137" t="str">
        <f t="shared" si="5"/>
        <v>Y</v>
      </c>
      <c r="T73" s="275">
        <f t="shared" si="20"/>
        <v>0</v>
      </c>
      <c r="U73" s="275">
        <f t="shared" si="21"/>
        <v>0</v>
      </c>
      <c r="V73" s="275">
        <f t="shared" si="21"/>
        <v>0</v>
      </c>
      <c r="W73" s="275">
        <f t="shared" si="21"/>
        <v>0</v>
      </c>
      <c r="X73" s="275">
        <f t="shared" si="21"/>
        <v>0</v>
      </c>
      <c r="Y73" s="275">
        <f t="shared" si="21"/>
        <v>0</v>
      </c>
      <c r="Z73" s="275">
        <f t="shared" si="21"/>
        <v>0</v>
      </c>
      <c r="AA73" s="275">
        <f t="shared" si="21"/>
        <v>0</v>
      </c>
      <c r="AB73" s="275">
        <f t="shared" si="21"/>
        <v>0</v>
      </c>
      <c r="AC73" s="275">
        <f t="shared" si="21"/>
        <v>0</v>
      </c>
      <c r="AD73" s="275">
        <f t="shared" si="21"/>
        <v>0</v>
      </c>
      <c r="AE73" s="276">
        <f t="shared" si="9"/>
        <v>0</v>
      </c>
    </row>
    <row r="74" spans="1:31">
      <c r="A74" s="133">
        <f t="shared" si="10"/>
        <v>58</v>
      </c>
      <c r="B74" s="134">
        <f t="shared" si="11"/>
        <v>4</v>
      </c>
      <c r="C74" s="134">
        <f t="shared" si="12"/>
        <v>10</v>
      </c>
      <c r="D74" s="135">
        <f t="shared" ca="1" si="13"/>
        <v>48000</v>
      </c>
      <c r="E74" s="150">
        <f t="shared" si="0"/>
        <v>0</v>
      </c>
      <c r="F74" s="150" t="str">
        <f t="shared" si="1"/>
        <v>Y</v>
      </c>
      <c r="G74" s="136">
        <f t="shared" si="2"/>
        <v>0</v>
      </c>
      <c r="H74" s="148">
        <f t="shared" si="7"/>
        <v>0</v>
      </c>
      <c r="I74" s="148">
        <f t="shared" si="14"/>
        <v>0</v>
      </c>
      <c r="J74" s="148">
        <f t="shared" ca="1" si="3"/>
        <v>0</v>
      </c>
      <c r="K74" s="148">
        <f t="shared" ca="1" si="15"/>
        <v>0</v>
      </c>
      <c r="L74" s="148">
        <f t="shared" si="16"/>
        <v>0</v>
      </c>
      <c r="M74" s="148">
        <f t="shared" si="4"/>
        <v>0</v>
      </c>
      <c r="N74" s="148">
        <f t="shared" si="8"/>
        <v>0</v>
      </c>
      <c r="O74" s="148"/>
      <c r="P74" s="148"/>
      <c r="Q74" s="148">
        <f t="shared" si="17"/>
        <v>0</v>
      </c>
      <c r="R74" s="148">
        <f t="shared" si="18"/>
        <v>0</v>
      </c>
      <c r="S74" s="137" t="str">
        <f t="shared" si="5"/>
        <v>Y</v>
      </c>
      <c r="T74" s="275">
        <f t="shared" si="20"/>
        <v>0</v>
      </c>
      <c r="U74" s="275">
        <f t="shared" si="21"/>
        <v>0</v>
      </c>
      <c r="V74" s="275">
        <f t="shared" si="21"/>
        <v>0</v>
      </c>
      <c r="W74" s="275">
        <f t="shared" si="21"/>
        <v>0</v>
      </c>
      <c r="X74" s="275">
        <f t="shared" si="21"/>
        <v>0</v>
      </c>
      <c r="Y74" s="275">
        <f t="shared" si="21"/>
        <v>0</v>
      </c>
      <c r="Z74" s="275">
        <f t="shared" si="21"/>
        <v>0</v>
      </c>
      <c r="AA74" s="275">
        <f t="shared" si="21"/>
        <v>0</v>
      </c>
      <c r="AB74" s="275">
        <f t="shared" si="21"/>
        <v>0</v>
      </c>
      <c r="AC74" s="275">
        <f t="shared" si="21"/>
        <v>0</v>
      </c>
      <c r="AD74" s="275">
        <f t="shared" si="21"/>
        <v>0</v>
      </c>
      <c r="AE74" s="276">
        <f t="shared" si="9"/>
        <v>0</v>
      </c>
    </row>
    <row r="75" spans="1:31">
      <c r="A75" s="133">
        <f t="shared" si="10"/>
        <v>59</v>
      </c>
      <c r="B75" s="134">
        <f t="shared" si="11"/>
        <v>4</v>
      </c>
      <c r="C75" s="134">
        <f t="shared" si="12"/>
        <v>11</v>
      </c>
      <c r="D75" s="135">
        <f t="shared" ca="1" si="13"/>
        <v>48030</v>
      </c>
      <c r="E75" s="150">
        <f t="shared" si="0"/>
        <v>0</v>
      </c>
      <c r="F75" s="150" t="str">
        <f t="shared" si="1"/>
        <v>Y</v>
      </c>
      <c r="G75" s="136">
        <f t="shared" si="2"/>
        <v>0</v>
      </c>
      <c r="H75" s="148">
        <f t="shared" si="7"/>
        <v>0</v>
      </c>
      <c r="I75" s="148">
        <f t="shared" si="14"/>
        <v>0</v>
      </c>
      <c r="J75" s="148">
        <f t="shared" ca="1" si="3"/>
        <v>0</v>
      </c>
      <c r="K75" s="148">
        <f t="shared" ca="1" si="15"/>
        <v>0</v>
      </c>
      <c r="L75" s="148">
        <f t="shared" si="16"/>
        <v>0</v>
      </c>
      <c r="M75" s="148">
        <f t="shared" si="4"/>
        <v>0</v>
      </c>
      <c r="N75" s="148">
        <f t="shared" si="8"/>
        <v>0</v>
      </c>
      <c r="O75" s="148"/>
      <c r="P75" s="148"/>
      <c r="Q75" s="148">
        <f t="shared" si="17"/>
        <v>0</v>
      </c>
      <c r="R75" s="148">
        <f t="shared" si="18"/>
        <v>0</v>
      </c>
      <c r="S75" s="137" t="str">
        <f t="shared" si="5"/>
        <v>Y</v>
      </c>
      <c r="T75" s="275">
        <f t="shared" si="20"/>
        <v>0</v>
      </c>
      <c r="U75" s="275">
        <f t="shared" si="21"/>
        <v>0</v>
      </c>
      <c r="V75" s="275">
        <f t="shared" si="21"/>
        <v>0</v>
      </c>
      <c r="W75" s="275">
        <f t="shared" si="21"/>
        <v>0</v>
      </c>
      <c r="X75" s="275">
        <f t="shared" si="21"/>
        <v>0</v>
      </c>
      <c r="Y75" s="275">
        <f t="shared" si="21"/>
        <v>0</v>
      </c>
      <c r="Z75" s="275">
        <f t="shared" si="21"/>
        <v>0</v>
      </c>
      <c r="AA75" s="275">
        <f t="shared" si="21"/>
        <v>0</v>
      </c>
      <c r="AB75" s="275">
        <f t="shared" si="21"/>
        <v>0</v>
      </c>
      <c r="AC75" s="275">
        <f t="shared" si="21"/>
        <v>0</v>
      </c>
      <c r="AD75" s="275">
        <f t="shared" si="21"/>
        <v>0</v>
      </c>
      <c r="AE75" s="276">
        <f t="shared" si="9"/>
        <v>0</v>
      </c>
    </row>
    <row r="76" spans="1:31">
      <c r="A76" s="133">
        <f t="shared" si="10"/>
        <v>60</v>
      </c>
      <c r="B76" s="134">
        <f t="shared" si="11"/>
        <v>4</v>
      </c>
      <c r="C76" s="134">
        <f t="shared" si="12"/>
        <v>12</v>
      </c>
      <c r="D76" s="135">
        <f t="shared" ca="1" si="13"/>
        <v>48061</v>
      </c>
      <c r="E76" s="150">
        <f t="shared" si="0"/>
        <v>0</v>
      </c>
      <c r="F76" s="150" t="str">
        <f t="shared" si="1"/>
        <v>Y</v>
      </c>
      <c r="G76" s="136">
        <f t="shared" si="2"/>
        <v>0</v>
      </c>
      <c r="H76" s="148">
        <f t="shared" si="7"/>
        <v>0</v>
      </c>
      <c r="I76" s="148">
        <f t="shared" si="14"/>
        <v>0</v>
      </c>
      <c r="J76" s="148">
        <f t="shared" ca="1" si="3"/>
        <v>0</v>
      </c>
      <c r="K76" s="148">
        <f t="shared" ca="1" si="15"/>
        <v>0</v>
      </c>
      <c r="L76" s="148">
        <f t="shared" si="16"/>
        <v>0</v>
      </c>
      <c r="M76" s="148">
        <f t="shared" si="4"/>
        <v>0</v>
      </c>
      <c r="N76" s="148">
        <f t="shared" si="8"/>
        <v>0</v>
      </c>
      <c r="O76" s="148"/>
      <c r="P76" s="148"/>
      <c r="Q76" s="148">
        <f t="shared" si="17"/>
        <v>0</v>
      </c>
      <c r="R76" s="148">
        <f t="shared" si="18"/>
        <v>0</v>
      </c>
      <c r="S76" s="137" t="str">
        <f t="shared" si="5"/>
        <v>Y</v>
      </c>
      <c r="T76" s="275">
        <f t="shared" si="20"/>
        <v>0</v>
      </c>
      <c r="U76" s="275">
        <f t="shared" si="21"/>
        <v>0</v>
      </c>
      <c r="V76" s="275">
        <f t="shared" si="21"/>
        <v>0</v>
      </c>
      <c r="W76" s="275">
        <f t="shared" si="21"/>
        <v>0</v>
      </c>
      <c r="X76" s="275">
        <f t="shared" si="21"/>
        <v>0</v>
      </c>
      <c r="Y76" s="275">
        <f t="shared" si="21"/>
        <v>0</v>
      </c>
      <c r="Z76" s="275">
        <f t="shared" si="21"/>
        <v>0</v>
      </c>
      <c r="AA76" s="275">
        <f t="shared" si="21"/>
        <v>0</v>
      </c>
      <c r="AB76" s="275">
        <f t="shared" si="21"/>
        <v>0</v>
      </c>
      <c r="AC76" s="275">
        <f t="shared" si="21"/>
        <v>0</v>
      </c>
      <c r="AD76" s="275">
        <f t="shared" si="21"/>
        <v>0</v>
      </c>
      <c r="AE76" s="276">
        <f t="shared" si="9"/>
        <v>0</v>
      </c>
    </row>
    <row r="77" spans="1:31">
      <c r="A77" s="133">
        <f t="shared" si="10"/>
        <v>61</v>
      </c>
      <c r="B77" s="134">
        <f t="shared" si="11"/>
        <v>5</v>
      </c>
      <c r="C77" s="134">
        <f t="shared" si="12"/>
        <v>1</v>
      </c>
      <c r="D77" s="135">
        <f t="shared" ca="1" si="13"/>
        <v>48092</v>
      </c>
      <c r="E77" s="150">
        <f t="shared" si="0"/>
        <v>0</v>
      </c>
      <c r="F77" s="150" t="str">
        <f t="shared" si="1"/>
        <v>Y</v>
      </c>
      <c r="G77" s="136">
        <f t="shared" si="2"/>
        <v>0</v>
      </c>
      <c r="H77" s="148">
        <f t="shared" si="7"/>
        <v>0</v>
      </c>
      <c r="I77" s="148">
        <f t="shared" si="14"/>
        <v>0</v>
      </c>
      <c r="J77" s="148">
        <f t="shared" ca="1" si="3"/>
        <v>0</v>
      </c>
      <c r="K77" s="148">
        <f t="shared" ca="1" si="15"/>
        <v>0</v>
      </c>
      <c r="L77" s="148">
        <f t="shared" si="16"/>
        <v>0</v>
      </c>
      <c r="M77" s="148">
        <f t="shared" si="4"/>
        <v>0</v>
      </c>
      <c r="N77" s="148">
        <f t="shared" si="8"/>
        <v>0</v>
      </c>
      <c r="O77" s="148"/>
      <c r="P77" s="148"/>
      <c r="Q77" s="148">
        <f t="shared" si="17"/>
        <v>0</v>
      </c>
      <c r="R77" s="148">
        <f t="shared" si="18"/>
        <v>0</v>
      </c>
      <c r="S77" s="137" t="str">
        <f t="shared" si="5"/>
        <v>Y</v>
      </c>
      <c r="T77" s="275">
        <f t="shared" si="20"/>
        <v>0</v>
      </c>
      <c r="U77" s="275">
        <f t="shared" si="21"/>
        <v>0</v>
      </c>
      <c r="V77" s="275">
        <f t="shared" si="21"/>
        <v>0</v>
      </c>
      <c r="W77" s="275">
        <f t="shared" si="21"/>
        <v>0</v>
      </c>
      <c r="X77" s="275">
        <f t="shared" si="21"/>
        <v>0</v>
      </c>
      <c r="Y77" s="275">
        <f t="shared" si="21"/>
        <v>0</v>
      </c>
      <c r="Z77" s="275">
        <f t="shared" si="21"/>
        <v>0</v>
      </c>
      <c r="AA77" s="275">
        <f t="shared" si="21"/>
        <v>0</v>
      </c>
      <c r="AB77" s="275">
        <f t="shared" si="21"/>
        <v>0</v>
      </c>
      <c r="AC77" s="275">
        <f t="shared" si="21"/>
        <v>0</v>
      </c>
      <c r="AD77" s="275">
        <f t="shared" si="21"/>
        <v>0</v>
      </c>
      <c r="AE77" s="276">
        <f t="shared" si="9"/>
        <v>0</v>
      </c>
    </row>
    <row r="78" spans="1:31">
      <c r="A78" s="133">
        <f t="shared" si="10"/>
        <v>62</v>
      </c>
      <c r="B78" s="134">
        <f t="shared" si="11"/>
        <v>5</v>
      </c>
      <c r="C78" s="134">
        <f t="shared" si="12"/>
        <v>2</v>
      </c>
      <c r="D78" s="135">
        <f t="shared" ca="1" si="13"/>
        <v>48122</v>
      </c>
      <c r="E78" s="150">
        <f t="shared" si="0"/>
        <v>0</v>
      </c>
      <c r="F78" s="150" t="str">
        <f t="shared" si="1"/>
        <v>Y</v>
      </c>
      <c r="G78" s="136">
        <f t="shared" si="2"/>
        <v>0</v>
      </c>
      <c r="H78" s="148">
        <f t="shared" si="7"/>
        <v>0</v>
      </c>
      <c r="I78" s="148">
        <f t="shared" si="14"/>
        <v>0</v>
      </c>
      <c r="J78" s="148">
        <f t="shared" ca="1" si="3"/>
        <v>0</v>
      </c>
      <c r="K78" s="148">
        <f t="shared" ca="1" si="15"/>
        <v>0</v>
      </c>
      <c r="L78" s="148">
        <f t="shared" si="16"/>
        <v>0</v>
      </c>
      <c r="M78" s="148">
        <f t="shared" si="4"/>
        <v>0</v>
      </c>
      <c r="N78" s="148">
        <f t="shared" si="8"/>
        <v>0</v>
      </c>
      <c r="O78" s="148"/>
      <c r="P78" s="148"/>
      <c r="Q78" s="148">
        <f t="shared" si="17"/>
        <v>0</v>
      </c>
      <c r="R78" s="148">
        <f t="shared" si="18"/>
        <v>0</v>
      </c>
      <c r="S78" s="137" t="str">
        <f t="shared" si="5"/>
        <v>Y</v>
      </c>
      <c r="T78" s="275">
        <f t="shared" si="20"/>
        <v>0</v>
      </c>
      <c r="U78" s="275">
        <f t="shared" si="21"/>
        <v>0</v>
      </c>
      <c r="V78" s="275">
        <f t="shared" si="21"/>
        <v>0</v>
      </c>
      <c r="W78" s="275">
        <f t="shared" si="21"/>
        <v>0</v>
      </c>
      <c r="X78" s="275">
        <f t="shared" si="21"/>
        <v>0</v>
      </c>
      <c r="Y78" s="275">
        <f t="shared" si="21"/>
        <v>0</v>
      </c>
      <c r="Z78" s="275">
        <f t="shared" si="21"/>
        <v>0</v>
      </c>
      <c r="AA78" s="275">
        <f t="shared" si="21"/>
        <v>0</v>
      </c>
      <c r="AB78" s="275">
        <f t="shared" si="21"/>
        <v>0</v>
      </c>
      <c r="AC78" s="275">
        <f t="shared" si="21"/>
        <v>0</v>
      </c>
      <c r="AD78" s="275">
        <f t="shared" si="21"/>
        <v>0</v>
      </c>
      <c r="AE78" s="276">
        <f t="shared" si="9"/>
        <v>0</v>
      </c>
    </row>
    <row r="79" spans="1:31">
      <c r="A79" s="133">
        <f t="shared" si="10"/>
        <v>63</v>
      </c>
      <c r="B79" s="134">
        <f t="shared" si="11"/>
        <v>5</v>
      </c>
      <c r="C79" s="134">
        <f t="shared" si="12"/>
        <v>3</v>
      </c>
      <c r="D79" s="135">
        <f t="shared" ca="1" si="13"/>
        <v>48153</v>
      </c>
      <c r="E79" s="150">
        <f t="shared" si="0"/>
        <v>0</v>
      </c>
      <c r="F79" s="150" t="str">
        <f t="shared" si="1"/>
        <v>Y</v>
      </c>
      <c r="G79" s="136">
        <f t="shared" si="2"/>
        <v>0</v>
      </c>
      <c r="H79" s="148">
        <f t="shared" si="7"/>
        <v>0</v>
      </c>
      <c r="I79" s="148">
        <f t="shared" si="14"/>
        <v>0</v>
      </c>
      <c r="J79" s="148">
        <f t="shared" ca="1" si="3"/>
        <v>0</v>
      </c>
      <c r="K79" s="148">
        <f t="shared" ca="1" si="15"/>
        <v>0</v>
      </c>
      <c r="L79" s="148">
        <f t="shared" si="16"/>
        <v>0</v>
      </c>
      <c r="M79" s="148">
        <f t="shared" si="4"/>
        <v>0</v>
      </c>
      <c r="N79" s="148">
        <f t="shared" si="8"/>
        <v>0</v>
      </c>
      <c r="O79" s="148"/>
      <c r="P79" s="148"/>
      <c r="Q79" s="148">
        <f t="shared" si="17"/>
        <v>0</v>
      </c>
      <c r="R79" s="148">
        <f t="shared" si="18"/>
        <v>0</v>
      </c>
      <c r="S79" s="137" t="str">
        <f t="shared" si="5"/>
        <v>Y</v>
      </c>
      <c r="T79" s="275">
        <f t="shared" si="20"/>
        <v>0</v>
      </c>
      <c r="U79" s="275">
        <f t="shared" si="21"/>
        <v>0</v>
      </c>
      <c r="V79" s="275">
        <f t="shared" si="21"/>
        <v>0</v>
      </c>
      <c r="W79" s="275">
        <f t="shared" si="21"/>
        <v>0</v>
      </c>
      <c r="X79" s="275">
        <f t="shared" si="21"/>
        <v>0</v>
      </c>
      <c r="Y79" s="275">
        <f t="shared" si="21"/>
        <v>0</v>
      </c>
      <c r="Z79" s="275">
        <f t="shared" si="21"/>
        <v>0</v>
      </c>
      <c r="AA79" s="275">
        <f t="shared" si="21"/>
        <v>0</v>
      </c>
      <c r="AB79" s="275">
        <f t="shared" si="21"/>
        <v>0</v>
      </c>
      <c r="AC79" s="275">
        <f t="shared" si="21"/>
        <v>0</v>
      </c>
      <c r="AD79" s="275">
        <f t="shared" si="21"/>
        <v>0</v>
      </c>
      <c r="AE79" s="276">
        <f t="shared" si="9"/>
        <v>0</v>
      </c>
    </row>
    <row r="80" spans="1:31">
      <c r="A80" s="133">
        <f t="shared" si="10"/>
        <v>64</v>
      </c>
      <c r="B80" s="134">
        <f t="shared" si="11"/>
        <v>5</v>
      </c>
      <c r="C80" s="134">
        <f t="shared" si="12"/>
        <v>4</v>
      </c>
      <c r="D80" s="135">
        <f t="shared" ca="1" si="13"/>
        <v>48183</v>
      </c>
      <c r="E80" s="150">
        <f t="shared" si="0"/>
        <v>0</v>
      </c>
      <c r="F80" s="150" t="str">
        <f t="shared" si="1"/>
        <v>Y</v>
      </c>
      <c r="G80" s="136">
        <f t="shared" si="2"/>
        <v>0</v>
      </c>
      <c r="H80" s="148">
        <f t="shared" si="7"/>
        <v>0</v>
      </c>
      <c r="I80" s="148">
        <f t="shared" si="14"/>
        <v>0</v>
      </c>
      <c r="J80" s="148">
        <f t="shared" ca="1" si="3"/>
        <v>0</v>
      </c>
      <c r="K80" s="148">
        <f t="shared" ca="1" si="15"/>
        <v>0</v>
      </c>
      <c r="L80" s="148">
        <f t="shared" si="16"/>
        <v>0</v>
      </c>
      <c r="M80" s="148">
        <f t="shared" si="4"/>
        <v>0</v>
      </c>
      <c r="N80" s="148">
        <f t="shared" si="8"/>
        <v>0</v>
      </c>
      <c r="O80" s="148"/>
      <c r="P80" s="148"/>
      <c r="Q80" s="148">
        <f t="shared" si="17"/>
        <v>0</v>
      </c>
      <c r="R80" s="148">
        <f t="shared" si="18"/>
        <v>0</v>
      </c>
      <c r="S80" s="137" t="str">
        <f t="shared" si="5"/>
        <v>Y</v>
      </c>
      <c r="T80" s="275">
        <f t="shared" si="20"/>
        <v>0</v>
      </c>
      <c r="U80" s="275">
        <f t="shared" si="21"/>
        <v>0</v>
      </c>
      <c r="V80" s="275">
        <f t="shared" si="21"/>
        <v>0</v>
      </c>
      <c r="W80" s="275">
        <f t="shared" si="21"/>
        <v>0</v>
      </c>
      <c r="X80" s="275">
        <f t="shared" si="21"/>
        <v>0</v>
      </c>
      <c r="Y80" s="275">
        <f t="shared" si="21"/>
        <v>0</v>
      </c>
      <c r="Z80" s="275">
        <f t="shared" si="21"/>
        <v>0</v>
      </c>
      <c r="AA80" s="275">
        <f t="shared" si="21"/>
        <v>0</v>
      </c>
      <c r="AB80" s="275">
        <f t="shared" si="21"/>
        <v>0</v>
      </c>
      <c r="AC80" s="275">
        <f t="shared" si="21"/>
        <v>0</v>
      </c>
      <c r="AD80" s="275">
        <f t="shared" si="21"/>
        <v>0</v>
      </c>
      <c r="AE80" s="276">
        <f t="shared" si="9"/>
        <v>0</v>
      </c>
    </row>
    <row r="81" spans="1:31">
      <c r="A81" s="133">
        <f t="shared" si="10"/>
        <v>65</v>
      </c>
      <c r="B81" s="134">
        <f t="shared" si="11"/>
        <v>5</v>
      </c>
      <c r="C81" s="134">
        <f t="shared" si="12"/>
        <v>5</v>
      </c>
      <c r="D81" s="135">
        <f t="shared" ca="1" si="13"/>
        <v>48214</v>
      </c>
      <c r="E81" s="150">
        <f t="shared" ref="E81:E144" si="22">IF(A81&lt;&gt;"", IF(F81="N",0, ROUNDDOWN(IF(S81="Y", MAX(Q81, 0), MIN(BondAmountInvested*G81/Freq, Max_Wdwl_amt)), 2)),"")</f>
        <v>0</v>
      </c>
      <c r="F81" s="150" t="str">
        <f t="shared" ref="F81:F144" si="23">IF(A81&lt;&gt;"",  IF(A81&lt;first_projection_wdl_mth,"N",IF(A81=first_projection_wdl_mth,"Y",IF(INT((A81-first_projection_wdl_mth)/Mths_between_Wdwls)=(A81-first_projection_wdl_mth)/Mths_between_Wdwls,"Y","N"))),"")</f>
        <v>Y</v>
      </c>
      <c r="G81" s="136">
        <f t="shared" ref="G81:G144" si="24">IF(A81&lt;&gt;"", IncomeRetained, "")</f>
        <v>0</v>
      </c>
      <c r="H81" s="148">
        <f t="shared" si="7"/>
        <v>0</v>
      </c>
      <c r="I81" s="148">
        <f t="shared" si="14"/>
        <v>0</v>
      </c>
      <c r="J81" s="148">
        <f t="shared" ref="J81:J144" ca="1" si="25">IF(A81&lt;&gt;"", (MIN(E81, Q81)-I81)*(1-IF(D81&lt;chargeable_gain_taxrate_change_date,chargeable_gain_taxrate_pre_change,chargeable_gain_taxrate_post_change))+I81, "")</f>
        <v>0</v>
      </c>
      <c r="K81" s="148">
        <f t="shared" ca="1" si="15"/>
        <v>0</v>
      </c>
      <c r="L81" s="148">
        <f t="shared" si="16"/>
        <v>0</v>
      </c>
      <c r="M81" s="148">
        <f t="shared" ref="M81:M144" si="26">IF(A81="", "", L81*Mthly_growth_rate)</f>
        <v>0</v>
      </c>
      <c r="N81" s="148">
        <f t="shared" si="8"/>
        <v>0</v>
      </c>
      <c r="O81" s="148"/>
      <c r="P81" s="148"/>
      <c r="Q81" s="148">
        <f t="shared" si="17"/>
        <v>0</v>
      </c>
      <c r="R81" s="148">
        <f t="shared" si="18"/>
        <v>0</v>
      </c>
      <c r="S81" s="137" t="str">
        <f t="shared" ref="S81:S144" si="27">IF(A81="", "", IF(S80="Y", "Y", IF(Q81-IF(F81="Y", MIN(BondAmountInvested*G81/Freq,Max_Wdwl_amt), 0)&lt;=0, "Y", "N")))</f>
        <v>Y</v>
      </c>
      <c r="T81" s="275">
        <f t="shared" si="20"/>
        <v>0</v>
      </c>
      <c r="U81" s="275">
        <f t="shared" si="21"/>
        <v>0</v>
      </c>
      <c r="V81" s="275">
        <f t="shared" si="21"/>
        <v>0</v>
      </c>
      <c r="W81" s="275">
        <f t="shared" si="21"/>
        <v>0</v>
      </c>
      <c r="X81" s="275">
        <f t="shared" si="21"/>
        <v>0</v>
      </c>
      <c r="Y81" s="275">
        <f t="shared" si="21"/>
        <v>0</v>
      </c>
      <c r="Z81" s="275">
        <f t="shared" si="21"/>
        <v>0</v>
      </c>
      <c r="AA81" s="275">
        <f t="shared" si="21"/>
        <v>0</v>
      </c>
      <c r="AB81" s="275">
        <f t="shared" si="21"/>
        <v>0</v>
      </c>
      <c r="AC81" s="275">
        <f t="shared" si="21"/>
        <v>0</v>
      </c>
      <c r="AD81" s="275">
        <f t="shared" si="21"/>
        <v>0</v>
      </c>
      <c r="AE81" s="276">
        <f t="shared" si="9"/>
        <v>0</v>
      </c>
    </row>
    <row r="82" spans="1:31">
      <c r="A82" s="133">
        <f t="shared" si="10"/>
        <v>66</v>
      </c>
      <c r="B82" s="134">
        <f t="shared" si="11"/>
        <v>5</v>
      </c>
      <c r="C82" s="134">
        <f t="shared" si="12"/>
        <v>6</v>
      </c>
      <c r="D82" s="135">
        <f t="shared" ca="1" si="13"/>
        <v>48245</v>
      </c>
      <c r="E82" s="150">
        <f t="shared" si="22"/>
        <v>0</v>
      </c>
      <c r="F82" s="150" t="str">
        <f t="shared" si="23"/>
        <v>Y</v>
      </c>
      <c r="G82" s="136">
        <f t="shared" si="24"/>
        <v>0</v>
      </c>
      <c r="H82" s="148">
        <f t="shared" ref="H82:H145" si="28">IF(A82&lt;&gt;"", IF(B82&lt;Max_tax_free_term, IF(AND(C82=1, B82&lt;Max_tax_free_term), Annual_tax_free_Wdwl, 0), 0)+H81-I81, "")</f>
        <v>0</v>
      </c>
      <c r="I82" s="148">
        <f t="shared" si="14"/>
        <v>0</v>
      </c>
      <c r="J82" s="148">
        <f t="shared" ca="1" si="25"/>
        <v>0</v>
      </c>
      <c r="K82" s="148">
        <f t="shared" ca="1" si="15"/>
        <v>0</v>
      </c>
      <c r="L82" s="148">
        <f t="shared" si="16"/>
        <v>0</v>
      </c>
      <c r="M82" s="148">
        <f t="shared" si="26"/>
        <v>0</v>
      </c>
      <c r="N82" s="148">
        <f t="shared" ref="N82:N145" si="29">IF(A82="", "", AE82)</f>
        <v>0</v>
      </c>
      <c r="O82" s="148"/>
      <c r="P82" s="148"/>
      <c r="Q82" s="148">
        <f t="shared" si="17"/>
        <v>0</v>
      </c>
      <c r="R82" s="148">
        <f t="shared" si="18"/>
        <v>0</v>
      </c>
      <c r="S82" s="137" t="str">
        <f t="shared" si="27"/>
        <v>Y</v>
      </c>
      <c r="T82" s="275">
        <f t="shared" si="20"/>
        <v>0</v>
      </c>
      <c r="U82" s="275">
        <f t="shared" si="21"/>
        <v>0</v>
      </c>
      <c r="V82" s="275">
        <f t="shared" si="21"/>
        <v>0</v>
      </c>
      <c r="W82" s="275">
        <f t="shared" si="21"/>
        <v>0</v>
      </c>
      <c r="X82" s="275">
        <f t="shared" si="21"/>
        <v>0</v>
      </c>
      <c r="Y82" s="275">
        <f t="shared" si="21"/>
        <v>0</v>
      </c>
      <c r="Z82" s="275">
        <f t="shared" si="21"/>
        <v>0</v>
      </c>
      <c r="AA82" s="275">
        <f t="shared" si="21"/>
        <v>0</v>
      </c>
      <c r="AB82" s="275">
        <f t="shared" si="21"/>
        <v>0</v>
      </c>
      <c r="AC82" s="275">
        <f t="shared" si="21"/>
        <v>0</v>
      </c>
      <c r="AD82" s="275">
        <f t="shared" si="21"/>
        <v>0</v>
      </c>
      <c r="AE82" s="276">
        <f t="shared" ref="AE82:AE145" si="30">SUMPRODUCT(T82:AD82,T$9:AD$9)/100/12</f>
        <v>0</v>
      </c>
    </row>
    <row r="83" spans="1:31">
      <c r="A83" s="133">
        <f t="shared" ref="A83:A146" si="31">IF(A82&lt;$D$11, A82+1, "")</f>
        <v>67</v>
      </c>
      <c r="B83" s="134">
        <f t="shared" ref="B83:B146" si="32">IF(A83&lt;&gt;"", IF(C83=1, B82+1, B82), "")</f>
        <v>5</v>
      </c>
      <c r="C83" s="134">
        <f t="shared" ref="C83:C146" si="33">IF(A83&lt;&gt;"", IF(C82=12, 1, C82+1), "")</f>
        <v>7</v>
      </c>
      <c r="D83" s="135">
        <f t="shared" ref="D83:D146" ca="1" si="34">IF(A83&lt;&gt;"", DATE(YEAR(D82), MONTH(D82)+1, DAY(D82)), "")</f>
        <v>48274</v>
      </c>
      <c r="E83" s="150">
        <f t="shared" si="22"/>
        <v>0</v>
      </c>
      <c r="F83" s="150" t="str">
        <f t="shared" si="23"/>
        <v>Y</v>
      </c>
      <c r="G83" s="136">
        <f t="shared" si="24"/>
        <v>0</v>
      </c>
      <c r="H83" s="148">
        <f t="shared" si="28"/>
        <v>0</v>
      </c>
      <c r="I83" s="148">
        <f t="shared" ref="I83:I146" si="35">IF(A83&lt;&gt;"", MIN(E83, H83, Q83), "")</f>
        <v>0</v>
      </c>
      <c r="J83" s="148">
        <f t="shared" ca="1" si="25"/>
        <v>0</v>
      </c>
      <c r="K83" s="148">
        <f t="shared" ref="K83:K146" ca="1" si="36">IF(A83="", "", $I$12^(A83/12)*J83)</f>
        <v>0</v>
      </c>
      <c r="L83" s="148">
        <f t="shared" ref="L83:L146" si="37">IF(A83="", "", R82)</f>
        <v>0</v>
      </c>
      <c r="M83" s="148">
        <f t="shared" si="26"/>
        <v>0</v>
      </c>
      <c r="N83" s="148">
        <f t="shared" si="29"/>
        <v>0</v>
      </c>
      <c r="O83" s="148"/>
      <c r="P83" s="148"/>
      <c r="Q83" s="148">
        <f t="shared" ref="Q83:Q146" si="38">IF(A83 = "", 0, MAX(M83 - (SUM(N83:P83)), 0))</f>
        <v>0</v>
      </c>
      <c r="R83" s="148">
        <f t="shared" ref="R83:R146" si="39">IF(A83="", "", MAX(Q83-E83, 0))</f>
        <v>0</v>
      </c>
      <c r="S83" s="137" t="str">
        <f t="shared" si="27"/>
        <v>Y</v>
      </c>
      <c r="T83" s="275">
        <f t="shared" si="20"/>
        <v>0</v>
      </c>
      <c r="U83" s="275">
        <f t="shared" si="21"/>
        <v>0</v>
      </c>
      <c r="V83" s="275">
        <f t="shared" si="21"/>
        <v>0</v>
      </c>
      <c r="W83" s="275">
        <f t="shared" si="21"/>
        <v>0</v>
      </c>
      <c r="X83" s="275">
        <f t="shared" si="21"/>
        <v>0</v>
      </c>
      <c r="Y83" s="275">
        <f t="shared" si="21"/>
        <v>0</v>
      </c>
      <c r="Z83" s="275">
        <f t="shared" si="21"/>
        <v>0</v>
      </c>
      <c r="AA83" s="275">
        <f t="shared" si="21"/>
        <v>0</v>
      </c>
      <c r="AB83" s="275">
        <f t="shared" si="21"/>
        <v>0</v>
      </c>
      <c r="AC83" s="275">
        <f t="shared" si="21"/>
        <v>0</v>
      </c>
      <c r="AD83" s="275">
        <f t="shared" si="21"/>
        <v>0</v>
      </c>
      <c r="AE83" s="276">
        <f t="shared" si="30"/>
        <v>0</v>
      </c>
    </row>
    <row r="84" spans="1:31">
      <c r="A84" s="133">
        <f t="shared" si="31"/>
        <v>68</v>
      </c>
      <c r="B84" s="134">
        <f t="shared" si="32"/>
        <v>5</v>
      </c>
      <c r="C84" s="134">
        <f t="shared" si="33"/>
        <v>8</v>
      </c>
      <c r="D84" s="135">
        <f t="shared" ca="1" si="34"/>
        <v>48305</v>
      </c>
      <c r="E84" s="150">
        <f t="shared" si="22"/>
        <v>0</v>
      </c>
      <c r="F84" s="150" t="str">
        <f t="shared" si="23"/>
        <v>Y</v>
      </c>
      <c r="G84" s="136">
        <f t="shared" si="24"/>
        <v>0</v>
      </c>
      <c r="H84" s="148">
        <f t="shared" si="28"/>
        <v>0</v>
      </c>
      <c r="I84" s="148">
        <f t="shared" si="35"/>
        <v>0</v>
      </c>
      <c r="J84" s="148">
        <f t="shared" ca="1" si="25"/>
        <v>0</v>
      </c>
      <c r="K84" s="148">
        <f t="shared" ca="1" si="36"/>
        <v>0</v>
      </c>
      <c r="L84" s="148">
        <f t="shared" si="37"/>
        <v>0</v>
      </c>
      <c r="M84" s="148">
        <f t="shared" si="26"/>
        <v>0</v>
      </c>
      <c r="N84" s="148">
        <f t="shared" si="29"/>
        <v>0</v>
      </c>
      <c r="O84" s="148"/>
      <c r="P84" s="148"/>
      <c r="Q84" s="148">
        <f t="shared" si="38"/>
        <v>0</v>
      </c>
      <c r="R84" s="148">
        <f t="shared" si="39"/>
        <v>0</v>
      </c>
      <c r="S84" s="137" t="str">
        <f t="shared" si="27"/>
        <v>Y</v>
      </c>
      <c r="T84" s="275">
        <f t="shared" si="20"/>
        <v>0</v>
      </c>
      <c r="U84" s="275">
        <f t="shared" si="21"/>
        <v>0</v>
      </c>
      <c r="V84" s="275">
        <f t="shared" si="21"/>
        <v>0</v>
      </c>
      <c r="W84" s="275">
        <f t="shared" si="21"/>
        <v>0</v>
      </c>
      <c r="X84" s="275">
        <f t="shared" si="21"/>
        <v>0</v>
      </c>
      <c r="Y84" s="275">
        <f t="shared" si="21"/>
        <v>0</v>
      </c>
      <c r="Z84" s="275">
        <f t="shared" si="21"/>
        <v>0</v>
      </c>
      <c r="AA84" s="275">
        <f t="shared" si="21"/>
        <v>0</v>
      </c>
      <c r="AB84" s="275">
        <f t="shared" si="21"/>
        <v>0</v>
      </c>
      <c r="AC84" s="275">
        <f t="shared" si="21"/>
        <v>0</v>
      </c>
      <c r="AD84" s="275">
        <f t="shared" si="21"/>
        <v>0</v>
      </c>
      <c r="AE84" s="276">
        <f t="shared" si="30"/>
        <v>0</v>
      </c>
    </row>
    <row r="85" spans="1:31">
      <c r="A85" s="133">
        <f t="shared" si="31"/>
        <v>69</v>
      </c>
      <c r="B85" s="134">
        <f t="shared" si="32"/>
        <v>5</v>
      </c>
      <c r="C85" s="134">
        <f t="shared" si="33"/>
        <v>9</v>
      </c>
      <c r="D85" s="135">
        <f t="shared" ca="1" si="34"/>
        <v>48335</v>
      </c>
      <c r="E85" s="150">
        <f t="shared" si="22"/>
        <v>0</v>
      </c>
      <c r="F85" s="150" t="str">
        <f t="shared" si="23"/>
        <v>Y</v>
      </c>
      <c r="G85" s="136">
        <f t="shared" si="24"/>
        <v>0</v>
      </c>
      <c r="H85" s="148">
        <f t="shared" si="28"/>
        <v>0</v>
      </c>
      <c r="I85" s="148">
        <f t="shared" si="35"/>
        <v>0</v>
      </c>
      <c r="J85" s="148">
        <f t="shared" ca="1" si="25"/>
        <v>0</v>
      </c>
      <c r="K85" s="148">
        <f t="shared" ca="1" si="36"/>
        <v>0</v>
      </c>
      <c r="L85" s="148">
        <f t="shared" si="37"/>
        <v>0</v>
      </c>
      <c r="M85" s="148">
        <f t="shared" si="26"/>
        <v>0</v>
      </c>
      <c r="N85" s="148">
        <f t="shared" si="29"/>
        <v>0</v>
      </c>
      <c r="O85" s="148"/>
      <c r="P85" s="148"/>
      <c r="Q85" s="148">
        <f t="shared" si="38"/>
        <v>0</v>
      </c>
      <c r="R85" s="148">
        <f t="shared" si="39"/>
        <v>0</v>
      </c>
      <c r="S85" s="137" t="str">
        <f t="shared" si="27"/>
        <v>Y</v>
      </c>
      <c r="T85" s="275">
        <f t="shared" si="20"/>
        <v>0</v>
      </c>
      <c r="U85" s="275">
        <f t="shared" si="21"/>
        <v>0</v>
      </c>
      <c r="V85" s="275">
        <f t="shared" si="21"/>
        <v>0</v>
      </c>
      <c r="W85" s="275">
        <f t="shared" si="21"/>
        <v>0</v>
      </c>
      <c r="X85" s="275">
        <f t="shared" si="21"/>
        <v>0</v>
      </c>
      <c r="Y85" s="275">
        <f t="shared" si="21"/>
        <v>0</v>
      </c>
      <c r="Z85" s="275">
        <f t="shared" si="21"/>
        <v>0</v>
      </c>
      <c r="AA85" s="275">
        <f t="shared" si="21"/>
        <v>0</v>
      </c>
      <c r="AB85" s="275">
        <f t="shared" si="21"/>
        <v>0</v>
      </c>
      <c r="AC85" s="275">
        <f t="shared" si="21"/>
        <v>0</v>
      </c>
      <c r="AD85" s="275">
        <f t="shared" si="21"/>
        <v>0</v>
      </c>
      <c r="AE85" s="276">
        <f t="shared" si="30"/>
        <v>0</v>
      </c>
    </row>
    <row r="86" spans="1:31">
      <c r="A86" s="133">
        <f t="shared" si="31"/>
        <v>70</v>
      </c>
      <c r="B86" s="134">
        <f t="shared" si="32"/>
        <v>5</v>
      </c>
      <c r="C86" s="134">
        <f t="shared" si="33"/>
        <v>10</v>
      </c>
      <c r="D86" s="135">
        <f t="shared" ca="1" si="34"/>
        <v>48366</v>
      </c>
      <c r="E86" s="150">
        <f t="shared" si="22"/>
        <v>0</v>
      </c>
      <c r="F86" s="150" t="str">
        <f t="shared" si="23"/>
        <v>Y</v>
      </c>
      <c r="G86" s="136">
        <f t="shared" si="24"/>
        <v>0</v>
      </c>
      <c r="H86" s="148">
        <f t="shared" si="28"/>
        <v>0</v>
      </c>
      <c r="I86" s="148">
        <f t="shared" si="35"/>
        <v>0</v>
      </c>
      <c r="J86" s="148">
        <f t="shared" ca="1" si="25"/>
        <v>0</v>
      </c>
      <c r="K86" s="148">
        <f t="shared" ca="1" si="36"/>
        <v>0</v>
      </c>
      <c r="L86" s="148">
        <f t="shared" si="37"/>
        <v>0</v>
      </c>
      <c r="M86" s="148">
        <f t="shared" si="26"/>
        <v>0</v>
      </c>
      <c r="N86" s="148">
        <f t="shared" si="29"/>
        <v>0</v>
      </c>
      <c r="O86" s="148"/>
      <c r="P86" s="148"/>
      <c r="Q86" s="148">
        <f t="shared" si="38"/>
        <v>0</v>
      </c>
      <c r="R86" s="148">
        <f t="shared" si="39"/>
        <v>0</v>
      </c>
      <c r="S86" s="137" t="str">
        <f t="shared" si="27"/>
        <v>Y</v>
      </c>
      <c r="T86" s="275">
        <f t="shared" si="20"/>
        <v>0</v>
      </c>
      <c r="U86" s="275">
        <f t="shared" si="21"/>
        <v>0</v>
      </c>
      <c r="V86" s="275">
        <f t="shared" si="21"/>
        <v>0</v>
      </c>
      <c r="W86" s="275">
        <f t="shared" si="21"/>
        <v>0</v>
      </c>
      <c r="X86" s="275">
        <f t="shared" si="21"/>
        <v>0</v>
      </c>
      <c r="Y86" s="275">
        <f t="shared" si="21"/>
        <v>0</v>
      </c>
      <c r="Z86" s="275">
        <f t="shared" si="21"/>
        <v>0</v>
      </c>
      <c r="AA86" s="275">
        <f t="shared" si="21"/>
        <v>0</v>
      </c>
      <c r="AB86" s="275">
        <f t="shared" si="21"/>
        <v>0</v>
      </c>
      <c r="AC86" s="275">
        <f t="shared" si="21"/>
        <v>0</v>
      </c>
      <c r="AD86" s="275">
        <f t="shared" si="21"/>
        <v>0</v>
      </c>
      <c r="AE86" s="276">
        <f t="shared" si="30"/>
        <v>0</v>
      </c>
    </row>
    <row r="87" spans="1:31">
      <c r="A87" s="133">
        <f t="shared" si="31"/>
        <v>71</v>
      </c>
      <c r="B87" s="134">
        <f t="shared" si="32"/>
        <v>5</v>
      </c>
      <c r="C87" s="134">
        <f t="shared" si="33"/>
        <v>11</v>
      </c>
      <c r="D87" s="135">
        <f t="shared" ca="1" si="34"/>
        <v>48396</v>
      </c>
      <c r="E87" s="150">
        <f t="shared" si="22"/>
        <v>0</v>
      </c>
      <c r="F87" s="150" t="str">
        <f t="shared" si="23"/>
        <v>Y</v>
      </c>
      <c r="G87" s="136">
        <f t="shared" si="24"/>
        <v>0</v>
      </c>
      <c r="H87" s="148">
        <f t="shared" si="28"/>
        <v>0</v>
      </c>
      <c r="I87" s="148">
        <f t="shared" si="35"/>
        <v>0</v>
      </c>
      <c r="J87" s="148">
        <f t="shared" ca="1" si="25"/>
        <v>0</v>
      </c>
      <c r="K87" s="148">
        <f t="shared" ca="1" si="36"/>
        <v>0</v>
      </c>
      <c r="L87" s="148">
        <f t="shared" si="37"/>
        <v>0</v>
      </c>
      <c r="M87" s="148">
        <f t="shared" si="26"/>
        <v>0</v>
      </c>
      <c r="N87" s="148">
        <f t="shared" si="29"/>
        <v>0</v>
      </c>
      <c r="O87" s="148"/>
      <c r="P87" s="148"/>
      <c r="Q87" s="148">
        <f t="shared" si="38"/>
        <v>0</v>
      </c>
      <c r="R87" s="148">
        <f t="shared" si="39"/>
        <v>0</v>
      </c>
      <c r="S87" s="137" t="str">
        <f t="shared" si="27"/>
        <v>Y</v>
      </c>
      <c r="T87" s="275">
        <f t="shared" si="20"/>
        <v>0</v>
      </c>
      <c r="U87" s="275">
        <f t="shared" si="21"/>
        <v>0</v>
      </c>
      <c r="V87" s="275">
        <f t="shared" si="21"/>
        <v>0</v>
      </c>
      <c r="W87" s="275">
        <f t="shared" si="21"/>
        <v>0</v>
      </c>
      <c r="X87" s="275">
        <f t="shared" si="21"/>
        <v>0</v>
      </c>
      <c r="Y87" s="275">
        <f t="shared" si="21"/>
        <v>0</v>
      </c>
      <c r="Z87" s="275">
        <f t="shared" si="21"/>
        <v>0</v>
      </c>
      <c r="AA87" s="275">
        <f t="shared" si="21"/>
        <v>0</v>
      </c>
      <c r="AB87" s="275">
        <f t="shared" si="21"/>
        <v>0</v>
      </c>
      <c r="AC87" s="275">
        <f t="shared" si="21"/>
        <v>0</v>
      </c>
      <c r="AD87" s="275">
        <f t="shared" si="21"/>
        <v>0</v>
      </c>
      <c r="AE87" s="276">
        <f t="shared" si="30"/>
        <v>0</v>
      </c>
    </row>
    <row r="88" spans="1:31">
      <c r="A88" s="133">
        <f t="shared" si="31"/>
        <v>72</v>
      </c>
      <c r="B88" s="134">
        <f t="shared" si="32"/>
        <v>5</v>
      </c>
      <c r="C88" s="134">
        <f t="shared" si="33"/>
        <v>12</v>
      </c>
      <c r="D88" s="135">
        <f t="shared" ca="1" si="34"/>
        <v>48427</v>
      </c>
      <c r="E88" s="150">
        <f t="shared" si="22"/>
        <v>0</v>
      </c>
      <c r="F88" s="150" t="str">
        <f t="shared" si="23"/>
        <v>Y</v>
      </c>
      <c r="G88" s="136">
        <f t="shared" si="24"/>
        <v>0</v>
      </c>
      <c r="H88" s="148">
        <f t="shared" si="28"/>
        <v>0</v>
      </c>
      <c r="I88" s="148">
        <f t="shared" si="35"/>
        <v>0</v>
      </c>
      <c r="J88" s="148">
        <f t="shared" ca="1" si="25"/>
        <v>0</v>
      </c>
      <c r="K88" s="148">
        <f t="shared" ca="1" si="36"/>
        <v>0</v>
      </c>
      <c r="L88" s="148">
        <f t="shared" si="37"/>
        <v>0</v>
      </c>
      <c r="M88" s="148">
        <f t="shared" si="26"/>
        <v>0</v>
      </c>
      <c r="N88" s="148">
        <f t="shared" si="29"/>
        <v>0</v>
      </c>
      <c r="O88" s="148"/>
      <c r="P88" s="148"/>
      <c r="Q88" s="148">
        <f t="shared" si="38"/>
        <v>0</v>
      </c>
      <c r="R88" s="148">
        <f t="shared" si="39"/>
        <v>0</v>
      </c>
      <c r="S88" s="137" t="str">
        <f t="shared" si="27"/>
        <v>Y</v>
      </c>
      <c r="T88" s="275">
        <f t="shared" si="20"/>
        <v>0</v>
      </c>
      <c r="U88" s="275">
        <f t="shared" si="21"/>
        <v>0</v>
      </c>
      <c r="V88" s="275">
        <f t="shared" si="21"/>
        <v>0</v>
      </c>
      <c r="W88" s="275">
        <f t="shared" si="21"/>
        <v>0</v>
      </c>
      <c r="X88" s="275">
        <f t="shared" si="21"/>
        <v>0</v>
      </c>
      <c r="Y88" s="275">
        <f t="shared" si="21"/>
        <v>0</v>
      </c>
      <c r="Z88" s="275">
        <f t="shared" si="21"/>
        <v>0</v>
      </c>
      <c r="AA88" s="275">
        <f t="shared" si="21"/>
        <v>0</v>
      </c>
      <c r="AB88" s="275">
        <f t="shared" si="21"/>
        <v>0</v>
      </c>
      <c r="AC88" s="275">
        <f t="shared" si="21"/>
        <v>0</v>
      </c>
      <c r="AD88" s="275">
        <f t="shared" si="21"/>
        <v>0</v>
      </c>
      <c r="AE88" s="276">
        <f t="shared" si="30"/>
        <v>0</v>
      </c>
    </row>
    <row r="89" spans="1:31">
      <c r="A89" s="133">
        <f t="shared" si="31"/>
        <v>73</v>
      </c>
      <c r="B89" s="134">
        <f t="shared" si="32"/>
        <v>6</v>
      </c>
      <c r="C89" s="134">
        <f t="shared" si="33"/>
        <v>1</v>
      </c>
      <c r="D89" s="135">
        <f t="shared" ca="1" si="34"/>
        <v>48458</v>
      </c>
      <c r="E89" s="150">
        <f t="shared" si="22"/>
        <v>0</v>
      </c>
      <c r="F89" s="150" t="str">
        <f t="shared" si="23"/>
        <v>Y</v>
      </c>
      <c r="G89" s="136">
        <f t="shared" si="24"/>
        <v>0</v>
      </c>
      <c r="H89" s="148">
        <f t="shared" si="28"/>
        <v>0</v>
      </c>
      <c r="I89" s="148">
        <f t="shared" si="35"/>
        <v>0</v>
      </c>
      <c r="J89" s="148">
        <f t="shared" ca="1" si="25"/>
        <v>0</v>
      </c>
      <c r="K89" s="148">
        <f t="shared" ca="1" si="36"/>
        <v>0</v>
      </c>
      <c r="L89" s="148">
        <f t="shared" si="37"/>
        <v>0</v>
      </c>
      <c r="M89" s="148">
        <f t="shared" si="26"/>
        <v>0</v>
      </c>
      <c r="N89" s="148">
        <f t="shared" si="29"/>
        <v>0</v>
      </c>
      <c r="O89" s="148"/>
      <c r="P89" s="148"/>
      <c r="Q89" s="148">
        <f t="shared" si="38"/>
        <v>0</v>
      </c>
      <c r="R89" s="148">
        <f t="shared" si="39"/>
        <v>0</v>
      </c>
      <c r="S89" s="137" t="str">
        <f t="shared" si="27"/>
        <v>Y</v>
      </c>
      <c r="T89" s="275">
        <f t="shared" si="20"/>
        <v>0</v>
      </c>
      <c r="U89" s="275">
        <f t="shared" si="21"/>
        <v>0</v>
      </c>
      <c r="V89" s="275">
        <f t="shared" si="21"/>
        <v>0</v>
      </c>
      <c r="W89" s="275">
        <f t="shared" si="21"/>
        <v>0</v>
      </c>
      <c r="X89" s="275">
        <f t="shared" si="21"/>
        <v>0</v>
      </c>
      <c r="Y89" s="275">
        <f t="shared" si="21"/>
        <v>0</v>
      </c>
      <c r="Z89" s="275">
        <f t="shared" si="21"/>
        <v>0</v>
      </c>
      <c r="AA89" s="275">
        <f t="shared" si="21"/>
        <v>0</v>
      </c>
      <c r="AB89" s="275">
        <f t="shared" si="21"/>
        <v>0</v>
      </c>
      <c r="AC89" s="275">
        <f t="shared" si="21"/>
        <v>0</v>
      </c>
      <c r="AD89" s="275">
        <f t="shared" si="21"/>
        <v>0</v>
      </c>
      <c r="AE89" s="276">
        <f t="shared" si="30"/>
        <v>0</v>
      </c>
    </row>
    <row r="90" spans="1:31">
      <c r="A90" s="133">
        <f t="shared" si="31"/>
        <v>74</v>
      </c>
      <c r="B90" s="134">
        <f t="shared" si="32"/>
        <v>6</v>
      </c>
      <c r="C90" s="134">
        <f t="shared" si="33"/>
        <v>2</v>
      </c>
      <c r="D90" s="135">
        <f t="shared" ca="1" si="34"/>
        <v>48488</v>
      </c>
      <c r="E90" s="150">
        <f t="shared" si="22"/>
        <v>0</v>
      </c>
      <c r="F90" s="150" t="str">
        <f t="shared" si="23"/>
        <v>Y</v>
      </c>
      <c r="G90" s="136">
        <f t="shared" si="24"/>
        <v>0</v>
      </c>
      <c r="H90" s="148">
        <f t="shared" si="28"/>
        <v>0</v>
      </c>
      <c r="I90" s="148">
        <f t="shared" si="35"/>
        <v>0</v>
      </c>
      <c r="J90" s="148">
        <f t="shared" ca="1" si="25"/>
        <v>0</v>
      </c>
      <c r="K90" s="148">
        <f t="shared" ca="1" si="36"/>
        <v>0</v>
      </c>
      <c r="L90" s="148">
        <f t="shared" si="37"/>
        <v>0</v>
      </c>
      <c r="M90" s="148">
        <f t="shared" si="26"/>
        <v>0</v>
      </c>
      <c r="N90" s="148">
        <f t="shared" si="29"/>
        <v>0</v>
      </c>
      <c r="O90" s="148"/>
      <c r="P90" s="148"/>
      <c r="Q90" s="148">
        <f t="shared" si="38"/>
        <v>0</v>
      </c>
      <c r="R90" s="148">
        <f t="shared" si="39"/>
        <v>0</v>
      </c>
      <c r="S90" s="137" t="str">
        <f t="shared" si="27"/>
        <v>Y</v>
      </c>
      <c r="T90" s="275">
        <f t="shared" si="20"/>
        <v>0</v>
      </c>
      <c r="U90" s="275">
        <f t="shared" si="21"/>
        <v>0</v>
      </c>
      <c r="V90" s="275">
        <f t="shared" si="21"/>
        <v>0</v>
      </c>
      <c r="W90" s="275">
        <f t="shared" si="21"/>
        <v>0</v>
      </c>
      <c r="X90" s="275">
        <f t="shared" si="21"/>
        <v>0</v>
      </c>
      <c r="Y90" s="275">
        <f t="shared" si="21"/>
        <v>0</v>
      </c>
      <c r="Z90" s="275">
        <f t="shared" si="21"/>
        <v>0</v>
      </c>
      <c r="AA90" s="275">
        <f t="shared" si="21"/>
        <v>0</v>
      </c>
      <c r="AB90" s="275">
        <f t="shared" si="21"/>
        <v>0</v>
      </c>
      <c r="AC90" s="275">
        <f t="shared" si="21"/>
        <v>0</v>
      </c>
      <c r="AD90" s="275">
        <f t="shared" si="21"/>
        <v>0</v>
      </c>
      <c r="AE90" s="276">
        <f t="shared" si="30"/>
        <v>0</v>
      </c>
    </row>
    <row r="91" spans="1:31">
      <c r="A91" s="133">
        <f t="shared" si="31"/>
        <v>75</v>
      </c>
      <c r="B91" s="134">
        <f t="shared" si="32"/>
        <v>6</v>
      </c>
      <c r="C91" s="134">
        <f t="shared" si="33"/>
        <v>3</v>
      </c>
      <c r="D91" s="135">
        <f t="shared" ca="1" si="34"/>
        <v>48519</v>
      </c>
      <c r="E91" s="150">
        <f t="shared" si="22"/>
        <v>0</v>
      </c>
      <c r="F91" s="150" t="str">
        <f t="shared" si="23"/>
        <v>Y</v>
      </c>
      <c r="G91" s="136">
        <f t="shared" si="24"/>
        <v>0</v>
      </c>
      <c r="H91" s="148">
        <f t="shared" si="28"/>
        <v>0</v>
      </c>
      <c r="I91" s="148">
        <f t="shared" si="35"/>
        <v>0</v>
      </c>
      <c r="J91" s="148">
        <f t="shared" ca="1" si="25"/>
        <v>0</v>
      </c>
      <c r="K91" s="148">
        <f t="shared" ca="1" si="36"/>
        <v>0</v>
      </c>
      <c r="L91" s="148">
        <f t="shared" si="37"/>
        <v>0</v>
      </c>
      <c r="M91" s="148">
        <f t="shared" si="26"/>
        <v>0</v>
      </c>
      <c r="N91" s="148">
        <f t="shared" si="29"/>
        <v>0</v>
      </c>
      <c r="O91" s="148"/>
      <c r="P91" s="148"/>
      <c r="Q91" s="148">
        <f t="shared" si="38"/>
        <v>0</v>
      </c>
      <c r="R91" s="148">
        <f t="shared" si="39"/>
        <v>0</v>
      </c>
      <c r="S91" s="137" t="str">
        <f t="shared" si="27"/>
        <v>Y</v>
      </c>
      <c r="T91" s="275">
        <f t="shared" si="20"/>
        <v>0</v>
      </c>
      <c r="U91" s="275">
        <f t="shared" si="21"/>
        <v>0</v>
      </c>
      <c r="V91" s="275">
        <f t="shared" ref="U91:AD116" si="40">MAX(0,MIN(MAX(0,$M91),V$7)-V$6)</f>
        <v>0</v>
      </c>
      <c r="W91" s="275">
        <f t="shared" si="40"/>
        <v>0</v>
      </c>
      <c r="X91" s="275">
        <f t="shared" si="40"/>
        <v>0</v>
      </c>
      <c r="Y91" s="275">
        <f t="shared" si="40"/>
        <v>0</v>
      </c>
      <c r="Z91" s="275">
        <f t="shared" si="40"/>
        <v>0</v>
      </c>
      <c r="AA91" s="275">
        <f t="shared" si="40"/>
        <v>0</v>
      </c>
      <c r="AB91" s="275">
        <f t="shared" si="40"/>
        <v>0</v>
      </c>
      <c r="AC91" s="275">
        <f t="shared" si="40"/>
        <v>0</v>
      </c>
      <c r="AD91" s="275">
        <f t="shared" si="40"/>
        <v>0</v>
      </c>
      <c r="AE91" s="276">
        <f t="shared" si="30"/>
        <v>0</v>
      </c>
    </row>
    <row r="92" spans="1:31">
      <c r="A92" s="133">
        <f t="shared" si="31"/>
        <v>76</v>
      </c>
      <c r="B92" s="134">
        <f t="shared" si="32"/>
        <v>6</v>
      </c>
      <c r="C92" s="134">
        <f t="shared" si="33"/>
        <v>4</v>
      </c>
      <c r="D92" s="135">
        <f t="shared" ca="1" si="34"/>
        <v>48549</v>
      </c>
      <c r="E92" s="150">
        <f t="shared" si="22"/>
        <v>0</v>
      </c>
      <c r="F92" s="150" t="str">
        <f t="shared" si="23"/>
        <v>Y</v>
      </c>
      <c r="G92" s="136">
        <f t="shared" si="24"/>
        <v>0</v>
      </c>
      <c r="H92" s="148">
        <f t="shared" si="28"/>
        <v>0</v>
      </c>
      <c r="I92" s="148">
        <f t="shared" si="35"/>
        <v>0</v>
      </c>
      <c r="J92" s="148">
        <f t="shared" ca="1" si="25"/>
        <v>0</v>
      </c>
      <c r="K92" s="148">
        <f t="shared" ca="1" si="36"/>
        <v>0</v>
      </c>
      <c r="L92" s="148">
        <f t="shared" si="37"/>
        <v>0</v>
      </c>
      <c r="M92" s="148">
        <f t="shared" si="26"/>
        <v>0</v>
      </c>
      <c r="N92" s="148">
        <f t="shared" si="29"/>
        <v>0</v>
      </c>
      <c r="O92" s="148"/>
      <c r="P92" s="148"/>
      <c r="Q92" s="148">
        <f t="shared" si="38"/>
        <v>0</v>
      </c>
      <c r="R92" s="148">
        <f t="shared" si="39"/>
        <v>0</v>
      </c>
      <c r="S92" s="137" t="str">
        <f t="shared" si="27"/>
        <v>Y</v>
      </c>
      <c r="T92" s="275">
        <f t="shared" si="20"/>
        <v>0</v>
      </c>
      <c r="U92" s="275">
        <f t="shared" si="40"/>
        <v>0</v>
      </c>
      <c r="V92" s="275">
        <f t="shared" si="40"/>
        <v>0</v>
      </c>
      <c r="W92" s="275">
        <f t="shared" si="40"/>
        <v>0</v>
      </c>
      <c r="X92" s="275">
        <f t="shared" si="40"/>
        <v>0</v>
      </c>
      <c r="Y92" s="275">
        <f t="shared" si="40"/>
        <v>0</v>
      </c>
      <c r="Z92" s="275">
        <f t="shared" si="40"/>
        <v>0</v>
      </c>
      <c r="AA92" s="275">
        <f t="shared" si="40"/>
        <v>0</v>
      </c>
      <c r="AB92" s="275">
        <f t="shared" si="40"/>
        <v>0</v>
      </c>
      <c r="AC92" s="275">
        <f t="shared" si="40"/>
        <v>0</v>
      </c>
      <c r="AD92" s="275">
        <f t="shared" si="40"/>
        <v>0</v>
      </c>
      <c r="AE92" s="276">
        <f t="shared" si="30"/>
        <v>0</v>
      </c>
    </row>
    <row r="93" spans="1:31">
      <c r="A93" s="133">
        <f t="shared" si="31"/>
        <v>77</v>
      </c>
      <c r="B93" s="134">
        <f t="shared" si="32"/>
        <v>6</v>
      </c>
      <c r="C93" s="134">
        <f t="shared" si="33"/>
        <v>5</v>
      </c>
      <c r="D93" s="135">
        <f t="shared" ca="1" si="34"/>
        <v>48580</v>
      </c>
      <c r="E93" s="150">
        <f t="shared" si="22"/>
        <v>0</v>
      </c>
      <c r="F93" s="150" t="str">
        <f t="shared" si="23"/>
        <v>Y</v>
      </c>
      <c r="G93" s="136">
        <f t="shared" si="24"/>
        <v>0</v>
      </c>
      <c r="H93" s="148">
        <f t="shared" si="28"/>
        <v>0</v>
      </c>
      <c r="I93" s="148">
        <f t="shared" si="35"/>
        <v>0</v>
      </c>
      <c r="J93" s="148">
        <f t="shared" ca="1" si="25"/>
        <v>0</v>
      </c>
      <c r="K93" s="148">
        <f t="shared" ca="1" si="36"/>
        <v>0</v>
      </c>
      <c r="L93" s="148">
        <f t="shared" si="37"/>
        <v>0</v>
      </c>
      <c r="M93" s="148">
        <f t="shared" si="26"/>
        <v>0</v>
      </c>
      <c r="N93" s="148">
        <f t="shared" si="29"/>
        <v>0</v>
      </c>
      <c r="O93" s="148"/>
      <c r="P93" s="148"/>
      <c r="Q93" s="148">
        <f t="shared" si="38"/>
        <v>0</v>
      </c>
      <c r="R93" s="148">
        <f t="shared" si="39"/>
        <v>0</v>
      </c>
      <c r="S93" s="137" t="str">
        <f t="shared" si="27"/>
        <v>Y</v>
      </c>
      <c r="T93" s="275">
        <f t="shared" si="20"/>
        <v>0</v>
      </c>
      <c r="U93" s="275">
        <f t="shared" si="40"/>
        <v>0</v>
      </c>
      <c r="V93" s="275">
        <f t="shared" si="40"/>
        <v>0</v>
      </c>
      <c r="W93" s="275">
        <f t="shared" si="40"/>
        <v>0</v>
      </c>
      <c r="X93" s="275">
        <f t="shared" si="40"/>
        <v>0</v>
      </c>
      <c r="Y93" s="275">
        <f t="shared" si="40"/>
        <v>0</v>
      </c>
      <c r="Z93" s="275">
        <f t="shared" si="40"/>
        <v>0</v>
      </c>
      <c r="AA93" s="275">
        <f t="shared" si="40"/>
        <v>0</v>
      </c>
      <c r="AB93" s="275">
        <f t="shared" si="40"/>
        <v>0</v>
      </c>
      <c r="AC93" s="275">
        <f t="shared" si="40"/>
        <v>0</v>
      </c>
      <c r="AD93" s="275">
        <f t="shared" si="40"/>
        <v>0</v>
      </c>
      <c r="AE93" s="276">
        <f t="shared" si="30"/>
        <v>0</v>
      </c>
    </row>
    <row r="94" spans="1:31">
      <c r="A94" s="133">
        <f t="shared" si="31"/>
        <v>78</v>
      </c>
      <c r="B94" s="134">
        <f t="shared" si="32"/>
        <v>6</v>
      </c>
      <c r="C94" s="134">
        <f t="shared" si="33"/>
        <v>6</v>
      </c>
      <c r="D94" s="135">
        <f t="shared" ca="1" si="34"/>
        <v>48611</v>
      </c>
      <c r="E94" s="150">
        <f t="shared" si="22"/>
        <v>0</v>
      </c>
      <c r="F94" s="150" t="str">
        <f t="shared" si="23"/>
        <v>Y</v>
      </c>
      <c r="G94" s="136">
        <f t="shared" si="24"/>
        <v>0</v>
      </c>
      <c r="H94" s="148">
        <f t="shared" si="28"/>
        <v>0</v>
      </c>
      <c r="I94" s="148">
        <f t="shared" si="35"/>
        <v>0</v>
      </c>
      <c r="J94" s="148">
        <f t="shared" ca="1" si="25"/>
        <v>0</v>
      </c>
      <c r="K94" s="148">
        <f t="shared" ca="1" si="36"/>
        <v>0</v>
      </c>
      <c r="L94" s="148">
        <f t="shared" si="37"/>
        <v>0</v>
      </c>
      <c r="M94" s="148">
        <f t="shared" si="26"/>
        <v>0</v>
      </c>
      <c r="N94" s="148">
        <f t="shared" si="29"/>
        <v>0</v>
      </c>
      <c r="O94" s="148"/>
      <c r="P94" s="148"/>
      <c r="Q94" s="148">
        <f t="shared" si="38"/>
        <v>0</v>
      </c>
      <c r="R94" s="148">
        <f t="shared" si="39"/>
        <v>0</v>
      </c>
      <c r="S94" s="137" t="str">
        <f t="shared" si="27"/>
        <v>Y</v>
      </c>
      <c r="T94" s="275">
        <f t="shared" si="20"/>
        <v>0</v>
      </c>
      <c r="U94" s="275">
        <f t="shared" si="40"/>
        <v>0</v>
      </c>
      <c r="V94" s="275">
        <f t="shared" si="40"/>
        <v>0</v>
      </c>
      <c r="W94" s="275">
        <f t="shared" si="40"/>
        <v>0</v>
      </c>
      <c r="X94" s="275">
        <f t="shared" si="40"/>
        <v>0</v>
      </c>
      <c r="Y94" s="275">
        <f t="shared" si="40"/>
        <v>0</v>
      </c>
      <c r="Z94" s="275">
        <f t="shared" si="40"/>
        <v>0</v>
      </c>
      <c r="AA94" s="275">
        <f t="shared" si="40"/>
        <v>0</v>
      </c>
      <c r="AB94" s="275">
        <f t="shared" si="40"/>
        <v>0</v>
      </c>
      <c r="AC94" s="275">
        <f t="shared" si="40"/>
        <v>0</v>
      </c>
      <c r="AD94" s="275">
        <f t="shared" si="40"/>
        <v>0</v>
      </c>
      <c r="AE94" s="276">
        <f t="shared" si="30"/>
        <v>0</v>
      </c>
    </row>
    <row r="95" spans="1:31">
      <c r="A95" s="133">
        <f t="shared" si="31"/>
        <v>79</v>
      </c>
      <c r="B95" s="134">
        <f t="shared" si="32"/>
        <v>6</v>
      </c>
      <c r="C95" s="134">
        <f t="shared" si="33"/>
        <v>7</v>
      </c>
      <c r="D95" s="135">
        <f t="shared" ca="1" si="34"/>
        <v>48639</v>
      </c>
      <c r="E95" s="150">
        <f t="shared" si="22"/>
        <v>0</v>
      </c>
      <c r="F95" s="150" t="str">
        <f t="shared" si="23"/>
        <v>Y</v>
      </c>
      <c r="G95" s="136">
        <f t="shared" si="24"/>
        <v>0</v>
      </c>
      <c r="H95" s="148">
        <f t="shared" si="28"/>
        <v>0</v>
      </c>
      <c r="I95" s="148">
        <f t="shared" si="35"/>
        <v>0</v>
      </c>
      <c r="J95" s="148">
        <f t="shared" ca="1" si="25"/>
        <v>0</v>
      </c>
      <c r="K95" s="148">
        <f t="shared" ca="1" si="36"/>
        <v>0</v>
      </c>
      <c r="L95" s="148">
        <f t="shared" si="37"/>
        <v>0</v>
      </c>
      <c r="M95" s="148">
        <f t="shared" si="26"/>
        <v>0</v>
      </c>
      <c r="N95" s="148">
        <f t="shared" si="29"/>
        <v>0</v>
      </c>
      <c r="O95" s="148"/>
      <c r="P95" s="148"/>
      <c r="Q95" s="148">
        <f t="shared" si="38"/>
        <v>0</v>
      </c>
      <c r="R95" s="148">
        <f t="shared" si="39"/>
        <v>0</v>
      </c>
      <c r="S95" s="137" t="str">
        <f t="shared" si="27"/>
        <v>Y</v>
      </c>
      <c r="T95" s="275">
        <f t="shared" si="20"/>
        <v>0</v>
      </c>
      <c r="U95" s="275">
        <f t="shared" si="40"/>
        <v>0</v>
      </c>
      <c r="V95" s="275">
        <f t="shared" si="40"/>
        <v>0</v>
      </c>
      <c r="W95" s="275">
        <f t="shared" si="40"/>
        <v>0</v>
      </c>
      <c r="X95" s="275">
        <f t="shared" si="40"/>
        <v>0</v>
      </c>
      <c r="Y95" s="275">
        <f t="shared" si="40"/>
        <v>0</v>
      </c>
      <c r="Z95" s="275">
        <f t="shared" si="40"/>
        <v>0</v>
      </c>
      <c r="AA95" s="275">
        <f t="shared" si="40"/>
        <v>0</v>
      </c>
      <c r="AB95" s="275">
        <f t="shared" si="40"/>
        <v>0</v>
      </c>
      <c r="AC95" s="275">
        <f t="shared" si="40"/>
        <v>0</v>
      </c>
      <c r="AD95" s="275">
        <f t="shared" si="40"/>
        <v>0</v>
      </c>
      <c r="AE95" s="276">
        <f t="shared" si="30"/>
        <v>0</v>
      </c>
    </row>
    <row r="96" spans="1:31">
      <c r="A96" s="133">
        <f t="shared" si="31"/>
        <v>80</v>
      </c>
      <c r="B96" s="134">
        <f t="shared" si="32"/>
        <v>6</v>
      </c>
      <c r="C96" s="134">
        <f t="shared" si="33"/>
        <v>8</v>
      </c>
      <c r="D96" s="135">
        <f t="shared" ca="1" si="34"/>
        <v>48670</v>
      </c>
      <c r="E96" s="150">
        <f t="shared" si="22"/>
        <v>0</v>
      </c>
      <c r="F96" s="150" t="str">
        <f t="shared" si="23"/>
        <v>Y</v>
      </c>
      <c r="G96" s="136">
        <f t="shared" si="24"/>
        <v>0</v>
      </c>
      <c r="H96" s="148">
        <f t="shared" si="28"/>
        <v>0</v>
      </c>
      <c r="I96" s="148">
        <f t="shared" si="35"/>
        <v>0</v>
      </c>
      <c r="J96" s="148">
        <f t="shared" ca="1" si="25"/>
        <v>0</v>
      </c>
      <c r="K96" s="148">
        <f t="shared" ca="1" si="36"/>
        <v>0</v>
      </c>
      <c r="L96" s="148">
        <f t="shared" si="37"/>
        <v>0</v>
      </c>
      <c r="M96" s="148">
        <f t="shared" si="26"/>
        <v>0</v>
      </c>
      <c r="N96" s="148">
        <f t="shared" si="29"/>
        <v>0</v>
      </c>
      <c r="O96" s="148"/>
      <c r="P96" s="148"/>
      <c r="Q96" s="148">
        <f t="shared" si="38"/>
        <v>0</v>
      </c>
      <c r="R96" s="148">
        <f t="shared" si="39"/>
        <v>0</v>
      </c>
      <c r="S96" s="137" t="str">
        <f t="shared" si="27"/>
        <v>Y</v>
      </c>
      <c r="T96" s="275">
        <f t="shared" si="20"/>
        <v>0</v>
      </c>
      <c r="U96" s="275">
        <f t="shared" si="40"/>
        <v>0</v>
      </c>
      <c r="V96" s="275">
        <f t="shared" si="40"/>
        <v>0</v>
      </c>
      <c r="W96" s="275">
        <f t="shared" si="40"/>
        <v>0</v>
      </c>
      <c r="X96" s="275">
        <f t="shared" si="40"/>
        <v>0</v>
      </c>
      <c r="Y96" s="275">
        <f t="shared" si="40"/>
        <v>0</v>
      </c>
      <c r="Z96" s="275">
        <f t="shared" si="40"/>
        <v>0</v>
      </c>
      <c r="AA96" s="275">
        <f t="shared" si="40"/>
        <v>0</v>
      </c>
      <c r="AB96" s="275">
        <f t="shared" si="40"/>
        <v>0</v>
      </c>
      <c r="AC96" s="275">
        <f t="shared" si="40"/>
        <v>0</v>
      </c>
      <c r="AD96" s="275">
        <f t="shared" si="40"/>
        <v>0</v>
      </c>
      <c r="AE96" s="276">
        <f t="shared" si="30"/>
        <v>0</v>
      </c>
    </row>
    <row r="97" spans="1:31">
      <c r="A97" s="133">
        <f t="shared" si="31"/>
        <v>81</v>
      </c>
      <c r="B97" s="134">
        <f t="shared" si="32"/>
        <v>6</v>
      </c>
      <c r="C97" s="134">
        <f t="shared" si="33"/>
        <v>9</v>
      </c>
      <c r="D97" s="135">
        <f t="shared" ca="1" si="34"/>
        <v>48700</v>
      </c>
      <c r="E97" s="150">
        <f t="shared" si="22"/>
        <v>0</v>
      </c>
      <c r="F97" s="150" t="str">
        <f t="shared" si="23"/>
        <v>Y</v>
      </c>
      <c r="G97" s="136">
        <f t="shared" si="24"/>
        <v>0</v>
      </c>
      <c r="H97" s="148">
        <f t="shared" si="28"/>
        <v>0</v>
      </c>
      <c r="I97" s="148">
        <f t="shared" si="35"/>
        <v>0</v>
      </c>
      <c r="J97" s="148">
        <f t="shared" ca="1" si="25"/>
        <v>0</v>
      </c>
      <c r="K97" s="148">
        <f t="shared" ca="1" si="36"/>
        <v>0</v>
      </c>
      <c r="L97" s="148">
        <f t="shared" si="37"/>
        <v>0</v>
      </c>
      <c r="M97" s="148">
        <f t="shared" si="26"/>
        <v>0</v>
      </c>
      <c r="N97" s="148">
        <f t="shared" si="29"/>
        <v>0</v>
      </c>
      <c r="O97" s="148"/>
      <c r="P97" s="148"/>
      <c r="Q97" s="148">
        <f t="shared" si="38"/>
        <v>0</v>
      </c>
      <c r="R97" s="148">
        <f t="shared" si="39"/>
        <v>0</v>
      </c>
      <c r="S97" s="137" t="str">
        <f t="shared" si="27"/>
        <v>Y</v>
      </c>
      <c r="T97" s="275">
        <f t="shared" si="20"/>
        <v>0</v>
      </c>
      <c r="U97" s="275">
        <f t="shared" si="40"/>
        <v>0</v>
      </c>
      <c r="V97" s="275">
        <f t="shared" si="40"/>
        <v>0</v>
      </c>
      <c r="W97" s="275">
        <f t="shared" si="40"/>
        <v>0</v>
      </c>
      <c r="X97" s="275">
        <f t="shared" si="40"/>
        <v>0</v>
      </c>
      <c r="Y97" s="275">
        <f t="shared" si="40"/>
        <v>0</v>
      </c>
      <c r="Z97" s="275">
        <f t="shared" si="40"/>
        <v>0</v>
      </c>
      <c r="AA97" s="275">
        <f t="shared" si="40"/>
        <v>0</v>
      </c>
      <c r="AB97" s="275">
        <f t="shared" si="40"/>
        <v>0</v>
      </c>
      <c r="AC97" s="275">
        <f t="shared" si="40"/>
        <v>0</v>
      </c>
      <c r="AD97" s="275">
        <f t="shared" si="40"/>
        <v>0</v>
      </c>
      <c r="AE97" s="276">
        <f t="shared" si="30"/>
        <v>0</v>
      </c>
    </row>
    <row r="98" spans="1:31">
      <c r="A98" s="133">
        <f t="shared" si="31"/>
        <v>82</v>
      </c>
      <c r="B98" s="134">
        <f t="shared" si="32"/>
        <v>6</v>
      </c>
      <c r="C98" s="134">
        <f t="shared" si="33"/>
        <v>10</v>
      </c>
      <c r="D98" s="135">
        <f t="shared" ca="1" si="34"/>
        <v>48731</v>
      </c>
      <c r="E98" s="150">
        <f t="shared" si="22"/>
        <v>0</v>
      </c>
      <c r="F98" s="150" t="str">
        <f t="shared" si="23"/>
        <v>Y</v>
      </c>
      <c r="G98" s="136">
        <f t="shared" si="24"/>
        <v>0</v>
      </c>
      <c r="H98" s="148">
        <f t="shared" si="28"/>
        <v>0</v>
      </c>
      <c r="I98" s="148">
        <f t="shared" si="35"/>
        <v>0</v>
      </c>
      <c r="J98" s="148">
        <f t="shared" ca="1" si="25"/>
        <v>0</v>
      </c>
      <c r="K98" s="148">
        <f t="shared" ca="1" si="36"/>
        <v>0</v>
      </c>
      <c r="L98" s="148">
        <f t="shared" si="37"/>
        <v>0</v>
      </c>
      <c r="M98" s="148">
        <f t="shared" si="26"/>
        <v>0</v>
      </c>
      <c r="N98" s="148">
        <f t="shared" si="29"/>
        <v>0</v>
      </c>
      <c r="O98" s="148"/>
      <c r="P98" s="148"/>
      <c r="Q98" s="148">
        <f t="shared" si="38"/>
        <v>0</v>
      </c>
      <c r="R98" s="148">
        <f t="shared" si="39"/>
        <v>0</v>
      </c>
      <c r="S98" s="137" t="str">
        <f t="shared" si="27"/>
        <v>Y</v>
      </c>
      <c r="T98" s="275">
        <f t="shared" si="20"/>
        <v>0</v>
      </c>
      <c r="U98" s="275">
        <f t="shared" si="40"/>
        <v>0</v>
      </c>
      <c r="V98" s="275">
        <f t="shared" si="40"/>
        <v>0</v>
      </c>
      <c r="W98" s="275">
        <f t="shared" si="40"/>
        <v>0</v>
      </c>
      <c r="X98" s="275">
        <f t="shared" si="40"/>
        <v>0</v>
      </c>
      <c r="Y98" s="275">
        <f t="shared" si="40"/>
        <v>0</v>
      </c>
      <c r="Z98" s="275">
        <f t="shared" si="40"/>
        <v>0</v>
      </c>
      <c r="AA98" s="275">
        <f t="shared" si="40"/>
        <v>0</v>
      </c>
      <c r="AB98" s="275">
        <f t="shared" si="40"/>
        <v>0</v>
      </c>
      <c r="AC98" s="275">
        <f t="shared" si="40"/>
        <v>0</v>
      </c>
      <c r="AD98" s="275">
        <f t="shared" si="40"/>
        <v>0</v>
      </c>
      <c r="AE98" s="276">
        <f t="shared" si="30"/>
        <v>0</v>
      </c>
    </row>
    <row r="99" spans="1:31">
      <c r="A99" s="133">
        <f t="shared" si="31"/>
        <v>83</v>
      </c>
      <c r="B99" s="134">
        <f t="shared" si="32"/>
        <v>6</v>
      </c>
      <c r="C99" s="134">
        <f t="shared" si="33"/>
        <v>11</v>
      </c>
      <c r="D99" s="135">
        <f t="shared" ca="1" si="34"/>
        <v>48761</v>
      </c>
      <c r="E99" s="150">
        <f t="shared" si="22"/>
        <v>0</v>
      </c>
      <c r="F99" s="150" t="str">
        <f t="shared" si="23"/>
        <v>Y</v>
      </c>
      <c r="G99" s="136">
        <f t="shared" si="24"/>
        <v>0</v>
      </c>
      <c r="H99" s="148">
        <f t="shared" si="28"/>
        <v>0</v>
      </c>
      <c r="I99" s="148">
        <f t="shared" si="35"/>
        <v>0</v>
      </c>
      <c r="J99" s="148">
        <f t="shared" ca="1" si="25"/>
        <v>0</v>
      </c>
      <c r="K99" s="148">
        <f t="shared" ca="1" si="36"/>
        <v>0</v>
      </c>
      <c r="L99" s="148">
        <f t="shared" si="37"/>
        <v>0</v>
      </c>
      <c r="M99" s="148">
        <f t="shared" si="26"/>
        <v>0</v>
      </c>
      <c r="N99" s="148">
        <f t="shared" si="29"/>
        <v>0</v>
      </c>
      <c r="O99" s="148"/>
      <c r="P99" s="148"/>
      <c r="Q99" s="148">
        <f t="shared" si="38"/>
        <v>0</v>
      </c>
      <c r="R99" s="148">
        <f t="shared" si="39"/>
        <v>0</v>
      </c>
      <c r="S99" s="137" t="str">
        <f t="shared" si="27"/>
        <v>Y</v>
      </c>
      <c r="T99" s="275">
        <f t="shared" si="20"/>
        <v>0</v>
      </c>
      <c r="U99" s="275">
        <f t="shared" si="40"/>
        <v>0</v>
      </c>
      <c r="V99" s="275">
        <f t="shared" si="40"/>
        <v>0</v>
      </c>
      <c r="W99" s="275">
        <f t="shared" si="40"/>
        <v>0</v>
      </c>
      <c r="X99" s="275">
        <f t="shared" si="40"/>
        <v>0</v>
      </c>
      <c r="Y99" s="275">
        <f t="shared" si="40"/>
        <v>0</v>
      </c>
      <c r="Z99" s="275">
        <f t="shared" si="40"/>
        <v>0</v>
      </c>
      <c r="AA99" s="275">
        <f t="shared" si="40"/>
        <v>0</v>
      </c>
      <c r="AB99" s="275">
        <f t="shared" si="40"/>
        <v>0</v>
      </c>
      <c r="AC99" s="275">
        <f t="shared" si="40"/>
        <v>0</v>
      </c>
      <c r="AD99" s="275">
        <f t="shared" si="40"/>
        <v>0</v>
      </c>
      <c r="AE99" s="276">
        <f t="shared" si="30"/>
        <v>0</v>
      </c>
    </row>
    <row r="100" spans="1:31">
      <c r="A100" s="133">
        <f t="shared" si="31"/>
        <v>84</v>
      </c>
      <c r="B100" s="134">
        <f t="shared" si="32"/>
        <v>6</v>
      </c>
      <c r="C100" s="134">
        <f t="shared" si="33"/>
        <v>12</v>
      </c>
      <c r="D100" s="135">
        <f t="shared" ca="1" si="34"/>
        <v>48792</v>
      </c>
      <c r="E100" s="150">
        <f t="shared" si="22"/>
        <v>0</v>
      </c>
      <c r="F100" s="150" t="str">
        <f t="shared" si="23"/>
        <v>Y</v>
      </c>
      <c r="G100" s="136">
        <f t="shared" si="24"/>
        <v>0</v>
      </c>
      <c r="H100" s="148">
        <f t="shared" si="28"/>
        <v>0</v>
      </c>
      <c r="I100" s="148">
        <f t="shared" si="35"/>
        <v>0</v>
      </c>
      <c r="J100" s="148">
        <f t="shared" ca="1" si="25"/>
        <v>0</v>
      </c>
      <c r="K100" s="148">
        <f t="shared" ca="1" si="36"/>
        <v>0</v>
      </c>
      <c r="L100" s="148">
        <f t="shared" si="37"/>
        <v>0</v>
      </c>
      <c r="M100" s="148">
        <f t="shared" si="26"/>
        <v>0</v>
      </c>
      <c r="N100" s="148">
        <f t="shared" si="29"/>
        <v>0</v>
      </c>
      <c r="O100" s="148"/>
      <c r="P100" s="148"/>
      <c r="Q100" s="148">
        <f t="shared" si="38"/>
        <v>0</v>
      </c>
      <c r="R100" s="148">
        <f t="shared" si="39"/>
        <v>0</v>
      </c>
      <c r="S100" s="137" t="str">
        <f t="shared" si="27"/>
        <v>Y</v>
      </c>
      <c r="T100" s="275">
        <f t="shared" si="20"/>
        <v>0</v>
      </c>
      <c r="U100" s="275">
        <f t="shared" si="40"/>
        <v>0</v>
      </c>
      <c r="V100" s="275">
        <f t="shared" si="40"/>
        <v>0</v>
      </c>
      <c r="W100" s="275">
        <f t="shared" si="40"/>
        <v>0</v>
      </c>
      <c r="X100" s="275">
        <f t="shared" si="40"/>
        <v>0</v>
      </c>
      <c r="Y100" s="275">
        <f t="shared" si="40"/>
        <v>0</v>
      </c>
      <c r="Z100" s="275">
        <f t="shared" si="40"/>
        <v>0</v>
      </c>
      <c r="AA100" s="275">
        <f t="shared" si="40"/>
        <v>0</v>
      </c>
      <c r="AB100" s="275">
        <f t="shared" si="40"/>
        <v>0</v>
      </c>
      <c r="AC100" s="275">
        <f t="shared" si="40"/>
        <v>0</v>
      </c>
      <c r="AD100" s="275">
        <f t="shared" si="40"/>
        <v>0</v>
      </c>
      <c r="AE100" s="276">
        <f t="shared" si="30"/>
        <v>0</v>
      </c>
    </row>
    <row r="101" spans="1:31">
      <c r="A101" s="133">
        <f t="shared" si="31"/>
        <v>85</v>
      </c>
      <c r="B101" s="134">
        <f t="shared" si="32"/>
        <v>7</v>
      </c>
      <c r="C101" s="134">
        <f t="shared" si="33"/>
        <v>1</v>
      </c>
      <c r="D101" s="135">
        <f t="shared" ca="1" si="34"/>
        <v>48823</v>
      </c>
      <c r="E101" s="150">
        <f t="shared" si="22"/>
        <v>0</v>
      </c>
      <c r="F101" s="150" t="str">
        <f t="shared" si="23"/>
        <v>Y</v>
      </c>
      <c r="G101" s="136">
        <f t="shared" si="24"/>
        <v>0</v>
      </c>
      <c r="H101" s="148">
        <f t="shared" si="28"/>
        <v>0</v>
      </c>
      <c r="I101" s="148">
        <f t="shared" si="35"/>
        <v>0</v>
      </c>
      <c r="J101" s="148">
        <f t="shared" ca="1" si="25"/>
        <v>0</v>
      </c>
      <c r="K101" s="148">
        <f t="shared" ca="1" si="36"/>
        <v>0</v>
      </c>
      <c r="L101" s="148">
        <f t="shared" si="37"/>
        <v>0</v>
      </c>
      <c r="M101" s="148">
        <f t="shared" si="26"/>
        <v>0</v>
      </c>
      <c r="N101" s="148">
        <f t="shared" si="29"/>
        <v>0</v>
      </c>
      <c r="O101" s="148"/>
      <c r="P101" s="148"/>
      <c r="Q101" s="148">
        <f t="shared" si="38"/>
        <v>0</v>
      </c>
      <c r="R101" s="148">
        <f t="shared" si="39"/>
        <v>0</v>
      </c>
      <c r="S101" s="137" t="str">
        <f t="shared" si="27"/>
        <v>Y</v>
      </c>
      <c r="T101" s="275">
        <f t="shared" si="20"/>
        <v>0</v>
      </c>
      <c r="U101" s="275">
        <f t="shared" si="40"/>
        <v>0</v>
      </c>
      <c r="V101" s="275">
        <f t="shared" si="40"/>
        <v>0</v>
      </c>
      <c r="W101" s="275">
        <f t="shared" si="40"/>
        <v>0</v>
      </c>
      <c r="X101" s="275">
        <f t="shared" si="40"/>
        <v>0</v>
      </c>
      <c r="Y101" s="275">
        <f t="shared" si="40"/>
        <v>0</v>
      </c>
      <c r="Z101" s="275">
        <f t="shared" si="40"/>
        <v>0</v>
      </c>
      <c r="AA101" s="275">
        <f t="shared" si="40"/>
        <v>0</v>
      </c>
      <c r="AB101" s="275">
        <f t="shared" si="40"/>
        <v>0</v>
      </c>
      <c r="AC101" s="275">
        <f t="shared" si="40"/>
        <v>0</v>
      </c>
      <c r="AD101" s="275">
        <f t="shared" si="40"/>
        <v>0</v>
      </c>
      <c r="AE101" s="276">
        <f t="shared" si="30"/>
        <v>0</v>
      </c>
    </row>
    <row r="102" spans="1:31">
      <c r="A102" s="133">
        <f t="shared" si="31"/>
        <v>86</v>
      </c>
      <c r="B102" s="134">
        <f t="shared" si="32"/>
        <v>7</v>
      </c>
      <c r="C102" s="134">
        <f t="shared" si="33"/>
        <v>2</v>
      </c>
      <c r="D102" s="135">
        <f t="shared" ca="1" si="34"/>
        <v>48853</v>
      </c>
      <c r="E102" s="150">
        <f t="shared" si="22"/>
        <v>0</v>
      </c>
      <c r="F102" s="150" t="str">
        <f t="shared" si="23"/>
        <v>Y</v>
      </c>
      <c r="G102" s="136">
        <f t="shared" si="24"/>
        <v>0</v>
      </c>
      <c r="H102" s="148">
        <f t="shared" si="28"/>
        <v>0</v>
      </c>
      <c r="I102" s="148">
        <f t="shared" si="35"/>
        <v>0</v>
      </c>
      <c r="J102" s="148">
        <f t="shared" ca="1" si="25"/>
        <v>0</v>
      </c>
      <c r="K102" s="148">
        <f t="shared" ca="1" si="36"/>
        <v>0</v>
      </c>
      <c r="L102" s="148">
        <f t="shared" si="37"/>
        <v>0</v>
      </c>
      <c r="M102" s="148">
        <f t="shared" si="26"/>
        <v>0</v>
      </c>
      <c r="N102" s="148">
        <f t="shared" si="29"/>
        <v>0</v>
      </c>
      <c r="O102" s="148"/>
      <c r="P102" s="148"/>
      <c r="Q102" s="148">
        <f t="shared" si="38"/>
        <v>0</v>
      </c>
      <c r="R102" s="148">
        <f t="shared" si="39"/>
        <v>0</v>
      </c>
      <c r="S102" s="137" t="str">
        <f t="shared" si="27"/>
        <v>Y</v>
      </c>
      <c r="T102" s="275">
        <f t="shared" si="20"/>
        <v>0</v>
      </c>
      <c r="U102" s="275">
        <f t="shared" si="40"/>
        <v>0</v>
      </c>
      <c r="V102" s="275">
        <f t="shared" si="40"/>
        <v>0</v>
      </c>
      <c r="W102" s="275">
        <f t="shared" si="40"/>
        <v>0</v>
      </c>
      <c r="X102" s="275">
        <f t="shared" si="40"/>
        <v>0</v>
      </c>
      <c r="Y102" s="275">
        <f t="shared" si="40"/>
        <v>0</v>
      </c>
      <c r="Z102" s="275">
        <f t="shared" si="40"/>
        <v>0</v>
      </c>
      <c r="AA102" s="275">
        <f t="shared" si="40"/>
        <v>0</v>
      </c>
      <c r="AB102" s="275">
        <f t="shared" si="40"/>
        <v>0</v>
      </c>
      <c r="AC102" s="275">
        <f t="shared" si="40"/>
        <v>0</v>
      </c>
      <c r="AD102" s="275">
        <f t="shared" si="40"/>
        <v>0</v>
      </c>
      <c r="AE102" s="276">
        <f t="shared" si="30"/>
        <v>0</v>
      </c>
    </row>
    <row r="103" spans="1:31">
      <c r="A103" s="133">
        <f t="shared" si="31"/>
        <v>87</v>
      </c>
      <c r="B103" s="134">
        <f t="shared" si="32"/>
        <v>7</v>
      </c>
      <c r="C103" s="134">
        <f t="shared" si="33"/>
        <v>3</v>
      </c>
      <c r="D103" s="135">
        <f t="shared" ca="1" si="34"/>
        <v>48884</v>
      </c>
      <c r="E103" s="150">
        <f t="shared" si="22"/>
        <v>0</v>
      </c>
      <c r="F103" s="150" t="str">
        <f t="shared" si="23"/>
        <v>Y</v>
      </c>
      <c r="G103" s="136">
        <f t="shared" si="24"/>
        <v>0</v>
      </c>
      <c r="H103" s="148">
        <f t="shared" si="28"/>
        <v>0</v>
      </c>
      <c r="I103" s="148">
        <f t="shared" si="35"/>
        <v>0</v>
      </c>
      <c r="J103" s="148">
        <f t="shared" ca="1" si="25"/>
        <v>0</v>
      </c>
      <c r="K103" s="148">
        <f t="shared" ca="1" si="36"/>
        <v>0</v>
      </c>
      <c r="L103" s="148">
        <f t="shared" si="37"/>
        <v>0</v>
      </c>
      <c r="M103" s="148">
        <f t="shared" si="26"/>
        <v>0</v>
      </c>
      <c r="N103" s="148">
        <f t="shared" si="29"/>
        <v>0</v>
      </c>
      <c r="O103" s="148"/>
      <c r="P103" s="148"/>
      <c r="Q103" s="148">
        <f t="shared" si="38"/>
        <v>0</v>
      </c>
      <c r="R103" s="148">
        <f t="shared" si="39"/>
        <v>0</v>
      </c>
      <c r="S103" s="137" t="str">
        <f t="shared" si="27"/>
        <v>Y</v>
      </c>
      <c r="T103" s="275">
        <f t="shared" si="20"/>
        <v>0</v>
      </c>
      <c r="U103" s="275">
        <f t="shared" si="40"/>
        <v>0</v>
      </c>
      <c r="V103" s="275">
        <f t="shared" si="40"/>
        <v>0</v>
      </c>
      <c r="W103" s="275">
        <f t="shared" si="40"/>
        <v>0</v>
      </c>
      <c r="X103" s="275">
        <f t="shared" si="40"/>
        <v>0</v>
      </c>
      <c r="Y103" s="275">
        <f t="shared" si="40"/>
        <v>0</v>
      </c>
      <c r="Z103" s="275">
        <f t="shared" si="40"/>
        <v>0</v>
      </c>
      <c r="AA103" s="275">
        <f t="shared" si="40"/>
        <v>0</v>
      </c>
      <c r="AB103" s="275">
        <f t="shared" si="40"/>
        <v>0</v>
      </c>
      <c r="AC103" s="275">
        <f t="shared" si="40"/>
        <v>0</v>
      </c>
      <c r="AD103" s="275">
        <f t="shared" si="40"/>
        <v>0</v>
      </c>
      <c r="AE103" s="276">
        <f t="shared" si="30"/>
        <v>0</v>
      </c>
    </row>
    <row r="104" spans="1:31">
      <c r="A104" s="133">
        <f t="shared" si="31"/>
        <v>88</v>
      </c>
      <c r="B104" s="134">
        <f t="shared" si="32"/>
        <v>7</v>
      </c>
      <c r="C104" s="134">
        <f t="shared" si="33"/>
        <v>4</v>
      </c>
      <c r="D104" s="135">
        <f t="shared" ca="1" si="34"/>
        <v>48914</v>
      </c>
      <c r="E104" s="150">
        <f t="shared" si="22"/>
        <v>0</v>
      </c>
      <c r="F104" s="150" t="str">
        <f t="shared" si="23"/>
        <v>Y</v>
      </c>
      <c r="G104" s="136">
        <f t="shared" si="24"/>
        <v>0</v>
      </c>
      <c r="H104" s="148">
        <f t="shared" si="28"/>
        <v>0</v>
      </c>
      <c r="I104" s="148">
        <f t="shared" si="35"/>
        <v>0</v>
      </c>
      <c r="J104" s="148">
        <f t="shared" ca="1" si="25"/>
        <v>0</v>
      </c>
      <c r="K104" s="148">
        <f t="shared" ca="1" si="36"/>
        <v>0</v>
      </c>
      <c r="L104" s="148">
        <f t="shared" si="37"/>
        <v>0</v>
      </c>
      <c r="M104" s="148">
        <f t="shared" si="26"/>
        <v>0</v>
      </c>
      <c r="N104" s="148">
        <f t="shared" si="29"/>
        <v>0</v>
      </c>
      <c r="O104" s="148"/>
      <c r="P104" s="148"/>
      <c r="Q104" s="148">
        <f t="shared" si="38"/>
        <v>0</v>
      </c>
      <c r="R104" s="148">
        <f t="shared" si="39"/>
        <v>0</v>
      </c>
      <c r="S104" s="137" t="str">
        <f t="shared" si="27"/>
        <v>Y</v>
      </c>
      <c r="T104" s="275">
        <f t="shared" si="20"/>
        <v>0</v>
      </c>
      <c r="U104" s="275">
        <f t="shared" si="40"/>
        <v>0</v>
      </c>
      <c r="V104" s="275">
        <f t="shared" si="40"/>
        <v>0</v>
      </c>
      <c r="W104" s="275">
        <f t="shared" si="40"/>
        <v>0</v>
      </c>
      <c r="X104" s="275">
        <f t="shared" si="40"/>
        <v>0</v>
      </c>
      <c r="Y104" s="275">
        <f t="shared" si="40"/>
        <v>0</v>
      </c>
      <c r="Z104" s="275">
        <f t="shared" si="40"/>
        <v>0</v>
      </c>
      <c r="AA104" s="275">
        <f t="shared" si="40"/>
        <v>0</v>
      </c>
      <c r="AB104" s="275">
        <f t="shared" si="40"/>
        <v>0</v>
      </c>
      <c r="AC104" s="275">
        <f t="shared" si="40"/>
        <v>0</v>
      </c>
      <c r="AD104" s="275">
        <f t="shared" si="40"/>
        <v>0</v>
      </c>
      <c r="AE104" s="276">
        <f t="shared" si="30"/>
        <v>0</v>
      </c>
    </row>
    <row r="105" spans="1:31">
      <c r="A105" s="133">
        <f t="shared" si="31"/>
        <v>89</v>
      </c>
      <c r="B105" s="134">
        <f t="shared" si="32"/>
        <v>7</v>
      </c>
      <c r="C105" s="134">
        <f t="shared" si="33"/>
        <v>5</v>
      </c>
      <c r="D105" s="135">
        <f t="shared" ca="1" si="34"/>
        <v>48945</v>
      </c>
      <c r="E105" s="150">
        <f t="shared" si="22"/>
        <v>0</v>
      </c>
      <c r="F105" s="150" t="str">
        <f t="shared" si="23"/>
        <v>Y</v>
      </c>
      <c r="G105" s="136">
        <f t="shared" si="24"/>
        <v>0</v>
      </c>
      <c r="H105" s="148">
        <f t="shared" si="28"/>
        <v>0</v>
      </c>
      <c r="I105" s="148">
        <f t="shared" si="35"/>
        <v>0</v>
      </c>
      <c r="J105" s="148">
        <f t="shared" ca="1" si="25"/>
        <v>0</v>
      </c>
      <c r="K105" s="148">
        <f t="shared" ca="1" si="36"/>
        <v>0</v>
      </c>
      <c r="L105" s="148">
        <f t="shared" si="37"/>
        <v>0</v>
      </c>
      <c r="M105" s="148">
        <f t="shared" si="26"/>
        <v>0</v>
      </c>
      <c r="N105" s="148">
        <f t="shared" si="29"/>
        <v>0</v>
      </c>
      <c r="O105" s="148"/>
      <c r="P105" s="148"/>
      <c r="Q105" s="148">
        <f t="shared" si="38"/>
        <v>0</v>
      </c>
      <c r="R105" s="148">
        <f t="shared" si="39"/>
        <v>0</v>
      </c>
      <c r="S105" s="137" t="str">
        <f t="shared" si="27"/>
        <v>Y</v>
      </c>
      <c r="T105" s="275">
        <f t="shared" ref="T105:T168" si="41">MAX(0,MIN(MAX(0,$M105),T$7)-T$6)</f>
        <v>0</v>
      </c>
      <c r="U105" s="275">
        <f t="shared" si="40"/>
        <v>0</v>
      </c>
      <c r="V105" s="275">
        <f t="shared" si="40"/>
        <v>0</v>
      </c>
      <c r="W105" s="275">
        <f t="shared" si="40"/>
        <v>0</v>
      </c>
      <c r="X105" s="275">
        <f t="shared" si="40"/>
        <v>0</v>
      </c>
      <c r="Y105" s="275">
        <f t="shared" si="40"/>
        <v>0</v>
      </c>
      <c r="Z105" s="275">
        <f t="shared" si="40"/>
        <v>0</v>
      </c>
      <c r="AA105" s="275">
        <f t="shared" si="40"/>
        <v>0</v>
      </c>
      <c r="AB105" s="275">
        <f t="shared" si="40"/>
        <v>0</v>
      </c>
      <c r="AC105" s="275">
        <f t="shared" si="40"/>
        <v>0</v>
      </c>
      <c r="AD105" s="275">
        <f t="shared" si="40"/>
        <v>0</v>
      </c>
      <c r="AE105" s="276">
        <f t="shared" si="30"/>
        <v>0</v>
      </c>
    </row>
    <row r="106" spans="1:31">
      <c r="A106" s="133">
        <f t="shared" si="31"/>
        <v>90</v>
      </c>
      <c r="B106" s="134">
        <f t="shared" si="32"/>
        <v>7</v>
      </c>
      <c r="C106" s="134">
        <f t="shared" si="33"/>
        <v>6</v>
      </c>
      <c r="D106" s="135">
        <f t="shared" ca="1" si="34"/>
        <v>48976</v>
      </c>
      <c r="E106" s="150">
        <f t="shared" si="22"/>
        <v>0</v>
      </c>
      <c r="F106" s="150" t="str">
        <f t="shared" si="23"/>
        <v>Y</v>
      </c>
      <c r="G106" s="136">
        <f t="shared" si="24"/>
        <v>0</v>
      </c>
      <c r="H106" s="148">
        <f t="shared" si="28"/>
        <v>0</v>
      </c>
      <c r="I106" s="148">
        <f t="shared" si="35"/>
        <v>0</v>
      </c>
      <c r="J106" s="148">
        <f t="shared" ca="1" si="25"/>
        <v>0</v>
      </c>
      <c r="K106" s="148">
        <f t="shared" ca="1" si="36"/>
        <v>0</v>
      </c>
      <c r="L106" s="148">
        <f t="shared" si="37"/>
        <v>0</v>
      </c>
      <c r="M106" s="148">
        <f t="shared" si="26"/>
        <v>0</v>
      </c>
      <c r="N106" s="148">
        <f t="shared" si="29"/>
        <v>0</v>
      </c>
      <c r="O106" s="148"/>
      <c r="P106" s="148"/>
      <c r="Q106" s="148">
        <f t="shared" si="38"/>
        <v>0</v>
      </c>
      <c r="R106" s="148">
        <f t="shared" si="39"/>
        <v>0</v>
      </c>
      <c r="S106" s="137" t="str">
        <f t="shared" si="27"/>
        <v>Y</v>
      </c>
      <c r="T106" s="275">
        <f t="shared" si="41"/>
        <v>0</v>
      </c>
      <c r="U106" s="275">
        <f t="shared" si="40"/>
        <v>0</v>
      </c>
      <c r="V106" s="275">
        <f t="shared" si="40"/>
        <v>0</v>
      </c>
      <c r="W106" s="275">
        <f t="shared" si="40"/>
        <v>0</v>
      </c>
      <c r="X106" s="275">
        <f t="shared" si="40"/>
        <v>0</v>
      </c>
      <c r="Y106" s="275">
        <f t="shared" si="40"/>
        <v>0</v>
      </c>
      <c r="Z106" s="275">
        <f t="shared" si="40"/>
        <v>0</v>
      </c>
      <c r="AA106" s="275">
        <f t="shared" si="40"/>
        <v>0</v>
      </c>
      <c r="AB106" s="275">
        <f t="shared" si="40"/>
        <v>0</v>
      </c>
      <c r="AC106" s="275">
        <f t="shared" si="40"/>
        <v>0</v>
      </c>
      <c r="AD106" s="275">
        <f t="shared" si="40"/>
        <v>0</v>
      </c>
      <c r="AE106" s="276">
        <f t="shared" si="30"/>
        <v>0</v>
      </c>
    </row>
    <row r="107" spans="1:31">
      <c r="A107" s="133">
        <f t="shared" si="31"/>
        <v>91</v>
      </c>
      <c r="B107" s="134">
        <f t="shared" si="32"/>
        <v>7</v>
      </c>
      <c r="C107" s="134">
        <f t="shared" si="33"/>
        <v>7</v>
      </c>
      <c r="D107" s="135">
        <f t="shared" ca="1" si="34"/>
        <v>49004</v>
      </c>
      <c r="E107" s="150">
        <f t="shared" si="22"/>
        <v>0</v>
      </c>
      <c r="F107" s="150" t="str">
        <f t="shared" si="23"/>
        <v>Y</v>
      </c>
      <c r="G107" s="136">
        <f t="shared" si="24"/>
        <v>0</v>
      </c>
      <c r="H107" s="148">
        <f t="shared" si="28"/>
        <v>0</v>
      </c>
      <c r="I107" s="148">
        <f t="shared" si="35"/>
        <v>0</v>
      </c>
      <c r="J107" s="148">
        <f t="shared" ca="1" si="25"/>
        <v>0</v>
      </c>
      <c r="K107" s="148">
        <f t="shared" ca="1" si="36"/>
        <v>0</v>
      </c>
      <c r="L107" s="148">
        <f t="shared" si="37"/>
        <v>0</v>
      </c>
      <c r="M107" s="148">
        <f t="shared" si="26"/>
        <v>0</v>
      </c>
      <c r="N107" s="148">
        <f t="shared" si="29"/>
        <v>0</v>
      </c>
      <c r="O107" s="148"/>
      <c r="P107" s="148"/>
      <c r="Q107" s="148">
        <f t="shared" si="38"/>
        <v>0</v>
      </c>
      <c r="R107" s="148">
        <f t="shared" si="39"/>
        <v>0</v>
      </c>
      <c r="S107" s="137" t="str">
        <f t="shared" si="27"/>
        <v>Y</v>
      </c>
      <c r="T107" s="275">
        <f t="shared" si="41"/>
        <v>0</v>
      </c>
      <c r="U107" s="275">
        <f t="shared" si="40"/>
        <v>0</v>
      </c>
      <c r="V107" s="275">
        <f t="shared" si="40"/>
        <v>0</v>
      </c>
      <c r="W107" s="275">
        <f t="shared" si="40"/>
        <v>0</v>
      </c>
      <c r="X107" s="275">
        <f t="shared" si="40"/>
        <v>0</v>
      </c>
      <c r="Y107" s="275">
        <f t="shared" si="40"/>
        <v>0</v>
      </c>
      <c r="Z107" s="275">
        <f t="shared" si="40"/>
        <v>0</v>
      </c>
      <c r="AA107" s="275">
        <f t="shared" si="40"/>
        <v>0</v>
      </c>
      <c r="AB107" s="275">
        <f t="shared" si="40"/>
        <v>0</v>
      </c>
      <c r="AC107" s="275">
        <f t="shared" si="40"/>
        <v>0</v>
      </c>
      <c r="AD107" s="275">
        <f t="shared" si="40"/>
        <v>0</v>
      </c>
      <c r="AE107" s="276">
        <f t="shared" si="30"/>
        <v>0</v>
      </c>
    </row>
    <row r="108" spans="1:31">
      <c r="A108" s="133">
        <f t="shared" si="31"/>
        <v>92</v>
      </c>
      <c r="B108" s="134">
        <f t="shared" si="32"/>
        <v>7</v>
      </c>
      <c r="C108" s="134">
        <f t="shared" si="33"/>
        <v>8</v>
      </c>
      <c r="D108" s="135">
        <f t="shared" ca="1" si="34"/>
        <v>49035</v>
      </c>
      <c r="E108" s="150">
        <f t="shared" si="22"/>
        <v>0</v>
      </c>
      <c r="F108" s="150" t="str">
        <f t="shared" si="23"/>
        <v>Y</v>
      </c>
      <c r="G108" s="136">
        <f t="shared" si="24"/>
        <v>0</v>
      </c>
      <c r="H108" s="148">
        <f t="shared" si="28"/>
        <v>0</v>
      </c>
      <c r="I108" s="148">
        <f t="shared" si="35"/>
        <v>0</v>
      </c>
      <c r="J108" s="148">
        <f t="shared" ca="1" si="25"/>
        <v>0</v>
      </c>
      <c r="K108" s="148">
        <f t="shared" ca="1" si="36"/>
        <v>0</v>
      </c>
      <c r="L108" s="148">
        <f t="shared" si="37"/>
        <v>0</v>
      </c>
      <c r="M108" s="148">
        <f t="shared" si="26"/>
        <v>0</v>
      </c>
      <c r="N108" s="148">
        <f t="shared" si="29"/>
        <v>0</v>
      </c>
      <c r="O108" s="148"/>
      <c r="P108" s="148"/>
      <c r="Q108" s="148">
        <f t="shared" si="38"/>
        <v>0</v>
      </c>
      <c r="R108" s="148">
        <f t="shared" si="39"/>
        <v>0</v>
      </c>
      <c r="S108" s="137" t="str">
        <f t="shared" si="27"/>
        <v>Y</v>
      </c>
      <c r="T108" s="275">
        <f t="shared" si="41"/>
        <v>0</v>
      </c>
      <c r="U108" s="275">
        <f t="shared" si="40"/>
        <v>0</v>
      </c>
      <c r="V108" s="275">
        <f t="shared" si="40"/>
        <v>0</v>
      </c>
      <c r="W108" s="275">
        <f t="shared" si="40"/>
        <v>0</v>
      </c>
      <c r="X108" s="275">
        <f t="shared" si="40"/>
        <v>0</v>
      </c>
      <c r="Y108" s="275">
        <f t="shared" si="40"/>
        <v>0</v>
      </c>
      <c r="Z108" s="275">
        <f t="shared" si="40"/>
        <v>0</v>
      </c>
      <c r="AA108" s="275">
        <f t="shared" si="40"/>
        <v>0</v>
      </c>
      <c r="AB108" s="275">
        <f t="shared" si="40"/>
        <v>0</v>
      </c>
      <c r="AC108" s="275">
        <f t="shared" si="40"/>
        <v>0</v>
      </c>
      <c r="AD108" s="275">
        <f t="shared" si="40"/>
        <v>0</v>
      </c>
      <c r="AE108" s="276">
        <f t="shared" si="30"/>
        <v>0</v>
      </c>
    </row>
    <row r="109" spans="1:31">
      <c r="A109" s="133">
        <f t="shared" si="31"/>
        <v>93</v>
      </c>
      <c r="B109" s="134">
        <f t="shared" si="32"/>
        <v>7</v>
      </c>
      <c r="C109" s="134">
        <f t="shared" si="33"/>
        <v>9</v>
      </c>
      <c r="D109" s="135">
        <f t="shared" ca="1" si="34"/>
        <v>49065</v>
      </c>
      <c r="E109" s="150">
        <f t="shared" si="22"/>
        <v>0</v>
      </c>
      <c r="F109" s="150" t="str">
        <f t="shared" si="23"/>
        <v>Y</v>
      </c>
      <c r="G109" s="136">
        <f t="shared" si="24"/>
        <v>0</v>
      </c>
      <c r="H109" s="148">
        <f t="shared" si="28"/>
        <v>0</v>
      </c>
      <c r="I109" s="148">
        <f t="shared" si="35"/>
        <v>0</v>
      </c>
      <c r="J109" s="148">
        <f t="shared" ca="1" si="25"/>
        <v>0</v>
      </c>
      <c r="K109" s="148">
        <f t="shared" ca="1" si="36"/>
        <v>0</v>
      </c>
      <c r="L109" s="148">
        <f t="shared" si="37"/>
        <v>0</v>
      </c>
      <c r="M109" s="148">
        <f t="shared" si="26"/>
        <v>0</v>
      </c>
      <c r="N109" s="148">
        <f t="shared" si="29"/>
        <v>0</v>
      </c>
      <c r="O109" s="148"/>
      <c r="P109" s="148"/>
      <c r="Q109" s="148">
        <f t="shared" si="38"/>
        <v>0</v>
      </c>
      <c r="R109" s="148">
        <f t="shared" si="39"/>
        <v>0</v>
      </c>
      <c r="S109" s="137" t="str">
        <f t="shared" si="27"/>
        <v>Y</v>
      </c>
      <c r="T109" s="275">
        <f t="shared" si="41"/>
        <v>0</v>
      </c>
      <c r="U109" s="275">
        <f t="shared" si="40"/>
        <v>0</v>
      </c>
      <c r="V109" s="275">
        <f t="shared" si="40"/>
        <v>0</v>
      </c>
      <c r="W109" s="275">
        <f t="shared" si="40"/>
        <v>0</v>
      </c>
      <c r="X109" s="275">
        <f t="shared" si="40"/>
        <v>0</v>
      </c>
      <c r="Y109" s="275">
        <f t="shared" si="40"/>
        <v>0</v>
      </c>
      <c r="Z109" s="275">
        <f t="shared" si="40"/>
        <v>0</v>
      </c>
      <c r="AA109" s="275">
        <f t="shared" si="40"/>
        <v>0</v>
      </c>
      <c r="AB109" s="275">
        <f t="shared" si="40"/>
        <v>0</v>
      </c>
      <c r="AC109" s="275">
        <f t="shared" si="40"/>
        <v>0</v>
      </c>
      <c r="AD109" s="275">
        <f t="shared" si="40"/>
        <v>0</v>
      </c>
      <c r="AE109" s="276">
        <f t="shared" si="30"/>
        <v>0</v>
      </c>
    </row>
    <row r="110" spans="1:31">
      <c r="A110" s="133">
        <f t="shared" si="31"/>
        <v>94</v>
      </c>
      <c r="B110" s="134">
        <f t="shared" si="32"/>
        <v>7</v>
      </c>
      <c r="C110" s="134">
        <f t="shared" si="33"/>
        <v>10</v>
      </c>
      <c r="D110" s="135">
        <f t="shared" ca="1" si="34"/>
        <v>49096</v>
      </c>
      <c r="E110" s="150">
        <f t="shared" si="22"/>
        <v>0</v>
      </c>
      <c r="F110" s="150" t="str">
        <f t="shared" si="23"/>
        <v>Y</v>
      </c>
      <c r="G110" s="136">
        <f t="shared" si="24"/>
        <v>0</v>
      </c>
      <c r="H110" s="148">
        <f t="shared" si="28"/>
        <v>0</v>
      </c>
      <c r="I110" s="148">
        <f t="shared" si="35"/>
        <v>0</v>
      </c>
      <c r="J110" s="148">
        <f t="shared" ca="1" si="25"/>
        <v>0</v>
      </c>
      <c r="K110" s="148">
        <f t="shared" ca="1" si="36"/>
        <v>0</v>
      </c>
      <c r="L110" s="148">
        <f t="shared" si="37"/>
        <v>0</v>
      </c>
      <c r="M110" s="148">
        <f t="shared" si="26"/>
        <v>0</v>
      </c>
      <c r="N110" s="148">
        <f t="shared" si="29"/>
        <v>0</v>
      </c>
      <c r="O110" s="148"/>
      <c r="P110" s="148"/>
      <c r="Q110" s="148">
        <f t="shared" si="38"/>
        <v>0</v>
      </c>
      <c r="R110" s="148">
        <f t="shared" si="39"/>
        <v>0</v>
      </c>
      <c r="S110" s="137" t="str">
        <f t="shared" si="27"/>
        <v>Y</v>
      </c>
      <c r="T110" s="275">
        <f t="shared" si="41"/>
        <v>0</v>
      </c>
      <c r="U110" s="275">
        <f t="shared" si="40"/>
        <v>0</v>
      </c>
      <c r="V110" s="275">
        <f t="shared" si="40"/>
        <v>0</v>
      </c>
      <c r="W110" s="275">
        <f t="shared" si="40"/>
        <v>0</v>
      </c>
      <c r="X110" s="275">
        <f t="shared" si="40"/>
        <v>0</v>
      </c>
      <c r="Y110" s="275">
        <f t="shared" si="40"/>
        <v>0</v>
      </c>
      <c r="Z110" s="275">
        <f t="shared" si="40"/>
        <v>0</v>
      </c>
      <c r="AA110" s="275">
        <f t="shared" si="40"/>
        <v>0</v>
      </c>
      <c r="AB110" s="275">
        <f t="shared" si="40"/>
        <v>0</v>
      </c>
      <c r="AC110" s="275">
        <f t="shared" si="40"/>
        <v>0</v>
      </c>
      <c r="AD110" s="275">
        <f t="shared" si="40"/>
        <v>0</v>
      </c>
      <c r="AE110" s="276">
        <f t="shared" si="30"/>
        <v>0</v>
      </c>
    </row>
    <row r="111" spans="1:31">
      <c r="A111" s="133">
        <f t="shared" si="31"/>
        <v>95</v>
      </c>
      <c r="B111" s="134">
        <f t="shared" si="32"/>
        <v>7</v>
      </c>
      <c r="C111" s="134">
        <f t="shared" si="33"/>
        <v>11</v>
      </c>
      <c r="D111" s="135">
        <f t="shared" ca="1" si="34"/>
        <v>49126</v>
      </c>
      <c r="E111" s="150">
        <f t="shared" si="22"/>
        <v>0</v>
      </c>
      <c r="F111" s="150" t="str">
        <f t="shared" si="23"/>
        <v>Y</v>
      </c>
      <c r="G111" s="136">
        <f t="shared" si="24"/>
        <v>0</v>
      </c>
      <c r="H111" s="148">
        <f t="shared" si="28"/>
        <v>0</v>
      </c>
      <c r="I111" s="148">
        <f t="shared" si="35"/>
        <v>0</v>
      </c>
      <c r="J111" s="148">
        <f t="shared" ca="1" si="25"/>
        <v>0</v>
      </c>
      <c r="K111" s="148">
        <f t="shared" ca="1" si="36"/>
        <v>0</v>
      </c>
      <c r="L111" s="148">
        <f t="shared" si="37"/>
        <v>0</v>
      </c>
      <c r="M111" s="148">
        <f t="shared" si="26"/>
        <v>0</v>
      </c>
      <c r="N111" s="148">
        <f t="shared" si="29"/>
        <v>0</v>
      </c>
      <c r="O111" s="148"/>
      <c r="P111" s="148"/>
      <c r="Q111" s="148">
        <f t="shared" si="38"/>
        <v>0</v>
      </c>
      <c r="R111" s="148">
        <f t="shared" si="39"/>
        <v>0</v>
      </c>
      <c r="S111" s="137" t="str">
        <f t="shared" si="27"/>
        <v>Y</v>
      </c>
      <c r="T111" s="275">
        <f t="shared" si="41"/>
        <v>0</v>
      </c>
      <c r="U111" s="275">
        <f t="shared" si="40"/>
        <v>0</v>
      </c>
      <c r="V111" s="275">
        <f t="shared" si="40"/>
        <v>0</v>
      </c>
      <c r="W111" s="275">
        <f t="shared" si="40"/>
        <v>0</v>
      </c>
      <c r="X111" s="275">
        <f t="shared" si="40"/>
        <v>0</v>
      </c>
      <c r="Y111" s="275">
        <f t="shared" si="40"/>
        <v>0</v>
      </c>
      <c r="Z111" s="275">
        <f t="shared" si="40"/>
        <v>0</v>
      </c>
      <c r="AA111" s="275">
        <f t="shared" si="40"/>
        <v>0</v>
      </c>
      <c r="AB111" s="275">
        <f t="shared" si="40"/>
        <v>0</v>
      </c>
      <c r="AC111" s="275">
        <f t="shared" si="40"/>
        <v>0</v>
      </c>
      <c r="AD111" s="275">
        <f t="shared" si="40"/>
        <v>0</v>
      </c>
      <c r="AE111" s="276">
        <f t="shared" si="30"/>
        <v>0</v>
      </c>
    </row>
    <row r="112" spans="1:31">
      <c r="A112" s="133">
        <f t="shared" si="31"/>
        <v>96</v>
      </c>
      <c r="B112" s="134">
        <f t="shared" si="32"/>
        <v>7</v>
      </c>
      <c r="C112" s="134">
        <f t="shared" si="33"/>
        <v>12</v>
      </c>
      <c r="D112" s="135">
        <f t="shared" ca="1" si="34"/>
        <v>49157</v>
      </c>
      <c r="E112" s="150">
        <f t="shared" si="22"/>
        <v>0</v>
      </c>
      <c r="F112" s="150" t="str">
        <f t="shared" si="23"/>
        <v>Y</v>
      </c>
      <c r="G112" s="136">
        <f t="shared" si="24"/>
        <v>0</v>
      </c>
      <c r="H112" s="148">
        <f t="shared" si="28"/>
        <v>0</v>
      </c>
      <c r="I112" s="148">
        <f t="shared" si="35"/>
        <v>0</v>
      </c>
      <c r="J112" s="148">
        <f t="shared" ca="1" si="25"/>
        <v>0</v>
      </c>
      <c r="K112" s="148">
        <f t="shared" ca="1" si="36"/>
        <v>0</v>
      </c>
      <c r="L112" s="148">
        <f t="shared" si="37"/>
        <v>0</v>
      </c>
      <c r="M112" s="148">
        <f t="shared" si="26"/>
        <v>0</v>
      </c>
      <c r="N112" s="148">
        <f t="shared" si="29"/>
        <v>0</v>
      </c>
      <c r="O112" s="148"/>
      <c r="P112" s="148"/>
      <c r="Q112" s="148">
        <f t="shared" si="38"/>
        <v>0</v>
      </c>
      <c r="R112" s="148">
        <f t="shared" si="39"/>
        <v>0</v>
      </c>
      <c r="S112" s="137" t="str">
        <f t="shared" si="27"/>
        <v>Y</v>
      </c>
      <c r="T112" s="275">
        <f t="shared" si="41"/>
        <v>0</v>
      </c>
      <c r="U112" s="275">
        <f t="shared" si="40"/>
        <v>0</v>
      </c>
      <c r="V112" s="275">
        <f t="shared" si="40"/>
        <v>0</v>
      </c>
      <c r="W112" s="275">
        <f t="shared" si="40"/>
        <v>0</v>
      </c>
      <c r="X112" s="275">
        <f t="shared" si="40"/>
        <v>0</v>
      </c>
      <c r="Y112" s="275">
        <f t="shared" si="40"/>
        <v>0</v>
      </c>
      <c r="Z112" s="275">
        <f t="shared" si="40"/>
        <v>0</v>
      </c>
      <c r="AA112" s="275">
        <f t="shared" si="40"/>
        <v>0</v>
      </c>
      <c r="AB112" s="275">
        <f t="shared" si="40"/>
        <v>0</v>
      </c>
      <c r="AC112" s="275">
        <f t="shared" si="40"/>
        <v>0</v>
      </c>
      <c r="AD112" s="275">
        <f t="shared" si="40"/>
        <v>0</v>
      </c>
      <c r="AE112" s="276">
        <f t="shared" si="30"/>
        <v>0</v>
      </c>
    </row>
    <row r="113" spans="1:31">
      <c r="A113" s="133">
        <f t="shared" si="31"/>
        <v>97</v>
      </c>
      <c r="B113" s="134">
        <f t="shared" si="32"/>
        <v>8</v>
      </c>
      <c r="C113" s="134">
        <f t="shared" si="33"/>
        <v>1</v>
      </c>
      <c r="D113" s="135">
        <f t="shared" ca="1" si="34"/>
        <v>49188</v>
      </c>
      <c r="E113" s="150">
        <f t="shared" si="22"/>
        <v>0</v>
      </c>
      <c r="F113" s="150" t="str">
        <f t="shared" si="23"/>
        <v>Y</v>
      </c>
      <c r="G113" s="136">
        <f t="shared" si="24"/>
        <v>0</v>
      </c>
      <c r="H113" s="148">
        <f t="shared" si="28"/>
        <v>0</v>
      </c>
      <c r="I113" s="148">
        <f t="shared" si="35"/>
        <v>0</v>
      </c>
      <c r="J113" s="148">
        <f t="shared" ca="1" si="25"/>
        <v>0</v>
      </c>
      <c r="K113" s="148">
        <f t="shared" ca="1" si="36"/>
        <v>0</v>
      </c>
      <c r="L113" s="148">
        <f t="shared" si="37"/>
        <v>0</v>
      </c>
      <c r="M113" s="148">
        <f t="shared" si="26"/>
        <v>0</v>
      </c>
      <c r="N113" s="148">
        <f t="shared" si="29"/>
        <v>0</v>
      </c>
      <c r="O113" s="148"/>
      <c r="P113" s="148"/>
      <c r="Q113" s="148">
        <f t="shared" si="38"/>
        <v>0</v>
      </c>
      <c r="R113" s="148">
        <f t="shared" si="39"/>
        <v>0</v>
      </c>
      <c r="S113" s="137" t="str">
        <f t="shared" si="27"/>
        <v>Y</v>
      </c>
      <c r="T113" s="275">
        <f t="shared" si="41"/>
        <v>0</v>
      </c>
      <c r="U113" s="275">
        <f t="shared" si="40"/>
        <v>0</v>
      </c>
      <c r="V113" s="275">
        <f t="shared" si="40"/>
        <v>0</v>
      </c>
      <c r="W113" s="275">
        <f t="shared" si="40"/>
        <v>0</v>
      </c>
      <c r="X113" s="275">
        <f t="shared" si="40"/>
        <v>0</v>
      </c>
      <c r="Y113" s="275">
        <f t="shared" si="40"/>
        <v>0</v>
      </c>
      <c r="Z113" s="275">
        <f t="shared" si="40"/>
        <v>0</v>
      </c>
      <c r="AA113" s="275">
        <f t="shared" si="40"/>
        <v>0</v>
      </c>
      <c r="AB113" s="275">
        <f t="shared" si="40"/>
        <v>0</v>
      </c>
      <c r="AC113" s="275">
        <f t="shared" si="40"/>
        <v>0</v>
      </c>
      <c r="AD113" s="275">
        <f t="shared" si="40"/>
        <v>0</v>
      </c>
      <c r="AE113" s="276">
        <f t="shared" si="30"/>
        <v>0</v>
      </c>
    </row>
    <row r="114" spans="1:31">
      <c r="A114" s="133">
        <f t="shared" si="31"/>
        <v>98</v>
      </c>
      <c r="B114" s="134">
        <f t="shared" si="32"/>
        <v>8</v>
      </c>
      <c r="C114" s="134">
        <f t="shared" si="33"/>
        <v>2</v>
      </c>
      <c r="D114" s="135">
        <f t="shared" ca="1" si="34"/>
        <v>49218</v>
      </c>
      <c r="E114" s="150">
        <f t="shared" si="22"/>
        <v>0</v>
      </c>
      <c r="F114" s="150" t="str">
        <f t="shared" si="23"/>
        <v>Y</v>
      </c>
      <c r="G114" s="136">
        <f t="shared" si="24"/>
        <v>0</v>
      </c>
      <c r="H114" s="148">
        <f t="shared" si="28"/>
        <v>0</v>
      </c>
      <c r="I114" s="148">
        <f t="shared" si="35"/>
        <v>0</v>
      </c>
      <c r="J114" s="148">
        <f t="shared" ca="1" si="25"/>
        <v>0</v>
      </c>
      <c r="K114" s="148">
        <f t="shared" ca="1" si="36"/>
        <v>0</v>
      </c>
      <c r="L114" s="148">
        <f t="shared" si="37"/>
        <v>0</v>
      </c>
      <c r="M114" s="148">
        <f t="shared" si="26"/>
        <v>0</v>
      </c>
      <c r="N114" s="148">
        <f t="shared" si="29"/>
        <v>0</v>
      </c>
      <c r="O114" s="148"/>
      <c r="P114" s="148"/>
      <c r="Q114" s="148">
        <f t="shared" si="38"/>
        <v>0</v>
      </c>
      <c r="R114" s="148">
        <f t="shared" si="39"/>
        <v>0</v>
      </c>
      <c r="S114" s="137" t="str">
        <f t="shared" si="27"/>
        <v>Y</v>
      </c>
      <c r="T114" s="275">
        <f t="shared" si="41"/>
        <v>0</v>
      </c>
      <c r="U114" s="275">
        <f t="shared" si="40"/>
        <v>0</v>
      </c>
      <c r="V114" s="275">
        <f t="shared" si="40"/>
        <v>0</v>
      </c>
      <c r="W114" s="275">
        <f t="shared" si="40"/>
        <v>0</v>
      </c>
      <c r="X114" s="275">
        <f t="shared" si="40"/>
        <v>0</v>
      </c>
      <c r="Y114" s="275">
        <f t="shared" si="40"/>
        <v>0</v>
      </c>
      <c r="Z114" s="275">
        <f t="shared" si="40"/>
        <v>0</v>
      </c>
      <c r="AA114" s="275">
        <f t="shared" si="40"/>
        <v>0</v>
      </c>
      <c r="AB114" s="275">
        <f t="shared" si="40"/>
        <v>0</v>
      </c>
      <c r="AC114" s="275">
        <f t="shared" si="40"/>
        <v>0</v>
      </c>
      <c r="AD114" s="275">
        <f t="shared" si="40"/>
        <v>0</v>
      </c>
      <c r="AE114" s="276">
        <f t="shared" si="30"/>
        <v>0</v>
      </c>
    </row>
    <row r="115" spans="1:31">
      <c r="A115" s="133">
        <f t="shared" si="31"/>
        <v>99</v>
      </c>
      <c r="B115" s="134">
        <f t="shared" si="32"/>
        <v>8</v>
      </c>
      <c r="C115" s="134">
        <f t="shared" si="33"/>
        <v>3</v>
      </c>
      <c r="D115" s="135">
        <f t="shared" ca="1" si="34"/>
        <v>49249</v>
      </c>
      <c r="E115" s="150">
        <f t="shared" si="22"/>
        <v>0</v>
      </c>
      <c r="F115" s="150" t="str">
        <f t="shared" si="23"/>
        <v>Y</v>
      </c>
      <c r="G115" s="136">
        <f t="shared" si="24"/>
        <v>0</v>
      </c>
      <c r="H115" s="148">
        <f t="shared" si="28"/>
        <v>0</v>
      </c>
      <c r="I115" s="148">
        <f t="shared" si="35"/>
        <v>0</v>
      </c>
      <c r="J115" s="148">
        <f t="shared" ca="1" si="25"/>
        <v>0</v>
      </c>
      <c r="K115" s="148">
        <f t="shared" ca="1" si="36"/>
        <v>0</v>
      </c>
      <c r="L115" s="148">
        <f t="shared" si="37"/>
        <v>0</v>
      </c>
      <c r="M115" s="148">
        <f t="shared" si="26"/>
        <v>0</v>
      </c>
      <c r="N115" s="148">
        <f t="shared" si="29"/>
        <v>0</v>
      </c>
      <c r="O115" s="148"/>
      <c r="P115" s="148"/>
      <c r="Q115" s="148">
        <f t="shared" si="38"/>
        <v>0</v>
      </c>
      <c r="R115" s="148">
        <f t="shared" si="39"/>
        <v>0</v>
      </c>
      <c r="S115" s="137" t="str">
        <f t="shared" si="27"/>
        <v>Y</v>
      </c>
      <c r="T115" s="275">
        <f t="shared" si="41"/>
        <v>0</v>
      </c>
      <c r="U115" s="275">
        <f t="shared" si="40"/>
        <v>0</v>
      </c>
      <c r="V115" s="275">
        <f t="shared" si="40"/>
        <v>0</v>
      </c>
      <c r="W115" s="275">
        <f t="shared" si="40"/>
        <v>0</v>
      </c>
      <c r="X115" s="275">
        <f t="shared" si="40"/>
        <v>0</v>
      </c>
      <c r="Y115" s="275">
        <f t="shared" si="40"/>
        <v>0</v>
      </c>
      <c r="Z115" s="275">
        <f t="shared" si="40"/>
        <v>0</v>
      </c>
      <c r="AA115" s="275">
        <f t="shared" si="40"/>
        <v>0</v>
      </c>
      <c r="AB115" s="275">
        <f t="shared" si="40"/>
        <v>0</v>
      </c>
      <c r="AC115" s="275">
        <f t="shared" si="40"/>
        <v>0</v>
      </c>
      <c r="AD115" s="275">
        <f t="shared" si="40"/>
        <v>0</v>
      </c>
      <c r="AE115" s="276">
        <f t="shared" si="30"/>
        <v>0</v>
      </c>
    </row>
    <row r="116" spans="1:31">
      <c r="A116" s="133">
        <f t="shared" si="31"/>
        <v>100</v>
      </c>
      <c r="B116" s="134">
        <f t="shared" si="32"/>
        <v>8</v>
      </c>
      <c r="C116" s="134">
        <f t="shared" si="33"/>
        <v>4</v>
      </c>
      <c r="D116" s="135">
        <f t="shared" ca="1" si="34"/>
        <v>49279</v>
      </c>
      <c r="E116" s="150">
        <f t="shared" si="22"/>
        <v>0</v>
      </c>
      <c r="F116" s="150" t="str">
        <f t="shared" si="23"/>
        <v>Y</v>
      </c>
      <c r="G116" s="136">
        <f t="shared" si="24"/>
        <v>0</v>
      </c>
      <c r="H116" s="148">
        <f t="shared" si="28"/>
        <v>0</v>
      </c>
      <c r="I116" s="148">
        <f t="shared" si="35"/>
        <v>0</v>
      </c>
      <c r="J116" s="148">
        <f t="shared" ca="1" si="25"/>
        <v>0</v>
      </c>
      <c r="K116" s="148">
        <f t="shared" ca="1" si="36"/>
        <v>0</v>
      </c>
      <c r="L116" s="148">
        <f t="shared" si="37"/>
        <v>0</v>
      </c>
      <c r="M116" s="148">
        <f t="shared" si="26"/>
        <v>0</v>
      </c>
      <c r="N116" s="148">
        <f t="shared" si="29"/>
        <v>0</v>
      </c>
      <c r="O116" s="148"/>
      <c r="P116" s="148"/>
      <c r="Q116" s="148">
        <f t="shared" si="38"/>
        <v>0</v>
      </c>
      <c r="R116" s="148">
        <f t="shared" si="39"/>
        <v>0</v>
      </c>
      <c r="S116" s="137" t="str">
        <f t="shared" si="27"/>
        <v>Y</v>
      </c>
      <c r="T116" s="275">
        <f t="shared" si="41"/>
        <v>0</v>
      </c>
      <c r="U116" s="275">
        <f t="shared" si="40"/>
        <v>0</v>
      </c>
      <c r="V116" s="275">
        <f t="shared" si="40"/>
        <v>0</v>
      </c>
      <c r="W116" s="275">
        <f t="shared" si="40"/>
        <v>0</v>
      </c>
      <c r="X116" s="275">
        <f t="shared" si="40"/>
        <v>0</v>
      </c>
      <c r="Y116" s="275">
        <f t="shared" si="40"/>
        <v>0</v>
      </c>
      <c r="Z116" s="275">
        <f t="shared" si="40"/>
        <v>0</v>
      </c>
      <c r="AA116" s="275">
        <f t="shared" ref="U116:AD142" si="42">MAX(0,MIN(MAX(0,$M116),AA$7)-AA$6)</f>
        <v>0</v>
      </c>
      <c r="AB116" s="275">
        <f t="shared" si="42"/>
        <v>0</v>
      </c>
      <c r="AC116" s="275">
        <f t="shared" si="42"/>
        <v>0</v>
      </c>
      <c r="AD116" s="275">
        <f t="shared" si="42"/>
        <v>0</v>
      </c>
      <c r="AE116" s="276">
        <f t="shared" si="30"/>
        <v>0</v>
      </c>
    </row>
    <row r="117" spans="1:31">
      <c r="A117" s="133">
        <f t="shared" si="31"/>
        <v>101</v>
      </c>
      <c r="B117" s="134">
        <f t="shared" si="32"/>
        <v>8</v>
      </c>
      <c r="C117" s="134">
        <f t="shared" si="33"/>
        <v>5</v>
      </c>
      <c r="D117" s="135">
        <f t="shared" ca="1" si="34"/>
        <v>49310</v>
      </c>
      <c r="E117" s="150">
        <f t="shared" si="22"/>
        <v>0</v>
      </c>
      <c r="F117" s="150" t="str">
        <f t="shared" si="23"/>
        <v>Y</v>
      </c>
      <c r="G117" s="136">
        <f t="shared" si="24"/>
        <v>0</v>
      </c>
      <c r="H117" s="148">
        <f t="shared" si="28"/>
        <v>0</v>
      </c>
      <c r="I117" s="148">
        <f t="shared" si="35"/>
        <v>0</v>
      </c>
      <c r="J117" s="148">
        <f t="shared" ca="1" si="25"/>
        <v>0</v>
      </c>
      <c r="K117" s="148">
        <f t="shared" ca="1" si="36"/>
        <v>0</v>
      </c>
      <c r="L117" s="148">
        <f t="shared" si="37"/>
        <v>0</v>
      </c>
      <c r="M117" s="148">
        <f t="shared" si="26"/>
        <v>0</v>
      </c>
      <c r="N117" s="148">
        <f t="shared" si="29"/>
        <v>0</v>
      </c>
      <c r="O117" s="148"/>
      <c r="P117" s="148"/>
      <c r="Q117" s="148">
        <f t="shared" si="38"/>
        <v>0</v>
      </c>
      <c r="R117" s="148">
        <f t="shared" si="39"/>
        <v>0</v>
      </c>
      <c r="S117" s="137" t="str">
        <f t="shared" si="27"/>
        <v>Y</v>
      </c>
      <c r="T117" s="275">
        <f t="shared" si="41"/>
        <v>0</v>
      </c>
      <c r="U117" s="275">
        <f t="shared" si="42"/>
        <v>0</v>
      </c>
      <c r="V117" s="275">
        <f t="shared" si="42"/>
        <v>0</v>
      </c>
      <c r="W117" s="275">
        <f t="shared" si="42"/>
        <v>0</v>
      </c>
      <c r="X117" s="275">
        <f t="shared" si="42"/>
        <v>0</v>
      </c>
      <c r="Y117" s="275">
        <f t="shared" si="42"/>
        <v>0</v>
      </c>
      <c r="Z117" s="275">
        <f t="shared" si="42"/>
        <v>0</v>
      </c>
      <c r="AA117" s="275">
        <f t="shared" si="42"/>
        <v>0</v>
      </c>
      <c r="AB117" s="275">
        <f t="shared" si="42"/>
        <v>0</v>
      </c>
      <c r="AC117" s="275">
        <f t="shared" si="42"/>
        <v>0</v>
      </c>
      <c r="AD117" s="275">
        <f t="shared" si="42"/>
        <v>0</v>
      </c>
      <c r="AE117" s="276">
        <f t="shared" si="30"/>
        <v>0</v>
      </c>
    </row>
    <row r="118" spans="1:31">
      <c r="A118" s="133">
        <f t="shared" si="31"/>
        <v>102</v>
      </c>
      <c r="B118" s="134">
        <f t="shared" si="32"/>
        <v>8</v>
      </c>
      <c r="C118" s="134">
        <f t="shared" si="33"/>
        <v>6</v>
      </c>
      <c r="D118" s="135">
        <f t="shared" ca="1" si="34"/>
        <v>49341</v>
      </c>
      <c r="E118" s="150">
        <f t="shared" si="22"/>
        <v>0</v>
      </c>
      <c r="F118" s="150" t="str">
        <f t="shared" si="23"/>
        <v>Y</v>
      </c>
      <c r="G118" s="136">
        <f t="shared" si="24"/>
        <v>0</v>
      </c>
      <c r="H118" s="148">
        <f t="shared" si="28"/>
        <v>0</v>
      </c>
      <c r="I118" s="148">
        <f t="shared" si="35"/>
        <v>0</v>
      </c>
      <c r="J118" s="148">
        <f t="shared" ca="1" si="25"/>
        <v>0</v>
      </c>
      <c r="K118" s="148">
        <f t="shared" ca="1" si="36"/>
        <v>0</v>
      </c>
      <c r="L118" s="148">
        <f t="shared" si="37"/>
        <v>0</v>
      </c>
      <c r="M118" s="148">
        <f t="shared" si="26"/>
        <v>0</v>
      </c>
      <c r="N118" s="148">
        <f t="shared" si="29"/>
        <v>0</v>
      </c>
      <c r="O118" s="148"/>
      <c r="P118" s="148"/>
      <c r="Q118" s="148">
        <f t="shared" si="38"/>
        <v>0</v>
      </c>
      <c r="R118" s="148">
        <f t="shared" si="39"/>
        <v>0</v>
      </c>
      <c r="S118" s="137" t="str">
        <f t="shared" si="27"/>
        <v>Y</v>
      </c>
      <c r="T118" s="275">
        <f t="shared" si="41"/>
        <v>0</v>
      </c>
      <c r="U118" s="275">
        <f t="shared" si="42"/>
        <v>0</v>
      </c>
      <c r="V118" s="275">
        <f t="shared" si="42"/>
        <v>0</v>
      </c>
      <c r="W118" s="275">
        <f t="shared" si="42"/>
        <v>0</v>
      </c>
      <c r="X118" s="275">
        <f t="shared" si="42"/>
        <v>0</v>
      </c>
      <c r="Y118" s="275">
        <f t="shared" si="42"/>
        <v>0</v>
      </c>
      <c r="Z118" s="275">
        <f t="shared" si="42"/>
        <v>0</v>
      </c>
      <c r="AA118" s="275">
        <f t="shared" si="42"/>
        <v>0</v>
      </c>
      <c r="AB118" s="275">
        <f t="shared" si="42"/>
        <v>0</v>
      </c>
      <c r="AC118" s="275">
        <f t="shared" si="42"/>
        <v>0</v>
      </c>
      <c r="AD118" s="275">
        <f t="shared" si="42"/>
        <v>0</v>
      </c>
      <c r="AE118" s="276">
        <f t="shared" si="30"/>
        <v>0</v>
      </c>
    </row>
    <row r="119" spans="1:31">
      <c r="A119" s="133">
        <f t="shared" si="31"/>
        <v>103</v>
      </c>
      <c r="B119" s="134">
        <f t="shared" si="32"/>
        <v>8</v>
      </c>
      <c r="C119" s="134">
        <f t="shared" si="33"/>
        <v>7</v>
      </c>
      <c r="D119" s="135">
        <f t="shared" ca="1" si="34"/>
        <v>49369</v>
      </c>
      <c r="E119" s="150">
        <f t="shared" si="22"/>
        <v>0</v>
      </c>
      <c r="F119" s="150" t="str">
        <f t="shared" si="23"/>
        <v>Y</v>
      </c>
      <c r="G119" s="136">
        <f t="shared" si="24"/>
        <v>0</v>
      </c>
      <c r="H119" s="148">
        <f t="shared" si="28"/>
        <v>0</v>
      </c>
      <c r="I119" s="148">
        <f t="shared" si="35"/>
        <v>0</v>
      </c>
      <c r="J119" s="148">
        <f t="shared" ca="1" si="25"/>
        <v>0</v>
      </c>
      <c r="K119" s="148">
        <f t="shared" ca="1" si="36"/>
        <v>0</v>
      </c>
      <c r="L119" s="148">
        <f t="shared" si="37"/>
        <v>0</v>
      </c>
      <c r="M119" s="148">
        <f t="shared" si="26"/>
        <v>0</v>
      </c>
      <c r="N119" s="148">
        <f t="shared" si="29"/>
        <v>0</v>
      </c>
      <c r="O119" s="148"/>
      <c r="P119" s="148"/>
      <c r="Q119" s="148">
        <f t="shared" si="38"/>
        <v>0</v>
      </c>
      <c r="R119" s="148">
        <f t="shared" si="39"/>
        <v>0</v>
      </c>
      <c r="S119" s="137" t="str">
        <f t="shared" si="27"/>
        <v>Y</v>
      </c>
      <c r="T119" s="275">
        <f t="shared" si="41"/>
        <v>0</v>
      </c>
      <c r="U119" s="275">
        <f t="shared" si="42"/>
        <v>0</v>
      </c>
      <c r="V119" s="275">
        <f t="shared" si="42"/>
        <v>0</v>
      </c>
      <c r="W119" s="275">
        <f t="shared" si="42"/>
        <v>0</v>
      </c>
      <c r="X119" s="275">
        <f t="shared" si="42"/>
        <v>0</v>
      </c>
      <c r="Y119" s="275">
        <f t="shared" si="42"/>
        <v>0</v>
      </c>
      <c r="Z119" s="275">
        <f t="shared" si="42"/>
        <v>0</v>
      </c>
      <c r="AA119" s="275">
        <f t="shared" si="42"/>
        <v>0</v>
      </c>
      <c r="AB119" s="275">
        <f t="shared" si="42"/>
        <v>0</v>
      </c>
      <c r="AC119" s="275">
        <f t="shared" si="42"/>
        <v>0</v>
      </c>
      <c r="AD119" s="275">
        <f t="shared" si="42"/>
        <v>0</v>
      </c>
      <c r="AE119" s="276">
        <f t="shared" si="30"/>
        <v>0</v>
      </c>
    </row>
    <row r="120" spans="1:31">
      <c r="A120" s="133">
        <f t="shared" si="31"/>
        <v>104</v>
      </c>
      <c r="B120" s="134">
        <f t="shared" si="32"/>
        <v>8</v>
      </c>
      <c r="C120" s="134">
        <f t="shared" si="33"/>
        <v>8</v>
      </c>
      <c r="D120" s="135">
        <f t="shared" ca="1" si="34"/>
        <v>49400</v>
      </c>
      <c r="E120" s="150">
        <f t="shared" si="22"/>
        <v>0</v>
      </c>
      <c r="F120" s="150" t="str">
        <f t="shared" si="23"/>
        <v>Y</v>
      </c>
      <c r="G120" s="136">
        <f t="shared" si="24"/>
        <v>0</v>
      </c>
      <c r="H120" s="148">
        <f t="shared" si="28"/>
        <v>0</v>
      </c>
      <c r="I120" s="148">
        <f t="shared" si="35"/>
        <v>0</v>
      </c>
      <c r="J120" s="148">
        <f t="shared" ca="1" si="25"/>
        <v>0</v>
      </c>
      <c r="K120" s="148">
        <f t="shared" ca="1" si="36"/>
        <v>0</v>
      </c>
      <c r="L120" s="148">
        <f t="shared" si="37"/>
        <v>0</v>
      </c>
      <c r="M120" s="148">
        <f t="shared" si="26"/>
        <v>0</v>
      </c>
      <c r="N120" s="148">
        <f t="shared" si="29"/>
        <v>0</v>
      </c>
      <c r="O120" s="148"/>
      <c r="P120" s="148"/>
      <c r="Q120" s="148">
        <f t="shared" si="38"/>
        <v>0</v>
      </c>
      <c r="R120" s="148">
        <f t="shared" si="39"/>
        <v>0</v>
      </c>
      <c r="S120" s="137" t="str">
        <f t="shared" si="27"/>
        <v>Y</v>
      </c>
      <c r="T120" s="275">
        <f t="shared" si="41"/>
        <v>0</v>
      </c>
      <c r="U120" s="275">
        <f t="shared" si="42"/>
        <v>0</v>
      </c>
      <c r="V120" s="275">
        <f t="shared" si="42"/>
        <v>0</v>
      </c>
      <c r="W120" s="275">
        <f t="shared" si="42"/>
        <v>0</v>
      </c>
      <c r="X120" s="275">
        <f t="shared" si="42"/>
        <v>0</v>
      </c>
      <c r="Y120" s="275">
        <f t="shared" si="42"/>
        <v>0</v>
      </c>
      <c r="Z120" s="275">
        <f t="shared" si="42"/>
        <v>0</v>
      </c>
      <c r="AA120" s="275">
        <f t="shared" si="42"/>
        <v>0</v>
      </c>
      <c r="AB120" s="275">
        <f t="shared" si="42"/>
        <v>0</v>
      </c>
      <c r="AC120" s="275">
        <f t="shared" si="42"/>
        <v>0</v>
      </c>
      <c r="AD120" s="275">
        <f t="shared" si="42"/>
        <v>0</v>
      </c>
      <c r="AE120" s="276">
        <f t="shared" si="30"/>
        <v>0</v>
      </c>
    </row>
    <row r="121" spans="1:31">
      <c r="A121" s="133">
        <f t="shared" si="31"/>
        <v>105</v>
      </c>
      <c r="B121" s="134">
        <f t="shared" si="32"/>
        <v>8</v>
      </c>
      <c r="C121" s="134">
        <f t="shared" si="33"/>
        <v>9</v>
      </c>
      <c r="D121" s="135">
        <f t="shared" ca="1" si="34"/>
        <v>49430</v>
      </c>
      <c r="E121" s="150">
        <f t="shared" si="22"/>
        <v>0</v>
      </c>
      <c r="F121" s="150" t="str">
        <f t="shared" si="23"/>
        <v>Y</v>
      </c>
      <c r="G121" s="136">
        <f t="shared" si="24"/>
        <v>0</v>
      </c>
      <c r="H121" s="148">
        <f t="shared" si="28"/>
        <v>0</v>
      </c>
      <c r="I121" s="148">
        <f t="shared" si="35"/>
        <v>0</v>
      </c>
      <c r="J121" s="148">
        <f t="shared" ca="1" si="25"/>
        <v>0</v>
      </c>
      <c r="K121" s="148">
        <f t="shared" ca="1" si="36"/>
        <v>0</v>
      </c>
      <c r="L121" s="148">
        <f t="shared" si="37"/>
        <v>0</v>
      </c>
      <c r="M121" s="148">
        <f t="shared" si="26"/>
        <v>0</v>
      </c>
      <c r="N121" s="148">
        <f t="shared" si="29"/>
        <v>0</v>
      </c>
      <c r="O121" s="148"/>
      <c r="P121" s="148"/>
      <c r="Q121" s="148">
        <f t="shared" si="38"/>
        <v>0</v>
      </c>
      <c r="R121" s="148">
        <f t="shared" si="39"/>
        <v>0</v>
      </c>
      <c r="S121" s="137" t="str">
        <f t="shared" si="27"/>
        <v>Y</v>
      </c>
      <c r="T121" s="275">
        <f t="shared" si="41"/>
        <v>0</v>
      </c>
      <c r="U121" s="275">
        <f t="shared" si="42"/>
        <v>0</v>
      </c>
      <c r="V121" s="275">
        <f t="shared" si="42"/>
        <v>0</v>
      </c>
      <c r="W121" s="275">
        <f t="shared" si="42"/>
        <v>0</v>
      </c>
      <c r="X121" s="275">
        <f t="shared" si="42"/>
        <v>0</v>
      </c>
      <c r="Y121" s="275">
        <f t="shared" si="42"/>
        <v>0</v>
      </c>
      <c r="Z121" s="275">
        <f t="shared" si="42"/>
        <v>0</v>
      </c>
      <c r="AA121" s="275">
        <f t="shared" si="42"/>
        <v>0</v>
      </c>
      <c r="AB121" s="275">
        <f t="shared" si="42"/>
        <v>0</v>
      </c>
      <c r="AC121" s="275">
        <f t="shared" si="42"/>
        <v>0</v>
      </c>
      <c r="AD121" s="275">
        <f t="shared" si="42"/>
        <v>0</v>
      </c>
      <c r="AE121" s="276">
        <f t="shared" si="30"/>
        <v>0</v>
      </c>
    </row>
    <row r="122" spans="1:31">
      <c r="A122" s="133">
        <f t="shared" si="31"/>
        <v>106</v>
      </c>
      <c r="B122" s="134">
        <f t="shared" si="32"/>
        <v>8</v>
      </c>
      <c r="C122" s="134">
        <f t="shared" si="33"/>
        <v>10</v>
      </c>
      <c r="D122" s="135">
        <f t="shared" ca="1" si="34"/>
        <v>49461</v>
      </c>
      <c r="E122" s="150">
        <f t="shared" si="22"/>
        <v>0</v>
      </c>
      <c r="F122" s="150" t="str">
        <f t="shared" si="23"/>
        <v>Y</v>
      </c>
      <c r="G122" s="136">
        <f t="shared" si="24"/>
        <v>0</v>
      </c>
      <c r="H122" s="148">
        <f t="shared" si="28"/>
        <v>0</v>
      </c>
      <c r="I122" s="148">
        <f t="shared" si="35"/>
        <v>0</v>
      </c>
      <c r="J122" s="148">
        <f t="shared" ca="1" si="25"/>
        <v>0</v>
      </c>
      <c r="K122" s="148">
        <f t="shared" ca="1" si="36"/>
        <v>0</v>
      </c>
      <c r="L122" s="148">
        <f t="shared" si="37"/>
        <v>0</v>
      </c>
      <c r="M122" s="148">
        <f t="shared" si="26"/>
        <v>0</v>
      </c>
      <c r="N122" s="148">
        <f t="shared" si="29"/>
        <v>0</v>
      </c>
      <c r="O122" s="148"/>
      <c r="P122" s="148"/>
      <c r="Q122" s="148">
        <f t="shared" si="38"/>
        <v>0</v>
      </c>
      <c r="R122" s="148">
        <f t="shared" si="39"/>
        <v>0</v>
      </c>
      <c r="S122" s="137" t="str">
        <f t="shared" si="27"/>
        <v>Y</v>
      </c>
      <c r="T122" s="275">
        <f t="shared" si="41"/>
        <v>0</v>
      </c>
      <c r="U122" s="275">
        <f t="shared" si="42"/>
        <v>0</v>
      </c>
      <c r="V122" s="275">
        <f t="shared" si="42"/>
        <v>0</v>
      </c>
      <c r="W122" s="275">
        <f t="shared" si="42"/>
        <v>0</v>
      </c>
      <c r="X122" s="275">
        <f t="shared" si="42"/>
        <v>0</v>
      </c>
      <c r="Y122" s="275">
        <f t="shared" si="42"/>
        <v>0</v>
      </c>
      <c r="Z122" s="275">
        <f t="shared" si="42"/>
        <v>0</v>
      </c>
      <c r="AA122" s="275">
        <f t="shared" si="42"/>
        <v>0</v>
      </c>
      <c r="AB122" s="275">
        <f t="shared" si="42"/>
        <v>0</v>
      </c>
      <c r="AC122" s="275">
        <f t="shared" si="42"/>
        <v>0</v>
      </c>
      <c r="AD122" s="275">
        <f t="shared" si="42"/>
        <v>0</v>
      </c>
      <c r="AE122" s="276">
        <f t="shared" si="30"/>
        <v>0</v>
      </c>
    </row>
    <row r="123" spans="1:31">
      <c r="A123" s="133">
        <f t="shared" si="31"/>
        <v>107</v>
      </c>
      <c r="B123" s="134">
        <f t="shared" si="32"/>
        <v>8</v>
      </c>
      <c r="C123" s="134">
        <f t="shared" si="33"/>
        <v>11</v>
      </c>
      <c r="D123" s="135">
        <f t="shared" ca="1" si="34"/>
        <v>49491</v>
      </c>
      <c r="E123" s="150">
        <f t="shared" si="22"/>
        <v>0</v>
      </c>
      <c r="F123" s="150" t="str">
        <f t="shared" si="23"/>
        <v>Y</v>
      </c>
      <c r="G123" s="136">
        <f t="shared" si="24"/>
        <v>0</v>
      </c>
      <c r="H123" s="148">
        <f t="shared" si="28"/>
        <v>0</v>
      </c>
      <c r="I123" s="148">
        <f t="shared" si="35"/>
        <v>0</v>
      </c>
      <c r="J123" s="148">
        <f t="shared" ca="1" si="25"/>
        <v>0</v>
      </c>
      <c r="K123" s="148">
        <f t="shared" ca="1" si="36"/>
        <v>0</v>
      </c>
      <c r="L123" s="148">
        <f t="shared" si="37"/>
        <v>0</v>
      </c>
      <c r="M123" s="148">
        <f t="shared" si="26"/>
        <v>0</v>
      </c>
      <c r="N123" s="148">
        <f t="shared" si="29"/>
        <v>0</v>
      </c>
      <c r="O123" s="148"/>
      <c r="P123" s="148"/>
      <c r="Q123" s="148">
        <f t="shared" si="38"/>
        <v>0</v>
      </c>
      <c r="R123" s="148">
        <f t="shared" si="39"/>
        <v>0</v>
      </c>
      <c r="S123" s="137" t="str">
        <f t="shared" si="27"/>
        <v>Y</v>
      </c>
      <c r="T123" s="275">
        <f t="shared" si="41"/>
        <v>0</v>
      </c>
      <c r="U123" s="275">
        <f t="shared" si="42"/>
        <v>0</v>
      </c>
      <c r="V123" s="275">
        <f t="shared" si="42"/>
        <v>0</v>
      </c>
      <c r="W123" s="275">
        <f t="shared" si="42"/>
        <v>0</v>
      </c>
      <c r="X123" s="275">
        <f t="shared" si="42"/>
        <v>0</v>
      </c>
      <c r="Y123" s="275">
        <f t="shared" si="42"/>
        <v>0</v>
      </c>
      <c r="Z123" s="275">
        <f t="shared" si="42"/>
        <v>0</v>
      </c>
      <c r="AA123" s="275">
        <f t="shared" si="42"/>
        <v>0</v>
      </c>
      <c r="AB123" s="275">
        <f t="shared" si="42"/>
        <v>0</v>
      </c>
      <c r="AC123" s="275">
        <f t="shared" si="42"/>
        <v>0</v>
      </c>
      <c r="AD123" s="275">
        <f t="shared" si="42"/>
        <v>0</v>
      </c>
      <c r="AE123" s="276">
        <f t="shared" si="30"/>
        <v>0</v>
      </c>
    </row>
    <row r="124" spans="1:31">
      <c r="A124" s="133">
        <f t="shared" si="31"/>
        <v>108</v>
      </c>
      <c r="B124" s="134">
        <f t="shared" si="32"/>
        <v>8</v>
      </c>
      <c r="C124" s="134">
        <f t="shared" si="33"/>
        <v>12</v>
      </c>
      <c r="D124" s="135">
        <f t="shared" ca="1" si="34"/>
        <v>49522</v>
      </c>
      <c r="E124" s="150">
        <f t="shared" si="22"/>
        <v>0</v>
      </c>
      <c r="F124" s="150" t="str">
        <f t="shared" si="23"/>
        <v>Y</v>
      </c>
      <c r="G124" s="136">
        <f t="shared" si="24"/>
        <v>0</v>
      </c>
      <c r="H124" s="148">
        <f t="shared" si="28"/>
        <v>0</v>
      </c>
      <c r="I124" s="148">
        <f t="shared" si="35"/>
        <v>0</v>
      </c>
      <c r="J124" s="148">
        <f t="shared" ca="1" si="25"/>
        <v>0</v>
      </c>
      <c r="K124" s="148">
        <f t="shared" ca="1" si="36"/>
        <v>0</v>
      </c>
      <c r="L124" s="148">
        <f t="shared" si="37"/>
        <v>0</v>
      </c>
      <c r="M124" s="148">
        <f t="shared" si="26"/>
        <v>0</v>
      </c>
      <c r="N124" s="148">
        <f t="shared" si="29"/>
        <v>0</v>
      </c>
      <c r="O124" s="148"/>
      <c r="P124" s="148"/>
      <c r="Q124" s="148">
        <f t="shared" si="38"/>
        <v>0</v>
      </c>
      <c r="R124" s="148">
        <f t="shared" si="39"/>
        <v>0</v>
      </c>
      <c r="S124" s="137" t="str">
        <f t="shared" si="27"/>
        <v>Y</v>
      </c>
      <c r="T124" s="275">
        <f t="shared" si="41"/>
        <v>0</v>
      </c>
      <c r="U124" s="275">
        <f t="shared" si="42"/>
        <v>0</v>
      </c>
      <c r="V124" s="275">
        <f t="shared" si="42"/>
        <v>0</v>
      </c>
      <c r="W124" s="275">
        <f t="shared" si="42"/>
        <v>0</v>
      </c>
      <c r="X124" s="275">
        <f t="shared" si="42"/>
        <v>0</v>
      </c>
      <c r="Y124" s="275">
        <f t="shared" si="42"/>
        <v>0</v>
      </c>
      <c r="Z124" s="275">
        <f t="shared" si="42"/>
        <v>0</v>
      </c>
      <c r="AA124" s="275">
        <f t="shared" si="42"/>
        <v>0</v>
      </c>
      <c r="AB124" s="275">
        <f t="shared" si="42"/>
        <v>0</v>
      </c>
      <c r="AC124" s="275">
        <f t="shared" si="42"/>
        <v>0</v>
      </c>
      <c r="AD124" s="275">
        <f t="shared" si="42"/>
        <v>0</v>
      </c>
      <c r="AE124" s="276">
        <f t="shared" si="30"/>
        <v>0</v>
      </c>
    </row>
    <row r="125" spans="1:31">
      <c r="A125" s="133">
        <f t="shared" si="31"/>
        <v>109</v>
      </c>
      <c r="B125" s="134">
        <f t="shared" si="32"/>
        <v>9</v>
      </c>
      <c r="C125" s="134">
        <f t="shared" si="33"/>
        <v>1</v>
      </c>
      <c r="D125" s="135">
        <f t="shared" ca="1" si="34"/>
        <v>49553</v>
      </c>
      <c r="E125" s="150">
        <f t="shared" si="22"/>
        <v>0</v>
      </c>
      <c r="F125" s="150" t="str">
        <f t="shared" si="23"/>
        <v>Y</v>
      </c>
      <c r="G125" s="136">
        <f t="shared" si="24"/>
        <v>0</v>
      </c>
      <c r="H125" s="148">
        <f t="shared" si="28"/>
        <v>0</v>
      </c>
      <c r="I125" s="148">
        <f t="shared" si="35"/>
        <v>0</v>
      </c>
      <c r="J125" s="148">
        <f t="shared" ca="1" si="25"/>
        <v>0</v>
      </c>
      <c r="K125" s="148">
        <f t="shared" ca="1" si="36"/>
        <v>0</v>
      </c>
      <c r="L125" s="148">
        <f t="shared" si="37"/>
        <v>0</v>
      </c>
      <c r="M125" s="148">
        <f t="shared" si="26"/>
        <v>0</v>
      </c>
      <c r="N125" s="148">
        <f t="shared" si="29"/>
        <v>0</v>
      </c>
      <c r="O125" s="148"/>
      <c r="P125" s="148"/>
      <c r="Q125" s="148">
        <f t="shared" si="38"/>
        <v>0</v>
      </c>
      <c r="R125" s="148">
        <f t="shared" si="39"/>
        <v>0</v>
      </c>
      <c r="S125" s="137" t="str">
        <f t="shared" si="27"/>
        <v>Y</v>
      </c>
      <c r="T125" s="275">
        <f t="shared" si="41"/>
        <v>0</v>
      </c>
      <c r="U125" s="275">
        <f t="shared" si="42"/>
        <v>0</v>
      </c>
      <c r="V125" s="275">
        <f t="shared" si="42"/>
        <v>0</v>
      </c>
      <c r="W125" s="275">
        <f t="shared" si="42"/>
        <v>0</v>
      </c>
      <c r="X125" s="275">
        <f t="shared" si="42"/>
        <v>0</v>
      </c>
      <c r="Y125" s="275">
        <f t="shared" si="42"/>
        <v>0</v>
      </c>
      <c r="Z125" s="275">
        <f t="shared" si="42"/>
        <v>0</v>
      </c>
      <c r="AA125" s="275">
        <f t="shared" si="42"/>
        <v>0</v>
      </c>
      <c r="AB125" s="275">
        <f t="shared" si="42"/>
        <v>0</v>
      </c>
      <c r="AC125" s="275">
        <f t="shared" si="42"/>
        <v>0</v>
      </c>
      <c r="AD125" s="275">
        <f t="shared" si="42"/>
        <v>0</v>
      </c>
      <c r="AE125" s="276">
        <f t="shared" si="30"/>
        <v>0</v>
      </c>
    </row>
    <row r="126" spans="1:31">
      <c r="A126" s="133">
        <f t="shared" si="31"/>
        <v>110</v>
      </c>
      <c r="B126" s="134">
        <f t="shared" si="32"/>
        <v>9</v>
      </c>
      <c r="C126" s="134">
        <f t="shared" si="33"/>
        <v>2</v>
      </c>
      <c r="D126" s="135">
        <f t="shared" ca="1" si="34"/>
        <v>49583</v>
      </c>
      <c r="E126" s="150">
        <f t="shared" si="22"/>
        <v>0</v>
      </c>
      <c r="F126" s="150" t="str">
        <f t="shared" si="23"/>
        <v>Y</v>
      </c>
      <c r="G126" s="136">
        <f t="shared" si="24"/>
        <v>0</v>
      </c>
      <c r="H126" s="148">
        <f t="shared" si="28"/>
        <v>0</v>
      </c>
      <c r="I126" s="148">
        <f t="shared" si="35"/>
        <v>0</v>
      </c>
      <c r="J126" s="148">
        <f t="shared" ca="1" si="25"/>
        <v>0</v>
      </c>
      <c r="K126" s="148">
        <f t="shared" ca="1" si="36"/>
        <v>0</v>
      </c>
      <c r="L126" s="148">
        <f t="shared" si="37"/>
        <v>0</v>
      </c>
      <c r="M126" s="148">
        <f t="shared" si="26"/>
        <v>0</v>
      </c>
      <c r="N126" s="148">
        <f t="shared" si="29"/>
        <v>0</v>
      </c>
      <c r="O126" s="148"/>
      <c r="P126" s="148"/>
      <c r="Q126" s="148">
        <f t="shared" si="38"/>
        <v>0</v>
      </c>
      <c r="R126" s="148">
        <f t="shared" si="39"/>
        <v>0</v>
      </c>
      <c r="S126" s="137" t="str">
        <f t="shared" si="27"/>
        <v>Y</v>
      </c>
      <c r="T126" s="275">
        <f t="shared" si="41"/>
        <v>0</v>
      </c>
      <c r="U126" s="275">
        <f t="shared" si="42"/>
        <v>0</v>
      </c>
      <c r="V126" s="275">
        <f t="shared" si="42"/>
        <v>0</v>
      </c>
      <c r="W126" s="275">
        <f t="shared" si="42"/>
        <v>0</v>
      </c>
      <c r="X126" s="275">
        <f t="shared" si="42"/>
        <v>0</v>
      </c>
      <c r="Y126" s="275">
        <f t="shared" si="42"/>
        <v>0</v>
      </c>
      <c r="Z126" s="275">
        <f t="shared" si="42"/>
        <v>0</v>
      </c>
      <c r="AA126" s="275">
        <f t="shared" si="42"/>
        <v>0</v>
      </c>
      <c r="AB126" s="275">
        <f t="shared" si="42"/>
        <v>0</v>
      </c>
      <c r="AC126" s="275">
        <f t="shared" si="42"/>
        <v>0</v>
      </c>
      <c r="AD126" s="275">
        <f t="shared" si="42"/>
        <v>0</v>
      </c>
      <c r="AE126" s="276">
        <f t="shared" si="30"/>
        <v>0</v>
      </c>
    </row>
    <row r="127" spans="1:31">
      <c r="A127" s="133">
        <f t="shared" si="31"/>
        <v>111</v>
      </c>
      <c r="B127" s="134">
        <f t="shared" si="32"/>
        <v>9</v>
      </c>
      <c r="C127" s="134">
        <f t="shared" si="33"/>
        <v>3</v>
      </c>
      <c r="D127" s="135">
        <f t="shared" ca="1" si="34"/>
        <v>49614</v>
      </c>
      <c r="E127" s="150">
        <f t="shared" si="22"/>
        <v>0</v>
      </c>
      <c r="F127" s="150" t="str">
        <f t="shared" si="23"/>
        <v>Y</v>
      </c>
      <c r="G127" s="136">
        <f t="shared" si="24"/>
        <v>0</v>
      </c>
      <c r="H127" s="148">
        <f t="shared" si="28"/>
        <v>0</v>
      </c>
      <c r="I127" s="148">
        <f t="shared" si="35"/>
        <v>0</v>
      </c>
      <c r="J127" s="148">
        <f t="shared" ca="1" si="25"/>
        <v>0</v>
      </c>
      <c r="K127" s="148">
        <f t="shared" ca="1" si="36"/>
        <v>0</v>
      </c>
      <c r="L127" s="148">
        <f t="shared" si="37"/>
        <v>0</v>
      </c>
      <c r="M127" s="148">
        <f t="shared" si="26"/>
        <v>0</v>
      </c>
      <c r="N127" s="148">
        <f t="shared" si="29"/>
        <v>0</v>
      </c>
      <c r="O127" s="148"/>
      <c r="P127" s="148"/>
      <c r="Q127" s="148">
        <f t="shared" si="38"/>
        <v>0</v>
      </c>
      <c r="R127" s="148">
        <f t="shared" si="39"/>
        <v>0</v>
      </c>
      <c r="S127" s="137" t="str">
        <f t="shared" si="27"/>
        <v>Y</v>
      </c>
      <c r="T127" s="275">
        <f t="shared" si="41"/>
        <v>0</v>
      </c>
      <c r="U127" s="275">
        <f t="shared" si="42"/>
        <v>0</v>
      </c>
      <c r="V127" s="275">
        <f t="shared" si="42"/>
        <v>0</v>
      </c>
      <c r="W127" s="275">
        <f t="shared" si="42"/>
        <v>0</v>
      </c>
      <c r="X127" s="275">
        <f t="shared" si="42"/>
        <v>0</v>
      </c>
      <c r="Y127" s="275">
        <f t="shared" si="42"/>
        <v>0</v>
      </c>
      <c r="Z127" s="275">
        <f t="shared" si="42"/>
        <v>0</v>
      </c>
      <c r="AA127" s="275">
        <f t="shared" si="42"/>
        <v>0</v>
      </c>
      <c r="AB127" s="275">
        <f t="shared" si="42"/>
        <v>0</v>
      </c>
      <c r="AC127" s="275">
        <f t="shared" si="42"/>
        <v>0</v>
      </c>
      <c r="AD127" s="275">
        <f t="shared" si="42"/>
        <v>0</v>
      </c>
      <c r="AE127" s="276">
        <f t="shared" si="30"/>
        <v>0</v>
      </c>
    </row>
    <row r="128" spans="1:31">
      <c r="A128" s="133">
        <f t="shared" si="31"/>
        <v>112</v>
      </c>
      <c r="B128" s="134">
        <f t="shared" si="32"/>
        <v>9</v>
      </c>
      <c r="C128" s="134">
        <f t="shared" si="33"/>
        <v>4</v>
      </c>
      <c r="D128" s="135">
        <f t="shared" ca="1" si="34"/>
        <v>49644</v>
      </c>
      <c r="E128" s="150">
        <f t="shared" si="22"/>
        <v>0</v>
      </c>
      <c r="F128" s="150" t="str">
        <f t="shared" si="23"/>
        <v>Y</v>
      </c>
      <c r="G128" s="136">
        <f t="shared" si="24"/>
        <v>0</v>
      </c>
      <c r="H128" s="148">
        <f t="shared" si="28"/>
        <v>0</v>
      </c>
      <c r="I128" s="148">
        <f t="shared" si="35"/>
        <v>0</v>
      </c>
      <c r="J128" s="148">
        <f t="shared" ca="1" si="25"/>
        <v>0</v>
      </c>
      <c r="K128" s="148">
        <f t="shared" ca="1" si="36"/>
        <v>0</v>
      </c>
      <c r="L128" s="148">
        <f t="shared" si="37"/>
        <v>0</v>
      </c>
      <c r="M128" s="148">
        <f t="shared" si="26"/>
        <v>0</v>
      </c>
      <c r="N128" s="148">
        <f t="shared" si="29"/>
        <v>0</v>
      </c>
      <c r="O128" s="148"/>
      <c r="P128" s="148"/>
      <c r="Q128" s="148">
        <f t="shared" si="38"/>
        <v>0</v>
      </c>
      <c r="R128" s="148">
        <f t="shared" si="39"/>
        <v>0</v>
      </c>
      <c r="S128" s="137" t="str">
        <f t="shared" si="27"/>
        <v>Y</v>
      </c>
      <c r="T128" s="275">
        <f t="shared" si="41"/>
        <v>0</v>
      </c>
      <c r="U128" s="275">
        <f t="shared" si="42"/>
        <v>0</v>
      </c>
      <c r="V128" s="275">
        <f t="shared" si="42"/>
        <v>0</v>
      </c>
      <c r="W128" s="275">
        <f t="shared" si="42"/>
        <v>0</v>
      </c>
      <c r="X128" s="275">
        <f t="shared" si="42"/>
        <v>0</v>
      </c>
      <c r="Y128" s="275">
        <f t="shared" si="42"/>
        <v>0</v>
      </c>
      <c r="Z128" s="275">
        <f t="shared" si="42"/>
        <v>0</v>
      </c>
      <c r="AA128" s="275">
        <f t="shared" si="42"/>
        <v>0</v>
      </c>
      <c r="AB128" s="275">
        <f t="shared" si="42"/>
        <v>0</v>
      </c>
      <c r="AC128" s="275">
        <f t="shared" si="42"/>
        <v>0</v>
      </c>
      <c r="AD128" s="275">
        <f t="shared" si="42"/>
        <v>0</v>
      </c>
      <c r="AE128" s="276">
        <f t="shared" si="30"/>
        <v>0</v>
      </c>
    </row>
    <row r="129" spans="1:31">
      <c r="A129" s="133">
        <f t="shared" si="31"/>
        <v>113</v>
      </c>
      <c r="B129" s="134">
        <f t="shared" si="32"/>
        <v>9</v>
      </c>
      <c r="C129" s="134">
        <f t="shared" si="33"/>
        <v>5</v>
      </c>
      <c r="D129" s="135">
        <f t="shared" ca="1" si="34"/>
        <v>49675</v>
      </c>
      <c r="E129" s="150">
        <f t="shared" si="22"/>
        <v>0</v>
      </c>
      <c r="F129" s="150" t="str">
        <f t="shared" si="23"/>
        <v>Y</v>
      </c>
      <c r="G129" s="136">
        <f t="shared" si="24"/>
        <v>0</v>
      </c>
      <c r="H129" s="148">
        <f t="shared" si="28"/>
        <v>0</v>
      </c>
      <c r="I129" s="148">
        <f t="shared" si="35"/>
        <v>0</v>
      </c>
      <c r="J129" s="148">
        <f t="shared" ca="1" si="25"/>
        <v>0</v>
      </c>
      <c r="K129" s="148">
        <f t="shared" ca="1" si="36"/>
        <v>0</v>
      </c>
      <c r="L129" s="148">
        <f t="shared" si="37"/>
        <v>0</v>
      </c>
      <c r="M129" s="148">
        <f t="shared" si="26"/>
        <v>0</v>
      </c>
      <c r="N129" s="148">
        <f t="shared" si="29"/>
        <v>0</v>
      </c>
      <c r="O129" s="148"/>
      <c r="P129" s="148"/>
      <c r="Q129" s="148">
        <f t="shared" si="38"/>
        <v>0</v>
      </c>
      <c r="R129" s="148">
        <f t="shared" si="39"/>
        <v>0</v>
      </c>
      <c r="S129" s="137" t="str">
        <f t="shared" si="27"/>
        <v>Y</v>
      </c>
      <c r="T129" s="275">
        <f t="shared" si="41"/>
        <v>0</v>
      </c>
      <c r="U129" s="275">
        <f t="shared" si="42"/>
        <v>0</v>
      </c>
      <c r="V129" s="275">
        <f t="shared" si="42"/>
        <v>0</v>
      </c>
      <c r="W129" s="275">
        <f t="shared" si="42"/>
        <v>0</v>
      </c>
      <c r="X129" s="275">
        <f t="shared" si="42"/>
        <v>0</v>
      </c>
      <c r="Y129" s="275">
        <f t="shared" si="42"/>
        <v>0</v>
      </c>
      <c r="Z129" s="275">
        <f t="shared" si="42"/>
        <v>0</v>
      </c>
      <c r="AA129" s="275">
        <f t="shared" si="42"/>
        <v>0</v>
      </c>
      <c r="AB129" s="275">
        <f t="shared" si="42"/>
        <v>0</v>
      </c>
      <c r="AC129" s="275">
        <f t="shared" si="42"/>
        <v>0</v>
      </c>
      <c r="AD129" s="275">
        <f t="shared" si="42"/>
        <v>0</v>
      </c>
      <c r="AE129" s="276">
        <f t="shared" si="30"/>
        <v>0</v>
      </c>
    </row>
    <row r="130" spans="1:31">
      <c r="A130" s="133">
        <f t="shared" si="31"/>
        <v>114</v>
      </c>
      <c r="B130" s="134">
        <f t="shared" si="32"/>
        <v>9</v>
      </c>
      <c r="C130" s="134">
        <f t="shared" si="33"/>
        <v>6</v>
      </c>
      <c r="D130" s="135">
        <f t="shared" ca="1" si="34"/>
        <v>49706</v>
      </c>
      <c r="E130" s="150">
        <f t="shared" si="22"/>
        <v>0</v>
      </c>
      <c r="F130" s="150" t="str">
        <f t="shared" si="23"/>
        <v>Y</v>
      </c>
      <c r="G130" s="136">
        <f t="shared" si="24"/>
        <v>0</v>
      </c>
      <c r="H130" s="148">
        <f t="shared" si="28"/>
        <v>0</v>
      </c>
      <c r="I130" s="148">
        <f t="shared" si="35"/>
        <v>0</v>
      </c>
      <c r="J130" s="148">
        <f t="shared" ca="1" si="25"/>
        <v>0</v>
      </c>
      <c r="K130" s="148">
        <f t="shared" ca="1" si="36"/>
        <v>0</v>
      </c>
      <c r="L130" s="148">
        <f t="shared" si="37"/>
        <v>0</v>
      </c>
      <c r="M130" s="148">
        <f t="shared" si="26"/>
        <v>0</v>
      </c>
      <c r="N130" s="148">
        <f t="shared" si="29"/>
        <v>0</v>
      </c>
      <c r="O130" s="148"/>
      <c r="P130" s="148"/>
      <c r="Q130" s="148">
        <f t="shared" si="38"/>
        <v>0</v>
      </c>
      <c r="R130" s="148">
        <f t="shared" si="39"/>
        <v>0</v>
      </c>
      <c r="S130" s="137" t="str">
        <f t="shared" si="27"/>
        <v>Y</v>
      </c>
      <c r="T130" s="275">
        <f t="shared" si="41"/>
        <v>0</v>
      </c>
      <c r="U130" s="275">
        <f t="shared" si="42"/>
        <v>0</v>
      </c>
      <c r="V130" s="275">
        <f t="shared" si="42"/>
        <v>0</v>
      </c>
      <c r="W130" s="275">
        <f t="shared" si="42"/>
        <v>0</v>
      </c>
      <c r="X130" s="275">
        <f t="shared" si="42"/>
        <v>0</v>
      </c>
      <c r="Y130" s="275">
        <f t="shared" si="42"/>
        <v>0</v>
      </c>
      <c r="Z130" s="275">
        <f t="shared" si="42"/>
        <v>0</v>
      </c>
      <c r="AA130" s="275">
        <f t="shared" si="42"/>
        <v>0</v>
      </c>
      <c r="AB130" s="275">
        <f t="shared" si="42"/>
        <v>0</v>
      </c>
      <c r="AC130" s="275">
        <f t="shared" si="42"/>
        <v>0</v>
      </c>
      <c r="AD130" s="275">
        <f t="shared" si="42"/>
        <v>0</v>
      </c>
      <c r="AE130" s="276">
        <f t="shared" si="30"/>
        <v>0</v>
      </c>
    </row>
    <row r="131" spans="1:31">
      <c r="A131" s="133">
        <f t="shared" si="31"/>
        <v>115</v>
      </c>
      <c r="B131" s="134">
        <f t="shared" si="32"/>
        <v>9</v>
      </c>
      <c r="C131" s="134">
        <f t="shared" si="33"/>
        <v>7</v>
      </c>
      <c r="D131" s="135">
        <f t="shared" ca="1" si="34"/>
        <v>49735</v>
      </c>
      <c r="E131" s="150">
        <f t="shared" si="22"/>
        <v>0</v>
      </c>
      <c r="F131" s="150" t="str">
        <f t="shared" si="23"/>
        <v>Y</v>
      </c>
      <c r="G131" s="136">
        <f t="shared" si="24"/>
        <v>0</v>
      </c>
      <c r="H131" s="148">
        <f t="shared" si="28"/>
        <v>0</v>
      </c>
      <c r="I131" s="148">
        <f t="shared" si="35"/>
        <v>0</v>
      </c>
      <c r="J131" s="148">
        <f t="shared" ca="1" si="25"/>
        <v>0</v>
      </c>
      <c r="K131" s="148">
        <f t="shared" ca="1" si="36"/>
        <v>0</v>
      </c>
      <c r="L131" s="148">
        <f t="shared" si="37"/>
        <v>0</v>
      </c>
      <c r="M131" s="148">
        <f t="shared" si="26"/>
        <v>0</v>
      </c>
      <c r="N131" s="148">
        <f t="shared" si="29"/>
        <v>0</v>
      </c>
      <c r="O131" s="148"/>
      <c r="P131" s="148"/>
      <c r="Q131" s="148">
        <f t="shared" si="38"/>
        <v>0</v>
      </c>
      <c r="R131" s="148">
        <f t="shared" si="39"/>
        <v>0</v>
      </c>
      <c r="S131" s="137" t="str">
        <f t="shared" si="27"/>
        <v>Y</v>
      </c>
      <c r="T131" s="275">
        <f t="shared" si="41"/>
        <v>0</v>
      </c>
      <c r="U131" s="275">
        <f t="shared" si="42"/>
        <v>0</v>
      </c>
      <c r="V131" s="275">
        <f t="shared" si="42"/>
        <v>0</v>
      </c>
      <c r="W131" s="275">
        <f t="shared" si="42"/>
        <v>0</v>
      </c>
      <c r="X131" s="275">
        <f t="shared" si="42"/>
        <v>0</v>
      </c>
      <c r="Y131" s="275">
        <f t="shared" si="42"/>
        <v>0</v>
      </c>
      <c r="Z131" s="275">
        <f t="shared" si="42"/>
        <v>0</v>
      </c>
      <c r="AA131" s="275">
        <f t="shared" si="42"/>
        <v>0</v>
      </c>
      <c r="AB131" s="275">
        <f t="shared" si="42"/>
        <v>0</v>
      </c>
      <c r="AC131" s="275">
        <f t="shared" si="42"/>
        <v>0</v>
      </c>
      <c r="AD131" s="275">
        <f t="shared" si="42"/>
        <v>0</v>
      </c>
      <c r="AE131" s="276">
        <f t="shared" si="30"/>
        <v>0</v>
      </c>
    </row>
    <row r="132" spans="1:31">
      <c r="A132" s="133">
        <f t="shared" si="31"/>
        <v>116</v>
      </c>
      <c r="B132" s="134">
        <f t="shared" si="32"/>
        <v>9</v>
      </c>
      <c r="C132" s="134">
        <f t="shared" si="33"/>
        <v>8</v>
      </c>
      <c r="D132" s="135">
        <f t="shared" ca="1" si="34"/>
        <v>49766</v>
      </c>
      <c r="E132" s="150">
        <f t="shared" si="22"/>
        <v>0</v>
      </c>
      <c r="F132" s="150" t="str">
        <f t="shared" si="23"/>
        <v>Y</v>
      </c>
      <c r="G132" s="136">
        <f t="shared" si="24"/>
        <v>0</v>
      </c>
      <c r="H132" s="148">
        <f t="shared" si="28"/>
        <v>0</v>
      </c>
      <c r="I132" s="148">
        <f t="shared" si="35"/>
        <v>0</v>
      </c>
      <c r="J132" s="148">
        <f t="shared" ca="1" si="25"/>
        <v>0</v>
      </c>
      <c r="K132" s="148">
        <f t="shared" ca="1" si="36"/>
        <v>0</v>
      </c>
      <c r="L132" s="148">
        <f t="shared" si="37"/>
        <v>0</v>
      </c>
      <c r="M132" s="148">
        <f t="shared" si="26"/>
        <v>0</v>
      </c>
      <c r="N132" s="148">
        <f t="shared" si="29"/>
        <v>0</v>
      </c>
      <c r="O132" s="148"/>
      <c r="P132" s="148"/>
      <c r="Q132" s="148">
        <f t="shared" si="38"/>
        <v>0</v>
      </c>
      <c r="R132" s="148">
        <f t="shared" si="39"/>
        <v>0</v>
      </c>
      <c r="S132" s="137" t="str">
        <f t="shared" si="27"/>
        <v>Y</v>
      </c>
      <c r="T132" s="275">
        <f t="shared" si="41"/>
        <v>0</v>
      </c>
      <c r="U132" s="275">
        <f t="shared" si="42"/>
        <v>0</v>
      </c>
      <c r="V132" s="275">
        <f t="shared" si="42"/>
        <v>0</v>
      </c>
      <c r="W132" s="275">
        <f t="shared" si="42"/>
        <v>0</v>
      </c>
      <c r="X132" s="275">
        <f t="shared" si="42"/>
        <v>0</v>
      </c>
      <c r="Y132" s="275">
        <f t="shared" si="42"/>
        <v>0</v>
      </c>
      <c r="Z132" s="275">
        <f t="shared" si="42"/>
        <v>0</v>
      </c>
      <c r="AA132" s="275">
        <f t="shared" si="42"/>
        <v>0</v>
      </c>
      <c r="AB132" s="275">
        <f t="shared" si="42"/>
        <v>0</v>
      </c>
      <c r="AC132" s="275">
        <f t="shared" si="42"/>
        <v>0</v>
      </c>
      <c r="AD132" s="275">
        <f t="shared" si="42"/>
        <v>0</v>
      </c>
      <c r="AE132" s="276">
        <f t="shared" si="30"/>
        <v>0</v>
      </c>
    </row>
    <row r="133" spans="1:31">
      <c r="A133" s="133">
        <f t="shared" si="31"/>
        <v>117</v>
      </c>
      <c r="B133" s="134">
        <f t="shared" si="32"/>
        <v>9</v>
      </c>
      <c r="C133" s="134">
        <f t="shared" si="33"/>
        <v>9</v>
      </c>
      <c r="D133" s="135">
        <f t="shared" ca="1" si="34"/>
        <v>49796</v>
      </c>
      <c r="E133" s="150">
        <f t="shared" si="22"/>
        <v>0</v>
      </c>
      <c r="F133" s="150" t="str">
        <f t="shared" si="23"/>
        <v>Y</v>
      </c>
      <c r="G133" s="136">
        <f t="shared" si="24"/>
        <v>0</v>
      </c>
      <c r="H133" s="148">
        <f t="shared" si="28"/>
        <v>0</v>
      </c>
      <c r="I133" s="148">
        <f t="shared" si="35"/>
        <v>0</v>
      </c>
      <c r="J133" s="148">
        <f t="shared" ca="1" si="25"/>
        <v>0</v>
      </c>
      <c r="K133" s="148">
        <f t="shared" ca="1" si="36"/>
        <v>0</v>
      </c>
      <c r="L133" s="148">
        <f t="shared" si="37"/>
        <v>0</v>
      </c>
      <c r="M133" s="148">
        <f t="shared" si="26"/>
        <v>0</v>
      </c>
      <c r="N133" s="148">
        <f t="shared" si="29"/>
        <v>0</v>
      </c>
      <c r="O133" s="148"/>
      <c r="P133" s="148"/>
      <c r="Q133" s="148">
        <f t="shared" si="38"/>
        <v>0</v>
      </c>
      <c r="R133" s="148">
        <f t="shared" si="39"/>
        <v>0</v>
      </c>
      <c r="S133" s="137" t="str">
        <f t="shared" si="27"/>
        <v>Y</v>
      </c>
      <c r="T133" s="275">
        <f t="shared" si="41"/>
        <v>0</v>
      </c>
      <c r="U133" s="275">
        <f t="shared" si="42"/>
        <v>0</v>
      </c>
      <c r="V133" s="275">
        <f t="shared" si="42"/>
        <v>0</v>
      </c>
      <c r="W133" s="275">
        <f t="shared" si="42"/>
        <v>0</v>
      </c>
      <c r="X133" s="275">
        <f t="shared" si="42"/>
        <v>0</v>
      </c>
      <c r="Y133" s="275">
        <f t="shared" si="42"/>
        <v>0</v>
      </c>
      <c r="Z133" s="275">
        <f t="shared" si="42"/>
        <v>0</v>
      </c>
      <c r="AA133" s="275">
        <f t="shared" si="42"/>
        <v>0</v>
      </c>
      <c r="AB133" s="275">
        <f t="shared" si="42"/>
        <v>0</v>
      </c>
      <c r="AC133" s="275">
        <f t="shared" si="42"/>
        <v>0</v>
      </c>
      <c r="AD133" s="275">
        <f t="shared" si="42"/>
        <v>0</v>
      </c>
      <c r="AE133" s="276">
        <f t="shared" si="30"/>
        <v>0</v>
      </c>
    </row>
    <row r="134" spans="1:31">
      <c r="A134" s="133">
        <f t="shared" si="31"/>
        <v>118</v>
      </c>
      <c r="B134" s="134">
        <f t="shared" si="32"/>
        <v>9</v>
      </c>
      <c r="C134" s="134">
        <f t="shared" si="33"/>
        <v>10</v>
      </c>
      <c r="D134" s="135">
        <f t="shared" ca="1" si="34"/>
        <v>49827</v>
      </c>
      <c r="E134" s="150">
        <f t="shared" si="22"/>
        <v>0</v>
      </c>
      <c r="F134" s="150" t="str">
        <f t="shared" si="23"/>
        <v>Y</v>
      </c>
      <c r="G134" s="136">
        <f t="shared" si="24"/>
        <v>0</v>
      </c>
      <c r="H134" s="148">
        <f t="shared" si="28"/>
        <v>0</v>
      </c>
      <c r="I134" s="148">
        <f t="shared" si="35"/>
        <v>0</v>
      </c>
      <c r="J134" s="148">
        <f t="shared" ca="1" si="25"/>
        <v>0</v>
      </c>
      <c r="K134" s="148">
        <f t="shared" ca="1" si="36"/>
        <v>0</v>
      </c>
      <c r="L134" s="148">
        <f t="shared" si="37"/>
        <v>0</v>
      </c>
      <c r="M134" s="148">
        <f t="shared" si="26"/>
        <v>0</v>
      </c>
      <c r="N134" s="148">
        <f t="shared" si="29"/>
        <v>0</v>
      </c>
      <c r="O134" s="148"/>
      <c r="P134" s="148"/>
      <c r="Q134" s="148">
        <f t="shared" si="38"/>
        <v>0</v>
      </c>
      <c r="R134" s="148">
        <f t="shared" si="39"/>
        <v>0</v>
      </c>
      <c r="S134" s="137" t="str">
        <f t="shared" si="27"/>
        <v>Y</v>
      </c>
      <c r="T134" s="275">
        <f t="shared" si="41"/>
        <v>0</v>
      </c>
      <c r="U134" s="275">
        <f t="shared" si="42"/>
        <v>0</v>
      </c>
      <c r="V134" s="275">
        <f t="shared" si="42"/>
        <v>0</v>
      </c>
      <c r="W134" s="275">
        <f t="shared" si="42"/>
        <v>0</v>
      </c>
      <c r="X134" s="275">
        <f t="shared" si="42"/>
        <v>0</v>
      </c>
      <c r="Y134" s="275">
        <f t="shared" si="42"/>
        <v>0</v>
      </c>
      <c r="Z134" s="275">
        <f t="shared" si="42"/>
        <v>0</v>
      </c>
      <c r="AA134" s="275">
        <f t="shared" si="42"/>
        <v>0</v>
      </c>
      <c r="AB134" s="275">
        <f t="shared" si="42"/>
        <v>0</v>
      </c>
      <c r="AC134" s="275">
        <f t="shared" si="42"/>
        <v>0</v>
      </c>
      <c r="AD134" s="275">
        <f t="shared" si="42"/>
        <v>0</v>
      </c>
      <c r="AE134" s="276">
        <f t="shared" si="30"/>
        <v>0</v>
      </c>
    </row>
    <row r="135" spans="1:31">
      <c r="A135" s="133">
        <f t="shared" si="31"/>
        <v>119</v>
      </c>
      <c r="B135" s="134">
        <f t="shared" si="32"/>
        <v>9</v>
      </c>
      <c r="C135" s="134">
        <f t="shared" si="33"/>
        <v>11</v>
      </c>
      <c r="D135" s="135">
        <f t="shared" ca="1" si="34"/>
        <v>49857</v>
      </c>
      <c r="E135" s="150">
        <f t="shared" si="22"/>
        <v>0</v>
      </c>
      <c r="F135" s="150" t="str">
        <f t="shared" si="23"/>
        <v>Y</v>
      </c>
      <c r="G135" s="136">
        <f t="shared" si="24"/>
        <v>0</v>
      </c>
      <c r="H135" s="148">
        <f t="shared" si="28"/>
        <v>0</v>
      </c>
      <c r="I135" s="148">
        <f t="shared" si="35"/>
        <v>0</v>
      </c>
      <c r="J135" s="148">
        <f t="shared" ca="1" si="25"/>
        <v>0</v>
      </c>
      <c r="K135" s="148">
        <f t="shared" ca="1" si="36"/>
        <v>0</v>
      </c>
      <c r="L135" s="148">
        <f t="shared" si="37"/>
        <v>0</v>
      </c>
      <c r="M135" s="148">
        <f t="shared" si="26"/>
        <v>0</v>
      </c>
      <c r="N135" s="148">
        <f t="shared" si="29"/>
        <v>0</v>
      </c>
      <c r="O135" s="148"/>
      <c r="P135" s="148"/>
      <c r="Q135" s="148">
        <f t="shared" si="38"/>
        <v>0</v>
      </c>
      <c r="R135" s="148">
        <f t="shared" si="39"/>
        <v>0</v>
      </c>
      <c r="S135" s="137" t="str">
        <f t="shared" si="27"/>
        <v>Y</v>
      </c>
      <c r="T135" s="275">
        <f t="shared" si="41"/>
        <v>0</v>
      </c>
      <c r="U135" s="275">
        <f t="shared" si="42"/>
        <v>0</v>
      </c>
      <c r="V135" s="275">
        <f t="shared" si="42"/>
        <v>0</v>
      </c>
      <c r="W135" s="275">
        <f t="shared" si="42"/>
        <v>0</v>
      </c>
      <c r="X135" s="275">
        <f t="shared" si="42"/>
        <v>0</v>
      </c>
      <c r="Y135" s="275">
        <f t="shared" si="42"/>
        <v>0</v>
      </c>
      <c r="Z135" s="275">
        <f t="shared" si="42"/>
        <v>0</v>
      </c>
      <c r="AA135" s="275">
        <f t="shared" si="42"/>
        <v>0</v>
      </c>
      <c r="AB135" s="275">
        <f t="shared" si="42"/>
        <v>0</v>
      </c>
      <c r="AC135" s="275">
        <f t="shared" si="42"/>
        <v>0</v>
      </c>
      <c r="AD135" s="275">
        <f t="shared" si="42"/>
        <v>0</v>
      </c>
      <c r="AE135" s="276">
        <f t="shared" si="30"/>
        <v>0</v>
      </c>
    </row>
    <row r="136" spans="1:31">
      <c r="A136" s="133">
        <f t="shared" si="31"/>
        <v>120</v>
      </c>
      <c r="B136" s="134">
        <f t="shared" si="32"/>
        <v>9</v>
      </c>
      <c r="C136" s="134">
        <f t="shared" si="33"/>
        <v>12</v>
      </c>
      <c r="D136" s="135">
        <f t="shared" ca="1" si="34"/>
        <v>49888</v>
      </c>
      <c r="E136" s="150">
        <f t="shared" si="22"/>
        <v>0</v>
      </c>
      <c r="F136" s="150" t="str">
        <f t="shared" si="23"/>
        <v>Y</v>
      </c>
      <c r="G136" s="136">
        <f t="shared" si="24"/>
        <v>0</v>
      </c>
      <c r="H136" s="148">
        <f t="shared" si="28"/>
        <v>0</v>
      </c>
      <c r="I136" s="148">
        <f t="shared" si="35"/>
        <v>0</v>
      </c>
      <c r="J136" s="148">
        <f t="shared" ca="1" si="25"/>
        <v>0</v>
      </c>
      <c r="K136" s="148">
        <f t="shared" ca="1" si="36"/>
        <v>0</v>
      </c>
      <c r="L136" s="148">
        <f t="shared" si="37"/>
        <v>0</v>
      </c>
      <c r="M136" s="148">
        <f t="shared" si="26"/>
        <v>0</v>
      </c>
      <c r="N136" s="148">
        <f t="shared" si="29"/>
        <v>0</v>
      </c>
      <c r="O136" s="148"/>
      <c r="P136" s="148"/>
      <c r="Q136" s="148">
        <f t="shared" si="38"/>
        <v>0</v>
      </c>
      <c r="R136" s="148">
        <f t="shared" si="39"/>
        <v>0</v>
      </c>
      <c r="S136" s="137" t="str">
        <f t="shared" si="27"/>
        <v>Y</v>
      </c>
      <c r="T136" s="275">
        <f t="shared" si="41"/>
        <v>0</v>
      </c>
      <c r="U136" s="275">
        <f t="shared" si="42"/>
        <v>0</v>
      </c>
      <c r="V136" s="275">
        <f t="shared" si="42"/>
        <v>0</v>
      </c>
      <c r="W136" s="275">
        <f t="shared" si="42"/>
        <v>0</v>
      </c>
      <c r="X136" s="275">
        <f t="shared" si="42"/>
        <v>0</v>
      </c>
      <c r="Y136" s="275">
        <f t="shared" si="42"/>
        <v>0</v>
      </c>
      <c r="Z136" s="275">
        <f t="shared" si="42"/>
        <v>0</v>
      </c>
      <c r="AA136" s="275">
        <f t="shared" si="42"/>
        <v>0</v>
      </c>
      <c r="AB136" s="275">
        <f t="shared" si="42"/>
        <v>0</v>
      </c>
      <c r="AC136" s="275">
        <f t="shared" si="42"/>
        <v>0</v>
      </c>
      <c r="AD136" s="275">
        <f t="shared" si="42"/>
        <v>0</v>
      </c>
      <c r="AE136" s="276">
        <f t="shared" si="30"/>
        <v>0</v>
      </c>
    </row>
    <row r="137" spans="1:31">
      <c r="A137" s="133">
        <f t="shared" si="31"/>
        <v>121</v>
      </c>
      <c r="B137" s="134">
        <f t="shared" si="32"/>
        <v>10</v>
      </c>
      <c r="C137" s="134">
        <f t="shared" si="33"/>
        <v>1</v>
      </c>
      <c r="D137" s="135">
        <f t="shared" ca="1" si="34"/>
        <v>49919</v>
      </c>
      <c r="E137" s="150">
        <f t="shared" si="22"/>
        <v>0</v>
      </c>
      <c r="F137" s="150" t="str">
        <f t="shared" si="23"/>
        <v>Y</v>
      </c>
      <c r="G137" s="136">
        <f t="shared" si="24"/>
        <v>0</v>
      </c>
      <c r="H137" s="148">
        <f t="shared" si="28"/>
        <v>0</v>
      </c>
      <c r="I137" s="148">
        <f t="shared" si="35"/>
        <v>0</v>
      </c>
      <c r="J137" s="148">
        <f t="shared" ca="1" si="25"/>
        <v>0</v>
      </c>
      <c r="K137" s="148">
        <f t="shared" ca="1" si="36"/>
        <v>0</v>
      </c>
      <c r="L137" s="148">
        <f t="shared" si="37"/>
        <v>0</v>
      </c>
      <c r="M137" s="148">
        <f t="shared" si="26"/>
        <v>0</v>
      </c>
      <c r="N137" s="148">
        <f t="shared" si="29"/>
        <v>0</v>
      </c>
      <c r="O137" s="148"/>
      <c r="P137" s="148"/>
      <c r="Q137" s="148">
        <f t="shared" si="38"/>
        <v>0</v>
      </c>
      <c r="R137" s="148">
        <f t="shared" si="39"/>
        <v>0</v>
      </c>
      <c r="S137" s="137" t="str">
        <f t="shared" si="27"/>
        <v>Y</v>
      </c>
      <c r="T137" s="275">
        <f t="shared" si="41"/>
        <v>0</v>
      </c>
      <c r="U137" s="275">
        <f t="shared" si="42"/>
        <v>0</v>
      </c>
      <c r="V137" s="275">
        <f t="shared" si="42"/>
        <v>0</v>
      </c>
      <c r="W137" s="275">
        <f t="shared" si="42"/>
        <v>0</v>
      </c>
      <c r="X137" s="275">
        <f t="shared" si="42"/>
        <v>0</v>
      </c>
      <c r="Y137" s="275">
        <f t="shared" si="42"/>
        <v>0</v>
      </c>
      <c r="Z137" s="275">
        <f t="shared" si="42"/>
        <v>0</v>
      </c>
      <c r="AA137" s="275">
        <f t="shared" si="42"/>
        <v>0</v>
      </c>
      <c r="AB137" s="275">
        <f t="shared" si="42"/>
        <v>0</v>
      </c>
      <c r="AC137" s="275">
        <f t="shared" si="42"/>
        <v>0</v>
      </c>
      <c r="AD137" s="275">
        <f t="shared" si="42"/>
        <v>0</v>
      </c>
      <c r="AE137" s="276">
        <f t="shared" si="30"/>
        <v>0</v>
      </c>
    </row>
    <row r="138" spans="1:31">
      <c r="A138" s="133">
        <f t="shared" si="31"/>
        <v>122</v>
      </c>
      <c r="B138" s="134">
        <f t="shared" si="32"/>
        <v>10</v>
      </c>
      <c r="C138" s="134">
        <f t="shared" si="33"/>
        <v>2</v>
      </c>
      <c r="D138" s="135">
        <f t="shared" ca="1" si="34"/>
        <v>49949</v>
      </c>
      <c r="E138" s="150">
        <f t="shared" si="22"/>
        <v>0</v>
      </c>
      <c r="F138" s="150" t="str">
        <f t="shared" si="23"/>
        <v>Y</v>
      </c>
      <c r="G138" s="136">
        <f t="shared" si="24"/>
        <v>0</v>
      </c>
      <c r="H138" s="148">
        <f t="shared" si="28"/>
        <v>0</v>
      </c>
      <c r="I138" s="148">
        <f t="shared" si="35"/>
        <v>0</v>
      </c>
      <c r="J138" s="148">
        <f t="shared" ca="1" si="25"/>
        <v>0</v>
      </c>
      <c r="K138" s="148">
        <f t="shared" ca="1" si="36"/>
        <v>0</v>
      </c>
      <c r="L138" s="148">
        <f t="shared" si="37"/>
        <v>0</v>
      </c>
      <c r="M138" s="148">
        <f t="shared" si="26"/>
        <v>0</v>
      </c>
      <c r="N138" s="148">
        <f t="shared" si="29"/>
        <v>0</v>
      </c>
      <c r="O138" s="148"/>
      <c r="P138" s="148"/>
      <c r="Q138" s="148">
        <f t="shared" si="38"/>
        <v>0</v>
      </c>
      <c r="R138" s="148">
        <f t="shared" si="39"/>
        <v>0</v>
      </c>
      <c r="S138" s="137" t="str">
        <f t="shared" si="27"/>
        <v>Y</v>
      </c>
      <c r="T138" s="275">
        <f t="shared" si="41"/>
        <v>0</v>
      </c>
      <c r="U138" s="275">
        <f t="shared" si="42"/>
        <v>0</v>
      </c>
      <c r="V138" s="275">
        <f t="shared" si="42"/>
        <v>0</v>
      </c>
      <c r="W138" s="275">
        <f t="shared" si="42"/>
        <v>0</v>
      </c>
      <c r="X138" s="275">
        <f t="shared" si="42"/>
        <v>0</v>
      </c>
      <c r="Y138" s="275">
        <f t="shared" si="42"/>
        <v>0</v>
      </c>
      <c r="Z138" s="275">
        <f t="shared" si="42"/>
        <v>0</v>
      </c>
      <c r="AA138" s="275">
        <f t="shared" si="42"/>
        <v>0</v>
      </c>
      <c r="AB138" s="275">
        <f t="shared" si="42"/>
        <v>0</v>
      </c>
      <c r="AC138" s="275">
        <f t="shared" si="42"/>
        <v>0</v>
      </c>
      <c r="AD138" s="275">
        <f t="shared" si="42"/>
        <v>0</v>
      </c>
      <c r="AE138" s="276">
        <f t="shared" si="30"/>
        <v>0</v>
      </c>
    </row>
    <row r="139" spans="1:31">
      <c r="A139" s="133">
        <f t="shared" si="31"/>
        <v>123</v>
      </c>
      <c r="B139" s="134">
        <f t="shared" si="32"/>
        <v>10</v>
      </c>
      <c r="C139" s="134">
        <f t="shared" si="33"/>
        <v>3</v>
      </c>
      <c r="D139" s="135">
        <f t="shared" ca="1" si="34"/>
        <v>49980</v>
      </c>
      <c r="E139" s="150">
        <f t="shared" si="22"/>
        <v>0</v>
      </c>
      <c r="F139" s="150" t="str">
        <f t="shared" si="23"/>
        <v>Y</v>
      </c>
      <c r="G139" s="136">
        <f t="shared" si="24"/>
        <v>0</v>
      </c>
      <c r="H139" s="148">
        <f t="shared" si="28"/>
        <v>0</v>
      </c>
      <c r="I139" s="148">
        <f t="shared" si="35"/>
        <v>0</v>
      </c>
      <c r="J139" s="148">
        <f t="shared" ca="1" si="25"/>
        <v>0</v>
      </c>
      <c r="K139" s="148">
        <f t="shared" ca="1" si="36"/>
        <v>0</v>
      </c>
      <c r="L139" s="148">
        <f t="shared" si="37"/>
        <v>0</v>
      </c>
      <c r="M139" s="148">
        <f t="shared" si="26"/>
        <v>0</v>
      </c>
      <c r="N139" s="148">
        <f t="shared" si="29"/>
        <v>0</v>
      </c>
      <c r="O139" s="148"/>
      <c r="P139" s="148"/>
      <c r="Q139" s="148">
        <f t="shared" si="38"/>
        <v>0</v>
      </c>
      <c r="R139" s="148">
        <f t="shared" si="39"/>
        <v>0</v>
      </c>
      <c r="S139" s="137" t="str">
        <f t="shared" si="27"/>
        <v>Y</v>
      </c>
      <c r="T139" s="275">
        <f t="shared" si="41"/>
        <v>0</v>
      </c>
      <c r="U139" s="275">
        <f t="shared" si="42"/>
        <v>0</v>
      </c>
      <c r="V139" s="275">
        <f t="shared" si="42"/>
        <v>0</v>
      </c>
      <c r="W139" s="275">
        <f t="shared" si="42"/>
        <v>0</v>
      </c>
      <c r="X139" s="275">
        <f t="shared" si="42"/>
        <v>0</v>
      </c>
      <c r="Y139" s="275">
        <f t="shared" si="42"/>
        <v>0</v>
      </c>
      <c r="Z139" s="275">
        <f t="shared" si="42"/>
        <v>0</v>
      </c>
      <c r="AA139" s="275">
        <f t="shared" si="42"/>
        <v>0</v>
      </c>
      <c r="AB139" s="275">
        <f t="shared" si="42"/>
        <v>0</v>
      </c>
      <c r="AC139" s="275">
        <f t="shared" si="42"/>
        <v>0</v>
      </c>
      <c r="AD139" s="275">
        <f t="shared" si="42"/>
        <v>0</v>
      </c>
      <c r="AE139" s="276">
        <f t="shared" si="30"/>
        <v>0</v>
      </c>
    </row>
    <row r="140" spans="1:31">
      <c r="A140" s="133">
        <f t="shared" si="31"/>
        <v>124</v>
      </c>
      <c r="B140" s="134">
        <f t="shared" si="32"/>
        <v>10</v>
      </c>
      <c r="C140" s="134">
        <f t="shared" si="33"/>
        <v>4</v>
      </c>
      <c r="D140" s="135">
        <f t="shared" ca="1" si="34"/>
        <v>50010</v>
      </c>
      <c r="E140" s="150">
        <f t="shared" si="22"/>
        <v>0</v>
      </c>
      <c r="F140" s="150" t="str">
        <f t="shared" si="23"/>
        <v>Y</v>
      </c>
      <c r="G140" s="136">
        <f t="shared" si="24"/>
        <v>0</v>
      </c>
      <c r="H140" s="148">
        <f t="shared" si="28"/>
        <v>0</v>
      </c>
      <c r="I140" s="148">
        <f t="shared" si="35"/>
        <v>0</v>
      </c>
      <c r="J140" s="148">
        <f t="shared" ca="1" si="25"/>
        <v>0</v>
      </c>
      <c r="K140" s="148">
        <f t="shared" ca="1" si="36"/>
        <v>0</v>
      </c>
      <c r="L140" s="148">
        <f t="shared" si="37"/>
        <v>0</v>
      </c>
      <c r="M140" s="148">
        <f t="shared" si="26"/>
        <v>0</v>
      </c>
      <c r="N140" s="148">
        <f t="shared" si="29"/>
        <v>0</v>
      </c>
      <c r="O140" s="148"/>
      <c r="P140" s="148"/>
      <c r="Q140" s="148">
        <f t="shared" si="38"/>
        <v>0</v>
      </c>
      <c r="R140" s="148">
        <f t="shared" si="39"/>
        <v>0</v>
      </c>
      <c r="S140" s="137" t="str">
        <f t="shared" si="27"/>
        <v>Y</v>
      </c>
      <c r="T140" s="275">
        <f t="shared" si="41"/>
        <v>0</v>
      </c>
      <c r="U140" s="275">
        <f t="shared" si="42"/>
        <v>0</v>
      </c>
      <c r="V140" s="275">
        <f t="shared" si="42"/>
        <v>0</v>
      </c>
      <c r="W140" s="275">
        <f t="shared" si="42"/>
        <v>0</v>
      </c>
      <c r="X140" s="275">
        <f t="shared" si="42"/>
        <v>0</v>
      </c>
      <c r="Y140" s="275">
        <f t="shared" si="42"/>
        <v>0</v>
      </c>
      <c r="Z140" s="275">
        <f t="shared" si="42"/>
        <v>0</v>
      </c>
      <c r="AA140" s="275">
        <f t="shared" si="42"/>
        <v>0</v>
      </c>
      <c r="AB140" s="275">
        <f t="shared" si="42"/>
        <v>0</v>
      </c>
      <c r="AC140" s="275">
        <f t="shared" si="42"/>
        <v>0</v>
      </c>
      <c r="AD140" s="275">
        <f t="shared" si="42"/>
        <v>0</v>
      </c>
      <c r="AE140" s="276">
        <f t="shared" si="30"/>
        <v>0</v>
      </c>
    </row>
    <row r="141" spans="1:31">
      <c r="A141" s="133">
        <f t="shared" si="31"/>
        <v>125</v>
      </c>
      <c r="B141" s="134">
        <f t="shared" si="32"/>
        <v>10</v>
      </c>
      <c r="C141" s="134">
        <f t="shared" si="33"/>
        <v>5</v>
      </c>
      <c r="D141" s="135">
        <f t="shared" ca="1" si="34"/>
        <v>50041</v>
      </c>
      <c r="E141" s="150">
        <f t="shared" si="22"/>
        <v>0</v>
      </c>
      <c r="F141" s="150" t="str">
        <f t="shared" si="23"/>
        <v>Y</v>
      </c>
      <c r="G141" s="136">
        <f t="shared" si="24"/>
        <v>0</v>
      </c>
      <c r="H141" s="148">
        <f t="shared" si="28"/>
        <v>0</v>
      </c>
      <c r="I141" s="148">
        <f t="shared" si="35"/>
        <v>0</v>
      </c>
      <c r="J141" s="148">
        <f t="shared" ca="1" si="25"/>
        <v>0</v>
      </c>
      <c r="K141" s="148">
        <f t="shared" ca="1" si="36"/>
        <v>0</v>
      </c>
      <c r="L141" s="148">
        <f t="shared" si="37"/>
        <v>0</v>
      </c>
      <c r="M141" s="148">
        <f t="shared" si="26"/>
        <v>0</v>
      </c>
      <c r="N141" s="148">
        <f t="shared" si="29"/>
        <v>0</v>
      </c>
      <c r="O141" s="148"/>
      <c r="P141" s="148"/>
      <c r="Q141" s="148">
        <f t="shared" si="38"/>
        <v>0</v>
      </c>
      <c r="R141" s="148">
        <f t="shared" si="39"/>
        <v>0</v>
      </c>
      <c r="S141" s="137" t="str">
        <f t="shared" si="27"/>
        <v>Y</v>
      </c>
      <c r="T141" s="275">
        <f t="shared" si="41"/>
        <v>0</v>
      </c>
      <c r="U141" s="275">
        <f t="shared" si="42"/>
        <v>0</v>
      </c>
      <c r="V141" s="275">
        <f t="shared" si="42"/>
        <v>0</v>
      </c>
      <c r="W141" s="275">
        <f t="shared" si="42"/>
        <v>0</v>
      </c>
      <c r="X141" s="275">
        <f t="shared" si="42"/>
        <v>0</v>
      </c>
      <c r="Y141" s="275">
        <f t="shared" si="42"/>
        <v>0</v>
      </c>
      <c r="Z141" s="275">
        <f t="shared" si="42"/>
        <v>0</v>
      </c>
      <c r="AA141" s="275">
        <f t="shared" si="42"/>
        <v>0</v>
      </c>
      <c r="AB141" s="275">
        <f t="shared" si="42"/>
        <v>0</v>
      </c>
      <c r="AC141" s="275">
        <f t="shared" si="42"/>
        <v>0</v>
      </c>
      <c r="AD141" s="275">
        <f t="shared" si="42"/>
        <v>0</v>
      </c>
      <c r="AE141" s="276">
        <f t="shared" si="30"/>
        <v>0</v>
      </c>
    </row>
    <row r="142" spans="1:31">
      <c r="A142" s="133">
        <f t="shared" si="31"/>
        <v>126</v>
      </c>
      <c r="B142" s="134">
        <f t="shared" si="32"/>
        <v>10</v>
      </c>
      <c r="C142" s="134">
        <f t="shared" si="33"/>
        <v>6</v>
      </c>
      <c r="D142" s="135">
        <f t="shared" ca="1" si="34"/>
        <v>50072</v>
      </c>
      <c r="E142" s="150">
        <f t="shared" si="22"/>
        <v>0</v>
      </c>
      <c r="F142" s="150" t="str">
        <f t="shared" si="23"/>
        <v>Y</v>
      </c>
      <c r="G142" s="136">
        <f t="shared" si="24"/>
        <v>0</v>
      </c>
      <c r="H142" s="148">
        <f t="shared" si="28"/>
        <v>0</v>
      </c>
      <c r="I142" s="148">
        <f t="shared" si="35"/>
        <v>0</v>
      </c>
      <c r="J142" s="148">
        <f t="shared" ca="1" si="25"/>
        <v>0</v>
      </c>
      <c r="K142" s="148">
        <f t="shared" ca="1" si="36"/>
        <v>0</v>
      </c>
      <c r="L142" s="148">
        <f t="shared" si="37"/>
        <v>0</v>
      </c>
      <c r="M142" s="148">
        <f t="shared" si="26"/>
        <v>0</v>
      </c>
      <c r="N142" s="148">
        <f t="shared" si="29"/>
        <v>0</v>
      </c>
      <c r="O142" s="148"/>
      <c r="P142" s="148"/>
      <c r="Q142" s="148">
        <f t="shared" si="38"/>
        <v>0</v>
      </c>
      <c r="R142" s="148">
        <f t="shared" si="39"/>
        <v>0</v>
      </c>
      <c r="S142" s="137" t="str">
        <f t="shared" si="27"/>
        <v>Y</v>
      </c>
      <c r="T142" s="275">
        <f t="shared" si="41"/>
        <v>0</v>
      </c>
      <c r="U142" s="275">
        <f t="shared" si="42"/>
        <v>0</v>
      </c>
      <c r="V142" s="275">
        <f t="shared" ref="U142:AD167" si="43">MAX(0,MIN(MAX(0,$M142),V$7)-V$6)</f>
        <v>0</v>
      </c>
      <c r="W142" s="275">
        <f t="shared" si="43"/>
        <v>0</v>
      </c>
      <c r="X142" s="275">
        <f t="shared" si="43"/>
        <v>0</v>
      </c>
      <c r="Y142" s="275">
        <f t="shared" si="43"/>
        <v>0</v>
      </c>
      <c r="Z142" s="275">
        <f t="shared" si="43"/>
        <v>0</v>
      </c>
      <c r="AA142" s="275">
        <f t="shared" si="43"/>
        <v>0</v>
      </c>
      <c r="AB142" s="275">
        <f t="shared" si="43"/>
        <v>0</v>
      </c>
      <c r="AC142" s="275">
        <f t="shared" si="43"/>
        <v>0</v>
      </c>
      <c r="AD142" s="275">
        <f t="shared" si="43"/>
        <v>0</v>
      </c>
      <c r="AE142" s="276">
        <f t="shared" si="30"/>
        <v>0</v>
      </c>
    </row>
    <row r="143" spans="1:31">
      <c r="A143" s="133">
        <f t="shared" si="31"/>
        <v>127</v>
      </c>
      <c r="B143" s="134">
        <f t="shared" si="32"/>
        <v>10</v>
      </c>
      <c r="C143" s="134">
        <f t="shared" si="33"/>
        <v>7</v>
      </c>
      <c r="D143" s="135">
        <f t="shared" ca="1" si="34"/>
        <v>50100</v>
      </c>
      <c r="E143" s="150">
        <f t="shared" si="22"/>
        <v>0</v>
      </c>
      <c r="F143" s="150" t="str">
        <f t="shared" si="23"/>
        <v>Y</v>
      </c>
      <c r="G143" s="136">
        <f t="shared" si="24"/>
        <v>0</v>
      </c>
      <c r="H143" s="148">
        <f t="shared" si="28"/>
        <v>0</v>
      </c>
      <c r="I143" s="148">
        <f t="shared" si="35"/>
        <v>0</v>
      </c>
      <c r="J143" s="148">
        <f t="shared" ca="1" si="25"/>
        <v>0</v>
      </c>
      <c r="K143" s="148">
        <f t="shared" ca="1" si="36"/>
        <v>0</v>
      </c>
      <c r="L143" s="148">
        <f t="shared" si="37"/>
        <v>0</v>
      </c>
      <c r="M143" s="148">
        <f t="shared" si="26"/>
        <v>0</v>
      </c>
      <c r="N143" s="148">
        <f t="shared" si="29"/>
        <v>0</v>
      </c>
      <c r="O143" s="148"/>
      <c r="P143" s="148"/>
      <c r="Q143" s="148">
        <f t="shared" si="38"/>
        <v>0</v>
      </c>
      <c r="R143" s="148">
        <f t="shared" si="39"/>
        <v>0</v>
      </c>
      <c r="S143" s="137" t="str">
        <f t="shared" si="27"/>
        <v>Y</v>
      </c>
      <c r="T143" s="275">
        <f t="shared" si="41"/>
        <v>0</v>
      </c>
      <c r="U143" s="275">
        <f t="shared" si="43"/>
        <v>0</v>
      </c>
      <c r="V143" s="275">
        <f t="shared" si="43"/>
        <v>0</v>
      </c>
      <c r="W143" s="275">
        <f t="shared" si="43"/>
        <v>0</v>
      </c>
      <c r="X143" s="275">
        <f t="shared" si="43"/>
        <v>0</v>
      </c>
      <c r="Y143" s="275">
        <f t="shared" si="43"/>
        <v>0</v>
      </c>
      <c r="Z143" s="275">
        <f t="shared" si="43"/>
        <v>0</v>
      </c>
      <c r="AA143" s="275">
        <f t="shared" si="43"/>
        <v>0</v>
      </c>
      <c r="AB143" s="275">
        <f t="shared" si="43"/>
        <v>0</v>
      </c>
      <c r="AC143" s="275">
        <f t="shared" si="43"/>
        <v>0</v>
      </c>
      <c r="AD143" s="275">
        <f t="shared" si="43"/>
        <v>0</v>
      </c>
      <c r="AE143" s="276">
        <f t="shared" si="30"/>
        <v>0</v>
      </c>
    </row>
    <row r="144" spans="1:31">
      <c r="A144" s="133">
        <f t="shared" si="31"/>
        <v>128</v>
      </c>
      <c r="B144" s="134">
        <f t="shared" si="32"/>
        <v>10</v>
      </c>
      <c r="C144" s="134">
        <f t="shared" si="33"/>
        <v>8</v>
      </c>
      <c r="D144" s="135">
        <f t="shared" ca="1" si="34"/>
        <v>50131</v>
      </c>
      <c r="E144" s="150">
        <f t="shared" si="22"/>
        <v>0</v>
      </c>
      <c r="F144" s="150" t="str">
        <f t="shared" si="23"/>
        <v>Y</v>
      </c>
      <c r="G144" s="136">
        <f t="shared" si="24"/>
        <v>0</v>
      </c>
      <c r="H144" s="148">
        <f t="shared" si="28"/>
        <v>0</v>
      </c>
      <c r="I144" s="148">
        <f t="shared" si="35"/>
        <v>0</v>
      </c>
      <c r="J144" s="148">
        <f t="shared" ca="1" si="25"/>
        <v>0</v>
      </c>
      <c r="K144" s="148">
        <f t="shared" ca="1" si="36"/>
        <v>0</v>
      </c>
      <c r="L144" s="148">
        <f t="shared" si="37"/>
        <v>0</v>
      </c>
      <c r="M144" s="148">
        <f t="shared" si="26"/>
        <v>0</v>
      </c>
      <c r="N144" s="148">
        <f t="shared" si="29"/>
        <v>0</v>
      </c>
      <c r="O144" s="148"/>
      <c r="P144" s="148"/>
      <c r="Q144" s="148">
        <f t="shared" si="38"/>
        <v>0</v>
      </c>
      <c r="R144" s="148">
        <f t="shared" si="39"/>
        <v>0</v>
      </c>
      <c r="S144" s="137" t="str">
        <f t="shared" si="27"/>
        <v>Y</v>
      </c>
      <c r="T144" s="275">
        <f t="shared" si="41"/>
        <v>0</v>
      </c>
      <c r="U144" s="275">
        <f t="shared" si="43"/>
        <v>0</v>
      </c>
      <c r="V144" s="275">
        <f t="shared" si="43"/>
        <v>0</v>
      </c>
      <c r="W144" s="275">
        <f t="shared" si="43"/>
        <v>0</v>
      </c>
      <c r="X144" s="275">
        <f t="shared" si="43"/>
        <v>0</v>
      </c>
      <c r="Y144" s="275">
        <f t="shared" si="43"/>
        <v>0</v>
      </c>
      <c r="Z144" s="275">
        <f t="shared" si="43"/>
        <v>0</v>
      </c>
      <c r="AA144" s="275">
        <f t="shared" si="43"/>
        <v>0</v>
      </c>
      <c r="AB144" s="275">
        <f t="shared" si="43"/>
        <v>0</v>
      </c>
      <c r="AC144" s="275">
        <f t="shared" si="43"/>
        <v>0</v>
      </c>
      <c r="AD144" s="275">
        <f t="shared" si="43"/>
        <v>0</v>
      </c>
      <c r="AE144" s="276">
        <f t="shared" si="30"/>
        <v>0</v>
      </c>
    </row>
    <row r="145" spans="1:31">
      <c r="A145" s="133">
        <f t="shared" si="31"/>
        <v>129</v>
      </c>
      <c r="B145" s="134">
        <f t="shared" si="32"/>
        <v>10</v>
      </c>
      <c r="C145" s="134">
        <f t="shared" si="33"/>
        <v>9</v>
      </c>
      <c r="D145" s="135">
        <f t="shared" ca="1" si="34"/>
        <v>50161</v>
      </c>
      <c r="E145" s="150">
        <f t="shared" ref="E145:E208" si="44">IF(A145&lt;&gt;"", IF(F145="N",0, ROUNDDOWN(IF(S145="Y", MAX(Q145, 0), MIN(BondAmountInvested*G145/Freq, Max_Wdwl_amt)), 2)),"")</f>
        <v>0</v>
      </c>
      <c r="F145" s="150" t="str">
        <f t="shared" ref="F145:F208" si="45">IF(A145&lt;&gt;"",  IF(A145&lt;first_projection_wdl_mth,"N",IF(A145=first_projection_wdl_mth,"Y",IF(INT((A145-first_projection_wdl_mth)/Mths_between_Wdwls)=(A145-first_projection_wdl_mth)/Mths_between_Wdwls,"Y","N"))),"")</f>
        <v>Y</v>
      </c>
      <c r="G145" s="136">
        <f t="shared" ref="G145:G208" si="46">IF(A145&lt;&gt;"", IncomeRetained, "")</f>
        <v>0</v>
      </c>
      <c r="H145" s="148">
        <f t="shared" si="28"/>
        <v>0</v>
      </c>
      <c r="I145" s="148">
        <f t="shared" si="35"/>
        <v>0</v>
      </c>
      <c r="J145" s="148">
        <f t="shared" ref="J145:J208" ca="1" si="47">IF(A145&lt;&gt;"", (MIN(E145, Q145)-I145)*(1-IF(D145&lt;chargeable_gain_taxrate_change_date,chargeable_gain_taxrate_pre_change,chargeable_gain_taxrate_post_change))+I145, "")</f>
        <v>0</v>
      </c>
      <c r="K145" s="148">
        <f t="shared" ca="1" si="36"/>
        <v>0</v>
      </c>
      <c r="L145" s="148">
        <f t="shared" si="37"/>
        <v>0</v>
      </c>
      <c r="M145" s="148">
        <f t="shared" ref="M145:M208" si="48">IF(A145="", "", L145*Mthly_growth_rate)</f>
        <v>0</v>
      </c>
      <c r="N145" s="148">
        <f t="shared" si="29"/>
        <v>0</v>
      </c>
      <c r="O145" s="148"/>
      <c r="P145" s="148"/>
      <c r="Q145" s="148">
        <f t="shared" si="38"/>
        <v>0</v>
      </c>
      <c r="R145" s="148">
        <f t="shared" si="39"/>
        <v>0</v>
      </c>
      <c r="S145" s="137" t="str">
        <f t="shared" ref="S145:S208" si="49">IF(A145="", "", IF(S144="Y", "Y", IF(Q145-IF(F145="Y", MIN(BondAmountInvested*G145/Freq,Max_Wdwl_amt), 0)&lt;=0, "Y", "N")))</f>
        <v>Y</v>
      </c>
      <c r="T145" s="275">
        <f t="shared" si="41"/>
        <v>0</v>
      </c>
      <c r="U145" s="275">
        <f t="shared" si="43"/>
        <v>0</v>
      </c>
      <c r="V145" s="275">
        <f t="shared" si="43"/>
        <v>0</v>
      </c>
      <c r="W145" s="275">
        <f t="shared" si="43"/>
        <v>0</v>
      </c>
      <c r="X145" s="275">
        <f t="shared" si="43"/>
        <v>0</v>
      </c>
      <c r="Y145" s="275">
        <f t="shared" si="43"/>
        <v>0</v>
      </c>
      <c r="Z145" s="275">
        <f t="shared" si="43"/>
        <v>0</v>
      </c>
      <c r="AA145" s="275">
        <f t="shared" si="43"/>
        <v>0</v>
      </c>
      <c r="AB145" s="275">
        <f t="shared" si="43"/>
        <v>0</v>
      </c>
      <c r="AC145" s="275">
        <f t="shared" si="43"/>
        <v>0</v>
      </c>
      <c r="AD145" s="275">
        <f t="shared" si="43"/>
        <v>0</v>
      </c>
      <c r="AE145" s="276">
        <f t="shared" si="30"/>
        <v>0</v>
      </c>
    </row>
    <row r="146" spans="1:31">
      <c r="A146" s="133">
        <f t="shared" si="31"/>
        <v>130</v>
      </c>
      <c r="B146" s="134">
        <f t="shared" si="32"/>
        <v>10</v>
      </c>
      <c r="C146" s="134">
        <f t="shared" si="33"/>
        <v>10</v>
      </c>
      <c r="D146" s="135">
        <f t="shared" ca="1" si="34"/>
        <v>50192</v>
      </c>
      <c r="E146" s="150">
        <f t="shared" si="44"/>
        <v>0</v>
      </c>
      <c r="F146" s="150" t="str">
        <f t="shared" si="45"/>
        <v>Y</v>
      </c>
      <c r="G146" s="136">
        <f t="shared" si="46"/>
        <v>0</v>
      </c>
      <c r="H146" s="148">
        <f t="shared" ref="H146:H209" si="50">IF(A146&lt;&gt;"", IF(B146&lt;Max_tax_free_term, IF(AND(C146=1, B146&lt;Max_tax_free_term), Annual_tax_free_Wdwl, 0), 0)+H145-I145, "")</f>
        <v>0</v>
      </c>
      <c r="I146" s="148">
        <f t="shared" si="35"/>
        <v>0</v>
      </c>
      <c r="J146" s="148">
        <f t="shared" ca="1" si="47"/>
        <v>0</v>
      </c>
      <c r="K146" s="148">
        <f t="shared" ca="1" si="36"/>
        <v>0</v>
      </c>
      <c r="L146" s="148">
        <f t="shared" si="37"/>
        <v>0</v>
      </c>
      <c r="M146" s="148">
        <f t="shared" si="48"/>
        <v>0</v>
      </c>
      <c r="N146" s="148">
        <f t="shared" ref="N146:N209" si="51">IF(A146="", "", AE146)</f>
        <v>0</v>
      </c>
      <c r="O146" s="148"/>
      <c r="P146" s="148"/>
      <c r="Q146" s="148">
        <f t="shared" si="38"/>
        <v>0</v>
      </c>
      <c r="R146" s="148">
        <f t="shared" si="39"/>
        <v>0</v>
      </c>
      <c r="S146" s="137" t="str">
        <f t="shared" si="49"/>
        <v>Y</v>
      </c>
      <c r="T146" s="275">
        <f t="shared" si="41"/>
        <v>0</v>
      </c>
      <c r="U146" s="275">
        <f t="shared" si="43"/>
        <v>0</v>
      </c>
      <c r="V146" s="275">
        <f t="shared" si="43"/>
        <v>0</v>
      </c>
      <c r="W146" s="275">
        <f t="shared" si="43"/>
        <v>0</v>
      </c>
      <c r="X146" s="275">
        <f t="shared" si="43"/>
        <v>0</v>
      </c>
      <c r="Y146" s="275">
        <f t="shared" si="43"/>
        <v>0</v>
      </c>
      <c r="Z146" s="275">
        <f t="shared" si="43"/>
        <v>0</v>
      </c>
      <c r="AA146" s="275">
        <f t="shared" si="43"/>
        <v>0</v>
      </c>
      <c r="AB146" s="275">
        <f t="shared" si="43"/>
        <v>0</v>
      </c>
      <c r="AC146" s="275">
        <f t="shared" si="43"/>
        <v>0</v>
      </c>
      <c r="AD146" s="275">
        <f t="shared" si="43"/>
        <v>0</v>
      </c>
      <c r="AE146" s="276">
        <f t="shared" ref="AE146:AE209" si="52">SUMPRODUCT(T146:AD146,T$9:AD$9)/100/12</f>
        <v>0</v>
      </c>
    </row>
    <row r="147" spans="1:31">
      <c r="A147" s="133">
        <f t="shared" ref="A147:A210" si="53">IF(A146&lt;$D$11, A146+1, "")</f>
        <v>131</v>
      </c>
      <c r="B147" s="134">
        <f t="shared" ref="B147:B210" si="54">IF(A147&lt;&gt;"", IF(C147=1, B146+1, B146), "")</f>
        <v>10</v>
      </c>
      <c r="C147" s="134">
        <f t="shared" ref="C147:C210" si="55">IF(A147&lt;&gt;"", IF(C146=12, 1, C146+1), "")</f>
        <v>11</v>
      </c>
      <c r="D147" s="135">
        <f t="shared" ref="D147:D210" ca="1" si="56">IF(A147&lt;&gt;"", DATE(YEAR(D146), MONTH(D146)+1, DAY(D146)), "")</f>
        <v>50222</v>
      </c>
      <c r="E147" s="150">
        <f t="shared" si="44"/>
        <v>0</v>
      </c>
      <c r="F147" s="150" t="str">
        <f t="shared" si="45"/>
        <v>Y</v>
      </c>
      <c r="G147" s="136">
        <f t="shared" si="46"/>
        <v>0</v>
      </c>
      <c r="H147" s="148">
        <f t="shared" si="50"/>
        <v>0</v>
      </c>
      <c r="I147" s="148">
        <f t="shared" ref="I147:I210" si="57">IF(A147&lt;&gt;"", MIN(E147, H147, Q147), "")</f>
        <v>0</v>
      </c>
      <c r="J147" s="148">
        <f t="shared" ca="1" si="47"/>
        <v>0</v>
      </c>
      <c r="K147" s="148">
        <f t="shared" ref="K147:K210" ca="1" si="58">IF(A147="", "", $I$12^(A147/12)*J147)</f>
        <v>0</v>
      </c>
      <c r="L147" s="148">
        <f t="shared" ref="L147:L210" si="59">IF(A147="", "", R146)</f>
        <v>0</v>
      </c>
      <c r="M147" s="148">
        <f t="shared" si="48"/>
        <v>0</v>
      </c>
      <c r="N147" s="148">
        <f t="shared" si="51"/>
        <v>0</v>
      </c>
      <c r="O147" s="148"/>
      <c r="P147" s="148"/>
      <c r="Q147" s="148">
        <f t="shared" ref="Q147:Q210" si="60">IF(A147 = "", 0, MAX(M147 - (SUM(N147:P147)), 0))</f>
        <v>0</v>
      </c>
      <c r="R147" s="148">
        <f t="shared" ref="R147:R210" si="61">IF(A147="", "", MAX(Q147-E147, 0))</f>
        <v>0</v>
      </c>
      <c r="S147" s="137" t="str">
        <f t="shared" si="49"/>
        <v>Y</v>
      </c>
      <c r="T147" s="275">
        <f t="shared" si="41"/>
        <v>0</v>
      </c>
      <c r="U147" s="275">
        <f t="shared" si="43"/>
        <v>0</v>
      </c>
      <c r="V147" s="275">
        <f t="shared" si="43"/>
        <v>0</v>
      </c>
      <c r="W147" s="275">
        <f t="shared" si="43"/>
        <v>0</v>
      </c>
      <c r="X147" s="275">
        <f t="shared" si="43"/>
        <v>0</v>
      </c>
      <c r="Y147" s="275">
        <f t="shared" si="43"/>
        <v>0</v>
      </c>
      <c r="Z147" s="275">
        <f t="shared" si="43"/>
        <v>0</v>
      </c>
      <c r="AA147" s="275">
        <f t="shared" si="43"/>
        <v>0</v>
      </c>
      <c r="AB147" s="275">
        <f t="shared" si="43"/>
        <v>0</v>
      </c>
      <c r="AC147" s="275">
        <f t="shared" si="43"/>
        <v>0</v>
      </c>
      <c r="AD147" s="275">
        <f t="shared" si="43"/>
        <v>0</v>
      </c>
      <c r="AE147" s="276">
        <f t="shared" si="52"/>
        <v>0</v>
      </c>
    </row>
    <row r="148" spans="1:31">
      <c r="A148" s="133">
        <f t="shared" si="53"/>
        <v>132</v>
      </c>
      <c r="B148" s="134">
        <f t="shared" si="54"/>
        <v>10</v>
      </c>
      <c r="C148" s="134">
        <f t="shared" si="55"/>
        <v>12</v>
      </c>
      <c r="D148" s="135">
        <f t="shared" ca="1" si="56"/>
        <v>50253</v>
      </c>
      <c r="E148" s="150">
        <f t="shared" si="44"/>
        <v>0</v>
      </c>
      <c r="F148" s="150" t="str">
        <f t="shared" si="45"/>
        <v>Y</v>
      </c>
      <c r="G148" s="136">
        <f t="shared" si="46"/>
        <v>0</v>
      </c>
      <c r="H148" s="148">
        <f t="shared" si="50"/>
        <v>0</v>
      </c>
      <c r="I148" s="148">
        <f t="shared" si="57"/>
        <v>0</v>
      </c>
      <c r="J148" s="148">
        <f t="shared" ca="1" si="47"/>
        <v>0</v>
      </c>
      <c r="K148" s="148">
        <f t="shared" ca="1" si="58"/>
        <v>0</v>
      </c>
      <c r="L148" s="148">
        <f t="shared" si="59"/>
        <v>0</v>
      </c>
      <c r="M148" s="148">
        <f t="shared" si="48"/>
        <v>0</v>
      </c>
      <c r="N148" s="148">
        <f t="shared" si="51"/>
        <v>0</v>
      </c>
      <c r="O148" s="148"/>
      <c r="P148" s="148"/>
      <c r="Q148" s="148">
        <f t="shared" si="60"/>
        <v>0</v>
      </c>
      <c r="R148" s="148">
        <f t="shared" si="61"/>
        <v>0</v>
      </c>
      <c r="S148" s="137" t="str">
        <f t="shared" si="49"/>
        <v>Y</v>
      </c>
      <c r="T148" s="275">
        <f t="shared" si="41"/>
        <v>0</v>
      </c>
      <c r="U148" s="275">
        <f t="shared" si="43"/>
        <v>0</v>
      </c>
      <c r="V148" s="275">
        <f t="shared" si="43"/>
        <v>0</v>
      </c>
      <c r="W148" s="275">
        <f t="shared" si="43"/>
        <v>0</v>
      </c>
      <c r="X148" s="275">
        <f t="shared" si="43"/>
        <v>0</v>
      </c>
      <c r="Y148" s="275">
        <f t="shared" si="43"/>
        <v>0</v>
      </c>
      <c r="Z148" s="275">
        <f t="shared" si="43"/>
        <v>0</v>
      </c>
      <c r="AA148" s="275">
        <f t="shared" si="43"/>
        <v>0</v>
      </c>
      <c r="AB148" s="275">
        <f t="shared" si="43"/>
        <v>0</v>
      </c>
      <c r="AC148" s="275">
        <f t="shared" si="43"/>
        <v>0</v>
      </c>
      <c r="AD148" s="275">
        <f t="shared" si="43"/>
        <v>0</v>
      </c>
      <c r="AE148" s="276">
        <f t="shared" si="52"/>
        <v>0</v>
      </c>
    </row>
    <row r="149" spans="1:31">
      <c r="A149" s="133">
        <f t="shared" si="53"/>
        <v>133</v>
      </c>
      <c r="B149" s="134">
        <f t="shared" si="54"/>
        <v>11</v>
      </c>
      <c r="C149" s="134">
        <f t="shared" si="55"/>
        <v>1</v>
      </c>
      <c r="D149" s="135">
        <f t="shared" ca="1" si="56"/>
        <v>50284</v>
      </c>
      <c r="E149" s="150">
        <f t="shared" si="44"/>
        <v>0</v>
      </c>
      <c r="F149" s="150" t="str">
        <f t="shared" si="45"/>
        <v>Y</v>
      </c>
      <c r="G149" s="136">
        <f t="shared" si="46"/>
        <v>0</v>
      </c>
      <c r="H149" s="148">
        <f t="shared" si="50"/>
        <v>0</v>
      </c>
      <c r="I149" s="148">
        <f t="shared" si="57"/>
        <v>0</v>
      </c>
      <c r="J149" s="148">
        <f t="shared" ca="1" si="47"/>
        <v>0</v>
      </c>
      <c r="K149" s="148">
        <f t="shared" ca="1" si="58"/>
        <v>0</v>
      </c>
      <c r="L149" s="148">
        <f t="shared" si="59"/>
        <v>0</v>
      </c>
      <c r="M149" s="148">
        <f t="shared" si="48"/>
        <v>0</v>
      </c>
      <c r="N149" s="148">
        <f t="shared" si="51"/>
        <v>0</v>
      </c>
      <c r="O149" s="148"/>
      <c r="P149" s="148"/>
      <c r="Q149" s="148">
        <f t="shared" si="60"/>
        <v>0</v>
      </c>
      <c r="R149" s="148">
        <f t="shared" si="61"/>
        <v>0</v>
      </c>
      <c r="S149" s="137" t="str">
        <f t="shared" si="49"/>
        <v>Y</v>
      </c>
      <c r="T149" s="275">
        <f t="shared" si="41"/>
        <v>0</v>
      </c>
      <c r="U149" s="275">
        <f t="shared" si="43"/>
        <v>0</v>
      </c>
      <c r="V149" s="275">
        <f t="shared" si="43"/>
        <v>0</v>
      </c>
      <c r="W149" s="275">
        <f t="shared" si="43"/>
        <v>0</v>
      </c>
      <c r="X149" s="275">
        <f t="shared" si="43"/>
        <v>0</v>
      </c>
      <c r="Y149" s="275">
        <f t="shared" si="43"/>
        <v>0</v>
      </c>
      <c r="Z149" s="275">
        <f t="shared" si="43"/>
        <v>0</v>
      </c>
      <c r="AA149" s="275">
        <f t="shared" si="43"/>
        <v>0</v>
      </c>
      <c r="AB149" s="275">
        <f t="shared" si="43"/>
        <v>0</v>
      </c>
      <c r="AC149" s="275">
        <f t="shared" si="43"/>
        <v>0</v>
      </c>
      <c r="AD149" s="275">
        <f t="shared" si="43"/>
        <v>0</v>
      </c>
      <c r="AE149" s="276">
        <f t="shared" si="52"/>
        <v>0</v>
      </c>
    </row>
    <row r="150" spans="1:31">
      <c r="A150" s="133">
        <f t="shared" si="53"/>
        <v>134</v>
      </c>
      <c r="B150" s="134">
        <f t="shared" si="54"/>
        <v>11</v>
      </c>
      <c r="C150" s="134">
        <f t="shared" si="55"/>
        <v>2</v>
      </c>
      <c r="D150" s="135">
        <f t="shared" ca="1" si="56"/>
        <v>50314</v>
      </c>
      <c r="E150" s="150">
        <f t="shared" si="44"/>
        <v>0</v>
      </c>
      <c r="F150" s="150" t="str">
        <f t="shared" si="45"/>
        <v>Y</v>
      </c>
      <c r="G150" s="136">
        <f t="shared" si="46"/>
        <v>0</v>
      </c>
      <c r="H150" s="148">
        <f t="shared" si="50"/>
        <v>0</v>
      </c>
      <c r="I150" s="148">
        <f t="shared" si="57"/>
        <v>0</v>
      </c>
      <c r="J150" s="148">
        <f t="shared" ca="1" si="47"/>
        <v>0</v>
      </c>
      <c r="K150" s="148">
        <f t="shared" ca="1" si="58"/>
        <v>0</v>
      </c>
      <c r="L150" s="148">
        <f t="shared" si="59"/>
        <v>0</v>
      </c>
      <c r="M150" s="148">
        <f t="shared" si="48"/>
        <v>0</v>
      </c>
      <c r="N150" s="148">
        <f t="shared" si="51"/>
        <v>0</v>
      </c>
      <c r="O150" s="148"/>
      <c r="P150" s="148"/>
      <c r="Q150" s="148">
        <f t="shared" si="60"/>
        <v>0</v>
      </c>
      <c r="R150" s="148">
        <f t="shared" si="61"/>
        <v>0</v>
      </c>
      <c r="S150" s="137" t="str">
        <f t="shared" si="49"/>
        <v>Y</v>
      </c>
      <c r="T150" s="275">
        <f t="shared" si="41"/>
        <v>0</v>
      </c>
      <c r="U150" s="275">
        <f t="shared" si="43"/>
        <v>0</v>
      </c>
      <c r="V150" s="275">
        <f t="shared" si="43"/>
        <v>0</v>
      </c>
      <c r="W150" s="275">
        <f t="shared" si="43"/>
        <v>0</v>
      </c>
      <c r="X150" s="275">
        <f t="shared" si="43"/>
        <v>0</v>
      </c>
      <c r="Y150" s="275">
        <f t="shared" si="43"/>
        <v>0</v>
      </c>
      <c r="Z150" s="275">
        <f t="shared" si="43"/>
        <v>0</v>
      </c>
      <c r="AA150" s="275">
        <f t="shared" si="43"/>
        <v>0</v>
      </c>
      <c r="AB150" s="275">
        <f t="shared" si="43"/>
        <v>0</v>
      </c>
      <c r="AC150" s="275">
        <f t="shared" si="43"/>
        <v>0</v>
      </c>
      <c r="AD150" s="275">
        <f t="shared" si="43"/>
        <v>0</v>
      </c>
      <c r="AE150" s="276">
        <f t="shared" si="52"/>
        <v>0</v>
      </c>
    </row>
    <row r="151" spans="1:31">
      <c r="A151" s="133">
        <f t="shared" si="53"/>
        <v>135</v>
      </c>
      <c r="B151" s="134">
        <f t="shared" si="54"/>
        <v>11</v>
      </c>
      <c r="C151" s="134">
        <f t="shared" si="55"/>
        <v>3</v>
      </c>
      <c r="D151" s="135">
        <f t="shared" ca="1" si="56"/>
        <v>50345</v>
      </c>
      <c r="E151" s="150">
        <f t="shared" si="44"/>
        <v>0</v>
      </c>
      <c r="F151" s="150" t="str">
        <f t="shared" si="45"/>
        <v>Y</v>
      </c>
      <c r="G151" s="136">
        <f t="shared" si="46"/>
        <v>0</v>
      </c>
      <c r="H151" s="148">
        <f t="shared" si="50"/>
        <v>0</v>
      </c>
      <c r="I151" s="148">
        <f t="shared" si="57"/>
        <v>0</v>
      </c>
      <c r="J151" s="148">
        <f t="shared" ca="1" si="47"/>
        <v>0</v>
      </c>
      <c r="K151" s="148">
        <f t="shared" ca="1" si="58"/>
        <v>0</v>
      </c>
      <c r="L151" s="148">
        <f t="shared" si="59"/>
        <v>0</v>
      </c>
      <c r="M151" s="148">
        <f t="shared" si="48"/>
        <v>0</v>
      </c>
      <c r="N151" s="148">
        <f t="shared" si="51"/>
        <v>0</v>
      </c>
      <c r="O151" s="148"/>
      <c r="P151" s="148"/>
      <c r="Q151" s="148">
        <f t="shared" si="60"/>
        <v>0</v>
      </c>
      <c r="R151" s="148">
        <f t="shared" si="61"/>
        <v>0</v>
      </c>
      <c r="S151" s="137" t="str">
        <f t="shared" si="49"/>
        <v>Y</v>
      </c>
      <c r="T151" s="275">
        <f t="shared" si="41"/>
        <v>0</v>
      </c>
      <c r="U151" s="275">
        <f t="shared" si="43"/>
        <v>0</v>
      </c>
      <c r="V151" s="275">
        <f t="shared" si="43"/>
        <v>0</v>
      </c>
      <c r="W151" s="275">
        <f t="shared" si="43"/>
        <v>0</v>
      </c>
      <c r="X151" s="275">
        <f t="shared" si="43"/>
        <v>0</v>
      </c>
      <c r="Y151" s="275">
        <f t="shared" si="43"/>
        <v>0</v>
      </c>
      <c r="Z151" s="275">
        <f t="shared" si="43"/>
        <v>0</v>
      </c>
      <c r="AA151" s="275">
        <f t="shared" si="43"/>
        <v>0</v>
      </c>
      <c r="AB151" s="275">
        <f t="shared" si="43"/>
        <v>0</v>
      </c>
      <c r="AC151" s="275">
        <f t="shared" si="43"/>
        <v>0</v>
      </c>
      <c r="AD151" s="275">
        <f t="shared" si="43"/>
        <v>0</v>
      </c>
      <c r="AE151" s="276">
        <f t="shared" si="52"/>
        <v>0</v>
      </c>
    </row>
    <row r="152" spans="1:31">
      <c r="A152" s="133">
        <f t="shared" si="53"/>
        <v>136</v>
      </c>
      <c r="B152" s="134">
        <f t="shared" si="54"/>
        <v>11</v>
      </c>
      <c r="C152" s="134">
        <f t="shared" si="55"/>
        <v>4</v>
      </c>
      <c r="D152" s="135">
        <f t="shared" ca="1" si="56"/>
        <v>50375</v>
      </c>
      <c r="E152" s="150">
        <f t="shared" si="44"/>
        <v>0</v>
      </c>
      <c r="F152" s="150" t="str">
        <f t="shared" si="45"/>
        <v>Y</v>
      </c>
      <c r="G152" s="136">
        <f t="shared" si="46"/>
        <v>0</v>
      </c>
      <c r="H152" s="148">
        <f t="shared" si="50"/>
        <v>0</v>
      </c>
      <c r="I152" s="148">
        <f t="shared" si="57"/>
        <v>0</v>
      </c>
      <c r="J152" s="148">
        <f t="shared" ca="1" si="47"/>
        <v>0</v>
      </c>
      <c r="K152" s="148">
        <f t="shared" ca="1" si="58"/>
        <v>0</v>
      </c>
      <c r="L152" s="148">
        <f t="shared" si="59"/>
        <v>0</v>
      </c>
      <c r="M152" s="148">
        <f t="shared" si="48"/>
        <v>0</v>
      </c>
      <c r="N152" s="148">
        <f t="shared" si="51"/>
        <v>0</v>
      </c>
      <c r="O152" s="148"/>
      <c r="P152" s="148"/>
      <c r="Q152" s="148">
        <f t="shared" si="60"/>
        <v>0</v>
      </c>
      <c r="R152" s="148">
        <f t="shared" si="61"/>
        <v>0</v>
      </c>
      <c r="S152" s="137" t="str">
        <f t="shared" si="49"/>
        <v>Y</v>
      </c>
      <c r="T152" s="275">
        <f t="shared" si="41"/>
        <v>0</v>
      </c>
      <c r="U152" s="275">
        <f t="shared" si="43"/>
        <v>0</v>
      </c>
      <c r="V152" s="275">
        <f t="shared" si="43"/>
        <v>0</v>
      </c>
      <c r="W152" s="275">
        <f t="shared" si="43"/>
        <v>0</v>
      </c>
      <c r="X152" s="275">
        <f t="shared" si="43"/>
        <v>0</v>
      </c>
      <c r="Y152" s="275">
        <f t="shared" si="43"/>
        <v>0</v>
      </c>
      <c r="Z152" s="275">
        <f t="shared" si="43"/>
        <v>0</v>
      </c>
      <c r="AA152" s="275">
        <f t="shared" si="43"/>
        <v>0</v>
      </c>
      <c r="AB152" s="275">
        <f t="shared" si="43"/>
        <v>0</v>
      </c>
      <c r="AC152" s="275">
        <f t="shared" si="43"/>
        <v>0</v>
      </c>
      <c r="AD152" s="275">
        <f t="shared" si="43"/>
        <v>0</v>
      </c>
      <c r="AE152" s="276">
        <f t="shared" si="52"/>
        <v>0</v>
      </c>
    </row>
    <row r="153" spans="1:31">
      <c r="A153" s="133">
        <f t="shared" si="53"/>
        <v>137</v>
      </c>
      <c r="B153" s="134">
        <f t="shared" si="54"/>
        <v>11</v>
      </c>
      <c r="C153" s="134">
        <f t="shared" si="55"/>
        <v>5</v>
      </c>
      <c r="D153" s="135">
        <f t="shared" ca="1" si="56"/>
        <v>50406</v>
      </c>
      <c r="E153" s="150">
        <f t="shared" si="44"/>
        <v>0</v>
      </c>
      <c r="F153" s="150" t="str">
        <f t="shared" si="45"/>
        <v>Y</v>
      </c>
      <c r="G153" s="136">
        <f t="shared" si="46"/>
        <v>0</v>
      </c>
      <c r="H153" s="148">
        <f t="shared" si="50"/>
        <v>0</v>
      </c>
      <c r="I153" s="148">
        <f t="shared" si="57"/>
        <v>0</v>
      </c>
      <c r="J153" s="148">
        <f t="shared" ca="1" si="47"/>
        <v>0</v>
      </c>
      <c r="K153" s="148">
        <f t="shared" ca="1" si="58"/>
        <v>0</v>
      </c>
      <c r="L153" s="148">
        <f t="shared" si="59"/>
        <v>0</v>
      </c>
      <c r="M153" s="148">
        <f t="shared" si="48"/>
        <v>0</v>
      </c>
      <c r="N153" s="148">
        <f t="shared" si="51"/>
        <v>0</v>
      </c>
      <c r="O153" s="148"/>
      <c r="P153" s="148"/>
      <c r="Q153" s="148">
        <f t="shared" si="60"/>
        <v>0</v>
      </c>
      <c r="R153" s="148">
        <f t="shared" si="61"/>
        <v>0</v>
      </c>
      <c r="S153" s="137" t="str">
        <f t="shared" si="49"/>
        <v>Y</v>
      </c>
      <c r="T153" s="275">
        <f t="shared" si="41"/>
        <v>0</v>
      </c>
      <c r="U153" s="275">
        <f t="shared" si="43"/>
        <v>0</v>
      </c>
      <c r="V153" s="275">
        <f t="shared" si="43"/>
        <v>0</v>
      </c>
      <c r="W153" s="275">
        <f t="shared" si="43"/>
        <v>0</v>
      </c>
      <c r="X153" s="275">
        <f t="shared" si="43"/>
        <v>0</v>
      </c>
      <c r="Y153" s="275">
        <f t="shared" si="43"/>
        <v>0</v>
      </c>
      <c r="Z153" s="275">
        <f t="shared" si="43"/>
        <v>0</v>
      </c>
      <c r="AA153" s="275">
        <f t="shared" si="43"/>
        <v>0</v>
      </c>
      <c r="AB153" s="275">
        <f t="shared" si="43"/>
        <v>0</v>
      </c>
      <c r="AC153" s="275">
        <f t="shared" si="43"/>
        <v>0</v>
      </c>
      <c r="AD153" s="275">
        <f t="shared" si="43"/>
        <v>0</v>
      </c>
      <c r="AE153" s="276">
        <f t="shared" si="52"/>
        <v>0</v>
      </c>
    </row>
    <row r="154" spans="1:31">
      <c r="A154" s="133">
        <f t="shared" si="53"/>
        <v>138</v>
      </c>
      <c r="B154" s="134">
        <f t="shared" si="54"/>
        <v>11</v>
      </c>
      <c r="C154" s="134">
        <f t="shared" si="55"/>
        <v>6</v>
      </c>
      <c r="D154" s="135">
        <f t="shared" ca="1" si="56"/>
        <v>50437</v>
      </c>
      <c r="E154" s="150">
        <f t="shared" si="44"/>
        <v>0</v>
      </c>
      <c r="F154" s="150" t="str">
        <f t="shared" si="45"/>
        <v>Y</v>
      </c>
      <c r="G154" s="136">
        <f t="shared" si="46"/>
        <v>0</v>
      </c>
      <c r="H154" s="148">
        <f t="shared" si="50"/>
        <v>0</v>
      </c>
      <c r="I154" s="148">
        <f t="shared" si="57"/>
        <v>0</v>
      </c>
      <c r="J154" s="148">
        <f t="shared" ca="1" si="47"/>
        <v>0</v>
      </c>
      <c r="K154" s="148">
        <f t="shared" ca="1" si="58"/>
        <v>0</v>
      </c>
      <c r="L154" s="148">
        <f t="shared" si="59"/>
        <v>0</v>
      </c>
      <c r="M154" s="148">
        <f t="shared" si="48"/>
        <v>0</v>
      </c>
      <c r="N154" s="148">
        <f t="shared" si="51"/>
        <v>0</v>
      </c>
      <c r="O154" s="148"/>
      <c r="P154" s="148"/>
      <c r="Q154" s="148">
        <f t="shared" si="60"/>
        <v>0</v>
      </c>
      <c r="R154" s="148">
        <f t="shared" si="61"/>
        <v>0</v>
      </c>
      <c r="S154" s="137" t="str">
        <f t="shared" si="49"/>
        <v>Y</v>
      </c>
      <c r="T154" s="275">
        <f t="shared" si="41"/>
        <v>0</v>
      </c>
      <c r="U154" s="275">
        <f t="shared" si="43"/>
        <v>0</v>
      </c>
      <c r="V154" s="275">
        <f t="shared" si="43"/>
        <v>0</v>
      </c>
      <c r="W154" s="275">
        <f t="shared" si="43"/>
        <v>0</v>
      </c>
      <c r="X154" s="275">
        <f t="shared" si="43"/>
        <v>0</v>
      </c>
      <c r="Y154" s="275">
        <f t="shared" si="43"/>
        <v>0</v>
      </c>
      <c r="Z154" s="275">
        <f t="shared" si="43"/>
        <v>0</v>
      </c>
      <c r="AA154" s="275">
        <f t="shared" si="43"/>
        <v>0</v>
      </c>
      <c r="AB154" s="275">
        <f t="shared" si="43"/>
        <v>0</v>
      </c>
      <c r="AC154" s="275">
        <f t="shared" si="43"/>
        <v>0</v>
      </c>
      <c r="AD154" s="275">
        <f t="shared" si="43"/>
        <v>0</v>
      </c>
      <c r="AE154" s="276">
        <f t="shared" si="52"/>
        <v>0</v>
      </c>
    </row>
    <row r="155" spans="1:31">
      <c r="A155" s="133">
        <f t="shared" si="53"/>
        <v>139</v>
      </c>
      <c r="B155" s="134">
        <f t="shared" si="54"/>
        <v>11</v>
      </c>
      <c r="C155" s="134">
        <f t="shared" si="55"/>
        <v>7</v>
      </c>
      <c r="D155" s="135">
        <f t="shared" ca="1" si="56"/>
        <v>50465</v>
      </c>
      <c r="E155" s="150">
        <f t="shared" si="44"/>
        <v>0</v>
      </c>
      <c r="F155" s="150" t="str">
        <f t="shared" si="45"/>
        <v>Y</v>
      </c>
      <c r="G155" s="136">
        <f t="shared" si="46"/>
        <v>0</v>
      </c>
      <c r="H155" s="148">
        <f t="shared" si="50"/>
        <v>0</v>
      </c>
      <c r="I155" s="148">
        <f t="shared" si="57"/>
        <v>0</v>
      </c>
      <c r="J155" s="148">
        <f t="shared" ca="1" si="47"/>
        <v>0</v>
      </c>
      <c r="K155" s="148">
        <f t="shared" ca="1" si="58"/>
        <v>0</v>
      </c>
      <c r="L155" s="148">
        <f t="shared" si="59"/>
        <v>0</v>
      </c>
      <c r="M155" s="148">
        <f t="shared" si="48"/>
        <v>0</v>
      </c>
      <c r="N155" s="148">
        <f t="shared" si="51"/>
        <v>0</v>
      </c>
      <c r="O155" s="148"/>
      <c r="P155" s="148"/>
      <c r="Q155" s="148">
        <f t="shared" si="60"/>
        <v>0</v>
      </c>
      <c r="R155" s="148">
        <f t="shared" si="61"/>
        <v>0</v>
      </c>
      <c r="S155" s="137" t="str">
        <f t="shared" si="49"/>
        <v>Y</v>
      </c>
      <c r="T155" s="275">
        <f t="shared" si="41"/>
        <v>0</v>
      </c>
      <c r="U155" s="275">
        <f t="shared" si="43"/>
        <v>0</v>
      </c>
      <c r="V155" s="275">
        <f t="shared" si="43"/>
        <v>0</v>
      </c>
      <c r="W155" s="275">
        <f t="shared" si="43"/>
        <v>0</v>
      </c>
      <c r="X155" s="275">
        <f t="shared" si="43"/>
        <v>0</v>
      </c>
      <c r="Y155" s="275">
        <f t="shared" si="43"/>
        <v>0</v>
      </c>
      <c r="Z155" s="275">
        <f t="shared" si="43"/>
        <v>0</v>
      </c>
      <c r="AA155" s="275">
        <f t="shared" si="43"/>
        <v>0</v>
      </c>
      <c r="AB155" s="275">
        <f t="shared" si="43"/>
        <v>0</v>
      </c>
      <c r="AC155" s="275">
        <f t="shared" si="43"/>
        <v>0</v>
      </c>
      <c r="AD155" s="275">
        <f t="shared" si="43"/>
        <v>0</v>
      </c>
      <c r="AE155" s="276">
        <f t="shared" si="52"/>
        <v>0</v>
      </c>
    </row>
    <row r="156" spans="1:31">
      <c r="A156" s="133">
        <f t="shared" si="53"/>
        <v>140</v>
      </c>
      <c r="B156" s="134">
        <f t="shared" si="54"/>
        <v>11</v>
      </c>
      <c r="C156" s="134">
        <f t="shared" si="55"/>
        <v>8</v>
      </c>
      <c r="D156" s="135">
        <f t="shared" ca="1" si="56"/>
        <v>50496</v>
      </c>
      <c r="E156" s="150">
        <f t="shared" si="44"/>
        <v>0</v>
      </c>
      <c r="F156" s="150" t="str">
        <f t="shared" si="45"/>
        <v>Y</v>
      </c>
      <c r="G156" s="136">
        <f t="shared" si="46"/>
        <v>0</v>
      </c>
      <c r="H156" s="148">
        <f t="shared" si="50"/>
        <v>0</v>
      </c>
      <c r="I156" s="148">
        <f t="shared" si="57"/>
        <v>0</v>
      </c>
      <c r="J156" s="148">
        <f t="shared" ca="1" si="47"/>
        <v>0</v>
      </c>
      <c r="K156" s="148">
        <f t="shared" ca="1" si="58"/>
        <v>0</v>
      </c>
      <c r="L156" s="148">
        <f t="shared" si="59"/>
        <v>0</v>
      </c>
      <c r="M156" s="148">
        <f t="shared" si="48"/>
        <v>0</v>
      </c>
      <c r="N156" s="148">
        <f t="shared" si="51"/>
        <v>0</v>
      </c>
      <c r="O156" s="148"/>
      <c r="P156" s="148"/>
      <c r="Q156" s="148">
        <f t="shared" si="60"/>
        <v>0</v>
      </c>
      <c r="R156" s="148">
        <f t="shared" si="61"/>
        <v>0</v>
      </c>
      <c r="S156" s="137" t="str">
        <f t="shared" si="49"/>
        <v>Y</v>
      </c>
      <c r="T156" s="275">
        <f t="shared" si="41"/>
        <v>0</v>
      </c>
      <c r="U156" s="275">
        <f t="shared" si="43"/>
        <v>0</v>
      </c>
      <c r="V156" s="275">
        <f t="shared" si="43"/>
        <v>0</v>
      </c>
      <c r="W156" s="275">
        <f t="shared" si="43"/>
        <v>0</v>
      </c>
      <c r="X156" s="275">
        <f t="shared" si="43"/>
        <v>0</v>
      </c>
      <c r="Y156" s="275">
        <f t="shared" si="43"/>
        <v>0</v>
      </c>
      <c r="Z156" s="275">
        <f t="shared" si="43"/>
        <v>0</v>
      </c>
      <c r="AA156" s="275">
        <f t="shared" si="43"/>
        <v>0</v>
      </c>
      <c r="AB156" s="275">
        <f t="shared" si="43"/>
        <v>0</v>
      </c>
      <c r="AC156" s="275">
        <f t="shared" si="43"/>
        <v>0</v>
      </c>
      <c r="AD156" s="275">
        <f t="shared" si="43"/>
        <v>0</v>
      </c>
      <c r="AE156" s="276">
        <f t="shared" si="52"/>
        <v>0</v>
      </c>
    </row>
    <row r="157" spans="1:31">
      <c r="A157" s="133">
        <f t="shared" si="53"/>
        <v>141</v>
      </c>
      <c r="B157" s="134">
        <f t="shared" si="54"/>
        <v>11</v>
      </c>
      <c r="C157" s="134">
        <f t="shared" si="55"/>
        <v>9</v>
      </c>
      <c r="D157" s="135">
        <f t="shared" ca="1" si="56"/>
        <v>50526</v>
      </c>
      <c r="E157" s="150">
        <f t="shared" si="44"/>
        <v>0</v>
      </c>
      <c r="F157" s="150" t="str">
        <f t="shared" si="45"/>
        <v>Y</v>
      </c>
      <c r="G157" s="136">
        <f t="shared" si="46"/>
        <v>0</v>
      </c>
      <c r="H157" s="148">
        <f t="shared" si="50"/>
        <v>0</v>
      </c>
      <c r="I157" s="148">
        <f t="shared" si="57"/>
        <v>0</v>
      </c>
      <c r="J157" s="148">
        <f t="shared" ca="1" si="47"/>
        <v>0</v>
      </c>
      <c r="K157" s="148">
        <f t="shared" ca="1" si="58"/>
        <v>0</v>
      </c>
      <c r="L157" s="148">
        <f t="shared" si="59"/>
        <v>0</v>
      </c>
      <c r="M157" s="148">
        <f t="shared" si="48"/>
        <v>0</v>
      </c>
      <c r="N157" s="148">
        <f t="shared" si="51"/>
        <v>0</v>
      </c>
      <c r="O157" s="148"/>
      <c r="P157" s="148"/>
      <c r="Q157" s="148">
        <f t="shared" si="60"/>
        <v>0</v>
      </c>
      <c r="R157" s="148">
        <f t="shared" si="61"/>
        <v>0</v>
      </c>
      <c r="S157" s="137" t="str">
        <f t="shared" si="49"/>
        <v>Y</v>
      </c>
      <c r="T157" s="275">
        <f t="shared" si="41"/>
        <v>0</v>
      </c>
      <c r="U157" s="275">
        <f t="shared" si="43"/>
        <v>0</v>
      </c>
      <c r="V157" s="275">
        <f t="shared" si="43"/>
        <v>0</v>
      </c>
      <c r="W157" s="275">
        <f t="shared" si="43"/>
        <v>0</v>
      </c>
      <c r="X157" s="275">
        <f t="shared" si="43"/>
        <v>0</v>
      </c>
      <c r="Y157" s="275">
        <f t="shared" si="43"/>
        <v>0</v>
      </c>
      <c r="Z157" s="275">
        <f t="shared" si="43"/>
        <v>0</v>
      </c>
      <c r="AA157" s="275">
        <f t="shared" si="43"/>
        <v>0</v>
      </c>
      <c r="AB157" s="275">
        <f t="shared" si="43"/>
        <v>0</v>
      </c>
      <c r="AC157" s="275">
        <f t="shared" si="43"/>
        <v>0</v>
      </c>
      <c r="AD157" s="275">
        <f t="shared" si="43"/>
        <v>0</v>
      </c>
      <c r="AE157" s="276">
        <f t="shared" si="52"/>
        <v>0</v>
      </c>
    </row>
    <row r="158" spans="1:31">
      <c r="A158" s="133">
        <f t="shared" si="53"/>
        <v>142</v>
      </c>
      <c r="B158" s="134">
        <f t="shared" si="54"/>
        <v>11</v>
      </c>
      <c r="C158" s="134">
        <f t="shared" si="55"/>
        <v>10</v>
      </c>
      <c r="D158" s="135">
        <f t="shared" ca="1" si="56"/>
        <v>50557</v>
      </c>
      <c r="E158" s="150">
        <f t="shared" si="44"/>
        <v>0</v>
      </c>
      <c r="F158" s="150" t="str">
        <f t="shared" si="45"/>
        <v>Y</v>
      </c>
      <c r="G158" s="136">
        <f t="shared" si="46"/>
        <v>0</v>
      </c>
      <c r="H158" s="148">
        <f t="shared" si="50"/>
        <v>0</v>
      </c>
      <c r="I158" s="148">
        <f t="shared" si="57"/>
        <v>0</v>
      </c>
      <c r="J158" s="148">
        <f t="shared" ca="1" si="47"/>
        <v>0</v>
      </c>
      <c r="K158" s="148">
        <f t="shared" ca="1" si="58"/>
        <v>0</v>
      </c>
      <c r="L158" s="148">
        <f t="shared" si="59"/>
        <v>0</v>
      </c>
      <c r="M158" s="148">
        <f t="shared" si="48"/>
        <v>0</v>
      </c>
      <c r="N158" s="148">
        <f t="shared" si="51"/>
        <v>0</v>
      </c>
      <c r="O158" s="148"/>
      <c r="P158" s="148"/>
      <c r="Q158" s="148">
        <f t="shared" si="60"/>
        <v>0</v>
      </c>
      <c r="R158" s="148">
        <f t="shared" si="61"/>
        <v>0</v>
      </c>
      <c r="S158" s="137" t="str">
        <f t="shared" si="49"/>
        <v>Y</v>
      </c>
      <c r="T158" s="275">
        <f t="shared" si="41"/>
        <v>0</v>
      </c>
      <c r="U158" s="275">
        <f t="shared" si="43"/>
        <v>0</v>
      </c>
      <c r="V158" s="275">
        <f t="shared" si="43"/>
        <v>0</v>
      </c>
      <c r="W158" s="275">
        <f t="shared" si="43"/>
        <v>0</v>
      </c>
      <c r="X158" s="275">
        <f t="shared" si="43"/>
        <v>0</v>
      </c>
      <c r="Y158" s="275">
        <f t="shared" si="43"/>
        <v>0</v>
      </c>
      <c r="Z158" s="275">
        <f t="shared" si="43"/>
        <v>0</v>
      </c>
      <c r="AA158" s="275">
        <f t="shared" si="43"/>
        <v>0</v>
      </c>
      <c r="AB158" s="275">
        <f t="shared" si="43"/>
        <v>0</v>
      </c>
      <c r="AC158" s="275">
        <f t="shared" si="43"/>
        <v>0</v>
      </c>
      <c r="AD158" s="275">
        <f t="shared" si="43"/>
        <v>0</v>
      </c>
      <c r="AE158" s="276">
        <f t="shared" si="52"/>
        <v>0</v>
      </c>
    </row>
    <row r="159" spans="1:31">
      <c r="A159" s="133">
        <f t="shared" si="53"/>
        <v>143</v>
      </c>
      <c r="B159" s="134">
        <f t="shared" si="54"/>
        <v>11</v>
      </c>
      <c r="C159" s="134">
        <f t="shared" si="55"/>
        <v>11</v>
      </c>
      <c r="D159" s="135">
        <f t="shared" ca="1" si="56"/>
        <v>50587</v>
      </c>
      <c r="E159" s="150">
        <f t="shared" si="44"/>
        <v>0</v>
      </c>
      <c r="F159" s="150" t="str">
        <f t="shared" si="45"/>
        <v>Y</v>
      </c>
      <c r="G159" s="136">
        <f t="shared" si="46"/>
        <v>0</v>
      </c>
      <c r="H159" s="148">
        <f t="shared" si="50"/>
        <v>0</v>
      </c>
      <c r="I159" s="148">
        <f t="shared" si="57"/>
        <v>0</v>
      </c>
      <c r="J159" s="148">
        <f t="shared" ca="1" si="47"/>
        <v>0</v>
      </c>
      <c r="K159" s="148">
        <f t="shared" ca="1" si="58"/>
        <v>0</v>
      </c>
      <c r="L159" s="148">
        <f t="shared" si="59"/>
        <v>0</v>
      </c>
      <c r="M159" s="148">
        <f t="shared" si="48"/>
        <v>0</v>
      </c>
      <c r="N159" s="148">
        <f t="shared" si="51"/>
        <v>0</v>
      </c>
      <c r="O159" s="148"/>
      <c r="P159" s="148"/>
      <c r="Q159" s="148">
        <f t="shared" si="60"/>
        <v>0</v>
      </c>
      <c r="R159" s="148">
        <f t="shared" si="61"/>
        <v>0</v>
      </c>
      <c r="S159" s="137" t="str">
        <f t="shared" si="49"/>
        <v>Y</v>
      </c>
      <c r="T159" s="275">
        <f t="shared" si="41"/>
        <v>0</v>
      </c>
      <c r="U159" s="275">
        <f t="shared" si="43"/>
        <v>0</v>
      </c>
      <c r="V159" s="275">
        <f t="shared" si="43"/>
        <v>0</v>
      </c>
      <c r="W159" s="275">
        <f t="shared" si="43"/>
        <v>0</v>
      </c>
      <c r="X159" s="275">
        <f t="shared" si="43"/>
        <v>0</v>
      </c>
      <c r="Y159" s="275">
        <f t="shared" si="43"/>
        <v>0</v>
      </c>
      <c r="Z159" s="275">
        <f t="shared" si="43"/>
        <v>0</v>
      </c>
      <c r="AA159" s="275">
        <f t="shared" si="43"/>
        <v>0</v>
      </c>
      <c r="AB159" s="275">
        <f t="shared" si="43"/>
        <v>0</v>
      </c>
      <c r="AC159" s="275">
        <f t="shared" si="43"/>
        <v>0</v>
      </c>
      <c r="AD159" s="275">
        <f t="shared" si="43"/>
        <v>0</v>
      </c>
      <c r="AE159" s="276">
        <f t="shared" si="52"/>
        <v>0</v>
      </c>
    </row>
    <row r="160" spans="1:31">
      <c r="A160" s="133">
        <f t="shared" si="53"/>
        <v>144</v>
      </c>
      <c r="B160" s="134">
        <f t="shared" si="54"/>
        <v>11</v>
      </c>
      <c r="C160" s="134">
        <f t="shared" si="55"/>
        <v>12</v>
      </c>
      <c r="D160" s="135">
        <f t="shared" ca="1" si="56"/>
        <v>50618</v>
      </c>
      <c r="E160" s="150">
        <f t="shared" si="44"/>
        <v>0</v>
      </c>
      <c r="F160" s="150" t="str">
        <f t="shared" si="45"/>
        <v>Y</v>
      </c>
      <c r="G160" s="136">
        <f t="shared" si="46"/>
        <v>0</v>
      </c>
      <c r="H160" s="148">
        <f t="shared" si="50"/>
        <v>0</v>
      </c>
      <c r="I160" s="148">
        <f t="shared" si="57"/>
        <v>0</v>
      </c>
      <c r="J160" s="148">
        <f t="shared" ca="1" si="47"/>
        <v>0</v>
      </c>
      <c r="K160" s="148">
        <f t="shared" ca="1" si="58"/>
        <v>0</v>
      </c>
      <c r="L160" s="148">
        <f t="shared" si="59"/>
        <v>0</v>
      </c>
      <c r="M160" s="148">
        <f t="shared" si="48"/>
        <v>0</v>
      </c>
      <c r="N160" s="148">
        <f t="shared" si="51"/>
        <v>0</v>
      </c>
      <c r="O160" s="148"/>
      <c r="P160" s="148"/>
      <c r="Q160" s="148">
        <f t="shared" si="60"/>
        <v>0</v>
      </c>
      <c r="R160" s="148">
        <f t="shared" si="61"/>
        <v>0</v>
      </c>
      <c r="S160" s="137" t="str">
        <f t="shared" si="49"/>
        <v>Y</v>
      </c>
      <c r="T160" s="275">
        <f t="shared" si="41"/>
        <v>0</v>
      </c>
      <c r="U160" s="275">
        <f t="shared" si="43"/>
        <v>0</v>
      </c>
      <c r="V160" s="275">
        <f t="shared" si="43"/>
        <v>0</v>
      </c>
      <c r="W160" s="275">
        <f t="shared" si="43"/>
        <v>0</v>
      </c>
      <c r="X160" s="275">
        <f t="shared" si="43"/>
        <v>0</v>
      </c>
      <c r="Y160" s="275">
        <f t="shared" si="43"/>
        <v>0</v>
      </c>
      <c r="Z160" s="275">
        <f t="shared" si="43"/>
        <v>0</v>
      </c>
      <c r="AA160" s="275">
        <f t="shared" si="43"/>
        <v>0</v>
      </c>
      <c r="AB160" s="275">
        <f t="shared" si="43"/>
        <v>0</v>
      </c>
      <c r="AC160" s="275">
        <f t="shared" si="43"/>
        <v>0</v>
      </c>
      <c r="AD160" s="275">
        <f t="shared" si="43"/>
        <v>0</v>
      </c>
      <c r="AE160" s="276">
        <f t="shared" si="52"/>
        <v>0</v>
      </c>
    </row>
    <row r="161" spans="1:31">
      <c r="A161" s="133">
        <f t="shared" si="53"/>
        <v>145</v>
      </c>
      <c r="B161" s="134">
        <f t="shared" si="54"/>
        <v>12</v>
      </c>
      <c r="C161" s="134">
        <f t="shared" si="55"/>
        <v>1</v>
      </c>
      <c r="D161" s="135">
        <f t="shared" ca="1" si="56"/>
        <v>50649</v>
      </c>
      <c r="E161" s="150">
        <f t="shared" si="44"/>
        <v>0</v>
      </c>
      <c r="F161" s="150" t="str">
        <f t="shared" si="45"/>
        <v>Y</v>
      </c>
      <c r="G161" s="136">
        <f t="shared" si="46"/>
        <v>0</v>
      </c>
      <c r="H161" s="148">
        <f t="shared" si="50"/>
        <v>0</v>
      </c>
      <c r="I161" s="148">
        <f t="shared" si="57"/>
        <v>0</v>
      </c>
      <c r="J161" s="148">
        <f t="shared" ca="1" si="47"/>
        <v>0</v>
      </c>
      <c r="K161" s="148">
        <f t="shared" ca="1" si="58"/>
        <v>0</v>
      </c>
      <c r="L161" s="148">
        <f t="shared" si="59"/>
        <v>0</v>
      </c>
      <c r="M161" s="148">
        <f t="shared" si="48"/>
        <v>0</v>
      </c>
      <c r="N161" s="148">
        <f t="shared" si="51"/>
        <v>0</v>
      </c>
      <c r="O161" s="148"/>
      <c r="P161" s="148"/>
      <c r="Q161" s="148">
        <f t="shared" si="60"/>
        <v>0</v>
      </c>
      <c r="R161" s="148">
        <f t="shared" si="61"/>
        <v>0</v>
      </c>
      <c r="S161" s="137" t="str">
        <f t="shared" si="49"/>
        <v>Y</v>
      </c>
      <c r="T161" s="275">
        <f t="shared" si="41"/>
        <v>0</v>
      </c>
      <c r="U161" s="275">
        <f t="shared" si="43"/>
        <v>0</v>
      </c>
      <c r="V161" s="275">
        <f t="shared" si="43"/>
        <v>0</v>
      </c>
      <c r="W161" s="275">
        <f t="shared" si="43"/>
        <v>0</v>
      </c>
      <c r="X161" s="275">
        <f t="shared" si="43"/>
        <v>0</v>
      </c>
      <c r="Y161" s="275">
        <f t="shared" si="43"/>
        <v>0</v>
      </c>
      <c r="Z161" s="275">
        <f t="shared" si="43"/>
        <v>0</v>
      </c>
      <c r="AA161" s="275">
        <f t="shared" si="43"/>
        <v>0</v>
      </c>
      <c r="AB161" s="275">
        <f t="shared" si="43"/>
        <v>0</v>
      </c>
      <c r="AC161" s="275">
        <f t="shared" si="43"/>
        <v>0</v>
      </c>
      <c r="AD161" s="275">
        <f t="shared" si="43"/>
        <v>0</v>
      </c>
      <c r="AE161" s="276">
        <f t="shared" si="52"/>
        <v>0</v>
      </c>
    </row>
    <row r="162" spans="1:31">
      <c r="A162" s="133">
        <f t="shared" si="53"/>
        <v>146</v>
      </c>
      <c r="B162" s="134">
        <f t="shared" si="54"/>
        <v>12</v>
      </c>
      <c r="C162" s="134">
        <f t="shared" si="55"/>
        <v>2</v>
      </c>
      <c r="D162" s="135">
        <f t="shared" ca="1" si="56"/>
        <v>50679</v>
      </c>
      <c r="E162" s="150">
        <f t="shared" si="44"/>
        <v>0</v>
      </c>
      <c r="F162" s="150" t="str">
        <f t="shared" si="45"/>
        <v>Y</v>
      </c>
      <c r="G162" s="136">
        <f t="shared" si="46"/>
        <v>0</v>
      </c>
      <c r="H162" s="148">
        <f t="shared" si="50"/>
        <v>0</v>
      </c>
      <c r="I162" s="148">
        <f t="shared" si="57"/>
        <v>0</v>
      </c>
      <c r="J162" s="148">
        <f t="shared" ca="1" si="47"/>
        <v>0</v>
      </c>
      <c r="K162" s="148">
        <f t="shared" ca="1" si="58"/>
        <v>0</v>
      </c>
      <c r="L162" s="148">
        <f t="shared" si="59"/>
        <v>0</v>
      </c>
      <c r="M162" s="148">
        <f t="shared" si="48"/>
        <v>0</v>
      </c>
      <c r="N162" s="148">
        <f t="shared" si="51"/>
        <v>0</v>
      </c>
      <c r="O162" s="148"/>
      <c r="P162" s="148"/>
      <c r="Q162" s="148">
        <f t="shared" si="60"/>
        <v>0</v>
      </c>
      <c r="R162" s="148">
        <f t="shared" si="61"/>
        <v>0</v>
      </c>
      <c r="S162" s="137" t="str">
        <f t="shared" si="49"/>
        <v>Y</v>
      </c>
      <c r="T162" s="275">
        <f t="shared" si="41"/>
        <v>0</v>
      </c>
      <c r="U162" s="275">
        <f t="shared" si="43"/>
        <v>0</v>
      </c>
      <c r="V162" s="275">
        <f t="shared" si="43"/>
        <v>0</v>
      </c>
      <c r="W162" s="275">
        <f t="shared" si="43"/>
        <v>0</v>
      </c>
      <c r="X162" s="275">
        <f t="shared" si="43"/>
        <v>0</v>
      </c>
      <c r="Y162" s="275">
        <f t="shared" si="43"/>
        <v>0</v>
      </c>
      <c r="Z162" s="275">
        <f t="shared" si="43"/>
        <v>0</v>
      </c>
      <c r="AA162" s="275">
        <f t="shared" si="43"/>
        <v>0</v>
      </c>
      <c r="AB162" s="275">
        <f t="shared" si="43"/>
        <v>0</v>
      </c>
      <c r="AC162" s="275">
        <f t="shared" si="43"/>
        <v>0</v>
      </c>
      <c r="AD162" s="275">
        <f t="shared" si="43"/>
        <v>0</v>
      </c>
      <c r="AE162" s="276">
        <f t="shared" si="52"/>
        <v>0</v>
      </c>
    </row>
    <row r="163" spans="1:31">
      <c r="A163" s="133">
        <f t="shared" si="53"/>
        <v>147</v>
      </c>
      <c r="B163" s="134">
        <f t="shared" si="54"/>
        <v>12</v>
      </c>
      <c r="C163" s="134">
        <f t="shared" si="55"/>
        <v>3</v>
      </c>
      <c r="D163" s="135">
        <f t="shared" ca="1" si="56"/>
        <v>50710</v>
      </c>
      <c r="E163" s="150">
        <f t="shared" si="44"/>
        <v>0</v>
      </c>
      <c r="F163" s="150" t="str">
        <f t="shared" si="45"/>
        <v>Y</v>
      </c>
      <c r="G163" s="136">
        <f t="shared" si="46"/>
        <v>0</v>
      </c>
      <c r="H163" s="148">
        <f t="shared" si="50"/>
        <v>0</v>
      </c>
      <c r="I163" s="148">
        <f t="shared" si="57"/>
        <v>0</v>
      </c>
      <c r="J163" s="148">
        <f t="shared" ca="1" si="47"/>
        <v>0</v>
      </c>
      <c r="K163" s="148">
        <f t="shared" ca="1" si="58"/>
        <v>0</v>
      </c>
      <c r="L163" s="148">
        <f t="shared" si="59"/>
        <v>0</v>
      </c>
      <c r="M163" s="148">
        <f t="shared" si="48"/>
        <v>0</v>
      </c>
      <c r="N163" s="148">
        <f t="shared" si="51"/>
        <v>0</v>
      </c>
      <c r="O163" s="148"/>
      <c r="P163" s="148"/>
      <c r="Q163" s="148">
        <f t="shared" si="60"/>
        <v>0</v>
      </c>
      <c r="R163" s="148">
        <f t="shared" si="61"/>
        <v>0</v>
      </c>
      <c r="S163" s="137" t="str">
        <f t="shared" si="49"/>
        <v>Y</v>
      </c>
      <c r="T163" s="275">
        <f t="shared" si="41"/>
        <v>0</v>
      </c>
      <c r="U163" s="275">
        <f t="shared" si="43"/>
        <v>0</v>
      </c>
      <c r="V163" s="275">
        <f t="shared" si="43"/>
        <v>0</v>
      </c>
      <c r="W163" s="275">
        <f t="shared" si="43"/>
        <v>0</v>
      </c>
      <c r="X163" s="275">
        <f t="shared" si="43"/>
        <v>0</v>
      </c>
      <c r="Y163" s="275">
        <f t="shared" si="43"/>
        <v>0</v>
      </c>
      <c r="Z163" s="275">
        <f t="shared" si="43"/>
        <v>0</v>
      </c>
      <c r="AA163" s="275">
        <f t="shared" si="43"/>
        <v>0</v>
      </c>
      <c r="AB163" s="275">
        <f t="shared" si="43"/>
        <v>0</v>
      </c>
      <c r="AC163" s="275">
        <f t="shared" si="43"/>
        <v>0</v>
      </c>
      <c r="AD163" s="275">
        <f t="shared" si="43"/>
        <v>0</v>
      </c>
      <c r="AE163" s="276">
        <f t="shared" si="52"/>
        <v>0</v>
      </c>
    </row>
    <row r="164" spans="1:31">
      <c r="A164" s="133">
        <f t="shared" si="53"/>
        <v>148</v>
      </c>
      <c r="B164" s="134">
        <f t="shared" si="54"/>
        <v>12</v>
      </c>
      <c r="C164" s="134">
        <f t="shared" si="55"/>
        <v>4</v>
      </c>
      <c r="D164" s="135">
        <f t="shared" ca="1" si="56"/>
        <v>50740</v>
      </c>
      <c r="E164" s="150">
        <f t="shared" si="44"/>
        <v>0</v>
      </c>
      <c r="F164" s="150" t="str">
        <f t="shared" si="45"/>
        <v>Y</v>
      </c>
      <c r="G164" s="136">
        <f t="shared" si="46"/>
        <v>0</v>
      </c>
      <c r="H164" s="148">
        <f t="shared" si="50"/>
        <v>0</v>
      </c>
      <c r="I164" s="148">
        <f t="shared" si="57"/>
        <v>0</v>
      </c>
      <c r="J164" s="148">
        <f t="shared" ca="1" si="47"/>
        <v>0</v>
      </c>
      <c r="K164" s="148">
        <f t="shared" ca="1" si="58"/>
        <v>0</v>
      </c>
      <c r="L164" s="148">
        <f t="shared" si="59"/>
        <v>0</v>
      </c>
      <c r="M164" s="148">
        <f t="shared" si="48"/>
        <v>0</v>
      </c>
      <c r="N164" s="148">
        <f t="shared" si="51"/>
        <v>0</v>
      </c>
      <c r="O164" s="148"/>
      <c r="P164" s="148"/>
      <c r="Q164" s="148">
        <f t="shared" si="60"/>
        <v>0</v>
      </c>
      <c r="R164" s="148">
        <f t="shared" si="61"/>
        <v>0</v>
      </c>
      <c r="S164" s="137" t="str">
        <f t="shared" si="49"/>
        <v>Y</v>
      </c>
      <c r="T164" s="275">
        <f t="shared" si="41"/>
        <v>0</v>
      </c>
      <c r="U164" s="275">
        <f t="shared" si="43"/>
        <v>0</v>
      </c>
      <c r="V164" s="275">
        <f t="shared" si="43"/>
        <v>0</v>
      </c>
      <c r="W164" s="275">
        <f t="shared" si="43"/>
        <v>0</v>
      </c>
      <c r="X164" s="275">
        <f t="shared" si="43"/>
        <v>0</v>
      </c>
      <c r="Y164" s="275">
        <f t="shared" si="43"/>
        <v>0</v>
      </c>
      <c r="Z164" s="275">
        <f t="shared" si="43"/>
        <v>0</v>
      </c>
      <c r="AA164" s="275">
        <f t="shared" si="43"/>
        <v>0</v>
      </c>
      <c r="AB164" s="275">
        <f t="shared" si="43"/>
        <v>0</v>
      </c>
      <c r="AC164" s="275">
        <f t="shared" si="43"/>
        <v>0</v>
      </c>
      <c r="AD164" s="275">
        <f t="shared" si="43"/>
        <v>0</v>
      </c>
      <c r="AE164" s="276">
        <f t="shared" si="52"/>
        <v>0</v>
      </c>
    </row>
    <row r="165" spans="1:31">
      <c r="A165" s="133">
        <f t="shared" si="53"/>
        <v>149</v>
      </c>
      <c r="B165" s="134">
        <f t="shared" si="54"/>
        <v>12</v>
      </c>
      <c r="C165" s="134">
        <f t="shared" si="55"/>
        <v>5</v>
      </c>
      <c r="D165" s="135">
        <f t="shared" ca="1" si="56"/>
        <v>50771</v>
      </c>
      <c r="E165" s="150">
        <f t="shared" si="44"/>
        <v>0</v>
      </c>
      <c r="F165" s="150" t="str">
        <f t="shared" si="45"/>
        <v>Y</v>
      </c>
      <c r="G165" s="136">
        <f t="shared" si="46"/>
        <v>0</v>
      </c>
      <c r="H165" s="148">
        <f t="shared" si="50"/>
        <v>0</v>
      </c>
      <c r="I165" s="148">
        <f t="shared" si="57"/>
        <v>0</v>
      </c>
      <c r="J165" s="148">
        <f t="shared" ca="1" si="47"/>
        <v>0</v>
      </c>
      <c r="K165" s="148">
        <f t="shared" ca="1" si="58"/>
        <v>0</v>
      </c>
      <c r="L165" s="148">
        <f t="shared" si="59"/>
        <v>0</v>
      </c>
      <c r="M165" s="148">
        <f t="shared" si="48"/>
        <v>0</v>
      </c>
      <c r="N165" s="148">
        <f t="shared" si="51"/>
        <v>0</v>
      </c>
      <c r="O165" s="148"/>
      <c r="P165" s="148"/>
      <c r="Q165" s="148">
        <f t="shared" si="60"/>
        <v>0</v>
      </c>
      <c r="R165" s="148">
        <f t="shared" si="61"/>
        <v>0</v>
      </c>
      <c r="S165" s="137" t="str">
        <f t="shared" si="49"/>
        <v>Y</v>
      </c>
      <c r="T165" s="275">
        <f t="shared" si="41"/>
        <v>0</v>
      </c>
      <c r="U165" s="275">
        <f t="shared" si="43"/>
        <v>0</v>
      </c>
      <c r="V165" s="275">
        <f t="shared" si="43"/>
        <v>0</v>
      </c>
      <c r="W165" s="275">
        <f t="shared" si="43"/>
        <v>0</v>
      </c>
      <c r="X165" s="275">
        <f t="shared" si="43"/>
        <v>0</v>
      </c>
      <c r="Y165" s="275">
        <f t="shared" si="43"/>
        <v>0</v>
      </c>
      <c r="Z165" s="275">
        <f t="shared" si="43"/>
        <v>0</v>
      </c>
      <c r="AA165" s="275">
        <f t="shared" si="43"/>
        <v>0</v>
      </c>
      <c r="AB165" s="275">
        <f t="shared" si="43"/>
        <v>0</v>
      </c>
      <c r="AC165" s="275">
        <f t="shared" si="43"/>
        <v>0</v>
      </c>
      <c r="AD165" s="275">
        <f t="shared" si="43"/>
        <v>0</v>
      </c>
      <c r="AE165" s="276">
        <f t="shared" si="52"/>
        <v>0</v>
      </c>
    </row>
    <row r="166" spans="1:31">
      <c r="A166" s="133">
        <f t="shared" si="53"/>
        <v>150</v>
      </c>
      <c r="B166" s="134">
        <f t="shared" si="54"/>
        <v>12</v>
      </c>
      <c r="C166" s="134">
        <f t="shared" si="55"/>
        <v>6</v>
      </c>
      <c r="D166" s="135">
        <f t="shared" ca="1" si="56"/>
        <v>50802</v>
      </c>
      <c r="E166" s="150">
        <f t="shared" si="44"/>
        <v>0</v>
      </c>
      <c r="F166" s="150" t="str">
        <f t="shared" si="45"/>
        <v>Y</v>
      </c>
      <c r="G166" s="136">
        <f t="shared" si="46"/>
        <v>0</v>
      </c>
      <c r="H166" s="148">
        <f t="shared" si="50"/>
        <v>0</v>
      </c>
      <c r="I166" s="148">
        <f t="shared" si="57"/>
        <v>0</v>
      </c>
      <c r="J166" s="148">
        <f t="shared" ca="1" si="47"/>
        <v>0</v>
      </c>
      <c r="K166" s="148">
        <f t="shared" ca="1" si="58"/>
        <v>0</v>
      </c>
      <c r="L166" s="148">
        <f t="shared" si="59"/>
        <v>0</v>
      </c>
      <c r="M166" s="148">
        <f t="shared" si="48"/>
        <v>0</v>
      </c>
      <c r="N166" s="148">
        <f t="shared" si="51"/>
        <v>0</v>
      </c>
      <c r="O166" s="148"/>
      <c r="P166" s="148"/>
      <c r="Q166" s="148">
        <f t="shared" si="60"/>
        <v>0</v>
      </c>
      <c r="R166" s="148">
        <f t="shared" si="61"/>
        <v>0</v>
      </c>
      <c r="S166" s="137" t="str">
        <f t="shared" si="49"/>
        <v>Y</v>
      </c>
      <c r="T166" s="275">
        <f t="shared" si="41"/>
        <v>0</v>
      </c>
      <c r="U166" s="275">
        <f t="shared" si="43"/>
        <v>0</v>
      </c>
      <c r="V166" s="275">
        <f t="shared" si="43"/>
        <v>0</v>
      </c>
      <c r="W166" s="275">
        <f t="shared" si="43"/>
        <v>0</v>
      </c>
      <c r="X166" s="275">
        <f t="shared" si="43"/>
        <v>0</v>
      </c>
      <c r="Y166" s="275">
        <f t="shared" si="43"/>
        <v>0</v>
      </c>
      <c r="Z166" s="275">
        <f t="shared" si="43"/>
        <v>0</v>
      </c>
      <c r="AA166" s="275">
        <f t="shared" si="43"/>
        <v>0</v>
      </c>
      <c r="AB166" s="275">
        <f t="shared" si="43"/>
        <v>0</v>
      </c>
      <c r="AC166" s="275">
        <f t="shared" si="43"/>
        <v>0</v>
      </c>
      <c r="AD166" s="275">
        <f t="shared" si="43"/>
        <v>0</v>
      </c>
      <c r="AE166" s="276">
        <f t="shared" si="52"/>
        <v>0</v>
      </c>
    </row>
    <row r="167" spans="1:31">
      <c r="A167" s="133">
        <f t="shared" si="53"/>
        <v>151</v>
      </c>
      <c r="B167" s="134">
        <f t="shared" si="54"/>
        <v>12</v>
      </c>
      <c r="C167" s="134">
        <f t="shared" si="55"/>
        <v>7</v>
      </c>
      <c r="D167" s="135">
        <f t="shared" ca="1" si="56"/>
        <v>50830</v>
      </c>
      <c r="E167" s="150">
        <f t="shared" si="44"/>
        <v>0</v>
      </c>
      <c r="F167" s="150" t="str">
        <f t="shared" si="45"/>
        <v>Y</v>
      </c>
      <c r="G167" s="136">
        <f t="shared" si="46"/>
        <v>0</v>
      </c>
      <c r="H167" s="148">
        <f t="shared" si="50"/>
        <v>0</v>
      </c>
      <c r="I167" s="148">
        <f t="shared" si="57"/>
        <v>0</v>
      </c>
      <c r="J167" s="148">
        <f t="shared" ca="1" si="47"/>
        <v>0</v>
      </c>
      <c r="K167" s="148">
        <f t="shared" ca="1" si="58"/>
        <v>0</v>
      </c>
      <c r="L167" s="148">
        <f t="shared" si="59"/>
        <v>0</v>
      </c>
      <c r="M167" s="148">
        <f t="shared" si="48"/>
        <v>0</v>
      </c>
      <c r="N167" s="148">
        <f t="shared" si="51"/>
        <v>0</v>
      </c>
      <c r="O167" s="148"/>
      <c r="P167" s="148"/>
      <c r="Q167" s="148">
        <f t="shared" si="60"/>
        <v>0</v>
      </c>
      <c r="R167" s="148">
        <f t="shared" si="61"/>
        <v>0</v>
      </c>
      <c r="S167" s="137" t="str">
        <f t="shared" si="49"/>
        <v>Y</v>
      </c>
      <c r="T167" s="275">
        <f t="shared" si="41"/>
        <v>0</v>
      </c>
      <c r="U167" s="275">
        <f t="shared" si="43"/>
        <v>0</v>
      </c>
      <c r="V167" s="275">
        <f t="shared" si="43"/>
        <v>0</v>
      </c>
      <c r="W167" s="275">
        <f t="shared" si="43"/>
        <v>0</v>
      </c>
      <c r="X167" s="275">
        <f t="shared" si="43"/>
        <v>0</v>
      </c>
      <c r="Y167" s="275">
        <f t="shared" si="43"/>
        <v>0</v>
      </c>
      <c r="Z167" s="275">
        <f t="shared" si="43"/>
        <v>0</v>
      </c>
      <c r="AA167" s="275">
        <f t="shared" ref="U167:AD193" si="62">MAX(0,MIN(MAX(0,$M167),AA$7)-AA$6)</f>
        <v>0</v>
      </c>
      <c r="AB167" s="275">
        <f t="shared" si="62"/>
        <v>0</v>
      </c>
      <c r="AC167" s="275">
        <f t="shared" si="62"/>
        <v>0</v>
      </c>
      <c r="AD167" s="275">
        <f t="shared" si="62"/>
        <v>0</v>
      </c>
      <c r="AE167" s="276">
        <f t="shared" si="52"/>
        <v>0</v>
      </c>
    </row>
    <row r="168" spans="1:31">
      <c r="A168" s="133">
        <f t="shared" si="53"/>
        <v>152</v>
      </c>
      <c r="B168" s="134">
        <f t="shared" si="54"/>
        <v>12</v>
      </c>
      <c r="C168" s="134">
        <f t="shared" si="55"/>
        <v>8</v>
      </c>
      <c r="D168" s="135">
        <f t="shared" ca="1" si="56"/>
        <v>50861</v>
      </c>
      <c r="E168" s="150">
        <f t="shared" si="44"/>
        <v>0</v>
      </c>
      <c r="F168" s="150" t="str">
        <f t="shared" si="45"/>
        <v>Y</v>
      </c>
      <c r="G168" s="136">
        <f t="shared" si="46"/>
        <v>0</v>
      </c>
      <c r="H168" s="148">
        <f t="shared" si="50"/>
        <v>0</v>
      </c>
      <c r="I168" s="148">
        <f t="shared" si="57"/>
        <v>0</v>
      </c>
      <c r="J168" s="148">
        <f t="shared" ca="1" si="47"/>
        <v>0</v>
      </c>
      <c r="K168" s="148">
        <f t="shared" ca="1" si="58"/>
        <v>0</v>
      </c>
      <c r="L168" s="148">
        <f t="shared" si="59"/>
        <v>0</v>
      </c>
      <c r="M168" s="148">
        <f t="shared" si="48"/>
        <v>0</v>
      </c>
      <c r="N168" s="148">
        <f t="shared" si="51"/>
        <v>0</v>
      </c>
      <c r="O168" s="148"/>
      <c r="P168" s="148"/>
      <c r="Q168" s="148">
        <f t="shared" si="60"/>
        <v>0</v>
      </c>
      <c r="R168" s="148">
        <f t="shared" si="61"/>
        <v>0</v>
      </c>
      <c r="S168" s="137" t="str">
        <f t="shared" si="49"/>
        <v>Y</v>
      </c>
      <c r="T168" s="275">
        <f t="shared" si="41"/>
        <v>0</v>
      </c>
      <c r="U168" s="275">
        <f t="shared" si="62"/>
        <v>0</v>
      </c>
      <c r="V168" s="275">
        <f t="shared" si="62"/>
        <v>0</v>
      </c>
      <c r="W168" s="275">
        <f t="shared" si="62"/>
        <v>0</v>
      </c>
      <c r="X168" s="275">
        <f t="shared" si="62"/>
        <v>0</v>
      </c>
      <c r="Y168" s="275">
        <f t="shared" si="62"/>
        <v>0</v>
      </c>
      <c r="Z168" s="275">
        <f t="shared" si="62"/>
        <v>0</v>
      </c>
      <c r="AA168" s="275">
        <f t="shared" si="62"/>
        <v>0</v>
      </c>
      <c r="AB168" s="275">
        <f t="shared" si="62"/>
        <v>0</v>
      </c>
      <c r="AC168" s="275">
        <f t="shared" si="62"/>
        <v>0</v>
      </c>
      <c r="AD168" s="275">
        <f t="shared" si="62"/>
        <v>0</v>
      </c>
      <c r="AE168" s="276">
        <f t="shared" si="52"/>
        <v>0</v>
      </c>
    </row>
    <row r="169" spans="1:31">
      <c r="A169" s="133">
        <f t="shared" si="53"/>
        <v>153</v>
      </c>
      <c r="B169" s="134">
        <f t="shared" si="54"/>
        <v>12</v>
      </c>
      <c r="C169" s="134">
        <f t="shared" si="55"/>
        <v>9</v>
      </c>
      <c r="D169" s="135">
        <f t="shared" ca="1" si="56"/>
        <v>50891</v>
      </c>
      <c r="E169" s="150">
        <f t="shared" si="44"/>
        <v>0</v>
      </c>
      <c r="F169" s="150" t="str">
        <f t="shared" si="45"/>
        <v>Y</v>
      </c>
      <c r="G169" s="136">
        <f t="shared" si="46"/>
        <v>0</v>
      </c>
      <c r="H169" s="148">
        <f t="shared" si="50"/>
        <v>0</v>
      </c>
      <c r="I169" s="148">
        <f t="shared" si="57"/>
        <v>0</v>
      </c>
      <c r="J169" s="148">
        <f t="shared" ca="1" si="47"/>
        <v>0</v>
      </c>
      <c r="K169" s="148">
        <f t="shared" ca="1" si="58"/>
        <v>0</v>
      </c>
      <c r="L169" s="148">
        <f t="shared" si="59"/>
        <v>0</v>
      </c>
      <c r="M169" s="148">
        <f t="shared" si="48"/>
        <v>0</v>
      </c>
      <c r="N169" s="148">
        <f t="shared" si="51"/>
        <v>0</v>
      </c>
      <c r="O169" s="148"/>
      <c r="P169" s="148"/>
      <c r="Q169" s="148">
        <f t="shared" si="60"/>
        <v>0</v>
      </c>
      <c r="R169" s="148">
        <f t="shared" si="61"/>
        <v>0</v>
      </c>
      <c r="S169" s="137" t="str">
        <f t="shared" si="49"/>
        <v>Y</v>
      </c>
      <c r="T169" s="275">
        <f t="shared" ref="T169:T196" si="63">MAX(0,MIN(MAX(0,$M169),T$7)-T$6)</f>
        <v>0</v>
      </c>
      <c r="U169" s="275">
        <f t="shared" si="62"/>
        <v>0</v>
      </c>
      <c r="V169" s="275">
        <f t="shared" si="62"/>
        <v>0</v>
      </c>
      <c r="W169" s="275">
        <f t="shared" si="62"/>
        <v>0</v>
      </c>
      <c r="X169" s="275">
        <f t="shared" si="62"/>
        <v>0</v>
      </c>
      <c r="Y169" s="275">
        <f t="shared" si="62"/>
        <v>0</v>
      </c>
      <c r="Z169" s="275">
        <f t="shared" si="62"/>
        <v>0</v>
      </c>
      <c r="AA169" s="275">
        <f t="shared" si="62"/>
        <v>0</v>
      </c>
      <c r="AB169" s="275">
        <f t="shared" si="62"/>
        <v>0</v>
      </c>
      <c r="AC169" s="275">
        <f t="shared" si="62"/>
        <v>0</v>
      </c>
      <c r="AD169" s="275">
        <f t="shared" si="62"/>
        <v>0</v>
      </c>
      <c r="AE169" s="276">
        <f t="shared" si="52"/>
        <v>0</v>
      </c>
    </row>
    <row r="170" spans="1:31">
      <c r="A170" s="133">
        <f t="shared" si="53"/>
        <v>154</v>
      </c>
      <c r="B170" s="134">
        <f t="shared" si="54"/>
        <v>12</v>
      </c>
      <c r="C170" s="134">
        <f t="shared" si="55"/>
        <v>10</v>
      </c>
      <c r="D170" s="135">
        <f t="shared" ca="1" si="56"/>
        <v>50922</v>
      </c>
      <c r="E170" s="150">
        <f t="shared" si="44"/>
        <v>0</v>
      </c>
      <c r="F170" s="150" t="str">
        <f t="shared" si="45"/>
        <v>Y</v>
      </c>
      <c r="G170" s="136">
        <f t="shared" si="46"/>
        <v>0</v>
      </c>
      <c r="H170" s="148">
        <f t="shared" si="50"/>
        <v>0</v>
      </c>
      <c r="I170" s="148">
        <f t="shared" si="57"/>
        <v>0</v>
      </c>
      <c r="J170" s="148">
        <f t="shared" ca="1" si="47"/>
        <v>0</v>
      </c>
      <c r="K170" s="148">
        <f t="shared" ca="1" si="58"/>
        <v>0</v>
      </c>
      <c r="L170" s="148">
        <f t="shared" si="59"/>
        <v>0</v>
      </c>
      <c r="M170" s="148">
        <f t="shared" si="48"/>
        <v>0</v>
      </c>
      <c r="N170" s="148">
        <f t="shared" si="51"/>
        <v>0</v>
      </c>
      <c r="O170" s="148"/>
      <c r="P170" s="148"/>
      <c r="Q170" s="148">
        <f t="shared" si="60"/>
        <v>0</v>
      </c>
      <c r="R170" s="148">
        <f t="shared" si="61"/>
        <v>0</v>
      </c>
      <c r="S170" s="137" t="str">
        <f t="shared" si="49"/>
        <v>Y</v>
      </c>
      <c r="T170" s="275">
        <f t="shared" si="63"/>
        <v>0</v>
      </c>
      <c r="U170" s="275">
        <f t="shared" si="62"/>
        <v>0</v>
      </c>
      <c r="V170" s="275">
        <f t="shared" si="62"/>
        <v>0</v>
      </c>
      <c r="W170" s="275">
        <f t="shared" si="62"/>
        <v>0</v>
      </c>
      <c r="X170" s="275">
        <f t="shared" si="62"/>
        <v>0</v>
      </c>
      <c r="Y170" s="275">
        <f t="shared" si="62"/>
        <v>0</v>
      </c>
      <c r="Z170" s="275">
        <f t="shared" si="62"/>
        <v>0</v>
      </c>
      <c r="AA170" s="275">
        <f t="shared" si="62"/>
        <v>0</v>
      </c>
      <c r="AB170" s="275">
        <f t="shared" si="62"/>
        <v>0</v>
      </c>
      <c r="AC170" s="275">
        <f t="shared" si="62"/>
        <v>0</v>
      </c>
      <c r="AD170" s="275">
        <f t="shared" si="62"/>
        <v>0</v>
      </c>
      <c r="AE170" s="276">
        <f t="shared" si="52"/>
        <v>0</v>
      </c>
    </row>
    <row r="171" spans="1:31">
      <c r="A171" s="133">
        <f t="shared" si="53"/>
        <v>155</v>
      </c>
      <c r="B171" s="134">
        <f t="shared" si="54"/>
        <v>12</v>
      </c>
      <c r="C171" s="134">
        <f t="shared" si="55"/>
        <v>11</v>
      </c>
      <c r="D171" s="135">
        <f t="shared" ca="1" si="56"/>
        <v>50952</v>
      </c>
      <c r="E171" s="150">
        <f t="shared" si="44"/>
        <v>0</v>
      </c>
      <c r="F171" s="150" t="str">
        <f t="shared" si="45"/>
        <v>Y</v>
      </c>
      <c r="G171" s="136">
        <f t="shared" si="46"/>
        <v>0</v>
      </c>
      <c r="H171" s="148">
        <f t="shared" si="50"/>
        <v>0</v>
      </c>
      <c r="I171" s="148">
        <f t="shared" si="57"/>
        <v>0</v>
      </c>
      <c r="J171" s="148">
        <f t="shared" ca="1" si="47"/>
        <v>0</v>
      </c>
      <c r="K171" s="148">
        <f t="shared" ca="1" si="58"/>
        <v>0</v>
      </c>
      <c r="L171" s="148">
        <f t="shared" si="59"/>
        <v>0</v>
      </c>
      <c r="M171" s="148">
        <f t="shared" si="48"/>
        <v>0</v>
      </c>
      <c r="N171" s="148">
        <f t="shared" si="51"/>
        <v>0</v>
      </c>
      <c r="O171" s="148"/>
      <c r="P171" s="148"/>
      <c r="Q171" s="148">
        <f t="shared" si="60"/>
        <v>0</v>
      </c>
      <c r="R171" s="148">
        <f t="shared" si="61"/>
        <v>0</v>
      </c>
      <c r="S171" s="137" t="str">
        <f t="shared" si="49"/>
        <v>Y</v>
      </c>
      <c r="T171" s="275">
        <f t="shared" si="63"/>
        <v>0</v>
      </c>
      <c r="U171" s="275">
        <f t="shared" si="62"/>
        <v>0</v>
      </c>
      <c r="V171" s="275">
        <f t="shared" si="62"/>
        <v>0</v>
      </c>
      <c r="W171" s="275">
        <f t="shared" si="62"/>
        <v>0</v>
      </c>
      <c r="X171" s="275">
        <f t="shared" si="62"/>
        <v>0</v>
      </c>
      <c r="Y171" s="275">
        <f t="shared" si="62"/>
        <v>0</v>
      </c>
      <c r="Z171" s="275">
        <f t="shared" si="62"/>
        <v>0</v>
      </c>
      <c r="AA171" s="275">
        <f t="shared" si="62"/>
        <v>0</v>
      </c>
      <c r="AB171" s="275">
        <f t="shared" si="62"/>
        <v>0</v>
      </c>
      <c r="AC171" s="275">
        <f t="shared" si="62"/>
        <v>0</v>
      </c>
      <c r="AD171" s="275">
        <f t="shared" si="62"/>
        <v>0</v>
      </c>
      <c r="AE171" s="276">
        <f t="shared" si="52"/>
        <v>0</v>
      </c>
    </row>
    <row r="172" spans="1:31">
      <c r="A172" s="133">
        <f t="shared" si="53"/>
        <v>156</v>
      </c>
      <c r="B172" s="134">
        <f t="shared" si="54"/>
        <v>12</v>
      </c>
      <c r="C172" s="134">
        <f t="shared" si="55"/>
        <v>12</v>
      </c>
      <c r="D172" s="135">
        <f t="shared" ca="1" si="56"/>
        <v>50983</v>
      </c>
      <c r="E172" s="150">
        <f t="shared" si="44"/>
        <v>0</v>
      </c>
      <c r="F172" s="150" t="str">
        <f t="shared" si="45"/>
        <v>Y</v>
      </c>
      <c r="G172" s="136">
        <f t="shared" si="46"/>
        <v>0</v>
      </c>
      <c r="H172" s="148">
        <f t="shared" si="50"/>
        <v>0</v>
      </c>
      <c r="I172" s="148">
        <f t="shared" si="57"/>
        <v>0</v>
      </c>
      <c r="J172" s="148">
        <f t="shared" ca="1" si="47"/>
        <v>0</v>
      </c>
      <c r="K172" s="148">
        <f t="shared" ca="1" si="58"/>
        <v>0</v>
      </c>
      <c r="L172" s="148">
        <f t="shared" si="59"/>
        <v>0</v>
      </c>
      <c r="M172" s="148">
        <f t="shared" si="48"/>
        <v>0</v>
      </c>
      <c r="N172" s="148">
        <f t="shared" si="51"/>
        <v>0</v>
      </c>
      <c r="O172" s="148"/>
      <c r="P172" s="148"/>
      <c r="Q172" s="148">
        <f t="shared" si="60"/>
        <v>0</v>
      </c>
      <c r="R172" s="148">
        <f t="shared" si="61"/>
        <v>0</v>
      </c>
      <c r="S172" s="137" t="str">
        <f t="shared" si="49"/>
        <v>Y</v>
      </c>
      <c r="T172" s="275">
        <f t="shared" si="63"/>
        <v>0</v>
      </c>
      <c r="U172" s="275">
        <f t="shared" si="62"/>
        <v>0</v>
      </c>
      <c r="V172" s="275">
        <f t="shared" si="62"/>
        <v>0</v>
      </c>
      <c r="W172" s="275">
        <f t="shared" si="62"/>
        <v>0</v>
      </c>
      <c r="X172" s="275">
        <f t="shared" si="62"/>
        <v>0</v>
      </c>
      <c r="Y172" s="275">
        <f t="shared" si="62"/>
        <v>0</v>
      </c>
      <c r="Z172" s="275">
        <f t="shared" si="62"/>
        <v>0</v>
      </c>
      <c r="AA172" s="275">
        <f t="shared" si="62"/>
        <v>0</v>
      </c>
      <c r="AB172" s="275">
        <f t="shared" si="62"/>
        <v>0</v>
      </c>
      <c r="AC172" s="275">
        <f t="shared" si="62"/>
        <v>0</v>
      </c>
      <c r="AD172" s="275">
        <f t="shared" si="62"/>
        <v>0</v>
      </c>
      <c r="AE172" s="276">
        <f t="shared" si="52"/>
        <v>0</v>
      </c>
    </row>
    <row r="173" spans="1:31">
      <c r="A173" s="133">
        <f t="shared" si="53"/>
        <v>157</v>
      </c>
      <c r="B173" s="134">
        <f t="shared" si="54"/>
        <v>13</v>
      </c>
      <c r="C173" s="134">
        <f t="shared" si="55"/>
        <v>1</v>
      </c>
      <c r="D173" s="135">
        <f t="shared" ca="1" si="56"/>
        <v>51014</v>
      </c>
      <c r="E173" s="150">
        <f t="shared" si="44"/>
        <v>0</v>
      </c>
      <c r="F173" s="150" t="str">
        <f t="shared" si="45"/>
        <v>Y</v>
      </c>
      <c r="G173" s="136">
        <f t="shared" si="46"/>
        <v>0</v>
      </c>
      <c r="H173" s="148">
        <f t="shared" si="50"/>
        <v>0</v>
      </c>
      <c r="I173" s="148">
        <f t="shared" si="57"/>
        <v>0</v>
      </c>
      <c r="J173" s="148">
        <f t="shared" ca="1" si="47"/>
        <v>0</v>
      </c>
      <c r="K173" s="148">
        <f t="shared" ca="1" si="58"/>
        <v>0</v>
      </c>
      <c r="L173" s="148">
        <f t="shared" si="59"/>
        <v>0</v>
      </c>
      <c r="M173" s="148">
        <f t="shared" si="48"/>
        <v>0</v>
      </c>
      <c r="N173" s="148">
        <f t="shared" si="51"/>
        <v>0</v>
      </c>
      <c r="O173" s="148"/>
      <c r="P173" s="148"/>
      <c r="Q173" s="148">
        <f t="shared" si="60"/>
        <v>0</v>
      </c>
      <c r="R173" s="148">
        <f t="shared" si="61"/>
        <v>0</v>
      </c>
      <c r="S173" s="137" t="str">
        <f t="shared" si="49"/>
        <v>Y</v>
      </c>
      <c r="T173" s="275">
        <f t="shared" si="63"/>
        <v>0</v>
      </c>
      <c r="U173" s="275">
        <f t="shared" si="62"/>
        <v>0</v>
      </c>
      <c r="V173" s="275">
        <f t="shared" si="62"/>
        <v>0</v>
      </c>
      <c r="W173" s="275">
        <f t="shared" si="62"/>
        <v>0</v>
      </c>
      <c r="X173" s="275">
        <f t="shared" si="62"/>
        <v>0</v>
      </c>
      <c r="Y173" s="275">
        <f t="shared" si="62"/>
        <v>0</v>
      </c>
      <c r="Z173" s="275">
        <f t="shared" si="62"/>
        <v>0</v>
      </c>
      <c r="AA173" s="275">
        <f t="shared" si="62"/>
        <v>0</v>
      </c>
      <c r="AB173" s="275">
        <f t="shared" si="62"/>
        <v>0</v>
      </c>
      <c r="AC173" s="275">
        <f t="shared" si="62"/>
        <v>0</v>
      </c>
      <c r="AD173" s="275">
        <f t="shared" si="62"/>
        <v>0</v>
      </c>
      <c r="AE173" s="276">
        <f t="shared" si="52"/>
        <v>0</v>
      </c>
    </row>
    <row r="174" spans="1:31">
      <c r="A174" s="133">
        <f t="shared" si="53"/>
        <v>158</v>
      </c>
      <c r="B174" s="134">
        <f t="shared" si="54"/>
        <v>13</v>
      </c>
      <c r="C174" s="134">
        <f t="shared" si="55"/>
        <v>2</v>
      </c>
      <c r="D174" s="135">
        <f t="shared" ca="1" si="56"/>
        <v>51044</v>
      </c>
      <c r="E174" s="150">
        <f t="shared" si="44"/>
        <v>0</v>
      </c>
      <c r="F174" s="150" t="str">
        <f t="shared" si="45"/>
        <v>Y</v>
      </c>
      <c r="G174" s="136">
        <f t="shared" si="46"/>
        <v>0</v>
      </c>
      <c r="H174" s="148">
        <f t="shared" si="50"/>
        <v>0</v>
      </c>
      <c r="I174" s="148">
        <f t="shared" si="57"/>
        <v>0</v>
      </c>
      <c r="J174" s="148">
        <f t="shared" ca="1" si="47"/>
        <v>0</v>
      </c>
      <c r="K174" s="148">
        <f t="shared" ca="1" si="58"/>
        <v>0</v>
      </c>
      <c r="L174" s="148">
        <f t="shared" si="59"/>
        <v>0</v>
      </c>
      <c r="M174" s="148">
        <f t="shared" si="48"/>
        <v>0</v>
      </c>
      <c r="N174" s="148">
        <f t="shared" si="51"/>
        <v>0</v>
      </c>
      <c r="O174" s="148"/>
      <c r="P174" s="148"/>
      <c r="Q174" s="148">
        <f t="shared" si="60"/>
        <v>0</v>
      </c>
      <c r="R174" s="148">
        <f t="shared" si="61"/>
        <v>0</v>
      </c>
      <c r="S174" s="137" t="str">
        <f t="shared" si="49"/>
        <v>Y</v>
      </c>
      <c r="T174" s="275">
        <f t="shared" si="63"/>
        <v>0</v>
      </c>
      <c r="U174" s="275">
        <f t="shared" si="62"/>
        <v>0</v>
      </c>
      <c r="V174" s="275">
        <f t="shared" si="62"/>
        <v>0</v>
      </c>
      <c r="W174" s="275">
        <f t="shared" si="62"/>
        <v>0</v>
      </c>
      <c r="X174" s="275">
        <f t="shared" si="62"/>
        <v>0</v>
      </c>
      <c r="Y174" s="275">
        <f t="shared" si="62"/>
        <v>0</v>
      </c>
      <c r="Z174" s="275">
        <f t="shared" si="62"/>
        <v>0</v>
      </c>
      <c r="AA174" s="275">
        <f t="shared" si="62"/>
        <v>0</v>
      </c>
      <c r="AB174" s="275">
        <f t="shared" si="62"/>
        <v>0</v>
      </c>
      <c r="AC174" s="275">
        <f t="shared" si="62"/>
        <v>0</v>
      </c>
      <c r="AD174" s="275">
        <f t="shared" si="62"/>
        <v>0</v>
      </c>
      <c r="AE174" s="276">
        <f t="shared" si="52"/>
        <v>0</v>
      </c>
    </row>
    <row r="175" spans="1:31">
      <c r="A175" s="133">
        <f t="shared" si="53"/>
        <v>159</v>
      </c>
      <c r="B175" s="134">
        <f t="shared" si="54"/>
        <v>13</v>
      </c>
      <c r="C175" s="134">
        <f t="shared" si="55"/>
        <v>3</v>
      </c>
      <c r="D175" s="135">
        <f t="shared" ca="1" si="56"/>
        <v>51075</v>
      </c>
      <c r="E175" s="150">
        <f t="shared" si="44"/>
        <v>0</v>
      </c>
      <c r="F175" s="150" t="str">
        <f t="shared" si="45"/>
        <v>Y</v>
      </c>
      <c r="G175" s="136">
        <f t="shared" si="46"/>
        <v>0</v>
      </c>
      <c r="H175" s="148">
        <f t="shared" si="50"/>
        <v>0</v>
      </c>
      <c r="I175" s="148">
        <f t="shared" si="57"/>
        <v>0</v>
      </c>
      <c r="J175" s="148">
        <f t="shared" ca="1" si="47"/>
        <v>0</v>
      </c>
      <c r="K175" s="148">
        <f t="shared" ca="1" si="58"/>
        <v>0</v>
      </c>
      <c r="L175" s="148">
        <f t="shared" si="59"/>
        <v>0</v>
      </c>
      <c r="M175" s="148">
        <f t="shared" si="48"/>
        <v>0</v>
      </c>
      <c r="N175" s="148">
        <f t="shared" si="51"/>
        <v>0</v>
      </c>
      <c r="O175" s="148"/>
      <c r="P175" s="148"/>
      <c r="Q175" s="148">
        <f t="shared" si="60"/>
        <v>0</v>
      </c>
      <c r="R175" s="148">
        <f t="shared" si="61"/>
        <v>0</v>
      </c>
      <c r="S175" s="137" t="str">
        <f t="shared" si="49"/>
        <v>Y</v>
      </c>
      <c r="T175" s="275">
        <f t="shared" si="63"/>
        <v>0</v>
      </c>
      <c r="U175" s="275">
        <f t="shared" si="62"/>
        <v>0</v>
      </c>
      <c r="V175" s="275">
        <f t="shared" si="62"/>
        <v>0</v>
      </c>
      <c r="W175" s="275">
        <f t="shared" si="62"/>
        <v>0</v>
      </c>
      <c r="X175" s="275">
        <f t="shared" si="62"/>
        <v>0</v>
      </c>
      <c r="Y175" s="275">
        <f t="shared" si="62"/>
        <v>0</v>
      </c>
      <c r="Z175" s="275">
        <f t="shared" si="62"/>
        <v>0</v>
      </c>
      <c r="AA175" s="275">
        <f t="shared" si="62"/>
        <v>0</v>
      </c>
      <c r="AB175" s="275">
        <f t="shared" si="62"/>
        <v>0</v>
      </c>
      <c r="AC175" s="275">
        <f t="shared" si="62"/>
        <v>0</v>
      </c>
      <c r="AD175" s="275">
        <f t="shared" si="62"/>
        <v>0</v>
      </c>
      <c r="AE175" s="276">
        <f t="shared" si="52"/>
        <v>0</v>
      </c>
    </row>
    <row r="176" spans="1:31">
      <c r="A176" s="133">
        <f t="shared" si="53"/>
        <v>160</v>
      </c>
      <c r="B176" s="134">
        <f t="shared" si="54"/>
        <v>13</v>
      </c>
      <c r="C176" s="134">
        <f t="shared" si="55"/>
        <v>4</v>
      </c>
      <c r="D176" s="135">
        <f t="shared" ca="1" si="56"/>
        <v>51105</v>
      </c>
      <c r="E176" s="150">
        <f t="shared" si="44"/>
        <v>0</v>
      </c>
      <c r="F176" s="150" t="str">
        <f t="shared" si="45"/>
        <v>Y</v>
      </c>
      <c r="G176" s="136">
        <f t="shared" si="46"/>
        <v>0</v>
      </c>
      <c r="H176" s="148">
        <f t="shared" si="50"/>
        <v>0</v>
      </c>
      <c r="I176" s="148">
        <f t="shared" si="57"/>
        <v>0</v>
      </c>
      <c r="J176" s="148">
        <f t="shared" ca="1" si="47"/>
        <v>0</v>
      </c>
      <c r="K176" s="148">
        <f t="shared" ca="1" si="58"/>
        <v>0</v>
      </c>
      <c r="L176" s="148">
        <f t="shared" si="59"/>
        <v>0</v>
      </c>
      <c r="M176" s="148">
        <f t="shared" si="48"/>
        <v>0</v>
      </c>
      <c r="N176" s="148">
        <f t="shared" si="51"/>
        <v>0</v>
      </c>
      <c r="O176" s="148"/>
      <c r="P176" s="148"/>
      <c r="Q176" s="148">
        <f t="shared" si="60"/>
        <v>0</v>
      </c>
      <c r="R176" s="148">
        <f t="shared" si="61"/>
        <v>0</v>
      </c>
      <c r="S176" s="137" t="str">
        <f t="shared" si="49"/>
        <v>Y</v>
      </c>
      <c r="T176" s="275">
        <f t="shared" si="63"/>
        <v>0</v>
      </c>
      <c r="U176" s="275">
        <f t="shared" si="62"/>
        <v>0</v>
      </c>
      <c r="V176" s="275">
        <f t="shared" si="62"/>
        <v>0</v>
      </c>
      <c r="W176" s="275">
        <f t="shared" si="62"/>
        <v>0</v>
      </c>
      <c r="X176" s="275">
        <f t="shared" si="62"/>
        <v>0</v>
      </c>
      <c r="Y176" s="275">
        <f t="shared" si="62"/>
        <v>0</v>
      </c>
      <c r="Z176" s="275">
        <f t="shared" si="62"/>
        <v>0</v>
      </c>
      <c r="AA176" s="275">
        <f t="shared" si="62"/>
        <v>0</v>
      </c>
      <c r="AB176" s="275">
        <f t="shared" si="62"/>
        <v>0</v>
      </c>
      <c r="AC176" s="275">
        <f t="shared" si="62"/>
        <v>0</v>
      </c>
      <c r="AD176" s="275">
        <f t="shared" si="62"/>
        <v>0</v>
      </c>
      <c r="AE176" s="276">
        <f t="shared" si="52"/>
        <v>0</v>
      </c>
    </row>
    <row r="177" spans="1:31">
      <c r="A177" s="133">
        <f t="shared" si="53"/>
        <v>161</v>
      </c>
      <c r="B177" s="134">
        <f t="shared" si="54"/>
        <v>13</v>
      </c>
      <c r="C177" s="134">
        <f t="shared" si="55"/>
        <v>5</v>
      </c>
      <c r="D177" s="135">
        <f t="shared" ca="1" si="56"/>
        <v>51136</v>
      </c>
      <c r="E177" s="150">
        <f t="shared" si="44"/>
        <v>0</v>
      </c>
      <c r="F177" s="150" t="str">
        <f t="shared" si="45"/>
        <v>Y</v>
      </c>
      <c r="G177" s="136">
        <f t="shared" si="46"/>
        <v>0</v>
      </c>
      <c r="H177" s="148">
        <f t="shared" si="50"/>
        <v>0</v>
      </c>
      <c r="I177" s="148">
        <f t="shared" si="57"/>
        <v>0</v>
      </c>
      <c r="J177" s="148">
        <f t="shared" ca="1" si="47"/>
        <v>0</v>
      </c>
      <c r="K177" s="148">
        <f t="shared" ca="1" si="58"/>
        <v>0</v>
      </c>
      <c r="L177" s="148">
        <f t="shared" si="59"/>
        <v>0</v>
      </c>
      <c r="M177" s="148">
        <f t="shared" si="48"/>
        <v>0</v>
      </c>
      <c r="N177" s="148">
        <f t="shared" si="51"/>
        <v>0</v>
      </c>
      <c r="O177" s="148"/>
      <c r="P177" s="148"/>
      <c r="Q177" s="148">
        <f t="shared" si="60"/>
        <v>0</v>
      </c>
      <c r="R177" s="148">
        <f t="shared" si="61"/>
        <v>0</v>
      </c>
      <c r="S177" s="137" t="str">
        <f t="shared" si="49"/>
        <v>Y</v>
      </c>
      <c r="T177" s="275">
        <f t="shared" si="63"/>
        <v>0</v>
      </c>
      <c r="U177" s="275">
        <f t="shared" si="62"/>
        <v>0</v>
      </c>
      <c r="V177" s="275">
        <f t="shared" si="62"/>
        <v>0</v>
      </c>
      <c r="W177" s="275">
        <f t="shared" si="62"/>
        <v>0</v>
      </c>
      <c r="X177" s="275">
        <f t="shared" si="62"/>
        <v>0</v>
      </c>
      <c r="Y177" s="275">
        <f t="shared" si="62"/>
        <v>0</v>
      </c>
      <c r="Z177" s="275">
        <f t="shared" si="62"/>
        <v>0</v>
      </c>
      <c r="AA177" s="275">
        <f t="shared" si="62"/>
        <v>0</v>
      </c>
      <c r="AB177" s="275">
        <f t="shared" si="62"/>
        <v>0</v>
      </c>
      <c r="AC177" s="275">
        <f t="shared" si="62"/>
        <v>0</v>
      </c>
      <c r="AD177" s="275">
        <f t="shared" si="62"/>
        <v>0</v>
      </c>
      <c r="AE177" s="276">
        <f t="shared" si="52"/>
        <v>0</v>
      </c>
    </row>
    <row r="178" spans="1:31">
      <c r="A178" s="133">
        <f t="shared" si="53"/>
        <v>162</v>
      </c>
      <c r="B178" s="134">
        <f t="shared" si="54"/>
        <v>13</v>
      </c>
      <c r="C178" s="134">
        <f t="shared" si="55"/>
        <v>6</v>
      </c>
      <c r="D178" s="135">
        <f t="shared" ca="1" si="56"/>
        <v>51167</v>
      </c>
      <c r="E178" s="150">
        <f t="shared" si="44"/>
        <v>0</v>
      </c>
      <c r="F178" s="150" t="str">
        <f t="shared" si="45"/>
        <v>Y</v>
      </c>
      <c r="G178" s="136">
        <f t="shared" si="46"/>
        <v>0</v>
      </c>
      <c r="H178" s="148">
        <f t="shared" si="50"/>
        <v>0</v>
      </c>
      <c r="I178" s="148">
        <f t="shared" si="57"/>
        <v>0</v>
      </c>
      <c r="J178" s="148">
        <f t="shared" ca="1" si="47"/>
        <v>0</v>
      </c>
      <c r="K178" s="148">
        <f t="shared" ca="1" si="58"/>
        <v>0</v>
      </c>
      <c r="L178" s="148">
        <f t="shared" si="59"/>
        <v>0</v>
      </c>
      <c r="M178" s="148">
        <f t="shared" si="48"/>
        <v>0</v>
      </c>
      <c r="N178" s="148">
        <f t="shared" si="51"/>
        <v>0</v>
      </c>
      <c r="O178" s="148"/>
      <c r="P178" s="148"/>
      <c r="Q178" s="148">
        <f t="shared" si="60"/>
        <v>0</v>
      </c>
      <c r="R178" s="148">
        <f t="shared" si="61"/>
        <v>0</v>
      </c>
      <c r="S178" s="137" t="str">
        <f t="shared" si="49"/>
        <v>Y</v>
      </c>
      <c r="T178" s="275">
        <f t="shared" si="63"/>
        <v>0</v>
      </c>
      <c r="U178" s="275">
        <f t="shared" si="62"/>
        <v>0</v>
      </c>
      <c r="V178" s="275">
        <f t="shared" si="62"/>
        <v>0</v>
      </c>
      <c r="W178" s="275">
        <f t="shared" si="62"/>
        <v>0</v>
      </c>
      <c r="X178" s="275">
        <f t="shared" si="62"/>
        <v>0</v>
      </c>
      <c r="Y178" s="275">
        <f t="shared" si="62"/>
        <v>0</v>
      </c>
      <c r="Z178" s="275">
        <f t="shared" si="62"/>
        <v>0</v>
      </c>
      <c r="AA178" s="275">
        <f t="shared" si="62"/>
        <v>0</v>
      </c>
      <c r="AB178" s="275">
        <f t="shared" si="62"/>
        <v>0</v>
      </c>
      <c r="AC178" s="275">
        <f t="shared" si="62"/>
        <v>0</v>
      </c>
      <c r="AD178" s="275">
        <f t="shared" si="62"/>
        <v>0</v>
      </c>
      <c r="AE178" s="276">
        <f t="shared" si="52"/>
        <v>0</v>
      </c>
    </row>
    <row r="179" spans="1:31">
      <c r="A179" s="133">
        <f t="shared" si="53"/>
        <v>163</v>
      </c>
      <c r="B179" s="134">
        <f t="shared" si="54"/>
        <v>13</v>
      </c>
      <c r="C179" s="134">
        <f t="shared" si="55"/>
        <v>7</v>
      </c>
      <c r="D179" s="135">
        <f t="shared" ca="1" si="56"/>
        <v>51196</v>
      </c>
      <c r="E179" s="150">
        <f t="shared" si="44"/>
        <v>0</v>
      </c>
      <c r="F179" s="150" t="str">
        <f t="shared" si="45"/>
        <v>Y</v>
      </c>
      <c r="G179" s="136">
        <f t="shared" si="46"/>
        <v>0</v>
      </c>
      <c r="H179" s="148">
        <f t="shared" si="50"/>
        <v>0</v>
      </c>
      <c r="I179" s="148">
        <f t="shared" si="57"/>
        <v>0</v>
      </c>
      <c r="J179" s="148">
        <f t="shared" ca="1" si="47"/>
        <v>0</v>
      </c>
      <c r="K179" s="148">
        <f t="shared" ca="1" si="58"/>
        <v>0</v>
      </c>
      <c r="L179" s="148">
        <f t="shared" si="59"/>
        <v>0</v>
      </c>
      <c r="M179" s="148">
        <f t="shared" si="48"/>
        <v>0</v>
      </c>
      <c r="N179" s="148">
        <f t="shared" si="51"/>
        <v>0</v>
      </c>
      <c r="O179" s="148"/>
      <c r="P179" s="148"/>
      <c r="Q179" s="148">
        <f t="shared" si="60"/>
        <v>0</v>
      </c>
      <c r="R179" s="148">
        <f t="shared" si="61"/>
        <v>0</v>
      </c>
      <c r="S179" s="137" t="str">
        <f t="shared" si="49"/>
        <v>Y</v>
      </c>
      <c r="T179" s="275">
        <f t="shared" si="63"/>
        <v>0</v>
      </c>
      <c r="U179" s="275">
        <f t="shared" si="62"/>
        <v>0</v>
      </c>
      <c r="V179" s="275">
        <f t="shared" si="62"/>
        <v>0</v>
      </c>
      <c r="W179" s="275">
        <f t="shared" si="62"/>
        <v>0</v>
      </c>
      <c r="X179" s="275">
        <f t="shared" si="62"/>
        <v>0</v>
      </c>
      <c r="Y179" s="275">
        <f t="shared" si="62"/>
        <v>0</v>
      </c>
      <c r="Z179" s="275">
        <f t="shared" si="62"/>
        <v>0</v>
      </c>
      <c r="AA179" s="275">
        <f t="shared" si="62"/>
        <v>0</v>
      </c>
      <c r="AB179" s="275">
        <f t="shared" si="62"/>
        <v>0</v>
      </c>
      <c r="AC179" s="275">
        <f t="shared" si="62"/>
        <v>0</v>
      </c>
      <c r="AD179" s="275">
        <f t="shared" si="62"/>
        <v>0</v>
      </c>
      <c r="AE179" s="276">
        <f t="shared" si="52"/>
        <v>0</v>
      </c>
    </row>
    <row r="180" spans="1:31">
      <c r="A180" s="133">
        <f t="shared" si="53"/>
        <v>164</v>
      </c>
      <c r="B180" s="134">
        <f t="shared" si="54"/>
        <v>13</v>
      </c>
      <c r="C180" s="134">
        <f t="shared" si="55"/>
        <v>8</v>
      </c>
      <c r="D180" s="135">
        <f t="shared" ca="1" si="56"/>
        <v>51227</v>
      </c>
      <c r="E180" s="150">
        <f t="shared" si="44"/>
        <v>0</v>
      </c>
      <c r="F180" s="150" t="str">
        <f t="shared" si="45"/>
        <v>Y</v>
      </c>
      <c r="G180" s="136">
        <f t="shared" si="46"/>
        <v>0</v>
      </c>
      <c r="H180" s="148">
        <f t="shared" si="50"/>
        <v>0</v>
      </c>
      <c r="I180" s="148">
        <f t="shared" si="57"/>
        <v>0</v>
      </c>
      <c r="J180" s="148">
        <f t="shared" ca="1" si="47"/>
        <v>0</v>
      </c>
      <c r="K180" s="148">
        <f t="shared" ca="1" si="58"/>
        <v>0</v>
      </c>
      <c r="L180" s="148">
        <f t="shared" si="59"/>
        <v>0</v>
      </c>
      <c r="M180" s="148">
        <f t="shared" si="48"/>
        <v>0</v>
      </c>
      <c r="N180" s="148">
        <f t="shared" si="51"/>
        <v>0</v>
      </c>
      <c r="O180" s="148"/>
      <c r="P180" s="148"/>
      <c r="Q180" s="148">
        <f t="shared" si="60"/>
        <v>0</v>
      </c>
      <c r="R180" s="148">
        <f t="shared" si="61"/>
        <v>0</v>
      </c>
      <c r="S180" s="137" t="str">
        <f t="shared" si="49"/>
        <v>Y</v>
      </c>
      <c r="T180" s="275">
        <f t="shared" si="63"/>
        <v>0</v>
      </c>
      <c r="U180" s="275">
        <f t="shared" si="62"/>
        <v>0</v>
      </c>
      <c r="V180" s="275">
        <f t="shared" si="62"/>
        <v>0</v>
      </c>
      <c r="W180" s="275">
        <f t="shared" si="62"/>
        <v>0</v>
      </c>
      <c r="X180" s="275">
        <f t="shared" si="62"/>
        <v>0</v>
      </c>
      <c r="Y180" s="275">
        <f t="shared" si="62"/>
        <v>0</v>
      </c>
      <c r="Z180" s="275">
        <f t="shared" si="62"/>
        <v>0</v>
      </c>
      <c r="AA180" s="275">
        <f t="shared" si="62"/>
        <v>0</v>
      </c>
      <c r="AB180" s="275">
        <f t="shared" si="62"/>
        <v>0</v>
      </c>
      <c r="AC180" s="275">
        <f t="shared" si="62"/>
        <v>0</v>
      </c>
      <c r="AD180" s="275">
        <f t="shared" si="62"/>
        <v>0</v>
      </c>
      <c r="AE180" s="276">
        <f t="shared" si="52"/>
        <v>0</v>
      </c>
    </row>
    <row r="181" spans="1:31">
      <c r="A181" s="133">
        <f t="shared" si="53"/>
        <v>165</v>
      </c>
      <c r="B181" s="134">
        <f t="shared" si="54"/>
        <v>13</v>
      </c>
      <c r="C181" s="134">
        <f t="shared" si="55"/>
        <v>9</v>
      </c>
      <c r="D181" s="135">
        <f t="shared" ca="1" si="56"/>
        <v>51257</v>
      </c>
      <c r="E181" s="150">
        <f t="shared" si="44"/>
        <v>0</v>
      </c>
      <c r="F181" s="150" t="str">
        <f t="shared" si="45"/>
        <v>Y</v>
      </c>
      <c r="G181" s="136">
        <f t="shared" si="46"/>
        <v>0</v>
      </c>
      <c r="H181" s="148">
        <f t="shared" si="50"/>
        <v>0</v>
      </c>
      <c r="I181" s="148">
        <f t="shared" si="57"/>
        <v>0</v>
      </c>
      <c r="J181" s="148">
        <f t="shared" ca="1" si="47"/>
        <v>0</v>
      </c>
      <c r="K181" s="148">
        <f t="shared" ca="1" si="58"/>
        <v>0</v>
      </c>
      <c r="L181" s="148">
        <f t="shared" si="59"/>
        <v>0</v>
      </c>
      <c r="M181" s="148">
        <f t="shared" si="48"/>
        <v>0</v>
      </c>
      <c r="N181" s="148">
        <f t="shared" si="51"/>
        <v>0</v>
      </c>
      <c r="O181" s="148"/>
      <c r="P181" s="148"/>
      <c r="Q181" s="148">
        <f t="shared" si="60"/>
        <v>0</v>
      </c>
      <c r="R181" s="148">
        <f t="shared" si="61"/>
        <v>0</v>
      </c>
      <c r="S181" s="137" t="str">
        <f t="shared" si="49"/>
        <v>Y</v>
      </c>
      <c r="T181" s="275">
        <f t="shared" si="63"/>
        <v>0</v>
      </c>
      <c r="U181" s="275">
        <f t="shared" si="62"/>
        <v>0</v>
      </c>
      <c r="V181" s="275">
        <f t="shared" si="62"/>
        <v>0</v>
      </c>
      <c r="W181" s="275">
        <f t="shared" si="62"/>
        <v>0</v>
      </c>
      <c r="X181" s="275">
        <f t="shared" si="62"/>
        <v>0</v>
      </c>
      <c r="Y181" s="275">
        <f t="shared" si="62"/>
        <v>0</v>
      </c>
      <c r="Z181" s="275">
        <f t="shared" si="62"/>
        <v>0</v>
      </c>
      <c r="AA181" s="275">
        <f t="shared" si="62"/>
        <v>0</v>
      </c>
      <c r="AB181" s="275">
        <f t="shared" si="62"/>
        <v>0</v>
      </c>
      <c r="AC181" s="275">
        <f t="shared" si="62"/>
        <v>0</v>
      </c>
      <c r="AD181" s="275">
        <f t="shared" si="62"/>
        <v>0</v>
      </c>
      <c r="AE181" s="276">
        <f t="shared" si="52"/>
        <v>0</v>
      </c>
    </row>
    <row r="182" spans="1:31">
      <c r="A182" s="133">
        <f t="shared" si="53"/>
        <v>166</v>
      </c>
      <c r="B182" s="134">
        <f t="shared" si="54"/>
        <v>13</v>
      </c>
      <c r="C182" s="134">
        <f t="shared" si="55"/>
        <v>10</v>
      </c>
      <c r="D182" s="135">
        <f t="shared" ca="1" si="56"/>
        <v>51288</v>
      </c>
      <c r="E182" s="150">
        <f t="shared" si="44"/>
        <v>0</v>
      </c>
      <c r="F182" s="150" t="str">
        <f t="shared" si="45"/>
        <v>Y</v>
      </c>
      <c r="G182" s="136">
        <f t="shared" si="46"/>
        <v>0</v>
      </c>
      <c r="H182" s="148">
        <f t="shared" si="50"/>
        <v>0</v>
      </c>
      <c r="I182" s="148">
        <f t="shared" si="57"/>
        <v>0</v>
      </c>
      <c r="J182" s="148">
        <f t="shared" ca="1" si="47"/>
        <v>0</v>
      </c>
      <c r="K182" s="148">
        <f t="shared" ca="1" si="58"/>
        <v>0</v>
      </c>
      <c r="L182" s="148">
        <f t="shared" si="59"/>
        <v>0</v>
      </c>
      <c r="M182" s="148">
        <f t="shared" si="48"/>
        <v>0</v>
      </c>
      <c r="N182" s="148">
        <f t="shared" si="51"/>
        <v>0</v>
      </c>
      <c r="O182" s="148"/>
      <c r="P182" s="148"/>
      <c r="Q182" s="148">
        <f t="shared" si="60"/>
        <v>0</v>
      </c>
      <c r="R182" s="148">
        <f t="shared" si="61"/>
        <v>0</v>
      </c>
      <c r="S182" s="137" t="str">
        <f t="shared" si="49"/>
        <v>Y</v>
      </c>
      <c r="T182" s="275">
        <f t="shared" si="63"/>
        <v>0</v>
      </c>
      <c r="U182" s="275">
        <f t="shared" si="62"/>
        <v>0</v>
      </c>
      <c r="V182" s="275">
        <f t="shared" si="62"/>
        <v>0</v>
      </c>
      <c r="W182" s="275">
        <f t="shared" si="62"/>
        <v>0</v>
      </c>
      <c r="X182" s="275">
        <f t="shared" si="62"/>
        <v>0</v>
      </c>
      <c r="Y182" s="275">
        <f t="shared" si="62"/>
        <v>0</v>
      </c>
      <c r="Z182" s="275">
        <f t="shared" si="62"/>
        <v>0</v>
      </c>
      <c r="AA182" s="275">
        <f t="shared" si="62"/>
        <v>0</v>
      </c>
      <c r="AB182" s="275">
        <f t="shared" si="62"/>
        <v>0</v>
      </c>
      <c r="AC182" s="275">
        <f t="shared" si="62"/>
        <v>0</v>
      </c>
      <c r="AD182" s="275">
        <f t="shared" si="62"/>
        <v>0</v>
      </c>
      <c r="AE182" s="276">
        <f t="shared" si="52"/>
        <v>0</v>
      </c>
    </row>
    <row r="183" spans="1:31">
      <c r="A183" s="133">
        <f t="shared" si="53"/>
        <v>167</v>
      </c>
      <c r="B183" s="134">
        <f t="shared" si="54"/>
        <v>13</v>
      </c>
      <c r="C183" s="134">
        <f t="shared" si="55"/>
        <v>11</v>
      </c>
      <c r="D183" s="135">
        <f t="shared" ca="1" si="56"/>
        <v>51318</v>
      </c>
      <c r="E183" s="150">
        <f t="shared" si="44"/>
        <v>0</v>
      </c>
      <c r="F183" s="150" t="str">
        <f t="shared" si="45"/>
        <v>Y</v>
      </c>
      <c r="G183" s="136">
        <f t="shared" si="46"/>
        <v>0</v>
      </c>
      <c r="H183" s="148">
        <f t="shared" si="50"/>
        <v>0</v>
      </c>
      <c r="I183" s="148">
        <f t="shared" si="57"/>
        <v>0</v>
      </c>
      <c r="J183" s="148">
        <f t="shared" ca="1" si="47"/>
        <v>0</v>
      </c>
      <c r="K183" s="148">
        <f t="shared" ca="1" si="58"/>
        <v>0</v>
      </c>
      <c r="L183" s="148">
        <f t="shared" si="59"/>
        <v>0</v>
      </c>
      <c r="M183" s="148">
        <f t="shared" si="48"/>
        <v>0</v>
      </c>
      <c r="N183" s="148">
        <f t="shared" si="51"/>
        <v>0</v>
      </c>
      <c r="O183" s="148"/>
      <c r="P183" s="148"/>
      <c r="Q183" s="148">
        <f t="shared" si="60"/>
        <v>0</v>
      </c>
      <c r="R183" s="148">
        <f t="shared" si="61"/>
        <v>0</v>
      </c>
      <c r="S183" s="137" t="str">
        <f t="shared" si="49"/>
        <v>Y</v>
      </c>
      <c r="T183" s="275">
        <f t="shared" si="63"/>
        <v>0</v>
      </c>
      <c r="U183" s="275">
        <f t="shared" si="62"/>
        <v>0</v>
      </c>
      <c r="V183" s="275">
        <f t="shared" si="62"/>
        <v>0</v>
      </c>
      <c r="W183" s="275">
        <f t="shared" si="62"/>
        <v>0</v>
      </c>
      <c r="X183" s="275">
        <f t="shared" si="62"/>
        <v>0</v>
      </c>
      <c r="Y183" s="275">
        <f t="shared" si="62"/>
        <v>0</v>
      </c>
      <c r="Z183" s="275">
        <f t="shared" si="62"/>
        <v>0</v>
      </c>
      <c r="AA183" s="275">
        <f t="shared" si="62"/>
        <v>0</v>
      </c>
      <c r="AB183" s="275">
        <f t="shared" si="62"/>
        <v>0</v>
      </c>
      <c r="AC183" s="275">
        <f t="shared" si="62"/>
        <v>0</v>
      </c>
      <c r="AD183" s="275">
        <f t="shared" si="62"/>
        <v>0</v>
      </c>
      <c r="AE183" s="276">
        <f t="shared" si="52"/>
        <v>0</v>
      </c>
    </row>
    <row r="184" spans="1:31">
      <c r="A184" s="133">
        <f t="shared" si="53"/>
        <v>168</v>
      </c>
      <c r="B184" s="134">
        <f t="shared" si="54"/>
        <v>13</v>
      </c>
      <c r="C184" s="134">
        <f t="shared" si="55"/>
        <v>12</v>
      </c>
      <c r="D184" s="135">
        <f t="shared" ca="1" si="56"/>
        <v>51349</v>
      </c>
      <c r="E184" s="150">
        <f t="shared" si="44"/>
        <v>0</v>
      </c>
      <c r="F184" s="150" t="str">
        <f t="shared" si="45"/>
        <v>Y</v>
      </c>
      <c r="G184" s="136">
        <f t="shared" si="46"/>
        <v>0</v>
      </c>
      <c r="H184" s="148">
        <f t="shared" si="50"/>
        <v>0</v>
      </c>
      <c r="I184" s="148">
        <f t="shared" si="57"/>
        <v>0</v>
      </c>
      <c r="J184" s="148">
        <f t="shared" ca="1" si="47"/>
        <v>0</v>
      </c>
      <c r="K184" s="148">
        <f t="shared" ca="1" si="58"/>
        <v>0</v>
      </c>
      <c r="L184" s="148">
        <f t="shared" si="59"/>
        <v>0</v>
      </c>
      <c r="M184" s="148">
        <f t="shared" si="48"/>
        <v>0</v>
      </c>
      <c r="N184" s="148">
        <f t="shared" si="51"/>
        <v>0</v>
      </c>
      <c r="O184" s="148"/>
      <c r="P184" s="148"/>
      <c r="Q184" s="148">
        <f t="shared" si="60"/>
        <v>0</v>
      </c>
      <c r="R184" s="148">
        <f t="shared" si="61"/>
        <v>0</v>
      </c>
      <c r="S184" s="137" t="str">
        <f t="shared" si="49"/>
        <v>Y</v>
      </c>
      <c r="T184" s="275">
        <f t="shared" si="63"/>
        <v>0</v>
      </c>
      <c r="U184" s="275">
        <f t="shared" si="62"/>
        <v>0</v>
      </c>
      <c r="V184" s="275">
        <f t="shared" si="62"/>
        <v>0</v>
      </c>
      <c r="W184" s="275">
        <f t="shared" si="62"/>
        <v>0</v>
      </c>
      <c r="X184" s="275">
        <f t="shared" si="62"/>
        <v>0</v>
      </c>
      <c r="Y184" s="275">
        <f t="shared" si="62"/>
        <v>0</v>
      </c>
      <c r="Z184" s="275">
        <f t="shared" si="62"/>
        <v>0</v>
      </c>
      <c r="AA184" s="275">
        <f t="shared" si="62"/>
        <v>0</v>
      </c>
      <c r="AB184" s="275">
        <f t="shared" si="62"/>
        <v>0</v>
      </c>
      <c r="AC184" s="275">
        <f t="shared" si="62"/>
        <v>0</v>
      </c>
      <c r="AD184" s="275">
        <f t="shared" si="62"/>
        <v>0</v>
      </c>
      <c r="AE184" s="276">
        <f t="shared" si="52"/>
        <v>0</v>
      </c>
    </row>
    <row r="185" spans="1:31">
      <c r="A185" s="133">
        <f t="shared" si="53"/>
        <v>169</v>
      </c>
      <c r="B185" s="134">
        <f t="shared" si="54"/>
        <v>14</v>
      </c>
      <c r="C185" s="134">
        <f t="shared" si="55"/>
        <v>1</v>
      </c>
      <c r="D185" s="135">
        <f t="shared" ca="1" si="56"/>
        <v>51380</v>
      </c>
      <c r="E185" s="150">
        <f t="shared" si="44"/>
        <v>0</v>
      </c>
      <c r="F185" s="150" t="str">
        <f t="shared" si="45"/>
        <v>Y</v>
      </c>
      <c r="G185" s="136">
        <f t="shared" si="46"/>
        <v>0</v>
      </c>
      <c r="H185" s="148">
        <f t="shared" si="50"/>
        <v>0</v>
      </c>
      <c r="I185" s="148">
        <f t="shared" si="57"/>
        <v>0</v>
      </c>
      <c r="J185" s="148">
        <f t="shared" ca="1" si="47"/>
        <v>0</v>
      </c>
      <c r="K185" s="148">
        <f t="shared" ca="1" si="58"/>
        <v>0</v>
      </c>
      <c r="L185" s="148">
        <f t="shared" si="59"/>
        <v>0</v>
      </c>
      <c r="M185" s="148">
        <f t="shared" si="48"/>
        <v>0</v>
      </c>
      <c r="N185" s="148">
        <f t="shared" si="51"/>
        <v>0</v>
      </c>
      <c r="O185" s="148"/>
      <c r="P185" s="148"/>
      <c r="Q185" s="148">
        <f t="shared" si="60"/>
        <v>0</v>
      </c>
      <c r="R185" s="148">
        <f t="shared" si="61"/>
        <v>0</v>
      </c>
      <c r="S185" s="137" t="str">
        <f t="shared" si="49"/>
        <v>Y</v>
      </c>
      <c r="T185" s="275">
        <f t="shared" si="63"/>
        <v>0</v>
      </c>
      <c r="U185" s="275">
        <f t="shared" si="62"/>
        <v>0</v>
      </c>
      <c r="V185" s="275">
        <f t="shared" si="62"/>
        <v>0</v>
      </c>
      <c r="W185" s="275">
        <f t="shared" si="62"/>
        <v>0</v>
      </c>
      <c r="X185" s="275">
        <f t="shared" si="62"/>
        <v>0</v>
      </c>
      <c r="Y185" s="275">
        <f t="shared" si="62"/>
        <v>0</v>
      </c>
      <c r="Z185" s="275">
        <f t="shared" si="62"/>
        <v>0</v>
      </c>
      <c r="AA185" s="275">
        <f t="shared" si="62"/>
        <v>0</v>
      </c>
      <c r="AB185" s="275">
        <f t="shared" si="62"/>
        <v>0</v>
      </c>
      <c r="AC185" s="275">
        <f t="shared" si="62"/>
        <v>0</v>
      </c>
      <c r="AD185" s="275">
        <f t="shared" si="62"/>
        <v>0</v>
      </c>
      <c r="AE185" s="276">
        <f t="shared" si="52"/>
        <v>0</v>
      </c>
    </row>
    <row r="186" spans="1:31">
      <c r="A186" s="133">
        <f t="shared" si="53"/>
        <v>170</v>
      </c>
      <c r="B186" s="134">
        <f t="shared" si="54"/>
        <v>14</v>
      </c>
      <c r="C186" s="134">
        <f t="shared" si="55"/>
        <v>2</v>
      </c>
      <c r="D186" s="135">
        <f t="shared" ca="1" si="56"/>
        <v>51410</v>
      </c>
      <c r="E186" s="150">
        <f t="shared" si="44"/>
        <v>0</v>
      </c>
      <c r="F186" s="150" t="str">
        <f t="shared" si="45"/>
        <v>Y</v>
      </c>
      <c r="G186" s="136">
        <f t="shared" si="46"/>
        <v>0</v>
      </c>
      <c r="H186" s="148">
        <f t="shared" si="50"/>
        <v>0</v>
      </c>
      <c r="I186" s="148">
        <f t="shared" si="57"/>
        <v>0</v>
      </c>
      <c r="J186" s="148">
        <f t="shared" ca="1" si="47"/>
        <v>0</v>
      </c>
      <c r="K186" s="148">
        <f t="shared" ca="1" si="58"/>
        <v>0</v>
      </c>
      <c r="L186" s="148">
        <f t="shared" si="59"/>
        <v>0</v>
      </c>
      <c r="M186" s="148">
        <f t="shared" si="48"/>
        <v>0</v>
      </c>
      <c r="N186" s="148">
        <f t="shared" si="51"/>
        <v>0</v>
      </c>
      <c r="O186" s="148"/>
      <c r="P186" s="148"/>
      <c r="Q186" s="148">
        <f t="shared" si="60"/>
        <v>0</v>
      </c>
      <c r="R186" s="148">
        <f t="shared" si="61"/>
        <v>0</v>
      </c>
      <c r="S186" s="137" t="str">
        <f t="shared" si="49"/>
        <v>Y</v>
      </c>
      <c r="T186" s="275">
        <f t="shared" si="63"/>
        <v>0</v>
      </c>
      <c r="U186" s="275">
        <f t="shared" si="62"/>
        <v>0</v>
      </c>
      <c r="V186" s="275">
        <f t="shared" si="62"/>
        <v>0</v>
      </c>
      <c r="W186" s="275">
        <f t="shared" si="62"/>
        <v>0</v>
      </c>
      <c r="X186" s="275">
        <f t="shared" si="62"/>
        <v>0</v>
      </c>
      <c r="Y186" s="275">
        <f t="shared" si="62"/>
        <v>0</v>
      </c>
      <c r="Z186" s="275">
        <f t="shared" si="62"/>
        <v>0</v>
      </c>
      <c r="AA186" s="275">
        <f t="shared" si="62"/>
        <v>0</v>
      </c>
      <c r="AB186" s="275">
        <f t="shared" si="62"/>
        <v>0</v>
      </c>
      <c r="AC186" s="275">
        <f t="shared" si="62"/>
        <v>0</v>
      </c>
      <c r="AD186" s="275">
        <f t="shared" si="62"/>
        <v>0</v>
      </c>
      <c r="AE186" s="276">
        <f t="shared" si="52"/>
        <v>0</v>
      </c>
    </row>
    <row r="187" spans="1:31">
      <c r="A187" s="133">
        <f t="shared" si="53"/>
        <v>171</v>
      </c>
      <c r="B187" s="134">
        <f t="shared" si="54"/>
        <v>14</v>
      </c>
      <c r="C187" s="134">
        <f t="shared" si="55"/>
        <v>3</v>
      </c>
      <c r="D187" s="135">
        <f t="shared" ca="1" si="56"/>
        <v>51441</v>
      </c>
      <c r="E187" s="150">
        <f t="shared" si="44"/>
        <v>0</v>
      </c>
      <c r="F187" s="150" t="str">
        <f t="shared" si="45"/>
        <v>Y</v>
      </c>
      <c r="G187" s="136">
        <f t="shared" si="46"/>
        <v>0</v>
      </c>
      <c r="H187" s="148">
        <f t="shared" si="50"/>
        <v>0</v>
      </c>
      <c r="I187" s="148">
        <f t="shared" si="57"/>
        <v>0</v>
      </c>
      <c r="J187" s="148">
        <f t="shared" ca="1" si="47"/>
        <v>0</v>
      </c>
      <c r="K187" s="148">
        <f t="shared" ca="1" si="58"/>
        <v>0</v>
      </c>
      <c r="L187" s="148">
        <f t="shared" si="59"/>
        <v>0</v>
      </c>
      <c r="M187" s="148">
        <f t="shared" si="48"/>
        <v>0</v>
      </c>
      <c r="N187" s="148">
        <f t="shared" si="51"/>
        <v>0</v>
      </c>
      <c r="O187" s="148"/>
      <c r="P187" s="148"/>
      <c r="Q187" s="148">
        <f t="shared" si="60"/>
        <v>0</v>
      </c>
      <c r="R187" s="148">
        <f t="shared" si="61"/>
        <v>0</v>
      </c>
      <c r="S187" s="137" t="str">
        <f t="shared" si="49"/>
        <v>Y</v>
      </c>
      <c r="T187" s="275">
        <f t="shared" si="63"/>
        <v>0</v>
      </c>
      <c r="U187" s="275">
        <f t="shared" si="62"/>
        <v>0</v>
      </c>
      <c r="V187" s="275">
        <f t="shared" si="62"/>
        <v>0</v>
      </c>
      <c r="W187" s="275">
        <f t="shared" si="62"/>
        <v>0</v>
      </c>
      <c r="X187" s="275">
        <f t="shared" si="62"/>
        <v>0</v>
      </c>
      <c r="Y187" s="275">
        <f t="shared" si="62"/>
        <v>0</v>
      </c>
      <c r="Z187" s="275">
        <f t="shared" si="62"/>
        <v>0</v>
      </c>
      <c r="AA187" s="275">
        <f t="shared" si="62"/>
        <v>0</v>
      </c>
      <c r="AB187" s="275">
        <f t="shared" si="62"/>
        <v>0</v>
      </c>
      <c r="AC187" s="275">
        <f t="shared" si="62"/>
        <v>0</v>
      </c>
      <c r="AD187" s="275">
        <f t="shared" si="62"/>
        <v>0</v>
      </c>
      <c r="AE187" s="276">
        <f t="shared" si="52"/>
        <v>0</v>
      </c>
    </row>
    <row r="188" spans="1:31">
      <c r="A188" s="133">
        <f t="shared" si="53"/>
        <v>172</v>
      </c>
      <c r="B188" s="134">
        <f t="shared" si="54"/>
        <v>14</v>
      </c>
      <c r="C188" s="134">
        <f t="shared" si="55"/>
        <v>4</v>
      </c>
      <c r="D188" s="135">
        <f t="shared" ca="1" si="56"/>
        <v>51471</v>
      </c>
      <c r="E188" s="150">
        <f t="shared" si="44"/>
        <v>0</v>
      </c>
      <c r="F188" s="150" t="str">
        <f t="shared" si="45"/>
        <v>Y</v>
      </c>
      <c r="G188" s="136">
        <f t="shared" si="46"/>
        <v>0</v>
      </c>
      <c r="H188" s="148">
        <f t="shared" si="50"/>
        <v>0</v>
      </c>
      <c r="I188" s="148">
        <f t="shared" si="57"/>
        <v>0</v>
      </c>
      <c r="J188" s="148">
        <f t="shared" ca="1" si="47"/>
        <v>0</v>
      </c>
      <c r="K188" s="148">
        <f t="shared" ca="1" si="58"/>
        <v>0</v>
      </c>
      <c r="L188" s="148">
        <f t="shared" si="59"/>
        <v>0</v>
      </c>
      <c r="M188" s="148">
        <f t="shared" si="48"/>
        <v>0</v>
      </c>
      <c r="N188" s="148">
        <f t="shared" si="51"/>
        <v>0</v>
      </c>
      <c r="O188" s="148"/>
      <c r="P188" s="148"/>
      <c r="Q188" s="148">
        <f t="shared" si="60"/>
        <v>0</v>
      </c>
      <c r="R188" s="148">
        <f t="shared" si="61"/>
        <v>0</v>
      </c>
      <c r="S188" s="137" t="str">
        <f t="shared" si="49"/>
        <v>Y</v>
      </c>
      <c r="T188" s="275">
        <f t="shared" si="63"/>
        <v>0</v>
      </c>
      <c r="U188" s="275">
        <f t="shared" si="62"/>
        <v>0</v>
      </c>
      <c r="V188" s="275">
        <f t="shared" si="62"/>
        <v>0</v>
      </c>
      <c r="W188" s="275">
        <f t="shared" si="62"/>
        <v>0</v>
      </c>
      <c r="X188" s="275">
        <f t="shared" si="62"/>
        <v>0</v>
      </c>
      <c r="Y188" s="275">
        <f t="shared" si="62"/>
        <v>0</v>
      </c>
      <c r="Z188" s="275">
        <f t="shared" si="62"/>
        <v>0</v>
      </c>
      <c r="AA188" s="275">
        <f t="shared" si="62"/>
        <v>0</v>
      </c>
      <c r="AB188" s="275">
        <f t="shared" si="62"/>
        <v>0</v>
      </c>
      <c r="AC188" s="275">
        <f t="shared" si="62"/>
        <v>0</v>
      </c>
      <c r="AD188" s="275">
        <f t="shared" si="62"/>
        <v>0</v>
      </c>
      <c r="AE188" s="276">
        <f t="shared" si="52"/>
        <v>0</v>
      </c>
    </row>
    <row r="189" spans="1:31">
      <c r="A189" s="133">
        <f t="shared" si="53"/>
        <v>173</v>
      </c>
      <c r="B189" s="134">
        <f t="shared" si="54"/>
        <v>14</v>
      </c>
      <c r="C189" s="134">
        <f t="shared" si="55"/>
        <v>5</v>
      </c>
      <c r="D189" s="135">
        <f t="shared" ca="1" si="56"/>
        <v>51502</v>
      </c>
      <c r="E189" s="150">
        <f t="shared" si="44"/>
        <v>0</v>
      </c>
      <c r="F189" s="150" t="str">
        <f t="shared" si="45"/>
        <v>Y</v>
      </c>
      <c r="G189" s="136">
        <f t="shared" si="46"/>
        <v>0</v>
      </c>
      <c r="H189" s="148">
        <f t="shared" si="50"/>
        <v>0</v>
      </c>
      <c r="I189" s="148">
        <f t="shared" si="57"/>
        <v>0</v>
      </c>
      <c r="J189" s="148">
        <f t="shared" ca="1" si="47"/>
        <v>0</v>
      </c>
      <c r="K189" s="148">
        <f t="shared" ca="1" si="58"/>
        <v>0</v>
      </c>
      <c r="L189" s="148">
        <f t="shared" si="59"/>
        <v>0</v>
      </c>
      <c r="M189" s="148">
        <f t="shared" si="48"/>
        <v>0</v>
      </c>
      <c r="N189" s="148">
        <f t="shared" si="51"/>
        <v>0</v>
      </c>
      <c r="O189" s="148"/>
      <c r="P189" s="148"/>
      <c r="Q189" s="148">
        <f t="shared" si="60"/>
        <v>0</v>
      </c>
      <c r="R189" s="148">
        <f t="shared" si="61"/>
        <v>0</v>
      </c>
      <c r="S189" s="137" t="str">
        <f t="shared" si="49"/>
        <v>Y</v>
      </c>
      <c r="T189" s="275">
        <f t="shared" si="63"/>
        <v>0</v>
      </c>
      <c r="U189" s="275">
        <f t="shared" si="62"/>
        <v>0</v>
      </c>
      <c r="V189" s="275">
        <f t="shared" si="62"/>
        <v>0</v>
      </c>
      <c r="W189" s="275">
        <f t="shared" si="62"/>
        <v>0</v>
      </c>
      <c r="X189" s="275">
        <f t="shared" si="62"/>
        <v>0</v>
      </c>
      <c r="Y189" s="275">
        <f t="shared" si="62"/>
        <v>0</v>
      </c>
      <c r="Z189" s="275">
        <f t="shared" si="62"/>
        <v>0</v>
      </c>
      <c r="AA189" s="275">
        <f t="shared" si="62"/>
        <v>0</v>
      </c>
      <c r="AB189" s="275">
        <f t="shared" si="62"/>
        <v>0</v>
      </c>
      <c r="AC189" s="275">
        <f t="shared" si="62"/>
        <v>0</v>
      </c>
      <c r="AD189" s="275">
        <f t="shared" si="62"/>
        <v>0</v>
      </c>
      <c r="AE189" s="276">
        <f t="shared" si="52"/>
        <v>0</v>
      </c>
    </row>
    <row r="190" spans="1:31">
      <c r="A190" s="133">
        <f t="shared" si="53"/>
        <v>174</v>
      </c>
      <c r="B190" s="134">
        <f t="shared" si="54"/>
        <v>14</v>
      </c>
      <c r="C190" s="134">
        <f t="shared" si="55"/>
        <v>6</v>
      </c>
      <c r="D190" s="135">
        <f t="shared" ca="1" si="56"/>
        <v>51533</v>
      </c>
      <c r="E190" s="150">
        <f t="shared" si="44"/>
        <v>0</v>
      </c>
      <c r="F190" s="150" t="str">
        <f t="shared" si="45"/>
        <v>Y</v>
      </c>
      <c r="G190" s="136">
        <f t="shared" si="46"/>
        <v>0</v>
      </c>
      <c r="H190" s="148">
        <f t="shared" si="50"/>
        <v>0</v>
      </c>
      <c r="I190" s="148">
        <f t="shared" si="57"/>
        <v>0</v>
      </c>
      <c r="J190" s="148">
        <f t="shared" ca="1" si="47"/>
        <v>0</v>
      </c>
      <c r="K190" s="148">
        <f t="shared" ca="1" si="58"/>
        <v>0</v>
      </c>
      <c r="L190" s="148">
        <f t="shared" si="59"/>
        <v>0</v>
      </c>
      <c r="M190" s="148">
        <f t="shared" si="48"/>
        <v>0</v>
      </c>
      <c r="N190" s="148">
        <f t="shared" si="51"/>
        <v>0</v>
      </c>
      <c r="O190" s="148"/>
      <c r="P190" s="148"/>
      <c r="Q190" s="148">
        <f t="shared" si="60"/>
        <v>0</v>
      </c>
      <c r="R190" s="148">
        <f t="shared" si="61"/>
        <v>0</v>
      </c>
      <c r="S190" s="137" t="str">
        <f t="shared" si="49"/>
        <v>Y</v>
      </c>
      <c r="T190" s="275">
        <f t="shared" si="63"/>
        <v>0</v>
      </c>
      <c r="U190" s="275">
        <f t="shared" si="62"/>
        <v>0</v>
      </c>
      <c r="V190" s="275">
        <f t="shared" si="62"/>
        <v>0</v>
      </c>
      <c r="W190" s="275">
        <f t="shared" si="62"/>
        <v>0</v>
      </c>
      <c r="X190" s="275">
        <f t="shared" si="62"/>
        <v>0</v>
      </c>
      <c r="Y190" s="275">
        <f t="shared" si="62"/>
        <v>0</v>
      </c>
      <c r="Z190" s="275">
        <f t="shared" si="62"/>
        <v>0</v>
      </c>
      <c r="AA190" s="275">
        <f t="shared" si="62"/>
        <v>0</v>
      </c>
      <c r="AB190" s="275">
        <f t="shared" si="62"/>
        <v>0</v>
      </c>
      <c r="AC190" s="275">
        <f t="shared" si="62"/>
        <v>0</v>
      </c>
      <c r="AD190" s="275">
        <f t="shared" si="62"/>
        <v>0</v>
      </c>
      <c r="AE190" s="276">
        <f t="shared" si="52"/>
        <v>0</v>
      </c>
    </row>
    <row r="191" spans="1:31">
      <c r="A191" s="133">
        <f t="shared" si="53"/>
        <v>175</v>
      </c>
      <c r="B191" s="134">
        <f t="shared" si="54"/>
        <v>14</v>
      </c>
      <c r="C191" s="134">
        <f t="shared" si="55"/>
        <v>7</v>
      </c>
      <c r="D191" s="135">
        <f t="shared" ca="1" si="56"/>
        <v>51561</v>
      </c>
      <c r="E191" s="150">
        <f t="shared" si="44"/>
        <v>0</v>
      </c>
      <c r="F191" s="150" t="str">
        <f t="shared" si="45"/>
        <v>Y</v>
      </c>
      <c r="G191" s="136">
        <f t="shared" si="46"/>
        <v>0</v>
      </c>
      <c r="H191" s="148">
        <f t="shared" si="50"/>
        <v>0</v>
      </c>
      <c r="I191" s="148">
        <f t="shared" si="57"/>
        <v>0</v>
      </c>
      <c r="J191" s="148">
        <f t="shared" ca="1" si="47"/>
        <v>0</v>
      </c>
      <c r="K191" s="148">
        <f t="shared" ca="1" si="58"/>
        <v>0</v>
      </c>
      <c r="L191" s="148">
        <f t="shared" si="59"/>
        <v>0</v>
      </c>
      <c r="M191" s="148">
        <f t="shared" si="48"/>
        <v>0</v>
      </c>
      <c r="N191" s="148">
        <f t="shared" si="51"/>
        <v>0</v>
      </c>
      <c r="O191" s="148"/>
      <c r="P191" s="148"/>
      <c r="Q191" s="148">
        <f t="shared" si="60"/>
        <v>0</v>
      </c>
      <c r="R191" s="148">
        <f t="shared" si="61"/>
        <v>0</v>
      </c>
      <c r="S191" s="137" t="str">
        <f t="shared" si="49"/>
        <v>Y</v>
      </c>
      <c r="T191" s="275">
        <f t="shared" si="63"/>
        <v>0</v>
      </c>
      <c r="U191" s="275">
        <f t="shared" si="62"/>
        <v>0</v>
      </c>
      <c r="V191" s="275">
        <f t="shared" si="62"/>
        <v>0</v>
      </c>
      <c r="W191" s="275">
        <f t="shared" si="62"/>
        <v>0</v>
      </c>
      <c r="X191" s="275">
        <f t="shared" si="62"/>
        <v>0</v>
      </c>
      <c r="Y191" s="275">
        <f t="shared" si="62"/>
        <v>0</v>
      </c>
      <c r="Z191" s="275">
        <f t="shared" si="62"/>
        <v>0</v>
      </c>
      <c r="AA191" s="275">
        <f t="shared" si="62"/>
        <v>0</v>
      </c>
      <c r="AB191" s="275">
        <f t="shared" si="62"/>
        <v>0</v>
      </c>
      <c r="AC191" s="275">
        <f t="shared" si="62"/>
        <v>0</v>
      </c>
      <c r="AD191" s="275">
        <f t="shared" si="62"/>
        <v>0</v>
      </c>
      <c r="AE191" s="276">
        <f t="shared" si="52"/>
        <v>0</v>
      </c>
    </row>
    <row r="192" spans="1:31">
      <c r="A192" s="133">
        <f t="shared" si="53"/>
        <v>176</v>
      </c>
      <c r="B192" s="134">
        <f t="shared" si="54"/>
        <v>14</v>
      </c>
      <c r="C192" s="134">
        <f t="shared" si="55"/>
        <v>8</v>
      </c>
      <c r="D192" s="135">
        <f t="shared" ca="1" si="56"/>
        <v>51592</v>
      </c>
      <c r="E192" s="150">
        <f t="shared" si="44"/>
        <v>0</v>
      </c>
      <c r="F192" s="150" t="str">
        <f t="shared" si="45"/>
        <v>Y</v>
      </c>
      <c r="G192" s="136">
        <f t="shared" si="46"/>
        <v>0</v>
      </c>
      <c r="H192" s="148">
        <f t="shared" si="50"/>
        <v>0</v>
      </c>
      <c r="I192" s="148">
        <f t="shared" si="57"/>
        <v>0</v>
      </c>
      <c r="J192" s="148">
        <f t="shared" ca="1" si="47"/>
        <v>0</v>
      </c>
      <c r="K192" s="148">
        <f t="shared" ca="1" si="58"/>
        <v>0</v>
      </c>
      <c r="L192" s="148">
        <f t="shared" si="59"/>
        <v>0</v>
      </c>
      <c r="M192" s="148">
        <f t="shared" si="48"/>
        <v>0</v>
      </c>
      <c r="N192" s="148">
        <f t="shared" si="51"/>
        <v>0</v>
      </c>
      <c r="O192" s="148"/>
      <c r="P192" s="148"/>
      <c r="Q192" s="148">
        <f t="shared" si="60"/>
        <v>0</v>
      </c>
      <c r="R192" s="148">
        <f t="shared" si="61"/>
        <v>0</v>
      </c>
      <c r="S192" s="137" t="str">
        <f t="shared" si="49"/>
        <v>Y</v>
      </c>
      <c r="T192" s="275">
        <f t="shared" si="63"/>
        <v>0</v>
      </c>
      <c r="U192" s="275">
        <f t="shared" si="62"/>
        <v>0</v>
      </c>
      <c r="V192" s="275">
        <f t="shared" si="62"/>
        <v>0</v>
      </c>
      <c r="W192" s="275">
        <f t="shared" si="62"/>
        <v>0</v>
      </c>
      <c r="X192" s="275">
        <f t="shared" si="62"/>
        <v>0</v>
      </c>
      <c r="Y192" s="275">
        <f t="shared" si="62"/>
        <v>0</v>
      </c>
      <c r="Z192" s="275">
        <f t="shared" si="62"/>
        <v>0</v>
      </c>
      <c r="AA192" s="275">
        <f t="shared" si="62"/>
        <v>0</v>
      </c>
      <c r="AB192" s="275">
        <f t="shared" si="62"/>
        <v>0</v>
      </c>
      <c r="AC192" s="275">
        <f t="shared" si="62"/>
        <v>0</v>
      </c>
      <c r="AD192" s="275">
        <f t="shared" si="62"/>
        <v>0</v>
      </c>
      <c r="AE192" s="276">
        <f t="shared" si="52"/>
        <v>0</v>
      </c>
    </row>
    <row r="193" spans="1:31">
      <c r="A193" s="133">
        <f t="shared" si="53"/>
        <v>177</v>
      </c>
      <c r="B193" s="134">
        <f t="shared" si="54"/>
        <v>14</v>
      </c>
      <c r="C193" s="134">
        <f t="shared" si="55"/>
        <v>9</v>
      </c>
      <c r="D193" s="135">
        <f t="shared" ca="1" si="56"/>
        <v>51622</v>
      </c>
      <c r="E193" s="150">
        <f t="shared" si="44"/>
        <v>0</v>
      </c>
      <c r="F193" s="150" t="str">
        <f t="shared" si="45"/>
        <v>Y</v>
      </c>
      <c r="G193" s="136">
        <f t="shared" si="46"/>
        <v>0</v>
      </c>
      <c r="H193" s="148">
        <f t="shared" si="50"/>
        <v>0</v>
      </c>
      <c r="I193" s="148">
        <f t="shared" si="57"/>
        <v>0</v>
      </c>
      <c r="J193" s="148">
        <f t="shared" ca="1" si="47"/>
        <v>0</v>
      </c>
      <c r="K193" s="148">
        <f t="shared" ca="1" si="58"/>
        <v>0</v>
      </c>
      <c r="L193" s="148">
        <f t="shared" si="59"/>
        <v>0</v>
      </c>
      <c r="M193" s="148">
        <f t="shared" si="48"/>
        <v>0</v>
      </c>
      <c r="N193" s="148">
        <f t="shared" si="51"/>
        <v>0</v>
      </c>
      <c r="O193" s="148"/>
      <c r="P193" s="148"/>
      <c r="Q193" s="148">
        <f t="shared" si="60"/>
        <v>0</v>
      </c>
      <c r="R193" s="148">
        <f t="shared" si="61"/>
        <v>0</v>
      </c>
      <c r="S193" s="137" t="str">
        <f t="shared" si="49"/>
        <v>Y</v>
      </c>
      <c r="T193" s="275">
        <f t="shared" si="63"/>
        <v>0</v>
      </c>
      <c r="U193" s="275">
        <f t="shared" si="62"/>
        <v>0</v>
      </c>
      <c r="V193" s="275">
        <f t="shared" ref="U193:AD208" si="64">MAX(0,MIN(MAX(0,$M193),V$7)-V$6)</f>
        <v>0</v>
      </c>
      <c r="W193" s="275">
        <f t="shared" si="64"/>
        <v>0</v>
      </c>
      <c r="X193" s="275">
        <f t="shared" si="64"/>
        <v>0</v>
      </c>
      <c r="Y193" s="275">
        <f t="shared" si="64"/>
        <v>0</v>
      </c>
      <c r="Z193" s="275">
        <f t="shared" si="64"/>
        <v>0</v>
      </c>
      <c r="AA193" s="275">
        <f t="shared" si="64"/>
        <v>0</v>
      </c>
      <c r="AB193" s="275">
        <f t="shared" si="64"/>
        <v>0</v>
      </c>
      <c r="AC193" s="275">
        <f t="shared" si="64"/>
        <v>0</v>
      </c>
      <c r="AD193" s="275">
        <f t="shared" si="64"/>
        <v>0</v>
      </c>
      <c r="AE193" s="276">
        <f t="shared" si="52"/>
        <v>0</v>
      </c>
    </row>
    <row r="194" spans="1:31">
      <c r="A194" s="133">
        <f t="shared" si="53"/>
        <v>178</v>
      </c>
      <c r="B194" s="134">
        <f t="shared" si="54"/>
        <v>14</v>
      </c>
      <c r="C194" s="134">
        <f t="shared" si="55"/>
        <v>10</v>
      </c>
      <c r="D194" s="135">
        <f t="shared" ca="1" si="56"/>
        <v>51653</v>
      </c>
      <c r="E194" s="150">
        <f t="shared" si="44"/>
        <v>0</v>
      </c>
      <c r="F194" s="150" t="str">
        <f t="shared" si="45"/>
        <v>Y</v>
      </c>
      <c r="G194" s="136">
        <f t="shared" si="46"/>
        <v>0</v>
      </c>
      <c r="H194" s="148">
        <f t="shared" si="50"/>
        <v>0</v>
      </c>
      <c r="I194" s="148">
        <f t="shared" si="57"/>
        <v>0</v>
      </c>
      <c r="J194" s="148">
        <f t="shared" ca="1" si="47"/>
        <v>0</v>
      </c>
      <c r="K194" s="148">
        <f t="shared" ca="1" si="58"/>
        <v>0</v>
      </c>
      <c r="L194" s="148">
        <f t="shared" si="59"/>
        <v>0</v>
      </c>
      <c r="M194" s="148">
        <f t="shared" si="48"/>
        <v>0</v>
      </c>
      <c r="N194" s="148">
        <f t="shared" si="51"/>
        <v>0</v>
      </c>
      <c r="O194" s="148"/>
      <c r="P194" s="148"/>
      <c r="Q194" s="148">
        <f t="shared" si="60"/>
        <v>0</v>
      </c>
      <c r="R194" s="148">
        <f t="shared" si="61"/>
        <v>0</v>
      </c>
      <c r="S194" s="137" t="str">
        <f t="shared" si="49"/>
        <v>Y</v>
      </c>
      <c r="T194" s="275">
        <f t="shared" si="63"/>
        <v>0</v>
      </c>
      <c r="U194" s="275">
        <f t="shared" si="64"/>
        <v>0</v>
      </c>
      <c r="V194" s="275">
        <f t="shared" si="64"/>
        <v>0</v>
      </c>
      <c r="W194" s="275">
        <f t="shared" si="64"/>
        <v>0</v>
      </c>
      <c r="X194" s="275">
        <f t="shared" si="64"/>
        <v>0</v>
      </c>
      <c r="Y194" s="275">
        <f t="shared" si="64"/>
        <v>0</v>
      </c>
      <c r="Z194" s="275">
        <f t="shared" si="64"/>
        <v>0</v>
      </c>
      <c r="AA194" s="275">
        <f t="shared" si="64"/>
        <v>0</v>
      </c>
      <c r="AB194" s="275">
        <f t="shared" si="64"/>
        <v>0</v>
      </c>
      <c r="AC194" s="275">
        <f t="shared" si="64"/>
        <v>0</v>
      </c>
      <c r="AD194" s="275">
        <f t="shared" si="64"/>
        <v>0</v>
      </c>
      <c r="AE194" s="276">
        <f t="shared" si="52"/>
        <v>0</v>
      </c>
    </row>
    <row r="195" spans="1:31">
      <c r="A195" s="133">
        <f t="shared" si="53"/>
        <v>179</v>
      </c>
      <c r="B195" s="134">
        <f t="shared" si="54"/>
        <v>14</v>
      </c>
      <c r="C195" s="134">
        <f t="shared" si="55"/>
        <v>11</v>
      </c>
      <c r="D195" s="135">
        <f t="shared" ca="1" si="56"/>
        <v>51683</v>
      </c>
      <c r="E195" s="150">
        <f t="shared" si="44"/>
        <v>0</v>
      </c>
      <c r="F195" s="150" t="str">
        <f t="shared" si="45"/>
        <v>Y</v>
      </c>
      <c r="G195" s="136">
        <f t="shared" si="46"/>
        <v>0</v>
      </c>
      <c r="H195" s="148">
        <f t="shared" si="50"/>
        <v>0</v>
      </c>
      <c r="I195" s="148">
        <f t="shared" si="57"/>
        <v>0</v>
      </c>
      <c r="J195" s="148">
        <f t="shared" ca="1" si="47"/>
        <v>0</v>
      </c>
      <c r="K195" s="148">
        <f t="shared" ca="1" si="58"/>
        <v>0</v>
      </c>
      <c r="L195" s="148">
        <f t="shared" si="59"/>
        <v>0</v>
      </c>
      <c r="M195" s="148">
        <f t="shared" si="48"/>
        <v>0</v>
      </c>
      <c r="N195" s="148">
        <f t="shared" si="51"/>
        <v>0</v>
      </c>
      <c r="O195" s="148"/>
      <c r="P195" s="148"/>
      <c r="Q195" s="148">
        <f t="shared" si="60"/>
        <v>0</v>
      </c>
      <c r="R195" s="148">
        <f t="shared" si="61"/>
        <v>0</v>
      </c>
      <c r="S195" s="137" t="str">
        <f t="shared" si="49"/>
        <v>Y</v>
      </c>
      <c r="T195" s="275">
        <f t="shared" si="63"/>
        <v>0</v>
      </c>
      <c r="U195" s="275">
        <f t="shared" si="64"/>
        <v>0</v>
      </c>
      <c r="V195" s="275">
        <f t="shared" si="64"/>
        <v>0</v>
      </c>
      <c r="W195" s="275">
        <f t="shared" si="64"/>
        <v>0</v>
      </c>
      <c r="X195" s="275">
        <f t="shared" si="64"/>
        <v>0</v>
      </c>
      <c r="Y195" s="275">
        <f t="shared" si="64"/>
        <v>0</v>
      </c>
      <c r="Z195" s="275">
        <f t="shared" si="64"/>
        <v>0</v>
      </c>
      <c r="AA195" s="275">
        <f t="shared" si="64"/>
        <v>0</v>
      </c>
      <c r="AB195" s="275">
        <f t="shared" si="64"/>
        <v>0</v>
      </c>
      <c r="AC195" s="275">
        <f t="shared" si="64"/>
        <v>0</v>
      </c>
      <c r="AD195" s="275">
        <f t="shared" si="64"/>
        <v>0</v>
      </c>
      <c r="AE195" s="276">
        <f t="shared" si="52"/>
        <v>0</v>
      </c>
    </row>
    <row r="196" spans="1:31">
      <c r="A196" s="133">
        <f t="shared" si="53"/>
        <v>180</v>
      </c>
      <c r="B196" s="134">
        <f t="shared" si="54"/>
        <v>14</v>
      </c>
      <c r="C196" s="134">
        <f t="shared" si="55"/>
        <v>12</v>
      </c>
      <c r="D196" s="135">
        <f t="shared" ca="1" si="56"/>
        <v>51714</v>
      </c>
      <c r="E196" s="150">
        <f t="shared" si="44"/>
        <v>0</v>
      </c>
      <c r="F196" s="150" t="str">
        <f t="shared" si="45"/>
        <v>Y</v>
      </c>
      <c r="G196" s="136">
        <f t="shared" si="46"/>
        <v>0</v>
      </c>
      <c r="H196" s="148">
        <f t="shared" si="50"/>
        <v>0</v>
      </c>
      <c r="I196" s="148">
        <f t="shared" si="57"/>
        <v>0</v>
      </c>
      <c r="J196" s="148">
        <f t="shared" ca="1" si="47"/>
        <v>0</v>
      </c>
      <c r="K196" s="148">
        <f t="shared" ca="1" si="58"/>
        <v>0</v>
      </c>
      <c r="L196" s="148">
        <f t="shared" si="59"/>
        <v>0</v>
      </c>
      <c r="M196" s="148">
        <f t="shared" si="48"/>
        <v>0</v>
      </c>
      <c r="N196" s="148">
        <f t="shared" si="51"/>
        <v>0</v>
      </c>
      <c r="O196" s="148"/>
      <c r="P196" s="148"/>
      <c r="Q196" s="148">
        <f t="shared" si="60"/>
        <v>0</v>
      </c>
      <c r="R196" s="148">
        <f t="shared" si="61"/>
        <v>0</v>
      </c>
      <c r="S196" s="137" t="str">
        <f t="shared" si="49"/>
        <v>Y</v>
      </c>
      <c r="T196" s="275">
        <f t="shared" si="63"/>
        <v>0</v>
      </c>
      <c r="U196" s="275">
        <f t="shared" si="64"/>
        <v>0</v>
      </c>
      <c r="V196" s="275">
        <f t="shared" si="64"/>
        <v>0</v>
      </c>
      <c r="W196" s="275">
        <f t="shared" si="64"/>
        <v>0</v>
      </c>
      <c r="X196" s="275">
        <f t="shared" si="64"/>
        <v>0</v>
      </c>
      <c r="Y196" s="275">
        <f t="shared" si="64"/>
        <v>0</v>
      </c>
      <c r="Z196" s="275">
        <f t="shared" si="64"/>
        <v>0</v>
      </c>
      <c r="AA196" s="275">
        <f t="shared" si="64"/>
        <v>0</v>
      </c>
      <c r="AB196" s="275">
        <f t="shared" si="64"/>
        <v>0</v>
      </c>
      <c r="AC196" s="275">
        <f t="shared" si="64"/>
        <v>0</v>
      </c>
      <c r="AD196" s="275">
        <f t="shared" si="64"/>
        <v>0</v>
      </c>
      <c r="AE196" s="276">
        <f t="shared" si="52"/>
        <v>0</v>
      </c>
    </row>
    <row r="197" spans="1:31">
      <c r="A197" s="133">
        <f t="shared" si="53"/>
        <v>181</v>
      </c>
      <c r="B197" s="134">
        <f t="shared" si="54"/>
        <v>15</v>
      </c>
      <c r="C197" s="134">
        <f t="shared" si="55"/>
        <v>1</v>
      </c>
      <c r="D197" s="135">
        <f t="shared" ca="1" si="56"/>
        <v>51745</v>
      </c>
      <c r="E197" s="150">
        <f t="shared" si="44"/>
        <v>0</v>
      </c>
      <c r="F197" s="150" t="str">
        <f t="shared" si="45"/>
        <v>Y</v>
      </c>
      <c r="G197" s="136">
        <f t="shared" si="46"/>
        <v>0</v>
      </c>
      <c r="H197" s="148">
        <f t="shared" si="50"/>
        <v>0</v>
      </c>
      <c r="I197" s="148">
        <f t="shared" si="57"/>
        <v>0</v>
      </c>
      <c r="J197" s="148">
        <f t="shared" ca="1" si="47"/>
        <v>0</v>
      </c>
      <c r="K197" s="148">
        <f t="shared" ca="1" si="58"/>
        <v>0</v>
      </c>
      <c r="L197" s="148">
        <f t="shared" si="59"/>
        <v>0</v>
      </c>
      <c r="M197" s="148">
        <f t="shared" si="48"/>
        <v>0</v>
      </c>
      <c r="N197" s="148">
        <f t="shared" si="51"/>
        <v>0</v>
      </c>
      <c r="O197" s="148"/>
      <c r="P197" s="148"/>
      <c r="Q197" s="148">
        <f t="shared" si="60"/>
        <v>0</v>
      </c>
      <c r="R197" s="148">
        <f t="shared" si="61"/>
        <v>0</v>
      </c>
      <c r="S197" s="137" t="str">
        <f t="shared" si="49"/>
        <v>Y</v>
      </c>
      <c r="T197" s="275">
        <f>MAX(0,MIN(MAX(0,$M197),T$7)-T$6)</f>
        <v>0</v>
      </c>
      <c r="U197" s="275">
        <f t="shared" si="64"/>
        <v>0</v>
      </c>
      <c r="V197" s="275">
        <f t="shared" si="64"/>
        <v>0</v>
      </c>
      <c r="W197" s="275">
        <f t="shared" si="64"/>
        <v>0</v>
      </c>
      <c r="X197" s="275">
        <f t="shared" si="64"/>
        <v>0</v>
      </c>
      <c r="Y197" s="275">
        <f t="shared" si="64"/>
        <v>0</v>
      </c>
      <c r="Z197" s="275">
        <f t="shared" si="64"/>
        <v>0</v>
      </c>
      <c r="AA197" s="275">
        <f t="shared" si="64"/>
        <v>0</v>
      </c>
      <c r="AB197" s="275">
        <f t="shared" si="64"/>
        <v>0</v>
      </c>
      <c r="AC197" s="275">
        <f t="shared" si="64"/>
        <v>0</v>
      </c>
      <c r="AD197" s="275">
        <f t="shared" si="64"/>
        <v>0</v>
      </c>
      <c r="AE197" s="276">
        <f t="shared" si="52"/>
        <v>0</v>
      </c>
    </row>
    <row r="198" spans="1:31">
      <c r="A198" s="133">
        <f t="shared" si="53"/>
        <v>182</v>
      </c>
      <c r="B198" s="134">
        <f t="shared" si="54"/>
        <v>15</v>
      </c>
      <c r="C198" s="134">
        <f t="shared" si="55"/>
        <v>2</v>
      </c>
      <c r="D198" s="135">
        <f t="shared" ca="1" si="56"/>
        <v>51775</v>
      </c>
      <c r="E198" s="150">
        <f t="shared" si="44"/>
        <v>0</v>
      </c>
      <c r="F198" s="150" t="str">
        <f t="shared" si="45"/>
        <v>Y</v>
      </c>
      <c r="G198" s="136">
        <f t="shared" si="46"/>
        <v>0</v>
      </c>
      <c r="H198" s="148">
        <f t="shared" si="50"/>
        <v>0</v>
      </c>
      <c r="I198" s="148">
        <f t="shared" si="57"/>
        <v>0</v>
      </c>
      <c r="J198" s="148">
        <f t="shared" ca="1" si="47"/>
        <v>0</v>
      </c>
      <c r="K198" s="148">
        <f t="shared" ca="1" si="58"/>
        <v>0</v>
      </c>
      <c r="L198" s="148">
        <f t="shared" si="59"/>
        <v>0</v>
      </c>
      <c r="M198" s="148">
        <f t="shared" si="48"/>
        <v>0</v>
      </c>
      <c r="N198" s="148">
        <f t="shared" si="51"/>
        <v>0</v>
      </c>
      <c r="O198" s="148"/>
      <c r="P198" s="148"/>
      <c r="Q198" s="148">
        <f t="shared" si="60"/>
        <v>0</v>
      </c>
      <c r="R198" s="148">
        <f t="shared" si="61"/>
        <v>0</v>
      </c>
      <c r="S198" s="137" t="str">
        <f t="shared" si="49"/>
        <v>Y</v>
      </c>
      <c r="T198" s="275">
        <f>MAX(0,MIN(MAX(0,$M198),T$7)-T$6)</f>
        <v>0</v>
      </c>
      <c r="U198" s="275">
        <f t="shared" si="64"/>
        <v>0</v>
      </c>
      <c r="V198" s="275">
        <f t="shared" si="64"/>
        <v>0</v>
      </c>
      <c r="W198" s="275">
        <f t="shared" si="64"/>
        <v>0</v>
      </c>
      <c r="X198" s="275">
        <f t="shared" si="64"/>
        <v>0</v>
      </c>
      <c r="Y198" s="275">
        <f t="shared" si="64"/>
        <v>0</v>
      </c>
      <c r="Z198" s="275">
        <f t="shared" si="64"/>
        <v>0</v>
      </c>
      <c r="AA198" s="275">
        <f t="shared" si="64"/>
        <v>0</v>
      </c>
      <c r="AB198" s="275">
        <f t="shared" si="64"/>
        <v>0</v>
      </c>
      <c r="AC198" s="275">
        <f t="shared" si="64"/>
        <v>0</v>
      </c>
      <c r="AD198" s="275">
        <f t="shared" si="64"/>
        <v>0</v>
      </c>
      <c r="AE198" s="276">
        <f t="shared" si="52"/>
        <v>0</v>
      </c>
    </row>
    <row r="199" spans="1:31">
      <c r="A199" s="133">
        <f t="shared" si="53"/>
        <v>183</v>
      </c>
      <c r="B199" s="134">
        <f t="shared" si="54"/>
        <v>15</v>
      </c>
      <c r="C199" s="134">
        <f t="shared" si="55"/>
        <v>3</v>
      </c>
      <c r="D199" s="135">
        <f t="shared" ca="1" si="56"/>
        <v>51806</v>
      </c>
      <c r="E199" s="150">
        <f t="shared" si="44"/>
        <v>0</v>
      </c>
      <c r="F199" s="150" t="str">
        <f t="shared" si="45"/>
        <v>Y</v>
      </c>
      <c r="G199" s="136">
        <f t="shared" si="46"/>
        <v>0</v>
      </c>
      <c r="H199" s="148">
        <f t="shared" si="50"/>
        <v>0</v>
      </c>
      <c r="I199" s="148">
        <f t="shared" si="57"/>
        <v>0</v>
      </c>
      <c r="J199" s="148">
        <f t="shared" ca="1" si="47"/>
        <v>0</v>
      </c>
      <c r="K199" s="148">
        <f t="shared" ca="1" si="58"/>
        <v>0</v>
      </c>
      <c r="L199" s="148">
        <f t="shared" si="59"/>
        <v>0</v>
      </c>
      <c r="M199" s="148">
        <f t="shared" si="48"/>
        <v>0</v>
      </c>
      <c r="N199" s="148">
        <f t="shared" si="51"/>
        <v>0</v>
      </c>
      <c r="O199" s="148"/>
      <c r="P199" s="148"/>
      <c r="Q199" s="148">
        <f t="shared" si="60"/>
        <v>0</v>
      </c>
      <c r="R199" s="148">
        <f t="shared" si="61"/>
        <v>0</v>
      </c>
      <c r="S199" s="137" t="str">
        <f t="shared" si="49"/>
        <v>Y</v>
      </c>
      <c r="T199" s="275">
        <f t="shared" ref="T199:AD231" si="65">MAX(0,MIN(MAX(0,$M199),T$7)-T$6)</f>
        <v>0</v>
      </c>
      <c r="U199" s="275">
        <f t="shared" si="64"/>
        <v>0</v>
      </c>
      <c r="V199" s="275">
        <f t="shared" si="64"/>
        <v>0</v>
      </c>
      <c r="W199" s="275">
        <f t="shared" si="64"/>
        <v>0</v>
      </c>
      <c r="X199" s="275">
        <f t="shared" si="64"/>
        <v>0</v>
      </c>
      <c r="Y199" s="275">
        <f t="shared" si="64"/>
        <v>0</v>
      </c>
      <c r="Z199" s="275">
        <f t="shared" si="64"/>
        <v>0</v>
      </c>
      <c r="AA199" s="275">
        <f t="shared" si="64"/>
        <v>0</v>
      </c>
      <c r="AB199" s="275">
        <f t="shared" si="64"/>
        <v>0</v>
      </c>
      <c r="AC199" s="275">
        <f t="shared" si="64"/>
        <v>0</v>
      </c>
      <c r="AD199" s="275">
        <f t="shared" si="64"/>
        <v>0</v>
      </c>
      <c r="AE199" s="276">
        <f t="shared" si="52"/>
        <v>0</v>
      </c>
    </row>
    <row r="200" spans="1:31">
      <c r="A200" s="133">
        <f t="shared" si="53"/>
        <v>184</v>
      </c>
      <c r="B200" s="134">
        <f t="shared" si="54"/>
        <v>15</v>
      </c>
      <c r="C200" s="134">
        <f t="shared" si="55"/>
        <v>4</v>
      </c>
      <c r="D200" s="135">
        <f t="shared" ca="1" si="56"/>
        <v>51836</v>
      </c>
      <c r="E200" s="150">
        <f t="shared" si="44"/>
        <v>0</v>
      </c>
      <c r="F200" s="150" t="str">
        <f t="shared" si="45"/>
        <v>Y</v>
      </c>
      <c r="G200" s="136">
        <f t="shared" si="46"/>
        <v>0</v>
      </c>
      <c r="H200" s="148">
        <f t="shared" si="50"/>
        <v>0</v>
      </c>
      <c r="I200" s="148">
        <f t="shared" si="57"/>
        <v>0</v>
      </c>
      <c r="J200" s="148">
        <f t="shared" ca="1" si="47"/>
        <v>0</v>
      </c>
      <c r="K200" s="148">
        <f t="shared" ca="1" si="58"/>
        <v>0</v>
      </c>
      <c r="L200" s="148">
        <f t="shared" si="59"/>
        <v>0</v>
      </c>
      <c r="M200" s="148">
        <f t="shared" si="48"/>
        <v>0</v>
      </c>
      <c r="N200" s="148">
        <f t="shared" si="51"/>
        <v>0</v>
      </c>
      <c r="O200" s="148"/>
      <c r="P200" s="148"/>
      <c r="Q200" s="148">
        <f t="shared" si="60"/>
        <v>0</v>
      </c>
      <c r="R200" s="148">
        <f t="shared" si="61"/>
        <v>0</v>
      </c>
      <c r="S200" s="137" t="str">
        <f t="shared" si="49"/>
        <v>Y</v>
      </c>
      <c r="T200" s="275">
        <f t="shared" si="65"/>
        <v>0</v>
      </c>
      <c r="U200" s="275">
        <f t="shared" si="64"/>
        <v>0</v>
      </c>
      <c r="V200" s="275">
        <f t="shared" si="64"/>
        <v>0</v>
      </c>
      <c r="W200" s="275">
        <f t="shared" si="64"/>
        <v>0</v>
      </c>
      <c r="X200" s="275">
        <f t="shared" si="64"/>
        <v>0</v>
      </c>
      <c r="Y200" s="275">
        <f t="shared" si="64"/>
        <v>0</v>
      </c>
      <c r="Z200" s="275">
        <f t="shared" si="64"/>
        <v>0</v>
      </c>
      <c r="AA200" s="275">
        <f t="shared" si="64"/>
        <v>0</v>
      </c>
      <c r="AB200" s="275">
        <f t="shared" si="64"/>
        <v>0</v>
      </c>
      <c r="AC200" s="275">
        <f t="shared" si="64"/>
        <v>0</v>
      </c>
      <c r="AD200" s="275">
        <f t="shared" si="64"/>
        <v>0</v>
      </c>
      <c r="AE200" s="276">
        <f t="shared" si="52"/>
        <v>0</v>
      </c>
    </row>
    <row r="201" spans="1:31">
      <c r="A201" s="133">
        <f t="shared" si="53"/>
        <v>185</v>
      </c>
      <c r="B201" s="134">
        <f t="shared" si="54"/>
        <v>15</v>
      </c>
      <c r="C201" s="134">
        <f t="shared" si="55"/>
        <v>5</v>
      </c>
      <c r="D201" s="135">
        <f t="shared" ca="1" si="56"/>
        <v>51867</v>
      </c>
      <c r="E201" s="150">
        <f t="shared" si="44"/>
        <v>0</v>
      </c>
      <c r="F201" s="150" t="str">
        <f t="shared" si="45"/>
        <v>Y</v>
      </c>
      <c r="G201" s="136">
        <f t="shared" si="46"/>
        <v>0</v>
      </c>
      <c r="H201" s="148">
        <f t="shared" si="50"/>
        <v>0</v>
      </c>
      <c r="I201" s="148">
        <f t="shared" si="57"/>
        <v>0</v>
      </c>
      <c r="J201" s="148">
        <f t="shared" ca="1" si="47"/>
        <v>0</v>
      </c>
      <c r="K201" s="148">
        <f t="shared" ca="1" si="58"/>
        <v>0</v>
      </c>
      <c r="L201" s="148">
        <f t="shared" si="59"/>
        <v>0</v>
      </c>
      <c r="M201" s="148">
        <f t="shared" si="48"/>
        <v>0</v>
      </c>
      <c r="N201" s="148">
        <f t="shared" si="51"/>
        <v>0</v>
      </c>
      <c r="O201" s="148"/>
      <c r="P201" s="148"/>
      <c r="Q201" s="148">
        <f t="shared" si="60"/>
        <v>0</v>
      </c>
      <c r="R201" s="148">
        <f t="shared" si="61"/>
        <v>0</v>
      </c>
      <c r="S201" s="137" t="str">
        <f t="shared" si="49"/>
        <v>Y</v>
      </c>
      <c r="T201" s="275">
        <f t="shared" si="65"/>
        <v>0</v>
      </c>
      <c r="U201" s="275">
        <f t="shared" si="64"/>
        <v>0</v>
      </c>
      <c r="V201" s="275">
        <f t="shared" si="64"/>
        <v>0</v>
      </c>
      <c r="W201" s="275">
        <f t="shared" si="64"/>
        <v>0</v>
      </c>
      <c r="X201" s="275">
        <f t="shared" si="64"/>
        <v>0</v>
      </c>
      <c r="Y201" s="275">
        <f t="shared" si="64"/>
        <v>0</v>
      </c>
      <c r="Z201" s="275">
        <f t="shared" si="64"/>
        <v>0</v>
      </c>
      <c r="AA201" s="275">
        <f t="shared" si="64"/>
        <v>0</v>
      </c>
      <c r="AB201" s="275">
        <f t="shared" si="64"/>
        <v>0</v>
      </c>
      <c r="AC201" s="275">
        <f t="shared" si="64"/>
        <v>0</v>
      </c>
      <c r="AD201" s="275">
        <f t="shared" si="64"/>
        <v>0</v>
      </c>
      <c r="AE201" s="276">
        <f t="shared" si="52"/>
        <v>0</v>
      </c>
    </row>
    <row r="202" spans="1:31">
      <c r="A202" s="133">
        <f t="shared" si="53"/>
        <v>186</v>
      </c>
      <c r="B202" s="134">
        <f t="shared" si="54"/>
        <v>15</v>
      </c>
      <c r="C202" s="134">
        <f t="shared" si="55"/>
        <v>6</v>
      </c>
      <c r="D202" s="135">
        <f t="shared" ca="1" si="56"/>
        <v>51898</v>
      </c>
      <c r="E202" s="150">
        <f t="shared" si="44"/>
        <v>0</v>
      </c>
      <c r="F202" s="150" t="str">
        <f t="shared" si="45"/>
        <v>Y</v>
      </c>
      <c r="G202" s="136">
        <f t="shared" si="46"/>
        <v>0</v>
      </c>
      <c r="H202" s="148">
        <f t="shared" si="50"/>
        <v>0</v>
      </c>
      <c r="I202" s="148">
        <f t="shared" si="57"/>
        <v>0</v>
      </c>
      <c r="J202" s="148">
        <f t="shared" ca="1" si="47"/>
        <v>0</v>
      </c>
      <c r="K202" s="148">
        <f t="shared" ca="1" si="58"/>
        <v>0</v>
      </c>
      <c r="L202" s="148">
        <f t="shared" si="59"/>
        <v>0</v>
      </c>
      <c r="M202" s="148">
        <f t="shared" si="48"/>
        <v>0</v>
      </c>
      <c r="N202" s="148">
        <f t="shared" si="51"/>
        <v>0</v>
      </c>
      <c r="O202" s="148"/>
      <c r="P202" s="148"/>
      <c r="Q202" s="148">
        <f t="shared" si="60"/>
        <v>0</v>
      </c>
      <c r="R202" s="148">
        <f t="shared" si="61"/>
        <v>0</v>
      </c>
      <c r="S202" s="137" t="str">
        <f t="shared" si="49"/>
        <v>Y</v>
      </c>
      <c r="T202" s="275">
        <f t="shared" si="65"/>
        <v>0</v>
      </c>
      <c r="U202" s="275">
        <f t="shared" si="64"/>
        <v>0</v>
      </c>
      <c r="V202" s="275">
        <f t="shared" si="64"/>
        <v>0</v>
      </c>
      <c r="W202" s="275">
        <f t="shared" si="64"/>
        <v>0</v>
      </c>
      <c r="X202" s="275">
        <f t="shared" si="64"/>
        <v>0</v>
      </c>
      <c r="Y202" s="275">
        <f t="shared" si="64"/>
        <v>0</v>
      </c>
      <c r="Z202" s="275">
        <f t="shared" si="64"/>
        <v>0</v>
      </c>
      <c r="AA202" s="275">
        <f t="shared" si="64"/>
        <v>0</v>
      </c>
      <c r="AB202" s="275">
        <f t="shared" si="64"/>
        <v>0</v>
      </c>
      <c r="AC202" s="275">
        <f t="shared" si="64"/>
        <v>0</v>
      </c>
      <c r="AD202" s="275">
        <f t="shared" si="64"/>
        <v>0</v>
      </c>
      <c r="AE202" s="276">
        <f t="shared" si="52"/>
        <v>0</v>
      </c>
    </row>
    <row r="203" spans="1:31">
      <c r="A203" s="133">
        <f t="shared" si="53"/>
        <v>187</v>
      </c>
      <c r="B203" s="134">
        <f t="shared" si="54"/>
        <v>15</v>
      </c>
      <c r="C203" s="134">
        <f t="shared" si="55"/>
        <v>7</v>
      </c>
      <c r="D203" s="135">
        <f t="shared" ca="1" si="56"/>
        <v>51926</v>
      </c>
      <c r="E203" s="150">
        <f t="shared" si="44"/>
        <v>0</v>
      </c>
      <c r="F203" s="150" t="str">
        <f t="shared" si="45"/>
        <v>Y</v>
      </c>
      <c r="G203" s="136">
        <f t="shared" si="46"/>
        <v>0</v>
      </c>
      <c r="H203" s="148">
        <f t="shared" si="50"/>
        <v>0</v>
      </c>
      <c r="I203" s="148">
        <f t="shared" si="57"/>
        <v>0</v>
      </c>
      <c r="J203" s="148">
        <f t="shared" ca="1" si="47"/>
        <v>0</v>
      </c>
      <c r="K203" s="148">
        <f t="shared" ca="1" si="58"/>
        <v>0</v>
      </c>
      <c r="L203" s="148">
        <f t="shared" si="59"/>
        <v>0</v>
      </c>
      <c r="M203" s="148">
        <f t="shared" si="48"/>
        <v>0</v>
      </c>
      <c r="N203" s="148">
        <f t="shared" si="51"/>
        <v>0</v>
      </c>
      <c r="O203" s="148"/>
      <c r="P203" s="148"/>
      <c r="Q203" s="148">
        <f t="shared" si="60"/>
        <v>0</v>
      </c>
      <c r="R203" s="148">
        <f t="shared" si="61"/>
        <v>0</v>
      </c>
      <c r="S203" s="137" t="str">
        <f t="shared" si="49"/>
        <v>Y</v>
      </c>
      <c r="T203" s="275">
        <f t="shared" si="65"/>
        <v>0</v>
      </c>
      <c r="U203" s="275">
        <f t="shared" si="64"/>
        <v>0</v>
      </c>
      <c r="V203" s="275">
        <f t="shared" si="64"/>
        <v>0</v>
      </c>
      <c r="W203" s="275">
        <f t="shared" si="64"/>
        <v>0</v>
      </c>
      <c r="X203" s="275">
        <f t="shared" si="64"/>
        <v>0</v>
      </c>
      <c r="Y203" s="275">
        <f t="shared" si="64"/>
        <v>0</v>
      </c>
      <c r="Z203" s="275">
        <f t="shared" si="64"/>
        <v>0</v>
      </c>
      <c r="AA203" s="275">
        <f t="shared" si="64"/>
        <v>0</v>
      </c>
      <c r="AB203" s="275">
        <f t="shared" si="64"/>
        <v>0</v>
      </c>
      <c r="AC203" s="275">
        <f t="shared" si="64"/>
        <v>0</v>
      </c>
      <c r="AD203" s="275">
        <f t="shared" si="64"/>
        <v>0</v>
      </c>
      <c r="AE203" s="276">
        <f t="shared" si="52"/>
        <v>0</v>
      </c>
    </row>
    <row r="204" spans="1:31">
      <c r="A204" s="133">
        <f t="shared" si="53"/>
        <v>188</v>
      </c>
      <c r="B204" s="134">
        <f t="shared" si="54"/>
        <v>15</v>
      </c>
      <c r="C204" s="134">
        <f t="shared" si="55"/>
        <v>8</v>
      </c>
      <c r="D204" s="135">
        <f t="shared" ca="1" si="56"/>
        <v>51957</v>
      </c>
      <c r="E204" s="150">
        <f t="shared" si="44"/>
        <v>0</v>
      </c>
      <c r="F204" s="150" t="str">
        <f t="shared" si="45"/>
        <v>Y</v>
      </c>
      <c r="G204" s="136">
        <f t="shared" si="46"/>
        <v>0</v>
      </c>
      <c r="H204" s="148">
        <f t="shared" si="50"/>
        <v>0</v>
      </c>
      <c r="I204" s="148">
        <f t="shared" si="57"/>
        <v>0</v>
      </c>
      <c r="J204" s="148">
        <f t="shared" ca="1" si="47"/>
        <v>0</v>
      </c>
      <c r="K204" s="148">
        <f t="shared" ca="1" si="58"/>
        <v>0</v>
      </c>
      <c r="L204" s="148">
        <f t="shared" si="59"/>
        <v>0</v>
      </c>
      <c r="M204" s="148">
        <f t="shared" si="48"/>
        <v>0</v>
      </c>
      <c r="N204" s="148">
        <f t="shared" si="51"/>
        <v>0</v>
      </c>
      <c r="O204" s="148"/>
      <c r="P204" s="148"/>
      <c r="Q204" s="148">
        <f t="shared" si="60"/>
        <v>0</v>
      </c>
      <c r="R204" s="148">
        <f t="shared" si="61"/>
        <v>0</v>
      </c>
      <c r="S204" s="137" t="str">
        <f t="shared" si="49"/>
        <v>Y</v>
      </c>
      <c r="T204" s="275">
        <f t="shared" si="65"/>
        <v>0</v>
      </c>
      <c r="U204" s="275">
        <f t="shared" si="64"/>
        <v>0</v>
      </c>
      <c r="V204" s="275">
        <f t="shared" si="64"/>
        <v>0</v>
      </c>
      <c r="W204" s="275">
        <f t="shared" si="64"/>
        <v>0</v>
      </c>
      <c r="X204" s="275">
        <f t="shared" si="64"/>
        <v>0</v>
      </c>
      <c r="Y204" s="275">
        <f t="shared" si="64"/>
        <v>0</v>
      </c>
      <c r="Z204" s="275">
        <f t="shared" si="64"/>
        <v>0</v>
      </c>
      <c r="AA204" s="275">
        <f t="shared" si="64"/>
        <v>0</v>
      </c>
      <c r="AB204" s="275">
        <f t="shared" si="64"/>
        <v>0</v>
      </c>
      <c r="AC204" s="275">
        <f t="shared" si="64"/>
        <v>0</v>
      </c>
      <c r="AD204" s="275">
        <f t="shared" si="64"/>
        <v>0</v>
      </c>
      <c r="AE204" s="276">
        <f t="shared" si="52"/>
        <v>0</v>
      </c>
    </row>
    <row r="205" spans="1:31">
      <c r="A205" s="133">
        <f t="shared" si="53"/>
        <v>189</v>
      </c>
      <c r="B205" s="134">
        <f t="shared" si="54"/>
        <v>15</v>
      </c>
      <c r="C205" s="134">
        <f t="shared" si="55"/>
        <v>9</v>
      </c>
      <c r="D205" s="135">
        <f t="shared" ca="1" si="56"/>
        <v>51987</v>
      </c>
      <c r="E205" s="150">
        <f t="shared" si="44"/>
        <v>0</v>
      </c>
      <c r="F205" s="150" t="str">
        <f t="shared" si="45"/>
        <v>Y</v>
      </c>
      <c r="G205" s="136">
        <f t="shared" si="46"/>
        <v>0</v>
      </c>
      <c r="H205" s="148">
        <f t="shared" si="50"/>
        <v>0</v>
      </c>
      <c r="I205" s="148">
        <f t="shared" si="57"/>
        <v>0</v>
      </c>
      <c r="J205" s="148">
        <f t="shared" ca="1" si="47"/>
        <v>0</v>
      </c>
      <c r="K205" s="148">
        <f t="shared" ca="1" si="58"/>
        <v>0</v>
      </c>
      <c r="L205" s="148">
        <f t="shared" si="59"/>
        <v>0</v>
      </c>
      <c r="M205" s="148">
        <f t="shared" si="48"/>
        <v>0</v>
      </c>
      <c r="N205" s="148">
        <f t="shared" si="51"/>
        <v>0</v>
      </c>
      <c r="O205" s="148"/>
      <c r="P205" s="148"/>
      <c r="Q205" s="148">
        <f t="shared" si="60"/>
        <v>0</v>
      </c>
      <c r="R205" s="148">
        <f t="shared" si="61"/>
        <v>0</v>
      </c>
      <c r="S205" s="137" t="str">
        <f t="shared" si="49"/>
        <v>Y</v>
      </c>
      <c r="T205" s="275">
        <f t="shared" si="65"/>
        <v>0</v>
      </c>
      <c r="U205" s="275">
        <f t="shared" si="64"/>
        <v>0</v>
      </c>
      <c r="V205" s="275">
        <f t="shared" si="64"/>
        <v>0</v>
      </c>
      <c r="W205" s="275">
        <f t="shared" si="64"/>
        <v>0</v>
      </c>
      <c r="X205" s="275">
        <f t="shared" si="64"/>
        <v>0</v>
      </c>
      <c r="Y205" s="275">
        <f t="shared" si="64"/>
        <v>0</v>
      </c>
      <c r="Z205" s="275">
        <f t="shared" si="64"/>
        <v>0</v>
      </c>
      <c r="AA205" s="275">
        <f t="shared" si="64"/>
        <v>0</v>
      </c>
      <c r="AB205" s="275">
        <f t="shared" si="64"/>
        <v>0</v>
      </c>
      <c r="AC205" s="275">
        <f t="shared" si="64"/>
        <v>0</v>
      </c>
      <c r="AD205" s="275">
        <f t="shared" si="64"/>
        <v>0</v>
      </c>
      <c r="AE205" s="276">
        <f t="shared" si="52"/>
        <v>0</v>
      </c>
    </row>
    <row r="206" spans="1:31">
      <c r="A206" s="133">
        <f t="shared" si="53"/>
        <v>190</v>
      </c>
      <c r="B206" s="134">
        <f t="shared" si="54"/>
        <v>15</v>
      </c>
      <c r="C206" s="134">
        <f t="shared" si="55"/>
        <v>10</v>
      </c>
      <c r="D206" s="135">
        <f t="shared" ca="1" si="56"/>
        <v>52018</v>
      </c>
      <c r="E206" s="150">
        <f t="shared" si="44"/>
        <v>0</v>
      </c>
      <c r="F206" s="150" t="str">
        <f t="shared" si="45"/>
        <v>Y</v>
      </c>
      <c r="G206" s="136">
        <f t="shared" si="46"/>
        <v>0</v>
      </c>
      <c r="H206" s="148">
        <f t="shared" si="50"/>
        <v>0</v>
      </c>
      <c r="I206" s="148">
        <f t="shared" si="57"/>
        <v>0</v>
      </c>
      <c r="J206" s="148">
        <f t="shared" ca="1" si="47"/>
        <v>0</v>
      </c>
      <c r="K206" s="148">
        <f t="shared" ca="1" si="58"/>
        <v>0</v>
      </c>
      <c r="L206" s="148">
        <f t="shared" si="59"/>
        <v>0</v>
      </c>
      <c r="M206" s="148">
        <f t="shared" si="48"/>
        <v>0</v>
      </c>
      <c r="N206" s="148">
        <f t="shared" si="51"/>
        <v>0</v>
      </c>
      <c r="O206" s="148"/>
      <c r="P206" s="148"/>
      <c r="Q206" s="148">
        <f t="shared" si="60"/>
        <v>0</v>
      </c>
      <c r="R206" s="148">
        <f t="shared" si="61"/>
        <v>0</v>
      </c>
      <c r="S206" s="137" t="str">
        <f t="shared" si="49"/>
        <v>Y</v>
      </c>
      <c r="T206" s="275">
        <f t="shared" si="65"/>
        <v>0</v>
      </c>
      <c r="U206" s="275">
        <f t="shared" si="64"/>
        <v>0</v>
      </c>
      <c r="V206" s="275">
        <f t="shared" si="64"/>
        <v>0</v>
      </c>
      <c r="W206" s="275">
        <f t="shared" si="64"/>
        <v>0</v>
      </c>
      <c r="X206" s="275">
        <f t="shared" si="64"/>
        <v>0</v>
      </c>
      <c r="Y206" s="275">
        <f t="shared" si="64"/>
        <v>0</v>
      </c>
      <c r="Z206" s="275">
        <f t="shared" si="64"/>
        <v>0</v>
      </c>
      <c r="AA206" s="275">
        <f t="shared" si="64"/>
        <v>0</v>
      </c>
      <c r="AB206" s="275">
        <f t="shared" si="64"/>
        <v>0</v>
      </c>
      <c r="AC206" s="275">
        <f t="shared" si="64"/>
        <v>0</v>
      </c>
      <c r="AD206" s="275">
        <f t="shared" si="64"/>
        <v>0</v>
      </c>
      <c r="AE206" s="276">
        <f t="shared" si="52"/>
        <v>0</v>
      </c>
    </row>
    <row r="207" spans="1:31">
      <c r="A207" s="133">
        <f t="shared" si="53"/>
        <v>191</v>
      </c>
      <c r="B207" s="134">
        <f t="shared" si="54"/>
        <v>15</v>
      </c>
      <c r="C207" s="134">
        <f t="shared" si="55"/>
        <v>11</v>
      </c>
      <c r="D207" s="135">
        <f t="shared" ca="1" si="56"/>
        <v>52048</v>
      </c>
      <c r="E207" s="150">
        <f t="shared" si="44"/>
        <v>0</v>
      </c>
      <c r="F207" s="150" t="str">
        <f t="shared" si="45"/>
        <v>Y</v>
      </c>
      <c r="G207" s="136">
        <f t="shared" si="46"/>
        <v>0</v>
      </c>
      <c r="H207" s="148">
        <f t="shared" si="50"/>
        <v>0</v>
      </c>
      <c r="I207" s="148">
        <f t="shared" si="57"/>
        <v>0</v>
      </c>
      <c r="J207" s="148">
        <f t="shared" ca="1" si="47"/>
        <v>0</v>
      </c>
      <c r="K207" s="148">
        <f t="shared" ca="1" si="58"/>
        <v>0</v>
      </c>
      <c r="L207" s="148">
        <f t="shared" si="59"/>
        <v>0</v>
      </c>
      <c r="M207" s="148">
        <f t="shared" si="48"/>
        <v>0</v>
      </c>
      <c r="N207" s="148">
        <f t="shared" si="51"/>
        <v>0</v>
      </c>
      <c r="O207" s="148"/>
      <c r="P207" s="148"/>
      <c r="Q207" s="148">
        <f t="shared" si="60"/>
        <v>0</v>
      </c>
      <c r="R207" s="148">
        <f t="shared" si="61"/>
        <v>0</v>
      </c>
      <c r="S207" s="137" t="str">
        <f t="shared" si="49"/>
        <v>Y</v>
      </c>
      <c r="T207" s="275">
        <f t="shared" si="65"/>
        <v>0</v>
      </c>
      <c r="U207" s="275">
        <f t="shared" si="64"/>
        <v>0</v>
      </c>
      <c r="V207" s="275">
        <f t="shared" si="64"/>
        <v>0</v>
      </c>
      <c r="W207" s="275">
        <f t="shared" si="64"/>
        <v>0</v>
      </c>
      <c r="X207" s="275">
        <f t="shared" si="64"/>
        <v>0</v>
      </c>
      <c r="Y207" s="275">
        <f t="shared" si="64"/>
        <v>0</v>
      </c>
      <c r="Z207" s="275">
        <f t="shared" si="64"/>
        <v>0</v>
      </c>
      <c r="AA207" s="275">
        <f t="shared" si="64"/>
        <v>0</v>
      </c>
      <c r="AB207" s="275">
        <f t="shared" si="64"/>
        <v>0</v>
      </c>
      <c r="AC207" s="275">
        <f t="shared" si="64"/>
        <v>0</v>
      </c>
      <c r="AD207" s="275">
        <f t="shared" si="64"/>
        <v>0</v>
      </c>
      <c r="AE207" s="276">
        <f t="shared" si="52"/>
        <v>0</v>
      </c>
    </row>
    <row r="208" spans="1:31">
      <c r="A208" s="133">
        <f t="shared" si="53"/>
        <v>192</v>
      </c>
      <c r="B208" s="134">
        <f t="shared" si="54"/>
        <v>15</v>
      </c>
      <c r="C208" s="134">
        <f t="shared" si="55"/>
        <v>12</v>
      </c>
      <c r="D208" s="135">
        <f t="shared" ca="1" si="56"/>
        <v>52079</v>
      </c>
      <c r="E208" s="150">
        <f t="shared" si="44"/>
        <v>0</v>
      </c>
      <c r="F208" s="150" t="str">
        <f t="shared" si="45"/>
        <v>Y</v>
      </c>
      <c r="G208" s="136">
        <f t="shared" si="46"/>
        <v>0</v>
      </c>
      <c r="H208" s="148">
        <f t="shared" si="50"/>
        <v>0</v>
      </c>
      <c r="I208" s="148">
        <f t="shared" si="57"/>
        <v>0</v>
      </c>
      <c r="J208" s="148">
        <f t="shared" ca="1" si="47"/>
        <v>0</v>
      </c>
      <c r="K208" s="148">
        <f t="shared" ca="1" si="58"/>
        <v>0</v>
      </c>
      <c r="L208" s="148">
        <f t="shared" si="59"/>
        <v>0</v>
      </c>
      <c r="M208" s="148">
        <f t="shared" si="48"/>
        <v>0</v>
      </c>
      <c r="N208" s="148">
        <f t="shared" si="51"/>
        <v>0</v>
      </c>
      <c r="O208" s="148"/>
      <c r="P208" s="148"/>
      <c r="Q208" s="148">
        <f t="shared" si="60"/>
        <v>0</v>
      </c>
      <c r="R208" s="148">
        <f t="shared" si="61"/>
        <v>0</v>
      </c>
      <c r="S208" s="137" t="str">
        <f t="shared" si="49"/>
        <v>Y</v>
      </c>
      <c r="T208" s="275">
        <f t="shared" si="65"/>
        <v>0</v>
      </c>
      <c r="U208" s="275">
        <f t="shared" si="64"/>
        <v>0</v>
      </c>
      <c r="V208" s="275">
        <f t="shared" si="64"/>
        <v>0</v>
      </c>
      <c r="W208" s="275">
        <f t="shared" si="64"/>
        <v>0</v>
      </c>
      <c r="X208" s="275">
        <f t="shared" si="64"/>
        <v>0</v>
      </c>
      <c r="Y208" s="275">
        <f t="shared" si="64"/>
        <v>0</v>
      </c>
      <c r="Z208" s="275">
        <f t="shared" si="64"/>
        <v>0</v>
      </c>
      <c r="AA208" s="275">
        <f t="shared" si="64"/>
        <v>0</v>
      </c>
      <c r="AB208" s="275">
        <f t="shared" si="64"/>
        <v>0</v>
      </c>
      <c r="AC208" s="275">
        <f t="shared" si="64"/>
        <v>0</v>
      </c>
      <c r="AD208" s="275">
        <f t="shared" si="64"/>
        <v>0</v>
      </c>
      <c r="AE208" s="276">
        <f t="shared" si="52"/>
        <v>0</v>
      </c>
    </row>
    <row r="209" spans="1:31">
      <c r="A209" s="133">
        <f t="shared" si="53"/>
        <v>193</v>
      </c>
      <c r="B209" s="134">
        <f t="shared" si="54"/>
        <v>16</v>
      </c>
      <c r="C209" s="134">
        <f t="shared" si="55"/>
        <v>1</v>
      </c>
      <c r="D209" s="135">
        <f t="shared" ca="1" si="56"/>
        <v>52110</v>
      </c>
      <c r="E209" s="150">
        <f t="shared" ref="E209:E272" si="66">IF(A209&lt;&gt;"", IF(F209="N",0, ROUNDDOWN(IF(S209="Y", MAX(Q209, 0), MIN(BondAmountInvested*G209/Freq, Max_Wdwl_amt)), 2)),"")</f>
        <v>0</v>
      </c>
      <c r="F209" s="150" t="str">
        <f t="shared" ref="F209:F272" si="67">IF(A209&lt;&gt;"",  IF(A209&lt;first_projection_wdl_mth,"N",IF(A209=first_projection_wdl_mth,"Y",IF(INT((A209-first_projection_wdl_mth)/Mths_between_Wdwls)=(A209-first_projection_wdl_mth)/Mths_between_Wdwls,"Y","N"))),"")</f>
        <v>Y</v>
      </c>
      <c r="G209" s="136">
        <f t="shared" ref="G209:G272" si="68">IF(A209&lt;&gt;"", IncomeRetained, "")</f>
        <v>0</v>
      </c>
      <c r="H209" s="148">
        <f t="shared" si="50"/>
        <v>0</v>
      </c>
      <c r="I209" s="148">
        <f t="shared" si="57"/>
        <v>0</v>
      </c>
      <c r="J209" s="148">
        <f t="shared" ref="J209:J272" ca="1" si="69">IF(A209&lt;&gt;"", (MIN(E209, Q209)-I209)*(1-IF(D209&lt;chargeable_gain_taxrate_change_date,chargeable_gain_taxrate_pre_change,chargeable_gain_taxrate_post_change))+I209, "")</f>
        <v>0</v>
      </c>
      <c r="K209" s="148">
        <f t="shared" ca="1" si="58"/>
        <v>0</v>
      </c>
      <c r="L209" s="148">
        <f t="shared" si="59"/>
        <v>0</v>
      </c>
      <c r="M209" s="148">
        <f t="shared" ref="M209:M272" si="70">IF(A209="", "", L209*Mthly_growth_rate)</f>
        <v>0</v>
      </c>
      <c r="N209" s="148">
        <f t="shared" si="51"/>
        <v>0</v>
      </c>
      <c r="O209" s="148"/>
      <c r="P209" s="148"/>
      <c r="Q209" s="148">
        <f t="shared" si="60"/>
        <v>0</v>
      </c>
      <c r="R209" s="148">
        <f t="shared" si="61"/>
        <v>0</v>
      </c>
      <c r="S209" s="137" t="str">
        <f t="shared" ref="S209:S272" si="71">IF(A209="", "", IF(S208="Y", "Y", IF(Q209-IF(F209="Y", MIN(BondAmountInvested*G209/Freq,Max_Wdwl_amt), 0)&lt;=0, "Y", "N")))</f>
        <v>Y</v>
      </c>
      <c r="T209" s="275">
        <f t="shared" si="65"/>
        <v>0</v>
      </c>
      <c r="U209" s="275">
        <f t="shared" si="65"/>
        <v>0</v>
      </c>
      <c r="V209" s="275">
        <f t="shared" si="65"/>
        <v>0</v>
      </c>
      <c r="W209" s="275">
        <f t="shared" si="65"/>
        <v>0</v>
      </c>
      <c r="X209" s="275">
        <f t="shared" si="65"/>
        <v>0</v>
      </c>
      <c r="Y209" s="275">
        <f t="shared" si="65"/>
        <v>0</v>
      </c>
      <c r="Z209" s="275">
        <f t="shared" si="65"/>
        <v>0</v>
      </c>
      <c r="AA209" s="275">
        <f t="shared" si="65"/>
        <v>0</v>
      </c>
      <c r="AB209" s="275">
        <f t="shared" si="65"/>
        <v>0</v>
      </c>
      <c r="AC209" s="275">
        <f t="shared" si="65"/>
        <v>0</v>
      </c>
      <c r="AD209" s="275">
        <f t="shared" si="65"/>
        <v>0</v>
      </c>
      <c r="AE209" s="276">
        <f t="shared" si="52"/>
        <v>0</v>
      </c>
    </row>
    <row r="210" spans="1:31">
      <c r="A210" s="133">
        <f t="shared" si="53"/>
        <v>194</v>
      </c>
      <c r="B210" s="134">
        <f t="shared" si="54"/>
        <v>16</v>
      </c>
      <c r="C210" s="134">
        <f t="shared" si="55"/>
        <v>2</v>
      </c>
      <c r="D210" s="135">
        <f t="shared" ca="1" si="56"/>
        <v>52140</v>
      </c>
      <c r="E210" s="150">
        <f t="shared" si="66"/>
        <v>0</v>
      </c>
      <c r="F210" s="150" t="str">
        <f t="shared" si="67"/>
        <v>Y</v>
      </c>
      <c r="G210" s="136">
        <f t="shared" si="68"/>
        <v>0</v>
      </c>
      <c r="H210" s="148">
        <f t="shared" ref="H210:H273" si="72">IF(A210&lt;&gt;"", IF(B210&lt;Max_tax_free_term, IF(AND(C210=1, B210&lt;Max_tax_free_term), Annual_tax_free_Wdwl, 0), 0)+H209-I209, "")</f>
        <v>0</v>
      </c>
      <c r="I210" s="148">
        <f t="shared" si="57"/>
        <v>0</v>
      </c>
      <c r="J210" s="148">
        <f t="shared" ca="1" si="69"/>
        <v>0</v>
      </c>
      <c r="K210" s="148">
        <f t="shared" ca="1" si="58"/>
        <v>0</v>
      </c>
      <c r="L210" s="148">
        <f t="shared" si="59"/>
        <v>0</v>
      </c>
      <c r="M210" s="148">
        <f t="shared" si="70"/>
        <v>0</v>
      </c>
      <c r="N210" s="148">
        <f t="shared" ref="N210:N273" si="73">IF(A210="", "", AE210)</f>
        <v>0</v>
      </c>
      <c r="O210" s="148"/>
      <c r="P210" s="148"/>
      <c r="Q210" s="148">
        <f t="shared" si="60"/>
        <v>0</v>
      </c>
      <c r="R210" s="148">
        <f t="shared" si="61"/>
        <v>0</v>
      </c>
      <c r="S210" s="137" t="str">
        <f t="shared" si="71"/>
        <v>Y</v>
      </c>
      <c r="T210" s="275">
        <f t="shared" si="65"/>
        <v>0</v>
      </c>
      <c r="U210" s="275">
        <f t="shared" si="65"/>
        <v>0</v>
      </c>
      <c r="V210" s="275">
        <f t="shared" si="65"/>
        <v>0</v>
      </c>
      <c r="W210" s="275">
        <f t="shared" si="65"/>
        <v>0</v>
      </c>
      <c r="X210" s="275">
        <f t="shared" si="65"/>
        <v>0</v>
      </c>
      <c r="Y210" s="275">
        <f t="shared" si="65"/>
        <v>0</v>
      </c>
      <c r="Z210" s="275">
        <f t="shared" si="65"/>
        <v>0</v>
      </c>
      <c r="AA210" s="275">
        <f t="shared" si="65"/>
        <v>0</v>
      </c>
      <c r="AB210" s="275">
        <f t="shared" si="65"/>
        <v>0</v>
      </c>
      <c r="AC210" s="275">
        <f t="shared" si="65"/>
        <v>0</v>
      </c>
      <c r="AD210" s="275">
        <f t="shared" si="65"/>
        <v>0</v>
      </c>
      <c r="AE210" s="276">
        <f t="shared" ref="AE210:AE273" si="74">SUMPRODUCT(T210:AD210,T$9:AD$9)/100/12</f>
        <v>0</v>
      </c>
    </row>
    <row r="211" spans="1:31">
      <c r="A211" s="133">
        <f t="shared" ref="A211:A274" si="75">IF(A210&lt;$D$11, A210+1, "")</f>
        <v>195</v>
      </c>
      <c r="B211" s="134">
        <f t="shared" ref="B211:B274" si="76">IF(A211&lt;&gt;"", IF(C211=1, B210+1, B210), "")</f>
        <v>16</v>
      </c>
      <c r="C211" s="134">
        <f t="shared" ref="C211:C274" si="77">IF(A211&lt;&gt;"", IF(C210=12, 1, C210+1), "")</f>
        <v>3</v>
      </c>
      <c r="D211" s="135">
        <f t="shared" ref="D211:D274" ca="1" si="78">IF(A211&lt;&gt;"", DATE(YEAR(D210), MONTH(D210)+1, DAY(D210)), "")</f>
        <v>52171</v>
      </c>
      <c r="E211" s="150">
        <f t="shared" si="66"/>
        <v>0</v>
      </c>
      <c r="F211" s="150" t="str">
        <f t="shared" si="67"/>
        <v>Y</v>
      </c>
      <c r="G211" s="136">
        <f t="shared" si="68"/>
        <v>0</v>
      </c>
      <c r="H211" s="148">
        <f t="shared" si="72"/>
        <v>0</v>
      </c>
      <c r="I211" s="148">
        <f t="shared" ref="I211:I274" si="79">IF(A211&lt;&gt;"", MIN(E211, H211, Q211), "")</f>
        <v>0</v>
      </c>
      <c r="J211" s="148">
        <f t="shared" ca="1" si="69"/>
        <v>0</v>
      </c>
      <c r="K211" s="148">
        <f t="shared" ref="K211:K274" ca="1" si="80">IF(A211="", "", $I$12^(A211/12)*J211)</f>
        <v>0</v>
      </c>
      <c r="L211" s="148">
        <f t="shared" ref="L211:L274" si="81">IF(A211="", "", R210)</f>
        <v>0</v>
      </c>
      <c r="M211" s="148">
        <f t="shared" si="70"/>
        <v>0</v>
      </c>
      <c r="N211" s="148">
        <f t="shared" si="73"/>
        <v>0</v>
      </c>
      <c r="O211" s="148"/>
      <c r="P211" s="148"/>
      <c r="Q211" s="148">
        <f t="shared" ref="Q211:Q274" si="82">IF(A211 = "", 0, MAX(M211 - (SUM(N211:P211)), 0))</f>
        <v>0</v>
      </c>
      <c r="R211" s="148">
        <f t="shared" ref="R211:R274" si="83">IF(A211="", "", MAX(Q211-E211, 0))</f>
        <v>0</v>
      </c>
      <c r="S211" s="137" t="str">
        <f t="shared" si="71"/>
        <v>Y</v>
      </c>
      <c r="T211" s="275">
        <f t="shared" si="65"/>
        <v>0</v>
      </c>
      <c r="U211" s="275">
        <f t="shared" si="65"/>
        <v>0</v>
      </c>
      <c r="V211" s="275">
        <f t="shared" si="65"/>
        <v>0</v>
      </c>
      <c r="W211" s="275">
        <f t="shared" si="65"/>
        <v>0</v>
      </c>
      <c r="X211" s="275">
        <f t="shared" si="65"/>
        <v>0</v>
      </c>
      <c r="Y211" s="275">
        <f t="shared" si="65"/>
        <v>0</v>
      </c>
      <c r="Z211" s="275">
        <f t="shared" si="65"/>
        <v>0</v>
      </c>
      <c r="AA211" s="275">
        <f t="shared" si="65"/>
        <v>0</v>
      </c>
      <c r="AB211" s="275">
        <f t="shared" si="65"/>
        <v>0</v>
      </c>
      <c r="AC211" s="275">
        <f t="shared" si="65"/>
        <v>0</v>
      </c>
      <c r="AD211" s="275">
        <f t="shared" si="65"/>
        <v>0</v>
      </c>
      <c r="AE211" s="276">
        <f t="shared" si="74"/>
        <v>0</v>
      </c>
    </row>
    <row r="212" spans="1:31">
      <c r="A212" s="133">
        <f t="shared" si="75"/>
        <v>196</v>
      </c>
      <c r="B212" s="134">
        <f t="shared" si="76"/>
        <v>16</v>
      </c>
      <c r="C212" s="134">
        <f t="shared" si="77"/>
        <v>4</v>
      </c>
      <c r="D212" s="135">
        <f t="shared" ca="1" si="78"/>
        <v>52201</v>
      </c>
      <c r="E212" s="150">
        <f t="shared" si="66"/>
        <v>0</v>
      </c>
      <c r="F212" s="150" t="str">
        <f t="shared" si="67"/>
        <v>Y</v>
      </c>
      <c r="G212" s="136">
        <f t="shared" si="68"/>
        <v>0</v>
      </c>
      <c r="H212" s="148">
        <f t="shared" si="72"/>
        <v>0</v>
      </c>
      <c r="I212" s="148">
        <f t="shared" si="79"/>
        <v>0</v>
      </c>
      <c r="J212" s="148">
        <f t="shared" ca="1" si="69"/>
        <v>0</v>
      </c>
      <c r="K212" s="148">
        <f t="shared" ca="1" si="80"/>
        <v>0</v>
      </c>
      <c r="L212" s="148">
        <f t="shared" si="81"/>
        <v>0</v>
      </c>
      <c r="M212" s="148">
        <f t="shared" si="70"/>
        <v>0</v>
      </c>
      <c r="N212" s="148">
        <f t="shared" si="73"/>
        <v>0</v>
      </c>
      <c r="O212" s="148"/>
      <c r="P212" s="148"/>
      <c r="Q212" s="148">
        <f t="shared" si="82"/>
        <v>0</v>
      </c>
      <c r="R212" s="148">
        <f t="shared" si="83"/>
        <v>0</v>
      </c>
      <c r="S212" s="137" t="str">
        <f t="shared" si="71"/>
        <v>Y</v>
      </c>
      <c r="T212" s="275">
        <f t="shared" si="65"/>
        <v>0</v>
      </c>
      <c r="U212" s="275">
        <f t="shared" si="65"/>
        <v>0</v>
      </c>
      <c r="V212" s="275">
        <f t="shared" si="65"/>
        <v>0</v>
      </c>
      <c r="W212" s="275">
        <f t="shared" si="65"/>
        <v>0</v>
      </c>
      <c r="X212" s="275">
        <f t="shared" si="65"/>
        <v>0</v>
      </c>
      <c r="Y212" s="275">
        <f t="shared" si="65"/>
        <v>0</v>
      </c>
      <c r="Z212" s="275">
        <f t="shared" si="65"/>
        <v>0</v>
      </c>
      <c r="AA212" s="275">
        <f t="shared" si="65"/>
        <v>0</v>
      </c>
      <c r="AB212" s="275">
        <f t="shared" si="65"/>
        <v>0</v>
      </c>
      <c r="AC212" s="275">
        <f t="shared" si="65"/>
        <v>0</v>
      </c>
      <c r="AD212" s="275">
        <f t="shared" si="65"/>
        <v>0</v>
      </c>
      <c r="AE212" s="276">
        <f t="shared" si="74"/>
        <v>0</v>
      </c>
    </row>
    <row r="213" spans="1:31">
      <c r="A213" s="133">
        <f t="shared" si="75"/>
        <v>197</v>
      </c>
      <c r="B213" s="134">
        <f t="shared" si="76"/>
        <v>16</v>
      </c>
      <c r="C213" s="134">
        <f t="shared" si="77"/>
        <v>5</v>
      </c>
      <c r="D213" s="135">
        <f t="shared" ca="1" si="78"/>
        <v>52232</v>
      </c>
      <c r="E213" s="150">
        <f t="shared" si="66"/>
        <v>0</v>
      </c>
      <c r="F213" s="150" t="str">
        <f t="shared" si="67"/>
        <v>Y</v>
      </c>
      <c r="G213" s="136">
        <f t="shared" si="68"/>
        <v>0</v>
      </c>
      <c r="H213" s="148">
        <f t="shared" si="72"/>
        <v>0</v>
      </c>
      <c r="I213" s="148">
        <f t="shared" si="79"/>
        <v>0</v>
      </c>
      <c r="J213" s="148">
        <f t="shared" ca="1" si="69"/>
        <v>0</v>
      </c>
      <c r="K213" s="148">
        <f t="shared" ca="1" si="80"/>
        <v>0</v>
      </c>
      <c r="L213" s="148">
        <f t="shared" si="81"/>
        <v>0</v>
      </c>
      <c r="M213" s="148">
        <f t="shared" si="70"/>
        <v>0</v>
      </c>
      <c r="N213" s="148">
        <f t="shared" si="73"/>
        <v>0</v>
      </c>
      <c r="O213" s="148"/>
      <c r="P213" s="148"/>
      <c r="Q213" s="148">
        <f t="shared" si="82"/>
        <v>0</v>
      </c>
      <c r="R213" s="148">
        <f t="shared" si="83"/>
        <v>0</v>
      </c>
      <c r="S213" s="137" t="str">
        <f t="shared" si="71"/>
        <v>Y</v>
      </c>
      <c r="T213" s="275">
        <f t="shared" si="65"/>
        <v>0</v>
      </c>
      <c r="U213" s="275">
        <f t="shared" si="65"/>
        <v>0</v>
      </c>
      <c r="V213" s="275">
        <f t="shared" si="65"/>
        <v>0</v>
      </c>
      <c r="W213" s="275">
        <f t="shared" si="65"/>
        <v>0</v>
      </c>
      <c r="X213" s="275">
        <f t="shared" si="65"/>
        <v>0</v>
      </c>
      <c r="Y213" s="275">
        <f t="shared" si="65"/>
        <v>0</v>
      </c>
      <c r="Z213" s="275">
        <f t="shared" si="65"/>
        <v>0</v>
      </c>
      <c r="AA213" s="275">
        <f t="shared" si="65"/>
        <v>0</v>
      </c>
      <c r="AB213" s="275">
        <f t="shared" si="65"/>
        <v>0</v>
      </c>
      <c r="AC213" s="275">
        <f t="shared" si="65"/>
        <v>0</v>
      </c>
      <c r="AD213" s="275">
        <f t="shared" si="65"/>
        <v>0</v>
      </c>
      <c r="AE213" s="276">
        <f t="shared" si="74"/>
        <v>0</v>
      </c>
    </row>
    <row r="214" spans="1:31">
      <c r="A214" s="133">
        <f t="shared" si="75"/>
        <v>198</v>
      </c>
      <c r="B214" s="134">
        <f t="shared" si="76"/>
        <v>16</v>
      </c>
      <c r="C214" s="134">
        <f t="shared" si="77"/>
        <v>6</v>
      </c>
      <c r="D214" s="135">
        <f t="shared" ca="1" si="78"/>
        <v>52263</v>
      </c>
      <c r="E214" s="150">
        <f t="shared" si="66"/>
        <v>0</v>
      </c>
      <c r="F214" s="150" t="str">
        <f t="shared" si="67"/>
        <v>Y</v>
      </c>
      <c r="G214" s="136">
        <f t="shared" si="68"/>
        <v>0</v>
      </c>
      <c r="H214" s="148">
        <f t="shared" si="72"/>
        <v>0</v>
      </c>
      <c r="I214" s="148">
        <f t="shared" si="79"/>
        <v>0</v>
      </c>
      <c r="J214" s="148">
        <f t="shared" ca="1" si="69"/>
        <v>0</v>
      </c>
      <c r="K214" s="148">
        <f t="shared" ca="1" si="80"/>
        <v>0</v>
      </c>
      <c r="L214" s="148">
        <f t="shared" si="81"/>
        <v>0</v>
      </c>
      <c r="M214" s="148">
        <f t="shared" si="70"/>
        <v>0</v>
      </c>
      <c r="N214" s="148">
        <f t="shared" si="73"/>
        <v>0</v>
      </c>
      <c r="O214" s="148"/>
      <c r="P214" s="148"/>
      <c r="Q214" s="148">
        <f t="shared" si="82"/>
        <v>0</v>
      </c>
      <c r="R214" s="148">
        <f t="shared" si="83"/>
        <v>0</v>
      </c>
      <c r="S214" s="137" t="str">
        <f t="shared" si="71"/>
        <v>Y</v>
      </c>
      <c r="T214" s="275">
        <f t="shared" si="65"/>
        <v>0</v>
      </c>
      <c r="U214" s="275">
        <f t="shared" si="65"/>
        <v>0</v>
      </c>
      <c r="V214" s="275">
        <f t="shared" si="65"/>
        <v>0</v>
      </c>
      <c r="W214" s="275">
        <f t="shared" si="65"/>
        <v>0</v>
      </c>
      <c r="X214" s="275">
        <f t="shared" si="65"/>
        <v>0</v>
      </c>
      <c r="Y214" s="275">
        <f t="shared" si="65"/>
        <v>0</v>
      </c>
      <c r="Z214" s="275">
        <f t="shared" si="65"/>
        <v>0</v>
      </c>
      <c r="AA214" s="275">
        <f t="shared" si="65"/>
        <v>0</v>
      </c>
      <c r="AB214" s="275">
        <f t="shared" si="65"/>
        <v>0</v>
      </c>
      <c r="AC214" s="275">
        <f t="shared" si="65"/>
        <v>0</v>
      </c>
      <c r="AD214" s="275">
        <f t="shared" si="65"/>
        <v>0</v>
      </c>
      <c r="AE214" s="276">
        <f t="shared" si="74"/>
        <v>0</v>
      </c>
    </row>
    <row r="215" spans="1:31">
      <c r="A215" s="133">
        <f t="shared" si="75"/>
        <v>199</v>
      </c>
      <c r="B215" s="134">
        <f t="shared" si="76"/>
        <v>16</v>
      </c>
      <c r="C215" s="134">
        <f t="shared" si="77"/>
        <v>7</v>
      </c>
      <c r="D215" s="135">
        <f t="shared" ca="1" si="78"/>
        <v>52291</v>
      </c>
      <c r="E215" s="150">
        <f t="shared" si="66"/>
        <v>0</v>
      </c>
      <c r="F215" s="150" t="str">
        <f t="shared" si="67"/>
        <v>Y</v>
      </c>
      <c r="G215" s="136">
        <f t="shared" si="68"/>
        <v>0</v>
      </c>
      <c r="H215" s="148">
        <f t="shared" si="72"/>
        <v>0</v>
      </c>
      <c r="I215" s="148">
        <f t="shared" si="79"/>
        <v>0</v>
      </c>
      <c r="J215" s="148">
        <f t="shared" ca="1" si="69"/>
        <v>0</v>
      </c>
      <c r="K215" s="148">
        <f t="shared" ca="1" si="80"/>
        <v>0</v>
      </c>
      <c r="L215" s="148">
        <f t="shared" si="81"/>
        <v>0</v>
      </c>
      <c r="M215" s="148">
        <f t="shared" si="70"/>
        <v>0</v>
      </c>
      <c r="N215" s="148">
        <f t="shared" si="73"/>
        <v>0</v>
      </c>
      <c r="O215" s="148"/>
      <c r="P215" s="148"/>
      <c r="Q215" s="148">
        <f t="shared" si="82"/>
        <v>0</v>
      </c>
      <c r="R215" s="148">
        <f t="shared" si="83"/>
        <v>0</v>
      </c>
      <c r="S215" s="137" t="str">
        <f t="shared" si="71"/>
        <v>Y</v>
      </c>
      <c r="T215" s="275">
        <f t="shared" si="65"/>
        <v>0</v>
      </c>
      <c r="U215" s="275">
        <f t="shared" si="65"/>
        <v>0</v>
      </c>
      <c r="V215" s="275">
        <f t="shared" si="65"/>
        <v>0</v>
      </c>
      <c r="W215" s="275">
        <f t="shared" si="65"/>
        <v>0</v>
      </c>
      <c r="X215" s="275">
        <f t="shared" si="65"/>
        <v>0</v>
      </c>
      <c r="Y215" s="275">
        <f t="shared" si="65"/>
        <v>0</v>
      </c>
      <c r="Z215" s="275">
        <f t="shared" si="65"/>
        <v>0</v>
      </c>
      <c r="AA215" s="275">
        <f t="shared" si="65"/>
        <v>0</v>
      </c>
      <c r="AB215" s="275">
        <f t="shared" si="65"/>
        <v>0</v>
      </c>
      <c r="AC215" s="275">
        <f t="shared" si="65"/>
        <v>0</v>
      </c>
      <c r="AD215" s="275">
        <f t="shared" si="65"/>
        <v>0</v>
      </c>
      <c r="AE215" s="276">
        <f t="shared" si="74"/>
        <v>0</v>
      </c>
    </row>
    <row r="216" spans="1:31">
      <c r="A216" s="133">
        <f t="shared" si="75"/>
        <v>200</v>
      </c>
      <c r="B216" s="134">
        <f t="shared" si="76"/>
        <v>16</v>
      </c>
      <c r="C216" s="134">
        <f t="shared" si="77"/>
        <v>8</v>
      </c>
      <c r="D216" s="135">
        <f t="shared" ca="1" si="78"/>
        <v>52322</v>
      </c>
      <c r="E216" s="150">
        <f t="shared" si="66"/>
        <v>0</v>
      </c>
      <c r="F216" s="150" t="str">
        <f t="shared" si="67"/>
        <v>Y</v>
      </c>
      <c r="G216" s="136">
        <f t="shared" si="68"/>
        <v>0</v>
      </c>
      <c r="H216" s="148">
        <f t="shared" si="72"/>
        <v>0</v>
      </c>
      <c r="I216" s="148">
        <f t="shared" si="79"/>
        <v>0</v>
      </c>
      <c r="J216" s="148">
        <f t="shared" ca="1" si="69"/>
        <v>0</v>
      </c>
      <c r="K216" s="148">
        <f t="shared" ca="1" si="80"/>
        <v>0</v>
      </c>
      <c r="L216" s="148">
        <f t="shared" si="81"/>
        <v>0</v>
      </c>
      <c r="M216" s="148">
        <f t="shared" si="70"/>
        <v>0</v>
      </c>
      <c r="N216" s="148">
        <f t="shared" si="73"/>
        <v>0</v>
      </c>
      <c r="O216" s="148"/>
      <c r="P216" s="148"/>
      <c r="Q216" s="148">
        <f t="shared" si="82"/>
        <v>0</v>
      </c>
      <c r="R216" s="148">
        <f t="shared" si="83"/>
        <v>0</v>
      </c>
      <c r="S216" s="137" t="str">
        <f t="shared" si="71"/>
        <v>Y</v>
      </c>
      <c r="T216" s="275">
        <f t="shared" si="65"/>
        <v>0</v>
      </c>
      <c r="U216" s="275">
        <f t="shared" si="65"/>
        <v>0</v>
      </c>
      <c r="V216" s="275">
        <f t="shared" si="65"/>
        <v>0</v>
      </c>
      <c r="W216" s="275">
        <f t="shared" si="65"/>
        <v>0</v>
      </c>
      <c r="X216" s="275">
        <f t="shared" si="65"/>
        <v>0</v>
      </c>
      <c r="Y216" s="275">
        <f t="shared" si="65"/>
        <v>0</v>
      </c>
      <c r="Z216" s="275">
        <f t="shared" si="65"/>
        <v>0</v>
      </c>
      <c r="AA216" s="275">
        <f t="shared" si="65"/>
        <v>0</v>
      </c>
      <c r="AB216" s="275">
        <f t="shared" si="65"/>
        <v>0</v>
      </c>
      <c r="AC216" s="275">
        <f t="shared" si="65"/>
        <v>0</v>
      </c>
      <c r="AD216" s="275">
        <f t="shared" si="65"/>
        <v>0</v>
      </c>
      <c r="AE216" s="276">
        <f t="shared" si="74"/>
        <v>0</v>
      </c>
    </row>
    <row r="217" spans="1:31">
      <c r="A217" s="133">
        <f t="shared" si="75"/>
        <v>201</v>
      </c>
      <c r="B217" s="134">
        <f t="shared" si="76"/>
        <v>16</v>
      </c>
      <c r="C217" s="134">
        <f t="shared" si="77"/>
        <v>9</v>
      </c>
      <c r="D217" s="135">
        <f t="shared" ca="1" si="78"/>
        <v>52352</v>
      </c>
      <c r="E217" s="150">
        <f t="shared" si="66"/>
        <v>0</v>
      </c>
      <c r="F217" s="150" t="str">
        <f t="shared" si="67"/>
        <v>Y</v>
      </c>
      <c r="G217" s="136">
        <f t="shared" si="68"/>
        <v>0</v>
      </c>
      <c r="H217" s="148">
        <f t="shared" si="72"/>
        <v>0</v>
      </c>
      <c r="I217" s="148">
        <f t="shared" si="79"/>
        <v>0</v>
      </c>
      <c r="J217" s="148">
        <f t="shared" ca="1" si="69"/>
        <v>0</v>
      </c>
      <c r="K217" s="148">
        <f t="shared" ca="1" si="80"/>
        <v>0</v>
      </c>
      <c r="L217" s="148">
        <f t="shared" si="81"/>
        <v>0</v>
      </c>
      <c r="M217" s="148">
        <f t="shared" si="70"/>
        <v>0</v>
      </c>
      <c r="N217" s="148">
        <f t="shared" si="73"/>
        <v>0</v>
      </c>
      <c r="O217" s="148"/>
      <c r="P217" s="148"/>
      <c r="Q217" s="148">
        <f t="shared" si="82"/>
        <v>0</v>
      </c>
      <c r="R217" s="148">
        <f t="shared" si="83"/>
        <v>0</v>
      </c>
      <c r="S217" s="137" t="str">
        <f t="shared" si="71"/>
        <v>Y</v>
      </c>
      <c r="T217" s="275">
        <f t="shared" si="65"/>
        <v>0</v>
      </c>
      <c r="U217" s="275">
        <f t="shared" si="65"/>
        <v>0</v>
      </c>
      <c r="V217" s="275">
        <f t="shared" si="65"/>
        <v>0</v>
      </c>
      <c r="W217" s="275">
        <f t="shared" si="65"/>
        <v>0</v>
      </c>
      <c r="X217" s="275">
        <f t="shared" si="65"/>
        <v>0</v>
      </c>
      <c r="Y217" s="275">
        <f t="shared" si="65"/>
        <v>0</v>
      </c>
      <c r="Z217" s="275">
        <f t="shared" si="65"/>
        <v>0</v>
      </c>
      <c r="AA217" s="275">
        <f t="shared" si="65"/>
        <v>0</v>
      </c>
      <c r="AB217" s="275">
        <f t="shared" si="65"/>
        <v>0</v>
      </c>
      <c r="AC217" s="275">
        <f t="shared" si="65"/>
        <v>0</v>
      </c>
      <c r="AD217" s="275">
        <f t="shared" si="65"/>
        <v>0</v>
      </c>
      <c r="AE217" s="276">
        <f t="shared" si="74"/>
        <v>0</v>
      </c>
    </row>
    <row r="218" spans="1:31">
      <c r="A218" s="133">
        <f t="shared" si="75"/>
        <v>202</v>
      </c>
      <c r="B218" s="134">
        <f t="shared" si="76"/>
        <v>16</v>
      </c>
      <c r="C218" s="134">
        <f t="shared" si="77"/>
        <v>10</v>
      </c>
      <c r="D218" s="135">
        <f t="shared" ca="1" si="78"/>
        <v>52383</v>
      </c>
      <c r="E218" s="150">
        <f t="shared" si="66"/>
        <v>0</v>
      </c>
      <c r="F218" s="150" t="str">
        <f t="shared" si="67"/>
        <v>Y</v>
      </c>
      <c r="G218" s="136">
        <f t="shared" si="68"/>
        <v>0</v>
      </c>
      <c r="H218" s="148">
        <f t="shared" si="72"/>
        <v>0</v>
      </c>
      <c r="I218" s="148">
        <f t="shared" si="79"/>
        <v>0</v>
      </c>
      <c r="J218" s="148">
        <f t="shared" ca="1" si="69"/>
        <v>0</v>
      </c>
      <c r="K218" s="148">
        <f t="shared" ca="1" si="80"/>
        <v>0</v>
      </c>
      <c r="L218" s="148">
        <f t="shared" si="81"/>
        <v>0</v>
      </c>
      <c r="M218" s="148">
        <f t="shared" si="70"/>
        <v>0</v>
      </c>
      <c r="N218" s="148">
        <f t="shared" si="73"/>
        <v>0</v>
      </c>
      <c r="O218" s="148"/>
      <c r="P218" s="148"/>
      <c r="Q218" s="148">
        <f t="shared" si="82"/>
        <v>0</v>
      </c>
      <c r="R218" s="148">
        <f t="shared" si="83"/>
        <v>0</v>
      </c>
      <c r="S218" s="137" t="str">
        <f t="shared" si="71"/>
        <v>Y</v>
      </c>
      <c r="T218" s="275">
        <f t="shared" si="65"/>
        <v>0</v>
      </c>
      <c r="U218" s="275">
        <f t="shared" si="65"/>
        <v>0</v>
      </c>
      <c r="V218" s="275">
        <f t="shared" si="65"/>
        <v>0</v>
      </c>
      <c r="W218" s="275">
        <f t="shared" si="65"/>
        <v>0</v>
      </c>
      <c r="X218" s="275">
        <f t="shared" si="65"/>
        <v>0</v>
      </c>
      <c r="Y218" s="275">
        <f t="shared" si="65"/>
        <v>0</v>
      </c>
      <c r="Z218" s="275">
        <f t="shared" si="65"/>
        <v>0</v>
      </c>
      <c r="AA218" s="275">
        <f t="shared" si="65"/>
        <v>0</v>
      </c>
      <c r="AB218" s="275">
        <f t="shared" si="65"/>
        <v>0</v>
      </c>
      <c r="AC218" s="275">
        <f t="shared" si="65"/>
        <v>0</v>
      </c>
      <c r="AD218" s="275">
        <f t="shared" si="65"/>
        <v>0</v>
      </c>
      <c r="AE218" s="276">
        <f t="shared" si="74"/>
        <v>0</v>
      </c>
    </row>
    <row r="219" spans="1:31">
      <c r="A219" s="133">
        <f t="shared" si="75"/>
        <v>203</v>
      </c>
      <c r="B219" s="134">
        <f t="shared" si="76"/>
        <v>16</v>
      </c>
      <c r="C219" s="134">
        <f t="shared" si="77"/>
        <v>11</v>
      </c>
      <c r="D219" s="135">
        <f t="shared" ca="1" si="78"/>
        <v>52413</v>
      </c>
      <c r="E219" s="150">
        <f t="shared" si="66"/>
        <v>0</v>
      </c>
      <c r="F219" s="150" t="str">
        <f t="shared" si="67"/>
        <v>Y</v>
      </c>
      <c r="G219" s="136">
        <f t="shared" si="68"/>
        <v>0</v>
      </c>
      <c r="H219" s="148">
        <f t="shared" si="72"/>
        <v>0</v>
      </c>
      <c r="I219" s="148">
        <f t="shared" si="79"/>
        <v>0</v>
      </c>
      <c r="J219" s="148">
        <f t="shared" ca="1" si="69"/>
        <v>0</v>
      </c>
      <c r="K219" s="148">
        <f t="shared" ca="1" si="80"/>
        <v>0</v>
      </c>
      <c r="L219" s="148">
        <f t="shared" si="81"/>
        <v>0</v>
      </c>
      <c r="M219" s="148">
        <f t="shared" si="70"/>
        <v>0</v>
      </c>
      <c r="N219" s="148">
        <f t="shared" si="73"/>
        <v>0</v>
      </c>
      <c r="O219" s="148"/>
      <c r="P219" s="148"/>
      <c r="Q219" s="148">
        <f t="shared" si="82"/>
        <v>0</v>
      </c>
      <c r="R219" s="148">
        <f t="shared" si="83"/>
        <v>0</v>
      </c>
      <c r="S219" s="137" t="str">
        <f t="shared" si="71"/>
        <v>Y</v>
      </c>
      <c r="T219" s="275">
        <f t="shared" si="65"/>
        <v>0</v>
      </c>
      <c r="U219" s="275">
        <f t="shared" si="65"/>
        <v>0</v>
      </c>
      <c r="V219" s="275">
        <f t="shared" si="65"/>
        <v>0</v>
      </c>
      <c r="W219" s="275">
        <f t="shared" si="65"/>
        <v>0</v>
      </c>
      <c r="X219" s="275">
        <f t="shared" si="65"/>
        <v>0</v>
      </c>
      <c r="Y219" s="275">
        <f t="shared" si="65"/>
        <v>0</v>
      </c>
      <c r="Z219" s="275">
        <f t="shared" si="65"/>
        <v>0</v>
      </c>
      <c r="AA219" s="275">
        <f t="shared" si="65"/>
        <v>0</v>
      </c>
      <c r="AB219" s="275">
        <f t="shared" si="65"/>
        <v>0</v>
      </c>
      <c r="AC219" s="275">
        <f t="shared" si="65"/>
        <v>0</v>
      </c>
      <c r="AD219" s="275">
        <f t="shared" si="65"/>
        <v>0</v>
      </c>
      <c r="AE219" s="276">
        <f t="shared" si="74"/>
        <v>0</v>
      </c>
    </row>
    <row r="220" spans="1:31">
      <c r="A220" s="133">
        <f t="shared" si="75"/>
        <v>204</v>
      </c>
      <c r="B220" s="134">
        <f t="shared" si="76"/>
        <v>16</v>
      </c>
      <c r="C220" s="134">
        <f t="shared" si="77"/>
        <v>12</v>
      </c>
      <c r="D220" s="135">
        <f t="shared" ca="1" si="78"/>
        <v>52444</v>
      </c>
      <c r="E220" s="150">
        <f t="shared" si="66"/>
        <v>0</v>
      </c>
      <c r="F220" s="150" t="str">
        <f t="shared" si="67"/>
        <v>Y</v>
      </c>
      <c r="G220" s="136">
        <f t="shared" si="68"/>
        <v>0</v>
      </c>
      <c r="H220" s="148">
        <f t="shared" si="72"/>
        <v>0</v>
      </c>
      <c r="I220" s="148">
        <f t="shared" si="79"/>
        <v>0</v>
      </c>
      <c r="J220" s="148">
        <f t="shared" ca="1" si="69"/>
        <v>0</v>
      </c>
      <c r="K220" s="148">
        <f t="shared" ca="1" si="80"/>
        <v>0</v>
      </c>
      <c r="L220" s="148">
        <f t="shared" si="81"/>
        <v>0</v>
      </c>
      <c r="M220" s="148">
        <f t="shared" si="70"/>
        <v>0</v>
      </c>
      <c r="N220" s="148">
        <f t="shared" si="73"/>
        <v>0</v>
      </c>
      <c r="O220" s="148"/>
      <c r="P220" s="148"/>
      <c r="Q220" s="148">
        <f t="shared" si="82"/>
        <v>0</v>
      </c>
      <c r="R220" s="148">
        <f t="shared" si="83"/>
        <v>0</v>
      </c>
      <c r="S220" s="137" t="str">
        <f t="shared" si="71"/>
        <v>Y</v>
      </c>
      <c r="T220" s="275">
        <f t="shared" si="65"/>
        <v>0</v>
      </c>
      <c r="U220" s="275">
        <f t="shared" si="65"/>
        <v>0</v>
      </c>
      <c r="V220" s="275">
        <f t="shared" si="65"/>
        <v>0</v>
      </c>
      <c r="W220" s="275">
        <f t="shared" si="65"/>
        <v>0</v>
      </c>
      <c r="X220" s="275">
        <f t="shared" si="65"/>
        <v>0</v>
      </c>
      <c r="Y220" s="275">
        <f t="shared" si="65"/>
        <v>0</v>
      </c>
      <c r="Z220" s="275">
        <f t="shared" si="65"/>
        <v>0</v>
      </c>
      <c r="AA220" s="275">
        <f t="shared" si="65"/>
        <v>0</v>
      </c>
      <c r="AB220" s="275">
        <f t="shared" si="65"/>
        <v>0</v>
      </c>
      <c r="AC220" s="275">
        <f t="shared" si="65"/>
        <v>0</v>
      </c>
      <c r="AD220" s="275">
        <f t="shared" si="65"/>
        <v>0</v>
      </c>
      <c r="AE220" s="276">
        <f t="shared" si="74"/>
        <v>0</v>
      </c>
    </row>
    <row r="221" spans="1:31">
      <c r="A221" s="133">
        <f t="shared" si="75"/>
        <v>205</v>
      </c>
      <c r="B221" s="134">
        <f t="shared" si="76"/>
        <v>17</v>
      </c>
      <c r="C221" s="134">
        <f t="shared" si="77"/>
        <v>1</v>
      </c>
      <c r="D221" s="135">
        <f t="shared" ca="1" si="78"/>
        <v>52475</v>
      </c>
      <c r="E221" s="150">
        <f t="shared" si="66"/>
        <v>0</v>
      </c>
      <c r="F221" s="150" t="str">
        <f t="shared" si="67"/>
        <v>Y</v>
      </c>
      <c r="G221" s="136">
        <f t="shared" si="68"/>
        <v>0</v>
      </c>
      <c r="H221" s="148">
        <f t="shared" si="72"/>
        <v>0</v>
      </c>
      <c r="I221" s="148">
        <f t="shared" si="79"/>
        <v>0</v>
      </c>
      <c r="J221" s="148">
        <f t="shared" ca="1" si="69"/>
        <v>0</v>
      </c>
      <c r="K221" s="148">
        <f t="shared" ca="1" si="80"/>
        <v>0</v>
      </c>
      <c r="L221" s="148">
        <f t="shared" si="81"/>
        <v>0</v>
      </c>
      <c r="M221" s="148">
        <f t="shared" si="70"/>
        <v>0</v>
      </c>
      <c r="N221" s="148">
        <f t="shared" si="73"/>
        <v>0</v>
      </c>
      <c r="O221" s="148"/>
      <c r="P221" s="148"/>
      <c r="Q221" s="148">
        <f t="shared" si="82"/>
        <v>0</v>
      </c>
      <c r="R221" s="148">
        <f t="shared" si="83"/>
        <v>0</v>
      </c>
      <c r="S221" s="137" t="str">
        <f t="shared" si="71"/>
        <v>Y</v>
      </c>
      <c r="T221" s="275">
        <f t="shared" si="65"/>
        <v>0</v>
      </c>
      <c r="U221" s="275">
        <f t="shared" si="65"/>
        <v>0</v>
      </c>
      <c r="V221" s="275">
        <f t="shared" si="65"/>
        <v>0</v>
      </c>
      <c r="W221" s="275">
        <f t="shared" si="65"/>
        <v>0</v>
      </c>
      <c r="X221" s="275">
        <f t="shared" si="65"/>
        <v>0</v>
      </c>
      <c r="Y221" s="275">
        <f t="shared" si="65"/>
        <v>0</v>
      </c>
      <c r="Z221" s="275">
        <f t="shared" si="65"/>
        <v>0</v>
      </c>
      <c r="AA221" s="275">
        <f t="shared" si="65"/>
        <v>0</v>
      </c>
      <c r="AB221" s="275">
        <f t="shared" si="65"/>
        <v>0</v>
      </c>
      <c r="AC221" s="275">
        <f t="shared" si="65"/>
        <v>0</v>
      </c>
      <c r="AD221" s="275">
        <f t="shared" si="65"/>
        <v>0</v>
      </c>
      <c r="AE221" s="276">
        <f t="shared" si="74"/>
        <v>0</v>
      </c>
    </row>
    <row r="222" spans="1:31">
      <c r="A222" s="133">
        <f t="shared" si="75"/>
        <v>206</v>
      </c>
      <c r="B222" s="134">
        <f t="shared" si="76"/>
        <v>17</v>
      </c>
      <c r="C222" s="134">
        <f t="shared" si="77"/>
        <v>2</v>
      </c>
      <c r="D222" s="135">
        <f t="shared" ca="1" si="78"/>
        <v>52505</v>
      </c>
      <c r="E222" s="150">
        <f t="shared" si="66"/>
        <v>0</v>
      </c>
      <c r="F222" s="150" t="str">
        <f t="shared" si="67"/>
        <v>Y</v>
      </c>
      <c r="G222" s="136">
        <f t="shared" si="68"/>
        <v>0</v>
      </c>
      <c r="H222" s="148">
        <f t="shared" si="72"/>
        <v>0</v>
      </c>
      <c r="I222" s="148">
        <f t="shared" si="79"/>
        <v>0</v>
      </c>
      <c r="J222" s="148">
        <f t="shared" ca="1" si="69"/>
        <v>0</v>
      </c>
      <c r="K222" s="148">
        <f t="shared" ca="1" si="80"/>
        <v>0</v>
      </c>
      <c r="L222" s="148">
        <f t="shared" si="81"/>
        <v>0</v>
      </c>
      <c r="M222" s="148">
        <f t="shared" si="70"/>
        <v>0</v>
      </c>
      <c r="N222" s="148">
        <f t="shared" si="73"/>
        <v>0</v>
      </c>
      <c r="O222" s="148"/>
      <c r="P222" s="148"/>
      <c r="Q222" s="148">
        <f t="shared" si="82"/>
        <v>0</v>
      </c>
      <c r="R222" s="148">
        <f t="shared" si="83"/>
        <v>0</v>
      </c>
      <c r="S222" s="137" t="str">
        <f t="shared" si="71"/>
        <v>Y</v>
      </c>
      <c r="T222" s="275">
        <f t="shared" si="65"/>
        <v>0</v>
      </c>
      <c r="U222" s="275">
        <f t="shared" si="65"/>
        <v>0</v>
      </c>
      <c r="V222" s="275">
        <f t="shared" si="65"/>
        <v>0</v>
      </c>
      <c r="W222" s="275">
        <f t="shared" si="65"/>
        <v>0</v>
      </c>
      <c r="X222" s="275">
        <f t="shared" si="65"/>
        <v>0</v>
      </c>
      <c r="Y222" s="275">
        <f t="shared" si="65"/>
        <v>0</v>
      </c>
      <c r="Z222" s="275">
        <f t="shared" si="65"/>
        <v>0</v>
      </c>
      <c r="AA222" s="275">
        <f t="shared" si="65"/>
        <v>0</v>
      </c>
      <c r="AB222" s="275">
        <f t="shared" si="65"/>
        <v>0</v>
      </c>
      <c r="AC222" s="275">
        <f t="shared" si="65"/>
        <v>0</v>
      </c>
      <c r="AD222" s="275">
        <f t="shared" si="65"/>
        <v>0</v>
      </c>
      <c r="AE222" s="276">
        <f t="shared" si="74"/>
        <v>0</v>
      </c>
    </row>
    <row r="223" spans="1:31">
      <c r="A223" s="133">
        <f t="shared" si="75"/>
        <v>207</v>
      </c>
      <c r="B223" s="134">
        <f t="shared" si="76"/>
        <v>17</v>
      </c>
      <c r="C223" s="134">
        <f t="shared" si="77"/>
        <v>3</v>
      </c>
      <c r="D223" s="135">
        <f t="shared" ca="1" si="78"/>
        <v>52536</v>
      </c>
      <c r="E223" s="150">
        <f t="shared" si="66"/>
        <v>0</v>
      </c>
      <c r="F223" s="150" t="str">
        <f t="shared" si="67"/>
        <v>Y</v>
      </c>
      <c r="G223" s="136">
        <f t="shared" si="68"/>
        <v>0</v>
      </c>
      <c r="H223" s="148">
        <f t="shared" si="72"/>
        <v>0</v>
      </c>
      <c r="I223" s="148">
        <f t="shared" si="79"/>
        <v>0</v>
      </c>
      <c r="J223" s="148">
        <f t="shared" ca="1" si="69"/>
        <v>0</v>
      </c>
      <c r="K223" s="148">
        <f t="shared" ca="1" si="80"/>
        <v>0</v>
      </c>
      <c r="L223" s="148">
        <f t="shared" si="81"/>
        <v>0</v>
      </c>
      <c r="M223" s="148">
        <f t="shared" si="70"/>
        <v>0</v>
      </c>
      <c r="N223" s="148">
        <f t="shared" si="73"/>
        <v>0</v>
      </c>
      <c r="O223" s="148"/>
      <c r="P223" s="148"/>
      <c r="Q223" s="148">
        <f t="shared" si="82"/>
        <v>0</v>
      </c>
      <c r="R223" s="148">
        <f t="shared" si="83"/>
        <v>0</v>
      </c>
      <c r="S223" s="137" t="str">
        <f t="shared" si="71"/>
        <v>Y</v>
      </c>
      <c r="T223" s="275">
        <f t="shared" si="65"/>
        <v>0</v>
      </c>
      <c r="U223" s="275">
        <f t="shared" si="65"/>
        <v>0</v>
      </c>
      <c r="V223" s="275">
        <f t="shared" si="65"/>
        <v>0</v>
      </c>
      <c r="W223" s="275">
        <f t="shared" si="65"/>
        <v>0</v>
      </c>
      <c r="X223" s="275">
        <f t="shared" si="65"/>
        <v>0</v>
      </c>
      <c r="Y223" s="275">
        <f t="shared" si="65"/>
        <v>0</v>
      </c>
      <c r="Z223" s="275">
        <f t="shared" si="65"/>
        <v>0</v>
      </c>
      <c r="AA223" s="275">
        <f t="shared" si="65"/>
        <v>0</v>
      </c>
      <c r="AB223" s="275">
        <f t="shared" si="65"/>
        <v>0</v>
      </c>
      <c r="AC223" s="275">
        <f t="shared" si="65"/>
        <v>0</v>
      </c>
      <c r="AD223" s="275">
        <f t="shared" si="65"/>
        <v>0</v>
      </c>
      <c r="AE223" s="276">
        <f t="shared" si="74"/>
        <v>0</v>
      </c>
    </row>
    <row r="224" spans="1:31">
      <c r="A224" s="133">
        <f t="shared" si="75"/>
        <v>208</v>
      </c>
      <c r="B224" s="134">
        <f t="shared" si="76"/>
        <v>17</v>
      </c>
      <c r="C224" s="134">
        <f t="shared" si="77"/>
        <v>4</v>
      </c>
      <c r="D224" s="135">
        <f t="shared" ca="1" si="78"/>
        <v>52566</v>
      </c>
      <c r="E224" s="150">
        <f t="shared" si="66"/>
        <v>0</v>
      </c>
      <c r="F224" s="150" t="str">
        <f t="shared" si="67"/>
        <v>Y</v>
      </c>
      <c r="G224" s="136">
        <f t="shared" si="68"/>
        <v>0</v>
      </c>
      <c r="H224" s="148">
        <f t="shared" si="72"/>
        <v>0</v>
      </c>
      <c r="I224" s="148">
        <f t="shared" si="79"/>
        <v>0</v>
      </c>
      <c r="J224" s="148">
        <f t="shared" ca="1" si="69"/>
        <v>0</v>
      </c>
      <c r="K224" s="148">
        <f t="shared" ca="1" si="80"/>
        <v>0</v>
      </c>
      <c r="L224" s="148">
        <f t="shared" si="81"/>
        <v>0</v>
      </c>
      <c r="M224" s="148">
        <f t="shared" si="70"/>
        <v>0</v>
      </c>
      <c r="N224" s="148">
        <f t="shared" si="73"/>
        <v>0</v>
      </c>
      <c r="O224" s="148"/>
      <c r="P224" s="148"/>
      <c r="Q224" s="148">
        <f t="shared" si="82"/>
        <v>0</v>
      </c>
      <c r="R224" s="148">
        <f t="shared" si="83"/>
        <v>0</v>
      </c>
      <c r="S224" s="137" t="str">
        <f t="shared" si="71"/>
        <v>Y</v>
      </c>
      <c r="T224" s="275">
        <f t="shared" si="65"/>
        <v>0</v>
      </c>
      <c r="U224" s="275">
        <f t="shared" si="65"/>
        <v>0</v>
      </c>
      <c r="V224" s="275">
        <f t="shared" si="65"/>
        <v>0</v>
      </c>
      <c r="W224" s="275">
        <f t="shared" si="65"/>
        <v>0</v>
      </c>
      <c r="X224" s="275">
        <f t="shared" si="65"/>
        <v>0</v>
      </c>
      <c r="Y224" s="275">
        <f t="shared" si="65"/>
        <v>0</v>
      </c>
      <c r="Z224" s="275">
        <f t="shared" si="65"/>
        <v>0</v>
      </c>
      <c r="AA224" s="275">
        <f t="shared" si="65"/>
        <v>0</v>
      </c>
      <c r="AB224" s="275">
        <f t="shared" si="65"/>
        <v>0</v>
      </c>
      <c r="AC224" s="275">
        <f t="shared" si="65"/>
        <v>0</v>
      </c>
      <c r="AD224" s="275">
        <f t="shared" si="65"/>
        <v>0</v>
      </c>
      <c r="AE224" s="276">
        <f t="shared" si="74"/>
        <v>0</v>
      </c>
    </row>
    <row r="225" spans="1:31">
      <c r="A225" s="133">
        <f t="shared" si="75"/>
        <v>209</v>
      </c>
      <c r="B225" s="134">
        <f t="shared" si="76"/>
        <v>17</v>
      </c>
      <c r="C225" s="134">
        <f t="shared" si="77"/>
        <v>5</v>
      </c>
      <c r="D225" s="135">
        <f t="shared" ca="1" si="78"/>
        <v>52597</v>
      </c>
      <c r="E225" s="150">
        <f t="shared" si="66"/>
        <v>0</v>
      </c>
      <c r="F225" s="150" t="str">
        <f t="shared" si="67"/>
        <v>Y</v>
      </c>
      <c r="G225" s="136">
        <f t="shared" si="68"/>
        <v>0</v>
      </c>
      <c r="H225" s="148">
        <f t="shared" si="72"/>
        <v>0</v>
      </c>
      <c r="I225" s="148">
        <f t="shared" si="79"/>
        <v>0</v>
      </c>
      <c r="J225" s="148">
        <f t="shared" ca="1" si="69"/>
        <v>0</v>
      </c>
      <c r="K225" s="148">
        <f t="shared" ca="1" si="80"/>
        <v>0</v>
      </c>
      <c r="L225" s="148">
        <f t="shared" si="81"/>
        <v>0</v>
      </c>
      <c r="M225" s="148">
        <f t="shared" si="70"/>
        <v>0</v>
      </c>
      <c r="N225" s="148">
        <f t="shared" si="73"/>
        <v>0</v>
      </c>
      <c r="O225" s="148"/>
      <c r="P225" s="148"/>
      <c r="Q225" s="148">
        <f t="shared" si="82"/>
        <v>0</v>
      </c>
      <c r="R225" s="148">
        <f t="shared" si="83"/>
        <v>0</v>
      </c>
      <c r="S225" s="137" t="str">
        <f t="shared" si="71"/>
        <v>Y</v>
      </c>
      <c r="T225" s="275">
        <f t="shared" si="65"/>
        <v>0</v>
      </c>
      <c r="U225" s="275">
        <f t="shared" si="65"/>
        <v>0</v>
      </c>
      <c r="V225" s="275">
        <f t="shared" si="65"/>
        <v>0</v>
      </c>
      <c r="W225" s="275">
        <f t="shared" si="65"/>
        <v>0</v>
      </c>
      <c r="X225" s="275">
        <f t="shared" si="65"/>
        <v>0</v>
      </c>
      <c r="Y225" s="275">
        <f t="shared" si="65"/>
        <v>0</v>
      </c>
      <c r="Z225" s="275">
        <f t="shared" si="65"/>
        <v>0</v>
      </c>
      <c r="AA225" s="275">
        <f t="shared" si="65"/>
        <v>0</v>
      </c>
      <c r="AB225" s="275">
        <f t="shared" si="65"/>
        <v>0</v>
      </c>
      <c r="AC225" s="275">
        <f t="shared" si="65"/>
        <v>0</v>
      </c>
      <c r="AD225" s="275">
        <f t="shared" si="65"/>
        <v>0</v>
      </c>
      <c r="AE225" s="276">
        <f t="shared" si="74"/>
        <v>0</v>
      </c>
    </row>
    <row r="226" spans="1:31">
      <c r="A226" s="133">
        <f t="shared" si="75"/>
        <v>210</v>
      </c>
      <c r="B226" s="134">
        <f t="shared" si="76"/>
        <v>17</v>
      </c>
      <c r="C226" s="134">
        <f t="shared" si="77"/>
        <v>6</v>
      </c>
      <c r="D226" s="135">
        <f t="shared" ca="1" si="78"/>
        <v>52628</v>
      </c>
      <c r="E226" s="150">
        <f t="shared" si="66"/>
        <v>0</v>
      </c>
      <c r="F226" s="150" t="str">
        <f t="shared" si="67"/>
        <v>Y</v>
      </c>
      <c r="G226" s="136">
        <f t="shared" si="68"/>
        <v>0</v>
      </c>
      <c r="H226" s="148">
        <f t="shared" si="72"/>
        <v>0</v>
      </c>
      <c r="I226" s="148">
        <f t="shared" si="79"/>
        <v>0</v>
      </c>
      <c r="J226" s="148">
        <f t="shared" ca="1" si="69"/>
        <v>0</v>
      </c>
      <c r="K226" s="148">
        <f t="shared" ca="1" si="80"/>
        <v>0</v>
      </c>
      <c r="L226" s="148">
        <f t="shared" si="81"/>
        <v>0</v>
      </c>
      <c r="M226" s="148">
        <f t="shared" si="70"/>
        <v>0</v>
      </c>
      <c r="N226" s="148">
        <f t="shared" si="73"/>
        <v>0</v>
      </c>
      <c r="O226" s="148"/>
      <c r="P226" s="148"/>
      <c r="Q226" s="148">
        <f t="shared" si="82"/>
        <v>0</v>
      </c>
      <c r="R226" s="148">
        <f t="shared" si="83"/>
        <v>0</v>
      </c>
      <c r="S226" s="137" t="str">
        <f t="shared" si="71"/>
        <v>Y</v>
      </c>
      <c r="T226" s="275">
        <f t="shared" si="65"/>
        <v>0</v>
      </c>
      <c r="U226" s="275">
        <f t="shared" si="65"/>
        <v>0</v>
      </c>
      <c r="V226" s="275">
        <f t="shared" si="65"/>
        <v>0</v>
      </c>
      <c r="W226" s="275">
        <f t="shared" si="65"/>
        <v>0</v>
      </c>
      <c r="X226" s="275">
        <f t="shared" si="65"/>
        <v>0</v>
      </c>
      <c r="Y226" s="275">
        <f t="shared" si="65"/>
        <v>0</v>
      </c>
      <c r="Z226" s="275">
        <f t="shared" si="65"/>
        <v>0</v>
      </c>
      <c r="AA226" s="275">
        <f t="shared" si="65"/>
        <v>0</v>
      </c>
      <c r="AB226" s="275">
        <f t="shared" si="65"/>
        <v>0</v>
      </c>
      <c r="AC226" s="275">
        <f t="shared" si="65"/>
        <v>0</v>
      </c>
      <c r="AD226" s="275">
        <f t="shared" si="65"/>
        <v>0</v>
      </c>
      <c r="AE226" s="276">
        <f t="shared" si="74"/>
        <v>0</v>
      </c>
    </row>
    <row r="227" spans="1:31">
      <c r="A227" s="133">
        <f t="shared" si="75"/>
        <v>211</v>
      </c>
      <c r="B227" s="134">
        <f t="shared" si="76"/>
        <v>17</v>
      </c>
      <c r="C227" s="134">
        <f t="shared" si="77"/>
        <v>7</v>
      </c>
      <c r="D227" s="135">
        <f t="shared" ca="1" si="78"/>
        <v>52657</v>
      </c>
      <c r="E227" s="150">
        <f t="shared" si="66"/>
        <v>0</v>
      </c>
      <c r="F227" s="150" t="str">
        <f t="shared" si="67"/>
        <v>Y</v>
      </c>
      <c r="G227" s="136">
        <f t="shared" si="68"/>
        <v>0</v>
      </c>
      <c r="H227" s="148">
        <f t="shared" si="72"/>
        <v>0</v>
      </c>
      <c r="I227" s="148">
        <f t="shared" si="79"/>
        <v>0</v>
      </c>
      <c r="J227" s="148">
        <f t="shared" ca="1" si="69"/>
        <v>0</v>
      </c>
      <c r="K227" s="148">
        <f t="shared" ca="1" si="80"/>
        <v>0</v>
      </c>
      <c r="L227" s="148">
        <f t="shared" si="81"/>
        <v>0</v>
      </c>
      <c r="M227" s="148">
        <f t="shared" si="70"/>
        <v>0</v>
      </c>
      <c r="N227" s="148">
        <f t="shared" si="73"/>
        <v>0</v>
      </c>
      <c r="O227" s="148"/>
      <c r="P227" s="148"/>
      <c r="Q227" s="148">
        <f t="shared" si="82"/>
        <v>0</v>
      </c>
      <c r="R227" s="148">
        <f t="shared" si="83"/>
        <v>0</v>
      </c>
      <c r="S227" s="137" t="str">
        <f t="shared" si="71"/>
        <v>Y</v>
      </c>
      <c r="T227" s="275">
        <f t="shared" si="65"/>
        <v>0</v>
      </c>
      <c r="U227" s="275">
        <f t="shared" si="65"/>
        <v>0</v>
      </c>
      <c r="V227" s="275">
        <f t="shared" si="65"/>
        <v>0</v>
      </c>
      <c r="W227" s="275">
        <f t="shared" si="65"/>
        <v>0</v>
      </c>
      <c r="X227" s="275">
        <f t="shared" si="65"/>
        <v>0</v>
      </c>
      <c r="Y227" s="275">
        <f t="shared" si="65"/>
        <v>0</v>
      </c>
      <c r="Z227" s="275">
        <f t="shared" si="65"/>
        <v>0</v>
      </c>
      <c r="AA227" s="275">
        <f t="shared" si="65"/>
        <v>0</v>
      </c>
      <c r="AB227" s="275">
        <f t="shared" si="65"/>
        <v>0</v>
      </c>
      <c r="AC227" s="275">
        <f t="shared" si="65"/>
        <v>0</v>
      </c>
      <c r="AD227" s="275">
        <f t="shared" si="65"/>
        <v>0</v>
      </c>
      <c r="AE227" s="276">
        <f t="shared" si="74"/>
        <v>0</v>
      </c>
    </row>
    <row r="228" spans="1:31">
      <c r="A228" s="133">
        <f t="shared" si="75"/>
        <v>212</v>
      </c>
      <c r="B228" s="134">
        <f t="shared" si="76"/>
        <v>17</v>
      </c>
      <c r="C228" s="134">
        <f t="shared" si="77"/>
        <v>8</v>
      </c>
      <c r="D228" s="135">
        <f t="shared" ca="1" si="78"/>
        <v>52688</v>
      </c>
      <c r="E228" s="150">
        <f t="shared" si="66"/>
        <v>0</v>
      </c>
      <c r="F228" s="150" t="str">
        <f t="shared" si="67"/>
        <v>Y</v>
      </c>
      <c r="G228" s="136">
        <f t="shared" si="68"/>
        <v>0</v>
      </c>
      <c r="H228" s="148">
        <f t="shared" si="72"/>
        <v>0</v>
      </c>
      <c r="I228" s="148">
        <f t="shared" si="79"/>
        <v>0</v>
      </c>
      <c r="J228" s="148">
        <f t="shared" ca="1" si="69"/>
        <v>0</v>
      </c>
      <c r="K228" s="148">
        <f t="shared" ca="1" si="80"/>
        <v>0</v>
      </c>
      <c r="L228" s="148">
        <f t="shared" si="81"/>
        <v>0</v>
      </c>
      <c r="M228" s="148">
        <f t="shared" si="70"/>
        <v>0</v>
      </c>
      <c r="N228" s="148">
        <f t="shared" si="73"/>
        <v>0</v>
      </c>
      <c r="O228" s="148"/>
      <c r="P228" s="148"/>
      <c r="Q228" s="148">
        <f t="shared" si="82"/>
        <v>0</v>
      </c>
      <c r="R228" s="148">
        <f t="shared" si="83"/>
        <v>0</v>
      </c>
      <c r="S228" s="137" t="str">
        <f t="shared" si="71"/>
        <v>Y</v>
      </c>
      <c r="T228" s="275">
        <f t="shared" si="65"/>
        <v>0</v>
      </c>
      <c r="U228" s="275">
        <f t="shared" si="65"/>
        <v>0</v>
      </c>
      <c r="V228" s="275">
        <f t="shared" si="65"/>
        <v>0</v>
      </c>
      <c r="W228" s="275">
        <f t="shared" si="65"/>
        <v>0</v>
      </c>
      <c r="X228" s="275">
        <f t="shared" si="65"/>
        <v>0</v>
      </c>
      <c r="Y228" s="275">
        <f t="shared" si="65"/>
        <v>0</v>
      </c>
      <c r="Z228" s="275">
        <f t="shared" si="65"/>
        <v>0</v>
      </c>
      <c r="AA228" s="275">
        <f t="shared" si="65"/>
        <v>0</v>
      </c>
      <c r="AB228" s="275">
        <f t="shared" si="65"/>
        <v>0</v>
      </c>
      <c r="AC228" s="275">
        <f t="shared" si="65"/>
        <v>0</v>
      </c>
      <c r="AD228" s="275">
        <f t="shared" si="65"/>
        <v>0</v>
      </c>
      <c r="AE228" s="276">
        <f t="shared" si="74"/>
        <v>0</v>
      </c>
    </row>
    <row r="229" spans="1:31">
      <c r="A229" s="133">
        <f t="shared" si="75"/>
        <v>213</v>
      </c>
      <c r="B229" s="134">
        <f t="shared" si="76"/>
        <v>17</v>
      </c>
      <c r="C229" s="134">
        <f t="shared" si="77"/>
        <v>9</v>
      </c>
      <c r="D229" s="135">
        <f t="shared" ca="1" si="78"/>
        <v>52718</v>
      </c>
      <c r="E229" s="150">
        <f t="shared" si="66"/>
        <v>0</v>
      </c>
      <c r="F229" s="150" t="str">
        <f t="shared" si="67"/>
        <v>Y</v>
      </c>
      <c r="G229" s="136">
        <f t="shared" si="68"/>
        <v>0</v>
      </c>
      <c r="H229" s="148">
        <f t="shared" si="72"/>
        <v>0</v>
      </c>
      <c r="I229" s="148">
        <f t="shared" si="79"/>
        <v>0</v>
      </c>
      <c r="J229" s="148">
        <f t="shared" ca="1" si="69"/>
        <v>0</v>
      </c>
      <c r="K229" s="148">
        <f t="shared" ca="1" si="80"/>
        <v>0</v>
      </c>
      <c r="L229" s="148">
        <f t="shared" si="81"/>
        <v>0</v>
      </c>
      <c r="M229" s="148">
        <f t="shared" si="70"/>
        <v>0</v>
      </c>
      <c r="N229" s="148">
        <f t="shared" si="73"/>
        <v>0</v>
      </c>
      <c r="O229" s="148"/>
      <c r="P229" s="148"/>
      <c r="Q229" s="148">
        <f t="shared" si="82"/>
        <v>0</v>
      </c>
      <c r="R229" s="148">
        <f t="shared" si="83"/>
        <v>0</v>
      </c>
      <c r="S229" s="137" t="str">
        <f t="shared" si="71"/>
        <v>Y</v>
      </c>
      <c r="T229" s="275">
        <f t="shared" si="65"/>
        <v>0</v>
      </c>
      <c r="U229" s="275">
        <f t="shared" si="65"/>
        <v>0</v>
      </c>
      <c r="V229" s="275">
        <f t="shared" si="65"/>
        <v>0</v>
      </c>
      <c r="W229" s="275">
        <f t="shared" si="65"/>
        <v>0</v>
      </c>
      <c r="X229" s="275">
        <f t="shared" si="65"/>
        <v>0</v>
      </c>
      <c r="Y229" s="275">
        <f t="shared" si="65"/>
        <v>0</v>
      </c>
      <c r="Z229" s="275">
        <f t="shared" si="65"/>
        <v>0</v>
      </c>
      <c r="AA229" s="275">
        <f t="shared" si="65"/>
        <v>0</v>
      </c>
      <c r="AB229" s="275">
        <f t="shared" si="65"/>
        <v>0</v>
      </c>
      <c r="AC229" s="275">
        <f t="shared" si="65"/>
        <v>0</v>
      </c>
      <c r="AD229" s="275">
        <f t="shared" si="65"/>
        <v>0</v>
      </c>
      <c r="AE229" s="276">
        <f t="shared" si="74"/>
        <v>0</v>
      </c>
    </row>
    <row r="230" spans="1:31">
      <c r="A230" s="133">
        <f t="shared" si="75"/>
        <v>214</v>
      </c>
      <c r="B230" s="134">
        <f t="shared" si="76"/>
        <v>17</v>
      </c>
      <c r="C230" s="134">
        <f t="shared" si="77"/>
        <v>10</v>
      </c>
      <c r="D230" s="135">
        <f t="shared" ca="1" si="78"/>
        <v>52749</v>
      </c>
      <c r="E230" s="150">
        <f t="shared" si="66"/>
        <v>0</v>
      </c>
      <c r="F230" s="150" t="str">
        <f t="shared" si="67"/>
        <v>Y</v>
      </c>
      <c r="G230" s="136">
        <f t="shared" si="68"/>
        <v>0</v>
      </c>
      <c r="H230" s="148">
        <f t="shared" si="72"/>
        <v>0</v>
      </c>
      <c r="I230" s="148">
        <f t="shared" si="79"/>
        <v>0</v>
      </c>
      <c r="J230" s="148">
        <f t="shared" ca="1" si="69"/>
        <v>0</v>
      </c>
      <c r="K230" s="148">
        <f t="shared" ca="1" si="80"/>
        <v>0</v>
      </c>
      <c r="L230" s="148">
        <f t="shared" si="81"/>
        <v>0</v>
      </c>
      <c r="M230" s="148">
        <f t="shared" si="70"/>
        <v>0</v>
      </c>
      <c r="N230" s="148">
        <f t="shared" si="73"/>
        <v>0</v>
      </c>
      <c r="O230" s="148"/>
      <c r="P230" s="148"/>
      <c r="Q230" s="148">
        <f t="shared" si="82"/>
        <v>0</v>
      </c>
      <c r="R230" s="148">
        <f t="shared" si="83"/>
        <v>0</v>
      </c>
      <c r="S230" s="137" t="str">
        <f t="shared" si="71"/>
        <v>Y</v>
      </c>
      <c r="T230" s="275">
        <f t="shared" si="65"/>
        <v>0</v>
      </c>
      <c r="U230" s="275">
        <f t="shared" si="65"/>
        <v>0</v>
      </c>
      <c r="V230" s="275">
        <f t="shared" si="65"/>
        <v>0</v>
      </c>
      <c r="W230" s="275">
        <f t="shared" si="65"/>
        <v>0</v>
      </c>
      <c r="X230" s="275">
        <f t="shared" si="65"/>
        <v>0</v>
      </c>
      <c r="Y230" s="275">
        <f t="shared" si="65"/>
        <v>0</v>
      </c>
      <c r="Z230" s="275">
        <f t="shared" si="65"/>
        <v>0</v>
      </c>
      <c r="AA230" s="275">
        <f t="shared" si="65"/>
        <v>0</v>
      </c>
      <c r="AB230" s="275">
        <f t="shared" si="65"/>
        <v>0</v>
      </c>
      <c r="AC230" s="275">
        <f t="shared" si="65"/>
        <v>0</v>
      </c>
      <c r="AD230" s="275">
        <f t="shared" si="65"/>
        <v>0</v>
      </c>
      <c r="AE230" s="276">
        <f t="shared" si="74"/>
        <v>0</v>
      </c>
    </row>
    <row r="231" spans="1:31">
      <c r="A231" s="133">
        <f t="shared" si="75"/>
        <v>215</v>
      </c>
      <c r="B231" s="134">
        <f t="shared" si="76"/>
        <v>17</v>
      </c>
      <c r="C231" s="134">
        <f t="shared" si="77"/>
        <v>11</v>
      </c>
      <c r="D231" s="135">
        <f t="shared" ca="1" si="78"/>
        <v>52779</v>
      </c>
      <c r="E231" s="150">
        <f t="shared" si="66"/>
        <v>0</v>
      </c>
      <c r="F231" s="150" t="str">
        <f t="shared" si="67"/>
        <v>Y</v>
      </c>
      <c r="G231" s="136">
        <f t="shared" si="68"/>
        <v>0</v>
      </c>
      <c r="H231" s="148">
        <f t="shared" si="72"/>
        <v>0</v>
      </c>
      <c r="I231" s="148">
        <f t="shared" si="79"/>
        <v>0</v>
      </c>
      <c r="J231" s="148">
        <f t="shared" ca="1" si="69"/>
        <v>0</v>
      </c>
      <c r="K231" s="148">
        <f t="shared" ca="1" si="80"/>
        <v>0</v>
      </c>
      <c r="L231" s="148">
        <f t="shared" si="81"/>
        <v>0</v>
      </c>
      <c r="M231" s="148">
        <f t="shared" si="70"/>
        <v>0</v>
      </c>
      <c r="N231" s="148">
        <f t="shared" si="73"/>
        <v>0</v>
      </c>
      <c r="O231" s="148"/>
      <c r="P231" s="148"/>
      <c r="Q231" s="148">
        <f t="shared" si="82"/>
        <v>0</v>
      </c>
      <c r="R231" s="148">
        <f t="shared" si="83"/>
        <v>0</v>
      </c>
      <c r="S231" s="137" t="str">
        <f t="shared" si="71"/>
        <v>Y</v>
      </c>
      <c r="T231" s="275">
        <f t="shared" si="65"/>
        <v>0</v>
      </c>
      <c r="U231" s="275">
        <f t="shared" si="65"/>
        <v>0</v>
      </c>
      <c r="V231" s="275">
        <f t="shared" si="65"/>
        <v>0</v>
      </c>
      <c r="W231" s="275">
        <f t="shared" ref="T231:AD254" si="84">MAX(0,MIN(MAX(0,$M231),W$7)-W$6)</f>
        <v>0</v>
      </c>
      <c r="X231" s="275">
        <f t="shared" si="84"/>
        <v>0</v>
      </c>
      <c r="Y231" s="275">
        <f t="shared" si="84"/>
        <v>0</v>
      </c>
      <c r="Z231" s="275">
        <f t="shared" si="84"/>
        <v>0</v>
      </c>
      <c r="AA231" s="275">
        <f t="shared" si="84"/>
        <v>0</v>
      </c>
      <c r="AB231" s="275">
        <f t="shared" si="84"/>
        <v>0</v>
      </c>
      <c r="AC231" s="275">
        <f t="shared" si="84"/>
        <v>0</v>
      </c>
      <c r="AD231" s="275">
        <f t="shared" si="84"/>
        <v>0</v>
      </c>
      <c r="AE231" s="276">
        <f t="shared" si="74"/>
        <v>0</v>
      </c>
    </row>
    <row r="232" spans="1:31">
      <c r="A232" s="133">
        <f t="shared" si="75"/>
        <v>216</v>
      </c>
      <c r="B232" s="134">
        <f t="shared" si="76"/>
        <v>17</v>
      </c>
      <c r="C232" s="134">
        <f t="shared" si="77"/>
        <v>12</v>
      </c>
      <c r="D232" s="135">
        <f t="shared" ca="1" si="78"/>
        <v>52810</v>
      </c>
      <c r="E232" s="150">
        <f t="shared" si="66"/>
        <v>0</v>
      </c>
      <c r="F232" s="150" t="str">
        <f t="shared" si="67"/>
        <v>Y</v>
      </c>
      <c r="G232" s="136">
        <f t="shared" si="68"/>
        <v>0</v>
      </c>
      <c r="H232" s="148">
        <f t="shared" si="72"/>
        <v>0</v>
      </c>
      <c r="I232" s="148">
        <f t="shared" si="79"/>
        <v>0</v>
      </c>
      <c r="J232" s="148">
        <f t="shared" ca="1" si="69"/>
        <v>0</v>
      </c>
      <c r="K232" s="148">
        <f t="shared" ca="1" si="80"/>
        <v>0</v>
      </c>
      <c r="L232" s="148">
        <f t="shared" si="81"/>
        <v>0</v>
      </c>
      <c r="M232" s="148">
        <f t="shared" si="70"/>
        <v>0</v>
      </c>
      <c r="N232" s="148">
        <f t="shared" si="73"/>
        <v>0</v>
      </c>
      <c r="O232" s="148"/>
      <c r="P232" s="148"/>
      <c r="Q232" s="148">
        <f t="shared" si="82"/>
        <v>0</v>
      </c>
      <c r="R232" s="148">
        <f t="shared" si="83"/>
        <v>0</v>
      </c>
      <c r="S232" s="137" t="str">
        <f t="shared" si="71"/>
        <v>Y</v>
      </c>
      <c r="T232" s="275">
        <f t="shared" si="84"/>
        <v>0</v>
      </c>
      <c r="U232" s="275">
        <f t="shared" si="84"/>
        <v>0</v>
      </c>
      <c r="V232" s="275">
        <f t="shared" si="84"/>
        <v>0</v>
      </c>
      <c r="W232" s="275">
        <f t="shared" si="84"/>
        <v>0</v>
      </c>
      <c r="X232" s="275">
        <f t="shared" si="84"/>
        <v>0</v>
      </c>
      <c r="Y232" s="275">
        <f t="shared" si="84"/>
        <v>0</v>
      </c>
      <c r="Z232" s="275">
        <f t="shared" si="84"/>
        <v>0</v>
      </c>
      <c r="AA232" s="275">
        <f t="shared" si="84"/>
        <v>0</v>
      </c>
      <c r="AB232" s="275">
        <f t="shared" si="84"/>
        <v>0</v>
      </c>
      <c r="AC232" s="275">
        <f t="shared" si="84"/>
        <v>0</v>
      </c>
      <c r="AD232" s="275">
        <f t="shared" si="84"/>
        <v>0</v>
      </c>
      <c r="AE232" s="276">
        <f t="shared" si="74"/>
        <v>0</v>
      </c>
    </row>
    <row r="233" spans="1:31">
      <c r="A233" s="133">
        <f t="shared" si="75"/>
        <v>217</v>
      </c>
      <c r="B233" s="134">
        <f t="shared" si="76"/>
        <v>18</v>
      </c>
      <c r="C233" s="134">
        <f t="shared" si="77"/>
        <v>1</v>
      </c>
      <c r="D233" s="135">
        <f t="shared" ca="1" si="78"/>
        <v>52841</v>
      </c>
      <c r="E233" s="150">
        <f t="shared" si="66"/>
        <v>0</v>
      </c>
      <c r="F233" s="150" t="str">
        <f t="shared" si="67"/>
        <v>Y</v>
      </c>
      <c r="G233" s="136">
        <f t="shared" si="68"/>
        <v>0</v>
      </c>
      <c r="H233" s="148">
        <f t="shared" si="72"/>
        <v>0</v>
      </c>
      <c r="I233" s="148">
        <f t="shared" si="79"/>
        <v>0</v>
      </c>
      <c r="J233" s="148">
        <f t="shared" ca="1" si="69"/>
        <v>0</v>
      </c>
      <c r="K233" s="148">
        <f t="shared" ca="1" si="80"/>
        <v>0</v>
      </c>
      <c r="L233" s="148">
        <f t="shared" si="81"/>
        <v>0</v>
      </c>
      <c r="M233" s="148">
        <f t="shared" si="70"/>
        <v>0</v>
      </c>
      <c r="N233" s="148">
        <f t="shared" si="73"/>
        <v>0</v>
      </c>
      <c r="O233" s="148"/>
      <c r="P233" s="148"/>
      <c r="Q233" s="148">
        <f t="shared" si="82"/>
        <v>0</v>
      </c>
      <c r="R233" s="148">
        <f t="shared" si="83"/>
        <v>0</v>
      </c>
      <c r="S233" s="137" t="str">
        <f t="shared" si="71"/>
        <v>Y</v>
      </c>
      <c r="T233" s="275">
        <f t="shared" si="84"/>
        <v>0</v>
      </c>
      <c r="U233" s="275">
        <f t="shared" si="84"/>
        <v>0</v>
      </c>
      <c r="V233" s="275">
        <f t="shared" si="84"/>
        <v>0</v>
      </c>
      <c r="W233" s="275">
        <f t="shared" si="84"/>
        <v>0</v>
      </c>
      <c r="X233" s="275">
        <f t="shared" si="84"/>
        <v>0</v>
      </c>
      <c r="Y233" s="275">
        <f t="shared" si="84"/>
        <v>0</v>
      </c>
      <c r="Z233" s="275">
        <f t="shared" si="84"/>
        <v>0</v>
      </c>
      <c r="AA233" s="275">
        <f t="shared" si="84"/>
        <v>0</v>
      </c>
      <c r="AB233" s="275">
        <f t="shared" si="84"/>
        <v>0</v>
      </c>
      <c r="AC233" s="275">
        <f t="shared" si="84"/>
        <v>0</v>
      </c>
      <c r="AD233" s="275">
        <f t="shared" si="84"/>
        <v>0</v>
      </c>
      <c r="AE233" s="276">
        <f t="shared" si="74"/>
        <v>0</v>
      </c>
    </row>
    <row r="234" spans="1:31">
      <c r="A234" s="133">
        <f t="shared" si="75"/>
        <v>218</v>
      </c>
      <c r="B234" s="134">
        <f t="shared" si="76"/>
        <v>18</v>
      </c>
      <c r="C234" s="134">
        <f t="shared" si="77"/>
        <v>2</v>
      </c>
      <c r="D234" s="135">
        <f t="shared" ca="1" si="78"/>
        <v>52871</v>
      </c>
      <c r="E234" s="150">
        <f t="shared" si="66"/>
        <v>0</v>
      </c>
      <c r="F234" s="150" t="str">
        <f t="shared" si="67"/>
        <v>Y</v>
      </c>
      <c r="G234" s="136">
        <f t="shared" si="68"/>
        <v>0</v>
      </c>
      <c r="H234" s="148">
        <f t="shared" si="72"/>
        <v>0</v>
      </c>
      <c r="I234" s="148">
        <f t="shared" si="79"/>
        <v>0</v>
      </c>
      <c r="J234" s="148">
        <f t="shared" ca="1" si="69"/>
        <v>0</v>
      </c>
      <c r="K234" s="148">
        <f t="shared" ca="1" si="80"/>
        <v>0</v>
      </c>
      <c r="L234" s="148">
        <f t="shared" si="81"/>
        <v>0</v>
      </c>
      <c r="M234" s="148">
        <f t="shared" si="70"/>
        <v>0</v>
      </c>
      <c r="N234" s="148">
        <f t="shared" si="73"/>
        <v>0</v>
      </c>
      <c r="O234" s="148"/>
      <c r="P234" s="148"/>
      <c r="Q234" s="148">
        <f t="shared" si="82"/>
        <v>0</v>
      </c>
      <c r="R234" s="148">
        <f t="shared" si="83"/>
        <v>0</v>
      </c>
      <c r="S234" s="137" t="str">
        <f t="shared" si="71"/>
        <v>Y</v>
      </c>
      <c r="T234" s="275">
        <f t="shared" si="84"/>
        <v>0</v>
      </c>
      <c r="U234" s="275">
        <f t="shared" si="84"/>
        <v>0</v>
      </c>
      <c r="V234" s="275">
        <f t="shared" si="84"/>
        <v>0</v>
      </c>
      <c r="W234" s="275">
        <f t="shared" si="84"/>
        <v>0</v>
      </c>
      <c r="X234" s="275">
        <f t="shared" si="84"/>
        <v>0</v>
      </c>
      <c r="Y234" s="275">
        <f t="shared" si="84"/>
        <v>0</v>
      </c>
      <c r="Z234" s="275">
        <f t="shared" si="84"/>
        <v>0</v>
      </c>
      <c r="AA234" s="275">
        <f t="shared" si="84"/>
        <v>0</v>
      </c>
      <c r="AB234" s="275">
        <f t="shared" si="84"/>
        <v>0</v>
      </c>
      <c r="AC234" s="275">
        <f t="shared" si="84"/>
        <v>0</v>
      </c>
      <c r="AD234" s="275">
        <f t="shared" si="84"/>
        <v>0</v>
      </c>
      <c r="AE234" s="276">
        <f t="shared" si="74"/>
        <v>0</v>
      </c>
    </row>
    <row r="235" spans="1:31">
      <c r="A235" s="133">
        <f t="shared" si="75"/>
        <v>219</v>
      </c>
      <c r="B235" s="134">
        <f t="shared" si="76"/>
        <v>18</v>
      </c>
      <c r="C235" s="134">
        <f t="shared" si="77"/>
        <v>3</v>
      </c>
      <c r="D235" s="135">
        <f t="shared" ca="1" si="78"/>
        <v>52902</v>
      </c>
      <c r="E235" s="150">
        <f t="shared" si="66"/>
        <v>0</v>
      </c>
      <c r="F235" s="150" t="str">
        <f t="shared" si="67"/>
        <v>Y</v>
      </c>
      <c r="G235" s="136">
        <f t="shared" si="68"/>
        <v>0</v>
      </c>
      <c r="H235" s="148">
        <f t="shared" si="72"/>
        <v>0</v>
      </c>
      <c r="I235" s="148">
        <f t="shared" si="79"/>
        <v>0</v>
      </c>
      <c r="J235" s="148">
        <f t="shared" ca="1" si="69"/>
        <v>0</v>
      </c>
      <c r="K235" s="148">
        <f t="shared" ca="1" si="80"/>
        <v>0</v>
      </c>
      <c r="L235" s="148">
        <f t="shared" si="81"/>
        <v>0</v>
      </c>
      <c r="M235" s="148">
        <f t="shared" si="70"/>
        <v>0</v>
      </c>
      <c r="N235" s="148">
        <f t="shared" si="73"/>
        <v>0</v>
      </c>
      <c r="O235" s="148"/>
      <c r="P235" s="148"/>
      <c r="Q235" s="148">
        <f t="shared" si="82"/>
        <v>0</v>
      </c>
      <c r="R235" s="148">
        <f t="shared" si="83"/>
        <v>0</v>
      </c>
      <c r="S235" s="137" t="str">
        <f t="shared" si="71"/>
        <v>Y</v>
      </c>
      <c r="T235" s="275">
        <f t="shared" si="84"/>
        <v>0</v>
      </c>
      <c r="U235" s="275">
        <f t="shared" si="84"/>
        <v>0</v>
      </c>
      <c r="V235" s="275">
        <f t="shared" si="84"/>
        <v>0</v>
      </c>
      <c r="W235" s="275">
        <f t="shared" si="84"/>
        <v>0</v>
      </c>
      <c r="X235" s="275">
        <f t="shared" si="84"/>
        <v>0</v>
      </c>
      <c r="Y235" s="275">
        <f t="shared" si="84"/>
        <v>0</v>
      </c>
      <c r="Z235" s="275">
        <f t="shared" si="84"/>
        <v>0</v>
      </c>
      <c r="AA235" s="275">
        <f t="shared" si="84"/>
        <v>0</v>
      </c>
      <c r="AB235" s="275">
        <f t="shared" si="84"/>
        <v>0</v>
      </c>
      <c r="AC235" s="275">
        <f t="shared" si="84"/>
        <v>0</v>
      </c>
      <c r="AD235" s="275">
        <f t="shared" si="84"/>
        <v>0</v>
      </c>
      <c r="AE235" s="276">
        <f t="shared" si="74"/>
        <v>0</v>
      </c>
    </row>
    <row r="236" spans="1:31">
      <c r="A236" s="133">
        <f t="shared" si="75"/>
        <v>220</v>
      </c>
      <c r="B236" s="134">
        <f t="shared" si="76"/>
        <v>18</v>
      </c>
      <c r="C236" s="134">
        <f t="shared" si="77"/>
        <v>4</v>
      </c>
      <c r="D236" s="135">
        <f t="shared" ca="1" si="78"/>
        <v>52932</v>
      </c>
      <c r="E236" s="150">
        <f t="shared" si="66"/>
        <v>0</v>
      </c>
      <c r="F236" s="150" t="str">
        <f t="shared" si="67"/>
        <v>Y</v>
      </c>
      <c r="G236" s="136">
        <f t="shared" si="68"/>
        <v>0</v>
      </c>
      <c r="H236" s="148">
        <f t="shared" si="72"/>
        <v>0</v>
      </c>
      <c r="I236" s="148">
        <f t="shared" si="79"/>
        <v>0</v>
      </c>
      <c r="J236" s="148">
        <f t="shared" ca="1" si="69"/>
        <v>0</v>
      </c>
      <c r="K236" s="148">
        <f t="shared" ca="1" si="80"/>
        <v>0</v>
      </c>
      <c r="L236" s="148">
        <f t="shared" si="81"/>
        <v>0</v>
      </c>
      <c r="M236" s="148">
        <f t="shared" si="70"/>
        <v>0</v>
      </c>
      <c r="N236" s="148">
        <f t="shared" si="73"/>
        <v>0</v>
      </c>
      <c r="O236" s="148"/>
      <c r="P236" s="148"/>
      <c r="Q236" s="148">
        <f t="shared" si="82"/>
        <v>0</v>
      </c>
      <c r="R236" s="148">
        <f t="shared" si="83"/>
        <v>0</v>
      </c>
      <c r="S236" s="137" t="str">
        <f t="shared" si="71"/>
        <v>Y</v>
      </c>
      <c r="T236" s="275">
        <f t="shared" si="84"/>
        <v>0</v>
      </c>
      <c r="U236" s="275">
        <f t="shared" si="84"/>
        <v>0</v>
      </c>
      <c r="V236" s="275">
        <f t="shared" si="84"/>
        <v>0</v>
      </c>
      <c r="W236" s="275">
        <f t="shared" si="84"/>
        <v>0</v>
      </c>
      <c r="X236" s="275">
        <f t="shared" si="84"/>
        <v>0</v>
      </c>
      <c r="Y236" s="275">
        <f t="shared" si="84"/>
        <v>0</v>
      </c>
      <c r="Z236" s="275">
        <f t="shared" si="84"/>
        <v>0</v>
      </c>
      <c r="AA236" s="275">
        <f t="shared" si="84"/>
        <v>0</v>
      </c>
      <c r="AB236" s="275">
        <f t="shared" si="84"/>
        <v>0</v>
      </c>
      <c r="AC236" s="275">
        <f t="shared" si="84"/>
        <v>0</v>
      </c>
      <c r="AD236" s="275">
        <f t="shared" si="84"/>
        <v>0</v>
      </c>
      <c r="AE236" s="276">
        <f t="shared" si="74"/>
        <v>0</v>
      </c>
    </row>
    <row r="237" spans="1:31">
      <c r="A237" s="133">
        <f t="shared" si="75"/>
        <v>221</v>
      </c>
      <c r="B237" s="134">
        <f t="shared" si="76"/>
        <v>18</v>
      </c>
      <c r="C237" s="134">
        <f t="shared" si="77"/>
        <v>5</v>
      </c>
      <c r="D237" s="135">
        <f t="shared" ca="1" si="78"/>
        <v>52963</v>
      </c>
      <c r="E237" s="150">
        <f t="shared" si="66"/>
        <v>0</v>
      </c>
      <c r="F237" s="150" t="str">
        <f t="shared" si="67"/>
        <v>Y</v>
      </c>
      <c r="G237" s="136">
        <f t="shared" si="68"/>
        <v>0</v>
      </c>
      <c r="H237" s="148">
        <f t="shared" si="72"/>
        <v>0</v>
      </c>
      <c r="I237" s="148">
        <f t="shared" si="79"/>
        <v>0</v>
      </c>
      <c r="J237" s="148">
        <f t="shared" ca="1" si="69"/>
        <v>0</v>
      </c>
      <c r="K237" s="148">
        <f t="shared" ca="1" si="80"/>
        <v>0</v>
      </c>
      <c r="L237" s="148">
        <f t="shared" si="81"/>
        <v>0</v>
      </c>
      <c r="M237" s="148">
        <f t="shared" si="70"/>
        <v>0</v>
      </c>
      <c r="N237" s="148">
        <f t="shared" si="73"/>
        <v>0</v>
      </c>
      <c r="O237" s="148"/>
      <c r="P237" s="148"/>
      <c r="Q237" s="148">
        <f t="shared" si="82"/>
        <v>0</v>
      </c>
      <c r="R237" s="148">
        <f t="shared" si="83"/>
        <v>0</v>
      </c>
      <c r="S237" s="137" t="str">
        <f t="shared" si="71"/>
        <v>Y</v>
      </c>
      <c r="T237" s="275">
        <f t="shared" si="84"/>
        <v>0</v>
      </c>
      <c r="U237" s="275">
        <f t="shared" si="84"/>
        <v>0</v>
      </c>
      <c r="V237" s="275">
        <f t="shared" si="84"/>
        <v>0</v>
      </c>
      <c r="W237" s="275">
        <f t="shared" si="84"/>
        <v>0</v>
      </c>
      <c r="X237" s="275">
        <f t="shared" si="84"/>
        <v>0</v>
      </c>
      <c r="Y237" s="275">
        <f t="shared" si="84"/>
        <v>0</v>
      </c>
      <c r="Z237" s="275">
        <f t="shared" si="84"/>
        <v>0</v>
      </c>
      <c r="AA237" s="275">
        <f t="shared" si="84"/>
        <v>0</v>
      </c>
      <c r="AB237" s="275">
        <f t="shared" si="84"/>
        <v>0</v>
      </c>
      <c r="AC237" s="275">
        <f t="shared" si="84"/>
        <v>0</v>
      </c>
      <c r="AD237" s="275">
        <f t="shared" si="84"/>
        <v>0</v>
      </c>
      <c r="AE237" s="276">
        <f t="shared" si="74"/>
        <v>0</v>
      </c>
    </row>
    <row r="238" spans="1:31">
      <c r="A238" s="133">
        <f t="shared" si="75"/>
        <v>222</v>
      </c>
      <c r="B238" s="134">
        <f t="shared" si="76"/>
        <v>18</v>
      </c>
      <c r="C238" s="134">
        <f t="shared" si="77"/>
        <v>6</v>
      </c>
      <c r="D238" s="135">
        <f t="shared" ca="1" si="78"/>
        <v>52994</v>
      </c>
      <c r="E238" s="150">
        <f t="shared" si="66"/>
        <v>0</v>
      </c>
      <c r="F238" s="150" t="str">
        <f t="shared" si="67"/>
        <v>Y</v>
      </c>
      <c r="G238" s="136">
        <f t="shared" si="68"/>
        <v>0</v>
      </c>
      <c r="H238" s="148">
        <f t="shared" si="72"/>
        <v>0</v>
      </c>
      <c r="I238" s="148">
        <f t="shared" si="79"/>
        <v>0</v>
      </c>
      <c r="J238" s="148">
        <f t="shared" ca="1" si="69"/>
        <v>0</v>
      </c>
      <c r="K238" s="148">
        <f t="shared" ca="1" si="80"/>
        <v>0</v>
      </c>
      <c r="L238" s="148">
        <f t="shared" si="81"/>
        <v>0</v>
      </c>
      <c r="M238" s="148">
        <f t="shared" si="70"/>
        <v>0</v>
      </c>
      <c r="N238" s="148">
        <f t="shared" si="73"/>
        <v>0</v>
      </c>
      <c r="O238" s="148"/>
      <c r="P238" s="148"/>
      <c r="Q238" s="148">
        <f t="shared" si="82"/>
        <v>0</v>
      </c>
      <c r="R238" s="148">
        <f t="shared" si="83"/>
        <v>0</v>
      </c>
      <c r="S238" s="137" t="str">
        <f t="shared" si="71"/>
        <v>Y</v>
      </c>
      <c r="T238" s="275">
        <f t="shared" si="84"/>
        <v>0</v>
      </c>
      <c r="U238" s="275">
        <f t="shared" si="84"/>
        <v>0</v>
      </c>
      <c r="V238" s="275">
        <f t="shared" si="84"/>
        <v>0</v>
      </c>
      <c r="W238" s="275">
        <f t="shared" si="84"/>
        <v>0</v>
      </c>
      <c r="X238" s="275">
        <f t="shared" si="84"/>
        <v>0</v>
      </c>
      <c r="Y238" s="275">
        <f t="shared" si="84"/>
        <v>0</v>
      </c>
      <c r="Z238" s="275">
        <f t="shared" si="84"/>
        <v>0</v>
      </c>
      <c r="AA238" s="275">
        <f t="shared" si="84"/>
        <v>0</v>
      </c>
      <c r="AB238" s="275">
        <f t="shared" si="84"/>
        <v>0</v>
      </c>
      <c r="AC238" s="275">
        <f t="shared" si="84"/>
        <v>0</v>
      </c>
      <c r="AD238" s="275">
        <f t="shared" si="84"/>
        <v>0</v>
      </c>
      <c r="AE238" s="276">
        <f t="shared" si="74"/>
        <v>0</v>
      </c>
    </row>
    <row r="239" spans="1:31">
      <c r="A239" s="133">
        <f t="shared" si="75"/>
        <v>223</v>
      </c>
      <c r="B239" s="134">
        <f t="shared" si="76"/>
        <v>18</v>
      </c>
      <c r="C239" s="134">
        <f t="shared" si="77"/>
        <v>7</v>
      </c>
      <c r="D239" s="135">
        <f t="shared" ca="1" si="78"/>
        <v>53022</v>
      </c>
      <c r="E239" s="150">
        <f t="shared" si="66"/>
        <v>0</v>
      </c>
      <c r="F239" s="150" t="str">
        <f t="shared" si="67"/>
        <v>Y</v>
      </c>
      <c r="G239" s="136">
        <f t="shared" si="68"/>
        <v>0</v>
      </c>
      <c r="H239" s="148">
        <f t="shared" si="72"/>
        <v>0</v>
      </c>
      <c r="I239" s="148">
        <f t="shared" si="79"/>
        <v>0</v>
      </c>
      <c r="J239" s="148">
        <f t="shared" ca="1" si="69"/>
        <v>0</v>
      </c>
      <c r="K239" s="148">
        <f t="shared" ca="1" si="80"/>
        <v>0</v>
      </c>
      <c r="L239" s="148">
        <f t="shared" si="81"/>
        <v>0</v>
      </c>
      <c r="M239" s="148">
        <f t="shared" si="70"/>
        <v>0</v>
      </c>
      <c r="N239" s="148">
        <f t="shared" si="73"/>
        <v>0</v>
      </c>
      <c r="O239" s="148"/>
      <c r="P239" s="148"/>
      <c r="Q239" s="148">
        <f t="shared" si="82"/>
        <v>0</v>
      </c>
      <c r="R239" s="148">
        <f t="shared" si="83"/>
        <v>0</v>
      </c>
      <c r="S239" s="137" t="str">
        <f t="shared" si="71"/>
        <v>Y</v>
      </c>
      <c r="T239" s="275">
        <f t="shared" si="84"/>
        <v>0</v>
      </c>
      <c r="U239" s="275">
        <f t="shared" si="84"/>
        <v>0</v>
      </c>
      <c r="V239" s="275">
        <f t="shared" si="84"/>
        <v>0</v>
      </c>
      <c r="W239" s="275">
        <f t="shared" si="84"/>
        <v>0</v>
      </c>
      <c r="X239" s="275">
        <f t="shared" si="84"/>
        <v>0</v>
      </c>
      <c r="Y239" s="275">
        <f t="shared" si="84"/>
        <v>0</v>
      </c>
      <c r="Z239" s="275">
        <f t="shared" si="84"/>
        <v>0</v>
      </c>
      <c r="AA239" s="275">
        <f t="shared" si="84"/>
        <v>0</v>
      </c>
      <c r="AB239" s="275">
        <f t="shared" si="84"/>
        <v>0</v>
      </c>
      <c r="AC239" s="275">
        <f t="shared" si="84"/>
        <v>0</v>
      </c>
      <c r="AD239" s="275">
        <f t="shared" si="84"/>
        <v>0</v>
      </c>
      <c r="AE239" s="276">
        <f t="shared" si="74"/>
        <v>0</v>
      </c>
    </row>
    <row r="240" spans="1:31">
      <c r="A240" s="133">
        <f t="shared" si="75"/>
        <v>224</v>
      </c>
      <c r="B240" s="134">
        <f t="shared" si="76"/>
        <v>18</v>
      </c>
      <c r="C240" s="134">
        <f t="shared" si="77"/>
        <v>8</v>
      </c>
      <c r="D240" s="135">
        <f t="shared" ca="1" si="78"/>
        <v>53053</v>
      </c>
      <c r="E240" s="150">
        <f t="shared" si="66"/>
        <v>0</v>
      </c>
      <c r="F240" s="150" t="str">
        <f t="shared" si="67"/>
        <v>Y</v>
      </c>
      <c r="G240" s="136">
        <f t="shared" si="68"/>
        <v>0</v>
      </c>
      <c r="H240" s="148">
        <f t="shared" si="72"/>
        <v>0</v>
      </c>
      <c r="I240" s="148">
        <f t="shared" si="79"/>
        <v>0</v>
      </c>
      <c r="J240" s="148">
        <f t="shared" ca="1" si="69"/>
        <v>0</v>
      </c>
      <c r="K240" s="148">
        <f t="shared" ca="1" si="80"/>
        <v>0</v>
      </c>
      <c r="L240" s="148">
        <f t="shared" si="81"/>
        <v>0</v>
      </c>
      <c r="M240" s="148">
        <f t="shared" si="70"/>
        <v>0</v>
      </c>
      <c r="N240" s="148">
        <f t="shared" si="73"/>
        <v>0</v>
      </c>
      <c r="O240" s="148"/>
      <c r="P240" s="148"/>
      <c r="Q240" s="148">
        <f t="shared" si="82"/>
        <v>0</v>
      </c>
      <c r="R240" s="148">
        <f t="shared" si="83"/>
        <v>0</v>
      </c>
      <c r="S240" s="137" t="str">
        <f t="shared" si="71"/>
        <v>Y</v>
      </c>
      <c r="T240" s="275">
        <f t="shared" si="84"/>
        <v>0</v>
      </c>
      <c r="U240" s="275">
        <f t="shared" si="84"/>
        <v>0</v>
      </c>
      <c r="V240" s="275">
        <f t="shared" si="84"/>
        <v>0</v>
      </c>
      <c r="W240" s="275">
        <f t="shared" si="84"/>
        <v>0</v>
      </c>
      <c r="X240" s="275">
        <f t="shared" si="84"/>
        <v>0</v>
      </c>
      <c r="Y240" s="275">
        <f t="shared" si="84"/>
        <v>0</v>
      </c>
      <c r="Z240" s="275">
        <f t="shared" si="84"/>
        <v>0</v>
      </c>
      <c r="AA240" s="275">
        <f t="shared" si="84"/>
        <v>0</v>
      </c>
      <c r="AB240" s="275">
        <f t="shared" si="84"/>
        <v>0</v>
      </c>
      <c r="AC240" s="275">
        <f t="shared" si="84"/>
        <v>0</v>
      </c>
      <c r="AD240" s="275">
        <f t="shared" si="84"/>
        <v>0</v>
      </c>
      <c r="AE240" s="276">
        <f t="shared" si="74"/>
        <v>0</v>
      </c>
    </row>
    <row r="241" spans="1:31">
      <c r="A241" s="133">
        <f t="shared" si="75"/>
        <v>225</v>
      </c>
      <c r="B241" s="134">
        <f t="shared" si="76"/>
        <v>18</v>
      </c>
      <c r="C241" s="134">
        <f t="shared" si="77"/>
        <v>9</v>
      </c>
      <c r="D241" s="135">
        <f t="shared" ca="1" si="78"/>
        <v>53083</v>
      </c>
      <c r="E241" s="150">
        <f t="shared" si="66"/>
        <v>0</v>
      </c>
      <c r="F241" s="150" t="str">
        <f t="shared" si="67"/>
        <v>Y</v>
      </c>
      <c r="G241" s="136">
        <f t="shared" si="68"/>
        <v>0</v>
      </c>
      <c r="H241" s="148">
        <f t="shared" si="72"/>
        <v>0</v>
      </c>
      <c r="I241" s="148">
        <f t="shared" si="79"/>
        <v>0</v>
      </c>
      <c r="J241" s="148">
        <f t="shared" ca="1" si="69"/>
        <v>0</v>
      </c>
      <c r="K241" s="148">
        <f t="shared" ca="1" si="80"/>
        <v>0</v>
      </c>
      <c r="L241" s="148">
        <f t="shared" si="81"/>
        <v>0</v>
      </c>
      <c r="M241" s="148">
        <f t="shared" si="70"/>
        <v>0</v>
      </c>
      <c r="N241" s="148">
        <f t="shared" si="73"/>
        <v>0</v>
      </c>
      <c r="O241" s="148"/>
      <c r="P241" s="148"/>
      <c r="Q241" s="148">
        <f t="shared" si="82"/>
        <v>0</v>
      </c>
      <c r="R241" s="148">
        <f t="shared" si="83"/>
        <v>0</v>
      </c>
      <c r="S241" s="137" t="str">
        <f t="shared" si="71"/>
        <v>Y</v>
      </c>
      <c r="T241" s="275">
        <f t="shared" si="84"/>
        <v>0</v>
      </c>
      <c r="U241" s="275">
        <f t="shared" si="84"/>
        <v>0</v>
      </c>
      <c r="V241" s="275">
        <f t="shared" si="84"/>
        <v>0</v>
      </c>
      <c r="W241" s="275">
        <f t="shared" si="84"/>
        <v>0</v>
      </c>
      <c r="X241" s="275">
        <f t="shared" si="84"/>
        <v>0</v>
      </c>
      <c r="Y241" s="275">
        <f t="shared" si="84"/>
        <v>0</v>
      </c>
      <c r="Z241" s="275">
        <f t="shared" si="84"/>
        <v>0</v>
      </c>
      <c r="AA241" s="275">
        <f t="shared" si="84"/>
        <v>0</v>
      </c>
      <c r="AB241" s="275">
        <f t="shared" si="84"/>
        <v>0</v>
      </c>
      <c r="AC241" s="275">
        <f t="shared" si="84"/>
        <v>0</v>
      </c>
      <c r="AD241" s="275">
        <f t="shared" si="84"/>
        <v>0</v>
      </c>
      <c r="AE241" s="276">
        <f t="shared" si="74"/>
        <v>0</v>
      </c>
    </row>
    <row r="242" spans="1:31">
      <c r="A242" s="133">
        <f t="shared" si="75"/>
        <v>226</v>
      </c>
      <c r="B242" s="134">
        <f t="shared" si="76"/>
        <v>18</v>
      </c>
      <c r="C242" s="134">
        <f t="shared" si="77"/>
        <v>10</v>
      </c>
      <c r="D242" s="135">
        <f t="shared" ca="1" si="78"/>
        <v>53114</v>
      </c>
      <c r="E242" s="150">
        <f t="shared" si="66"/>
        <v>0</v>
      </c>
      <c r="F242" s="150" t="str">
        <f t="shared" si="67"/>
        <v>Y</v>
      </c>
      <c r="G242" s="136">
        <f t="shared" si="68"/>
        <v>0</v>
      </c>
      <c r="H242" s="148">
        <f t="shared" si="72"/>
        <v>0</v>
      </c>
      <c r="I242" s="148">
        <f t="shared" si="79"/>
        <v>0</v>
      </c>
      <c r="J242" s="148">
        <f t="shared" ca="1" si="69"/>
        <v>0</v>
      </c>
      <c r="K242" s="148">
        <f t="shared" ca="1" si="80"/>
        <v>0</v>
      </c>
      <c r="L242" s="148">
        <f t="shared" si="81"/>
        <v>0</v>
      </c>
      <c r="M242" s="148">
        <f t="shared" si="70"/>
        <v>0</v>
      </c>
      <c r="N242" s="148">
        <f t="shared" si="73"/>
        <v>0</v>
      </c>
      <c r="O242" s="148"/>
      <c r="P242" s="148"/>
      <c r="Q242" s="148">
        <f t="shared" si="82"/>
        <v>0</v>
      </c>
      <c r="R242" s="148">
        <f t="shared" si="83"/>
        <v>0</v>
      </c>
      <c r="S242" s="137" t="str">
        <f t="shared" si="71"/>
        <v>Y</v>
      </c>
      <c r="T242" s="275">
        <f t="shared" si="84"/>
        <v>0</v>
      </c>
      <c r="U242" s="275">
        <f t="shared" si="84"/>
        <v>0</v>
      </c>
      <c r="V242" s="275">
        <f t="shared" si="84"/>
        <v>0</v>
      </c>
      <c r="W242" s="275">
        <f t="shared" si="84"/>
        <v>0</v>
      </c>
      <c r="X242" s="275">
        <f t="shared" si="84"/>
        <v>0</v>
      </c>
      <c r="Y242" s="275">
        <f t="shared" si="84"/>
        <v>0</v>
      </c>
      <c r="Z242" s="275">
        <f t="shared" si="84"/>
        <v>0</v>
      </c>
      <c r="AA242" s="275">
        <f t="shared" si="84"/>
        <v>0</v>
      </c>
      <c r="AB242" s="275">
        <f t="shared" si="84"/>
        <v>0</v>
      </c>
      <c r="AC242" s="275">
        <f t="shared" si="84"/>
        <v>0</v>
      </c>
      <c r="AD242" s="275">
        <f t="shared" si="84"/>
        <v>0</v>
      </c>
      <c r="AE242" s="276">
        <f t="shared" si="74"/>
        <v>0</v>
      </c>
    </row>
    <row r="243" spans="1:31">
      <c r="A243" s="133">
        <f t="shared" si="75"/>
        <v>227</v>
      </c>
      <c r="B243" s="134">
        <f t="shared" si="76"/>
        <v>18</v>
      </c>
      <c r="C243" s="134">
        <f t="shared" si="77"/>
        <v>11</v>
      </c>
      <c r="D243" s="135">
        <f t="shared" ca="1" si="78"/>
        <v>53144</v>
      </c>
      <c r="E243" s="150">
        <f t="shared" si="66"/>
        <v>0</v>
      </c>
      <c r="F243" s="150" t="str">
        <f t="shared" si="67"/>
        <v>Y</v>
      </c>
      <c r="G243" s="136">
        <f t="shared" si="68"/>
        <v>0</v>
      </c>
      <c r="H243" s="148">
        <f t="shared" si="72"/>
        <v>0</v>
      </c>
      <c r="I243" s="148">
        <f t="shared" si="79"/>
        <v>0</v>
      </c>
      <c r="J243" s="148">
        <f t="shared" ca="1" si="69"/>
        <v>0</v>
      </c>
      <c r="K243" s="148">
        <f t="shared" ca="1" si="80"/>
        <v>0</v>
      </c>
      <c r="L243" s="148">
        <f t="shared" si="81"/>
        <v>0</v>
      </c>
      <c r="M243" s="148">
        <f t="shared" si="70"/>
        <v>0</v>
      </c>
      <c r="N243" s="148">
        <f t="shared" si="73"/>
        <v>0</v>
      </c>
      <c r="O243" s="148"/>
      <c r="P243" s="148"/>
      <c r="Q243" s="148">
        <f t="shared" si="82"/>
        <v>0</v>
      </c>
      <c r="R243" s="148">
        <f t="shared" si="83"/>
        <v>0</v>
      </c>
      <c r="S243" s="137" t="str">
        <f t="shared" si="71"/>
        <v>Y</v>
      </c>
      <c r="T243" s="275">
        <f t="shared" si="84"/>
        <v>0</v>
      </c>
      <c r="U243" s="275">
        <f t="shared" si="84"/>
        <v>0</v>
      </c>
      <c r="V243" s="275">
        <f t="shared" si="84"/>
        <v>0</v>
      </c>
      <c r="W243" s="275">
        <f t="shared" si="84"/>
        <v>0</v>
      </c>
      <c r="X243" s="275">
        <f t="shared" si="84"/>
        <v>0</v>
      </c>
      <c r="Y243" s="275">
        <f t="shared" si="84"/>
        <v>0</v>
      </c>
      <c r="Z243" s="275">
        <f t="shared" si="84"/>
        <v>0</v>
      </c>
      <c r="AA243" s="275">
        <f t="shared" si="84"/>
        <v>0</v>
      </c>
      <c r="AB243" s="275">
        <f t="shared" si="84"/>
        <v>0</v>
      </c>
      <c r="AC243" s="275">
        <f t="shared" si="84"/>
        <v>0</v>
      </c>
      <c r="AD243" s="275">
        <f t="shared" si="84"/>
        <v>0</v>
      </c>
      <c r="AE243" s="276">
        <f t="shared" si="74"/>
        <v>0</v>
      </c>
    </row>
    <row r="244" spans="1:31">
      <c r="A244" s="133">
        <f t="shared" si="75"/>
        <v>228</v>
      </c>
      <c r="B244" s="134">
        <f t="shared" si="76"/>
        <v>18</v>
      </c>
      <c r="C244" s="134">
        <f t="shared" si="77"/>
        <v>12</v>
      </c>
      <c r="D244" s="135">
        <f t="shared" ca="1" si="78"/>
        <v>53175</v>
      </c>
      <c r="E244" s="150">
        <f t="shared" si="66"/>
        <v>0</v>
      </c>
      <c r="F244" s="150" t="str">
        <f t="shared" si="67"/>
        <v>Y</v>
      </c>
      <c r="G244" s="136">
        <f t="shared" si="68"/>
        <v>0</v>
      </c>
      <c r="H244" s="148">
        <f t="shared" si="72"/>
        <v>0</v>
      </c>
      <c r="I244" s="148">
        <f t="shared" si="79"/>
        <v>0</v>
      </c>
      <c r="J244" s="148">
        <f t="shared" ca="1" si="69"/>
        <v>0</v>
      </c>
      <c r="K244" s="148">
        <f t="shared" ca="1" si="80"/>
        <v>0</v>
      </c>
      <c r="L244" s="148">
        <f t="shared" si="81"/>
        <v>0</v>
      </c>
      <c r="M244" s="148">
        <f t="shared" si="70"/>
        <v>0</v>
      </c>
      <c r="N244" s="148">
        <f t="shared" si="73"/>
        <v>0</v>
      </c>
      <c r="O244" s="148"/>
      <c r="P244" s="148"/>
      <c r="Q244" s="148">
        <f t="shared" si="82"/>
        <v>0</v>
      </c>
      <c r="R244" s="148">
        <f t="shared" si="83"/>
        <v>0</v>
      </c>
      <c r="S244" s="137" t="str">
        <f t="shared" si="71"/>
        <v>Y</v>
      </c>
      <c r="T244" s="275">
        <f t="shared" si="84"/>
        <v>0</v>
      </c>
      <c r="U244" s="275">
        <f t="shared" si="84"/>
        <v>0</v>
      </c>
      <c r="V244" s="275">
        <f t="shared" si="84"/>
        <v>0</v>
      </c>
      <c r="W244" s="275">
        <f t="shared" si="84"/>
        <v>0</v>
      </c>
      <c r="X244" s="275">
        <f t="shared" si="84"/>
        <v>0</v>
      </c>
      <c r="Y244" s="275">
        <f t="shared" si="84"/>
        <v>0</v>
      </c>
      <c r="Z244" s="275">
        <f t="shared" si="84"/>
        <v>0</v>
      </c>
      <c r="AA244" s="275">
        <f t="shared" si="84"/>
        <v>0</v>
      </c>
      <c r="AB244" s="275">
        <f t="shared" si="84"/>
        <v>0</v>
      </c>
      <c r="AC244" s="275">
        <f t="shared" si="84"/>
        <v>0</v>
      </c>
      <c r="AD244" s="275">
        <f t="shared" si="84"/>
        <v>0</v>
      </c>
      <c r="AE244" s="276">
        <f t="shared" si="74"/>
        <v>0</v>
      </c>
    </row>
    <row r="245" spans="1:31">
      <c r="A245" s="133">
        <f t="shared" si="75"/>
        <v>229</v>
      </c>
      <c r="B245" s="134">
        <f t="shared" si="76"/>
        <v>19</v>
      </c>
      <c r="C245" s="134">
        <f t="shared" si="77"/>
        <v>1</v>
      </c>
      <c r="D245" s="135">
        <f t="shared" ca="1" si="78"/>
        <v>53206</v>
      </c>
      <c r="E245" s="150">
        <f t="shared" si="66"/>
        <v>0</v>
      </c>
      <c r="F245" s="150" t="str">
        <f t="shared" si="67"/>
        <v>Y</v>
      </c>
      <c r="G245" s="136">
        <f t="shared" si="68"/>
        <v>0</v>
      </c>
      <c r="H245" s="148">
        <f t="shared" si="72"/>
        <v>0</v>
      </c>
      <c r="I245" s="148">
        <f t="shared" si="79"/>
        <v>0</v>
      </c>
      <c r="J245" s="148">
        <f t="shared" ca="1" si="69"/>
        <v>0</v>
      </c>
      <c r="K245" s="148">
        <f t="shared" ca="1" si="80"/>
        <v>0</v>
      </c>
      <c r="L245" s="148">
        <f t="shared" si="81"/>
        <v>0</v>
      </c>
      <c r="M245" s="148">
        <f t="shared" si="70"/>
        <v>0</v>
      </c>
      <c r="N245" s="148">
        <f t="shared" si="73"/>
        <v>0</v>
      </c>
      <c r="O245" s="148"/>
      <c r="P245" s="148"/>
      <c r="Q245" s="148">
        <f t="shared" si="82"/>
        <v>0</v>
      </c>
      <c r="R245" s="148">
        <f t="shared" si="83"/>
        <v>0</v>
      </c>
      <c r="S245" s="137" t="str">
        <f t="shared" si="71"/>
        <v>Y</v>
      </c>
      <c r="T245" s="275">
        <f t="shared" si="84"/>
        <v>0</v>
      </c>
      <c r="U245" s="275">
        <f t="shared" si="84"/>
        <v>0</v>
      </c>
      <c r="V245" s="275">
        <f t="shared" si="84"/>
        <v>0</v>
      </c>
      <c r="W245" s="275">
        <f t="shared" si="84"/>
        <v>0</v>
      </c>
      <c r="X245" s="275">
        <f t="shared" si="84"/>
        <v>0</v>
      </c>
      <c r="Y245" s="275">
        <f t="shared" si="84"/>
        <v>0</v>
      </c>
      <c r="Z245" s="275">
        <f t="shared" si="84"/>
        <v>0</v>
      </c>
      <c r="AA245" s="275">
        <f t="shared" si="84"/>
        <v>0</v>
      </c>
      <c r="AB245" s="275">
        <f t="shared" si="84"/>
        <v>0</v>
      </c>
      <c r="AC245" s="275">
        <f t="shared" si="84"/>
        <v>0</v>
      </c>
      <c r="AD245" s="275">
        <f t="shared" si="84"/>
        <v>0</v>
      </c>
      <c r="AE245" s="276">
        <f t="shared" si="74"/>
        <v>0</v>
      </c>
    </row>
    <row r="246" spans="1:31">
      <c r="A246" s="133">
        <f t="shared" si="75"/>
        <v>230</v>
      </c>
      <c r="B246" s="134">
        <f t="shared" si="76"/>
        <v>19</v>
      </c>
      <c r="C246" s="134">
        <f t="shared" si="77"/>
        <v>2</v>
      </c>
      <c r="D246" s="135">
        <f t="shared" ca="1" si="78"/>
        <v>53236</v>
      </c>
      <c r="E246" s="150">
        <f t="shared" si="66"/>
        <v>0</v>
      </c>
      <c r="F246" s="150" t="str">
        <f t="shared" si="67"/>
        <v>Y</v>
      </c>
      <c r="G246" s="136">
        <f t="shared" si="68"/>
        <v>0</v>
      </c>
      <c r="H246" s="148">
        <f t="shared" si="72"/>
        <v>0</v>
      </c>
      <c r="I246" s="148">
        <f t="shared" si="79"/>
        <v>0</v>
      </c>
      <c r="J246" s="148">
        <f t="shared" ca="1" si="69"/>
        <v>0</v>
      </c>
      <c r="K246" s="148">
        <f t="shared" ca="1" si="80"/>
        <v>0</v>
      </c>
      <c r="L246" s="148">
        <f t="shared" si="81"/>
        <v>0</v>
      </c>
      <c r="M246" s="148">
        <f t="shared" si="70"/>
        <v>0</v>
      </c>
      <c r="N246" s="148">
        <f t="shared" si="73"/>
        <v>0</v>
      </c>
      <c r="O246" s="148"/>
      <c r="P246" s="148"/>
      <c r="Q246" s="148">
        <f t="shared" si="82"/>
        <v>0</v>
      </c>
      <c r="R246" s="148">
        <f t="shared" si="83"/>
        <v>0</v>
      </c>
      <c r="S246" s="137" t="str">
        <f t="shared" si="71"/>
        <v>Y</v>
      </c>
      <c r="T246" s="275">
        <f t="shared" si="84"/>
        <v>0</v>
      </c>
      <c r="U246" s="275">
        <f t="shared" si="84"/>
        <v>0</v>
      </c>
      <c r="V246" s="275">
        <f t="shared" si="84"/>
        <v>0</v>
      </c>
      <c r="W246" s="275">
        <f t="shared" si="84"/>
        <v>0</v>
      </c>
      <c r="X246" s="275">
        <f t="shared" si="84"/>
        <v>0</v>
      </c>
      <c r="Y246" s="275">
        <f t="shared" si="84"/>
        <v>0</v>
      </c>
      <c r="Z246" s="275">
        <f t="shared" si="84"/>
        <v>0</v>
      </c>
      <c r="AA246" s="275">
        <f t="shared" si="84"/>
        <v>0</v>
      </c>
      <c r="AB246" s="275">
        <f t="shared" si="84"/>
        <v>0</v>
      </c>
      <c r="AC246" s="275">
        <f t="shared" si="84"/>
        <v>0</v>
      </c>
      <c r="AD246" s="275">
        <f t="shared" si="84"/>
        <v>0</v>
      </c>
      <c r="AE246" s="276">
        <f t="shared" si="74"/>
        <v>0</v>
      </c>
    </row>
    <row r="247" spans="1:31">
      <c r="A247" s="133">
        <f t="shared" si="75"/>
        <v>231</v>
      </c>
      <c r="B247" s="134">
        <f t="shared" si="76"/>
        <v>19</v>
      </c>
      <c r="C247" s="134">
        <f t="shared" si="77"/>
        <v>3</v>
      </c>
      <c r="D247" s="135">
        <f t="shared" ca="1" si="78"/>
        <v>53267</v>
      </c>
      <c r="E247" s="150">
        <f t="shared" si="66"/>
        <v>0</v>
      </c>
      <c r="F247" s="150" t="str">
        <f t="shared" si="67"/>
        <v>Y</v>
      </c>
      <c r="G247" s="136">
        <f t="shared" si="68"/>
        <v>0</v>
      </c>
      <c r="H247" s="148">
        <f t="shared" si="72"/>
        <v>0</v>
      </c>
      <c r="I247" s="148">
        <f t="shared" si="79"/>
        <v>0</v>
      </c>
      <c r="J247" s="148">
        <f t="shared" ca="1" si="69"/>
        <v>0</v>
      </c>
      <c r="K247" s="148">
        <f t="shared" ca="1" si="80"/>
        <v>0</v>
      </c>
      <c r="L247" s="148">
        <f t="shared" si="81"/>
        <v>0</v>
      </c>
      <c r="M247" s="148">
        <f t="shared" si="70"/>
        <v>0</v>
      </c>
      <c r="N247" s="148">
        <f t="shared" si="73"/>
        <v>0</v>
      </c>
      <c r="O247" s="148"/>
      <c r="P247" s="148"/>
      <c r="Q247" s="148">
        <f t="shared" si="82"/>
        <v>0</v>
      </c>
      <c r="R247" s="148">
        <f t="shared" si="83"/>
        <v>0</v>
      </c>
      <c r="S247" s="137" t="str">
        <f t="shared" si="71"/>
        <v>Y</v>
      </c>
      <c r="T247" s="275">
        <f t="shared" si="84"/>
        <v>0</v>
      </c>
      <c r="U247" s="275">
        <f t="shared" si="84"/>
        <v>0</v>
      </c>
      <c r="V247" s="275">
        <f t="shared" si="84"/>
        <v>0</v>
      </c>
      <c r="W247" s="275">
        <f t="shared" si="84"/>
        <v>0</v>
      </c>
      <c r="X247" s="275">
        <f t="shared" si="84"/>
        <v>0</v>
      </c>
      <c r="Y247" s="275">
        <f t="shared" si="84"/>
        <v>0</v>
      </c>
      <c r="Z247" s="275">
        <f t="shared" si="84"/>
        <v>0</v>
      </c>
      <c r="AA247" s="275">
        <f t="shared" si="84"/>
        <v>0</v>
      </c>
      <c r="AB247" s="275">
        <f t="shared" si="84"/>
        <v>0</v>
      </c>
      <c r="AC247" s="275">
        <f t="shared" si="84"/>
        <v>0</v>
      </c>
      <c r="AD247" s="275">
        <f t="shared" si="84"/>
        <v>0</v>
      </c>
      <c r="AE247" s="276">
        <f t="shared" si="74"/>
        <v>0</v>
      </c>
    </row>
    <row r="248" spans="1:31">
      <c r="A248" s="133">
        <f t="shared" si="75"/>
        <v>232</v>
      </c>
      <c r="B248" s="134">
        <f t="shared" si="76"/>
        <v>19</v>
      </c>
      <c r="C248" s="134">
        <f t="shared" si="77"/>
        <v>4</v>
      </c>
      <c r="D248" s="135">
        <f t="shared" ca="1" si="78"/>
        <v>53297</v>
      </c>
      <c r="E248" s="150">
        <f t="shared" si="66"/>
        <v>0</v>
      </c>
      <c r="F248" s="150" t="str">
        <f t="shared" si="67"/>
        <v>Y</v>
      </c>
      <c r="G248" s="136">
        <f t="shared" si="68"/>
        <v>0</v>
      </c>
      <c r="H248" s="148">
        <f t="shared" si="72"/>
        <v>0</v>
      </c>
      <c r="I248" s="148">
        <f t="shared" si="79"/>
        <v>0</v>
      </c>
      <c r="J248" s="148">
        <f t="shared" ca="1" si="69"/>
        <v>0</v>
      </c>
      <c r="K248" s="148">
        <f t="shared" ca="1" si="80"/>
        <v>0</v>
      </c>
      <c r="L248" s="148">
        <f t="shared" si="81"/>
        <v>0</v>
      </c>
      <c r="M248" s="148">
        <f t="shared" si="70"/>
        <v>0</v>
      </c>
      <c r="N248" s="148">
        <f t="shared" si="73"/>
        <v>0</v>
      </c>
      <c r="O248" s="148"/>
      <c r="P248" s="148"/>
      <c r="Q248" s="148">
        <f t="shared" si="82"/>
        <v>0</v>
      </c>
      <c r="R248" s="148">
        <f t="shared" si="83"/>
        <v>0</v>
      </c>
      <c r="S248" s="137" t="str">
        <f t="shared" si="71"/>
        <v>Y</v>
      </c>
      <c r="T248" s="275">
        <f t="shared" si="84"/>
        <v>0</v>
      </c>
      <c r="U248" s="275">
        <f t="shared" si="84"/>
        <v>0</v>
      </c>
      <c r="V248" s="275">
        <f t="shared" si="84"/>
        <v>0</v>
      </c>
      <c r="W248" s="275">
        <f t="shared" si="84"/>
        <v>0</v>
      </c>
      <c r="X248" s="275">
        <f t="shared" si="84"/>
        <v>0</v>
      </c>
      <c r="Y248" s="275">
        <f t="shared" si="84"/>
        <v>0</v>
      </c>
      <c r="Z248" s="275">
        <f t="shared" si="84"/>
        <v>0</v>
      </c>
      <c r="AA248" s="275">
        <f t="shared" si="84"/>
        <v>0</v>
      </c>
      <c r="AB248" s="275">
        <f t="shared" si="84"/>
        <v>0</v>
      </c>
      <c r="AC248" s="275">
        <f t="shared" si="84"/>
        <v>0</v>
      </c>
      <c r="AD248" s="275">
        <f t="shared" si="84"/>
        <v>0</v>
      </c>
      <c r="AE248" s="276">
        <f t="shared" si="74"/>
        <v>0</v>
      </c>
    </row>
    <row r="249" spans="1:31">
      <c r="A249" s="133">
        <f t="shared" si="75"/>
        <v>233</v>
      </c>
      <c r="B249" s="134">
        <f t="shared" si="76"/>
        <v>19</v>
      </c>
      <c r="C249" s="134">
        <f t="shared" si="77"/>
        <v>5</v>
      </c>
      <c r="D249" s="135">
        <f t="shared" ca="1" si="78"/>
        <v>53328</v>
      </c>
      <c r="E249" s="150">
        <f t="shared" si="66"/>
        <v>0</v>
      </c>
      <c r="F249" s="150" t="str">
        <f t="shared" si="67"/>
        <v>Y</v>
      </c>
      <c r="G249" s="136">
        <f t="shared" si="68"/>
        <v>0</v>
      </c>
      <c r="H249" s="148">
        <f t="shared" si="72"/>
        <v>0</v>
      </c>
      <c r="I249" s="148">
        <f t="shared" si="79"/>
        <v>0</v>
      </c>
      <c r="J249" s="148">
        <f t="shared" ca="1" si="69"/>
        <v>0</v>
      </c>
      <c r="K249" s="148">
        <f t="shared" ca="1" si="80"/>
        <v>0</v>
      </c>
      <c r="L249" s="148">
        <f t="shared" si="81"/>
        <v>0</v>
      </c>
      <c r="M249" s="148">
        <f t="shared" si="70"/>
        <v>0</v>
      </c>
      <c r="N249" s="148">
        <f t="shared" si="73"/>
        <v>0</v>
      </c>
      <c r="O249" s="148"/>
      <c r="P249" s="148"/>
      <c r="Q249" s="148">
        <f t="shared" si="82"/>
        <v>0</v>
      </c>
      <c r="R249" s="148">
        <f t="shared" si="83"/>
        <v>0</v>
      </c>
      <c r="S249" s="137" t="str">
        <f t="shared" si="71"/>
        <v>Y</v>
      </c>
      <c r="T249" s="275">
        <f t="shared" si="84"/>
        <v>0</v>
      </c>
      <c r="U249" s="275">
        <f t="shared" si="84"/>
        <v>0</v>
      </c>
      <c r="V249" s="275">
        <f t="shared" si="84"/>
        <v>0</v>
      </c>
      <c r="W249" s="275">
        <f t="shared" si="84"/>
        <v>0</v>
      </c>
      <c r="X249" s="275">
        <f t="shared" si="84"/>
        <v>0</v>
      </c>
      <c r="Y249" s="275">
        <f t="shared" si="84"/>
        <v>0</v>
      </c>
      <c r="Z249" s="275">
        <f t="shared" si="84"/>
        <v>0</v>
      </c>
      <c r="AA249" s="275">
        <f t="shared" si="84"/>
        <v>0</v>
      </c>
      <c r="AB249" s="275">
        <f t="shared" si="84"/>
        <v>0</v>
      </c>
      <c r="AC249" s="275">
        <f t="shared" si="84"/>
        <v>0</v>
      </c>
      <c r="AD249" s="275">
        <f t="shared" si="84"/>
        <v>0</v>
      </c>
      <c r="AE249" s="276">
        <f t="shared" si="74"/>
        <v>0</v>
      </c>
    </row>
    <row r="250" spans="1:31">
      <c r="A250" s="133">
        <f t="shared" si="75"/>
        <v>234</v>
      </c>
      <c r="B250" s="134">
        <f t="shared" si="76"/>
        <v>19</v>
      </c>
      <c r="C250" s="134">
        <f t="shared" si="77"/>
        <v>6</v>
      </c>
      <c r="D250" s="135">
        <f t="shared" ca="1" si="78"/>
        <v>53359</v>
      </c>
      <c r="E250" s="150">
        <f t="shared" si="66"/>
        <v>0</v>
      </c>
      <c r="F250" s="150" t="str">
        <f t="shared" si="67"/>
        <v>Y</v>
      </c>
      <c r="G250" s="136">
        <f t="shared" si="68"/>
        <v>0</v>
      </c>
      <c r="H250" s="148">
        <f t="shared" si="72"/>
        <v>0</v>
      </c>
      <c r="I250" s="148">
        <f t="shared" si="79"/>
        <v>0</v>
      </c>
      <c r="J250" s="148">
        <f t="shared" ca="1" si="69"/>
        <v>0</v>
      </c>
      <c r="K250" s="148">
        <f t="shared" ca="1" si="80"/>
        <v>0</v>
      </c>
      <c r="L250" s="148">
        <f t="shared" si="81"/>
        <v>0</v>
      </c>
      <c r="M250" s="148">
        <f t="shared" si="70"/>
        <v>0</v>
      </c>
      <c r="N250" s="148">
        <f t="shared" si="73"/>
        <v>0</v>
      </c>
      <c r="O250" s="148"/>
      <c r="P250" s="148"/>
      <c r="Q250" s="148">
        <f t="shared" si="82"/>
        <v>0</v>
      </c>
      <c r="R250" s="148">
        <f t="shared" si="83"/>
        <v>0</v>
      </c>
      <c r="S250" s="137" t="str">
        <f t="shared" si="71"/>
        <v>Y</v>
      </c>
      <c r="T250" s="275">
        <f t="shared" si="84"/>
        <v>0</v>
      </c>
      <c r="U250" s="275">
        <f t="shared" si="84"/>
        <v>0</v>
      </c>
      <c r="V250" s="275">
        <f t="shared" si="84"/>
        <v>0</v>
      </c>
      <c r="W250" s="275">
        <f t="shared" si="84"/>
        <v>0</v>
      </c>
      <c r="X250" s="275">
        <f t="shared" si="84"/>
        <v>0</v>
      </c>
      <c r="Y250" s="275">
        <f t="shared" si="84"/>
        <v>0</v>
      </c>
      <c r="Z250" s="275">
        <f t="shared" si="84"/>
        <v>0</v>
      </c>
      <c r="AA250" s="275">
        <f t="shared" si="84"/>
        <v>0</v>
      </c>
      <c r="AB250" s="275">
        <f t="shared" si="84"/>
        <v>0</v>
      </c>
      <c r="AC250" s="275">
        <f t="shared" si="84"/>
        <v>0</v>
      </c>
      <c r="AD250" s="275">
        <f t="shared" si="84"/>
        <v>0</v>
      </c>
      <c r="AE250" s="276">
        <f t="shared" si="74"/>
        <v>0</v>
      </c>
    </row>
    <row r="251" spans="1:31">
      <c r="A251" s="133">
        <f t="shared" si="75"/>
        <v>235</v>
      </c>
      <c r="B251" s="134">
        <f t="shared" si="76"/>
        <v>19</v>
      </c>
      <c r="C251" s="134">
        <f t="shared" si="77"/>
        <v>7</v>
      </c>
      <c r="D251" s="135">
        <f t="shared" ca="1" si="78"/>
        <v>53387</v>
      </c>
      <c r="E251" s="150">
        <f t="shared" si="66"/>
        <v>0</v>
      </c>
      <c r="F251" s="150" t="str">
        <f t="shared" si="67"/>
        <v>Y</v>
      </c>
      <c r="G251" s="136">
        <f t="shared" si="68"/>
        <v>0</v>
      </c>
      <c r="H251" s="148">
        <f t="shared" si="72"/>
        <v>0</v>
      </c>
      <c r="I251" s="148">
        <f t="shared" si="79"/>
        <v>0</v>
      </c>
      <c r="J251" s="148">
        <f t="shared" ca="1" si="69"/>
        <v>0</v>
      </c>
      <c r="K251" s="148">
        <f t="shared" ca="1" si="80"/>
        <v>0</v>
      </c>
      <c r="L251" s="148">
        <f t="shared" si="81"/>
        <v>0</v>
      </c>
      <c r="M251" s="148">
        <f t="shared" si="70"/>
        <v>0</v>
      </c>
      <c r="N251" s="148">
        <f t="shared" si="73"/>
        <v>0</v>
      </c>
      <c r="O251" s="148"/>
      <c r="P251" s="148"/>
      <c r="Q251" s="148">
        <f t="shared" si="82"/>
        <v>0</v>
      </c>
      <c r="R251" s="148">
        <f t="shared" si="83"/>
        <v>0</v>
      </c>
      <c r="S251" s="137" t="str">
        <f t="shared" si="71"/>
        <v>Y</v>
      </c>
      <c r="T251" s="275">
        <f t="shared" si="84"/>
        <v>0</v>
      </c>
      <c r="U251" s="275">
        <f t="shared" si="84"/>
        <v>0</v>
      </c>
      <c r="V251" s="275">
        <f t="shared" si="84"/>
        <v>0</v>
      </c>
      <c r="W251" s="275">
        <f t="shared" si="84"/>
        <v>0</v>
      </c>
      <c r="X251" s="275">
        <f t="shared" si="84"/>
        <v>0</v>
      </c>
      <c r="Y251" s="275">
        <f t="shared" si="84"/>
        <v>0</v>
      </c>
      <c r="Z251" s="275">
        <f t="shared" si="84"/>
        <v>0</v>
      </c>
      <c r="AA251" s="275">
        <f t="shared" si="84"/>
        <v>0</v>
      </c>
      <c r="AB251" s="275">
        <f t="shared" si="84"/>
        <v>0</v>
      </c>
      <c r="AC251" s="275">
        <f t="shared" si="84"/>
        <v>0</v>
      </c>
      <c r="AD251" s="275">
        <f t="shared" si="84"/>
        <v>0</v>
      </c>
      <c r="AE251" s="276">
        <f t="shared" si="74"/>
        <v>0</v>
      </c>
    </row>
    <row r="252" spans="1:31">
      <c r="A252" s="133">
        <f t="shared" si="75"/>
        <v>236</v>
      </c>
      <c r="B252" s="134">
        <f t="shared" si="76"/>
        <v>19</v>
      </c>
      <c r="C252" s="134">
        <f t="shared" si="77"/>
        <v>8</v>
      </c>
      <c r="D252" s="135">
        <f t="shared" ca="1" si="78"/>
        <v>53418</v>
      </c>
      <c r="E252" s="150">
        <f t="shared" si="66"/>
        <v>0</v>
      </c>
      <c r="F252" s="150" t="str">
        <f t="shared" si="67"/>
        <v>Y</v>
      </c>
      <c r="G252" s="136">
        <f t="shared" si="68"/>
        <v>0</v>
      </c>
      <c r="H252" s="148">
        <f t="shared" si="72"/>
        <v>0</v>
      </c>
      <c r="I252" s="148">
        <f t="shared" si="79"/>
        <v>0</v>
      </c>
      <c r="J252" s="148">
        <f t="shared" ca="1" si="69"/>
        <v>0</v>
      </c>
      <c r="K252" s="148">
        <f t="shared" ca="1" si="80"/>
        <v>0</v>
      </c>
      <c r="L252" s="148">
        <f t="shared" si="81"/>
        <v>0</v>
      </c>
      <c r="M252" s="148">
        <f t="shared" si="70"/>
        <v>0</v>
      </c>
      <c r="N252" s="148">
        <f t="shared" si="73"/>
        <v>0</v>
      </c>
      <c r="O252" s="148"/>
      <c r="P252" s="148"/>
      <c r="Q252" s="148">
        <f t="shared" si="82"/>
        <v>0</v>
      </c>
      <c r="R252" s="148">
        <f t="shared" si="83"/>
        <v>0</v>
      </c>
      <c r="S252" s="137" t="str">
        <f t="shared" si="71"/>
        <v>Y</v>
      </c>
      <c r="T252" s="275">
        <f t="shared" si="84"/>
        <v>0</v>
      </c>
      <c r="U252" s="275">
        <f t="shared" si="84"/>
        <v>0</v>
      </c>
      <c r="V252" s="275">
        <f t="shared" si="84"/>
        <v>0</v>
      </c>
      <c r="W252" s="275">
        <f t="shared" si="84"/>
        <v>0</v>
      </c>
      <c r="X252" s="275">
        <f t="shared" si="84"/>
        <v>0</v>
      </c>
      <c r="Y252" s="275">
        <f t="shared" si="84"/>
        <v>0</v>
      </c>
      <c r="Z252" s="275">
        <f t="shared" si="84"/>
        <v>0</v>
      </c>
      <c r="AA252" s="275">
        <f t="shared" si="84"/>
        <v>0</v>
      </c>
      <c r="AB252" s="275">
        <f t="shared" si="84"/>
        <v>0</v>
      </c>
      <c r="AC252" s="275">
        <f t="shared" si="84"/>
        <v>0</v>
      </c>
      <c r="AD252" s="275">
        <f t="shared" si="84"/>
        <v>0</v>
      </c>
      <c r="AE252" s="276">
        <f t="shared" si="74"/>
        <v>0</v>
      </c>
    </row>
    <row r="253" spans="1:31">
      <c r="A253" s="133">
        <f t="shared" si="75"/>
        <v>237</v>
      </c>
      <c r="B253" s="134">
        <f t="shared" si="76"/>
        <v>19</v>
      </c>
      <c r="C253" s="134">
        <f t="shared" si="77"/>
        <v>9</v>
      </c>
      <c r="D253" s="135">
        <f t="shared" ca="1" si="78"/>
        <v>53448</v>
      </c>
      <c r="E253" s="150">
        <f t="shared" si="66"/>
        <v>0</v>
      </c>
      <c r="F253" s="150" t="str">
        <f t="shared" si="67"/>
        <v>Y</v>
      </c>
      <c r="G253" s="136">
        <f t="shared" si="68"/>
        <v>0</v>
      </c>
      <c r="H253" s="148">
        <f t="shared" si="72"/>
        <v>0</v>
      </c>
      <c r="I253" s="148">
        <f t="shared" si="79"/>
        <v>0</v>
      </c>
      <c r="J253" s="148">
        <f t="shared" ca="1" si="69"/>
        <v>0</v>
      </c>
      <c r="K253" s="148">
        <f t="shared" ca="1" si="80"/>
        <v>0</v>
      </c>
      <c r="L253" s="148">
        <f t="shared" si="81"/>
        <v>0</v>
      </c>
      <c r="M253" s="148">
        <f t="shared" si="70"/>
        <v>0</v>
      </c>
      <c r="N253" s="148">
        <f t="shared" si="73"/>
        <v>0</v>
      </c>
      <c r="O253" s="148"/>
      <c r="P253" s="148"/>
      <c r="Q253" s="148">
        <f t="shared" si="82"/>
        <v>0</v>
      </c>
      <c r="R253" s="148">
        <f t="shared" si="83"/>
        <v>0</v>
      </c>
      <c r="S253" s="137" t="str">
        <f t="shared" si="71"/>
        <v>Y</v>
      </c>
      <c r="T253" s="275">
        <f t="shared" si="84"/>
        <v>0</v>
      </c>
      <c r="U253" s="275">
        <f t="shared" si="84"/>
        <v>0</v>
      </c>
      <c r="V253" s="275">
        <f t="shared" si="84"/>
        <v>0</v>
      </c>
      <c r="W253" s="275">
        <f t="shared" si="84"/>
        <v>0</v>
      </c>
      <c r="X253" s="275">
        <f t="shared" si="84"/>
        <v>0</v>
      </c>
      <c r="Y253" s="275">
        <f t="shared" si="84"/>
        <v>0</v>
      </c>
      <c r="Z253" s="275">
        <f t="shared" si="84"/>
        <v>0</v>
      </c>
      <c r="AA253" s="275">
        <f t="shared" si="84"/>
        <v>0</v>
      </c>
      <c r="AB253" s="275">
        <f t="shared" si="84"/>
        <v>0</v>
      </c>
      <c r="AC253" s="275">
        <f t="shared" si="84"/>
        <v>0</v>
      </c>
      <c r="AD253" s="275">
        <f t="shared" si="84"/>
        <v>0</v>
      </c>
      <c r="AE253" s="276">
        <f t="shared" si="74"/>
        <v>0</v>
      </c>
    </row>
    <row r="254" spans="1:31">
      <c r="A254" s="133">
        <f t="shared" si="75"/>
        <v>238</v>
      </c>
      <c r="B254" s="134">
        <f t="shared" si="76"/>
        <v>19</v>
      </c>
      <c r="C254" s="134">
        <f t="shared" si="77"/>
        <v>10</v>
      </c>
      <c r="D254" s="135">
        <f t="shared" ca="1" si="78"/>
        <v>53479</v>
      </c>
      <c r="E254" s="150">
        <f t="shared" si="66"/>
        <v>0</v>
      </c>
      <c r="F254" s="150" t="str">
        <f t="shared" si="67"/>
        <v>Y</v>
      </c>
      <c r="G254" s="136">
        <f t="shared" si="68"/>
        <v>0</v>
      </c>
      <c r="H254" s="148">
        <f t="shared" si="72"/>
        <v>0</v>
      </c>
      <c r="I254" s="148">
        <f t="shared" si="79"/>
        <v>0</v>
      </c>
      <c r="J254" s="148">
        <f t="shared" ca="1" si="69"/>
        <v>0</v>
      </c>
      <c r="K254" s="148">
        <f t="shared" ca="1" si="80"/>
        <v>0</v>
      </c>
      <c r="L254" s="148">
        <f t="shared" si="81"/>
        <v>0</v>
      </c>
      <c r="M254" s="148">
        <f t="shared" si="70"/>
        <v>0</v>
      </c>
      <c r="N254" s="148">
        <f t="shared" si="73"/>
        <v>0</v>
      </c>
      <c r="O254" s="148"/>
      <c r="P254" s="148"/>
      <c r="Q254" s="148">
        <f t="shared" si="82"/>
        <v>0</v>
      </c>
      <c r="R254" s="148">
        <f t="shared" si="83"/>
        <v>0</v>
      </c>
      <c r="S254" s="137" t="str">
        <f t="shared" si="71"/>
        <v>Y</v>
      </c>
      <c r="T254" s="275">
        <f t="shared" si="84"/>
        <v>0</v>
      </c>
      <c r="U254" s="275">
        <f t="shared" si="84"/>
        <v>0</v>
      </c>
      <c r="V254" s="275">
        <f t="shared" si="84"/>
        <v>0</v>
      </c>
      <c r="W254" s="275">
        <f t="shared" si="84"/>
        <v>0</v>
      </c>
      <c r="X254" s="275">
        <f t="shared" si="84"/>
        <v>0</v>
      </c>
      <c r="Y254" s="275">
        <f t="shared" ref="U254:AD279" si="85">MAX(0,MIN(MAX(0,$M254),Y$7)-Y$6)</f>
        <v>0</v>
      </c>
      <c r="Z254" s="275">
        <f t="shared" si="85"/>
        <v>0</v>
      </c>
      <c r="AA254" s="275">
        <f t="shared" si="85"/>
        <v>0</v>
      </c>
      <c r="AB254" s="275">
        <f t="shared" si="85"/>
        <v>0</v>
      </c>
      <c r="AC254" s="275">
        <f t="shared" si="85"/>
        <v>0</v>
      </c>
      <c r="AD254" s="275">
        <f t="shared" si="85"/>
        <v>0</v>
      </c>
      <c r="AE254" s="276">
        <f t="shared" si="74"/>
        <v>0</v>
      </c>
    </row>
    <row r="255" spans="1:31">
      <c r="A255" s="133">
        <f t="shared" si="75"/>
        <v>239</v>
      </c>
      <c r="B255" s="134">
        <f t="shared" si="76"/>
        <v>19</v>
      </c>
      <c r="C255" s="134">
        <f t="shared" si="77"/>
        <v>11</v>
      </c>
      <c r="D255" s="135">
        <f t="shared" ca="1" si="78"/>
        <v>53509</v>
      </c>
      <c r="E255" s="150">
        <f t="shared" si="66"/>
        <v>0</v>
      </c>
      <c r="F255" s="150" t="str">
        <f t="shared" si="67"/>
        <v>Y</v>
      </c>
      <c r="G255" s="136">
        <f t="shared" si="68"/>
        <v>0</v>
      </c>
      <c r="H255" s="148">
        <f t="shared" si="72"/>
        <v>0</v>
      </c>
      <c r="I255" s="148">
        <f t="shared" si="79"/>
        <v>0</v>
      </c>
      <c r="J255" s="148">
        <f t="shared" ca="1" si="69"/>
        <v>0</v>
      </c>
      <c r="K255" s="148">
        <f t="shared" ca="1" si="80"/>
        <v>0</v>
      </c>
      <c r="L255" s="148">
        <f t="shared" si="81"/>
        <v>0</v>
      </c>
      <c r="M255" s="148">
        <f t="shared" si="70"/>
        <v>0</v>
      </c>
      <c r="N255" s="148">
        <f t="shared" si="73"/>
        <v>0</v>
      </c>
      <c r="O255" s="148"/>
      <c r="P255" s="148"/>
      <c r="Q255" s="148">
        <f t="shared" si="82"/>
        <v>0</v>
      </c>
      <c r="R255" s="148">
        <f t="shared" si="83"/>
        <v>0</v>
      </c>
      <c r="S255" s="137" t="str">
        <f t="shared" si="71"/>
        <v>Y</v>
      </c>
      <c r="T255" s="275">
        <f t="shared" ref="T255:AD300" si="86">MAX(0,MIN(MAX(0,$M255),T$7)-T$6)</f>
        <v>0</v>
      </c>
      <c r="U255" s="275">
        <f t="shared" si="85"/>
        <v>0</v>
      </c>
      <c r="V255" s="275">
        <f t="shared" si="85"/>
        <v>0</v>
      </c>
      <c r="W255" s="275">
        <f t="shared" si="85"/>
        <v>0</v>
      </c>
      <c r="X255" s="275">
        <f t="shared" si="85"/>
        <v>0</v>
      </c>
      <c r="Y255" s="275">
        <f t="shared" si="85"/>
        <v>0</v>
      </c>
      <c r="Z255" s="275">
        <f t="shared" si="85"/>
        <v>0</v>
      </c>
      <c r="AA255" s="275">
        <f t="shared" si="85"/>
        <v>0</v>
      </c>
      <c r="AB255" s="275">
        <f t="shared" si="85"/>
        <v>0</v>
      </c>
      <c r="AC255" s="275">
        <f t="shared" si="85"/>
        <v>0</v>
      </c>
      <c r="AD255" s="275">
        <f t="shared" si="85"/>
        <v>0</v>
      </c>
      <c r="AE255" s="276">
        <f t="shared" si="74"/>
        <v>0</v>
      </c>
    </row>
    <row r="256" spans="1:31">
      <c r="A256" s="133">
        <f t="shared" si="75"/>
        <v>240</v>
      </c>
      <c r="B256" s="134">
        <f t="shared" si="76"/>
        <v>19</v>
      </c>
      <c r="C256" s="134">
        <f t="shared" si="77"/>
        <v>12</v>
      </c>
      <c r="D256" s="135">
        <f t="shared" ca="1" si="78"/>
        <v>53540</v>
      </c>
      <c r="E256" s="150">
        <f t="shared" si="66"/>
        <v>0</v>
      </c>
      <c r="F256" s="150" t="str">
        <f t="shared" si="67"/>
        <v>Y</v>
      </c>
      <c r="G256" s="136">
        <f t="shared" si="68"/>
        <v>0</v>
      </c>
      <c r="H256" s="148">
        <f t="shared" si="72"/>
        <v>0</v>
      </c>
      <c r="I256" s="148">
        <f t="shared" si="79"/>
        <v>0</v>
      </c>
      <c r="J256" s="148">
        <f t="shared" ca="1" si="69"/>
        <v>0</v>
      </c>
      <c r="K256" s="148">
        <f t="shared" ca="1" si="80"/>
        <v>0</v>
      </c>
      <c r="L256" s="148">
        <f t="shared" si="81"/>
        <v>0</v>
      </c>
      <c r="M256" s="148">
        <f t="shared" si="70"/>
        <v>0</v>
      </c>
      <c r="N256" s="148">
        <f t="shared" si="73"/>
        <v>0</v>
      </c>
      <c r="O256" s="148"/>
      <c r="P256" s="148"/>
      <c r="Q256" s="148">
        <f t="shared" si="82"/>
        <v>0</v>
      </c>
      <c r="R256" s="148">
        <f t="shared" si="83"/>
        <v>0</v>
      </c>
      <c r="S256" s="137" t="str">
        <f t="shared" si="71"/>
        <v>Y</v>
      </c>
      <c r="T256" s="275">
        <f t="shared" si="86"/>
        <v>0</v>
      </c>
      <c r="U256" s="275">
        <f t="shared" si="85"/>
        <v>0</v>
      </c>
      <c r="V256" s="275">
        <f t="shared" si="85"/>
        <v>0</v>
      </c>
      <c r="W256" s="275">
        <f t="shared" si="85"/>
        <v>0</v>
      </c>
      <c r="X256" s="275">
        <f t="shared" si="85"/>
        <v>0</v>
      </c>
      <c r="Y256" s="275">
        <f t="shared" si="85"/>
        <v>0</v>
      </c>
      <c r="Z256" s="275">
        <f t="shared" si="85"/>
        <v>0</v>
      </c>
      <c r="AA256" s="275">
        <f t="shared" si="85"/>
        <v>0</v>
      </c>
      <c r="AB256" s="275">
        <f t="shared" si="85"/>
        <v>0</v>
      </c>
      <c r="AC256" s="275">
        <f t="shared" si="85"/>
        <v>0</v>
      </c>
      <c r="AD256" s="275">
        <f t="shared" si="85"/>
        <v>0</v>
      </c>
      <c r="AE256" s="276">
        <f t="shared" si="74"/>
        <v>0</v>
      </c>
    </row>
    <row r="257" spans="1:31">
      <c r="A257" s="133">
        <f t="shared" si="75"/>
        <v>241</v>
      </c>
      <c r="B257" s="134">
        <f t="shared" si="76"/>
        <v>20</v>
      </c>
      <c r="C257" s="134">
        <f t="shared" si="77"/>
        <v>1</v>
      </c>
      <c r="D257" s="135">
        <f t="shared" ca="1" si="78"/>
        <v>53571</v>
      </c>
      <c r="E257" s="150">
        <f t="shared" si="66"/>
        <v>0</v>
      </c>
      <c r="F257" s="150" t="str">
        <f t="shared" si="67"/>
        <v>Y</v>
      </c>
      <c r="G257" s="136">
        <f t="shared" si="68"/>
        <v>0</v>
      </c>
      <c r="H257" s="148">
        <f t="shared" si="72"/>
        <v>0</v>
      </c>
      <c r="I257" s="148">
        <f t="shared" si="79"/>
        <v>0</v>
      </c>
      <c r="J257" s="148">
        <f t="shared" ca="1" si="69"/>
        <v>0</v>
      </c>
      <c r="K257" s="148">
        <f t="shared" ca="1" si="80"/>
        <v>0</v>
      </c>
      <c r="L257" s="148">
        <f t="shared" si="81"/>
        <v>0</v>
      </c>
      <c r="M257" s="148">
        <f t="shared" si="70"/>
        <v>0</v>
      </c>
      <c r="N257" s="148">
        <f t="shared" si="73"/>
        <v>0</v>
      </c>
      <c r="O257" s="148"/>
      <c r="P257" s="148"/>
      <c r="Q257" s="148">
        <f t="shared" si="82"/>
        <v>0</v>
      </c>
      <c r="R257" s="148">
        <f t="shared" si="83"/>
        <v>0</v>
      </c>
      <c r="S257" s="137" t="str">
        <f t="shared" si="71"/>
        <v>Y</v>
      </c>
      <c r="T257" s="275">
        <f t="shared" si="86"/>
        <v>0</v>
      </c>
      <c r="U257" s="275">
        <f t="shared" si="85"/>
        <v>0</v>
      </c>
      <c r="V257" s="275">
        <f t="shared" si="85"/>
        <v>0</v>
      </c>
      <c r="W257" s="275">
        <f t="shared" si="85"/>
        <v>0</v>
      </c>
      <c r="X257" s="275">
        <f t="shared" si="85"/>
        <v>0</v>
      </c>
      <c r="Y257" s="275">
        <f t="shared" si="85"/>
        <v>0</v>
      </c>
      <c r="Z257" s="275">
        <f t="shared" si="85"/>
        <v>0</v>
      </c>
      <c r="AA257" s="275">
        <f t="shared" si="85"/>
        <v>0</v>
      </c>
      <c r="AB257" s="275">
        <f t="shared" si="85"/>
        <v>0</v>
      </c>
      <c r="AC257" s="275">
        <f t="shared" si="85"/>
        <v>0</v>
      </c>
      <c r="AD257" s="275">
        <f t="shared" si="85"/>
        <v>0</v>
      </c>
      <c r="AE257" s="276">
        <f t="shared" si="74"/>
        <v>0</v>
      </c>
    </row>
    <row r="258" spans="1:31">
      <c r="A258" s="133">
        <f t="shared" si="75"/>
        <v>242</v>
      </c>
      <c r="B258" s="134">
        <f t="shared" si="76"/>
        <v>20</v>
      </c>
      <c r="C258" s="134">
        <f t="shared" si="77"/>
        <v>2</v>
      </c>
      <c r="D258" s="135">
        <f t="shared" ca="1" si="78"/>
        <v>53601</v>
      </c>
      <c r="E258" s="150">
        <f t="shared" si="66"/>
        <v>0</v>
      </c>
      <c r="F258" s="150" t="str">
        <f t="shared" si="67"/>
        <v>Y</v>
      </c>
      <c r="G258" s="136">
        <f t="shared" si="68"/>
        <v>0</v>
      </c>
      <c r="H258" s="148">
        <f t="shared" si="72"/>
        <v>0</v>
      </c>
      <c r="I258" s="148">
        <f t="shared" si="79"/>
        <v>0</v>
      </c>
      <c r="J258" s="148">
        <f t="shared" ca="1" si="69"/>
        <v>0</v>
      </c>
      <c r="K258" s="148">
        <f t="shared" ca="1" si="80"/>
        <v>0</v>
      </c>
      <c r="L258" s="148">
        <f t="shared" si="81"/>
        <v>0</v>
      </c>
      <c r="M258" s="148">
        <f t="shared" si="70"/>
        <v>0</v>
      </c>
      <c r="N258" s="148">
        <f t="shared" si="73"/>
        <v>0</v>
      </c>
      <c r="O258" s="148"/>
      <c r="P258" s="148"/>
      <c r="Q258" s="148">
        <f t="shared" si="82"/>
        <v>0</v>
      </c>
      <c r="R258" s="148">
        <f t="shared" si="83"/>
        <v>0</v>
      </c>
      <c r="S258" s="137" t="str">
        <f t="shared" si="71"/>
        <v>Y</v>
      </c>
      <c r="T258" s="275">
        <f t="shared" si="86"/>
        <v>0</v>
      </c>
      <c r="U258" s="275">
        <f t="shared" si="85"/>
        <v>0</v>
      </c>
      <c r="V258" s="275">
        <f t="shared" si="85"/>
        <v>0</v>
      </c>
      <c r="W258" s="275">
        <f t="shared" si="85"/>
        <v>0</v>
      </c>
      <c r="X258" s="275">
        <f t="shared" si="85"/>
        <v>0</v>
      </c>
      <c r="Y258" s="275">
        <f t="shared" si="85"/>
        <v>0</v>
      </c>
      <c r="Z258" s="275">
        <f t="shared" si="85"/>
        <v>0</v>
      </c>
      <c r="AA258" s="275">
        <f t="shared" si="85"/>
        <v>0</v>
      </c>
      <c r="AB258" s="275">
        <f t="shared" si="85"/>
        <v>0</v>
      </c>
      <c r="AC258" s="275">
        <f t="shared" si="85"/>
        <v>0</v>
      </c>
      <c r="AD258" s="275">
        <f t="shared" si="85"/>
        <v>0</v>
      </c>
      <c r="AE258" s="276">
        <f t="shared" si="74"/>
        <v>0</v>
      </c>
    </row>
    <row r="259" spans="1:31">
      <c r="A259" s="133">
        <f t="shared" si="75"/>
        <v>243</v>
      </c>
      <c r="B259" s="134">
        <f t="shared" si="76"/>
        <v>20</v>
      </c>
      <c r="C259" s="134">
        <f t="shared" si="77"/>
        <v>3</v>
      </c>
      <c r="D259" s="135">
        <f t="shared" ca="1" si="78"/>
        <v>53632</v>
      </c>
      <c r="E259" s="150">
        <f t="shared" si="66"/>
        <v>0</v>
      </c>
      <c r="F259" s="150" t="str">
        <f t="shared" si="67"/>
        <v>Y</v>
      </c>
      <c r="G259" s="136">
        <f t="shared" si="68"/>
        <v>0</v>
      </c>
      <c r="H259" s="148">
        <f t="shared" si="72"/>
        <v>0</v>
      </c>
      <c r="I259" s="148">
        <f t="shared" si="79"/>
        <v>0</v>
      </c>
      <c r="J259" s="148">
        <f t="shared" ca="1" si="69"/>
        <v>0</v>
      </c>
      <c r="K259" s="148">
        <f t="shared" ca="1" si="80"/>
        <v>0</v>
      </c>
      <c r="L259" s="148">
        <f t="shared" si="81"/>
        <v>0</v>
      </c>
      <c r="M259" s="148">
        <f t="shared" si="70"/>
        <v>0</v>
      </c>
      <c r="N259" s="148">
        <f t="shared" si="73"/>
        <v>0</v>
      </c>
      <c r="O259" s="148"/>
      <c r="P259" s="148"/>
      <c r="Q259" s="148">
        <f t="shared" si="82"/>
        <v>0</v>
      </c>
      <c r="R259" s="148">
        <f t="shared" si="83"/>
        <v>0</v>
      </c>
      <c r="S259" s="137" t="str">
        <f t="shared" si="71"/>
        <v>Y</v>
      </c>
      <c r="T259" s="275">
        <f t="shared" si="86"/>
        <v>0</v>
      </c>
      <c r="U259" s="275">
        <f t="shared" si="85"/>
        <v>0</v>
      </c>
      <c r="V259" s="275">
        <f t="shared" si="85"/>
        <v>0</v>
      </c>
      <c r="W259" s="275">
        <f t="shared" si="85"/>
        <v>0</v>
      </c>
      <c r="X259" s="275">
        <f t="shared" si="85"/>
        <v>0</v>
      </c>
      <c r="Y259" s="275">
        <f t="shared" si="85"/>
        <v>0</v>
      </c>
      <c r="Z259" s="275">
        <f t="shared" si="85"/>
        <v>0</v>
      </c>
      <c r="AA259" s="275">
        <f t="shared" si="85"/>
        <v>0</v>
      </c>
      <c r="AB259" s="275">
        <f t="shared" si="85"/>
        <v>0</v>
      </c>
      <c r="AC259" s="275">
        <f t="shared" si="85"/>
        <v>0</v>
      </c>
      <c r="AD259" s="275">
        <f t="shared" si="85"/>
        <v>0</v>
      </c>
      <c r="AE259" s="276">
        <f t="shared" si="74"/>
        <v>0</v>
      </c>
    </row>
    <row r="260" spans="1:31">
      <c r="A260" s="133">
        <f t="shared" si="75"/>
        <v>244</v>
      </c>
      <c r="B260" s="134">
        <f t="shared" si="76"/>
        <v>20</v>
      </c>
      <c r="C260" s="134">
        <f t="shared" si="77"/>
        <v>4</v>
      </c>
      <c r="D260" s="135">
        <f t="shared" ca="1" si="78"/>
        <v>53662</v>
      </c>
      <c r="E260" s="150">
        <f t="shared" si="66"/>
        <v>0</v>
      </c>
      <c r="F260" s="150" t="str">
        <f t="shared" si="67"/>
        <v>Y</v>
      </c>
      <c r="G260" s="136">
        <f t="shared" si="68"/>
        <v>0</v>
      </c>
      <c r="H260" s="148">
        <f t="shared" si="72"/>
        <v>0</v>
      </c>
      <c r="I260" s="148">
        <f t="shared" si="79"/>
        <v>0</v>
      </c>
      <c r="J260" s="148">
        <f t="shared" ca="1" si="69"/>
        <v>0</v>
      </c>
      <c r="K260" s="148">
        <f t="shared" ca="1" si="80"/>
        <v>0</v>
      </c>
      <c r="L260" s="148">
        <f t="shared" si="81"/>
        <v>0</v>
      </c>
      <c r="M260" s="148">
        <f t="shared" si="70"/>
        <v>0</v>
      </c>
      <c r="N260" s="148">
        <f t="shared" si="73"/>
        <v>0</v>
      </c>
      <c r="O260" s="148"/>
      <c r="P260" s="148"/>
      <c r="Q260" s="148">
        <f t="shared" si="82"/>
        <v>0</v>
      </c>
      <c r="R260" s="148">
        <f t="shared" si="83"/>
        <v>0</v>
      </c>
      <c r="S260" s="137" t="str">
        <f t="shared" si="71"/>
        <v>Y</v>
      </c>
      <c r="T260" s="275">
        <f t="shared" si="86"/>
        <v>0</v>
      </c>
      <c r="U260" s="275">
        <f t="shared" si="85"/>
        <v>0</v>
      </c>
      <c r="V260" s="275">
        <f t="shared" si="85"/>
        <v>0</v>
      </c>
      <c r="W260" s="275">
        <f t="shared" si="85"/>
        <v>0</v>
      </c>
      <c r="X260" s="275">
        <f t="shared" si="85"/>
        <v>0</v>
      </c>
      <c r="Y260" s="275">
        <f t="shared" si="85"/>
        <v>0</v>
      </c>
      <c r="Z260" s="275">
        <f t="shared" si="85"/>
        <v>0</v>
      </c>
      <c r="AA260" s="275">
        <f t="shared" si="85"/>
        <v>0</v>
      </c>
      <c r="AB260" s="275">
        <f t="shared" si="85"/>
        <v>0</v>
      </c>
      <c r="AC260" s="275">
        <f t="shared" si="85"/>
        <v>0</v>
      </c>
      <c r="AD260" s="275">
        <f t="shared" si="85"/>
        <v>0</v>
      </c>
      <c r="AE260" s="276">
        <f t="shared" si="74"/>
        <v>0</v>
      </c>
    </row>
    <row r="261" spans="1:31">
      <c r="A261" s="133">
        <f t="shared" si="75"/>
        <v>245</v>
      </c>
      <c r="B261" s="134">
        <f t="shared" si="76"/>
        <v>20</v>
      </c>
      <c r="C261" s="134">
        <f t="shared" si="77"/>
        <v>5</v>
      </c>
      <c r="D261" s="135">
        <f t="shared" ca="1" si="78"/>
        <v>53693</v>
      </c>
      <c r="E261" s="150">
        <f t="shared" si="66"/>
        <v>0</v>
      </c>
      <c r="F261" s="150" t="str">
        <f t="shared" si="67"/>
        <v>Y</v>
      </c>
      <c r="G261" s="136">
        <f t="shared" si="68"/>
        <v>0</v>
      </c>
      <c r="H261" s="148">
        <f t="shared" si="72"/>
        <v>0</v>
      </c>
      <c r="I261" s="148">
        <f t="shared" si="79"/>
        <v>0</v>
      </c>
      <c r="J261" s="148">
        <f t="shared" ca="1" si="69"/>
        <v>0</v>
      </c>
      <c r="K261" s="148">
        <f t="shared" ca="1" si="80"/>
        <v>0</v>
      </c>
      <c r="L261" s="148">
        <f t="shared" si="81"/>
        <v>0</v>
      </c>
      <c r="M261" s="148">
        <f t="shared" si="70"/>
        <v>0</v>
      </c>
      <c r="N261" s="148">
        <f t="shared" si="73"/>
        <v>0</v>
      </c>
      <c r="O261" s="148"/>
      <c r="P261" s="148"/>
      <c r="Q261" s="148">
        <f t="shared" si="82"/>
        <v>0</v>
      </c>
      <c r="R261" s="148">
        <f t="shared" si="83"/>
        <v>0</v>
      </c>
      <c r="S261" s="137" t="str">
        <f t="shared" si="71"/>
        <v>Y</v>
      </c>
      <c r="T261" s="275">
        <f t="shared" si="86"/>
        <v>0</v>
      </c>
      <c r="U261" s="275">
        <f t="shared" si="85"/>
        <v>0</v>
      </c>
      <c r="V261" s="275">
        <f t="shared" si="85"/>
        <v>0</v>
      </c>
      <c r="W261" s="275">
        <f t="shared" si="85"/>
        <v>0</v>
      </c>
      <c r="X261" s="275">
        <f t="shared" si="85"/>
        <v>0</v>
      </c>
      <c r="Y261" s="275">
        <f t="shared" si="85"/>
        <v>0</v>
      </c>
      <c r="Z261" s="275">
        <f t="shared" si="85"/>
        <v>0</v>
      </c>
      <c r="AA261" s="275">
        <f t="shared" si="85"/>
        <v>0</v>
      </c>
      <c r="AB261" s="275">
        <f t="shared" si="85"/>
        <v>0</v>
      </c>
      <c r="AC261" s="275">
        <f t="shared" si="85"/>
        <v>0</v>
      </c>
      <c r="AD261" s="275">
        <f t="shared" si="85"/>
        <v>0</v>
      </c>
      <c r="AE261" s="276">
        <f t="shared" si="74"/>
        <v>0</v>
      </c>
    </row>
    <row r="262" spans="1:31">
      <c r="A262" s="133">
        <f t="shared" si="75"/>
        <v>246</v>
      </c>
      <c r="B262" s="134">
        <f t="shared" si="76"/>
        <v>20</v>
      </c>
      <c r="C262" s="134">
        <f t="shared" si="77"/>
        <v>6</v>
      </c>
      <c r="D262" s="135">
        <f t="shared" ca="1" si="78"/>
        <v>53724</v>
      </c>
      <c r="E262" s="150">
        <f t="shared" si="66"/>
        <v>0</v>
      </c>
      <c r="F262" s="150" t="str">
        <f t="shared" si="67"/>
        <v>Y</v>
      </c>
      <c r="G262" s="136">
        <f t="shared" si="68"/>
        <v>0</v>
      </c>
      <c r="H262" s="148">
        <f t="shared" si="72"/>
        <v>0</v>
      </c>
      <c r="I262" s="148">
        <f t="shared" si="79"/>
        <v>0</v>
      </c>
      <c r="J262" s="148">
        <f t="shared" ca="1" si="69"/>
        <v>0</v>
      </c>
      <c r="K262" s="148">
        <f t="shared" ca="1" si="80"/>
        <v>0</v>
      </c>
      <c r="L262" s="148">
        <f t="shared" si="81"/>
        <v>0</v>
      </c>
      <c r="M262" s="148">
        <f t="shared" si="70"/>
        <v>0</v>
      </c>
      <c r="N262" s="148">
        <f t="shared" si="73"/>
        <v>0</v>
      </c>
      <c r="O262" s="148"/>
      <c r="P262" s="148"/>
      <c r="Q262" s="148">
        <f t="shared" si="82"/>
        <v>0</v>
      </c>
      <c r="R262" s="148">
        <f t="shared" si="83"/>
        <v>0</v>
      </c>
      <c r="S262" s="137" t="str">
        <f t="shared" si="71"/>
        <v>Y</v>
      </c>
      <c r="T262" s="275">
        <f t="shared" si="86"/>
        <v>0</v>
      </c>
      <c r="U262" s="275">
        <f t="shared" si="85"/>
        <v>0</v>
      </c>
      <c r="V262" s="275">
        <f t="shared" si="85"/>
        <v>0</v>
      </c>
      <c r="W262" s="275">
        <f t="shared" si="85"/>
        <v>0</v>
      </c>
      <c r="X262" s="275">
        <f t="shared" si="85"/>
        <v>0</v>
      </c>
      <c r="Y262" s="275">
        <f t="shared" si="85"/>
        <v>0</v>
      </c>
      <c r="Z262" s="275">
        <f t="shared" si="85"/>
        <v>0</v>
      </c>
      <c r="AA262" s="275">
        <f t="shared" si="85"/>
        <v>0</v>
      </c>
      <c r="AB262" s="275">
        <f t="shared" si="85"/>
        <v>0</v>
      </c>
      <c r="AC262" s="275">
        <f t="shared" si="85"/>
        <v>0</v>
      </c>
      <c r="AD262" s="275">
        <f t="shared" si="85"/>
        <v>0</v>
      </c>
      <c r="AE262" s="276">
        <f t="shared" si="74"/>
        <v>0</v>
      </c>
    </row>
    <row r="263" spans="1:31">
      <c r="A263" s="133">
        <f t="shared" si="75"/>
        <v>247</v>
      </c>
      <c r="B263" s="134">
        <f t="shared" si="76"/>
        <v>20</v>
      </c>
      <c r="C263" s="134">
        <f t="shared" si="77"/>
        <v>7</v>
      </c>
      <c r="D263" s="135">
        <f t="shared" ca="1" si="78"/>
        <v>53752</v>
      </c>
      <c r="E263" s="150">
        <f t="shared" si="66"/>
        <v>0</v>
      </c>
      <c r="F263" s="150" t="str">
        <f t="shared" si="67"/>
        <v>Y</v>
      </c>
      <c r="G263" s="136">
        <f t="shared" si="68"/>
        <v>0</v>
      </c>
      <c r="H263" s="148">
        <f t="shared" si="72"/>
        <v>0</v>
      </c>
      <c r="I263" s="148">
        <f t="shared" si="79"/>
        <v>0</v>
      </c>
      <c r="J263" s="148">
        <f t="shared" ca="1" si="69"/>
        <v>0</v>
      </c>
      <c r="K263" s="148">
        <f t="shared" ca="1" si="80"/>
        <v>0</v>
      </c>
      <c r="L263" s="148">
        <f t="shared" si="81"/>
        <v>0</v>
      </c>
      <c r="M263" s="148">
        <f t="shared" si="70"/>
        <v>0</v>
      </c>
      <c r="N263" s="148">
        <f t="shared" si="73"/>
        <v>0</v>
      </c>
      <c r="O263" s="148"/>
      <c r="P263" s="148"/>
      <c r="Q263" s="148">
        <f t="shared" si="82"/>
        <v>0</v>
      </c>
      <c r="R263" s="148">
        <f t="shared" si="83"/>
        <v>0</v>
      </c>
      <c r="S263" s="137" t="str">
        <f t="shared" si="71"/>
        <v>Y</v>
      </c>
      <c r="T263" s="275">
        <f t="shared" si="86"/>
        <v>0</v>
      </c>
      <c r="U263" s="275">
        <f t="shared" si="85"/>
        <v>0</v>
      </c>
      <c r="V263" s="275">
        <f t="shared" si="85"/>
        <v>0</v>
      </c>
      <c r="W263" s="275">
        <f t="shared" si="85"/>
        <v>0</v>
      </c>
      <c r="X263" s="275">
        <f t="shared" si="85"/>
        <v>0</v>
      </c>
      <c r="Y263" s="275">
        <f t="shared" si="85"/>
        <v>0</v>
      </c>
      <c r="Z263" s="275">
        <f t="shared" si="85"/>
        <v>0</v>
      </c>
      <c r="AA263" s="275">
        <f t="shared" si="85"/>
        <v>0</v>
      </c>
      <c r="AB263" s="275">
        <f t="shared" si="85"/>
        <v>0</v>
      </c>
      <c r="AC263" s="275">
        <f t="shared" si="85"/>
        <v>0</v>
      </c>
      <c r="AD263" s="275">
        <f t="shared" si="85"/>
        <v>0</v>
      </c>
      <c r="AE263" s="276">
        <f t="shared" si="74"/>
        <v>0</v>
      </c>
    </row>
    <row r="264" spans="1:31">
      <c r="A264" s="133">
        <f t="shared" si="75"/>
        <v>248</v>
      </c>
      <c r="B264" s="134">
        <f t="shared" si="76"/>
        <v>20</v>
      </c>
      <c r="C264" s="134">
        <f t="shared" si="77"/>
        <v>8</v>
      </c>
      <c r="D264" s="135">
        <f t="shared" ca="1" si="78"/>
        <v>53783</v>
      </c>
      <c r="E264" s="150">
        <f t="shared" si="66"/>
        <v>0</v>
      </c>
      <c r="F264" s="150" t="str">
        <f t="shared" si="67"/>
        <v>Y</v>
      </c>
      <c r="G264" s="136">
        <f t="shared" si="68"/>
        <v>0</v>
      </c>
      <c r="H264" s="148">
        <f t="shared" si="72"/>
        <v>0</v>
      </c>
      <c r="I264" s="148">
        <f t="shared" si="79"/>
        <v>0</v>
      </c>
      <c r="J264" s="148">
        <f t="shared" ca="1" si="69"/>
        <v>0</v>
      </c>
      <c r="K264" s="148">
        <f t="shared" ca="1" si="80"/>
        <v>0</v>
      </c>
      <c r="L264" s="148">
        <f t="shared" si="81"/>
        <v>0</v>
      </c>
      <c r="M264" s="148">
        <f t="shared" si="70"/>
        <v>0</v>
      </c>
      <c r="N264" s="148">
        <f t="shared" si="73"/>
        <v>0</v>
      </c>
      <c r="O264" s="148"/>
      <c r="P264" s="148"/>
      <c r="Q264" s="148">
        <f t="shared" si="82"/>
        <v>0</v>
      </c>
      <c r="R264" s="148">
        <f t="shared" si="83"/>
        <v>0</v>
      </c>
      <c r="S264" s="137" t="str">
        <f t="shared" si="71"/>
        <v>Y</v>
      </c>
      <c r="T264" s="275">
        <f t="shared" si="86"/>
        <v>0</v>
      </c>
      <c r="U264" s="275">
        <f t="shared" si="85"/>
        <v>0</v>
      </c>
      <c r="V264" s="275">
        <f t="shared" si="85"/>
        <v>0</v>
      </c>
      <c r="W264" s="275">
        <f t="shared" si="85"/>
        <v>0</v>
      </c>
      <c r="X264" s="275">
        <f t="shared" si="85"/>
        <v>0</v>
      </c>
      <c r="Y264" s="275">
        <f t="shared" si="85"/>
        <v>0</v>
      </c>
      <c r="Z264" s="275">
        <f t="shared" si="85"/>
        <v>0</v>
      </c>
      <c r="AA264" s="275">
        <f t="shared" si="85"/>
        <v>0</v>
      </c>
      <c r="AB264" s="275">
        <f t="shared" si="85"/>
        <v>0</v>
      </c>
      <c r="AC264" s="275">
        <f t="shared" si="85"/>
        <v>0</v>
      </c>
      <c r="AD264" s="275">
        <f t="shared" si="85"/>
        <v>0</v>
      </c>
      <c r="AE264" s="276">
        <f t="shared" si="74"/>
        <v>0</v>
      </c>
    </row>
    <row r="265" spans="1:31">
      <c r="A265" s="133">
        <f t="shared" si="75"/>
        <v>249</v>
      </c>
      <c r="B265" s="134">
        <f t="shared" si="76"/>
        <v>20</v>
      </c>
      <c r="C265" s="134">
        <f t="shared" si="77"/>
        <v>9</v>
      </c>
      <c r="D265" s="135">
        <f t="shared" ca="1" si="78"/>
        <v>53813</v>
      </c>
      <c r="E265" s="150">
        <f t="shared" si="66"/>
        <v>0</v>
      </c>
      <c r="F265" s="150" t="str">
        <f t="shared" si="67"/>
        <v>Y</v>
      </c>
      <c r="G265" s="136">
        <f t="shared" si="68"/>
        <v>0</v>
      </c>
      <c r="H265" s="148">
        <f t="shared" si="72"/>
        <v>0</v>
      </c>
      <c r="I265" s="148">
        <f t="shared" si="79"/>
        <v>0</v>
      </c>
      <c r="J265" s="148">
        <f t="shared" ca="1" si="69"/>
        <v>0</v>
      </c>
      <c r="K265" s="148">
        <f t="shared" ca="1" si="80"/>
        <v>0</v>
      </c>
      <c r="L265" s="148">
        <f t="shared" si="81"/>
        <v>0</v>
      </c>
      <c r="M265" s="148">
        <f t="shared" si="70"/>
        <v>0</v>
      </c>
      <c r="N265" s="148">
        <f t="shared" si="73"/>
        <v>0</v>
      </c>
      <c r="O265" s="148"/>
      <c r="P265" s="148"/>
      <c r="Q265" s="148">
        <f t="shared" si="82"/>
        <v>0</v>
      </c>
      <c r="R265" s="148">
        <f t="shared" si="83"/>
        <v>0</v>
      </c>
      <c r="S265" s="137" t="str">
        <f t="shared" si="71"/>
        <v>Y</v>
      </c>
      <c r="T265" s="275">
        <f t="shared" si="86"/>
        <v>0</v>
      </c>
      <c r="U265" s="275">
        <f t="shared" si="85"/>
        <v>0</v>
      </c>
      <c r="V265" s="275">
        <f t="shared" si="85"/>
        <v>0</v>
      </c>
      <c r="W265" s="275">
        <f t="shared" si="85"/>
        <v>0</v>
      </c>
      <c r="X265" s="275">
        <f t="shared" si="85"/>
        <v>0</v>
      </c>
      <c r="Y265" s="275">
        <f t="shared" si="85"/>
        <v>0</v>
      </c>
      <c r="Z265" s="275">
        <f t="shared" si="85"/>
        <v>0</v>
      </c>
      <c r="AA265" s="275">
        <f t="shared" si="85"/>
        <v>0</v>
      </c>
      <c r="AB265" s="275">
        <f t="shared" si="85"/>
        <v>0</v>
      </c>
      <c r="AC265" s="275">
        <f t="shared" si="85"/>
        <v>0</v>
      </c>
      <c r="AD265" s="275">
        <f t="shared" si="85"/>
        <v>0</v>
      </c>
      <c r="AE265" s="276">
        <f t="shared" si="74"/>
        <v>0</v>
      </c>
    </row>
    <row r="266" spans="1:31">
      <c r="A266" s="133">
        <f t="shared" si="75"/>
        <v>250</v>
      </c>
      <c r="B266" s="134">
        <f t="shared" si="76"/>
        <v>20</v>
      </c>
      <c r="C266" s="134">
        <f t="shared" si="77"/>
        <v>10</v>
      </c>
      <c r="D266" s="135">
        <f t="shared" ca="1" si="78"/>
        <v>53844</v>
      </c>
      <c r="E266" s="150">
        <f t="shared" si="66"/>
        <v>0</v>
      </c>
      <c r="F266" s="150" t="str">
        <f t="shared" si="67"/>
        <v>Y</v>
      </c>
      <c r="G266" s="136">
        <f t="shared" si="68"/>
        <v>0</v>
      </c>
      <c r="H266" s="148">
        <f t="shared" si="72"/>
        <v>0</v>
      </c>
      <c r="I266" s="148">
        <f t="shared" si="79"/>
        <v>0</v>
      </c>
      <c r="J266" s="148">
        <f t="shared" ca="1" si="69"/>
        <v>0</v>
      </c>
      <c r="K266" s="148">
        <f t="shared" ca="1" si="80"/>
        <v>0</v>
      </c>
      <c r="L266" s="148">
        <f t="shared" si="81"/>
        <v>0</v>
      </c>
      <c r="M266" s="148">
        <f t="shared" si="70"/>
        <v>0</v>
      </c>
      <c r="N266" s="148">
        <f t="shared" si="73"/>
        <v>0</v>
      </c>
      <c r="O266" s="148"/>
      <c r="P266" s="148"/>
      <c r="Q266" s="148">
        <f t="shared" si="82"/>
        <v>0</v>
      </c>
      <c r="R266" s="148">
        <f t="shared" si="83"/>
        <v>0</v>
      </c>
      <c r="S266" s="137" t="str">
        <f t="shared" si="71"/>
        <v>Y</v>
      </c>
      <c r="T266" s="275">
        <f t="shared" si="86"/>
        <v>0</v>
      </c>
      <c r="U266" s="275">
        <f t="shared" si="85"/>
        <v>0</v>
      </c>
      <c r="V266" s="275">
        <f t="shared" si="85"/>
        <v>0</v>
      </c>
      <c r="W266" s="275">
        <f t="shared" si="85"/>
        <v>0</v>
      </c>
      <c r="X266" s="275">
        <f t="shared" si="85"/>
        <v>0</v>
      </c>
      <c r="Y266" s="275">
        <f t="shared" si="85"/>
        <v>0</v>
      </c>
      <c r="Z266" s="275">
        <f t="shared" si="85"/>
        <v>0</v>
      </c>
      <c r="AA266" s="275">
        <f t="shared" si="85"/>
        <v>0</v>
      </c>
      <c r="AB266" s="275">
        <f t="shared" si="85"/>
        <v>0</v>
      </c>
      <c r="AC266" s="275">
        <f t="shared" si="85"/>
        <v>0</v>
      </c>
      <c r="AD266" s="275">
        <f t="shared" si="85"/>
        <v>0</v>
      </c>
      <c r="AE266" s="276">
        <f t="shared" si="74"/>
        <v>0</v>
      </c>
    </row>
    <row r="267" spans="1:31">
      <c r="A267" s="133">
        <f t="shared" si="75"/>
        <v>251</v>
      </c>
      <c r="B267" s="134">
        <f t="shared" si="76"/>
        <v>20</v>
      </c>
      <c r="C267" s="134">
        <f t="shared" si="77"/>
        <v>11</v>
      </c>
      <c r="D267" s="135">
        <f t="shared" ca="1" si="78"/>
        <v>53874</v>
      </c>
      <c r="E267" s="150">
        <f t="shared" si="66"/>
        <v>0</v>
      </c>
      <c r="F267" s="150" t="str">
        <f t="shared" si="67"/>
        <v>Y</v>
      </c>
      <c r="G267" s="136">
        <f t="shared" si="68"/>
        <v>0</v>
      </c>
      <c r="H267" s="148">
        <f t="shared" si="72"/>
        <v>0</v>
      </c>
      <c r="I267" s="148">
        <f t="shared" si="79"/>
        <v>0</v>
      </c>
      <c r="J267" s="148">
        <f t="shared" ca="1" si="69"/>
        <v>0</v>
      </c>
      <c r="K267" s="148">
        <f t="shared" ca="1" si="80"/>
        <v>0</v>
      </c>
      <c r="L267" s="148">
        <f t="shared" si="81"/>
        <v>0</v>
      </c>
      <c r="M267" s="148">
        <f t="shared" si="70"/>
        <v>0</v>
      </c>
      <c r="N267" s="148">
        <f t="shared" si="73"/>
        <v>0</v>
      </c>
      <c r="O267" s="148"/>
      <c r="P267" s="148"/>
      <c r="Q267" s="148">
        <f t="shared" si="82"/>
        <v>0</v>
      </c>
      <c r="R267" s="148">
        <f t="shared" si="83"/>
        <v>0</v>
      </c>
      <c r="S267" s="137" t="str">
        <f t="shared" si="71"/>
        <v>Y</v>
      </c>
      <c r="T267" s="275">
        <f t="shared" si="86"/>
        <v>0</v>
      </c>
      <c r="U267" s="275">
        <f t="shared" si="85"/>
        <v>0</v>
      </c>
      <c r="V267" s="275">
        <f t="shared" si="85"/>
        <v>0</v>
      </c>
      <c r="W267" s="275">
        <f t="shared" si="85"/>
        <v>0</v>
      </c>
      <c r="X267" s="275">
        <f t="shared" si="85"/>
        <v>0</v>
      </c>
      <c r="Y267" s="275">
        <f t="shared" si="85"/>
        <v>0</v>
      </c>
      <c r="Z267" s="275">
        <f t="shared" si="85"/>
        <v>0</v>
      </c>
      <c r="AA267" s="275">
        <f t="shared" si="85"/>
        <v>0</v>
      </c>
      <c r="AB267" s="275">
        <f t="shared" si="85"/>
        <v>0</v>
      </c>
      <c r="AC267" s="275">
        <f t="shared" si="85"/>
        <v>0</v>
      </c>
      <c r="AD267" s="275">
        <f t="shared" si="85"/>
        <v>0</v>
      </c>
      <c r="AE267" s="276">
        <f t="shared" si="74"/>
        <v>0</v>
      </c>
    </row>
    <row r="268" spans="1:31">
      <c r="A268" s="133">
        <f t="shared" si="75"/>
        <v>252</v>
      </c>
      <c r="B268" s="134">
        <f t="shared" si="76"/>
        <v>20</v>
      </c>
      <c r="C268" s="134">
        <f t="shared" si="77"/>
        <v>12</v>
      </c>
      <c r="D268" s="135">
        <f t="shared" ca="1" si="78"/>
        <v>53905</v>
      </c>
      <c r="E268" s="150">
        <f t="shared" si="66"/>
        <v>0</v>
      </c>
      <c r="F268" s="150" t="str">
        <f t="shared" si="67"/>
        <v>Y</v>
      </c>
      <c r="G268" s="136">
        <f t="shared" si="68"/>
        <v>0</v>
      </c>
      <c r="H268" s="148">
        <f t="shared" si="72"/>
        <v>0</v>
      </c>
      <c r="I268" s="148">
        <f t="shared" si="79"/>
        <v>0</v>
      </c>
      <c r="J268" s="148">
        <f t="shared" ca="1" si="69"/>
        <v>0</v>
      </c>
      <c r="K268" s="148">
        <f t="shared" ca="1" si="80"/>
        <v>0</v>
      </c>
      <c r="L268" s="148">
        <f t="shared" si="81"/>
        <v>0</v>
      </c>
      <c r="M268" s="148">
        <f t="shared" si="70"/>
        <v>0</v>
      </c>
      <c r="N268" s="148">
        <f t="shared" si="73"/>
        <v>0</v>
      </c>
      <c r="O268" s="148"/>
      <c r="P268" s="148"/>
      <c r="Q268" s="148">
        <f t="shared" si="82"/>
        <v>0</v>
      </c>
      <c r="R268" s="148">
        <f t="shared" si="83"/>
        <v>0</v>
      </c>
      <c r="S268" s="137" t="str">
        <f t="shared" si="71"/>
        <v>Y</v>
      </c>
      <c r="T268" s="275">
        <f t="shared" si="86"/>
        <v>0</v>
      </c>
      <c r="U268" s="275">
        <f t="shared" si="85"/>
        <v>0</v>
      </c>
      <c r="V268" s="275">
        <f t="shared" si="85"/>
        <v>0</v>
      </c>
      <c r="W268" s="275">
        <f t="shared" si="85"/>
        <v>0</v>
      </c>
      <c r="X268" s="275">
        <f t="shared" si="85"/>
        <v>0</v>
      </c>
      <c r="Y268" s="275">
        <f t="shared" si="85"/>
        <v>0</v>
      </c>
      <c r="Z268" s="275">
        <f t="shared" si="85"/>
        <v>0</v>
      </c>
      <c r="AA268" s="275">
        <f t="shared" si="85"/>
        <v>0</v>
      </c>
      <c r="AB268" s="275">
        <f t="shared" si="85"/>
        <v>0</v>
      </c>
      <c r="AC268" s="275">
        <f t="shared" si="85"/>
        <v>0</v>
      </c>
      <c r="AD268" s="275">
        <f t="shared" si="85"/>
        <v>0</v>
      </c>
      <c r="AE268" s="276">
        <f t="shared" si="74"/>
        <v>0</v>
      </c>
    </row>
    <row r="269" spans="1:31">
      <c r="A269" s="133">
        <f t="shared" si="75"/>
        <v>253</v>
      </c>
      <c r="B269" s="134">
        <f t="shared" si="76"/>
        <v>21</v>
      </c>
      <c r="C269" s="134">
        <f t="shared" si="77"/>
        <v>1</v>
      </c>
      <c r="D269" s="135">
        <f t="shared" ca="1" si="78"/>
        <v>53936</v>
      </c>
      <c r="E269" s="150">
        <f t="shared" si="66"/>
        <v>0</v>
      </c>
      <c r="F269" s="150" t="str">
        <f t="shared" si="67"/>
        <v>Y</v>
      </c>
      <c r="G269" s="136">
        <f t="shared" si="68"/>
        <v>0</v>
      </c>
      <c r="H269" s="148">
        <f t="shared" si="72"/>
        <v>0</v>
      </c>
      <c r="I269" s="148">
        <f t="shared" si="79"/>
        <v>0</v>
      </c>
      <c r="J269" s="148">
        <f t="shared" ca="1" si="69"/>
        <v>0</v>
      </c>
      <c r="K269" s="148">
        <f t="shared" ca="1" si="80"/>
        <v>0</v>
      </c>
      <c r="L269" s="148">
        <f t="shared" si="81"/>
        <v>0</v>
      </c>
      <c r="M269" s="148">
        <f t="shared" si="70"/>
        <v>0</v>
      </c>
      <c r="N269" s="148">
        <f t="shared" si="73"/>
        <v>0</v>
      </c>
      <c r="O269" s="148"/>
      <c r="P269" s="148"/>
      <c r="Q269" s="148">
        <f t="shared" si="82"/>
        <v>0</v>
      </c>
      <c r="R269" s="148">
        <f t="shared" si="83"/>
        <v>0</v>
      </c>
      <c r="S269" s="137" t="str">
        <f t="shared" si="71"/>
        <v>Y</v>
      </c>
      <c r="T269" s="275">
        <f t="shared" si="86"/>
        <v>0</v>
      </c>
      <c r="U269" s="275">
        <f t="shared" si="85"/>
        <v>0</v>
      </c>
      <c r="V269" s="275">
        <f t="shared" si="85"/>
        <v>0</v>
      </c>
      <c r="W269" s="275">
        <f t="shared" si="85"/>
        <v>0</v>
      </c>
      <c r="X269" s="275">
        <f t="shared" si="85"/>
        <v>0</v>
      </c>
      <c r="Y269" s="275">
        <f t="shared" si="85"/>
        <v>0</v>
      </c>
      <c r="Z269" s="275">
        <f t="shared" si="85"/>
        <v>0</v>
      </c>
      <c r="AA269" s="275">
        <f t="shared" si="85"/>
        <v>0</v>
      </c>
      <c r="AB269" s="275">
        <f t="shared" si="85"/>
        <v>0</v>
      </c>
      <c r="AC269" s="275">
        <f t="shared" si="85"/>
        <v>0</v>
      </c>
      <c r="AD269" s="275">
        <f t="shared" si="85"/>
        <v>0</v>
      </c>
      <c r="AE269" s="276">
        <f t="shared" si="74"/>
        <v>0</v>
      </c>
    </row>
    <row r="270" spans="1:31">
      <c r="A270" s="133">
        <f t="shared" si="75"/>
        <v>254</v>
      </c>
      <c r="B270" s="134">
        <f t="shared" si="76"/>
        <v>21</v>
      </c>
      <c r="C270" s="134">
        <f t="shared" si="77"/>
        <v>2</v>
      </c>
      <c r="D270" s="135">
        <f t="shared" ca="1" si="78"/>
        <v>53966</v>
      </c>
      <c r="E270" s="150">
        <f t="shared" si="66"/>
        <v>0</v>
      </c>
      <c r="F270" s="150" t="str">
        <f t="shared" si="67"/>
        <v>Y</v>
      </c>
      <c r="G270" s="136">
        <f t="shared" si="68"/>
        <v>0</v>
      </c>
      <c r="H270" s="148">
        <f t="shared" si="72"/>
        <v>0</v>
      </c>
      <c r="I270" s="148">
        <f t="shared" si="79"/>
        <v>0</v>
      </c>
      <c r="J270" s="148">
        <f t="shared" ca="1" si="69"/>
        <v>0</v>
      </c>
      <c r="K270" s="148">
        <f t="shared" ca="1" si="80"/>
        <v>0</v>
      </c>
      <c r="L270" s="148">
        <f t="shared" si="81"/>
        <v>0</v>
      </c>
      <c r="M270" s="148">
        <f t="shared" si="70"/>
        <v>0</v>
      </c>
      <c r="N270" s="148">
        <f t="shared" si="73"/>
        <v>0</v>
      </c>
      <c r="O270" s="148"/>
      <c r="P270" s="148"/>
      <c r="Q270" s="148">
        <f t="shared" si="82"/>
        <v>0</v>
      </c>
      <c r="R270" s="148">
        <f t="shared" si="83"/>
        <v>0</v>
      </c>
      <c r="S270" s="137" t="str">
        <f t="shared" si="71"/>
        <v>Y</v>
      </c>
      <c r="T270" s="275">
        <f t="shared" si="86"/>
        <v>0</v>
      </c>
      <c r="U270" s="275">
        <f t="shared" si="85"/>
        <v>0</v>
      </c>
      <c r="V270" s="275">
        <f t="shared" si="85"/>
        <v>0</v>
      </c>
      <c r="W270" s="275">
        <f t="shared" si="85"/>
        <v>0</v>
      </c>
      <c r="X270" s="275">
        <f t="shared" si="85"/>
        <v>0</v>
      </c>
      <c r="Y270" s="275">
        <f t="shared" si="85"/>
        <v>0</v>
      </c>
      <c r="Z270" s="275">
        <f t="shared" si="85"/>
        <v>0</v>
      </c>
      <c r="AA270" s="275">
        <f t="shared" si="85"/>
        <v>0</v>
      </c>
      <c r="AB270" s="275">
        <f t="shared" si="85"/>
        <v>0</v>
      </c>
      <c r="AC270" s="275">
        <f t="shared" si="85"/>
        <v>0</v>
      </c>
      <c r="AD270" s="275">
        <f t="shared" si="85"/>
        <v>0</v>
      </c>
      <c r="AE270" s="276">
        <f t="shared" si="74"/>
        <v>0</v>
      </c>
    </row>
    <row r="271" spans="1:31">
      <c r="A271" s="133">
        <f t="shared" si="75"/>
        <v>255</v>
      </c>
      <c r="B271" s="134">
        <f t="shared" si="76"/>
        <v>21</v>
      </c>
      <c r="C271" s="134">
        <f t="shared" si="77"/>
        <v>3</v>
      </c>
      <c r="D271" s="135">
        <f t="shared" ca="1" si="78"/>
        <v>53997</v>
      </c>
      <c r="E271" s="150">
        <f t="shared" si="66"/>
        <v>0</v>
      </c>
      <c r="F271" s="150" t="str">
        <f t="shared" si="67"/>
        <v>Y</v>
      </c>
      <c r="G271" s="136">
        <f t="shared" si="68"/>
        <v>0</v>
      </c>
      <c r="H271" s="148">
        <f t="shared" si="72"/>
        <v>0</v>
      </c>
      <c r="I271" s="148">
        <f t="shared" si="79"/>
        <v>0</v>
      </c>
      <c r="J271" s="148">
        <f t="shared" ca="1" si="69"/>
        <v>0</v>
      </c>
      <c r="K271" s="148">
        <f t="shared" ca="1" si="80"/>
        <v>0</v>
      </c>
      <c r="L271" s="148">
        <f t="shared" si="81"/>
        <v>0</v>
      </c>
      <c r="M271" s="148">
        <f t="shared" si="70"/>
        <v>0</v>
      </c>
      <c r="N271" s="148">
        <f t="shared" si="73"/>
        <v>0</v>
      </c>
      <c r="O271" s="148"/>
      <c r="P271" s="148"/>
      <c r="Q271" s="148">
        <f t="shared" si="82"/>
        <v>0</v>
      </c>
      <c r="R271" s="148">
        <f t="shared" si="83"/>
        <v>0</v>
      </c>
      <c r="S271" s="137" t="str">
        <f t="shared" si="71"/>
        <v>Y</v>
      </c>
      <c r="T271" s="275">
        <f t="shared" si="86"/>
        <v>0</v>
      </c>
      <c r="U271" s="275">
        <f t="shared" si="85"/>
        <v>0</v>
      </c>
      <c r="V271" s="275">
        <f t="shared" si="85"/>
        <v>0</v>
      </c>
      <c r="W271" s="275">
        <f t="shared" si="85"/>
        <v>0</v>
      </c>
      <c r="X271" s="275">
        <f t="shared" si="85"/>
        <v>0</v>
      </c>
      <c r="Y271" s="275">
        <f t="shared" si="85"/>
        <v>0</v>
      </c>
      <c r="Z271" s="275">
        <f t="shared" si="85"/>
        <v>0</v>
      </c>
      <c r="AA271" s="275">
        <f t="shared" si="85"/>
        <v>0</v>
      </c>
      <c r="AB271" s="275">
        <f t="shared" si="85"/>
        <v>0</v>
      </c>
      <c r="AC271" s="275">
        <f t="shared" si="85"/>
        <v>0</v>
      </c>
      <c r="AD271" s="275">
        <f t="shared" si="85"/>
        <v>0</v>
      </c>
      <c r="AE271" s="276">
        <f t="shared" si="74"/>
        <v>0</v>
      </c>
    </row>
    <row r="272" spans="1:31">
      <c r="A272" s="133">
        <f t="shared" si="75"/>
        <v>256</v>
      </c>
      <c r="B272" s="134">
        <f t="shared" si="76"/>
        <v>21</v>
      </c>
      <c r="C272" s="134">
        <f t="shared" si="77"/>
        <v>4</v>
      </c>
      <c r="D272" s="135">
        <f t="shared" ca="1" si="78"/>
        <v>54027</v>
      </c>
      <c r="E272" s="150">
        <f t="shared" si="66"/>
        <v>0</v>
      </c>
      <c r="F272" s="150" t="str">
        <f t="shared" si="67"/>
        <v>Y</v>
      </c>
      <c r="G272" s="136">
        <f t="shared" si="68"/>
        <v>0</v>
      </c>
      <c r="H272" s="148">
        <f t="shared" si="72"/>
        <v>0</v>
      </c>
      <c r="I272" s="148">
        <f t="shared" si="79"/>
        <v>0</v>
      </c>
      <c r="J272" s="148">
        <f t="shared" ca="1" si="69"/>
        <v>0</v>
      </c>
      <c r="K272" s="148">
        <f t="shared" ca="1" si="80"/>
        <v>0</v>
      </c>
      <c r="L272" s="148">
        <f t="shared" si="81"/>
        <v>0</v>
      </c>
      <c r="M272" s="148">
        <f t="shared" si="70"/>
        <v>0</v>
      </c>
      <c r="N272" s="148">
        <f t="shared" si="73"/>
        <v>0</v>
      </c>
      <c r="O272" s="148"/>
      <c r="P272" s="148"/>
      <c r="Q272" s="148">
        <f t="shared" si="82"/>
        <v>0</v>
      </c>
      <c r="R272" s="148">
        <f t="shared" si="83"/>
        <v>0</v>
      </c>
      <c r="S272" s="137" t="str">
        <f t="shared" si="71"/>
        <v>Y</v>
      </c>
      <c r="T272" s="275">
        <f t="shared" si="86"/>
        <v>0</v>
      </c>
      <c r="U272" s="275">
        <f t="shared" si="85"/>
        <v>0</v>
      </c>
      <c r="V272" s="275">
        <f t="shared" si="85"/>
        <v>0</v>
      </c>
      <c r="W272" s="275">
        <f t="shared" si="85"/>
        <v>0</v>
      </c>
      <c r="X272" s="275">
        <f t="shared" si="85"/>
        <v>0</v>
      </c>
      <c r="Y272" s="275">
        <f t="shared" si="85"/>
        <v>0</v>
      </c>
      <c r="Z272" s="275">
        <f t="shared" si="85"/>
        <v>0</v>
      </c>
      <c r="AA272" s="275">
        <f t="shared" si="85"/>
        <v>0</v>
      </c>
      <c r="AB272" s="275">
        <f t="shared" si="85"/>
        <v>0</v>
      </c>
      <c r="AC272" s="275">
        <f t="shared" si="85"/>
        <v>0</v>
      </c>
      <c r="AD272" s="275">
        <f t="shared" si="85"/>
        <v>0</v>
      </c>
      <c r="AE272" s="276">
        <f t="shared" si="74"/>
        <v>0</v>
      </c>
    </row>
    <row r="273" spans="1:31">
      <c r="A273" s="133">
        <f t="shared" si="75"/>
        <v>257</v>
      </c>
      <c r="B273" s="134">
        <f t="shared" si="76"/>
        <v>21</v>
      </c>
      <c r="C273" s="134">
        <f t="shared" si="77"/>
        <v>5</v>
      </c>
      <c r="D273" s="135">
        <f t="shared" ca="1" si="78"/>
        <v>54058</v>
      </c>
      <c r="E273" s="150">
        <f t="shared" ref="E273:E336" si="87">IF(A273&lt;&gt;"", IF(F273="N",0, ROUNDDOWN(IF(S273="Y", MAX(Q273, 0), MIN(BondAmountInvested*G273/Freq, Max_Wdwl_amt)), 2)),"")</f>
        <v>0</v>
      </c>
      <c r="F273" s="150" t="str">
        <f t="shared" ref="F273:F336" si="88">IF(A273&lt;&gt;"",  IF(A273&lt;first_projection_wdl_mth,"N",IF(A273=first_projection_wdl_mth,"Y",IF(INT((A273-first_projection_wdl_mth)/Mths_between_Wdwls)=(A273-first_projection_wdl_mth)/Mths_between_Wdwls,"Y","N"))),"")</f>
        <v>Y</v>
      </c>
      <c r="G273" s="136">
        <f t="shared" ref="G273:G336" si="89">IF(A273&lt;&gt;"", IncomeRetained, "")</f>
        <v>0</v>
      </c>
      <c r="H273" s="148">
        <f t="shared" si="72"/>
        <v>0</v>
      </c>
      <c r="I273" s="148">
        <f t="shared" si="79"/>
        <v>0</v>
      </c>
      <c r="J273" s="148">
        <f t="shared" ref="J273:J336" ca="1" si="90">IF(A273&lt;&gt;"", (MIN(E273, Q273)-I273)*(1-IF(D273&lt;chargeable_gain_taxrate_change_date,chargeable_gain_taxrate_pre_change,chargeable_gain_taxrate_post_change))+I273, "")</f>
        <v>0</v>
      </c>
      <c r="K273" s="148">
        <f t="shared" ca="1" si="80"/>
        <v>0</v>
      </c>
      <c r="L273" s="148">
        <f t="shared" si="81"/>
        <v>0</v>
      </c>
      <c r="M273" s="148">
        <f t="shared" ref="M273:M336" si="91">IF(A273="", "", L273*Mthly_growth_rate)</f>
        <v>0</v>
      </c>
      <c r="N273" s="148">
        <f t="shared" si="73"/>
        <v>0</v>
      </c>
      <c r="O273" s="148"/>
      <c r="P273" s="148"/>
      <c r="Q273" s="148">
        <f t="shared" si="82"/>
        <v>0</v>
      </c>
      <c r="R273" s="148">
        <f t="shared" si="83"/>
        <v>0</v>
      </c>
      <c r="S273" s="137" t="str">
        <f t="shared" ref="S273:S336" si="92">IF(A273="", "", IF(S272="Y", "Y", IF(Q273-IF(F273="Y", MIN(BondAmountInvested*G273/Freq,Max_Wdwl_amt), 0)&lt;=0, "Y", "N")))</f>
        <v>Y</v>
      </c>
      <c r="T273" s="275">
        <f t="shared" si="86"/>
        <v>0</v>
      </c>
      <c r="U273" s="275">
        <f t="shared" si="85"/>
        <v>0</v>
      </c>
      <c r="V273" s="275">
        <f t="shared" si="85"/>
        <v>0</v>
      </c>
      <c r="W273" s="275">
        <f t="shared" si="85"/>
        <v>0</v>
      </c>
      <c r="X273" s="275">
        <f t="shared" si="85"/>
        <v>0</v>
      </c>
      <c r="Y273" s="275">
        <f t="shared" si="85"/>
        <v>0</v>
      </c>
      <c r="Z273" s="275">
        <f t="shared" si="85"/>
        <v>0</v>
      </c>
      <c r="AA273" s="275">
        <f t="shared" si="85"/>
        <v>0</v>
      </c>
      <c r="AB273" s="275">
        <f t="shared" si="85"/>
        <v>0</v>
      </c>
      <c r="AC273" s="275">
        <f t="shared" si="85"/>
        <v>0</v>
      </c>
      <c r="AD273" s="275">
        <f t="shared" si="85"/>
        <v>0</v>
      </c>
      <c r="AE273" s="276">
        <f t="shared" si="74"/>
        <v>0</v>
      </c>
    </row>
    <row r="274" spans="1:31">
      <c r="A274" s="133">
        <f t="shared" si="75"/>
        <v>258</v>
      </c>
      <c r="B274" s="134">
        <f t="shared" si="76"/>
        <v>21</v>
      </c>
      <c r="C274" s="134">
        <f t="shared" si="77"/>
        <v>6</v>
      </c>
      <c r="D274" s="135">
        <f t="shared" ca="1" si="78"/>
        <v>54089</v>
      </c>
      <c r="E274" s="150">
        <f t="shared" si="87"/>
        <v>0</v>
      </c>
      <c r="F274" s="150" t="str">
        <f t="shared" si="88"/>
        <v>Y</v>
      </c>
      <c r="G274" s="136">
        <f t="shared" si="89"/>
        <v>0</v>
      </c>
      <c r="H274" s="148">
        <f t="shared" ref="H274:H337" si="93">IF(A274&lt;&gt;"", IF(B274&lt;Max_tax_free_term, IF(AND(C274=1, B274&lt;Max_tax_free_term), Annual_tax_free_Wdwl, 0), 0)+H273-I273, "")</f>
        <v>0</v>
      </c>
      <c r="I274" s="148">
        <f t="shared" si="79"/>
        <v>0</v>
      </c>
      <c r="J274" s="148">
        <f t="shared" ca="1" si="90"/>
        <v>0</v>
      </c>
      <c r="K274" s="148">
        <f t="shared" ca="1" si="80"/>
        <v>0</v>
      </c>
      <c r="L274" s="148">
        <f t="shared" si="81"/>
        <v>0</v>
      </c>
      <c r="M274" s="148">
        <f t="shared" si="91"/>
        <v>0</v>
      </c>
      <c r="N274" s="148">
        <f t="shared" ref="N274:N337" si="94">IF(A274="", "", AE274)</f>
        <v>0</v>
      </c>
      <c r="O274" s="148"/>
      <c r="P274" s="148"/>
      <c r="Q274" s="148">
        <f t="shared" si="82"/>
        <v>0</v>
      </c>
      <c r="R274" s="148">
        <f t="shared" si="83"/>
        <v>0</v>
      </c>
      <c r="S274" s="137" t="str">
        <f t="shared" si="92"/>
        <v>Y</v>
      </c>
      <c r="T274" s="275">
        <f t="shared" si="86"/>
        <v>0</v>
      </c>
      <c r="U274" s="275">
        <f t="shared" si="85"/>
        <v>0</v>
      </c>
      <c r="V274" s="275">
        <f t="shared" si="85"/>
        <v>0</v>
      </c>
      <c r="W274" s="275">
        <f t="shared" si="85"/>
        <v>0</v>
      </c>
      <c r="X274" s="275">
        <f t="shared" si="85"/>
        <v>0</v>
      </c>
      <c r="Y274" s="275">
        <f t="shared" si="85"/>
        <v>0</v>
      </c>
      <c r="Z274" s="275">
        <f t="shared" si="85"/>
        <v>0</v>
      </c>
      <c r="AA274" s="275">
        <f t="shared" si="85"/>
        <v>0</v>
      </c>
      <c r="AB274" s="275">
        <f t="shared" si="85"/>
        <v>0</v>
      </c>
      <c r="AC274" s="275">
        <f t="shared" si="85"/>
        <v>0</v>
      </c>
      <c r="AD274" s="275">
        <f t="shared" si="85"/>
        <v>0</v>
      </c>
      <c r="AE274" s="276">
        <f t="shared" ref="AE274:AE337" si="95">SUMPRODUCT(T274:AD274,T$9:AD$9)/100/12</f>
        <v>0</v>
      </c>
    </row>
    <row r="275" spans="1:31">
      <c r="A275" s="133">
        <f t="shared" ref="A275:A338" si="96">IF(A274&lt;$D$11, A274+1, "")</f>
        <v>259</v>
      </c>
      <c r="B275" s="134">
        <f t="shared" ref="B275:B338" si="97">IF(A275&lt;&gt;"", IF(C275=1, B274+1, B274), "")</f>
        <v>21</v>
      </c>
      <c r="C275" s="134">
        <f t="shared" ref="C275:C338" si="98">IF(A275&lt;&gt;"", IF(C274=12, 1, C274+1), "")</f>
        <v>7</v>
      </c>
      <c r="D275" s="135">
        <f t="shared" ref="D275:D338" ca="1" si="99">IF(A275&lt;&gt;"", DATE(YEAR(D274), MONTH(D274)+1, DAY(D274)), "")</f>
        <v>54118</v>
      </c>
      <c r="E275" s="150">
        <f t="shared" si="87"/>
        <v>0</v>
      </c>
      <c r="F275" s="150" t="str">
        <f t="shared" si="88"/>
        <v>Y</v>
      </c>
      <c r="G275" s="136">
        <f t="shared" si="89"/>
        <v>0</v>
      </c>
      <c r="H275" s="148">
        <f t="shared" si="93"/>
        <v>0</v>
      </c>
      <c r="I275" s="148">
        <f t="shared" ref="I275:I338" si="100">IF(A275&lt;&gt;"", MIN(E275, H275, Q275), "")</f>
        <v>0</v>
      </c>
      <c r="J275" s="148">
        <f t="shared" ca="1" si="90"/>
        <v>0</v>
      </c>
      <c r="K275" s="148">
        <f t="shared" ref="K275:K338" ca="1" si="101">IF(A275="", "", $I$12^(A275/12)*J275)</f>
        <v>0</v>
      </c>
      <c r="L275" s="148">
        <f t="shared" ref="L275:L338" si="102">IF(A275="", "", R274)</f>
        <v>0</v>
      </c>
      <c r="M275" s="148">
        <f t="shared" si="91"/>
        <v>0</v>
      </c>
      <c r="N275" s="148">
        <f t="shared" si="94"/>
        <v>0</v>
      </c>
      <c r="O275" s="148"/>
      <c r="P275" s="148"/>
      <c r="Q275" s="148">
        <f t="shared" ref="Q275:Q338" si="103">IF(A275 = "", 0, MAX(M275 - (SUM(N275:P275)), 0))</f>
        <v>0</v>
      </c>
      <c r="R275" s="148">
        <f t="shared" ref="R275:R338" si="104">IF(A275="", "", MAX(Q275-E275, 0))</f>
        <v>0</v>
      </c>
      <c r="S275" s="137" t="str">
        <f t="shared" si="92"/>
        <v>Y</v>
      </c>
      <c r="T275" s="275">
        <f t="shared" si="86"/>
        <v>0</v>
      </c>
      <c r="U275" s="275">
        <f t="shared" si="85"/>
        <v>0</v>
      </c>
      <c r="V275" s="275">
        <f t="shared" si="85"/>
        <v>0</v>
      </c>
      <c r="W275" s="275">
        <f t="shared" si="85"/>
        <v>0</v>
      </c>
      <c r="X275" s="275">
        <f t="shared" si="85"/>
        <v>0</v>
      </c>
      <c r="Y275" s="275">
        <f t="shared" si="85"/>
        <v>0</v>
      </c>
      <c r="Z275" s="275">
        <f t="shared" si="85"/>
        <v>0</v>
      </c>
      <c r="AA275" s="275">
        <f t="shared" si="85"/>
        <v>0</v>
      </c>
      <c r="AB275" s="275">
        <f t="shared" si="85"/>
        <v>0</v>
      </c>
      <c r="AC275" s="275">
        <f t="shared" si="85"/>
        <v>0</v>
      </c>
      <c r="AD275" s="275">
        <f t="shared" si="85"/>
        <v>0</v>
      </c>
      <c r="AE275" s="276">
        <f t="shared" si="95"/>
        <v>0</v>
      </c>
    </row>
    <row r="276" spans="1:31">
      <c r="A276" s="133">
        <f t="shared" si="96"/>
        <v>260</v>
      </c>
      <c r="B276" s="134">
        <f t="shared" si="97"/>
        <v>21</v>
      </c>
      <c r="C276" s="134">
        <f t="shared" si="98"/>
        <v>8</v>
      </c>
      <c r="D276" s="135">
        <f t="shared" ca="1" si="99"/>
        <v>54149</v>
      </c>
      <c r="E276" s="150">
        <f t="shared" si="87"/>
        <v>0</v>
      </c>
      <c r="F276" s="150" t="str">
        <f t="shared" si="88"/>
        <v>Y</v>
      </c>
      <c r="G276" s="136">
        <f t="shared" si="89"/>
        <v>0</v>
      </c>
      <c r="H276" s="148">
        <f t="shared" si="93"/>
        <v>0</v>
      </c>
      <c r="I276" s="148">
        <f t="shared" si="100"/>
        <v>0</v>
      </c>
      <c r="J276" s="148">
        <f t="shared" ca="1" si="90"/>
        <v>0</v>
      </c>
      <c r="K276" s="148">
        <f t="shared" ca="1" si="101"/>
        <v>0</v>
      </c>
      <c r="L276" s="148">
        <f t="shared" si="102"/>
        <v>0</v>
      </c>
      <c r="M276" s="148">
        <f t="shared" si="91"/>
        <v>0</v>
      </c>
      <c r="N276" s="148">
        <f t="shared" si="94"/>
        <v>0</v>
      </c>
      <c r="O276" s="148"/>
      <c r="P276" s="148"/>
      <c r="Q276" s="148">
        <f t="shared" si="103"/>
        <v>0</v>
      </c>
      <c r="R276" s="148">
        <f t="shared" si="104"/>
        <v>0</v>
      </c>
      <c r="S276" s="137" t="str">
        <f t="shared" si="92"/>
        <v>Y</v>
      </c>
      <c r="T276" s="275">
        <f t="shared" si="86"/>
        <v>0</v>
      </c>
      <c r="U276" s="275">
        <f t="shared" si="85"/>
        <v>0</v>
      </c>
      <c r="V276" s="275">
        <f t="shared" si="85"/>
        <v>0</v>
      </c>
      <c r="W276" s="275">
        <f t="shared" si="85"/>
        <v>0</v>
      </c>
      <c r="X276" s="275">
        <f t="shared" si="85"/>
        <v>0</v>
      </c>
      <c r="Y276" s="275">
        <f t="shared" si="85"/>
        <v>0</v>
      </c>
      <c r="Z276" s="275">
        <f t="shared" si="85"/>
        <v>0</v>
      </c>
      <c r="AA276" s="275">
        <f t="shared" si="85"/>
        <v>0</v>
      </c>
      <c r="AB276" s="275">
        <f t="shared" si="85"/>
        <v>0</v>
      </c>
      <c r="AC276" s="275">
        <f t="shared" si="85"/>
        <v>0</v>
      </c>
      <c r="AD276" s="275">
        <f t="shared" si="85"/>
        <v>0</v>
      </c>
      <c r="AE276" s="276">
        <f t="shared" si="95"/>
        <v>0</v>
      </c>
    </row>
    <row r="277" spans="1:31">
      <c r="A277" s="133">
        <f t="shared" si="96"/>
        <v>261</v>
      </c>
      <c r="B277" s="134">
        <f t="shared" si="97"/>
        <v>21</v>
      </c>
      <c r="C277" s="134">
        <f t="shared" si="98"/>
        <v>9</v>
      </c>
      <c r="D277" s="135">
        <f t="shared" ca="1" si="99"/>
        <v>54179</v>
      </c>
      <c r="E277" s="150">
        <f t="shared" si="87"/>
        <v>0</v>
      </c>
      <c r="F277" s="150" t="str">
        <f t="shared" si="88"/>
        <v>Y</v>
      </c>
      <c r="G277" s="136">
        <f t="shared" si="89"/>
        <v>0</v>
      </c>
      <c r="H277" s="148">
        <f t="shared" si="93"/>
        <v>0</v>
      </c>
      <c r="I277" s="148">
        <f t="shared" si="100"/>
        <v>0</v>
      </c>
      <c r="J277" s="148">
        <f t="shared" ca="1" si="90"/>
        <v>0</v>
      </c>
      <c r="K277" s="148">
        <f t="shared" ca="1" si="101"/>
        <v>0</v>
      </c>
      <c r="L277" s="148">
        <f t="shared" si="102"/>
        <v>0</v>
      </c>
      <c r="M277" s="148">
        <f t="shared" si="91"/>
        <v>0</v>
      </c>
      <c r="N277" s="148">
        <f t="shared" si="94"/>
        <v>0</v>
      </c>
      <c r="O277" s="148"/>
      <c r="P277" s="148"/>
      <c r="Q277" s="148">
        <f t="shared" si="103"/>
        <v>0</v>
      </c>
      <c r="R277" s="148">
        <f t="shared" si="104"/>
        <v>0</v>
      </c>
      <c r="S277" s="137" t="str">
        <f t="shared" si="92"/>
        <v>Y</v>
      </c>
      <c r="T277" s="275">
        <f t="shared" si="86"/>
        <v>0</v>
      </c>
      <c r="U277" s="275">
        <f t="shared" si="85"/>
        <v>0</v>
      </c>
      <c r="V277" s="275">
        <f t="shared" si="85"/>
        <v>0</v>
      </c>
      <c r="W277" s="275">
        <f t="shared" si="85"/>
        <v>0</v>
      </c>
      <c r="X277" s="275">
        <f t="shared" si="85"/>
        <v>0</v>
      </c>
      <c r="Y277" s="275">
        <f t="shared" si="85"/>
        <v>0</v>
      </c>
      <c r="Z277" s="275">
        <f t="shared" si="85"/>
        <v>0</v>
      </c>
      <c r="AA277" s="275">
        <f t="shared" si="85"/>
        <v>0</v>
      </c>
      <c r="AB277" s="275">
        <f t="shared" si="85"/>
        <v>0</v>
      </c>
      <c r="AC277" s="275">
        <f t="shared" si="85"/>
        <v>0</v>
      </c>
      <c r="AD277" s="275">
        <f t="shared" si="85"/>
        <v>0</v>
      </c>
      <c r="AE277" s="276">
        <f t="shared" si="95"/>
        <v>0</v>
      </c>
    </row>
    <row r="278" spans="1:31">
      <c r="A278" s="133">
        <f t="shared" si="96"/>
        <v>262</v>
      </c>
      <c r="B278" s="134">
        <f t="shared" si="97"/>
        <v>21</v>
      </c>
      <c r="C278" s="134">
        <f t="shared" si="98"/>
        <v>10</v>
      </c>
      <c r="D278" s="135">
        <f t="shared" ca="1" si="99"/>
        <v>54210</v>
      </c>
      <c r="E278" s="150">
        <f t="shared" si="87"/>
        <v>0</v>
      </c>
      <c r="F278" s="150" t="str">
        <f t="shared" si="88"/>
        <v>Y</v>
      </c>
      <c r="G278" s="136">
        <f t="shared" si="89"/>
        <v>0</v>
      </c>
      <c r="H278" s="148">
        <f t="shared" si="93"/>
        <v>0</v>
      </c>
      <c r="I278" s="148">
        <f t="shared" si="100"/>
        <v>0</v>
      </c>
      <c r="J278" s="148">
        <f t="shared" ca="1" si="90"/>
        <v>0</v>
      </c>
      <c r="K278" s="148">
        <f t="shared" ca="1" si="101"/>
        <v>0</v>
      </c>
      <c r="L278" s="148">
        <f t="shared" si="102"/>
        <v>0</v>
      </c>
      <c r="M278" s="148">
        <f t="shared" si="91"/>
        <v>0</v>
      </c>
      <c r="N278" s="148">
        <f t="shared" si="94"/>
        <v>0</v>
      </c>
      <c r="O278" s="148"/>
      <c r="P278" s="148"/>
      <c r="Q278" s="148">
        <f t="shared" si="103"/>
        <v>0</v>
      </c>
      <c r="R278" s="148">
        <f t="shared" si="104"/>
        <v>0</v>
      </c>
      <c r="S278" s="137" t="str">
        <f t="shared" si="92"/>
        <v>Y</v>
      </c>
      <c r="T278" s="275">
        <f t="shared" si="86"/>
        <v>0</v>
      </c>
      <c r="U278" s="275">
        <f t="shared" si="85"/>
        <v>0</v>
      </c>
      <c r="V278" s="275">
        <f t="shared" si="85"/>
        <v>0</v>
      </c>
      <c r="W278" s="275">
        <f t="shared" si="85"/>
        <v>0</v>
      </c>
      <c r="X278" s="275">
        <f t="shared" si="85"/>
        <v>0</v>
      </c>
      <c r="Y278" s="275">
        <f t="shared" si="85"/>
        <v>0</v>
      </c>
      <c r="Z278" s="275">
        <f t="shared" si="85"/>
        <v>0</v>
      </c>
      <c r="AA278" s="275">
        <f t="shared" si="85"/>
        <v>0</v>
      </c>
      <c r="AB278" s="275">
        <f t="shared" si="85"/>
        <v>0</v>
      </c>
      <c r="AC278" s="275">
        <f t="shared" si="85"/>
        <v>0</v>
      </c>
      <c r="AD278" s="275">
        <f t="shared" si="85"/>
        <v>0</v>
      </c>
      <c r="AE278" s="276">
        <f t="shared" si="95"/>
        <v>0</v>
      </c>
    </row>
    <row r="279" spans="1:31">
      <c r="A279" s="133">
        <f t="shared" si="96"/>
        <v>263</v>
      </c>
      <c r="B279" s="134">
        <f t="shared" si="97"/>
        <v>21</v>
      </c>
      <c r="C279" s="134">
        <f t="shared" si="98"/>
        <v>11</v>
      </c>
      <c r="D279" s="135">
        <f t="shared" ca="1" si="99"/>
        <v>54240</v>
      </c>
      <c r="E279" s="150">
        <f t="shared" si="87"/>
        <v>0</v>
      </c>
      <c r="F279" s="150" t="str">
        <f t="shared" si="88"/>
        <v>Y</v>
      </c>
      <c r="G279" s="136">
        <f t="shared" si="89"/>
        <v>0</v>
      </c>
      <c r="H279" s="148">
        <f t="shared" si="93"/>
        <v>0</v>
      </c>
      <c r="I279" s="148">
        <f t="shared" si="100"/>
        <v>0</v>
      </c>
      <c r="J279" s="148">
        <f t="shared" ca="1" si="90"/>
        <v>0</v>
      </c>
      <c r="K279" s="148">
        <f t="shared" ca="1" si="101"/>
        <v>0</v>
      </c>
      <c r="L279" s="148">
        <f t="shared" si="102"/>
        <v>0</v>
      </c>
      <c r="M279" s="148">
        <f t="shared" si="91"/>
        <v>0</v>
      </c>
      <c r="N279" s="148">
        <f t="shared" si="94"/>
        <v>0</v>
      </c>
      <c r="O279" s="148"/>
      <c r="P279" s="148"/>
      <c r="Q279" s="148">
        <f t="shared" si="103"/>
        <v>0</v>
      </c>
      <c r="R279" s="148">
        <f t="shared" si="104"/>
        <v>0</v>
      </c>
      <c r="S279" s="137" t="str">
        <f t="shared" si="92"/>
        <v>Y</v>
      </c>
      <c r="T279" s="275">
        <f t="shared" si="86"/>
        <v>0</v>
      </c>
      <c r="U279" s="275">
        <f t="shared" si="85"/>
        <v>0</v>
      </c>
      <c r="V279" s="275">
        <f t="shared" si="85"/>
        <v>0</v>
      </c>
      <c r="W279" s="275">
        <f t="shared" si="85"/>
        <v>0</v>
      </c>
      <c r="X279" s="275">
        <f t="shared" si="85"/>
        <v>0</v>
      </c>
      <c r="Y279" s="275">
        <f t="shared" si="85"/>
        <v>0</v>
      </c>
      <c r="Z279" s="275">
        <f t="shared" si="85"/>
        <v>0</v>
      </c>
      <c r="AA279" s="275">
        <f t="shared" si="85"/>
        <v>0</v>
      </c>
      <c r="AB279" s="275">
        <f t="shared" si="85"/>
        <v>0</v>
      </c>
      <c r="AC279" s="275">
        <f t="shared" si="85"/>
        <v>0</v>
      </c>
      <c r="AD279" s="275">
        <f t="shared" ref="AD279" si="105">MAX(0,MIN(MAX(0,$M279),AD$7)-AD$6)</f>
        <v>0</v>
      </c>
      <c r="AE279" s="276">
        <f t="shared" si="95"/>
        <v>0</v>
      </c>
    </row>
    <row r="280" spans="1:31">
      <c r="A280" s="133">
        <f t="shared" si="96"/>
        <v>264</v>
      </c>
      <c r="B280" s="134">
        <f t="shared" si="97"/>
        <v>21</v>
      </c>
      <c r="C280" s="134">
        <f t="shared" si="98"/>
        <v>12</v>
      </c>
      <c r="D280" s="135">
        <f t="shared" ca="1" si="99"/>
        <v>54271</v>
      </c>
      <c r="E280" s="150">
        <f t="shared" si="87"/>
        <v>0</v>
      </c>
      <c r="F280" s="150" t="str">
        <f t="shared" si="88"/>
        <v>Y</v>
      </c>
      <c r="G280" s="136">
        <f t="shared" si="89"/>
        <v>0</v>
      </c>
      <c r="H280" s="148">
        <f t="shared" si="93"/>
        <v>0</v>
      </c>
      <c r="I280" s="148">
        <f t="shared" si="100"/>
        <v>0</v>
      </c>
      <c r="J280" s="148">
        <f t="shared" ca="1" si="90"/>
        <v>0</v>
      </c>
      <c r="K280" s="148">
        <f t="shared" ca="1" si="101"/>
        <v>0</v>
      </c>
      <c r="L280" s="148">
        <f t="shared" si="102"/>
        <v>0</v>
      </c>
      <c r="M280" s="148">
        <f t="shared" si="91"/>
        <v>0</v>
      </c>
      <c r="N280" s="148">
        <f t="shared" si="94"/>
        <v>0</v>
      </c>
      <c r="O280" s="148"/>
      <c r="P280" s="148"/>
      <c r="Q280" s="148">
        <f t="shared" si="103"/>
        <v>0</v>
      </c>
      <c r="R280" s="148">
        <f t="shared" si="104"/>
        <v>0</v>
      </c>
      <c r="S280" s="137" t="str">
        <f t="shared" si="92"/>
        <v>Y</v>
      </c>
      <c r="T280" s="275">
        <f t="shared" si="86"/>
        <v>0</v>
      </c>
      <c r="U280" s="275">
        <f t="shared" si="86"/>
        <v>0</v>
      </c>
      <c r="V280" s="275">
        <f t="shared" si="86"/>
        <v>0</v>
      </c>
      <c r="W280" s="275">
        <f t="shared" si="86"/>
        <v>0</v>
      </c>
      <c r="X280" s="275">
        <f t="shared" si="86"/>
        <v>0</v>
      </c>
      <c r="Y280" s="275">
        <f t="shared" si="86"/>
        <v>0</v>
      </c>
      <c r="Z280" s="275">
        <f t="shared" si="86"/>
        <v>0</v>
      </c>
      <c r="AA280" s="275">
        <f t="shared" si="86"/>
        <v>0</v>
      </c>
      <c r="AB280" s="275">
        <f t="shared" si="86"/>
        <v>0</v>
      </c>
      <c r="AC280" s="275">
        <f t="shared" si="86"/>
        <v>0</v>
      </c>
      <c r="AD280" s="275">
        <f t="shared" si="86"/>
        <v>0</v>
      </c>
      <c r="AE280" s="276">
        <f t="shared" si="95"/>
        <v>0</v>
      </c>
    </row>
    <row r="281" spans="1:31">
      <c r="A281" s="133">
        <f t="shared" si="96"/>
        <v>265</v>
      </c>
      <c r="B281" s="134">
        <f t="shared" si="97"/>
        <v>22</v>
      </c>
      <c r="C281" s="134">
        <f t="shared" si="98"/>
        <v>1</v>
      </c>
      <c r="D281" s="135">
        <f t="shared" ca="1" si="99"/>
        <v>54302</v>
      </c>
      <c r="E281" s="150">
        <f t="shared" si="87"/>
        <v>0</v>
      </c>
      <c r="F281" s="150" t="str">
        <f t="shared" si="88"/>
        <v>Y</v>
      </c>
      <c r="G281" s="136">
        <f t="shared" si="89"/>
        <v>0</v>
      </c>
      <c r="H281" s="148">
        <f t="shared" si="93"/>
        <v>0</v>
      </c>
      <c r="I281" s="148">
        <f t="shared" si="100"/>
        <v>0</v>
      </c>
      <c r="J281" s="148">
        <f t="shared" ca="1" si="90"/>
        <v>0</v>
      </c>
      <c r="K281" s="148">
        <f t="shared" ca="1" si="101"/>
        <v>0</v>
      </c>
      <c r="L281" s="148">
        <f t="shared" si="102"/>
        <v>0</v>
      </c>
      <c r="M281" s="148">
        <f t="shared" si="91"/>
        <v>0</v>
      </c>
      <c r="N281" s="148">
        <f t="shared" si="94"/>
        <v>0</v>
      </c>
      <c r="O281" s="148"/>
      <c r="P281" s="148"/>
      <c r="Q281" s="148">
        <f t="shared" si="103"/>
        <v>0</v>
      </c>
      <c r="R281" s="148">
        <f t="shared" si="104"/>
        <v>0</v>
      </c>
      <c r="S281" s="137" t="str">
        <f t="shared" si="92"/>
        <v>Y</v>
      </c>
      <c r="T281" s="275">
        <f t="shared" si="86"/>
        <v>0</v>
      </c>
      <c r="U281" s="275">
        <f t="shared" si="86"/>
        <v>0</v>
      </c>
      <c r="V281" s="275">
        <f t="shared" si="86"/>
        <v>0</v>
      </c>
      <c r="W281" s="275">
        <f t="shared" si="86"/>
        <v>0</v>
      </c>
      <c r="X281" s="275">
        <f t="shared" si="86"/>
        <v>0</v>
      </c>
      <c r="Y281" s="275">
        <f t="shared" si="86"/>
        <v>0</v>
      </c>
      <c r="Z281" s="275">
        <f t="shared" si="86"/>
        <v>0</v>
      </c>
      <c r="AA281" s="275">
        <f t="shared" si="86"/>
        <v>0</v>
      </c>
      <c r="AB281" s="275">
        <f t="shared" si="86"/>
        <v>0</v>
      </c>
      <c r="AC281" s="275">
        <f t="shared" si="86"/>
        <v>0</v>
      </c>
      <c r="AD281" s="275">
        <f t="shared" si="86"/>
        <v>0</v>
      </c>
      <c r="AE281" s="276">
        <f t="shared" si="95"/>
        <v>0</v>
      </c>
    </row>
    <row r="282" spans="1:31">
      <c r="A282" s="133">
        <f t="shared" si="96"/>
        <v>266</v>
      </c>
      <c r="B282" s="134">
        <f t="shared" si="97"/>
        <v>22</v>
      </c>
      <c r="C282" s="134">
        <f t="shared" si="98"/>
        <v>2</v>
      </c>
      <c r="D282" s="135">
        <f t="shared" ca="1" si="99"/>
        <v>54332</v>
      </c>
      <c r="E282" s="150">
        <f t="shared" si="87"/>
        <v>0</v>
      </c>
      <c r="F282" s="150" t="str">
        <f t="shared" si="88"/>
        <v>Y</v>
      </c>
      <c r="G282" s="136">
        <f t="shared" si="89"/>
        <v>0</v>
      </c>
      <c r="H282" s="148">
        <f t="shared" si="93"/>
        <v>0</v>
      </c>
      <c r="I282" s="148">
        <f t="shared" si="100"/>
        <v>0</v>
      </c>
      <c r="J282" s="148">
        <f t="shared" ca="1" si="90"/>
        <v>0</v>
      </c>
      <c r="K282" s="148">
        <f t="shared" ca="1" si="101"/>
        <v>0</v>
      </c>
      <c r="L282" s="148">
        <f t="shared" si="102"/>
        <v>0</v>
      </c>
      <c r="M282" s="148">
        <f t="shared" si="91"/>
        <v>0</v>
      </c>
      <c r="N282" s="148">
        <f t="shared" si="94"/>
        <v>0</v>
      </c>
      <c r="O282" s="148"/>
      <c r="P282" s="148"/>
      <c r="Q282" s="148">
        <f t="shared" si="103"/>
        <v>0</v>
      </c>
      <c r="R282" s="148">
        <f t="shared" si="104"/>
        <v>0</v>
      </c>
      <c r="S282" s="137" t="str">
        <f t="shared" si="92"/>
        <v>Y</v>
      </c>
      <c r="T282" s="275">
        <f t="shared" si="86"/>
        <v>0</v>
      </c>
      <c r="U282" s="275">
        <f t="shared" si="86"/>
        <v>0</v>
      </c>
      <c r="V282" s="275">
        <f t="shared" si="86"/>
        <v>0</v>
      </c>
      <c r="W282" s="275">
        <f t="shared" si="86"/>
        <v>0</v>
      </c>
      <c r="X282" s="275">
        <f t="shared" si="86"/>
        <v>0</v>
      </c>
      <c r="Y282" s="275">
        <f t="shared" si="86"/>
        <v>0</v>
      </c>
      <c r="Z282" s="275">
        <f t="shared" si="86"/>
        <v>0</v>
      </c>
      <c r="AA282" s="275">
        <f t="shared" si="86"/>
        <v>0</v>
      </c>
      <c r="AB282" s="275">
        <f t="shared" si="86"/>
        <v>0</v>
      </c>
      <c r="AC282" s="275">
        <f t="shared" si="86"/>
        <v>0</v>
      </c>
      <c r="AD282" s="275">
        <f t="shared" si="86"/>
        <v>0</v>
      </c>
      <c r="AE282" s="276">
        <f t="shared" si="95"/>
        <v>0</v>
      </c>
    </row>
    <row r="283" spans="1:31">
      <c r="A283" s="133">
        <f t="shared" si="96"/>
        <v>267</v>
      </c>
      <c r="B283" s="134">
        <f t="shared" si="97"/>
        <v>22</v>
      </c>
      <c r="C283" s="134">
        <f t="shared" si="98"/>
        <v>3</v>
      </c>
      <c r="D283" s="135">
        <f t="shared" ca="1" si="99"/>
        <v>54363</v>
      </c>
      <c r="E283" s="150">
        <f t="shared" si="87"/>
        <v>0</v>
      </c>
      <c r="F283" s="150" t="str">
        <f t="shared" si="88"/>
        <v>Y</v>
      </c>
      <c r="G283" s="136">
        <f t="shared" si="89"/>
        <v>0</v>
      </c>
      <c r="H283" s="148">
        <f t="shared" si="93"/>
        <v>0</v>
      </c>
      <c r="I283" s="148">
        <f t="shared" si="100"/>
        <v>0</v>
      </c>
      <c r="J283" s="148">
        <f t="shared" ca="1" si="90"/>
        <v>0</v>
      </c>
      <c r="K283" s="148">
        <f t="shared" ca="1" si="101"/>
        <v>0</v>
      </c>
      <c r="L283" s="148">
        <f t="shared" si="102"/>
        <v>0</v>
      </c>
      <c r="M283" s="148">
        <f t="shared" si="91"/>
        <v>0</v>
      </c>
      <c r="N283" s="148">
        <f t="shared" si="94"/>
        <v>0</v>
      </c>
      <c r="O283" s="148"/>
      <c r="P283" s="148"/>
      <c r="Q283" s="148">
        <f t="shared" si="103"/>
        <v>0</v>
      </c>
      <c r="R283" s="148">
        <f t="shared" si="104"/>
        <v>0</v>
      </c>
      <c r="S283" s="137" t="str">
        <f t="shared" si="92"/>
        <v>Y</v>
      </c>
      <c r="T283" s="275">
        <f t="shared" si="86"/>
        <v>0</v>
      </c>
      <c r="U283" s="275">
        <f t="shared" si="86"/>
        <v>0</v>
      </c>
      <c r="V283" s="275">
        <f t="shared" si="86"/>
        <v>0</v>
      </c>
      <c r="W283" s="275">
        <f t="shared" si="86"/>
        <v>0</v>
      </c>
      <c r="X283" s="275">
        <f t="shared" si="86"/>
        <v>0</v>
      </c>
      <c r="Y283" s="275">
        <f t="shared" si="86"/>
        <v>0</v>
      </c>
      <c r="Z283" s="275">
        <f t="shared" si="86"/>
        <v>0</v>
      </c>
      <c r="AA283" s="275">
        <f t="shared" si="86"/>
        <v>0</v>
      </c>
      <c r="AB283" s="275">
        <f t="shared" si="86"/>
        <v>0</v>
      </c>
      <c r="AC283" s="275">
        <f t="shared" si="86"/>
        <v>0</v>
      </c>
      <c r="AD283" s="275">
        <f t="shared" si="86"/>
        <v>0</v>
      </c>
      <c r="AE283" s="276">
        <f t="shared" si="95"/>
        <v>0</v>
      </c>
    </row>
    <row r="284" spans="1:31">
      <c r="A284" s="133">
        <f t="shared" si="96"/>
        <v>268</v>
      </c>
      <c r="B284" s="134">
        <f t="shared" si="97"/>
        <v>22</v>
      </c>
      <c r="C284" s="134">
        <f t="shared" si="98"/>
        <v>4</v>
      </c>
      <c r="D284" s="135">
        <f t="shared" ca="1" si="99"/>
        <v>54393</v>
      </c>
      <c r="E284" s="150">
        <f t="shared" si="87"/>
        <v>0</v>
      </c>
      <c r="F284" s="150" t="str">
        <f t="shared" si="88"/>
        <v>Y</v>
      </c>
      <c r="G284" s="136">
        <f t="shared" si="89"/>
        <v>0</v>
      </c>
      <c r="H284" s="148">
        <f t="shared" si="93"/>
        <v>0</v>
      </c>
      <c r="I284" s="148">
        <f t="shared" si="100"/>
        <v>0</v>
      </c>
      <c r="J284" s="148">
        <f t="shared" ca="1" si="90"/>
        <v>0</v>
      </c>
      <c r="K284" s="148">
        <f t="shared" ca="1" si="101"/>
        <v>0</v>
      </c>
      <c r="L284" s="148">
        <f t="shared" si="102"/>
        <v>0</v>
      </c>
      <c r="M284" s="148">
        <f t="shared" si="91"/>
        <v>0</v>
      </c>
      <c r="N284" s="148">
        <f t="shared" si="94"/>
        <v>0</v>
      </c>
      <c r="O284" s="148"/>
      <c r="P284" s="148"/>
      <c r="Q284" s="148">
        <f t="shared" si="103"/>
        <v>0</v>
      </c>
      <c r="R284" s="148">
        <f t="shared" si="104"/>
        <v>0</v>
      </c>
      <c r="S284" s="137" t="str">
        <f t="shared" si="92"/>
        <v>Y</v>
      </c>
      <c r="T284" s="275">
        <f t="shared" si="86"/>
        <v>0</v>
      </c>
      <c r="U284" s="275">
        <f t="shared" si="86"/>
        <v>0</v>
      </c>
      <c r="V284" s="275">
        <f t="shared" si="86"/>
        <v>0</v>
      </c>
      <c r="W284" s="275">
        <f t="shared" si="86"/>
        <v>0</v>
      </c>
      <c r="X284" s="275">
        <f t="shared" si="86"/>
        <v>0</v>
      </c>
      <c r="Y284" s="275">
        <f t="shared" si="86"/>
        <v>0</v>
      </c>
      <c r="Z284" s="275">
        <f t="shared" si="86"/>
        <v>0</v>
      </c>
      <c r="AA284" s="275">
        <f t="shared" si="86"/>
        <v>0</v>
      </c>
      <c r="AB284" s="275">
        <f t="shared" si="86"/>
        <v>0</v>
      </c>
      <c r="AC284" s="275">
        <f t="shared" si="86"/>
        <v>0</v>
      </c>
      <c r="AD284" s="275">
        <f t="shared" si="86"/>
        <v>0</v>
      </c>
      <c r="AE284" s="276">
        <f t="shared" si="95"/>
        <v>0</v>
      </c>
    </row>
    <row r="285" spans="1:31">
      <c r="A285" s="133">
        <f t="shared" si="96"/>
        <v>269</v>
      </c>
      <c r="B285" s="134">
        <f t="shared" si="97"/>
        <v>22</v>
      </c>
      <c r="C285" s="134">
        <f t="shared" si="98"/>
        <v>5</v>
      </c>
      <c r="D285" s="135">
        <f t="shared" ca="1" si="99"/>
        <v>54424</v>
      </c>
      <c r="E285" s="150">
        <f t="shared" si="87"/>
        <v>0</v>
      </c>
      <c r="F285" s="150" t="str">
        <f t="shared" si="88"/>
        <v>Y</v>
      </c>
      <c r="G285" s="136">
        <f t="shared" si="89"/>
        <v>0</v>
      </c>
      <c r="H285" s="148">
        <f t="shared" si="93"/>
        <v>0</v>
      </c>
      <c r="I285" s="148">
        <f t="shared" si="100"/>
        <v>0</v>
      </c>
      <c r="J285" s="148">
        <f t="shared" ca="1" si="90"/>
        <v>0</v>
      </c>
      <c r="K285" s="148">
        <f t="shared" ca="1" si="101"/>
        <v>0</v>
      </c>
      <c r="L285" s="148">
        <f t="shared" si="102"/>
        <v>0</v>
      </c>
      <c r="M285" s="148">
        <f t="shared" si="91"/>
        <v>0</v>
      </c>
      <c r="N285" s="148">
        <f t="shared" si="94"/>
        <v>0</v>
      </c>
      <c r="O285" s="148"/>
      <c r="P285" s="148"/>
      <c r="Q285" s="148">
        <f t="shared" si="103"/>
        <v>0</v>
      </c>
      <c r="R285" s="148">
        <f t="shared" si="104"/>
        <v>0</v>
      </c>
      <c r="S285" s="137" t="str">
        <f t="shared" si="92"/>
        <v>Y</v>
      </c>
      <c r="T285" s="275">
        <f t="shared" si="86"/>
        <v>0</v>
      </c>
      <c r="U285" s="275">
        <f t="shared" si="86"/>
        <v>0</v>
      </c>
      <c r="V285" s="275">
        <f t="shared" si="86"/>
        <v>0</v>
      </c>
      <c r="W285" s="275">
        <f t="shared" si="86"/>
        <v>0</v>
      </c>
      <c r="X285" s="275">
        <f t="shared" si="86"/>
        <v>0</v>
      </c>
      <c r="Y285" s="275">
        <f t="shared" si="86"/>
        <v>0</v>
      </c>
      <c r="Z285" s="275">
        <f t="shared" si="86"/>
        <v>0</v>
      </c>
      <c r="AA285" s="275">
        <f t="shared" si="86"/>
        <v>0</v>
      </c>
      <c r="AB285" s="275">
        <f t="shared" si="86"/>
        <v>0</v>
      </c>
      <c r="AC285" s="275">
        <f t="shared" si="86"/>
        <v>0</v>
      </c>
      <c r="AD285" s="275">
        <f t="shared" si="86"/>
        <v>0</v>
      </c>
      <c r="AE285" s="276">
        <f t="shared" si="95"/>
        <v>0</v>
      </c>
    </row>
    <row r="286" spans="1:31">
      <c r="A286" s="133">
        <f t="shared" si="96"/>
        <v>270</v>
      </c>
      <c r="B286" s="134">
        <f t="shared" si="97"/>
        <v>22</v>
      </c>
      <c r="C286" s="134">
        <f t="shared" si="98"/>
        <v>6</v>
      </c>
      <c r="D286" s="135">
        <f t="shared" ca="1" si="99"/>
        <v>54455</v>
      </c>
      <c r="E286" s="150">
        <f t="shared" si="87"/>
        <v>0</v>
      </c>
      <c r="F286" s="150" t="str">
        <f t="shared" si="88"/>
        <v>Y</v>
      </c>
      <c r="G286" s="136">
        <f t="shared" si="89"/>
        <v>0</v>
      </c>
      <c r="H286" s="148">
        <f t="shared" si="93"/>
        <v>0</v>
      </c>
      <c r="I286" s="148">
        <f t="shared" si="100"/>
        <v>0</v>
      </c>
      <c r="J286" s="148">
        <f t="shared" ca="1" si="90"/>
        <v>0</v>
      </c>
      <c r="K286" s="148">
        <f t="shared" ca="1" si="101"/>
        <v>0</v>
      </c>
      <c r="L286" s="148">
        <f t="shared" si="102"/>
        <v>0</v>
      </c>
      <c r="M286" s="148">
        <f t="shared" si="91"/>
        <v>0</v>
      </c>
      <c r="N286" s="148">
        <f t="shared" si="94"/>
        <v>0</v>
      </c>
      <c r="O286" s="148"/>
      <c r="P286" s="148"/>
      <c r="Q286" s="148">
        <f t="shared" si="103"/>
        <v>0</v>
      </c>
      <c r="R286" s="148">
        <f t="shared" si="104"/>
        <v>0</v>
      </c>
      <c r="S286" s="137" t="str">
        <f t="shared" si="92"/>
        <v>Y</v>
      </c>
      <c r="T286" s="275">
        <f t="shared" si="86"/>
        <v>0</v>
      </c>
      <c r="U286" s="275">
        <f t="shared" si="86"/>
        <v>0</v>
      </c>
      <c r="V286" s="275">
        <f t="shared" si="86"/>
        <v>0</v>
      </c>
      <c r="W286" s="275">
        <f t="shared" si="86"/>
        <v>0</v>
      </c>
      <c r="X286" s="275">
        <f t="shared" si="86"/>
        <v>0</v>
      </c>
      <c r="Y286" s="275">
        <f t="shared" si="86"/>
        <v>0</v>
      </c>
      <c r="Z286" s="275">
        <f t="shared" si="86"/>
        <v>0</v>
      </c>
      <c r="AA286" s="275">
        <f t="shared" si="86"/>
        <v>0</v>
      </c>
      <c r="AB286" s="275">
        <f t="shared" si="86"/>
        <v>0</v>
      </c>
      <c r="AC286" s="275">
        <f t="shared" si="86"/>
        <v>0</v>
      </c>
      <c r="AD286" s="275">
        <f t="shared" si="86"/>
        <v>0</v>
      </c>
      <c r="AE286" s="276">
        <f t="shared" si="95"/>
        <v>0</v>
      </c>
    </row>
    <row r="287" spans="1:31">
      <c r="A287" s="133">
        <f t="shared" si="96"/>
        <v>271</v>
      </c>
      <c r="B287" s="134">
        <f t="shared" si="97"/>
        <v>22</v>
      </c>
      <c r="C287" s="134">
        <f t="shared" si="98"/>
        <v>7</v>
      </c>
      <c r="D287" s="135">
        <f t="shared" ca="1" si="99"/>
        <v>54483</v>
      </c>
      <c r="E287" s="150">
        <f t="shared" si="87"/>
        <v>0</v>
      </c>
      <c r="F287" s="150" t="str">
        <f t="shared" si="88"/>
        <v>Y</v>
      </c>
      <c r="G287" s="136">
        <f t="shared" si="89"/>
        <v>0</v>
      </c>
      <c r="H287" s="148">
        <f t="shared" si="93"/>
        <v>0</v>
      </c>
      <c r="I287" s="148">
        <f t="shared" si="100"/>
        <v>0</v>
      </c>
      <c r="J287" s="148">
        <f t="shared" ca="1" si="90"/>
        <v>0</v>
      </c>
      <c r="K287" s="148">
        <f t="shared" ca="1" si="101"/>
        <v>0</v>
      </c>
      <c r="L287" s="148">
        <f t="shared" si="102"/>
        <v>0</v>
      </c>
      <c r="M287" s="148">
        <f t="shared" si="91"/>
        <v>0</v>
      </c>
      <c r="N287" s="148">
        <f t="shared" si="94"/>
        <v>0</v>
      </c>
      <c r="O287" s="148"/>
      <c r="P287" s="148"/>
      <c r="Q287" s="148">
        <f t="shared" si="103"/>
        <v>0</v>
      </c>
      <c r="R287" s="148">
        <f t="shared" si="104"/>
        <v>0</v>
      </c>
      <c r="S287" s="137" t="str">
        <f t="shared" si="92"/>
        <v>Y</v>
      </c>
      <c r="T287" s="275">
        <f t="shared" si="86"/>
        <v>0</v>
      </c>
      <c r="U287" s="275">
        <f t="shared" si="86"/>
        <v>0</v>
      </c>
      <c r="V287" s="275">
        <f t="shared" si="86"/>
        <v>0</v>
      </c>
      <c r="W287" s="275">
        <f t="shared" si="86"/>
        <v>0</v>
      </c>
      <c r="X287" s="275">
        <f t="shared" si="86"/>
        <v>0</v>
      </c>
      <c r="Y287" s="275">
        <f t="shared" si="86"/>
        <v>0</v>
      </c>
      <c r="Z287" s="275">
        <f t="shared" si="86"/>
        <v>0</v>
      </c>
      <c r="AA287" s="275">
        <f t="shared" si="86"/>
        <v>0</v>
      </c>
      <c r="AB287" s="275">
        <f t="shared" si="86"/>
        <v>0</v>
      </c>
      <c r="AC287" s="275">
        <f t="shared" si="86"/>
        <v>0</v>
      </c>
      <c r="AD287" s="275">
        <f t="shared" si="86"/>
        <v>0</v>
      </c>
      <c r="AE287" s="276">
        <f t="shared" si="95"/>
        <v>0</v>
      </c>
    </row>
    <row r="288" spans="1:31">
      <c r="A288" s="133">
        <f t="shared" si="96"/>
        <v>272</v>
      </c>
      <c r="B288" s="134">
        <f t="shared" si="97"/>
        <v>22</v>
      </c>
      <c r="C288" s="134">
        <f t="shared" si="98"/>
        <v>8</v>
      </c>
      <c r="D288" s="135">
        <f t="shared" ca="1" si="99"/>
        <v>54514</v>
      </c>
      <c r="E288" s="150">
        <f t="shared" si="87"/>
        <v>0</v>
      </c>
      <c r="F288" s="150" t="str">
        <f t="shared" si="88"/>
        <v>Y</v>
      </c>
      <c r="G288" s="136">
        <f t="shared" si="89"/>
        <v>0</v>
      </c>
      <c r="H288" s="148">
        <f t="shared" si="93"/>
        <v>0</v>
      </c>
      <c r="I288" s="148">
        <f t="shared" si="100"/>
        <v>0</v>
      </c>
      <c r="J288" s="148">
        <f t="shared" ca="1" si="90"/>
        <v>0</v>
      </c>
      <c r="K288" s="148">
        <f t="shared" ca="1" si="101"/>
        <v>0</v>
      </c>
      <c r="L288" s="148">
        <f t="shared" si="102"/>
        <v>0</v>
      </c>
      <c r="M288" s="148">
        <f t="shared" si="91"/>
        <v>0</v>
      </c>
      <c r="N288" s="148">
        <f t="shared" si="94"/>
        <v>0</v>
      </c>
      <c r="O288" s="148"/>
      <c r="P288" s="148"/>
      <c r="Q288" s="148">
        <f t="shared" si="103"/>
        <v>0</v>
      </c>
      <c r="R288" s="148">
        <f t="shared" si="104"/>
        <v>0</v>
      </c>
      <c r="S288" s="137" t="str">
        <f t="shared" si="92"/>
        <v>Y</v>
      </c>
      <c r="T288" s="275">
        <f t="shared" si="86"/>
        <v>0</v>
      </c>
      <c r="U288" s="275">
        <f t="shared" si="86"/>
        <v>0</v>
      </c>
      <c r="V288" s="275">
        <f t="shared" si="86"/>
        <v>0</v>
      </c>
      <c r="W288" s="275">
        <f t="shared" si="86"/>
        <v>0</v>
      </c>
      <c r="X288" s="275">
        <f t="shared" si="86"/>
        <v>0</v>
      </c>
      <c r="Y288" s="275">
        <f t="shared" si="86"/>
        <v>0</v>
      </c>
      <c r="Z288" s="275">
        <f t="shared" si="86"/>
        <v>0</v>
      </c>
      <c r="AA288" s="275">
        <f t="shared" si="86"/>
        <v>0</v>
      </c>
      <c r="AB288" s="275">
        <f t="shared" si="86"/>
        <v>0</v>
      </c>
      <c r="AC288" s="275">
        <f t="shared" si="86"/>
        <v>0</v>
      </c>
      <c r="AD288" s="275">
        <f t="shared" si="86"/>
        <v>0</v>
      </c>
      <c r="AE288" s="276">
        <f t="shared" si="95"/>
        <v>0</v>
      </c>
    </row>
    <row r="289" spans="1:31">
      <c r="A289" s="133">
        <f t="shared" si="96"/>
        <v>273</v>
      </c>
      <c r="B289" s="134">
        <f t="shared" si="97"/>
        <v>22</v>
      </c>
      <c r="C289" s="134">
        <f t="shared" si="98"/>
        <v>9</v>
      </c>
      <c r="D289" s="135">
        <f t="shared" ca="1" si="99"/>
        <v>54544</v>
      </c>
      <c r="E289" s="150">
        <f t="shared" si="87"/>
        <v>0</v>
      </c>
      <c r="F289" s="150" t="str">
        <f t="shared" si="88"/>
        <v>Y</v>
      </c>
      <c r="G289" s="136">
        <f t="shared" si="89"/>
        <v>0</v>
      </c>
      <c r="H289" s="148">
        <f t="shared" si="93"/>
        <v>0</v>
      </c>
      <c r="I289" s="148">
        <f t="shared" si="100"/>
        <v>0</v>
      </c>
      <c r="J289" s="148">
        <f t="shared" ca="1" si="90"/>
        <v>0</v>
      </c>
      <c r="K289" s="148">
        <f t="shared" ca="1" si="101"/>
        <v>0</v>
      </c>
      <c r="L289" s="148">
        <f t="shared" si="102"/>
        <v>0</v>
      </c>
      <c r="M289" s="148">
        <f t="shared" si="91"/>
        <v>0</v>
      </c>
      <c r="N289" s="148">
        <f t="shared" si="94"/>
        <v>0</v>
      </c>
      <c r="O289" s="148"/>
      <c r="P289" s="148"/>
      <c r="Q289" s="148">
        <f t="shared" si="103"/>
        <v>0</v>
      </c>
      <c r="R289" s="148">
        <f t="shared" si="104"/>
        <v>0</v>
      </c>
      <c r="S289" s="137" t="str">
        <f t="shared" si="92"/>
        <v>Y</v>
      </c>
      <c r="T289" s="275">
        <f t="shared" si="86"/>
        <v>0</v>
      </c>
      <c r="U289" s="275">
        <f t="shared" si="86"/>
        <v>0</v>
      </c>
      <c r="V289" s="275">
        <f t="shared" si="86"/>
        <v>0</v>
      </c>
      <c r="W289" s="275">
        <f t="shared" si="86"/>
        <v>0</v>
      </c>
      <c r="X289" s="275">
        <f t="shared" si="86"/>
        <v>0</v>
      </c>
      <c r="Y289" s="275">
        <f t="shared" si="86"/>
        <v>0</v>
      </c>
      <c r="Z289" s="275">
        <f t="shared" si="86"/>
        <v>0</v>
      </c>
      <c r="AA289" s="275">
        <f t="shared" si="86"/>
        <v>0</v>
      </c>
      <c r="AB289" s="275">
        <f t="shared" si="86"/>
        <v>0</v>
      </c>
      <c r="AC289" s="275">
        <f t="shared" si="86"/>
        <v>0</v>
      </c>
      <c r="AD289" s="275">
        <f t="shared" si="86"/>
        <v>0</v>
      </c>
      <c r="AE289" s="276">
        <f t="shared" si="95"/>
        <v>0</v>
      </c>
    </row>
    <row r="290" spans="1:31">
      <c r="A290" s="133">
        <f t="shared" si="96"/>
        <v>274</v>
      </c>
      <c r="B290" s="134">
        <f t="shared" si="97"/>
        <v>22</v>
      </c>
      <c r="C290" s="134">
        <f t="shared" si="98"/>
        <v>10</v>
      </c>
      <c r="D290" s="135">
        <f t="shared" ca="1" si="99"/>
        <v>54575</v>
      </c>
      <c r="E290" s="150">
        <f t="shared" si="87"/>
        <v>0</v>
      </c>
      <c r="F290" s="150" t="str">
        <f t="shared" si="88"/>
        <v>Y</v>
      </c>
      <c r="G290" s="136">
        <f t="shared" si="89"/>
        <v>0</v>
      </c>
      <c r="H290" s="148">
        <f t="shared" si="93"/>
        <v>0</v>
      </c>
      <c r="I290" s="148">
        <f t="shared" si="100"/>
        <v>0</v>
      </c>
      <c r="J290" s="148">
        <f t="shared" ca="1" si="90"/>
        <v>0</v>
      </c>
      <c r="K290" s="148">
        <f t="shared" ca="1" si="101"/>
        <v>0</v>
      </c>
      <c r="L290" s="148">
        <f t="shared" si="102"/>
        <v>0</v>
      </c>
      <c r="M290" s="148">
        <f t="shared" si="91"/>
        <v>0</v>
      </c>
      <c r="N290" s="148">
        <f t="shared" si="94"/>
        <v>0</v>
      </c>
      <c r="O290" s="148"/>
      <c r="P290" s="148"/>
      <c r="Q290" s="148">
        <f t="shared" si="103"/>
        <v>0</v>
      </c>
      <c r="R290" s="148">
        <f t="shared" si="104"/>
        <v>0</v>
      </c>
      <c r="S290" s="137" t="str">
        <f t="shared" si="92"/>
        <v>Y</v>
      </c>
      <c r="T290" s="275">
        <f t="shared" si="86"/>
        <v>0</v>
      </c>
      <c r="U290" s="275">
        <f t="shared" si="86"/>
        <v>0</v>
      </c>
      <c r="V290" s="275">
        <f t="shared" si="86"/>
        <v>0</v>
      </c>
      <c r="W290" s="275">
        <f t="shared" si="86"/>
        <v>0</v>
      </c>
      <c r="X290" s="275">
        <f t="shared" si="86"/>
        <v>0</v>
      </c>
      <c r="Y290" s="275">
        <f t="shared" si="86"/>
        <v>0</v>
      </c>
      <c r="Z290" s="275">
        <f t="shared" si="86"/>
        <v>0</v>
      </c>
      <c r="AA290" s="275">
        <f t="shared" si="86"/>
        <v>0</v>
      </c>
      <c r="AB290" s="275">
        <f t="shared" si="86"/>
        <v>0</v>
      </c>
      <c r="AC290" s="275">
        <f t="shared" si="86"/>
        <v>0</v>
      </c>
      <c r="AD290" s="275">
        <f t="shared" si="86"/>
        <v>0</v>
      </c>
      <c r="AE290" s="276">
        <f t="shared" si="95"/>
        <v>0</v>
      </c>
    </row>
    <row r="291" spans="1:31">
      <c r="A291" s="133">
        <f t="shared" si="96"/>
        <v>275</v>
      </c>
      <c r="B291" s="134">
        <f t="shared" si="97"/>
        <v>22</v>
      </c>
      <c r="C291" s="134">
        <f t="shared" si="98"/>
        <v>11</v>
      </c>
      <c r="D291" s="135">
        <f t="shared" ca="1" si="99"/>
        <v>54605</v>
      </c>
      <c r="E291" s="150">
        <f t="shared" si="87"/>
        <v>0</v>
      </c>
      <c r="F291" s="150" t="str">
        <f t="shared" si="88"/>
        <v>Y</v>
      </c>
      <c r="G291" s="136">
        <f t="shared" si="89"/>
        <v>0</v>
      </c>
      <c r="H291" s="148">
        <f t="shared" si="93"/>
        <v>0</v>
      </c>
      <c r="I291" s="148">
        <f t="shared" si="100"/>
        <v>0</v>
      </c>
      <c r="J291" s="148">
        <f t="shared" ca="1" si="90"/>
        <v>0</v>
      </c>
      <c r="K291" s="148">
        <f t="shared" ca="1" si="101"/>
        <v>0</v>
      </c>
      <c r="L291" s="148">
        <f t="shared" si="102"/>
        <v>0</v>
      </c>
      <c r="M291" s="148">
        <f t="shared" si="91"/>
        <v>0</v>
      </c>
      <c r="N291" s="148">
        <f t="shared" si="94"/>
        <v>0</v>
      </c>
      <c r="O291" s="148"/>
      <c r="P291" s="148"/>
      <c r="Q291" s="148">
        <f t="shared" si="103"/>
        <v>0</v>
      </c>
      <c r="R291" s="148">
        <f t="shared" si="104"/>
        <v>0</v>
      </c>
      <c r="S291" s="137" t="str">
        <f t="shared" si="92"/>
        <v>Y</v>
      </c>
      <c r="T291" s="275">
        <f t="shared" si="86"/>
        <v>0</v>
      </c>
      <c r="U291" s="275">
        <f t="shared" si="86"/>
        <v>0</v>
      </c>
      <c r="V291" s="275">
        <f t="shared" si="86"/>
        <v>0</v>
      </c>
      <c r="W291" s="275">
        <f t="shared" si="86"/>
        <v>0</v>
      </c>
      <c r="X291" s="275">
        <f t="shared" si="86"/>
        <v>0</v>
      </c>
      <c r="Y291" s="275">
        <f t="shared" si="86"/>
        <v>0</v>
      </c>
      <c r="Z291" s="275">
        <f t="shared" si="86"/>
        <v>0</v>
      </c>
      <c r="AA291" s="275">
        <f t="shared" si="86"/>
        <v>0</v>
      </c>
      <c r="AB291" s="275">
        <f t="shared" si="86"/>
        <v>0</v>
      </c>
      <c r="AC291" s="275">
        <f t="shared" si="86"/>
        <v>0</v>
      </c>
      <c r="AD291" s="275">
        <f t="shared" si="86"/>
        <v>0</v>
      </c>
      <c r="AE291" s="276">
        <f t="shared" si="95"/>
        <v>0</v>
      </c>
    </row>
    <row r="292" spans="1:31">
      <c r="A292" s="133">
        <f t="shared" si="96"/>
        <v>276</v>
      </c>
      <c r="B292" s="134">
        <f t="shared" si="97"/>
        <v>22</v>
      </c>
      <c r="C292" s="134">
        <f t="shared" si="98"/>
        <v>12</v>
      </c>
      <c r="D292" s="135">
        <f t="shared" ca="1" si="99"/>
        <v>54636</v>
      </c>
      <c r="E292" s="150">
        <f t="shared" si="87"/>
        <v>0</v>
      </c>
      <c r="F292" s="150" t="str">
        <f t="shared" si="88"/>
        <v>Y</v>
      </c>
      <c r="G292" s="136">
        <f t="shared" si="89"/>
        <v>0</v>
      </c>
      <c r="H292" s="148">
        <f t="shared" si="93"/>
        <v>0</v>
      </c>
      <c r="I292" s="148">
        <f t="shared" si="100"/>
        <v>0</v>
      </c>
      <c r="J292" s="148">
        <f t="shared" ca="1" si="90"/>
        <v>0</v>
      </c>
      <c r="K292" s="148">
        <f t="shared" ca="1" si="101"/>
        <v>0</v>
      </c>
      <c r="L292" s="148">
        <f t="shared" si="102"/>
        <v>0</v>
      </c>
      <c r="M292" s="148">
        <f t="shared" si="91"/>
        <v>0</v>
      </c>
      <c r="N292" s="148">
        <f t="shared" si="94"/>
        <v>0</v>
      </c>
      <c r="O292" s="148"/>
      <c r="P292" s="148"/>
      <c r="Q292" s="148">
        <f t="shared" si="103"/>
        <v>0</v>
      </c>
      <c r="R292" s="148">
        <f t="shared" si="104"/>
        <v>0</v>
      </c>
      <c r="S292" s="137" t="str">
        <f t="shared" si="92"/>
        <v>Y</v>
      </c>
      <c r="T292" s="275">
        <f t="shared" si="86"/>
        <v>0</v>
      </c>
      <c r="U292" s="275">
        <f t="shared" si="86"/>
        <v>0</v>
      </c>
      <c r="V292" s="275">
        <f t="shared" si="86"/>
        <v>0</v>
      </c>
      <c r="W292" s="275">
        <f t="shared" si="86"/>
        <v>0</v>
      </c>
      <c r="X292" s="275">
        <f t="shared" si="86"/>
        <v>0</v>
      </c>
      <c r="Y292" s="275">
        <f t="shared" si="86"/>
        <v>0</v>
      </c>
      <c r="Z292" s="275">
        <f t="shared" si="86"/>
        <v>0</v>
      </c>
      <c r="AA292" s="275">
        <f t="shared" si="86"/>
        <v>0</v>
      </c>
      <c r="AB292" s="275">
        <f t="shared" si="86"/>
        <v>0</v>
      </c>
      <c r="AC292" s="275">
        <f t="shared" si="86"/>
        <v>0</v>
      </c>
      <c r="AD292" s="275">
        <f t="shared" si="86"/>
        <v>0</v>
      </c>
      <c r="AE292" s="276">
        <f t="shared" si="95"/>
        <v>0</v>
      </c>
    </row>
    <row r="293" spans="1:31">
      <c r="A293" s="133">
        <f t="shared" si="96"/>
        <v>277</v>
      </c>
      <c r="B293" s="134">
        <f t="shared" si="97"/>
        <v>23</v>
      </c>
      <c r="C293" s="134">
        <f t="shared" si="98"/>
        <v>1</v>
      </c>
      <c r="D293" s="135">
        <f t="shared" ca="1" si="99"/>
        <v>54667</v>
      </c>
      <c r="E293" s="150">
        <f t="shared" si="87"/>
        <v>0</v>
      </c>
      <c r="F293" s="150" t="str">
        <f t="shared" si="88"/>
        <v>Y</v>
      </c>
      <c r="G293" s="136">
        <f t="shared" si="89"/>
        <v>0</v>
      </c>
      <c r="H293" s="148">
        <f t="shared" si="93"/>
        <v>0</v>
      </c>
      <c r="I293" s="148">
        <f t="shared" si="100"/>
        <v>0</v>
      </c>
      <c r="J293" s="148">
        <f t="shared" ca="1" si="90"/>
        <v>0</v>
      </c>
      <c r="K293" s="148">
        <f t="shared" ca="1" si="101"/>
        <v>0</v>
      </c>
      <c r="L293" s="148">
        <f t="shared" si="102"/>
        <v>0</v>
      </c>
      <c r="M293" s="148">
        <f t="shared" si="91"/>
        <v>0</v>
      </c>
      <c r="N293" s="148">
        <f t="shared" si="94"/>
        <v>0</v>
      </c>
      <c r="O293" s="148"/>
      <c r="P293" s="148"/>
      <c r="Q293" s="148">
        <f t="shared" si="103"/>
        <v>0</v>
      </c>
      <c r="R293" s="148">
        <f t="shared" si="104"/>
        <v>0</v>
      </c>
      <c r="S293" s="137" t="str">
        <f t="shared" si="92"/>
        <v>Y</v>
      </c>
      <c r="T293" s="275">
        <f t="shared" si="86"/>
        <v>0</v>
      </c>
      <c r="U293" s="275">
        <f t="shared" si="86"/>
        <v>0</v>
      </c>
      <c r="V293" s="275">
        <f t="shared" si="86"/>
        <v>0</v>
      </c>
      <c r="W293" s="275">
        <f t="shared" si="86"/>
        <v>0</v>
      </c>
      <c r="X293" s="275">
        <f t="shared" si="86"/>
        <v>0</v>
      </c>
      <c r="Y293" s="275">
        <f t="shared" si="86"/>
        <v>0</v>
      </c>
      <c r="Z293" s="275">
        <f t="shared" si="86"/>
        <v>0</v>
      </c>
      <c r="AA293" s="275">
        <f t="shared" si="86"/>
        <v>0</v>
      </c>
      <c r="AB293" s="275">
        <f t="shared" si="86"/>
        <v>0</v>
      </c>
      <c r="AC293" s="275">
        <f t="shared" si="86"/>
        <v>0</v>
      </c>
      <c r="AD293" s="275">
        <f t="shared" si="86"/>
        <v>0</v>
      </c>
      <c r="AE293" s="276">
        <f t="shared" si="95"/>
        <v>0</v>
      </c>
    </row>
    <row r="294" spans="1:31">
      <c r="A294" s="133">
        <f t="shared" si="96"/>
        <v>278</v>
      </c>
      <c r="B294" s="134">
        <f t="shared" si="97"/>
        <v>23</v>
      </c>
      <c r="C294" s="134">
        <f t="shared" si="98"/>
        <v>2</v>
      </c>
      <c r="D294" s="135">
        <f t="shared" ca="1" si="99"/>
        <v>54697</v>
      </c>
      <c r="E294" s="150">
        <f t="shared" si="87"/>
        <v>0</v>
      </c>
      <c r="F294" s="150" t="str">
        <f t="shared" si="88"/>
        <v>Y</v>
      </c>
      <c r="G294" s="136">
        <f t="shared" si="89"/>
        <v>0</v>
      </c>
      <c r="H294" s="148">
        <f t="shared" si="93"/>
        <v>0</v>
      </c>
      <c r="I294" s="148">
        <f t="shared" si="100"/>
        <v>0</v>
      </c>
      <c r="J294" s="148">
        <f t="shared" ca="1" si="90"/>
        <v>0</v>
      </c>
      <c r="K294" s="148">
        <f t="shared" ca="1" si="101"/>
        <v>0</v>
      </c>
      <c r="L294" s="148">
        <f t="shared" si="102"/>
        <v>0</v>
      </c>
      <c r="M294" s="148">
        <f t="shared" si="91"/>
        <v>0</v>
      </c>
      <c r="N294" s="148">
        <f t="shared" si="94"/>
        <v>0</v>
      </c>
      <c r="O294" s="148"/>
      <c r="P294" s="148"/>
      <c r="Q294" s="148">
        <f t="shared" si="103"/>
        <v>0</v>
      </c>
      <c r="R294" s="148">
        <f t="shared" si="104"/>
        <v>0</v>
      </c>
      <c r="S294" s="137" t="str">
        <f t="shared" si="92"/>
        <v>Y</v>
      </c>
      <c r="T294" s="275">
        <f t="shared" si="86"/>
        <v>0</v>
      </c>
      <c r="U294" s="275">
        <f t="shared" si="86"/>
        <v>0</v>
      </c>
      <c r="V294" s="275">
        <f t="shared" si="86"/>
        <v>0</v>
      </c>
      <c r="W294" s="275">
        <f t="shared" si="86"/>
        <v>0</v>
      </c>
      <c r="X294" s="275">
        <f t="shared" si="86"/>
        <v>0</v>
      </c>
      <c r="Y294" s="275">
        <f t="shared" si="86"/>
        <v>0</v>
      </c>
      <c r="Z294" s="275">
        <f t="shared" si="86"/>
        <v>0</v>
      </c>
      <c r="AA294" s="275">
        <f t="shared" si="86"/>
        <v>0</v>
      </c>
      <c r="AB294" s="275">
        <f t="shared" si="86"/>
        <v>0</v>
      </c>
      <c r="AC294" s="275">
        <f t="shared" si="86"/>
        <v>0</v>
      </c>
      <c r="AD294" s="275">
        <f t="shared" si="86"/>
        <v>0</v>
      </c>
      <c r="AE294" s="276">
        <f t="shared" si="95"/>
        <v>0</v>
      </c>
    </row>
    <row r="295" spans="1:31">
      <c r="A295" s="133">
        <f t="shared" si="96"/>
        <v>279</v>
      </c>
      <c r="B295" s="134">
        <f t="shared" si="97"/>
        <v>23</v>
      </c>
      <c r="C295" s="134">
        <f t="shared" si="98"/>
        <v>3</v>
      </c>
      <c r="D295" s="135">
        <f t="shared" ca="1" si="99"/>
        <v>54728</v>
      </c>
      <c r="E295" s="150">
        <f t="shared" si="87"/>
        <v>0</v>
      </c>
      <c r="F295" s="150" t="str">
        <f t="shared" si="88"/>
        <v>Y</v>
      </c>
      <c r="G295" s="136">
        <f t="shared" si="89"/>
        <v>0</v>
      </c>
      <c r="H295" s="148">
        <f t="shared" si="93"/>
        <v>0</v>
      </c>
      <c r="I295" s="148">
        <f t="shared" si="100"/>
        <v>0</v>
      </c>
      <c r="J295" s="148">
        <f t="shared" ca="1" si="90"/>
        <v>0</v>
      </c>
      <c r="K295" s="148">
        <f t="shared" ca="1" si="101"/>
        <v>0</v>
      </c>
      <c r="L295" s="148">
        <f t="shared" si="102"/>
        <v>0</v>
      </c>
      <c r="M295" s="148">
        <f t="shared" si="91"/>
        <v>0</v>
      </c>
      <c r="N295" s="148">
        <f t="shared" si="94"/>
        <v>0</v>
      </c>
      <c r="O295" s="148"/>
      <c r="P295" s="148"/>
      <c r="Q295" s="148">
        <f t="shared" si="103"/>
        <v>0</v>
      </c>
      <c r="R295" s="148">
        <f t="shared" si="104"/>
        <v>0</v>
      </c>
      <c r="S295" s="137" t="str">
        <f t="shared" si="92"/>
        <v>Y</v>
      </c>
      <c r="T295" s="275">
        <f t="shared" si="86"/>
        <v>0</v>
      </c>
      <c r="U295" s="275">
        <f t="shared" si="86"/>
        <v>0</v>
      </c>
      <c r="V295" s="275">
        <f t="shared" si="86"/>
        <v>0</v>
      </c>
      <c r="W295" s="275">
        <f t="shared" si="86"/>
        <v>0</v>
      </c>
      <c r="X295" s="275">
        <f t="shared" si="86"/>
        <v>0</v>
      </c>
      <c r="Y295" s="275">
        <f t="shared" si="86"/>
        <v>0</v>
      </c>
      <c r="Z295" s="275">
        <f t="shared" si="86"/>
        <v>0</v>
      </c>
      <c r="AA295" s="275">
        <f t="shared" si="86"/>
        <v>0</v>
      </c>
      <c r="AB295" s="275">
        <f t="shared" si="86"/>
        <v>0</v>
      </c>
      <c r="AC295" s="275">
        <f t="shared" si="86"/>
        <v>0</v>
      </c>
      <c r="AD295" s="275">
        <f t="shared" si="86"/>
        <v>0</v>
      </c>
      <c r="AE295" s="276">
        <f t="shared" si="95"/>
        <v>0</v>
      </c>
    </row>
    <row r="296" spans="1:31">
      <c r="A296" s="133">
        <f t="shared" si="96"/>
        <v>280</v>
      </c>
      <c r="B296" s="134">
        <f t="shared" si="97"/>
        <v>23</v>
      </c>
      <c r="C296" s="134">
        <f t="shared" si="98"/>
        <v>4</v>
      </c>
      <c r="D296" s="135">
        <f t="shared" ca="1" si="99"/>
        <v>54758</v>
      </c>
      <c r="E296" s="150">
        <f t="shared" si="87"/>
        <v>0</v>
      </c>
      <c r="F296" s="150" t="str">
        <f t="shared" si="88"/>
        <v>Y</v>
      </c>
      <c r="G296" s="136">
        <f t="shared" si="89"/>
        <v>0</v>
      </c>
      <c r="H296" s="148">
        <f t="shared" si="93"/>
        <v>0</v>
      </c>
      <c r="I296" s="148">
        <f t="shared" si="100"/>
        <v>0</v>
      </c>
      <c r="J296" s="148">
        <f t="shared" ca="1" si="90"/>
        <v>0</v>
      </c>
      <c r="K296" s="148">
        <f t="shared" ca="1" si="101"/>
        <v>0</v>
      </c>
      <c r="L296" s="148">
        <f t="shared" si="102"/>
        <v>0</v>
      </c>
      <c r="M296" s="148">
        <f t="shared" si="91"/>
        <v>0</v>
      </c>
      <c r="N296" s="148">
        <f t="shared" si="94"/>
        <v>0</v>
      </c>
      <c r="O296" s="148"/>
      <c r="P296" s="148"/>
      <c r="Q296" s="148">
        <f t="shared" si="103"/>
        <v>0</v>
      </c>
      <c r="R296" s="148">
        <f t="shared" si="104"/>
        <v>0</v>
      </c>
      <c r="S296" s="137" t="str">
        <f t="shared" si="92"/>
        <v>Y</v>
      </c>
      <c r="T296" s="275">
        <f t="shared" si="86"/>
        <v>0</v>
      </c>
      <c r="U296" s="275">
        <f t="shared" si="86"/>
        <v>0</v>
      </c>
      <c r="V296" s="275">
        <f t="shared" si="86"/>
        <v>0</v>
      </c>
      <c r="W296" s="275">
        <f t="shared" si="86"/>
        <v>0</v>
      </c>
      <c r="X296" s="275">
        <f t="shared" si="86"/>
        <v>0</v>
      </c>
      <c r="Y296" s="275">
        <f t="shared" si="86"/>
        <v>0</v>
      </c>
      <c r="Z296" s="275">
        <f t="shared" si="86"/>
        <v>0</v>
      </c>
      <c r="AA296" s="275">
        <f t="shared" si="86"/>
        <v>0</v>
      </c>
      <c r="AB296" s="275">
        <f t="shared" si="86"/>
        <v>0</v>
      </c>
      <c r="AC296" s="275">
        <f t="shared" si="86"/>
        <v>0</v>
      </c>
      <c r="AD296" s="275">
        <f t="shared" si="86"/>
        <v>0</v>
      </c>
      <c r="AE296" s="276">
        <f t="shared" si="95"/>
        <v>0</v>
      </c>
    </row>
    <row r="297" spans="1:31">
      <c r="A297" s="133">
        <f t="shared" si="96"/>
        <v>281</v>
      </c>
      <c r="B297" s="134">
        <f t="shared" si="97"/>
        <v>23</v>
      </c>
      <c r="C297" s="134">
        <f t="shared" si="98"/>
        <v>5</v>
      </c>
      <c r="D297" s="135">
        <f t="shared" ca="1" si="99"/>
        <v>54789</v>
      </c>
      <c r="E297" s="150">
        <f t="shared" si="87"/>
        <v>0</v>
      </c>
      <c r="F297" s="150" t="str">
        <f t="shared" si="88"/>
        <v>Y</v>
      </c>
      <c r="G297" s="136">
        <f t="shared" si="89"/>
        <v>0</v>
      </c>
      <c r="H297" s="148">
        <f t="shared" si="93"/>
        <v>0</v>
      </c>
      <c r="I297" s="148">
        <f t="shared" si="100"/>
        <v>0</v>
      </c>
      <c r="J297" s="148">
        <f t="shared" ca="1" si="90"/>
        <v>0</v>
      </c>
      <c r="K297" s="148">
        <f t="shared" ca="1" si="101"/>
        <v>0</v>
      </c>
      <c r="L297" s="148">
        <f t="shared" si="102"/>
        <v>0</v>
      </c>
      <c r="M297" s="148">
        <f t="shared" si="91"/>
        <v>0</v>
      </c>
      <c r="N297" s="148">
        <f t="shared" si="94"/>
        <v>0</v>
      </c>
      <c r="O297" s="148"/>
      <c r="P297" s="148"/>
      <c r="Q297" s="148">
        <f t="shared" si="103"/>
        <v>0</v>
      </c>
      <c r="R297" s="148">
        <f t="shared" si="104"/>
        <v>0</v>
      </c>
      <c r="S297" s="137" t="str">
        <f t="shared" si="92"/>
        <v>Y</v>
      </c>
      <c r="T297" s="275">
        <f t="shared" si="86"/>
        <v>0</v>
      </c>
      <c r="U297" s="275">
        <f t="shared" si="86"/>
        <v>0</v>
      </c>
      <c r="V297" s="275">
        <f t="shared" si="86"/>
        <v>0</v>
      </c>
      <c r="W297" s="275">
        <f t="shared" si="86"/>
        <v>0</v>
      </c>
      <c r="X297" s="275">
        <f t="shared" si="86"/>
        <v>0</v>
      </c>
      <c r="Y297" s="275">
        <f t="shared" si="86"/>
        <v>0</v>
      </c>
      <c r="Z297" s="275">
        <f t="shared" si="86"/>
        <v>0</v>
      </c>
      <c r="AA297" s="275">
        <f t="shared" si="86"/>
        <v>0</v>
      </c>
      <c r="AB297" s="275">
        <f t="shared" si="86"/>
        <v>0</v>
      </c>
      <c r="AC297" s="275">
        <f t="shared" si="86"/>
        <v>0</v>
      </c>
      <c r="AD297" s="275">
        <f t="shared" si="86"/>
        <v>0</v>
      </c>
      <c r="AE297" s="276">
        <f t="shared" si="95"/>
        <v>0</v>
      </c>
    </row>
    <row r="298" spans="1:31">
      <c r="A298" s="133">
        <f t="shared" si="96"/>
        <v>282</v>
      </c>
      <c r="B298" s="134">
        <f t="shared" si="97"/>
        <v>23</v>
      </c>
      <c r="C298" s="134">
        <f t="shared" si="98"/>
        <v>6</v>
      </c>
      <c r="D298" s="135">
        <f t="shared" ca="1" si="99"/>
        <v>54820</v>
      </c>
      <c r="E298" s="150">
        <f t="shared" si="87"/>
        <v>0</v>
      </c>
      <c r="F298" s="150" t="str">
        <f t="shared" si="88"/>
        <v>Y</v>
      </c>
      <c r="G298" s="136">
        <f t="shared" si="89"/>
        <v>0</v>
      </c>
      <c r="H298" s="148">
        <f t="shared" si="93"/>
        <v>0</v>
      </c>
      <c r="I298" s="148">
        <f t="shared" si="100"/>
        <v>0</v>
      </c>
      <c r="J298" s="148">
        <f t="shared" ca="1" si="90"/>
        <v>0</v>
      </c>
      <c r="K298" s="148">
        <f t="shared" ca="1" si="101"/>
        <v>0</v>
      </c>
      <c r="L298" s="148">
        <f t="shared" si="102"/>
        <v>0</v>
      </c>
      <c r="M298" s="148">
        <f t="shared" si="91"/>
        <v>0</v>
      </c>
      <c r="N298" s="148">
        <f t="shared" si="94"/>
        <v>0</v>
      </c>
      <c r="O298" s="148"/>
      <c r="P298" s="148"/>
      <c r="Q298" s="148">
        <f t="shared" si="103"/>
        <v>0</v>
      </c>
      <c r="R298" s="148">
        <f t="shared" si="104"/>
        <v>0</v>
      </c>
      <c r="S298" s="137" t="str">
        <f t="shared" si="92"/>
        <v>Y</v>
      </c>
      <c r="T298" s="275">
        <f t="shared" si="86"/>
        <v>0</v>
      </c>
      <c r="U298" s="275">
        <f t="shared" si="86"/>
        <v>0</v>
      </c>
      <c r="V298" s="275">
        <f t="shared" si="86"/>
        <v>0</v>
      </c>
      <c r="W298" s="275">
        <f t="shared" si="86"/>
        <v>0</v>
      </c>
      <c r="X298" s="275">
        <f t="shared" si="86"/>
        <v>0</v>
      </c>
      <c r="Y298" s="275">
        <f t="shared" si="86"/>
        <v>0</v>
      </c>
      <c r="Z298" s="275">
        <f t="shared" si="86"/>
        <v>0</v>
      </c>
      <c r="AA298" s="275">
        <f t="shared" si="86"/>
        <v>0</v>
      </c>
      <c r="AB298" s="275">
        <f t="shared" si="86"/>
        <v>0</v>
      </c>
      <c r="AC298" s="275">
        <f t="shared" si="86"/>
        <v>0</v>
      </c>
      <c r="AD298" s="275">
        <f t="shared" si="86"/>
        <v>0</v>
      </c>
      <c r="AE298" s="276">
        <f t="shared" si="95"/>
        <v>0</v>
      </c>
    </row>
    <row r="299" spans="1:31">
      <c r="A299" s="133">
        <f t="shared" si="96"/>
        <v>283</v>
      </c>
      <c r="B299" s="134">
        <f t="shared" si="97"/>
        <v>23</v>
      </c>
      <c r="C299" s="134">
        <f t="shared" si="98"/>
        <v>7</v>
      </c>
      <c r="D299" s="135">
        <f t="shared" ca="1" si="99"/>
        <v>54848</v>
      </c>
      <c r="E299" s="150">
        <f t="shared" si="87"/>
        <v>0</v>
      </c>
      <c r="F299" s="150" t="str">
        <f t="shared" si="88"/>
        <v>Y</v>
      </c>
      <c r="G299" s="136">
        <f t="shared" si="89"/>
        <v>0</v>
      </c>
      <c r="H299" s="148">
        <f t="shared" si="93"/>
        <v>0</v>
      </c>
      <c r="I299" s="148">
        <f t="shared" si="100"/>
        <v>0</v>
      </c>
      <c r="J299" s="148">
        <f t="shared" ca="1" si="90"/>
        <v>0</v>
      </c>
      <c r="K299" s="148">
        <f t="shared" ca="1" si="101"/>
        <v>0</v>
      </c>
      <c r="L299" s="148">
        <f t="shared" si="102"/>
        <v>0</v>
      </c>
      <c r="M299" s="148">
        <f t="shared" si="91"/>
        <v>0</v>
      </c>
      <c r="N299" s="148">
        <f t="shared" si="94"/>
        <v>0</v>
      </c>
      <c r="O299" s="148"/>
      <c r="P299" s="148"/>
      <c r="Q299" s="148">
        <f t="shared" si="103"/>
        <v>0</v>
      </c>
      <c r="R299" s="148">
        <f t="shared" si="104"/>
        <v>0</v>
      </c>
      <c r="S299" s="137" t="str">
        <f t="shared" si="92"/>
        <v>Y</v>
      </c>
      <c r="T299" s="275">
        <f t="shared" si="86"/>
        <v>0</v>
      </c>
      <c r="U299" s="275">
        <f t="shared" si="86"/>
        <v>0</v>
      </c>
      <c r="V299" s="275">
        <f t="shared" si="86"/>
        <v>0</v>
      </c>
      <c r="W299" s="275">
        <f t="shared" si="86"/>
        <v>0</v>
      </c>
      <c r="X299" s="275">
        <f t="shared" si="86"/>
        <v>0</v>
      </c>
      <c r="Y299" s="275">
        <f t="shared" si="86"/>
        <v>0</v>
      </c>
      <c r="Z299" s="275">
        <f t="shared" si="86"/>
        <v>0</v>
      </c>
      <c r="AA299" s="275">
        <f t="shared" si="86"/>
        <v>0</v>
      </c>
      <c r="AB299" s="275">
        <f t="shared" si="86"/>
        <v>0</v>
      </c>
      <c r="AC299" s="275">
        <f t="shared" si="86"/>
        <v>0</v>
      </c>
      <c r="AD299" s="275">
        <f t="shared" si="86"/>
        <v>0</v>
      </c>
      <c r="AE299" s="276">
        <f t="shared" si="95"/>
        <v>0</v>
      </c>
    </row>
    <row r="300" spans="1:31">
      <c r="A300" s="133">
        <f t="shared" si="96"/>
        <v>284</v>
      </c>
      <c r="B300" s="134">
        <f t="shared" si="97"/>
        <v>23</v>
      </c>
      <c r="C300" s="134">
        <f t="shared" si="98"/>
        <v>8</v>
      </c>
      <c r="D300" s="135">
        <f t="shared" ca="1" si="99"/>
        <v>54879</v>
      </c>
      <c r="E300" s="150">
        <f t="shared" si="87"/>
        <v>0</v>
      </c>
      <c r="F300" s="150" t="str">
        <f t="shared" si="88"/>
        <v>Y</v>
      </c>
      <c r="G300" s="136">
        <f t="shared" si="89"/>
        <v>0</v>
      </c>
      <c r="H300" s="148">
        <f t="shared" si="93"/>
        <v>0</v>
      </c>
      <c r="I300" s="148">
        <f t="shared" si="100"/>
        <v>0</v>
      </c>
      <c r="J300" s="148">
        <f t="shared" ca="1" si="90"/>
        <v>0</v>
      </c>
      <c r="K300" s="148">
        <f t="shared" ca="1" si="101"/>
        <v>0</v>
      </c>
      <c r="L300" s="148">
        <f t="shared" si="102"/>
        <v>0</v>
      </c>
      <c r="M300" s="148">
        <f t="shared" si="91"/>
        <v>0</v>
      </c>
      <c r="N300" s="148">
        <f t="shared" si="94"/>
        <v>0</v>
      </c>
      <c r="O300" s="148"/>
      <c r="P300" s="148"/>
      <c r="Q300" s="148">
        <f t="shared" si="103"/>
        <v>0</v>
      </c>
      <c r="R300" s="148">
        <f t="shared" si="104"/>
        <v>0</v>
      </c>
      <c r="S300" s="137" t="str">
        <f t="shared" si="92"/>
        <v>Y</v>
      </c>
      <c r="T300" s="275">
        <f t="shared" si="86"/>
        <v>0</v>
      </c>
      <c r="U300" s="275">
        <f t="shared" si="86"/>
        <v>0</v>
      </c>
      <c r="V300" s="275">
        <f t="shared" si="86"/>
        <v>0</v>
      </c>
      <c r="W300" s="275">
        <f t="shared" si="86"/>
        <v>0</v>
      </c>
      <c r="X300" s="275">
        <f t="shared" si="86"/>
        <v>0</v>
      </c>
      <c r="Y300" s="275">
        <f t="shared" si="86"/>
        <v>0</v>
      </c>
      <c r="Z300" s="275">
        <f t="shared" si="86"/>
        <v>0</v>
      </c>
      <c r="AA300" s="275">
        <f t="shared" si="86"/>
        <v>0</v>
      </c>
      <c r="AB300" s="275">
        <f t="shared" si="86"/>
        <v>0</v>
      </c>
      <c r="AC300" s="275">
        <f t="shared" si="86"/>
        <v>0</v>
      </c>
      <c r="AD300" s="275">
        <f t="shared" ref="AD300" si="106">MAX(0,MIN(MAX(0,$M300),AD$7)-AD$6)</f>
        <v>0</v>
      </c>
      <c r="AE300" s="276">
        <f t="shared" si="95"/>
        <v>0</v>
      </c>
    </row>
    <row r="301" spans="1:31">
      <c r="A301" s="133">
        <f t="shared" si="96"/>
        <v>285</v>
      </c>
      <c r="B301" s="134">
        <f t="shared" si="97"/>
        <v>23</v>
      </c>
      <c r="C301" s="134">
        <f t="shared" si="98"/>
        <v>9</v>
      </c>
      <c r="D301" s="135">
        <f t="shared" ca="1" si="99"/>
        <v>54909</v>
      </c>
      <c r="E301" s="150">
        <f t="shared" si="87"/>
        <v>0</v>
      </c>
      <c r="F301" s="150" t="str">
        <f t="shared" si="88"/>
        <v>Y</v>
      </c>
      <c r="G301" s="136">
        <f t="shared" si="89"/>
        <v>0</v>
      </c>
      <c r="H301" s="148">
        <f t="shared" si="93"/>
        <v>0</v>
      </c>
      <c r="I301" s="148">
        <f t="shared" si="100"/>
        <v>0</v>
      </c>
      <c r="J301" s="148">
        <f t="shared" ca="1" si="90"/>
        <v>0</v>
      </c>
      <c r="K301" s="148">
        <f t="shared" ca="1" si="101"/>
        <v>0</v>
      </c>
      <c r="L301" s="148">
        <f t="shared" si="102"/>
        <v>0</v>
      </c>
      <c r="M301" s="148">
        <f t="shared" si="91"/>
        <v>0</v>
      </c>
      <c r="N301" s="148">
        <f t="shared" si="94"/>
        <v>0</v>
      </c>
      <c r="O301" s="148"/>
      <c r="P301" s="148"/>
      <c r="Q301" s="148">
        <f t="shared" si="103"/>
        <v>0</v>
      </c>
      <c r="R301" s="148">
        <f t="shared" si="104"/>
        <v>0</v>
      </c>
      <c r="S301" s="137" t="str">
        <f t="shared" si="92"/>
        <v>Y</v>
      </c>
      <c r="T301" s="275">
        <f t="shared" ref="T301:AD324" si="107">MAX(0,MIN(MAX(0,$M301),T$7)-T$6)</f>
        <v>0</v>
      </c>
      <c r="U301" s="275">
        <f t="shared" si="107"/>
        <v>0</v>
      </c>
      <c r="V301" s="275">
        <f t="shared" si="107"/>
        <v>0</v>
      </c>
      <c r="W301" s="275">
        <f t="shared" si="107"/>
        <v>0</v>
      </c>
      <c r="X301" s="275">
        <f t="shared" si="107"/>
        <v>0</v>
      </c>
      <c r="Y301" s="275">
        <f t="shared" si="107"/>
        <v>0</v>
      </c>
      <c r="Z301" s="275">
        <f t="shared" si="107"/>
        <v>0</v>
      </c>
      <c r="AA301" s="275">
        <f t="shared" si="107"/>
        <v>0</v>
      </c>
      <c r="AB301" s="275">
        <f t="shared" si="107"/>
        <v>0</v>
      </c>
      <c r="AC301" s="275">
        <f t="shared" si="107"/>
        <v>0</v>
      </c>
      <c r="AD301" s="275">
        <f t="shared" si="107"/>
        <v>0</v>
      </c>
      <c r="AE301" s="276">
        <f t="shared" si="95"/>
        <v>0</v>
      </c>
    </row>
    <row r="302" spans="1:31">
      <c r="A302" s="133">
        <f t="shared" si="96"/>
        <v>286</v>
      </c>
      <c r="B302" s="134">
        <f t="shared" si="97"/>
        <v>23</v>
      </c>
      <c r="C302" s="134">
        <f t="shared" si="98"/>
        <v>10</v>
      </c>
      <c r="D302" s="135">
        <f t="shared" ca="1" si="99"/>
        <v>54940</v>
      </c>
      <c r="E302" s="150">
        <f t="shared" si="87"/>
        <v>0</v>
      </c>
      <c r="F302" s="150" t="str">
        <f t="shared" si="88"/>
        <v>Y</v>
      </c>
      <c r="G302" s="136">
        <f t="shared" si="89"/>
        <v>0</v>
      </c>
      <c r="H302" s="148">
        <f t="shared" si="93"/>
        <v>0</v>
      </c>
      <c r="I302" s="148">
        <f t="shared" si="100"/>
        <v>0</v>
      </c>
      <c r="J302" s="148">
        <f t="shared" ca="1" si="90"/>
        <v>0</v>
      </c>
      <c r="K302" s="148">
        <f t="shared" ca="1" si="101"/>
        <v>0</v>
      </c>
      <c r="L302" s="148">
        <f t="shared" si="102"/>
        <v>0</v>
      </c>
      <c r="M302" s="148">
        <f t="shared" si="91"/>
        <v>0</v>
      </c>
      <c r="N302" s="148">
        <f t="shared" si="94"/>
        <v>0</v>
      </c>
      <c r="O302" s="148"/>
      <c r="P302" s="148"/>
      <c r="Q302" s="148">
        <f t="shared" si="103"/>
        <v>0</v>
      </c>
      <c r="R302" s="148">
        <f t="shared" si="104"/>
        <v>0</v>
      </c>
      <c r="S302" s="137" t="str">
        <f t="shared" si="92"/>
        <v>Y</v>
      </c>
      <c r="T302" s="275">
        <f t="shared" si="107"/>
        <v>0</v>
      </c>
      <c r="U302" s="275">
        <f t="shared" si="107"/>
        <v>0</v>
      </c>
      <c r="V302" s="275">
        <f t="shared" si="107"/>
        <v>0</v>
      </c>
      <c r="W302" s="275">
        <f t="shared" si="107"/>
        <v>0</v>
      </c>
      <c r="X302" s="275">
        <f t="shared" si="107"/>
        <v>0</v>
      </c>
      <c r="Y302" s="275">
        <f t="shared" si="107"/>
        <v>0</v>
      </c>
      <c r="Z302" s="275">
        <f t="shared" si="107"/>
        <v>0</v>
      </c>
      <c r="AA302" s="275">
        <f t="shared" si="107"/>
        <v>0</v>
      </c>
      <c r="AB302" s="275">
        <f t="shared" si="107"/>
        <v>0</v>
      </c>
      <c r="AC302" s="275">
        <f t="shared" si="107"/>
        <v>0</v>
      </c>
      <c r="AD302" s="275">
        <f t="shared" si="107"/>
        <v>0</v>
      </c>
      <c r="AE302" s="276">
        <f t="shared" si="95"/>
        <v>0</v>
      </c>
    </row>
    <row r="303" spans="1:31">
      <c r="A303" s="133">
        <f t="shared" si="96"/>
        <v>287</v>
      </c>
      <c r="B303" s="134">
        <f t="shared" si="97"/>
        <v>23</v>
      </c>
      <c r="C303" s="134">
        <f t="shared" si="98"/>
        <v>11</v>
      </c>
      <c r="D303" s="135">
        <f t="shared" ca="1" si="99"/>
        <v>54970</v>
      </c>
      <c r="E303" s="150">
        <f t="shared" si="87"/>
        <v>0</v>
      </c>
      <c r="F303" s="150" t="str">
        <f t="shared" si="88"/>
        <v>Y</v>
      </c>
      <c r="G303" s="136">
        <f t="shared" si="89"/>
        <v>0</v>
      </c>
      <c r="H303" s="148">
        <f t="shared" si="93"/>
        <v>0</v>
      </c>
      <c r="I303" s="148">
        <f t="shared" si="100"/>
        <v>0</v>
      </c>
      <c r="J303" s="148">
        <f t="shared" ca="1" si="90"/>
        <v>0</v>
      </c>
      <c r="K303" s="148">
        <f t="shared" ca="1" si="101"/>
        <v>0</v>
      </c>
      <c r="L303" s="148">
        <f t="shared" si="102"/>
        <v>0</v>
      </c>
      <c r="M303" s="148">
        <f t="shared" si="91"/>
        <v>0</v>
      </c>
      <c r="N303" s="148">
        <f t="shared" si="94"/>
        <v>0</v>
      </c>
      <c r="O303" s="148"/>
      <c r="P303" s="148"/>
      <c r="Q303" s="148">
        <f t="shared" si="103"/>
        <v>0</v>
      </c>
      <c r="R303" s="148">
        <f t="shared" si="104"/>
        <v>0</v>
      </c>
      <c r="S303" s="137" t="str">
        <f t="shared" si="92"/>
        <v>Y</v>
      </c>
      <c r="T303" s="275">
        <f t="shared" si="107"/>
        <v>0</v>
      </c>
      <c r="U303" s="275">
        <f t="shared" si="107"/>
        <v>0</v>
      </c>
      <c r="V303" s="275">
        <f t="shared" si="107"/>
        <v>0</v>
      </c>
      <c r="W303" s="275">
        <f t="shared" si="107"/>
        <v>0</v>
      </c>
      <c r="X303" s="275">
        <f t="shared" si="107"/>
        <v>0</v>
      </c>
      <c r="Y303" s="275">
        <f t="shared" si="107"/>
        <v>0</v>
      </c>
      <c r="Z303" s="275">
        <f t="shared" si="107"/>
        <v>0</v>
      </c>
      <c r="AA303" s="275">
        <f t="shared" si="107"/>
        <v>0</v>
      </c>
      <c r="AB303" s="275">
        <f t="shared" si="107"/>
        <v>0</v>
      </c>
      <c r="AC303" s="275">
        <f t="shared" si="107"/>
        <v>0</v>
      </c>
      <c r="AD303" s="275">
        <f t="shared" si="107"/>
        <v>0</v>
      </c>
      <c r="AE303" s="276">
        <f t="shared" si="95"/>
        <v>0</v>
      </c>
    </row>
    <row r="304" spans="1:31">
      <c r="A304" s="133">
        <f t="shared" si="96"/>
        <v>288</v>
      </c>
      <c r="B304" s="134">
        <f t="shared" si="97"/>
        <v>23</v>
      </c>
      <c r="C304" s="134">
        <f t="shared" si="98"/>
        <v>12</v>
      </c>
      <c r="D304" s="135">
        <f t="shared" ca="1" si="99"/>
        <v>55001</v>
      </c>
      <c r="E304" s="150">
        <f t="shared" si="87"/>
        <v>0</v>
      </c>
      <c r="F304" s="150" t="str">
        <f t="shared" si="88"/>
        <v>Y</v>
      </c>
      <c r="G304" s="136">
        <f t="shared" si="89"/>
        <v>0</v>
      </c>
      <c r="H304" s="148">
        <f t="shared" si="93"/>
        <v>0</v>
      </c>
      <c r="I304" s="148">
        <f t="shared" si="100"/>
        <v>0</v>
      </c>
      <c r="J304" s="148">
        <f t="shared" ca="1" si="90"/>
        <v>0</v>
      </c>
      <c r="K304" s="148">
        <f t="shared" ca="1" si="101"/>
        <v>0</v>
      </c>
      <c r="L304" s="148">
        <f t="shared" si="102"/>
        <v>0</v>
      </c>
      <c r="M304" s="148">
        <f t="shared" si="91"/>
        <v>0</v>
      </c>
      <c r="N304" s="148">
        <f t="shared" si="94"/>
        <v>0</v>
      </c>
      <c r="O304" s="148"/>
      <c r="P304" s="148"/>
      <c r="Q304" s="148">
        <f t="shared" si="103"/>
        <v>0</v>
      </c>
      <c r="R304" s="148">
        <f t="shared" si="104"/>
        <v>0</v>
      </c>
      <c r="S304" s="137" t="str">
        <f t="shared" si="92"/>
        <v>Y</v>
      </c>
      <c r="T304" s="275">
        <f t="shared" si="107"/>
        <v>0</v>
      </c>
      <c r="U304" s="275">
        <f t="shared" si="107"/>
        <v>0</v>
      </c>
      <c r="V304" s="275">
        <f t="shared" si="107"/>
        <v>0</v>
      </c>
      <c r="W304" s="275">
        <f t="shared" si="107"/>
        <v>0</v>
      </c>
      <c r="X304" s="275">
        <f t="shared" si="107"/>
        <v>0</v>
      </c>
      <c r="Y304" s="275">
        <f t="shared" si="107"/>
        <v>0</v>
      </c>
      <c r="Z304" s="275">
        <f t="shared" si="107"/>
        <v>0</v>
      </c>
      <c r="AA304" s="275">
        <f t="shared" si="107"/>
        <v>0</v>
      </c>
      <c r="AB304" s="275">
        <f t="shared" si="107"/>
        <v>0</v>
      </c>
      <c r="AC304" s="275">
        <f t="shared" si="107"/>
        <v>0</v>
      </c>
      <c r="AD304" s="275">
        <f t="shared" si="107"/>
        <v>0</v>
      </c>
      <c r="AE304" s="276">
        <f t="shared" si="95"/>
        <v>0</v>
      </c>
    </row>
    <row r="305" spans="1:31">
      <c r="A305" s="133">
        <f t="shared" si="96"/>
        <v>289</v>
      </c>
      <c r="B305" s="134">
        <f t="shared" si="97"/>
        <v>24</v>
      </c>
      <c r="C305" s="134">
        <f t="shared" si="98"/>
        <v>1</v>
      </c>
      <c r="D305" s="135">
        <f t="shared" ca="1" si="99"/>
        <v>55032</v>
      </c>
      <c r="E305" s="150">
        <f t="shared" si="87"/>
        <v>0</v>
      </c>
      <c r="F305" s="150" t="str">
        <f t="shared" si="88"/>
        <v>Y</v>
      </c>
      <c r="G305" s="136">
        <f t="shared" si="89"/>
        <v>0</v>
      </c>
      <c r="H305" s="148">
        <f t="shared" si="93"/>
        <v>0</v>
      </c>
      <c r="I305" s="148">
        <f t="shared" si="100"/>
        <v>0</v>
      </c>
      <c r="J305" s="148">
        <f t="shared" ca="1" si="90"/>
        <v>0</v>
      </c>
      <c r="K305" s="148">
        <f t="shared" ca="1" si="101"/>
        <v>0</v>
      </c>
      <c r="L305" s="148">
        <f t="shared" si="102"/>
        <v>0</v>
      </c>
      <c r="M305" s="148">
        <f t="shared" si="91"/>
        <v>0</v>
      </c>
      <c r="N305" s="148">
        <f t="shared" si="94"/>
        <v>0</v>
      </c>
      <c r="O305" s="148"/>
      <c r="P305" s="148"/>
      <c r="Q305" s="148">
        <f t="shared" si="103"/>
        <v>0</v>
      </c>
      <c r="R305" s="148">
        <f t="shared" si="104"/>
        <v>0</v>
      </c>
      <c r="S305" s="137" t="str">
        <f t="shared" si="92"/>
        <v>Y</v>
      </c>
      <c r="T305" s="275">
        <f t="shared" si="107"/>
        <v>0</v>
      </c>
      <c r="U305" s="275">
        <f t="shared" si="107"/>
        <v>0</v>
      </c>
      <c r="V305" s="275">
        <f t="shared" si="107"/>
        <v>0</v>
      </c>
      <c r="W305" s="275">
        <f t="shared" si="107"/>
        <v>0</v>
      </c>
      <c r="X305" s="275">
        <f t="shared" si="107"/>
        <v>0</v>
      </c>
      <c r="Y305" s="275">
        <f t="shared" si="107"/>
        <v>0</v>
      </c>
      <c r="Z305" s="275">
        <f t="shared" si="107"/>
        <v>0</v>
      </c>
      <c r="AA305" s="275">
        <f t="shared" si="107"/>
        <v>0</v>
      </c>
      <c r="AB305" s="275">
        <f t="shared" si="107"/>
        <v>0</v>
      </c>
      <c r="AC305" s="275">
        <f t="shared" si="107"/>
        <v>0</v>
      </c>
      <c r="AD305" s="275">
        <f t="shared" si="107"/>
        <v>0</v>
      </c>
      <c r="AE305" s="276">
        <f t="shared" si="95"/>
        <v>0</v>
      </c>
    </row>
    <row r="306" spans="1:31">
      <c r="A306" s="133">
        <f t="shared" si="96"/>
        <v>290</v>
      </c>
      <c r="B306" s="134">
        <f t="shared" si="97"/>
        <v>24</v>
      </c>
      <c r="C306" s="134">
        <f t="shared" si="98"/>
        <v>2</v>
      </c>
      <c r="D306" s="135">
        <f t="shared" ca="1" si="99"/>
        <v>55062</v>
      </c>
      <c r="E306" s="150">
        <f t="shared" si="87"/>
        <v>0</v>
      </c>
      <c r="F306" s="150" t="str">
        <f t="shared" si="88"/>
        <v>Y</v>
      </c>
      <c r="G306" s="136">
        <f t="shared" si="89"/>
        <v>0</v>
      </c>
      <c r="H306" s="148">
        <f t="shared" si="93"/>
        <v>0</v>
      </c>
      <c r="I306" s="148">
        <f t="shared" si="100"/>
        <v>0</v>
      </c>
      <c r="J306" s="148">
        <f t="shared" ca="1" si="90"/>
        <v>0</v>
      </c>
      <c r="K306" s="148">
        <f t="shared" ca="1" si="101"/>
        <v>0</v>
      </c>
      <c r="L306" s="148">
        <f t="shared" si="102"/>
        <v>0</v>
      </c>
      <c r="M306" s="148">
        <f t="shared" si="91"/>
        <v>0</v>
      </c>
      <c r="N306" s="148">
        <f t="shared" si="94"/>
        <v>0</v>
      </c>
      <c r="O306" s="148"/>
      <c r="P306" s="148"/>
      <c r="Q306" s="148">
        <f t="shared" si="103"/>
        <v>0</v>
      </c>
      <c r="R306" s="148">
        <f t="shared" si="104"/>
        <v>0</v>
      </c>
      <c r="S306" s="137" t="str">
        <f t="shared" si="92"/>
        <v>Y</v>
      </c>
      <c r="T306" s="275">
        <f t="shared" si="107"/>
        <v>0</v>
      </c>
      <c r="U306" s="275">
        <f t="shared" si="107"/>
        <v>0</v>
      </c>
      <c r="V306" s="275">
        <f t="shared" si="107"/>
        <v>0</v>
      </c>
      <c r="W306" s="275">
        <f t="shared" si="107"/>
        <v>0</v>
      </c>
      <c r="X306" s="275">
        <f t="shared" si="107"/>
        <v>0</v>
      </c>
      <c r="Y306" s="275">
        <f t="shared" si="107"/>
        <v>0</v>
      </c>
      <c r="Z306" s="275">
        <f t="shared" si="107"/>
        <v>0</v>
      </c>
      <c r="AA306" s="275">
        <f t="shared" si="107"/>
        <v>0</v>
      </c>
      <c r="AB306" s="275">
        <f t="shared" si="107"/>
        <v>0</v>
      </c>
      <c r="AC306" s="275">
        <f t="shared" si="107"/>
        <v>0</v>
      </c>
      <c r="AD306" s="275">
        <f t="shared" si="107"/>
        <v>0</v>
      </c>
      <c r="AE306" s="276">
        <f t="shared" si="95"/>
        <v>0</v>
      </c>
    </row>
    <row r="307" spans="1:31">
      <c r="A307" s="133">
        <f t="shared" si="96"/>
        <v>291</v>
      </c>
      <c r="B307" s="134">
        <f t="shared" si="97"/>
        <v>24</v>
      </c>
      <c r="C307" s="134">
        <f t="shared" si="98"/>
        <v>3</v>
      </c>
      <c r="D307" s="135">
        <f t="shared" ca="1" si="99"/>
        <v>55093</v>
      </c>
      <c r="E307" s="150">
        <f t="shared" si="87"/>
        <v>0</v>
      </c>
      <c r="F307" s="150" t="str">
        <f t="shared" si="88"/>
        <v>Y</v>
      </c>
      <c r="G307" s="136">
        <f t="shared" si="89"/>
        <v>0</v>
      </c>
      <c r="H307" s="148">
        <f t="shared" si="93"/>
        <v>0</v>
      </c>
      <c r="I307" s="148">
        <f t="shared" si="100"/>
        <v>0</v>
      </c>
      <c r="J307" s="148">
        <f t="shared" ca="1" si="90"/>
        <v>0</v>
      </c>
      <c r="K307" s="148">
        <f t="shared" ca="1" si="101"/>
        <v>0</v>
      </c>
      <c r="L307" s="148">
        <f t="shared" si="102"/>
        <v>0</v>
      </c>
      <c r="M307" s="148">
        <f t="shared" si="91"/>
        <v>0</v>
      </c>
      <c r="N307" s="148">
        <f t="shared" si="94"/>
        <v>0</v>
      </c>
      <c r="O307" s="148"/>
      <c r="P307" s="148"/>
      <c r="Q307" s="148">
        <f t="shared" si="103"/>
        <v>0</v>
      </c>
      <c r="R307" s="148">
        <f t="shared" si="104"/>
        <v>0</v>
      </c>
      <c r="S307" s="137" t="str">
        <f t="shared" si="92"/>
        <v>Y</v>
      </c>
      <c r="T307" s="275">
        <f t="shared" si="107"/>
        <v>0</v>
      </c>
      <c r="U307" s="275">
        <f t="shared" si="107"/>
        <v>0</v>
      </c>
      <c r="V307" s="275">
        <f t="shared" si="107"/>
        <v>0</v>
      </c>
      <c r="W307" s="275">
        <f t="shared" si="107"/>
        <v>0</v>
      </c>
      <c r="X307" s="275">
        <f t="shared" si="107"/>
        <v>0</v>
      </c>
      <c r="Y307" s="275">
        <f t="shared" si="107"/>
        <v>0</v>
      </c>
      <c r="Z307" s="275">
        <f t="shared" si="107"/>
        <v>0</v>
      </c>
      <c r="AA307" s="275">
        <f t="shared" si="107"/>
        <v>0</v>
      </c>
      <c r="AB307" s="275">
        <f t="shared" si="107"/>
        <v>0</v>
      </c>
      <c r="AC307" s="275">
        <f t="shared" si="107"/>
        <v>0</v>
      </c>
      <c r="AD307" s="275">
        <f t="shared" si="107"/>
        <v>0</v>
      </c>
      <c r="AE307" s="276">
        <f t="shared" si="95"/>
        <v>0</v>
      </c>
    </row>
    <row r="308" spans="1:31">
      <c r="A308" s="133">
        <f t="shared" si="96"/>
        <v>292</v>
      </c>
      <c r="B308" s="134">
        <f t="shared" si="97"/>
        <v>24</v>
      </c>
      <c r="C308" s="134">
        <f t="shared" si="98"/>
        <v>4</v>
      </c>
      <c r="D308" s="135">
        <f t="shared" ca="1" si="99"/>
        <v>55123</v>
      </c>
      <c r="E308" s="150">
        <f t="shared" si="87"/>
        <v>0</v>
      </c>
      <c r="F308" s="150" t="str">
        <f t="shared" si="88"/>
        <v>Y</v>
      </c>
      <c r="G308" s="136">
        <f t="shared" si="89"/>
        <v>0</v>
      </c>
      <c r="H308" s="148">
        <f t="shared" si="93"/>
        <v>0</v>
      </c>
      <c r="I308" s="148">
        <f t="shared" si="100"/>
        <v>0</v>
      </c>
      <c r="J308" s="148">
        <f t="shared" ca="1" si="90"/>
        <v>0</v>
      </c>
      <c r="K308" s="148">
        <f t="shared" ca="1" si="101"/>
        <v>0</v>
      </c>
      <c r="L308" s="148">
        <f t="shared" si="102"/>
        <v>0</v>
      </c>
      <c r="M308" s="148">
        <f t="shared" si="91"/>
        <v>0</v>
      </c>
      <c r="N308" s="148">
        <f t="shared" si="94"/>
        <v>0</v>
      </c>
      <c r="O308" s="148"/>
      <c r="P308" s="148"/>
      <c r="Q308" s="148">
        <f t="shared" si="103"/>
        <v>0</v>
      </c>
      <c r="R308" s="148">
        <f t="shared" si="104"/>
        <v>0</v>
      </c>
      <c r="S308" s="137" t="str">
        <f t="shared" si="92"/>
        <v>Y</v>
      </c>
      <c r="T308" s="275">
        <f t="shared" si="107"/>
        <v>0</v>
      </c>
      <c r="U308" s="275">
        <f t="shared" si="107"/>
        <v>0</v>
      </c>
      <c r="V308" s="275">
        <f t="shared" si="107"/>
        <v>0</v>
      </c>
      <c r="W308" s="275">
        <f t="shared" si="107"/>
        <v>0</v>
      </c>
      <c r="X308" s="275">
        <f t="shared" si="107"/>
        <v>0</v>
      </c>
      <c r="Y308" s="275">
        <f t="shared" si="107"/>
        <v>0</v>
      </c>
      <c r="Z308" s="275">
        <f t="shared" si="107"/>
        <v>0</v>
      </c>
      <c r="AA308" s="275">
        <f t="shared" si="107"/>
        <v>0</v>
      </c>
      <c r="AB308" s="275">
        <f t="shared" si="107"/>
        <v>0</v>
      </c>
      <c r="AC308" s="275">
        <f t="shared" si="107"/>
        <v>0</v>
      </c>
      <c r="AD308" s="275">
        <f t="shared" si="107"/>
        <v>0</v>
      </c>
      <c r="AE308" s="276">
        <f t="shared" si="95"/>
        <v>0</v>
      </c>
    </row>
    <row r="309" spans="1:31">
      <c r="A309" s="133">
        <f t="shared" si="96"/>
        <v>293</v>
      </c>
      <c r="B309" s="134">
        <f t="shared" si="97"/>
        <v>24</v>
      </c>
      <c r="C309" s="134">
        <f t="shared" si="98"/>
        <v>5</v>
      </c>
      <c r="D309" s="135">
        <f t="shared" ca="1" si="99"/>
        <v>55154</v>
      </c>
      <c r="E309" s="150">
        <f t="shared" si="87"/>
        <v>0</v>
      </c>
      <c r="F309" s="150" t="str">
        <f t="shared" si="88"/>
        <v>Y</v>
      </c>
      <c r="G309" s="136">
        <f t="shared" si="89"/>
        <v>0</v>
      </c>
      <c r="H309" s="148">
        <f t="shared" si="93"/>
        <v>0</v>
      </c>
      <c r="I309" s="148">
        <f t="shared" si="100"/>
        <v>0</v>
      </c>
      <c r="J309" s="148">
        <f t="shared" ca="1" si="90"/>
        <v>0</v>
      </c>
      <c r="K309" s="148">
        <f t="shared" ca="1" si="101"/>
        <v>0</v>
      </c>
      <c r="L309" s="148">
        <f t="shared" si="102"/>
        <v>0</v>
      </c>
      <c r="M309" s="148">
        <f t="shared" si="91"/>
        <v>0</v>
      </c>
      <c r="N309" s="148">
        <f t="shared" si="94"/>
        <v>0</v>
      </c>
      <c r="O309" s="148"/>
      <c r="P309" s="148"/>
      <c r="Q309" s="148">
        <f t="shared" si="103"/>
        <v>0</v>
      </c>
      <c r="R309" s="148">
        <f t="shared" si="104"/>
        <v>0</v>
      </c>
      <c r="S309" s="137" t="str">
        <f t="shared" si="92"/>
        <v>Y</v>
      </c>
      <c r="T309" s="275">
        <f t="shared" si="107"/>
        <v>0</v>
      </c>
      <c r="U309" s="275">
        <f t="shared" si="107"/>
        <v>0</v>
      </c>
      <c r="V309" s="275">
        <f t="shared" si="107"/>
        <v>0</v>
      </c>
      <c r="W309" s="275">
        <f t="shared" si="107"/>
        <v>0</v>
      </c>
      <c r="X309" s="275">
        <f t="shared" si="107"/>
        <v>0</v>
      </c>
      <c r="Y309" s="275">
        <f t="shared" si="107"/>
        <v>0</v>
      </c>
      <c r="Z309" s="275">
        <f t="shared" si="107"/>
        <v>0</v>
      </c>
      <c r="AA309" s="275">
        <f t="shared" si="107"/>
        <v>0</v>
      </c>
      <c r="AB309" s="275">
        <f t="shared" si="107"/>
        <v>0</v>
      </c>
      <c r="AC309" s="275">
        <f t="shared" si="107"/>
        <v>0</v>
      </c>
      <c r="AD309" s="275">
        <f t="shared" si="107"/>
        <v>0</v>
      </c>
      <c r="AE309" s="276">
        <f t="shared" si="95"/>
        <v>0</v>
      </c>
    </row>
    <row r="310" spans="1:31">
      <c r="A310" s="133">
        <f t="shared" si="96"/>
        <v>294</v>
      </c>
      <c r="B310" s="134">
        <f t="shared" si="97"/>
        <v>24</v>
      </c>
      <c r="C310" s="134">
        <f t="shared" si="98"/>
        <v>6</v>
      </c>
      <c r="D310" s="135">
        <f t="shared" ca="1" si="99"/>
        <v>55185</v>
      </c>
      <c r="E310" s="150">
        <f t="shared" si="87"/>
        <v>0</v>
      </c>
      <c r="F310" s="150" t="str">
        <f t="shared" si="88"/>
        <v>Y</v>
      </c>
      <c r="G310" s="136">
        <f t="shared" si="89"/>
        <v>0</v>
      </c>
      <c r="H310" s="148">
        <f t="shared" si="93"/>
        <v>0</v>
      </c>
      <c r="I310" s="148">
        <f t="shared" si="100"/>
        <v>0</v>
      </c>
      <c r="J310" s="148">
        <f t="shared" ca="1" si="90"/>
        <v>0</v>
      </c>
      <c r="K310" s="148">
        <f t="shared" ca="1" si="101"/>
        <v>0</v>
      </c>
      <c r="L310" s="148">
        <f t="shared" si="102"/>
        <v>0</v>
      </c>
      <c r="M310" s="148">
        <f t="shared" si="91"/>
        <v>0</v>
      </c>
      <c r="N310" s="148">
        <f t="shared" si="94"/>
        <v>0</v>
      </c>
      <c r="O310" s="148"/>
      <c r="P310" s="148"/>
      <c r="Q310" s="148">
        <f t="shared" si="103"/>
        <v>0</v>
      </c>
      <c r="R310" s="148">
        <f t="shared" si="104"/>
        <v>0</v>
      </c>
      <c r="S310" s="137" t="str">
        <f t="shared" si="92"/>
        <v>Y</v>
      </c>
      <c r="T310" s="275">
        <f t="shared" si="107"/>
        <v>0</v>
      </c>
      <c r="U310" s="275">
        <f t="shared" si="107"/>
        <v>0</v>
      </c>
      <c r="V310" s="275">
        <f t="shared" si="107"/>
        <v>0</v>
      </c>
      <c r="W310" s="275">
        <f t="shared" si="107"/>
        <v>0</v>
      </c>
      <c r="X310" s="275">
        <f t="shared" si="107"/>
        <v>0</v>
      </c>
      <c r="Y310" s="275">
        <f t="shared" si="107"/>
        <v>0</v>
      </c>
      <c r="Z310" s="275">
        <f t="shared" si="107"/>
        <v>0</v>
      </c>
      <c r="AA310" s="275">
        <f t="shared" si="107"/>
        <v>0</v>
      </c>
      <c r="AB310" s="275">
        <f t="shared" si="107"/>
        <v>0</v>
      </c>
      <c r="AC310" s="275">
        <f t="shared" si="107"/>
        <v>0</v>
      </c>
      <c r="AD310" s="275">
        <f t="shared" si="107"/>
        <v>0</v>
      </c>
      <c r="AE310" s="276">
        <f t="shared" si="95"/>
        <v>0</v>
      </c>
    </row>
    <row r="311" spans="1:31">
      <c r="A311" s="133">
        <f t="shared" si="96"/>
        <v>295</v>
      </c>
      <c r="B311" s="134">
        <f t="shared" si="97"/>
        <v>24</v>
      </c>
      <c r="C311" s="134">
        <f t="shared" si="98"/>
        <v>7</v>
      </c>
      <c r="D311" s="135">
        <f t="shared" ca="1" si="99"/>
        <v>55213</v>
      </c>
      <c r="E311" s="150">
        <f t="shared" si="87"/>
        <v>0</v>
      </c>
      <c r="F311" s="150" t="str">
        <f t="shared" si="88"/>
        <v>Y</v>
      </c>
      <c r="G311" s="136">
        <f t="shared" si="89"/>
        <v>0</v>
      </c>
      <c r="H311" s="148">
        <f t="shared" si="93"/>
        <v>0</v>
      </c>
      <c r="I311" s="148">
        <f t="shared" si="100"/>
        <v>0</v>
      </c>
      <c r="J311" s="148">
        <f t="shared" ca="1" si="90"/>
        <v>0</v>
      </c>
      <c r="K311" s="148">
        <f t="shared" ca="1" si="101"/>
        <v>0</v>
      </c>
      <c r="L311" s="148">
        <f t="shared" si="102"/>
        <v>0</v>
      </c>
      <c r="M311" s="148">
        <f t="shared" si="91"/>
        <v>0</v>
      </c>
      <c r="N311" s="148">
        <f t="shared" si="94"/>
        <v>0</v>
      </c>
      <c r="O311" s="148"/>
      <c r="P311" s="148"/>
      <c r="Q311" s="148">
        <f t="shared" si="103"/>
        <v>0</v>
      </c>
      <c r="R311" s="148">
        <f t="shared" si="104"/>
        <v>0</v>
      </c>
      <c r="S311" s="137" t="str">
        <f t="shared" si="92"/>
        <v>Y</v>
      </c>
      <c r="T311" s="275">
        <f t="shared" si="107"/>
        <v>0</v>
      </c>
      <c r="U311" s="275">
        <f t="shared" si="107"/>
        <v>0</v>
      </c>
      <c r="V311" s="275">
        <f t="shared" si="107"/>
        <v>0</v>
      </c>
      <c r="W311" s="275">
        <f t="shared" si="107"/>
        <v>0</v>
      </c>
      <c r="X311" s="275">
        <f t="shared" si="107"/>
        <v>0</v>
      </c>
      <c r="Y311" s="275">
        <f t="shared" si="107"/>
        <v>0</v>
      </c>
      <c r="Z311" s="275">
        <f t="shared" si="107"/>
        <v>0</v>
      </c>
      <c r="AA311" s="275">
        <f t="shared" si="107"/>
        <v>0</v>
      </c>
      <c r="AB311" s="275">
        <f t="shared" si="107"/>
        <v>0</v>
      </c>
      <c r="AC311" s="275">
        <f t="shared" si="107"/>
        <v>0</v>
      </c>
      <c r="AD311" s="275">
        <f t="shared" si="107"/>
        <v>0</v>
      </c>
      <c r="AE311" s="276">
        <f t="shared" si="95"/>
        <v>0</v>
      </c>
    </row>
    <row r="312" spans="1:31">
      <c r="A312" s="133">
        <f t="shared" si="96"/>
        <v>296</v>
      </c>
      <c r="B312" s="134">
        <f t="shared" si="97"/>
        <v>24</v>
      </c>
      <c r="C312" s="134">
        <f t="shared" si="98"/>
        <v>8</v>
      </c>
      <c r="D312" s="135">
        <f t="shared" ca="1" si="99"/>
        <v>55244</v>
      </c>
      <c r="E312" s="150">
        <f t="shared" si="87"/>
        <v>0</v>
      </c>
      <c r="F312" s="150" t="str">
        <f t="shared" si="88"/>
        <v>Y</v>
      </c>
      <c r="G312" s="136">
        <f t="shared" si="89"/>
        <v>0</v>
      </c>
      <c r="H312" s="148">
        <f t="shared" si="93"/>
        <v>0</v>
      </c>
      <c r="I312" s="148">
        <f t="shared" si="100"/>
        <v>0</v>
      </c>
      <c r="J312" s="148">
        <f t="shared" ca="1" si="90"/>
        <v>0</v>
      </c>
      <c r="K312" s="148">
        <f t="shared" ca="1" si="101"/>
        <v>0</v>
      </c>
      <c r="L312" s="148">
        <f t="shared" si="102"/>
        <v>0</v>
      </c>
      <c r="M312" s="148">
        <f t="shared" si="91"/>
        <v>0</v>
      </c>
      <c r="N312" s="148">
        <f t="shared" si="94"/>
        <v>0</v>
      </c>
      <c r="O312" s="148"/>
      <c r="P312" s="148"/>
      <c r="Q312" s="148">
        <f t="shared" si="103"/>
        <v>0</v>
      </c>
      <c r="R312" s="148">
        <f t="shared" si="104"/>
        <v>0</v>
      </c>
      <c r="S312" s="137" t="str">
        <f t="shared" si="92"/>
        <v>Y</v>
      </c>
      <c r="T312" s="275">
        <f t="shared" si="107"/>
        <v>0</v>
      </c>
      <c r="U312" s="275">
        <f t="shared" si="107"/>
        <v>0</v>
      </c>
      <c r="V312" s="275">
        <f t="shared" si="107"/>
        <v>0</v>
      </c>
      <c r="W312" s="275">
        <f t="shared" si="107"/>
        <v>0</v>
      </c>
      <c r="X312" s="275">
        <f t="shared" si="107"/>
        <v>0</v>
      </c>
      <c r="Y312" s="275">
        <f t="shared" si="107"/>
        <v>0</v>
      </c>
      <c r="Z312" s="275">
        <f t="shared" si="107"/>
        <v>0</v>
      </c>
      <c r="AA312" s="275">
        <f t="shared" si="107"/>
        <v>0</v>
      </c>
      <c r="AB312" s="275">
        <f t="shared" si="107"/>
        <v>0</v>
      </c>
      <c r="AC312" s="275">
        <f t="shared" si="107"/>
        <v>0</v>
      </c>
      <c r="AD312" s="275">
        <f t="shared" si="107"/>
        <v>0</v>
      </c>
      <c r="AE312" s="276">
        <f t="shared" si="95"/>
        <v>0</v>
      </c>
    </row>
    <row r="313" spans="1:31">
      <c r="A313" s="133">
        <f t="shared" si="96"/>
        <v>297</v>
      </c>
      <c r="B313" s="134">
        <f t="shared" si="97"/>
        <v>24</v>
      </c>
      <c r="C313" s="134">
        <f t="shared" si="98"/>
        <v>9</v>
      </c>
      <c r="D313" s="135">
        <f t="shared" ca="1" si="99"/>
        <v>55274</v>
      </c>
      <c r="E313" s="150">
        <f t="shared" si="87"/>
        <v>0</v>
      </c>
      <c r="F313" s="150" t="str">
        <f t="shared" si="88"/>
        <v>Y</v>
      </c>
      <c r="G313" s="136">
        <f t="shared" si="89"/>
        <v>0</v>
      </c>
      <c r="H313" s="148">
        <f t="shared" si="93"/>
        <v>0</v>
      </c>
      <c r="I313" s="148">
        <f t="shared" si="100"/>
        <v>0</v>
      </c>
      <c r="J313" s="148">
        <f t="shared" ca="1" si="90"/>
        <v>0</v>
      </c>
      <c r="K313" s="148">
        <f t="shared" ca="1" si="101"/>
        <v>0</v>
      </c>
      <c r="L313" s="148">
        <f t="shared" si="102"/>
        <v>0</v>
      </c>
      <c r="M313" s="148">
        <f t="shared" si="91"/>
        <v>0</v>
      </c>
      <c r="N313" s="148">
        <f t="shared" si="94"/>
        <v>0</v>
      </c>
      <c r="O313" s="148"/>
      <c r="P313" s="148"/>
      <c r="Q313" s="148">
        <f t="shared" si="103"/>
        <v>0</v>
      </c>
      <c r="R313" s="148">
        <f t="shared" si="104"/>
        <v>0</v>
      </c>
      <c r="S313" s="137" t="str">
        <f t="shared" si="92"/>
        <v>Y</v>
      </c>
      <c r="T313" s="275">
        <f t="shared" si="107"/>
        <v>0</v>
      </c>
      <c r="U313" s="275">
        <f t="shared" si="107"/>
        <v>0</v>
      </c>
      <c r="V313" s="275">
        <f t="shared" si="107"/>
        <v>0</v>
      </c>
      <c r="W313" s="275">
        <f t="shared" si="107"/>
        <v>0</v>
      </c>
      <c r="X313" s="275">
        <f t="shared" si="107"/>
        <v>0</v>
      </c>
      <c r="Y313" s="275">
        <f t="shared" si="107"/>
        <v>0</v>
      </c>
      <c r="Z313" s="275">
        <f t="shared" si="107"/>
        <v>0</v>
      </c>
      <c r="AA313" s="275">
        <f t="shared" si="107"/>
        <v>0</v>
      </c>
      <c r="AB313" s="275">
        <f t="shared" si="107"/>
        <v>0</v>
      </c>
      <c r="AC313" s="275">
        <f t="shared" si="107"/>
        <v>0</v>
      </c>
      <c r="AD313" s="275">
        <f t="shared" si="107"/>
        <v>0</v>
      </c>
      <c r="AE313" s="276">
        <f t="shared" si="95"/>
        <v>0</v>
      </c>
    </row>
    <row r="314" spans="1:31">
      <c r="A314" s="133">
        <f t="shared" si="96"/>
        <v>298</v>
      </c>
      <c r="B314" s="134">
        <f t="shared" si="97"/>
        <v>24</v>
      </c>
      <c r="C314" s="134">
        <f t="shared" si="98"/>
        <v>10</v>
      </c>
      <c r="D314" s="135">
        <f t="shared" ca="1" si="99"/>
        <v>55305</v>
      </c>
      <c r="E314" s="150">
        <f t="shared" si="87"/>
        <v>0</v>
      </c>
      <c r="F314" s="150" t="str">
        <f t="shared" si="88"/>
        <v>Y</v>
      </c>
      <c r="G314" s="136">
        <f t="shared" si="89"/>
        <v>0</v>
      </c>
      <c r="H314" s="148">
        <f t="shared" si="93"/>
        <v>0</v>
      </c>
      <c r="I314" s="148">
        <f t="shared" si="100"/>
        <v>0</v>
      </c>
      <c r="J314" s="148">
        <f t="shared" ca="1" si="90"/>
        <v>0</v>
      </c>
      <c r="K314" s="148">
        <f t="shared" ca="1" si="101"/>
        <v>0</v>
      </c>
      <c r="L314" s="148">
        <f t="shared" si="102"/>
        <v>0</v>
      </c>
      <c r="M314" s="148">
        <f t="shared" si="91"/>
        <v>0</v>
      </c>
      <c r="N314" s="148">
        <f t="shared" si="94"/>
        <v>0</v>
      </c>
      <c r="O314" s="148"/>
      <c r="P314" s="148"/>
      <c r="Q314" s="148">
        <f t="shared" si="103"/>
        <v>0</v>
      </c>
      <c r="R314" s="148">
        <f t="shared" si="104"/>
        <v>0</v>
      </c>
      <c r="S314" s="137" t="str">
        <f t="shared" si="92"/>
        <v>Y</v>
      </c>
      <c r="T314" s="275">
        <f t="shared" si="107"/>
        <v>0</v>
      </c>
      <c r="U314" s="275">
        <f t="shared" si="107"/>
        <v>0</v>
      </c>
      <c r="V314" s="275">
        <f t="shared" si="107"/>
        <v>0</v>
      </c>
      <c r="W314" s="275">
        <f t="shared" si="107"/>
        <v>0</v>
      </c>
      <c r="X314" s="275">
        <f t="shared" si="107"/>
        <v>0</v>
      </c>
      <c r="Y314" s="275">
        <f t="shared" si="107"/>
        <v>0</v>
      </c>
      <c r="Z314" s="275">
        <f t="shared" si="107"/>
        <v>0</v>
      </c>
      <c r="AA314" s="275">
        <f t="shared" si="107"/>
        <v>0</v>
      </c>
      <c r="AB314" s="275">
        <f t="shared" si="107"/>
        <v>0</v>
      </c>
      <c r="AC314" s="275">
        <f t="shared" si="107"/>
        <v>0</v>
      </c>
      <c r="AD314" s="275">
        <f t="shared" si="107"/>
        <v>0</v>
      </c>
      <c r="AE314" s="276">
        <f t="shared" si="95"/>
        <v>0</v>
      </c>
    </row>
    <row r="315" spans="1:31">
      <c r="A315" s="133">
        <f t="shared" si="96"/>
        <v>299</v>
      </c>
      <c r="B315" s="134">
        <f t="shared" si="97"/>
        <v>24</v>
      </c>
      <c r="C315" s="134">
        <f t="shared" si="98"/>
        <v>11</v>
      </c>
      <c r="D315" s="135">
        <f t="shared" ca="1" si="99"/>
        <v>55335</v>
      </c>
      <c r="E315" s="150">
        <f t="shared" si="87"/>
        <v>0</v>
      </c>
      <c r="F315" s="150" t="str">
        <f t="shared" si="88"/>
        <v>Y</v>
      </c>
      <c r="G315" s="136">
        <f t="shared" si="89"/>
        <v>0</v>
      </c>
      <c r="H315" s="148">
        <f t="shared" si="93"/>
        <v>0</v>
      </c>
      <c r="I315" s="148">
        <f t="shared" si="100"/>
        <v>0</v>
      </c>
      <c r="J315" s="148">
        <f t="shared" ca="1" si="90"/>
        <v>0</v>
      </c>
      <c r="K315" s="148">
        <f t="shared" ca="1" si="101"/>
        <v>0</v>
      </c>
      <c r="L315" s="148">
        <f t="shared" si="102"/>
        <v>0</v>
      </c>
      <c r="M315" s="148">
        <f t="shared" si="91"/>
        <v>0</v>
      </c>
      <c r="N315" s="148">
        <f t="shared" si="94"/>
        <v>0</v>
      </c>
      <c r="O315" s="148"/>
      <c r="P315" s="148"/>
      <c r="Q315" s="148">
        <f t="shared" si="103"/>
        <v>0</v>
      </c>
      <c r="R315" s="148">
        <f t="shared" si="104"/>
        <v>0</v>
      </c>
      <c r="S315" s="137" t="str">
        <f t="shared" si="92"/>
        <v>Y</v>
      </c>
      <c r="T315" s="275">
        <f t="shared" si="107"/>
        <v>0</v>
      </c>
      <c r="U315" s="275">
        <f t="shared" si="107"/>
        <v>0</v>
      </c>
      <c r="V315" s="275">
        <f t="shared" si="107"/>
        <v>0</v>
      </c>
      <c r="W315" s="275">
        <f t="shared" si="107"/>
        <v>0</v>
      </c>
      <c r="X315" s="275">
        <f t="shared" si="107"/>
        <v>0</v>
      </c>
      <c r="Y315" s="275">
        <f t="shared" si="107"/>
        <v>0</v>
      </c>
      <c r="Z315" s="275">
        <f t="shared" si="107"/>
        <v>0</v>
      </c>
      <c r="AA315" s="275">
        <f t="shared" si="107"/>
        <v>0</v>
      </c>
      <c r="AB315" s="275">
        <f t="shared" si="107"/>
        <v>0</v>
      </c>
      <c r="AC315" s="275">
        <f t="shared" si="107"/>
        <v>0</v>
      </c>
      <c r="AD315" s="275">
        <f t="shared" si="107"/>
        <v>0</v>
      </c>
      <c r="AE315" s="276">
        <f t="shared" si="95"/>
        <v>0</v>
      </c>
    </row>
    <row r="316" spans="1:31">
      <c r="A316" s="133">
        <f t="shared" si="96"/>
        <v>300</v>
      </c>
      <c r="B316" s="134">
        <f t="shared" si="97"/>
        <v>24</v>
      </c>
      <c r="C316" s="134">
        <f t="shared" si="98"/>
        <v>12</v>
      </c>
      <c r="D316" s="135">
        <f t="shared" ca="1" si="99"/>
        <v>55366</v>
      </c>
      <c r="E316" s="150">
        <f t="shared" si="87"/>
        <v>0</v>
      </c>
      <c r="F316" s="150" t="str">
        <f t="shared" si="88"/>
        <v>Y</v>
      </c>
      <c r="G316" s="136">
        <f t="shared" si="89"/>
        <v>0</v>
      </c>
      <c r="H316" s="148">
        <f t="shared" si="93"/>
        <v>0</v>
      </c>
      <c r="I316" s="148">
        <f t="shared" si="100"/>
        <v>0</v>
      </c>
      <c r="J316" s="148">
        <f t="shared" ca="1" si="90"/>
        <v>0</v>
      </c>
      <c r="K316" s="148">
        <f t="shared" ca="1" si="101"/>
        <v>0</v>
      </c>
      <c r="L316" s="148">
        <f t="shared" si="102"/>
        <v>0</v>
      </c>
      <c r="M316" s="148">
        <f t="shared" si="91"/>
        <v>0</v>
      </c>
      <c r="N316" s="148">
        <f t="shared" si="94"/>
        <v>0</v>
      </c>
      <c r="O316" s="148"/>
      <c r="P316" s="148"/>
      <c r="Q316" s="148">
        <f t="shared" si="103"/>
        <v>0</v>
      </c>
      <c r="R316" s="148">
        <f t="shared" si="104"/>
        <v>0</v>
      </c>
      <c r="S316" s="137" t="str">
        <f t="shared" si="92"/>
        <v>Y</v>
      </c>
      <c r="T316" s="275">
        <f t="shared" si="107"/>
        <v>0</v>
      </c>
      <c r="U316" s="275">
        <f t="shared" si="107"/>
        <v>0</v>
      </c>
      <c r="V316" s="275">
        <f t="shared" si="107"/>
        <v>0</v>
      </c>
      <c r="W316" s="275">
        <f t="shared" si="107"/>
        <v>0</v>
      </c>
      <c r="X316" s="275">
        <f t="shared" si="107"/>
        <v>0</v>
      </c>
      <c r="Y316" s="275">
        <f t="shared" si="107"/>
        <v>0</v>
      </c>
      <c r="Z316" s="275">
        <f t="shared" si="107"/>
        <v>0</v>
      </c>
      <c r="AA316" s="275">
        <f t="shared" si="107"/>
        <v>0</v>
      </c>
      <c r="AB316" s="275">
        <f t="shared" si="107"/>
        <v>0</v>
      </c>
      <c r="AC316" s="275">
        <f t="shared" si="107"/>
        <v>0</v>
      </c>
      <c r="AD316" s="275">
        <f t="shared" si="107"/>
        <v>0</v>
      </c>
      <c r="AE316" s="276">
        <f t="shared" si="95"/>
        <v>0</v>
      </c>
    </row>
    <row r="317" spans="1:31">
      <c r="A317" s="133">
        <f t="shared" si="96"/>
        <v>301</v>
      </c>
      <c r="B317" s="134">
        <f t="shared" si="97"/>
        <v>25</v>
      </c>
      <c r="C317" s="134">
        <f t="shared" si="98"/>
        <v>1</v>
      </c>
      <c r="D317" s="135">
        <f t="shared" ca="1" si="99"/>
        <v>55397</v>
      </c>
      <c r="E317" s="150">
        <f t="shared" si="87"/>
        <v>0</v>
      </c>
      <c r="F317" s="150" t="str">
        <f t="shared" si="88"/>
        <v>Y</v>
      </c>
      <c r="G317" s="136">
        <f t="shared" si="89"/>
        <v>0</v>
      </c>
      <c r="H317" s="148">
        <f t="shared" si="93"/>
        <v>0</v>
      </c>
      <c r="I317" s="148">
        <f t="shared" si="100"/>
        <v>0</v>
      </c>
      <c r="J317" s="148">
        <f t="shared" ca="1" si="90"/>
        <v>0</v>
      </c>
      <c r="K317" s="148">
        <f t="shared" ca="1" si="101"/>
        <v>0</v>
      </c>
      <c r="L317" s="148">
        <f t="shared" si="102"/>
        <v>0</v>
      </c>
      <c r="M317" s="148">
        <f t="shared" si="91"/>
        <v>0</v>
      </c>
      <c r="N317" s="148">
        <f t="shared" si="94"/>
        <v>0</v>
      </c>
      <c r="O317" s="148"/>
      <c r="P317" s="148"/>
      <c r="Q317" s="148">
        <f t="shared" si="103"/>
        <v>0</v>
      </c>
      <c r="R317" s="148">
        <f t="shared" si="104"/>
        <v>0</v>
      </c>
      <c r="S317" s="137" t="str">
        <f t="shared" si="92"/>
        <v>Y</v>
      </c>
      <c r="T317" s="275">
        <f t="shared" si="107"/>
        <v>0</v>
      </c>
      <c r="U317" s="275">
        <f t="shared" si="107"/>
        <v>0</v>
      </c>
      <c r="V317" s="275">
        <f t="shared" si="107"/>
        <v>0</v>
      </c>
      <c r="W317" s="275">
        <f t="shared" si="107"/>
        <v>0</v>
      </c>
      <c r="X317" s="275">
        <f t="shared" si="107"/>
        <v>0</v>
      </c>
      <c r="Y317" s="275">
        <f t="shared" si="107"/>
        <v>0</v>
      </c>
      <c r="Z317" s="275">
        <f t="shared" si="107"/>
        <v>0</v>
      </c>
      <c r="AA317" s="275">
        <f t="shared" si="107"/>
        <v>0</v>
      </c>
      <c r="AB317" s="275">
        <f t="shared" si="107"/>
        <v>0</v>
      </c>
      <c r="AC317" s="275">
        <f t="shared" si="107"/>
        <v>0</v>
      </c>
      <c r="AD317" s="275">
        <f t="shared" si="107"/>
        <v>0</v>
      </c>
      <c r="AE317" s="276">
        <f t="shared" si="95"/>
        <v>0</v>
      </c>
    </row>
    <row r="318" spans="1:31">
      <c r="A318" s="133">
        <f t="shared" si="96"/>
        <v>302</v>
      </c>
      <c r="B318" s="134">
        <f t="shared" si="97"/>
        <v>25</v>
      </c>
      <c r="C318" s="134">
        <f t="shared" si="98"/>
        <v>2</v>
      </c>
      <c r="D318" s="135">
        <f t="shared" ca="1" si="99"/>
        <v>55427</v>
      </c>
      <c r="E318" s="150">
        <f t="shared" si="87"/>
        <v>0</v>
      </c>
      <c r="F318" s="150" t="str">
        <f t="shared" si="88"/>
        <v>Y</v>
      </c>
      <c r="G318" s="136">
        <f t="shared" si="89"/>
        <v>0</v>
      </c>
      <c r="H318" s="148">
        <f t="shared" si="93"/>
        <v>0</v>
      </c>
      <c r="I318" s="148">
        <f t="shared" si="100"/>
        <v>0</v>
      </c>
      <c r="J318" s="148">
        <f t="shared" ca="1" si="90"/>
        <v>0</v>
      </c>
      <c r="K318" s="148">
        <f t="shared" ca="1" si="101"/>
        <v>0</v>
      </c>
      <c r="L318" s="148">
        <f t="shared" si="102"/>
        <v>0</v>
      </c>
      <c r="M318" s="148">
        <f t="shared" si="91"/>
        <v>0</v>
      </c>
      <c r="N318" s="148">
        <f t="shared" si="94"/>
        <v>0</v>
      </c>
      <c r="O318" s="148"/>
      <c r="P318" s="148"/>
      <c r="Q318" s="148">
        <f t="shared" si="103"/>
        <v>0</v>
      </c>
      <c r="R318" s="148">
        <f t="shared" si="104"/>
        <v>0</v>
      </c>
      <c r="S318" s="137" t="str">
        <f t="shared" si="92"/>
        <v>Y</v>
      </c>
      <c r="T318" s="275">
        <f t="shared" si="107"/>
        <v>0</v>
      </c>
      <c r="U318" s="275">
        <f t="shared" si="107"/>
        <v>0</v>
      </c>
      <c r="V318" s="275">
        <f t="shared" si="107"/>
        <v>0</v>
      </c>
      <c r="W318" s="275">
        <f t="shared" si="107"/>
        <v>0</v>
      </c>
      <c r="X318" s="275">
        <f t="shared" si="107"/>
        <v>0</v>
      </c>
      <c r="Y318" s="275">
        <f t="shared" si="107"/>
        <v>0</v>
      </c>
      <c r="Z318" s="275">
        <f t="shared" si="107"/>
        <v>0</v>
      </c>
      <c r="AA318" s="275">
        <f t="shared" si="107"/>
        <v>0</v>
      </c>
      <c r="AB318" s="275">
        <f t="shared" si="107"/>
        <v>0</v>
      </c>
      <c r="AC318" s="275">
        <f t="shared" si="107"/>
        <v>0</v>
      </c>
      <c r="AD318" s="275">
        <f t="shared" si="107"/>
        <v>0</v>
      </c>
      <c r="AE318" s="276">
        <f t="shared" si="95"/>
        <v>0</v>
      </c>
    </row>
    <row r="319" spans="1:31">
      <c r="A319" s="133">
        <f t="shared" si="96"/>
        <v>303</v>
      </c>
      <c r="B319" s="134">
        <f t="shared" si="97"/>
        <v>25</v>
      </c>
      <c r="C319" s="134">
        <f t="shared" si="98"/>
        <v>3</v>
      </c>
      <c r="D319" s="135">
        <f t="shared" ca="1" si="99"/>
        <v>55458</v>
      </c>
      <c r="E319" s="150">
        <f t="shared" si="87"/>
        <v>0</v>
      </c>
      <c r="F319" s="150" t="str">
        <f t="shared" si="88"/>
        <v>Y</v>
      </c>
      <c r="G319" s="136">
        <f t="shared" si="89"/>
        <v>0</v>
      </c>
      <c r="H319" s="148">
        <f t="shared" si="93"/>
        <v>0</v>
      </c>
      <c r="I319" s="148">
        <f t="shared" si="100"/>
        <v>0</v>
      </c>
      <c r="J319" s="148">
        <f t="shared" ca="1" si="90"/>
        <v>0</v>
      </c>
      <c r="K319" s="148">
        <f t="shared" ca="1" si="101"/>
        <v>0</v>
      </c>
      <c r="L319" s="148">
        <f t="shared" si="102"/>
        <v>0</v>
      </c>
      <c r="M319" s="148">
        <f t="shared" si="91"/>
        <v>0</v>
      </c>
      <c r="N319" s="148">
        <f t="shared" si="94"/>
        <v>0</v>
      </c>
      <c r="O319" s="148"/>
      <c r="P319" s="148"/>
      <c r="Q319" s="148">
        <f t="shared" si="103"/>
        <v>0</v>
      </c>
      <c r="R319" s="148">
        <f t="shared" si="104"/>
        <v>0</v>
      </c>
      <c r="S319" s="137" t="str">
        <f t="shared" si="92"/>
        <v>Y</v>
      </c>
      <c r="T319" s="275">
        <f t="shared" si="107"/>
        <v>0</v>
      </c>
      <c r="U319" s="275">
        <f t="shared" si="107"/>
        <v>0</v>
      </c>
      <c r="V319" s="275">
        <f t="shared" si="107"/>
        <v>0</v>
      </c>
      <c r="W319" s="275">
        <f t="shared" si="107"/>
        <v>0</v>
      </c>
      <c r="X319" s="275">
        <f t="shared" si="107"/>
        <v>0</v>
      </c>
      <c r="Y319" s="275">
        <f t="shared" si="107"/>
        <v>0</v>
      </c>
      <c r="Z319" s="275">
        <f t="shared" si="107"/>
        <v>0</v>
      </c>
      <c r="AA319" s="275">
        <f t="shared" si="107"/>
        <v>0</v>
      </c>
      <c r="AB319" s="275">
        <f t="shared" si="107"/>
        <v>0</v>
      </c>
      <c r="AC319" s="275">
        <f t="shared" si="107"/>
        <v>0</v>
      </c>
      <c r="AD319" s="275">
        <f t="shared" si="107"/>
        <v>0</v>
      </c>
      <c r="AE319" s="276">
        <f t="shared" si="95"/>
        <v>0</v>
      </c>
    </row>
    <row r="320" spans="1:31">
      <c r="A320" s="133">
        <f t="shared" si="96"/>
        <v>304</v>
      </c>
      <c r="B320" s="134">
        <f t="shared" si="97"/>
        <v>25</v>
      </c>
      <c r="C320" s="134">
        <f t="shared" si="98"/>
        <v>4</v>
      </c>
      <c r="D320" s="135">
        <f t="shared" ca="1" si="99"/>
        <v>55488</v>
      </c>
      <c r="E320" s="150">
        <f t="shared" si="87"/>
        <v>0</v>
      </c>
      <c r="F320" s="150" t="str">
        <f t="shared" si="88"/>
        <v>Y</v>
      </c>
      <c r="G320" s="136">
        <f t="shared" si="89"/>
        <v>0</v>
      </c>
      <c r="H320" s="148">
        <f t="shared" si="93"/>
        <v>0</v>
      </c>
      <c r="I320" s="148">
        <f t="shared" si="100"/>
        <v>0</v>
      </c>
      <c r="J320" s="148">
        <f t="shared" ca="1" si="90"/>
        <v>0</v>
      </c>
      <c r="K320" s="148">
        <f t="shared" ca="1" si="101"/>
        <v>0</v>
      </c>
      <c r="L320" s="148">
        <f t="shared" si="102"/>
        <v>0</v>
      </c>
      <c r="M320" s="148">
        <f t="shared" si="91"/>
        <v>0</v>
      </c>
      <c r="N320" s="148">
        <f t="shared" si="94"/>
        <v>0</v>
      </c>
      <c r="O320" s="148"/>
      <c r="P320" s="148"/>
      <c r="Q320" s="148">
        <f t="shared" si="103"/>
        <v>0</v>
      </c>
      <c r="R320" s="148">
        <f t="shared" si="104"/>
        <v>0</v>
      </c>
      <c r="S320" s="137" t="str">
        <f t="shared" si="92"/>
        <v>Y</v>
      </c>
      <c r="T320" s="275">
        <f t="shared" si="107"/>
        <v>0</v>
      </c>
      <c r="U320" s="275">
        <f t="shared" si="107"/>
        <v>0</v>
      </c>
      <c r="V320" s="275">
        <f t="shared" si="107"/>
        <v>0</v>
      </c>
      <c r="W320" s="275">
        <f t="shared" si="107"/>
        <v>0</v>
      </c>
      <c r="X320" s="275">
        <f t="shared" si="107"/>
        <v>0</v>
      </c>
      <c r="Y320" s="275">
        <f t="shared" si="107"/>
        <v>0</v>
      </c>
      <c r="Z320" s="275">
        <f t="shared" si="107"/>
        <v>0</v>
      </c>
      <c r="AA320" s="275">
        <f t="shared" si="107"/>
        <v>0</v>
      </c>
      <c r="AB320" s="275">
        <f t="shared" si="107"/>
        <v>0</v>
      </c>
      <c r="AC320" s="275">
        <f t="shared" si="107"/>
        <v>0</v>
      </c>
      <c r="AD320" s="275">
        <f t="shared" si="107"/>
        <v>0</v>
      </c>
      <c r="AE320" s="276">
        <f t="shared" si="95"/>
        <v>0</v>
      </c>
    </row>
    <row r="321" spans="1:31">
      <c r="A321" s="133">
        <f t="shared" si="96"/>
        <v>305</v>
      </c>
      <c r="B321" s="134">
        <f t="shared" si="97"/>
        <v>25</v>
      </c>
      <c r="C321" s="134">
        <f t="shared" si="98"/>
        <v>5</v>
      </c>
      <c r="D321" s="135">
        <f t="shared" ca="1" si="99"/>
        <v>55519</v>
      </c>
      <c r="E321" s="150">
        <f t="shared" si="87"/>
        <v>0</v>
      </c>
      <c r="F321" s="150" t="str">
        <f t="shared" si="88"/>
        <v>Y</v>
      </c>
      <c r="G321" s="136">
        <f t="shared" si="89"/>
        <v>0</v>
      </c>
      <c r="H321" s="148">
        <f t="shared" si="93"/>
        <v>0</v>
      </c>
      <c r="I321" s="148">
        <f t="shared" si="100"/>
        <v>0</v>
      </c>
      <c r="J321" s="148">
        <f t="shared" ca="1" si="90"/>
        <v>0</v>
      </c>
      <c r="K321" s="148">
        <f t="shared" ca="1" si="101"/>
        <v>0</v>
      </c>
      <c r="L321" s="148">
        <f t="shared" si="102"/>
        <v>0</v>
      </c>
      <c r="M321" s="148">
        <f t="shared" si="91"/>
        <v>0</v>
      </c>
      <c r="N321" s="148">
        <f t="shared" si="94"/>
        <v>0</v>
      </c>
      <c r="O321" s="148"/>
      <c r="P321" s="148"/>
      <c r="Q321" s="148">
        <f t="shared" si="103"/>
        <v>0</v>
      </c>
      <c r="R321" s="148">
        <f t="shared" si="104"/>
        <v>0</v>
      </c>
      <c r="S321" s="137" t="str">
        <f t="shared" si="92"/>
        <v>Y</v>
      </c>
      <c r="T321" s="275">
        <f t="shared" si="107"/>
        <v>0</v>
      </c>
      <c r="U321" s="275">
        <f t="shared" si="107"/>
        <v>0</v>
      </c>
      <c r="V321" s="275">
        <f t="shared" si="107"/>
        <v>0</v>
      </c>
      <c r="W321" s="275">
        <f t="shared" si="107"/>
        <v>0</v>
      </c>
      <c r="X321" s="275">
        <f t="shared" si="107"/>
        <v>0</v>
      </c>
      <c r="Y321" s="275">
        <f t="shared" si="107"/>
        <v>0</v>
      </c>
      <c r="Z321" s="275">
        <f t="shared" si="107"/>
        <v>0</v>
      </c>
      <c r="AA321" s="275">
        <f t="shared" si="107"/>
        <v>0</v>
      </c>
      <c r="AB321" s="275">
        <f t="shared" si="107"/>
        <v>0</v>
      </c>
      <c r="AC321" s="275">
        <f t="shared" si="107"/>
        <v>0</v>
      </c>
      <c r="AD321" s="275">
        <f t="shared" si="107"/>
        <v>0</v>
      </c>
      <c r="AE321" s="276">
        <f t="shared" si="95"/>
        <v>0</v>
      </c>
    </row>
    <row r="322" spans="1:31">
      <c r="A322" s="133">
        <f t="shared" si="96"/>
        <v>306</v>
      </c>
      <c r="B322" s="134">
        <f t="shared" si="97"/>
        <v>25</v>
      </c>
      <c r="C322" s="134">
        <f t="shared" si="98"/>
        <v>6</v>
      </c>
      <c r="D322" s="135">
        <f t="shared" ca="1" si="99"/>
        <v>55550</v>
      </c>
      <c r="E322" s="150">
        <f t="shared" si="87"/>
        <v>0</v>
      </c>
      <c r="F322" s="150" t="str">
        <f t="shared" si="88"/>
        <v>Y</v>
      </c>
      <c r="G322" s="136">
        <f t="shared" si="89"/>
        <v>0</v>
      </c>
      <c r="H322" s="148">
        <f t="shared" si="93"/>
        <v>0</v>
      </c>
      <c r="I322" s="148">
        <f t="shared" si="100"/>
        <v>0</v>
      </c>
      <c r="J322" s="148">
        <f t="shared" ca="1" si="90"/>
        <v>0</v>
      </c>
      <c r="K322" s="148">
        <f t="shared" ca="1" si="101"/>
        <v>0</v>
      </c>
      <c r="L322" s="148">
        <f t="shared" si="102"/>
        <v>0</v>
      </c>
      <c r="M322" s="148">
        <f t="shared" si="91"/>
        <v>0</v>
      </c>
      <c r="N322" s="148">
        <f t="shared" si="94"/>
        <v>0</v>
      </c>
      <c r="O322" s="148"/>
      <c r="P322" s="148"/>
      <c r="Q322" s="148">
        <f t="shared" si="103"/>
        <v>0</v>
      </c>
      <c r="R322" s="148">
        <f t="shared" si="104"/>
        <v>0</v>
      </c>
      <c r="S322" s="137" t="str">
        <f t="shared" si="92"/>
        <v>Y</v>
      </c>
      <c r="T322" s="275">
        <f t="shared" si="107"/>
        <v>0</v>
      </c>
      <c r="U322" s="275">
        <f t="shared" si="107"/>
        <v>0</v>
      </c>
      <c r="V322" s="275">
        <f t="shared" si="107"/>
        <v>0</v>
      </c>
      <c r="W322" s="275">
        <f t="shared" si="107"/>
        <v>0</v>
      </c>
      <c r="X322" s="275">
        <f t="shared" si="107"/>
        <v>0</v>
      </c>
      <c r="Y322" s="275">
        <f t="shared" si="107"/>
        <v>0</v>
      </c>
      <c r="Z322" s="275">
        <f t="shared" si="107"/>
        <v>0</v>
      </c>
      <c r="AA322" s="275">
        <f t="shared" si="107"/>
        <v>0</v>
      </c>
      <c r="AB322" s="275">
        <f t="shared" si="107"/>
        <v>0</v>
      </c>
      <c r="AC322" s="275">
        <f t="shared" si="107"/>
        <v>0</v>
      </c>
      <c r="AD322" s="275">
        <f t="shared" si="107"/>
        <v>0</v>
      </c>
      <c r="AE322" s="276">
        <f t="shared" si="95"/>
        <v>0</v>
      </c>
    </row>
    <row r="323" spans="1:31">
      <c r="A323" s="133">
        <f t="shared" si="96"/>
        <v>307</v>
      </c>
      <c r="B323" s="134">
        <f t="shared" si="97"/>
        <v>25</v>
      </c>
      <c r="C323" s="134">
        <f t="shared" si="98"/>
        <v>7</v>
      </c>
      <c r="D323" s="135">
        <f t="shared" ca="1" si="99"/>
        <v>55579</v>
      </c>
      <c r="E323" s="150">
        <f t="shared" si="87"/>
        <v>0</v>
      </c>
      <c r="F323" s="150" t="str">
        <f t="shared" si="88"/>
        <v>Y</v>
      </c>
      <c r="G323" s="136">
        <f t="shared" si="89"/>
        <v>0</v>
      </c>
      <c r="H323" s="148">
        <f t="shared" si="93"/>
        <v>0</v>
      </c>
      <c r="I323" s="148">
        <f t="shared" si="100"/>
        <v>0</v>
      </c>
      <c r="J323" s="148">
        <f t="shared" ca="1" si="90"/>
        <v>0</v>
      </c>
      <c r="K323" s="148">
        <f t="shared" ca="1" si="101"/>
        <v>0</v>
      </c>
      <c r="L323" s="148">
        <f t="shared" si="102"/>
        <v>0</v>
      </c>
      <c r="M323" s="148">
        <f t="shared" si="91"/>
        <v>0</v>
      </c>
      <c r="N323" s="148">
        <f t="shared" si="94"/>
        <v>0</v>
      </c>
      <c r="O323" s="148"/>
      <c r="P323" s="148"/>
      <c r="Q323" s="148">
        <f t="shared" si="103"/>
        <v>0</v>
      </c>
      <c r="R323" s="148">
        <f t="shared" si="104"/>
        <v>0</v>
      </c>
      <c r="S323" s="137" t="str">
        <f t="shared" si="92"/>
        <v>Y</v>
      </c>
      <c r="T323" s="275">
        <f t="shared" si="107"/>
        <v>0</v>
      </c>
      <c r="U323" s="275">
        <f t="shared" si="107"/>
        <v>0</v>
      </c>
      <c r="V323" s="275">
        <f t="shared" si="107"/>
        <v>0</v>
      </c>
      <c r="W323" s="275">
        <f t="shared" si="107"/>
        <v>0</v>
      </c>
      <c r="X323" s="275">
        <f t="shared" si="107"/>
        <v>0</v>
      </c>
      <c r="Y323" s="275">
        <f t="shared" si="107"/>
        <v>0</v>
      </c>
      <c r="Z323" s="275">
        <f t="shared" si="107"/>
        <v>0</v>
      </c>
      <c r="AA323" s="275">
        <f t="shared" si="107"/>
        <v>0</v>
      </c>
      <c r="AB323" s="275">
        <f t="shared" si="107"/>
        <v>0</v>
      </c>
      <c r="AC323" s="275">
        <f t="shared" si="107"/>
        <v>0</v>
      </c>
      <c r="AD323" s="275">
        <f t="shared" si="107"/>
        <v>0</v>
      </c>
      <c r="AE323" s="276">
        <f t="shared" si="95"/>
        <v>0</v>
      </c>
    </row>
    <row r="324" spans="1:31">
      <c r="A324" s="133">
        <f t="shared" si="96"/>
        <v>308</v>
      </c>
      <c r="B324" s="134">
        <f t="shared" si="97"/>
        <v>25</v>
      </c>
      <c r="C324" s="134">
        <f t="shared" si="98"/>
        <v>8</v>
      </c>
      <c r="D324" s="135">
        <f t="shared" ca="1" si="99"/>
        <v>55610</v>
      </c>
      <c r="E324" s="150">
        <f t="shared" si="87"/>
        <v>0</v>
      </c>
      <c r="F324" s="150" t="str">
        <f t="shared" si="88"/>
        <v>Y</v>
      </c>
      <c r="G324" s="136">
        <f t="shared" si="89"/>
        <v>0</v>
      </c>
      <c r="H324" s="148">
        <f t="shared" si="93"/>
        <v>0</v>
      </c>
      <c r="I324" s="148">
        <f t="shared" si="100"/>
        <v>0</v>
      </c>
      <c r="J324" s="148">
        <f t="shared" ca="1" si="90"/>
        <v>0</v>
      </c>
      <c r="K324" s="148">
        <f t="shared" ca="1" si="101"/>
        <v>0</v>
      </c>
      <c r="L324" s="148">
        <f t="shared" si="102"/>
        <v>0</v>
      </c>
      <c r="M324" s="148">
        <f t="shared" si="91"/>
        <v>0</v>
      </c>
      <c r="N324" s="148">
        <f t="shared" si="94"/>
        <v>0</v>
      </c>
      <c r="O324" s="148"/>
      <c r="P324" s="148"/>
      <c r="Q324" s="148">
        <f t="shared" si="103"/>
        <v>0</v>
      </c>
      <c r="R324" s="148">
        <f t="shared" si="104"/>
        <v>0</v>
      </c>
      <c r="S324" s="137" t="str">
        <f t="shared" si="92"/>
        <v>Y</v>
      </c>
      <c r="T324" s="275">
        <f t="shared" si="107"/>
        <v>0</v>
      </c>
      <c r="U324" s="275">
        <f t="shared" si="107"/>
        <v>0</v>
      </c>
      <c r="V324" s="275">
        <f t="shared" ref="U324:AD349" si="108">MAX(0,MIN(MAX(0,$M324),V$7)-V$6)</f>
        <v>0</v>
      </c>
      <c r="W324" s="275">
        <f t="shared" si="108"/>
        <v>0</v>
      </c>
      <c r="X324" s="275">
        <f t="shared" si="108"/>
        <v>0</v>
      </c>
      <c r="Y324" s="275">
        <f t="shared" si="108"/>
        <v>0</v>
      </c>
      <c r="Z324" s="275">
        <f t="shared" si="108"/>
        <v>0</v>
      </c>
      <c r="AA324" s="275">
        <f t="shared" si="108"/>
        <v>0</v>
      </c>
      <c r="AB324" s="275">
        <f t="shared" si="108"/>
        <v>0</v>
      </c>
      <c r="AC324" s="275">
        <f t="shared" si="108"/>
        <v>0</v>
      </c>
      <c r="AD324" s="275">
        <f t="shared" si="108"/>
        <v>0</v>
      </c>
      <c r="AE324" s="276">
        <f t="shared" si="95"/>
        <v>0</v>
      </c>
    </row>
    <row r="325" spans="1:31">
      <c r="A325" s="133">
        <f t="shared" si="96"/>
        <v>309</v>
      </c>
      <c r="B325" s="134">
        <f t="shared" si="97"/>
        <v>25</v>
      </c>
      <c r="C325" s="134">
        <f t="shared" si="98"/>
        <v>9</v>
      </c>
      <c r="D325" s="135">
        <f t="shared" ca="1" si="99"/>
        <v>55640</v>
      </c>
      <c r="E325" s="150">
        <f t="shared" si="87"/>
        <v>0</v>
      </c>
      <c r="F325" s="150" t="str">
        <f t="shared" si="88"/>
        <v>Y</v>
      </c>
      <c r="G325" s="136">
        <f t="shared" si="89"/>
        <v>0</v>
      </c>
      <c r="H325" s="148">
        <f t="shared" si="93"/>
        <v>0</v>
      </c>
      <c r="I325" s="148">
        <f t="shared" si="100"/>
        <v>0</v>
      </c>
      <c r="J325" s="148">
        <f t="shared" ca="1" si="90"/>
        <v>0</v>
      </c>
      <c r="K325" s="148">
        <f t="shared" ca="1" si="101"/>
        <v>0</v>
      </c>
      <c r="L325" s="148">
        <f t="shared" si="102"/>
        <v>0</v>
      </c>
      <c r="M325" s="148">
        <f t="shared" si="91"/>
        <v>0</v>
      </c>
      <c r="N325" s="148">
        <f t="shared" si="94"/>
        <v>0</v>
      </c>
      <c r="O325" s="148"/>
      <c r="P325" s="148"/>
      <c r="Q325" s="148">
        <f t="shared" si="103"/>
        <v>0</v>
      </c>
      <c r="R325" s="148">
        <f t="shared" si="104"/>
        <v>0</v>
      </c>
      <c r="S325" s="137" t="str">
        <f t="shared" si="92"/>
        <v>Y</v>
      </c>
      <c r="T325" s="275">
        <f t="shared" ref="T325:T388" si="109">MAX(0,MIN(MAX(0,$M325),T$7)-T$6)</f>
        <v>0</v>
      </c>
      <c r="U325" s="275">
        <f t="shared" si="108"/>
        <v>0</v>
      </c>
      <c r="V325" s="275">
        <f t="shared" si="108"/>
        <v>0</v>
      </c>
      <c r="W325" s="275">
        <f t="shared" si="108"/>
        <v>0</v>
      </c>
      <c r="X325" s="275">
        <f t="shared" si="108"/>
        <v>0</v>
      </c>
      <c r="Y325" s="275">
        <f t="shared" si="108"/>
        <v>0</v>
      </c>
      <c r="Z325" s="275">
        <f t="shared" si="108"/>
        <v>0</v>
      </c>
      <c r="AA325" s="275">
        <f t="shared" si="108"/>
        <v>0</v>
      </c>
      <c r="AB325" s="275">
        <f t="shared" si="108"/>
        <v>0</v>
      </c>
      <c r="AC325" s="275">
        <f t="shared" si="108"/>
        <v>0</v>
      </c>
      <c r="AD325" s="275">
        <f t="shared" si="108"/>
        <v>0</v>
      </c>
      <c r="AE325" s="276">
        <f t="shared" si="95"/>
        <v>0</v>
      </c>
    </row>
    <row r="326" spans="1:31">
      <c r="A326" s="133">
        <f t="shared" si="96"/>
        <v>310</v>
      </c>
      <c r="B326" s="134">
        <f t="shared" si="97"/>
        <v>25</v>
      </c>
      <c r="C326" s="134">
        <f t="shared" si="98"/>
        <v>10</v>
      </c>
      <c r="D326" s="135">
        <f t="shared" ca="1" si="99"/>
        <v>55671</v>
      </c>
      <c r="E326" s="150">
        <f t="shared" si="87"/>
        <v>0</v>
      </c>
      <c r="F326" s="150" t="str">
        <f t="shared" si="88"/>
        <v>Y</v>
      </c>
      <c r="G326" s="136">
        <f t="shared" si="89"/>
        <v>0</v>
      </c>
      <c r="H326" s="148">
        <f t="shared" si="93"/>
        <v>0</v>
      </c>
      <c r="I326" s="148">
        <f t="shared" si="100"/>
        <v>0</v>
      </c>
      <c r="J326" s="148">
        <f t="shared" ca="1" si="90"/>
        <v>0</v>
      </c>
      <c r="K326" s="148">
        <f t="shared" ca="1" si="101"/>
        <v>0</v>
      </c>
      <c r="L326" s="148">
        <f t="shared" si="102"/>
        <v>0</v>
      </c>
      <c r="M326" s="148">
        <f t="shared" si="91"/>
        <v>0</v>
      </c>
      <c r="N326" s="148">
        <f t="shared" si="94"/>
        <v>0</v>
      </c>
      <c r="O326" s="148"/>
      <c r="P326" s="148"/>
      <c r="Q326" s="148">
        <f t="shared" si="103"/>
        <v>0</v>
      </c>
      <c r="R326" s="148">
        <f t="shared" si="104"/>
        <v>0</v>
      </c>
      <c r="S326" s="137" t="str">
        <f t="shared" si="92"/>
        <v>Y</v>
      </c>
      <c r="T326" s="275">
        <f t="shared" si="109"/>
        <v>0</v>
      </c>
      <c r="U326" s="275">
        <f t="shared" si="108"/>
        <v>0</v>
      </c>
      <c r="V326" s="275">
        <f t="shared" si="108"/>
        <v>0</v>
      </c>
      <c r="W326" s="275">
        <f t="shared" si="108"/>
        <v>0</v>
      </c>
      <c r="X326" s="275">
        <f t="shared" si="108"/>
        <v>0</v>
      </c>
      <c r="Y326" s="275">
        <f t="shared" si="108"/>
        <v>0</v>
      </c>
      <c r="Z326" s="275">
        <f t="shared" si="108"/>
        <v>0</v>
      </c>
      <c r="AA326" s="275">
        <f t="shared" si="108"/>
        <v>0</v>
      </c>
      <c r="AB326" s="275">
        <f t="shared" si="108"/>
        <v>0</v>
      </c>
      <c r="AC326" s="275">
        <f t="shared" si="108"/>
        <v>0</v>
      </c>
      <c r="AD326" s="275">
        <f t="shared" si="108"/>
        <v>0</v>
      </c>
      <c r="AE326" s="276">
        <f t="shared" si="95"/>
        <v>0</v>
      </c>
    </row>
    <row r="327" spans="1:31">
      <c r="A327" s="133">
        <f t="shared" si="96"/>
        <v>311</v>
      </c>
      <c r="B327" s="134">
        <f t="shared" si="97"/>
        <v>25</v>
      </c>
      <c r="C327" s="134">
        <f t="shared" si="98"/>
        <v>11</v>
      </c>
      <c r="D327" s="135">
        <f t="shared" ca="1" si="99"/>
        <v>55701</v>
      </c>
      <c r="E327" s="150">
        <f t="shared" si="87"/>
        <v>0</v>
      </c>
      <c r="F327" s="150" t="str">
        <f t="shared" si="88"/>
        <v>Y</v>
      </c>
      <c r="G327" s="136">
        <f t="shared" si="89"/>
        <v>0</v>
      </c>
      <c r="H327" s="148">
        <f t="shared" si="93"/>
        <v>0</v>
      </c>
      <c r="I327" s="148">
        <f t="shared" si="100"/>
        <v>0</v>
      </c>
      <c r="J327" s="148">
        <f t="shared" ca="1" si="90"/>
        <v>0</v>
      </c>
      <c r="K327" s="148">
        <f t="shared" ca="1" si="101"/>
        <v>0</v>
      </c>
      <c r="L327" s="148">
        <f t="shared" si="102"/>
        <v>0</v>
      </c>
      <c r="M327" s="148">
        <f t="shared" si="91"/>
        <v>0</v>
      </c>
      <c r="N327" s="148">
        <f t="shared" si="94"/>
        <v>0</v>
      </c>
      <c r="O327" s="148"/>
      <c r="P327" s="148"/>
      <c r="Q327" s="148">
        <f t="shared" si="103"/>
        <v>0</v>
      </c>
      <c r="R327" s="148">
        <f t="shared" si="104"/>
        <v>0</v>
      </c>
      <c r="S327" s="137" t="str">
        <f t="shared" si="92"/>
        <v>Y</v>
      </c>
      <c r="T327" s="275">
        <f t="shared" si="109"/>
        <v>0</v>
      </c>
      <c r="U327" s="275">
        <f t="shared" si="108"/>
        <v>0</v>
      </c>
      <c r="V327" s="275">
        <f t="shared" si="108"/>
        <v>0</v>
      </c>
      <c r="W327" s="275">
        <f t="shared" si="108"/>
        <v>0</v>
      </c>
      <c r="X327" s="275">
        <f t="shared" si="108"/>
        <v>0</v>
      </c>
      <c r="Y327" s="275">
        <f t="shared" si="108"/>
        <v>0</v>
      </c>
      <c r="Z327" s="275">
        <f t="shared" si="108"/>
        <v>0</v>
      </c>
      <c r="AA327" s="275">
        <f t="shared" si="108"/>
        <v>0</v>
      </c>
      <c r="AB327" s="275">
        <f t="shared" si="108"/>
        <v>0</v>
      </c>
      <c r="AC327" s="275">
        <f t="shared" si="108"/>
        <v>0</v>
      </c>
      <c r="AD327" s="275">
        <f t="shared" si="108"/>
        <v>0</v>
      </c>
      <c r="AE327" s="276">
        <f t="shared" si="95"/>
        <v>0</v>
      </c>
    </row>
    <row r="328" spans="1:31">
      <c r="A328" s="133">
        <f t="shared" si="96"/>
        <v>312</v>
      </c>
      <c r="B328" s="134">
        <f t="shared" si="97"/>
        <v>25</v>
      </c>
      <c r="C328" s="134">
        <f t="shared" si="98"/>
        <v>12</v>
      </c>
      <c r="D328" s="135">
        <f t="shared" ca="1" si="99"/>
        <v>55732</v>
      </c>
      <c r="E328" s="150">
        <f t="shared" si="87"/>
        <v>0</v>
      </c>
      <c r="F328" s="150" t="str">
        <f t="shared" si="88"/>
        <v>Y</v>
      </c>
      <c r="G328" s="136">
        <f t="shared" si="89"/>
        <v>0</v>
      </c>
      <c r="H328" s="148">
        <f t="shared" si="93"/>
        <v>0</v>
      </c>
      <c r="I328" s="148">
        <f t="shared" si="100"/>
        <v>0</v>
      </c>
      <c r="J328" s="148">
        <f t="shared" ca="1" si="90"/>
        <v>0</v>
      </c>
      <c r="K328" s="148">
        <f t="shared" ca="1" si="101"/>
        <v>0</v>
      </c>
      <c r="L328" s="148">
        <f t="shared" si="102"/>
        <v>0</v>
      </c>
      <c r="M328" s="148">
        <f t="shared" si="91"/>
        <v>0</v>
      </c>
      <c r="N328" s="148">
        <f t="shared" si="94"/>
        <v>0</v>
      </c>
      <c r="O328" s="148"/>
      <c r="P328" s="148"/>
      <c r="Q328" s="148">
        <f t="shared" si="103"/>
        <v>0</v>
      </c>
      <c r="R328" s="148">
        <f t="shared" si="104"/>
        <v>0</v>
      </c>
      <c r="S328" s="137" t="str">
        <f t="shared" si="92"/>
        <v>Y</v>
      </c>
      <c r="T328" s="275">
        <f t="shared" si="109"/>
        <v>0</v>
      </c>
      <c r="U328" s="275">
        <f t="shared" si="108"/>
        <v>0</v>
      </c>
      <c r="V328" s="275">
        <f t="shared" si="108"/>
        <v>0</v>
      </c>
      <c r="W328" s="275">
        <f t="shared" si="108"/>
        <v>0</v>
      </c>
      <c r="X328" s="275">
        <f t="shared" si="108"/>
        <v>0</v>
      </c>
      <c r="Y328" s="275">
        <f t="shared" si="108"/>
        <v>0</v>
      </c>
      <c r="Z328" s="275">
        <f t="shared" si="108"/>
        <v>0</v>
      </c>
      <c r="AA328" s="275">
        <f t="shared" si="108"/>
        <v>0</v>
      </c>
      <c r="AB328" s="275">
        <f t="shared" si="108"/>
        <v>0</v>
      </c>
      <c r="AC328" s="275">
        <f t="shared" si="108"/>
        <v>0</v>
      </c>
      <c r="AD328" s="275">
        <f t="shared" si="108"/>
        <v>0</v>
      </c>
      <c r="AE328" s="276">
        <f t="shared" si="95"/>
        <v>0</v>
      </c>
    </row>
    <row r="329" spans="1:31">
      <c r="A329" s="133">
        <f t="shared" si="96"/>
        <v>313</v>
      </c>
      <c r="B329" s="134">
        <f t="shared" si="97"/>
        <v>26</v>
      </c>
      <c r="C329" s="134">
        <f t="shared" si="98"/>
        <v>1</v>
      </c>
      <c r="D329" s="135">
        <f t="shared" ca="1" si="99"/>
        <v>55763</v>
      </c>
      <c r="E329" s="150">
        <f t="shared" si="87"/>
        <v>0</v>
      </c>
      <c r="F329" s="150" t="str">
        <f t="shared" si="88"/>
        <v>Y</v>
      </c>
      <c r="G329" s="136">
        <f t="shared" si="89"/>
        <v>0</v>
      </c>
      <c r="H329" s="148">
        <f t="shared" si="93"/>
        <v>0</v>
      </c>
      <c r="I329" s="148">
        <f t="shared" si="100"/>
        <v>0</v>
      </c>
      <c r="J329" s="148">
        <f t="shared" ca="1" si="90"/>
        <v>0</v>
      </c>
      <c r="K329" s="148">
        <f t="shared" ca="1" si="101"/>
        <v>0</v>
      </c>
      <c r="L329" s="148">
        <f t="shared" si="102"/>
        <v>0</v>
      </c>
      <c r="M329" s="148">
        <f t="shared" si="91"/>
        <v>0</v>
      </c>
      <c r="N329" s="148">
        <f t="shared" si="94"/>
        <v>0</v>
      </c>
      <c r="O329" s="148"/>
      <c r="P329" s="148"/>
      <c r="Q329" s="148">
        <f t="shared" si="103"/>
        <v>0</v>
      </c>
      <c r="R329" s="148">
        <f t="shared" si="104"/>
        <v>0</v>
      </c>
      <c r="S329" s="137" t="str">
        <f t="shared" si="92"/>
        <v>Y</v>
      </c>
      <c r="T329" s="275">
        <f t="shared" si="109"/>
        <v>0</v>
      </c>
      <c r="U329" s="275">
        <f t="shared" si="108"/>
        <v>0</v>
      </c>
      <c r="V329" s="275">
        <f t="shared" si="108"/>
        <v>0</v>
      </c>
      <c r="W329" s="275">
        <f t="shared" si="108"/>
        <v>0</v>
      </c>
      <c r="X329" s="275">
        <f t="shared" si="108"/>
        <v>0</v>
      </c>
      <c r="Y329" s="275">
        <f t="shared" si="108"/>
        <v>0</v>
      </c>
      <c r="Z329" s="275">
        <f t="shared" si="108"/>
        <v>0</v>
      </c>
      <c r="AA329" s="275">
        <f t="shared" si="108"/>
        <v>0</v>
      </c>
      <c r="AB329" s="275">
        <f t="shared" si="108"/>
        <v>0</v>
      </c>
      <c r="AC329" s="275">
        <f t="shared" si="108"/>
        <v>0</v>
      </c>
      <c r="AD329" s="275">
        <f t="shared" si="108"/>
        <v>0</v>
      </c>
      <c r="AE329" s="276">
        <f t="shared" si="95"/>
        <v>0</v>
      </c>
    </row>
    <row r="330" spans="1:31">
      <c r="A330" s="133">
        <f t="shared" si="96"/>
        <v>314</v>
      </c>
      <c r="B330" s="134">
        <f t="shared" si="97"/>
        <v>26</v>
      </c>
      <c r="C330" s="134">
        <f t="shared" si="98"/>
        <v>2</v>
      </c>
      <c r="D330" s="135">
        <f t="shared" ca="1" si="99"/>
        <v>55793</v>
      </c>
      <c r="E330" s="150">
        <f t="shared" si="87"/>
        <v>0</v>
      </c>
      <c r="F330" s="150" t="str">
        <f t="shared" si="88"/>
        <v>Y</v>
      </c>
      <c r="G330" s="136">
        <f t="shared" si="89"/>
        <v>0</v>
      </c>
      <c r="H330" s="148">
        <f t="shared" si="93"/>
        <v>0</v>
      </c>
      <c r="I330" s="148">
        <f t="shared" si="100"/>
        <v>0</v>
      </c>
      <c r="J330" s="148">
        <f t="shared" ca="1" si="90"/>
        <v>0</v>
      </c>
      <c r="K330" s="148">
        <f t="shared" ca="1" si="101"/>
        <v>0</v>
      </c>
      <c r="L330" s="148">
        <f t="shared" si="102"/>
        <v>0</v>
      </c>
      <c r="M330" s="148">
        <f t="shared" si="91"/>
        <v>0</v>
      </c>
      <c r="N330" s="148">
        <f t="shared" si="94"/>
        <v>0</v>
      </c>
      <c r="O330" s="148"/>
      <c r="P330" s="148"/>
      <c r="Q330" s="148">
        <f t="shared" si="103"/>
        <v>0</v>
      </c>
      <c r="R330" s="148">
        <f t="shared" si="104"/>
        <v>0</v>
      </c>
      <c r="S330" s="137" t="str">
        <f t="shared" si="92"/>
        <v>Y</v>
      </c>
      <c r="T330" s="275">
        <f t="shared" si="109"/>
        <v>0</v>
      </c>
      <c r="U330" s="275">
        <f t="shared" si="108"/>
        <v>0</v>
      </c>
      <c r="V330" s="275">
        <f t="shared" si="108"/>
        <v>0</v>
      </c>
      <c r="W330" s="275">
        <f t="shared" si="108"/>
        <v>0</v>
      </c>
      <c r="X330" s="275">
        <f t="shared" si="108"/>
        <v>0</v>
      </c>
      <c r="Y330" s="275">
        <f t="shared" si="108"/>
        <v>0</v>
      </c>
      <c r="Z330" s="275">
        <f t="shared" si="108"/>
        <v>0</v>
      </c>
      <c r="AA330" s="275">
        <f t="shared" si="108"/>
        <v>0</v>
      </c>
      <c r="AB330" s="275">
        <f t="shared" si="108"/>
        <v>0</v>
      </c>
      <c r="AC330" s="275">
        <f t="shared" si="108"/>
        <v>0</v>
      </c>
      <c r="AD330" s="275">
        <f t="shared" si="108"/>
        <v>0</v>
      </c>
      <c r="AE330" s="276">
        <f t="shared" si="95"/>
        <v>0</v>
      </c>
    </row>
    <row r="331" spans="1:31">
      <c r="A331" s="133">
        <f t="shared" si="96"/>
        <v>315</v>
      </c>
      <c r="B331" s="134">
        <f t="shared" si="97"/>
        <v>26</v>
      </c>
      <c r="C331" s="134">
        <f t="shared" si="98"/>
        <v>3</v>
      </c>
      <c r="D331" s="135">
        <f t="shared" ca="1" si="99"/>
        <v>55824</v>
      </c>
      <c r="E331" s="150">
        <f t="shared" si="87"/>
        <v>0</v>
      </c>
      <c r="F331" s="150" t="str">
        <f t="shared" si="88"/>
        <v>Y</v>
      </c>
      <c r="G331" s="136">
        <f t="shared" si="89"/>
        <v>0</v>
      </c>
      <c r="H331" s="148">
        <f t="shared" si="93"/>
        <v>0</v>
      </c>
      <c r="I331" s="148">
        <f t="shared" si="100"/>
        <v>0</v>
      </c>
      <c r="J331" s="148">
        <f t="shared" ca="1" si="90"/>
        <v>0</v>
      </c>
      <c r="K331" s="148">
        <f t="shared" ca="1" si="101"/>
        <v>0</v>
      </c>
      <c r="L331" s="148">
        <f t="shared" si="102"/>
        <v>0</v>
      </c>
      <c r="M331" s="148">
        <f t="shared" si="91"/>
        <v>0</v>
      </c>
      <c r="N331" s="148">
        <f t="shared" si="94"/>
        <v>0</v>
      </c>
      <c r="O331" s="148"/>
      <c r="P331" s="148"/>
      <c r="Q331" s="148">
        <f t="shared" si="103"/>
        <v>0</v>
      </c>
      <c r="R331" s="148">
        <f t="shared" si="104"/>
        <v>0</v>
      </c>
      <c r="S331" s="137" t="str">
        <f t="shared" si="92"/>
        <v>Y</v>
      </c>
      <c r="T331" s="275">
        <f t="shared" si="109"/>
        <v>0</v>
      </c>
      <c r="U331" s="275">
        <f t="shared" si="108"/>
        <v>0</v>
      </c>
      <c r="V331" s="275">
        <f t="shared" si="108"/>
        <v>0</v>
      </c>
      <c r="W331" s="275">
        <f t="shared" si="108"/>
        <v>0</v>
      </c>
      <c r="X331" s="275">
        <f t="shared" si="108"/>
        <v>0</v>
      </c>
      <c r="Y331" s="275">
        <f t="shared" si="108"/>
        <v>0</v>
      </c>
      <c r="Z331" s="275">
        <f t="shared" si="108"/>
        <v>0</v>
      </c>
      <c r="AA331" s="275">
        <f t="shared" si="108"/>
        <v>0</v>
      </c>
      <c r="AB331" s="275">
        <f t="shared" si="108"/>
        <v>0</v>
      </c>
      <c r="AC331" s="275">
        <f t="shared" si="108"/>
        <v>0</v>
      </c>
      <c r="AD331" s="275">
        <f t="shared" si="108"/>
        <v>0</v>
      </c>
      <c r="AE331" s="276">
        <f t="shared" si="95"/>
        <v>0</v>
      </c>
    </row>
    <row r="332" spans="1:31">
      <c r="A332" s="133">
        <f t="shared" si="96"/>
        <v>316</v>
      </c>
      <c r="B332" s="134">
        <f t="shared" si="97"/>
        <v>26</v>
      </c>
      <c r="C332" s="134">
        <f t="shared" si="98"/>
        <v>4</v>
      </c>
      <c r="D332" s="135">
        <f t="shared" ca="1" si="99"/>
        <v>55854</v>
      </c>
      <c r="E332" s="150">
        <f t="shared" si="87"/>
        <v>0</v>
      </c>
      <c r="F332" s="150" t="str">
        <f t="shared" si="88"/>
        <v>Y</v>
      </c>
      <c r="G332" s="136">
        <f t="shared" si="89"/>
        <v>0</v>
      </c>
      <c r="H332" s="148">
        <f t="shared" si="93"/>
        <v>0</v>
      </c>
      <c r="I332" s="148">
        <f t="shared" si="100"/>
        <v>0</v>
      </c>
      <c r="J332" s="148">
        <f t="shared" ca="1" si="90"/>
        <v>0</v>
      </c>
      <c r="K332" s="148">
        <f t="shared" ca="1" si="101"/>
        <v>0</v>
      </c>
      <c r="L332" s="148">
        <f t="shared" si="102"/>
        <v>0</v>
      </c>
      <c r="M332" s="148">
        <f t="shared" si="91"/>
        <v>0</v>
      </c>
      <c r="N332" s="148">
        <f t="shared" si="94"/>
        <v>0</v>
      </c>
      <c r="O332" s="148"/>
      <c r="P332" s="148"/>
      <c r="Q332" s="148">
        <f t="shared" si="103"/>
        <v>0</v>
      </c>
      <c r="R332" s="148">
        <f t="shared" si="104"/>
        <v>0</v>
      </c>
      <c r="S332" s="137" t="str">
        <f t="shared" si="92"/>
        <v>Y</v>
      </c>
      <c r="T332" s="275">
        <f t="shared" si="109"/>
        <v>0</v>
      </c>
      <c r="U332" s="275">
        <f t="shared" si="108"/>
        <v>0</v>
      </c>
      <c r="V332" s="275">
        <f t="shared" si="108"/>
        <v>0</v>
      </c>
      <c r="W332" s="275">
        <f t="shared" si="108"/>
        <v>0</v>
      </c>
      <c r="X332" s="275">
        <f t="shared" si="108"/>
        <v>0</v>
      </c>
      <c r="Y332" s="275">
        <f t="shared" si="108"/>
        <v>0</v>
      </c>
      <c r="Z332" s="275">
        <f t="shared" si="108"/>
        <v>0</v>
      </c>
      <c r="AA332" s="275">
        <f t="shared" si="108"/>
        <v>0</v>
      </c>
      <c r="AB332" s="275">
        <f t="shared" si="108"/>
        <v>0</v>
      </c>
      <c r="AC332" s="275">
        <f t="shared" si="108"/>
        <v>0</v>
      </c>
      <c r="AD332" s="275">
        <f t="shared" si="108"/>
        <v>0</v>
      </c>
      <c r="AE332" s="276">
        <f t="shared" si="95"/>
        <v>0</v>
      </c>
    </row>
    <row r="333" spans="1:31">
      <c r="A333" s="133">
        <f t="shared" si="96"/>
        <v>317</v>
      </c>
      <c r="B333" s="134">
        <f t="shared" si="97"/>
        <v>26</v>
      </c>
      <c r="C333" s="134">
        <f t="shared" si="98"/>
        <v>5</v>
      </c>
      <c r="D333" s="135">
        <f t="shared" ca="1" si="99"/>
        <v>55885</v>
      </c>
      <c r="E333" s="150">
        <f t="shared" si="87"/>
        <v>0</v>
      </c>
      <c r="F333" s="150" t="str">
        <f t="shared" si="88"/>
        <v>Y</v>
      </c>
      <c r="G333" s="136">
        <f t="shared" si="89"/>
        <v>0</v>
      </c>
      <c r="H333" s="148">
        <f t="shared" si="93"/>
        <v>0</v>
      </c>
      <c r="I333" s="148">
        <f t="shared" si="100"/>
        <v>0</v>
      </c>
      <c r="J333" s="148">
        <f t="shared" ca="1" si="90"/>
        <v>0</v>
      </c>
      <c r="K333" s="148">
        <f t="shared" ca="1" si="101"/>
        <v>0</v>
      </c>
      <c r="L333" s="148">
        <f t="shared" si="102"/>
        <v>0</v>
      </c>
      <c r="M333" s="148">
        <f t="shared" si="91"/>
        <v>0</v>
      </c>
      <c r="N333" s="148">
        <f t="shared" si="94"/>
        <v>0</v>
      </c>
      <c r="O333" s="148"/>
      <c r="P333" s="148"/>
      <c r="Q333" s="148">
        <f t="shared" si="103"/>
        <v>0</v>
      </c>
      <c r="R333" s="148">
        <f t="shared" si="104"/>
        <v>0</v>
      </c>
      <c r="S333" s="137" t="str">
        <f t="shared" si="92"/>
        <v>Y</v>
      </c>
      <c r="T333" s="275">
        <f t="shared" si="109"/>
        <v>0</v>
      </c>
      <c r="U333" s="275">
        <f t="shared" si="108"/>
        <v>0</v>
      </c>
      <c r="V333" s="275">
        <f t="shared" si="108"/>
        <v>0</v>
      </c>
      <c r="W333" s="275">
        <f t="shared" si="108"/>
        <v>0</v>
      </c>
      <c r="X333" s="275">
        <f t="shared" si="108"/>
        <v>0</v>
      </c>
      <c r="Y333" s="275">
        <f t="shared" si="108"/>
        <v>0</v>
      </c>
      <c r="Z333" s="275">
        <f t="shared" si="108"/>
        <v>0</v>
      </c>
      <c r="AA333" s="275">
        <f t="shared" si="108"/>
        <v>0</v>
      </c>
      <c r="AB333" s="275">
        <f t="shared" si="108"/>
        <v>0</v>
      </c>
      <c r="AC333" s="275">
        <f t="shared" si="108"/>
        <v>0</v>
      </c>
      <c r="AD333" s="275">
        <f t="shared" si="108"/>
        <v>0</v>
      </c>
      <c r="AE333" s="276">
        <f t="shared" si="95"/>
        <v>0</v>
      </c>
    </row>
    <row r="334" spans="1:31">
      <c r="A334" s="133">
        <f t="shared" si="96"/>
        <v>318</v>
      </c>
      <c r="B334" s="134">
        <f t="shared" si="97"/>
        <v>26</v>
      </c>
      <c r="C334" s="134">
        <f t="shared" si="98"/>
        <v>6</v>
      </c>
      <c r="D334" s="135">
        <f t="shared" ca="1" si="99"/>
        <v>55916</v>
      </c>
      <c r="E334" s="150">
        <f t="shared" si="87"/>
        <v>0</v>
      </c>
      <c r="F334" s="150" t="str">
        <f t="shared" si="88"/>
        <v>Y</v>
      </c>
      <c r="G334" s="136">
        <f t="shared" si="89"/>
        <v>0</v>
      </c>
      <c r="H334" s="148">
        <f t="shared" si="93"/>
        <v>0</v>
      </c>
      <c r="I334" s="148">
        <f t="shared" si="100"/>
        <v>0</v>
      </c>
      <c r="J334" s="148">
        <f t="shared" ca="1" si="90"/>
        <v>0</v>
      </c>
      <c r="K334" s="148">
        <f t="shared" ca="1" si="101"/>
        <v>0</v>
      </c>
      <c r="L334" s="148">
        <f t="shared" si="102"/>
        <v>0</v>
      </c>
      <c r="M334" s="148">
        <f t="shared" si="91"/>
        <v>0</v>
      </c>
      <c r="N334" s="148">
        <f t="shared" si="94"/>
        <v>0</v>
      </c>
      <c r="O334" s="148"/>
      <c r="P334" s="148"/>
      <c r="Q334" s="148">
        <f t="shared" si="103"/>
        <v>0</v>
      </c>
      <c r="R334" s="148">
        <f t="shared" si="104"/>
        <v>0</v>
      </c>
      <c r="S334" s="137" t="str">
        <f t="shared" si="92"/>
        <v>Y</v>
      </c>
      <c r="T334" s="275">
        <f t="shared" si="109"/>
        <v>0</v>
      </c>
      <c r="U334" s="275">
        <f t="shared" si="108"/>
        <v>0</v>
      </c>
      <c r="V334" s="275">
        <f t="shared" si="108"/>
        <v>0</v>
      </c>
      <c r="W334" s="275">
        <f t="shared" si="108"/>
        <v>0</v>
      </c>
      <c r="X334" s="275">
        <f t="shared" si="108"/>
        <v>0</v>
      </c>
      <c r="Y334" s="275">
        <f t="shared" si="108"/>
        <v>0</v>
      </c>
      <c r="Z334" s="275">
        <f t="shared" si="108"/>
        <v>0</v>
      </c>
      <c r="AA334" s="275">
        <f t="shared" si="108"/>
        <v>0</v>
      </c>
      <c r="AB334" s="275">
        <f t="shared" si="108"/>
        <v>0</v>
      </c>
      <c r="AC334" s="275">
        <f t="shared" si="108"/>
        <v>0</v>
      </c>
      <c r="AD334" s="275">
        <f t="shared" si="108"/>
        <v>0</v>
      </c>
      <c r="AE334" s="276">
        <f t="shared" si="95"/>
        <v>0</v>
      </c>
    </row>
    <row r="335" spans="1:31">
      <c r="A335" s="133">
        <f t="shared" si="96"/>
        <v>319</v>
      </c>
      <c r="B335" s="134">
        <f t="shared" si="97"/>
        <v>26</v>
      </c>
      <c r="C335" s="134">
        <f t="shared" si="98"/>
        <v>7</v>
      </c>
      <c r="D335" s="135">
        <f t="shared" ca="1" si="99"/>
        <v>55944</v>
      </c>
      <c r="E335" s="150">
        <f t="shared" si="87"/>
        <v>0</v>
      </c>
      <c r="F335" s="150" t="str">
        <f t="shared" si="88"/>
        <v>Y</v>
      </c>
      <c r="G335" s="136">
        <f t="shared" si="89"/>
        <v>0</v>
      </c>
      <c r="H335" s="148">
        <f t="shared" si="93"/>
        <v>0</v>
      </c>
      <c r="I335" s="148">
        <f t="shared" si="100"/>
        <v>0</v>
      </c>
      <c r="J335" s="148">
        <f t="shared" ca="1" si="90"/>
        <v>0</v>
      </c>
      <c r="K335" s="148">
        <f t="shared" ca="1" si="101"/>
        <v>0</v>
      </c>
      <c r="L335" s="148">
        <f t="shared" si="102"/>
        <v>0</v>
      </c>
      <c r="M335" s="148">
        <f t="shared" si="91"/>
        <v>0</v>
      </c>
      <c r="N335" s="148">
        <f t="shared" si="94"/>
        <v>0</v>
      </c>
      <c r="O335" s="148"/>
      <c r="P335" s="148"/>
      <c r="Q335" s="148">
        <f t="shared" si="103"/>
        <v>0</v>
      </c>
      <c r="R335" s="148">
        <f t="shared" si="104"/>
        <v>0</v>
      </c>
      <c r="S335" s="137" t="str">
        <f t="shared" si="92"/>
        <v>Y</v>
      </c>
      <c r="T335" s="275">
        <f t="shared" si="109"/>
        <v>0</v>
      </c>
      <c r="U335" s="275">
        <f t="shared" si="108"/>
        <v>0</v>
      </c>
      <c r="V335" s="275">
        <f t="shared" si="108"/>
        <v>0</v>
      </c>
      <c r="W335" s="275">
        <f t="shared" si="108"/>
        <v>0</v>
      </c>
      <c r="X335" s="275">
        <f t="shared" si="108"/>
        <v>0</v>
      </c>
      <c r="Y335" s="275">
        <f t="shared" si="108"/>
        <v>0</v>
      </c>
      <c r="Z335" s="275">
        <f t="shared" si="108"/>
        <v>0</v>
      </c>
      <c r="AA335" s="275">
        <f t="shared" si="108"/>
        <v>0</v>
      </c>
      <c r="AB335" s="275">
        <f t="shared" si="108"/>
        <v>0</v>
      </c>
      <c r="AC335" s="275">
        <f t="shared" si="108"/>
        <v>0</v>
      </c>
      <c r="AD335" s="275">
        <f t="shared" si="108"/>
        <v>0</v>
      </c>
      <c r="AE335" s="276">
        <f t="shared" si="95"/>
        <v>0</v>
      </c>
    </row>
    <row r="336" spans="1:31">
      <c r="A336" s="133">
        <f t="shared" si="96"/>
        <v>320</v>
      </c>
      <c r="B336" s="134">
        <f t="shared" si="97"/>
        <v>26</v>
      </c>
      <c r="C336" s="134">
        <f t="shared" si="98"/>
        <v>8</v>
      </c>
      <c r="D336" s="135">
        <f t="shared" ca="1" si="99"/>
        <v>55975</v>
      </c>
      <c r="E336" s="150">
        <f t="shared" si="87"/>
        <v>0</v>
      </c>
      <c r="F336" s="150" t="str">
        <f t="shared" si="88"/>
        <v>Y</v>
      </c>
      <c r="G336" s="136">
        <f t="shared" si="89"/>
        <v>0</v>
      </c>
      <c r="H336" s="148">
        <f t="shared" si="93"/>
        <v>0</v>
      </c>
      <c r="I336" s="148">
        <f t="shared" si="100"/>
        <v>0</v>
      </c>
      <c r="J336" s="148">
        <f t="shared" ca="1" si="90"/>
        <v>0</v>
      </c>
      <c r="K336" s="148">
        <f t="shared" ca="1" si="101"/>
        <v>0</v>
      </c>
      <c r="L336" s="148">
        <f t="shared" si="102"/>
        <v>0</v>
      </c>
      <c r="M336" s="148">
        <f t="shared" si="91"/>
        <v>0</v>
      </c>
      <c r="N336" s="148">
        <f t="shared" si="94"/>
        <v>0</v>
      </c>
      <c r="O336" s="148"/>
      <c r="P336" s="148"/>
      <c r="Q336" s="148">
        <f t="shared" si="103"/>
        <v>0</v>
      </c>
      <c r="R336" s="148">
        <f t="shared" si="104"/>
        <v>0</v>
      </c>
      <c r="S336" s="137" t="str">
        <f t="shared" si="92"/>
        <v>Y</v>
      </c>
      <c r="T336" s="275">
        <f t="shared" si="109"/>
        <v>0</v>
      </c>
      <c r="U336" s="275">
        <f t="shared" si="108"/>
        <v>0</v>
      </c>
      <c r="V336" s="275">
        <f t="shared" si="108"/>
        <v>0</v>
      </c>
      <c r="W336" s="275">
        <f t="shared" si="108"/>
        <v>0</v>
      </c>
      <c r="X336" s="275">
        <f t="shared" si="108"/>
        <v>0</v>
      </c>
      <c r="Y336" s="275">
        <f t="shared" si="108"/>
        <v>0</v>
      </c>
      <c r="Z336" s="275">
        <f t="shared" si="108"/>
        <v>0</v>
      </c>
      <c r="AA336" s="275">
        <f t="shared" si="108"/>
        <v>0</v>
      </c>
      <c r="AB336" s="275">
        <f t="shared" si="108"/>
        <v>0</v>
      </c>
      <c r="AC336" s="275">
        <f t="shared" si="108"/>
        <v>0</v>
      </c>
      <c r="AD336" s="275">
        <f t="shared" si="108"/>
        <v>0</v>
      </c>
      <c r="AE336" s="276">
        <f t="shared" si="95"/>
        <v>0</v>
      </c>
    </row>
    <row r="337" spans="1:31">
      <c r="A337" s="133">
        <f t="shared" si="96"/>
        <v>321</v>
      </c>
      <c r="B337" s="134">
        <f t="shared" si="97"/>
        <v>26</v>
      </c>
      <c r="C337" s="134">
        <f t="shared" si="98"/>
        <v>9</v>
      </c>
      <c r="D337" s="135">
        <f t="shared" ca="1" si="99"/>
        <v>56005</v>
      </c>
      <c r="E337" s="150">
        <f t="shared" ref="E337:E400" si="110">IF(A337&lt;&gt;"", IF(F337="N",0, ROUNDDOWN(IF(S337="Y", MAX(Q337, 0), MIN(BondAmountInvested*G337/Freq, Max_Wdwl_amt)), 2)),"")</f>
        <v>0</v>
      </c>
      <c r="F337" s="150" t="str">
        <f t="shared" ref="F337:F400" si="111">IF(A337&lt;&gt;"",  IF(A337&lt;first_projection_wdl_mth,"N",IF(A337=first_projection_wdl_mth,"Y",IF(INT((A337-first_projection_wdl_mth)/Mths_between_Wdwls)=(A337-first_projection_wdl_mth)/Mths_between_Wdwls,"Y","N"))),"")</f>
        <v>Y</v>
      </c>
      <c r="G337" s="136">
        <f t="shared" ref="G337:G400" si="112">IF(A337&lt;&gt;"", IncomeRetained, "")</f>
        <v>0</v>
      </c>
      <c r="H337" s="148">
        <f t="shared" si="93"/>
        <v>0</v>
      </c>
      <c r="I337" s="148">
        <f t="shared" si="100"/>
        <v>0</v>
      </c>
      <c r="J337" s="148">
        <f t="shared" ref="J337:J400" ca="1" si="113">IF(A337&lt;&gt;"", (MIN(E337, Q337)-I337)*(1-IF(D337&lt;chargeable_gain_taxrate_change_date,chargeable_gain_taxrate_pre_change,chargeable_gain_taxrate_post_change))+I337, "")</f>
        <v>0</v>
      </c>
      <c r="K337" s="148">
        <f t="shared" ca="1" si="101"/>
        <v>0</v>
      </c>
      <c r="L337" s="148">
        <f t="shared" si="102"/>
        <v>0</v>
      </c>
      <c r="M337" s="148">
        <f t="shared" ref="M337:M400" si="114">IF(A337="", "", L337*Mthly_growth_rate)</f>
        <v>0</v>
      </c>
      <c r="N337" s="148">
        <f t="shared" si="94"/>
        <v>0</v>
      </c>
      <c r="O337" s="148"/>
      <c r="P337" s="148"/>
      <c r="Q337" s="148">
        <f t="shared" si="103"/>
        <v>0</v>
      </c>
      <c r="R337" s="148">
        <f t="shared" si="104"/>
        <v>0</v>
      </c>
      <c r="S337" s="137" t="str">
        <f t="shared" ref="S337:S400" si="115">IF(A337="", "", IF(S336="Y", "Y", IF(Q337-IF(F337="Y", MIN(BondAmountInvested*G337/Freq,Max_Wdwl_amt), 0)&lt;=0, "Y", "N")))</f>
        <v>Y</v>
      </c>
      <c r="T337" s="275">
        <f t="shared" si="109"/>
        <v>0</v>
      </c>
      <c r="U337" s="275">
        <f t="shared" si="108"/>
        <v>0</v>
      </c>
      <c r="V337" s="275">
        <f t="shared" si="108"/>
        <v>0</v>
      </c>
      <c r="W337" s="275">
        <f t="shared" si="108"/>
        <v>0</v>
      </c>
      <c r="X337" s="275">
        <f t="shared" si="108"/>
        <v>0</v>
      </c>
      <c r="Y337" s="275">
        <f t="shared" si="108"/>
        <v>0</v>
      </c>
      <c r="Z337" s="275">
        <f t="shared" si="108"/>
        <v>0</v>
      </c>
      <c r="AA337" s="275">
        <f t="shared" si="108"/>
        <v>0</v>
      </c>
      <c r="AB337" s="275">
        <f t="shared" si="108"/>
        <v>0</v>
      </c>
      <c r="AC337" s="275">
        <f t="shared" si="108"/>
        <v>0</v>
      </c>
      <c r="AD337" s="275">
        <f t="shared" si="108"/>
        <v>0</v>
      </c>
      <c r="AE337" s="276">
        <f t="shared" si="95"/>
        <v>0</v>
      </c>
    </row>
    <row r="338" spans="1:31">
      <c r="A338" s="133">
        <f t="shared" si="96"/>
        <v>322</v>
      </c>
      <c r="B338" s="134">
        <f t="shared" si="97"/>
        <v>26</v>
      </c>
      <c r="C338" s="134">
        <f t="shared" si="98"/>
        <v>10</v>
      </c>
      <c r="D338" s="135">
        <f t="shared" ca="1" si="99"/>
        <v>56036</v>
      </c>
      <c r="E338" s="150">
        <f t="shared" si="110"/>
        <v>0</v>
      </c>
      <c r="F338" s="150" t="str">
        <f t="shared" si="111"/>
        <v>Y</v>
      </c>
      <c r="G338" s="136">
        <f t="shared" si="112"/>
        <v>0</v>
      </c>
      <c r="H338" s="148">
        <f t="shared" ref="H338:H401" si="116">IF(A338&lt;&gt;"", IF(B338&lt;Max_tax_free_term, IF(AND(C338=1, B338&lt;Max_tax_free_term), Annual_tax_free_Wdwl, 0), 0)+H337-I337, "")</f>
        <v>0</v>
      </c>
      <c r="I338" s="148">
        <f t="shared" si="100"/>
        <v>0</v>
      </c>
      <c r="J338" s="148">
        <f t="shared" ca="1" si="113"/>
        <v>0</v>
      </c>
      <c r="K338" s="148">
        <f t="shared" ca="1" si="101"/>
        <v>0</v>
      </c>
      <c r="L338" s="148">
        <f t="shared" si="102"/>
        <v>0</v>
      </c>
      <c r="M338" s="148">
        <f t="shared" si="114"/>
        <v>0</v>
      </c>
      <c r="N338" s="148">
        <f t="shared" ref="N338:N401" si="117">IF(A338="", "", AE338)</f>
        <v>0</v>
      </c>
      <c r="O338" s="148"/>
      <c r="P338" s="148"/>
      <c r="Q338" s="148">
        <f t="shared" si="103"/>
        <v>0</v>
      </c>
      <c r="R338" s="148">
        <f t="shared" si="104"/>
        <v>0</v>
      </c>
      <c r="S338" s="137" t="str">
        <f t="shared" si="115"/>
        <v>Y</v>
      </c>
      <c r="T338" s="275">
        <f t="shared" si="109"/>
        <v>0</v>
      </c>
      <c r="U338" s="275">
        <f t="shared" si="108"/>
        <v>0</v>
      </c>
      <c r="V338" s="275">
        <f t="shared" si="108"/>
        <v>0</v>
      </c>
      <c r="W338" s="275">
        <f t="shared" si="108"/>
        <v>0</v>
      </c>
      <c r="X338" s="275">
        <f t="shared" si="108"/>
        <v>0</v>
      </c>
      <c r="Y338" s="275">
        <f t="shared" si="108"/>
        <v>0</v>
      </c>
      <c r="Z338" s="275">
        <f t="shared" si="108"/>
        <v>0</v>
      </c>
      <c r="AA338" s="275">
        <f t="shared" si="108"/>
        <v>0</v>
      </c>
      <c r="AB338" s="275">
        <f t="shared" si="108"/>
        <v>0</v>
      </c>
      <c r="AC338" s="275">
        <f t="shared" si="108"/>
        <v>0</v>
      </c>
      <c r="AD338" s="275">
        <f t="shared" si="108"/>
        <v>0</v>
      </c>
      <c r="AE338" s="276">
        <f t="shared" ref="AE338:AE401" si="118">SUMPRODUCT(T338:AD338,T$9:AD$9)/100/12</f>
        <v>0</v>
      </c>
    </row>
    <row r="339" spans="1:31">
      <c r="A339" s="133">
        <f t="shared" ref="A339:A402" si="119">IF(A338&lt;$D$11, A338+1, "")</f>
        <v>323</v>
      </c>
      <c r="B339" s="134">
        <f t="shared" ref="B339:B402" si="120">IF(A339&lt;&gt;"", IF(C339=1, B338+1, B338), "")</f>
        <v>26</v>
      </c>
      <c r="C339" s="134">
        <f t="shared" ref="C339:C402" si="121">IF(A339&lt;&gt;"", IF(C338=12, 1, C338+1), "")</f>
        <v>11</v>
      </c>
      <c r="D339" s="135">
        <f t="shared" ref="D339:D402" ca="1" si="122">IF(A339&lt;&gt;"", DATE(YEAR(D338), MONTH(D338)+1, DAY(D338)), "")</f>
        <v>56066</v>
      </c>
      <c r="E339" s="150">
        <f t="shared" si="110"/>
        <v>0</v>
      </c>
      <c r="F339" s="150" t="str">
        <f t="shared" si="111"/>
        <v>Y</v>
      </c>
      <c r="G339" s="136">
        <f t="shared" si="112"/>
        <v>0</v>
      </c>
      <c r="H339" s="148">
        <f t="shared" si="116"/>
        <v>0</v>
      </c>
      <c r="I339" s="148">
        <f t="shared" ref="I339:I402" si="123">IF(A339&lt;&gt;"", MIN(E339, H339, Q339), "")</f>
        <v>0</v>
      </c>
      <c r="J339" s="148">
        <f t="shared" ca="1" si="113"/>
        <v>0</v>
      </c>
      <c r="K339" s="148">
        <f t="shared" ref="K339:K402" ca="1" si="124">IF(A339="", "", $I$12^(A339/12)*J339)</f>
        <v>0</v>
      </c>
      <c r="L339" s="148">
        <f t="shared" ref="L339:L402" si="125">IF(A339="", "", R338)</f>
        <v>0</v>
      </c>
      <c r="M339" s="148">
        <f t="shared" si="114"/>
        <v>0</v>
      </c>
      <c r="N339" s="148">
        <f t="shared" si="117"/>
        <v>0</v>
      </c>
      <c r="O339" s="148"/>
      <c r="P339" s="148"/>
      <c r="Q339" s="148">
        <f t="shared" ref="Q339:Q402" si="126">IF(A339 = "", 0, MAX(M339 - (SUM(N339:P339)), 0))</f>
        <v>0</v>
      </c>
      <c r="R339" s="148">
        <f t="shared" ref="R339:R402" si="127">IF(A339="", "", MAX(Q339-E339, 0))</f>
        <v>0</v>
      </c>
      <c r="S339" s="137" t="str">
        <f t="shared" si="115"/>
        <v>Y</v>
      </c>
      <c r="T339" s="275">
        <f t="shared" si="109"/>
        <v>0</v>
      </c>
      <c r="U339" s="275">
        <f t="shared" si="108"/>
        <v>0</v>
      </c>
      <c r="V339" s="275">
        <f t="shared" si="108"/>
        <v>0</v>
      </c>
      <c r="W339" s="275">
        <f t="shared" si="108"/>
        <v>0</v>
      </c>
      <c r="X339" s="275">
        <f t="shared" si="108"/>
        <v>0</v>
      </c>
      <c r="Y339" s="275">
        <f t="shared" si="108"/>
        <v>0</v>
      </c>
      <c r="Z339" s="275">
        <f t="shared" si="108"/>
        <v>0</v>
      </c>
      <c r="AA339" s="275">
        <f t="shared" si="108"/>
        <v>0</v>
      </c>
      <c r="AB339" s="275">
        <f t="shared" si="108"/>
        <v>0</v>
      </c>
      <c r="AC339" s="275">
        <f t="shared" si="108"/>
        <v>0</v>
      </c>
      <c r="AD339" s="275">
        <f t="shared" si="108"/>
        <v>0</v>
      </c>
      <c r="AE339" s="276">
        <f t="shared" si="118"/>
        <v>0</v>
      </c>
    </row>
    <row r="340" spans="1:31">
      <c r="A340" s="133">
        <f t="shared" si="119"/>
        <v>324</v>
      </c>
      <c r="B340" s="134">
        <f t="shared" si="120"/>
        <v>26</v>
      </c>
      <c r="C340" s="134">
        <f t="shared" si="121"/>
        <v>12</v>
      </c>
      <c r="D340" s="135">
        <f t="shared" ca="1" si="122"/>
        <v>56097</v>
      </c>
      <c r="E340" s="150">
        <f t="shared" si="110"/>
        <v>0</v>
      </c>
      <c r="F340" s="150" t="str">
        <f t="shared" si="111"/>
        <v>Y</v>
      </c>
      <c r="G340" s="136">
        <f t="shared" si="112"/>
        <v>0</v>
      </c>
      <c r="H340" s="148">
        <f t="shared" si="116"/>
        <v>0</v>
      </c>
      <c r="I340" s="148">
        <f t="shared" si="123"/>
        <v>0</v>
      </c>
      <c r="J340" s="148">
        <f t="shared" ca="1" si="113"/>
        <v>0</v>
      </c>
      <c r="K340" s="148">
        <f t="shared" ca="1" si="124"/>
        <v>0</v>
      </c>
      <c r="L340" s="148">
        <f t="shared" si="125"/>
        <v>0</v>
      </c>
      <c r="M340" s="148">
        <f t="shared" si="114"/>
        <v>0</v>
      </c>
      <c r="N340" s="148">
        <f t="shared" si="117"/>
        <v>0</v>
      </c>
      <c r="O340" s="148"/>
      <c r="P340" s="148"/>
      <c r="Q340" s="148">
        <f t="shared" si="126"/>
        <v>0</v>
      </c>
      <c r="R340" s="148">
        <f t="shared" si="127"/>
        <v>0</v>
      </c>
      <c r="S340" s="137" t="str">
        <f t="shared" si="115"/>
        <v>Y</v>
      </c>
      <c r="T340" s="275">
        <f t="shared" si="109"/>
        <v>0</v>
      </c>
      <c r="U340" s="275">
        <f t="shared" si="108"/>
        <v>0</v>
      </c>
      <c r="V340" s="275">
        <f t="shared" si="108"/>
        <v>0</v>
      </c>
      <c r="W340" s="275">
        <f t="shared" si="108"/>
        <v>0</v>
      </c>
      <c r="X340" s="275">
        <f t="shared" si="108"/>
        <v>0</v>
      </c>
      <c r="Y340" s="275">
        <f t="shared" si="108"/>
        <v>0</v>
      </c>
      <c r="Z340" s="275">
        <f t="shared" si="108"/>
        <v>0</v>
      </c>
      <c r="AA340" s="275">
        <f t="shared" si="108"/>
        <v>0</v>
      </c>
      <c r="AB340" s="275">
        <f t="shared" si="108"/>
        <v>0</v>
      </c>
      <c r="AC340" s="275">
        <f t="shared" si="108"/>
        <v>0</v>
      </c>
      <c r="AD340" s="275">
        <f t="shared" si="108"/>
        <v>0</v>
      </c>
      <c r="AE340" s="276">
        <f t="shared" si="118"/>
        <v>0</v>
      </c>
    </row>
    <row r="341" spans="1:31">
      <c r="A341" s="133">
        <f t="shared" si="119"/>
        <v>325</v>
      </c>
      <c r="B341" s="134">
        <f t="shared" si="120"/>
        <v>27</v>
      </c>
      <c r="C341" s="134">
        <f t="shared" si="121"/>
        <v>1</v>
      </c>
      <c r="D341" s="135">
        <f t="shared" ca="1" si="122"/>
        <v>56128</v>
      </c>
      <c r="E341" s="150">
        <f t="shared" si="110"/>
        <v>0</v>
      </c>
      <c r="F341" s="150" t="str">
        <f t="shared" si="111"/>
        <v>Y</v>
      </c>
      <c r="G341" s="136">
        <f t="shared" si="112"/>
        <v>0</v>
      </c>
      <c r="H341" s="148">
        <f t="shared" si="116"/>
        <v>0</v>
      </c>
      <c r="I341" s="148">
        <f t="shared" si="123"/>
        <v>0</v>
      </c>
      <c r="J341" s="148">
        <f t="shared" ca="1" si="113"/>
        <v>0</v>
      </c>
      <c r="K341" s="148">
        <f t="shared" ca="1" si="124"/>
        <v>0</v>
      </c>
      <c r="L341" s="148">
        <f t="shared" si="125"/>
        <v>0</v>
      </c>
      <c r="M341" s="148">
        <f t="shared" si="114"/>
        <v>0</v>
      </c>
      <c r="N341" s="148">
        <f t="shared" si="117"/>
        <v>0</v>
      </c>
      <c r="O341" s="148"/>
      <c r="P341" s="148"/>
      <c r="Q341" s="148">
        <f t="shared" si="126"/>
        <v>0</v>
      </c>
      <c r="R341" s="148">
        <f t="shared" si="127"/>
        <v>0</v>
      </c>
      <c r="S341" s="137" t="str">
        <f t="shared" si="115"/>
        <v>Y</v>
      </c>
      <c r="T341" s="275">
        <f t="shared" si="109"/>
        <v>0</v>
      </c>
      <c r="U341" s="275">
        <f t="shared" si="108"/>
        <v>0</v>
      </c>
      <c r="V341" s="275">
        <f t="shared" si="108"/>
        <v>0</v>
      </c>
      <c r="W341" s="275">
        <f t="shared" si="108"/>
        <v>0</v>
      </c>
      <c r="X341" s="275">
        <f t="shared" si="108"/>
        <v>0</v>
      </c>
      <c r="Y341" s="275">
        <f t="shared" si="108"/>
        <v>0</v>
      </c>
      <c r="Z341" s="275">
        <f t="shared" si="108"/>
        <v>0</v>
      </c>
      <c r="AA341" s="275">
        <f t="shared" si="108"/>
        <v>0</v>
      </c>
      <c r="AB341" s="275">
        <f t="shared" si="108"/>
        <v>0</v>
      </c>
      <c r="AC341" s="275">
        <f t="shared" si="108"/>
        <v>0</v>
      </c>
      <c r="AD341" s="275">
        <f t="shared" si="108"/>
        <v>0</v>
      </c>
      <c r="AE341" s="276">
        <f t="shared" si="118"/>
        <v>0</v>
      </c>
    </row>
    <row r="342" spans="1:31">
      <c r="A342" s="133">
        <f t="shared" si="119"/>
        <v>326</v>
      </c>
      <c r="B342" s="134">
        <f t="shared" si="120"/>
        <v>27</v>
      </c>
      <c r="C342" s="134">
        <f t="shared" si="121"/>
        <v>2</v>
      </c>
      <c r="D342" s="135">
        <f t="shared" ca="1" si="122"/>
        <v>56158</v>
      </c>
      <c r="E342" s="150">
        <f t="shared" si="110"/>
        <v>0</v>
      </c>
      <c r="F342" s="150" t="str">
        <f t="shared" si="111"/>
        <v>Y</v>
      </c>
      <c r="G342" s="136">
        <f t="shared" si="112"/>
        <v>0</v>
      </c>
      <c r="H342" s="148">
        <f t="shared" si="116"/>
        <v>0</v>
      </c>
      <c r="I342" s="148">
        <f t="shared" si="123"/>
        <v>0</v>
      </c>
      <c r="J342" s="148">
        <f t="shared" ca="1" si="113"/>
        <v>0</v>
      </c>
      <c r="K342" s="148">
        <f t="shared" ca="1" si="124"/>
        <v>0</v>
      </c>
      <c r="L342" s="148">
        <f t="shared" si="125"/>
        <v>0</v>
      </c>
      <c r="M342" s="148">
        <f t="shared" si="114"/>
        <v>0</v>
      </c>
      <c r="N342" s="148">
        <f t="shared" si="117"/>
        <v>0</v>
      </c>
      <c r="O342" s="148"/>
      <c r="P342" s="148"/>
      <c r="Q342" s="148">
        <f t="shared" si="126"/>
        <v>0</v>
      </c>
      <c r="R342" s="148">
        <f t="shared" si="127"/>
        <v>0</v>
      </c>
      <c r="S342" s="137" t="str">
        <f t="shared" si="115"/>
        <v>Y</v>
      </c>
      <c r="T342" s="275">
        <f t="shared" si="109"/>
        <v>0</v>
      </c>
      <c r="U342" s="275">
        <f t="shared" si="108"/>
        <v>0</v>
      </c>
      <c r="V342" s="275">
        <f t="shared" si="108"/>
        <v>0</v>
      </c>
      <c r="W342" s="275">
        <f t="shared" si="108"/>
        <v>0</v>
      </c>
      <c r="X342" s="275">
        <f t="shared" si="108"/>
        <v>0</v>
      </c>
      <c r="Y342" s="275">
        <f t="shared" si="108"/>
        <v>0</v>
      </c>
      <c r="Z342" s="275">
        <f t="shared" si="108"/>
        <v>0</v>
      </c>
      <c r="AA342" s="275">
        <f t="shared" si="108"/>
        <v>0</v>
      </c>
      <c r="AB342" s="275">
        <f t="shared" si="108"/>
        <v>0</v>
      </c>
      <c r="AC342" s="275">
        <f t="shared" si="108"/>
        <v>0</v>
      </c>
      <c r="AD342" s="275">
        <f t="shared" si="108"/>
        <v>0</v>
      </c>
      <c r="AE342" s="276">
        <f t="shared" si="118"/>
        <v>0</v>
      </c>
    </row>
    <row r="343" spans="1:31">
      <c r="A343" s="133">
        <f t="shared" si="119"/>
        <v>327</v>
      </c>
      <c r="B343" s="134">
        <f t="shared" si="120"/>
        <v>27</v>
      </c>
      <c r="C343" s="134">
        <f t="shared" si="121"/>
        <v>3</v>
      </c>
      <c r="D343" s="135">
        <f t="shared" ca="1" si="122"/>
        <v>56189</v>
      </c>
      <c r="E343" s="150">
        <f t="shared" si="110"/>
        <v>0</v>
      </c>
      <c r="F343" s="150" t="str">
        <f t="shared" si="111"/>
        <v>Y</v>
      </c>
      <c r="G343" s="136">
        <f t="shared" si="112"/>
        <v>0</v>
      </c>
      <c r="H343" s="148">
        <f t="shared" si="116"/>
        <v>0</v>
      </c>
      <c r="I343" s="148">
        <f t="shared" si="123"/>
        <v>0</v>
      </c>
      <c r="J343" s="148">
        <f t="shared" ca="1" si="113"/>
        <v>0</v>
      </c>
      <c r="K343" s="148">
        <f t="shared" ca="1" si="124"/>
        <v>0</v>
      </c>
      <c r="L343" s="148">
        <f t="shared" si="125"/>
        <v>0</v>
      </c>
      <c r="M343" s="148">
        <f t="shared" si="114"/>
        <v>0</v>
      </c>
      <c r="N343" s="148">
        <f t="shared" si="117"/>
        <v>0</v>
      </c>
      <c r="O343" s="148"/>
      <c r="P343" s="148"/>
      <c r="Q343" s="148">
        <f t="shared" si="126"/>
        <v>0</v>
      </c>
      <c r="R343" s="148">
        <f t="shared" si="127"/>
        <v>0</v>
      </c>
      <c r="S343" s="137" t="str">
        <f t="shared" si="115"/>
        <v>Y</v>
      </c>
      <c r="T343" s="275">
        <f t="shared" si="109"/>
        <v>0</v>
      </c>
      <c r="U343" s="275">
        <f t="shared" si="108"/>
        <v>0</v>
      </c>
      <c r="V343" s="275">
        <f t="shared" si="108"/>
        <v>0</v>
      </c>
      <c r="W343" s="275">
        <f t="shared" si="108"/>
        <v>0</v>
      </c>
      <c r="X343" s="275">
        <f t="shared" si="108"/>
        <v>0</v>
      </c>
      <c r="Y343" s="275">
        <f t="shared" si="108"/>
        <v>0</v>
      </c>
      <c r="Z343" s="275">
        <f t="shared" si="108"/>
        <v>0</v>
      </c>
      <c r="AA343" s="275">
        <f t="shared" si="108"/>
        <v>0</v>
      </c>
      <c r="AB343" s="275">
        <f t="shared" si="108"/>
        <v>0</v>
      </c>
      <c r="AC343" s="275">
        <f t="shared" si="108"/>
        <v>0</v>
      </c>
      <c r="AD343" s="275">
        <f t="shared" si="108"/>
        <v>0</v>
      </c>
      <c r="AE343" s="276">
        <f t="shared" si="118"/>
        <v>0</v>
      </c>
    </row>
    <row r="344" spans="1:31">
      <c r="A344" s="133">
        <f t="shared" si="119"/>
        <v>328</v>
      </c>
      <c r="B344" s="134">
        <f t="shared" si="120"/>
        <v>27</v>
      </c>
      <c r="C344" s="134">
        <f t="shared" si="121"/>
        <v>4</v>
      </c>
      <c r="D344" s="135">
        <f t="shared" ca="1" si="122"/>
        <v>56219</v>
      </c>
      <c r="E344" s="150">
        <f t="shared" si="110"/>
        <v>0</v>
      </c>
      <c r="F344" s="150" t="str">
        <f t="shared" si="111"/>
        <v>Y</v>
      </c>
      <c r="G344" s="136">
        <f t="shared" si="112"/>
        <v>0</v>
      </c>
      <c r="H344" s="148">
        <f t="shared" si="116"/>
        <v>0</v>
      </c>
      <c r="I344" s="148">
        <f t="shared" si="123"/>
        <v>0</v>
      </c>
      <c r="J344" s="148">
        <f t="shared" ca="1" si="113"/>
        <v>0</v>
      </c>
      <c r="K344" s="148">
        <f t="shared" ca="1" si="124"/>
        <v>0</v>
      </c>
      <c r="L344" s="148">
        <f t="shared" si="125"/>
        <v>0</v>
      </c>
      <c r="M344" s="148">
        <f t="shared" si="114"/>
        <v>0</v>
      </c>
      <c r="N344" s="148">
        <f t="shared" si="117"/>
        <v>0</v>
      </c>
      <c r="O344" s="148"/>
      <c r="P344" s="148"/>
      <c r="Q344" s="148">
        <f t="shared" si="126"/>
        <v>0</v>
      </c>
      <c r="R344" s="148">
        <f t="shared" si="127"/>
        <v>0</v>
      </c>
      <c r="S344" s="137" t="str">
        <f t="shared" si="115"/>
        <v>Y</v>
      </c>
      <c r="T344" s="275">
        <f t="shared" si="109"/>
        <v>0</v>
      </c>
      <c r="U344" s="275">
        <f t="shared" si="108"/>
        <v>0</v>
      </c>
      <c r="V344" s="275">
        <f t="shared" si="108"/>
        <v>0</v>
      </c>
      <c r="W344" s="275">
        <f t="shared" si="108"/>
        <v>0</v>
      </c>
      <c r="X344" s="275">
        <f t="shared" si="108"/>
        <v>0</v>
      </c>
      <c r="Y344" s="275">
        <f t="shared" si="108"/>
        <v>0</v>
      </c>
      <c r="Z344" s="275">
        <f t="shared" si="108"/>
        <v>0</v>
      </c>
      <c r="AA344" s="275">
        <f t="shared" si="108"/>
        <v>0</v>
      </c>
      <c r="AB344" s="275">
        <f t="shared" si="108"/>
        <v>0</v>
      </c>
      <c r="AC344" s="275">
        <f t="shared" si="108"/>
        <v>0</v>
      </c>
      <c r="AD344" s="275">
        <f t="shared" si="108"/>
        <v>0</v>
      </c>
      <c r="AE344" s="276">
        <f t="shared" si="118"/>
        <v>0</v>
      </c>
    </row>
    <row r="345" spans="1:31">
      <c r="A345" s="133">
        <f t="shared" si="119"/>
        <v>329</v>
      </c>
      <c r="B345" s="134">
        <f t="shared" si="120"/>
        <v>27</v>
      </c>
      <c r="C345" s="134">
        <f t="shared" si="121"/>
        <v>5</v>
      </c>
      <c r="D345" s="135">
        <f t="shared" ca="1" si="122"/>
        <v>56250</v>
      </c>
      <c r="E345" s="150">
        <f t="shared" si="110"/>
        <v>0</v>
      </c>
      <c r="F345" s="150" t="str">
        <f t="shared" si="111"/>
        <v>Y</v>
      </c>
      <c r="G345" s="136">
        <f t="shared" si="112"/>
        <v>0</v>
      </c>
      <c r="H345" s="148">
        <f t="shared" si="116"/>
        <v>0</v>
      </c>
      <c r="I345" s="148">
        <f t="shared" si="123"/>
        <v>0</v>
      </c>
      <c r="J345" s="148">
        <f t="shared" ca="1" si="113"/>
        <v>0</v>
      </c>
      <c r="K345" s="148">
        <f t="shared" ca="1" si="124"/>
        <v>0</v>
      </c>
      <c r="L345" s="148">
        <f t="shared" si="125"/>
        <v>0</v>
      </c>
      <c r="M345" s="148">
        <f t="shared" si="114"/>
        <v>0</v>
      </c>
      <c r="N345" s="148">
        <f t="shared" si="117"/>
        <v>0</v>
      </c>
      <c r="O345" s="148"/>
      <c r="P345" s="148"/>
      <c r="Q345" s="148">
        <f t="shared" si="126"/>
        <v>0</v>
      </c>
      <c r="R345" s="148">
        <f t="shared" si="127"/>
        <v>0</v>
      </c>
      <c r="S345" s="137" t="str">
        <f t="shared" si="115"/>
        <v>Y</v>
      </c>
      <c r="T345" s="275">
        <f t="shared" si="109"/>
        <v>0</v>
      </c>
      <c r="U345" s="275">
        <f t="shared" si="108"/>
        <v>0</v>
      </c>
      <c r="V345" s="275">
        <f t="shared" si="108"/>
        <v>0</v>
      </c>
      <c r="W345" s="275">
        <f t="shared" si="108"/>
        <v>0</v>
      </c>
      <c r="X345" s="275">
        <f t="shared" si="108"/>
        <v>0</v>
      </c>
      <c r="Y345" s="275">
        <f t="shared" si="108"/>
        <v>0</v>
      </c>
      <c r="Z345" s="275">
        <f t="shared" si="108"/>
        <v>0</v>
      </c>
      <c r="AA345" s="275">
        <f t="shared" si="108"/>
        <v>0</v>
      </c>
      <c r="AB345" s="275">
        <f t="shared" si="108"/>
        <v>0</v>
      </c>
      <c r="AC345" s="275">
        <f t="shared" si="108"/>
        <v>0</v>
      </c>
      <c r="AD345" s="275">
        <f t="shared" si="108"/>
        <v>0</v>
      </c>
      <c r="AE345" s="276">
        <f t="shared" si="118"/>
        <v>0</v>
      </c>
    </row>
    <row r="346" spans="1:31">
      <c r="A346" s="133">
        <f t="shared" si="119"/>
        <v>330</v>
      </c>
      <c r="B346" s="134">
        <f t="shared" si="120"/>
        <v>27</v>
      </c>
      <c r="C346" s="134">
        <f t="shared" si="121"/>
        <v>6</v>
      </c>
      <c r="D346" s="135">
        <f t="shared" ca="1" si="122"/>
        <v>56281</v>
      </c>
      <c r="E346" s="150">
        <f t="shared" si="110"/>
        <v>0</v>
      </c>
      <c r="F346" s="150" t="str">
        <f t="shared" si="111"/>
        <v>Y</v>
      </c>
      <c r="G346" s="136">
        <f t="shared" si="112"/>
        <v>0</v>
      </c>
      <c r="H346" s="148">
        <f t="shared" si="116"/>
        <v>0</v>
      </c>
      <c r="I346" s="148">
        <f t="shared" si="123"/>
        <v>0</v>
      </c>
      <c r="J346" s="148">
        <f t="shared" ca="1" si="113"/>
        <v>0</v>
      </c>
      <c r="K346" s="148">
        <f t="shared" ca="1" si="124"/>
        <v>0</v>
      </c>
      <c r="L346" s="148">
        <f t="shared" si="125"/>
        <v>0</v>
      </c>
      <c r="M346" s="148">
        <f t="shared" si="114"/>
        <v>0</v>
      </c>
      <c r="N346" s="148">
        <f t="shared" si="117"/>
        <v>0</v>
      </c>
      <c r="O346" s="148"/>
      <c r="P346" s="148"/>
      <c r="Q346" s="148">
        <f t="shared" si="126"/>
        <v>0</v>
      </c>
      <c r="R346" s="148">
        <f t="shared" si="127"/>
        <v>0</v>
      </c>
      <c r="S346" s="137" t="str">
        <f t="shared" si="115"/>
        <v>Y</v>
      </c>
      <c r="T346" s="275">
        <f t="shared" si="109"/>
        <v>0</v>
      </c>
      <c r="U346" s="275">
        <f t="shared" si="108"/>
        <v>0</v>
      </c>
      <c r="V346" s="275">
        <f t="shared" si="108"/>
        <v>0</v>
      </c>
      <c r="W346" s="275">
        <f t="shared" si="108"/>
        <v>0</v>
      </c>
      <c r="X346" s="275">
        <f t="shared" si="108"/>
        <v>0</v>
      </c>
      <c r="Y346" s="275">
        <f t="shared" si="108"/>
        <v>0</v>
      </c>
      <c r="Z346" s="275">
        <f t="shared" si="108"/>
        <v>0</v>
      </c>
      <c r="AA346" s="275">
        <f t="shared" si="108"/>
        <v>0</v>
      </c>
      <c r="AB346" s="275">
        <f t="shared" si="108"/>
        <v>0</v>
      </c>
      <c r="AC346" s="275">
        <f t="shared" si="108"/>
        <v>0</v>
      </c>
      <c r="AD346" s="275">
        <f t="shared" si="108"/>
        <v>0</v>
      </c>
      <c r="AE346" s="276">
        <f t="shared" si="118"/>
        <v>0</v>
      </c>
    </row>
    <row r="347" spans="1:31">
      <c r="A347" s="133">
        <f t="shared" si="119"/>
        <v>331</v>
      </c>
      <c r="B347" s="134">
        <f t="shared" si="120"/>
        <v>27</v>
      </c>
      <c r="C347" s="134">
        <f t="shared" si="121"/>
        <v>7</v>
      </c>
      <c r="D347" s="135">
        <f t="shared" ca="1" si="122"/>
        <v>56309</v>
      </c>
      <c r="E347" s="150">
        <f t="shared" si="110"/>
        <v>0</v>
      </c>
      <c r="F347" s="150" t="str">
        <f t="shared" si="111"/>
        <v>Y</v>
      </c>
      <c r="G347" s="136">
        <f t="shared" si="112"/>
        <v>0</v>
      </c>
      <c r="H347" s="148">
        <f t="shared" si="116"/>
        <v>0</v>
      </c>
      <c r="I347" s="148">
        <f t="shared" si="123"/>
        <v>0</v>
      </c>
      <c r="J347" s="148">
        <f t="shared" ca="1" si="113"/>
        <v>0</v>
      </c>
      <c r="K347" s="148">
        <f t="shared" ca="1" si="124"/>
        <v>0</v>
      </c>
      <c r="L347" s="148">
        <f t="shared" si="125"/>
        <v>0</v>
      </c>
      <c r="M347" s="148">
        <f t="shared" si="114"/>
        <v>0</v>
      </c>
      <c r="N347" s="148">
        <f t="shared" si="117"/>
        <v>0</v>
      </c>
      <c r="O347" s="148"/>
      <c r="P347" s="148"/>
      <c r="Q347" s="148">
        <f t="shared" si="126"/>
        <v>0</v>
      </c>
      <c r="R347" s="148">
        <f t="shared" si="127"/>
        <v>0</v>
      </c>
      <c r="S347" s="137" t="str">
        <f t="shared" si="115"/>
        <v>Y</v>
      </c>
      <c r="T347" s="275">
        <f t="shared" si="109"/>
        <v>0</v>
      </c>
      <c r="U347" s="275">
        <f t="shared" si="108"/>
        <v>0</v>
      </c>
      <c r="V347" s="275">
        <f t="shared" si="108"/>
        <v>0</v>
      </c>
      <c r="W347" s="275">
        <f t="shared" si="108"/>
        <v>0</v>
      </c>
      <c r="X347" s="275">
        <f t="shared" si="108"/>
        <v>0</v>
      </c>
      <c r="Y347" s="275">
        <f t="shared" si="108"/>
        <v>0</v>
      </c>
      <c r="Z347" s="275">
        <f t="shared" si="108"/>
        <v>0</v>
      </c>
      <c r="AA347" s="275">
        <f t="shared" si="108"/>
        <v>0</v>
      </c>
      <c r="AB347" s="275">
        <f t="shared" si="108"/>
        <v>0</v>
      </c>
      <c r="AC347" s="275">
        <f t="shared" si="108"/>
        <v>0</v>
      </c>
      <c r="AD347" s="275">
        <f t="shared" si="108"/>
        <v>0</v>
      </c>
      <c r="AE347" s="276">
        <f t="shared" si="118"/>
        <v>0</v>
      </c>
    </row>
    <row r="348" spans="1:31">
      <c r="A348" s="133">
        <f t="shared" si="119"/>
        <v>332</v>
      </c>
      <c r="B348" s="134">
        <f t="shared" si="120"/>
        <v>27</v>
      </c>
      <c r="C348" s="134">
        <f t="shared" si="121"/>
        <v>8</v>
      </c>
      <c r="D348" s="135">
        <f t="shared" ca="1" si="122"/>
        <v>56340</v>
      </c>
      <c r="E348" s="150">
        <f t="shared" si="110"/>
        <v>0</v>
      </c>
      <c r="F348" s="150" t="str">
        <f t="shared" si="111"/>
        <v>Y</v>
      </c>
      <c r="G348" s="136">
        <f t="shared" si="112"/>
        <v>0</v>
      </c>
      <c r="H348" s="148">
        <f t="shared" si="116"/>
        <v>0</v>
      </c>
      <c r="I348" s="148">
        <f t="shared" si="123"/>
        <v>0</v>
      </c>
      <c r="J348" s="148">
        <f t="shared" ca="1" si="113"/>
        <v>0</v>
      </c>
      <c r="K348" s="148">
        <f t="shared" ca="1" si="124"/>
        <v>0</v>
      </c>
      <c r="L348" s="148">
        <f t="shared" si="125"/>
        <v>0</v>
      </c>
      <c r="M348" s="148">
        <f t="shared" si="114"/>
        <v>0</v>
      </c>
      <c r="N348" s="148">
        <f t="shared" si="117"/>
        <v>0</v>
      </c>
      <c r="O348" s="148"/>
      <c r="P348" s="148"/>
      <c r="Q348" s="148">
        <f t="shared" si="126"/>
        <v>0</v>
      </c>
      <c r="R348" s="148">
        <f t="shared" si="127"/>
        <v>0</v>
      </c>
      <c r="S348" s="137" t="str">
        <f t="shared" si="115"/>
        <v>Y</v>
      </c>
      <c r="T348" s="275">
        <f t="shared" si="109"/>
        <v>0</v>
      </c>
      <c r="U348" s="275">
        <f t="shared" si="108"/>
        <v>0</v>
      </c>
      <c r="V348" s="275">
        <f t="shared" si="108"/>
        <v>0</v>
      </c>
      <c r="W348" s="275">
        <f t="shared" si="108"/>
        <v>0</v>
      </c>
      <c r="X348" s="275">
        <f t="shared" si="108"/>
        <v>0</v>
      </c>
      <c r="Y348" s="275">
        <f t="shared" si="108"/>
        <v>0</v>
      </c>
      <c r="Z348" s="275">
        <f t="shared" si="108"/>
        <v>0</v>
      </c>
      <c r="AA348" s="275">
        <f t="shared" si="108"/>
        <v>0</v>
      </c>
      <c r="AB348" s="275">
        <f t="shared" si="108"/>
        <v>0</v>
      </c>
      <c r="AC348" s="275">
        <f t="shared" si="108"/>
        <v>0</v>
      </c>
      <c r="AD348" s="275">
        <f t="shared" si="108"/>
        <v>0</v>
      </c>
      <c r="AE348" s="276">
        <f t="shared" si="118"/>
        <v>0</v>
      </c>
    </row>
    <row r="349" spans="1:31">
      <c r="A349" s="133">
        <f t="shared" si="119"/>
        <v>333</v>
      </c>
      <c r="B349" s="134">
        <f t="shared" si="120"/>
        <v>27</v>
      </c>
      <c r="C349" s="134">
        <f t="shared" si="121"/>
        <v>9</v>
      </c>
      <c r="D349" s="135">
        <f t="shared" ca="1" si="122"/>
        <v>56370</v>
      </c>
      <c r="E349" s="150">
        <f t="shared" si="110"/>
        <v>0</v>
      </c>
      <c r="F349" s="150" t="str">
        <f t="shared" si="111"/>
        <v>Y</v>
      </c>
      <c r="G349" s="136">
        <f t="shared" si="112"/>
        <v>0</v>
      </c>
      <c r="H349" s="148">
        <f t="shared" si="116"/>
        <v>0</v>
      </c>
      <c r="I349" s="148">
        <f t="shared" si="123"/>
        <v>0</v>
      </c>
      <c r="J349" s="148">
        <f t="shared" ca="1" si="113"/>
        <v>0</v>
      </c>
      <c r="K349" s="148">
        <f t="shared" ca="1" si="124"/>
        <v>0</v>
      </c>
      <c r="L349" s="148">
        <f t="shared" si="125"/>
        <v>0</v>
      </c>
      <c r="M349" s="148">
        <f t="shared" si="114"/>
        <v>0</v>
      </c>
      <c r="N349" s="148">
        <f t="shared" si="117"/>
        <v>0</v>
      </c>
      <c r="O349" s="148"/>
      <c r="P349" s="148"/>
      <c r="Q349" s="148">
        <f t="shared" si="126"/>
        <v>0</v>
      </c>
      <c r="R349" s="148">
        <f t="shared" si="127"/>
        <v>0</v>
      </c>
      <c r="S349" s="137" t="str">
        <f t="shared" si="115"/>
        <v>Y</v>
      </c>
      <c r="T349" s="275">
        <f t="shared" si="109"/>
        <v>0</v>
      </c>
      <c r="U349" s="275">
        <f t="shared" si="108"/>
        <v>0</v>
      </c>
      <c r="V349" s="275">
        <f t="shared" si="108"/>
        <v>0</v>
      </c>
      <c r="W349" s="275">
        <f t="shared" si="108"/>
        <v>0</v>
      </c>
      <c r="X349" s="275">
        <f t="shared" si="108"/>
        <v>0</v>
      </c>
      <c r="Y349" s="275">
        <f t="shared" si="108"/>
        <v>0</v>
      </c>
      <c r="Z349" s="275">
        <f t="shared" si="108"/>
        <v>0</v>
      </c>
      <c r="AA349" s="275">
        <f t="shared" ref="U349:AD375" si="128">MAX(0,MIN(MAX(0,$M349),AA$7)-AA$6)</f>
        <v>0</v>
      </c>
      <c r="AB349" s="275">
        <f t="shared" si="128"/>
        <v>0</v>
      </c>
      <c r="AC349" s="275">
        <f t="shared" si="128"/>
        <v>0</v>
      </c>
      <c r="AD349" s="275">
        <f t="shared" si="128"/>
        <v>0</v>
      </c>
      <c r="AE349" s="276">
        <f t="shared" si="118"/>
        <v>0</v>
      </c>
    </row>
    <row r="350" spans="1:31">
      <c r="A350" s="133">
        <f t="shared" si="119"/>
        <v>334</v>
      </c>
      <c r="B350" s="134">
        <f t="shared" si="120"/>
        <v>27</v>
      </c>
      <c r="C350" s="134">
        <f t="shared" si="121"/>
        <v>10</v>
      </c>
      <c r="D350" s="135">
        <f t="shared" ca="1" si="122"/>
        <v>56401</v>
      </c>
      <c r="E350" s="150">
        <f t="shared" si="110"/>
        <v>0</v>
      </c>
      <c r="F350" s="150" t="str">
        <f t="shared" si="111"/>
        <v>Y</v>
      </c>
      <c r="G350" s="136">
        <f t="shared" si="112"/>
        <v>0</v>
      </c>
      <c r="H350" s="148">
        <f t="shared" si="116"/>
        <v>0</v>
      </c>
      <c r="I350" s="148">
        <f t="shared" si="123"/>
        <v>0</v>
      </c>
      <c r="J350" s="148">
        <f t="shared" ca="1" si="113"/>
        <v>0</v>
      </c>
      <c r="K350" s="148">
        <f t="shared" ca="1" si="124"/>
        <v>0</v>
      </c>
      <c r="L350" s="148">
        <f t="shared" si="125"/>
        <v>0</v>
      </c>
      <c r="M350" s="148">
        <f t="shared" si="114"/>
        <v>0</v>
      </c>
      <c r="N350" s="148">
        <f t="shared" si="117"/>
        <v>0</v>
      </c>
      <c r="O350" s="148"/>
      <c r="P350" s="148"/>
      <c r="Q350" s="148">
        <f t="shared" si="126"/>
        <v>0</v>
      </c>
      <c r="R350" s="148">
        <f t="shared" si="127"/>
        <v>0</v>
      </c>
      <c r="S350" s="137" t="str">
        <f t="shared" si="115"/>
        <v>Y</v>
      </c>
      <c r="T350" s="275">
        <f t="shared" si="109"/>
        <v>0</v>
      </c>
      <c r="U350" s="275">
        <f t="shared" si="128"/>
        <v>0</v>
      </c>
      <c r="V350" s="275">
        <f t="shared" si="128"/>
        <v>0</v>
      </c>
      <c r="W350" s="275">
        <f t="shared" si="128"/>
        <v>0</v>
      </c>
      <c r="X350" s="275">
        <f t="shared" si="128"/>
        <v>0</v>
      </c>
      <c r="Y350" s="275">
        <f t="shared" si="128"/>
        <v>0</v>
      </c>
      <c r="Z350" s="275">
        <f t="shared" si="128"/>
        <v>0</v>
      </c>
      <c r="AA350" s="275">
        <f t="shared" si="128"/>
        <v>0</v>
      </c>
      <c r="AB350" s="275">
        <f t="shared" si="128"/>
        <v>0</v>
      </c>
      <c r="AC350" s="275">
        <f t="shared" si="128"/>
        <v>0</v>
      </c>
      <c r="AD350" s="275">
        <f t="shared" si="128"/>
        <v>0</v>
      </c>
      <c r="AE350" s="276">
        <f t="shared" si="118"/>
        <v>0</v>
      </c>
    </row>
    <row r="351" spans="1:31">
      <c r="A351" s="133">
        <f t="shared" si="119"/>
        <v>335</v>
      </c>
      <c r="B351" s="134">
        <f t="shared" si="120"/>
        <v>27</v>
      </c>
      <c r="C351" s="134">
        <f t="shared" si="121"/>
        <v>11</v>
      </c>
      <c r="D351" s="135">
        <f t="shared" ca="1" si="122"/>
        <v>56431</v>
      </c>
      <c r="E351" s="150">
        <f t="shared" si="110"/>
        <v>0</v>
      </c>
      <c r="F351" s="150" t="str">
        <f t="shared" si="111"/>
        <v>Y</v>
      </c>
      <c r="G351" s="136">
        <f t="shared" si="112"/>
        <v>0</v>
      </c>
      <c r="H351" s="148">
        <f t="shared" si="116"/>
        <v>0</v>
      </c>
      <c r="I351" s="148">
        <f t="shared" si="123"/>
        <v>0</v>
      </c>
      <c r="J351" s="148">
        <f t="shared" ca="1" si="113"/>
        <v>0</v>
      </c>
      <c r="K351" s="148">
        <f t="shared" ca="1" si="124"/>
        <v>0</v>
      </c>
      <c r="L351" s="148">
        <f t="shared" si="125"/>
        <v>0</v>
      </c>
      <c r="M351" s="148">
        <f t="shared" si="114"/>
        <v>0</v>
      </c>
      <c r="N351" s="148">
        <f t="shared" si="117"/>
        <v>0</v>
      </c>
      <c r="O351" s="148"/>
      <c r="P351" s="148"/>
      <c r="Q351" s="148">
        <f t="shared" si="126"/>
        <v>0</v>
      </c>
      <c r="R351" s="148">
        <f t="shared" si="127"/>
        <v>0</v>
      </c>
      <c r="S351" s="137" t="str">
        <f t="shared" si="115"/>
        <v>Y</v>
      </c>
      <c r="T351" s="275">
        <f t="shared" si="109"/>
        <v>0</v>
      </c>
      <c r="U351" s="275">
        <f t="shared" si="128"/>
        <v>0</v>
      </c>
      <c r="V351" s="275">
        <f t="shared" si="128"/>
        <v>0</v>
      </c>
      <c r="W351" s="275">
        <f t="shared" si="128"/>
        <v>0</v>
      </c>
      <c r="X351" s="275">
        <f t="shared" si="128"/>
        <v>0</v>
      </c>
      <c r="Y351" s="275">
        <f t="shared" si="128"/>
        <v>0</v>
      </c>
      <c r="Z351" s="275">
        <f t="shared" si="128"/>
        <v>0</v>
      </c>
      <c r="AA351" s="275">
        <f t="shared" si="128"/>
        <v>0</v>
      </c>
      <c r="AB351" s="275">
        <f t="shared" si="128"/>
        <v>0</v>
      </c>
      <c r="AC351" s="275">
        <f t="shared" si="128"/>
        <v>0</v>
      </c>
      <c r="AD351" s="275">
        <f t="shared" si="128"/>
        <v>0</v>
      </c>
      <c r="AE351" s="276">
        <f t="shared" si="118"/>
        <v>0</v>
      </c>
    </row>
    <row r="352" spans="1:31">
      <c r="A352" s="133">
        <f t="shared" si="119"/>
        <v>336</v>
      </c>
      <c r="B352" s="134">
        <f t="shared" si="120"/>
        <v>27</v>
      </c>
      <c r="C352" s="134">
        <f t="shared" si="121"/>
        <v>12</v>
      </c>
      <c r="D352" s="135">
        <f t="shared" ca="1" si="122"/>
        <v>56462</v>
      </c>
      <c r="E352" s="150">
        <f t="shared" si="110"/>
        <v>0</v>
      </c>
      <c r="F352" s="150" t="str">
        <f t="shared" si="111"/>
        <v>Y</v>
      </c>
      <c r="G352" s="136">
        <f t="shared" si="112"/>
        <v>0</v>
      </c>
      <c r="H352" s="148">
        <f t="shared" si="116"/>
        <v>0</v>
      </c>
      <c r="I352" s="148">
        <f t="shared" si="123"/>
        <v>0</v>
      </c>
      <c r="J352" s="148">
        <f t="shared" ca="1" si="113"/>
        <v>0</v>
      </c>
      <c r="K352" s="148">
        <f t="shared" ca="1" si="124"/>
        <v>0</v>
      </c>
      <c r="L352" s="148">
        <f t="shared" si="125"/>
        <v>0</v>
      </c>
      <c r="M352" s="148">
        <f t="shared" si="114"/>
        <v>0</v>
      </c>
      <c r="N352" s="148">
        <f t="shared" si="117"/>
        <v>0</v>
      </c>
      <c r="O352" s="148"/>
      <c r="P352" s="148"/>
      <c r="Q352" s="148">
        <f t="shared" si="126"/>
        <v>0</v>
      </c>
      <c r="R352" s="148">
        <f t="shared" si="127"/>
        <v>0</v>
      </c>
      <c r="S352" s="137" t="str">
        <f t="shared" si="115"/>
        <v>Y</v>
      </c>
      <c r="T352" s="275">
        <f t="shared" si="109"/>
        <v>0</v>
      </c>
      <c r="U352" s="275">
        <f t="shared" si="128"/>
        <v>0</v>
      </c>
      <c r="V352" s="275">
        <f t="shared" si="128"/>
        <v>0</v>
      </c>
      <c r="W352" s="275">
        <f t="shared" si="128"/>
        <v>0</v>
      </c>
      <c r="X352" s="275">
        <f t="shared" si="128"/>
        <v>0</v>
      </c>
      <c r="Y352" s="275">
        <f t="shared" si="128"/>
        <v>0</v>
      </c>
      <c r="Z352" s="275">
        <f t="shared" si="128"/>
        <v>0</v>
      </c>
      <c r="AA352" s="275">
        <f t="shared" si="128"/>
        <v>0</v>
      </c>
      <c r="AB352" s="275">
        <f t="shared" si="128"/>
        <v>0</v>
      </c>
      <c r="AC352" s="275">
        <f t="shared" si="128"/>
        <v>0</v>
      </c>
      <c r="AD352" s="275">
        <f t="shared" si="128"/>
        <v>0</v>
      </c>
      <c r="AE352" s="276">
        <f t="shared" si="118"/>
        <v>0</v>
      </c>
    </row>
    <row r="353" spans="1:31">
      <c r="A353" s="133">
        <f t="shared" si="119"/>
        <v>337</v>
      </c>
      <c r="B353" s="134">
        <f t="shared" si="120"/>
        <v>28</v>
      </c>
      <c r="C353" s="134">
        <f t="shared" si="121"/>
        <v>1</v>
      </c>
      <c r="D353" s="135">
        <f t="shared" ca="1" si="122"/>
        <v>56493</v>
      </c>
      <c r="E353" s="150">
        <f t="shared" si="110"/>
        <v>0</v>
      </c>
      <c r="F353" s="150" t="str">
        <f t="shared" si="111"/>
        <v>Y</v>
      </c>
      <c r="G353" s="136">
        <f t="shared" si="112"/>
        <v>0</v>
      </c>
      <c r="H353" s="148">
        <f t="shared" si="116"/>
        <v>0</v>
      </c>
      <c r="I353" s="148">
        <f t="shared" si="123"/>
        <v>0</v>
      </c>
      <c r="J353" s="148">
        <f t="shared" ca="1" si="113"/>
        <v>0</v>
      </c>
      <c r="K353" s="148">
        <f t="shared" ca="1" si="124"/>
        <v>0</v>
      </c>
      <c r="L353" s="148">
        <f t="shared" si="125"/>
        <v>0</v>
      </c>
      <c r="M353" s="148">
        <f t="shared" si="114"/>
        <v>0</v>
      </c>
      <c r="N353" s="148">
        <f t="shared" si="117"/>
        <v>0</v>
      </c>
      <c r="O353" s="148"/>
      <c r="P353" s="148"/>
      <c r="Q353" s="148">
        <f t="shared" si="126"/>
        <v>0</v>
      </c>
      <c r="R353" s="148">
        <f t="shared" si="127"/>
        <v>0</v>
      </c>
      <c r="S353" s="137" t="str">
        <f t="shared" si="115"/>
        <v>Y</v>
      </c>
      <c r="T353" s="275">
        <f t="shared" si="109"/>
        <v>0</v>
      </c>
      <c r="U353" s="275">
        <f t="shared" si="128"/>
        <v>0</v>
      </c>
      <c r="V353" s="275">
        <f t="shared" si="128"/>
        <v>0</v>
      </c>
      <c r="W353" s="275">
        <f t="shared" si="128"/>
        <v>0</v>
      </c>
      <c r="X353" s="275">
        <f t="shared" si="128"/>
        <v>0</v>
      </c>
      <c r="Y353" s="275">
        <f t="shared" si="128"/>
        <v>0</v>
      </c>
      <c r="Z353" s="275">
        <f t="shared" si="128"/>
        <v>0</v>
      </c>
      <c r="AA353" s="275">
        <f t="shared" si="128"/>
        <v>0</v>
      </c>
      <c r="AB353" s="275">
        <f t="shared" si="128"/>
        <v>0</v>
      </c>
      <c r="AC353" s="275">
        <f t="shared" si="128"/>
        <v>0</v>
      </c>
      <c r="AD353" s="275">
        <f t="shared" si="128"/>
        <v>0</v>
      </c>
      <c r="AE353" s="276">
        <f t="shared" si="118"/>
        <v>0</v>
      </c>
    </row>
    <row r="354" spans="1:31">
      <c r="A354" s="133">
        <f t="shared" si="119"/>
        <v>338</v>
      </c>
      <c r="B354" s="134">
        <f t="shared" si="120"/>
        <v>28</v>
      </c>
      <c r="C354" s="134">
        <f t="shared" si="121"/>
        <v>2</v>
      </c>
      <c r="D354" s="135">
        <f t="shared" ca="1" si="122"/>
        <v>56523</v>
      </c>
      <c r="E354" s="150">
        <f t="shared" si="110"/>
        <v>0</v>
      </c>
      <c r="F354" s="150" t="str">
        <f t="shared" si="111"/>
        <v>Y</v>
      </c>
      <c r="G354" s="136">
        <f t="shared" si="112"/>
        <v>0</v>
      </c>
      <c r="H354" s="148">
        <f t="shared" si="116"/>
        <v>0</v>
      </c>
      <c r="I354" s="148">
        <f t="shared" si="123"/>
        <v>0</v>
      </c>
      <c r="J354" s="148">
        <f t="shared" ca="1" si="113"/>
        <v>0</v>
      </c>
      <c r="K354" s="148">
        <f t="shared" ca="1" si="124"/>
        <v>0</v>
      </c>
      <c r="L354" s="148">
        <f t="shared" si="125"/>
        <v>0</v>
      </c>
      <c r="M354" s="148">
        <f t="shared" si="114"/>
        <v>0</v>
      </c>
      <c r="N354" s="148">
        <f t="shared" si="117"/>
        <v>0</v>
      </c>
      <c r="O354" s="148"/>
      <c r="P354" s="148"/>
      <c r="Q354" s="148">
        <f t="shared" si="126"/>
        <v>0</v>
      </c>
      <c r="R354" s="148">
        <f t="shared" si="127"/>
        <v>0</v>
      </c>
      <c r="S354" s="137" t="str">
        <f t="shared" si="115"/>
        <v>Y</v>
      </c>
      <c r="T354" s="275">
        <f t="shared" si="109"/>
        <v>0</v>
      </c>
      <c r="U354" s="275">
        <f t="shared" si="128"/>
        <v>0</v>
      </c>
      <c r="V354" s="275">
        <f t="shared" si="128"/>
        <v>0</v>
      </c>
      <c r="W354" s="275">
        <f t="shared" si="128"/>
        <v>0</v>
      </c>
      <c r="X354" s="275">
        <f t="shared" si="128"/>
        <v>0</v>
      </c>
      <c r="Y354" s="275">
        <f t="shared" si="128"/>
        <v>0</v>
      </c>
      <c r="Z354" s="275">
        <f t="shared" si="128"/>
        <v>0</v>
      </c>
      <c r="AA354" s="275">
        <f t="shared" si="128"/>
        <v>0</v>
      </c>
      <c r="AB354" s="275">
        <f t="shared" si="128"/>
        <v>0</v>
      </c>
      <c r="AC354" s="275">
        <f t="shared" si="128"/>
        <v>0</v>
      </c>
      <c r="AD354" s="275">
        <f t="shared" si="128"/>
        <v>0</v>
      </c>
      <c r="AE354" s="276">
        <f t="shared" si="118"/>
        <v>0</v>
      </c>
    </row>
    <row r="355" spans="1:31">
      <c r="A355" s="133">
        <f t="shared" si="119"/>
        <v>339</v>
      </c>
      <c r="B355" s="134">
        <f t="shared" si="120"/>
        <v>28</v>
      </c>
      <c r="C355" s="134">
        <f t="shared" si="121"/>
        <v>3</v>
      </c>
      <c r="D355" s="135">
        <f t="shared" ca="1" si="122"/>
        <v>56554</v>
      </c>
      <c r="E355" s="150">
        <f t="shared" si="110"/>
        <v>0</v>
      </c>
      <c r="F355" s="150" t="str">
        <f t="shared" si="111"/>
        <v>Y</v>
      </c>
      <c r="G355" s="136">
        <f t="shared" si="112"/>
        <v>0</v>
      </c>
      <c r="H355" s="148">
        <f t="shared" si="116"/>
        <v>0</v>
      </c>
      <c r="I355" s="148">
        <f t="shared" si="123"/>
        <v>0</v>
      </c>
      <c r="J355" s="148">
        <f t="shared" ca="1" si="113"/>
        <v>0</v>
      </c>
      <c r="K355" s="148">
        <f t="shared" ca="1" si="124"/>
        <v>0</v>
      </c>
      <c r="L355" s="148">
        <f t="shared" si="125"/>
        <v>0</v>
      </c>
      <c r="M355" s="148">
        <f t="shared" si="114"/>
        <v>0</v>
      </c>
      <c r="N355" s="148">
        <f t="shared" si="117"/>
        <v>0</v>
      </c>
      <c r="O355" s="148"/>
      <c r="P355" s="148"/>
      <c r="Q355" s="148">
        <f t="shared" si="126"/>
        <v>0</v>
      </c>
      <c r="R355" s="148">
        <f t="shared" si="127"/>
        <v>0</v>
      </c>
      <c r="S355" s="137" t="str">
        <f t="shared" si="115"/>
        <v>Y</v>
      </c>
      <c r="T355" s="275">
        <f t="shared" si="109"/>
        <v>0</v>
      </c>
      <c r="U355" s="275">
        <f t="shared" si="128"/>
        <v>0</v>
      </c>
      <c r="V355" s="275">
        <f t="shared" si="128"/>
        <v>0</v>
      </c>
      <c r="W355" s="275">
        <f t="shared" si="128"/>
        <v>0</v>
      </c>
      <c r="X355" s="275">
        <f t="shared" si="128"/>
        <v>0</v>
      </c>
      <c r="Y355" s="275">
        <f t="shared" si="128"/>
        <v>0</v>
      </c>
      <c r="Z355" s="275">
        <f t="shared" si="128"/>
        <v>0</v>
      </c>
      <c r="AA355" s="275">
        <f t="shared" si="128"/>
        <v>0</v>
      </c>
      <c r="AB355" s="275">
        <f t="shared" si="128"/>
        <v>0</v>
      </c>
      <c r="AC355" s="275">
        <f t="shared" si="128"/>
        <v>0</v>
      </c>
      <c r="AD355" s="275">
        <f t="shared" si="128"/>
        <v>0</v>
      </c>
      <c r="AE355" s="276">
        <f t="shared" si="118"/>
        <v>0</v>
      </c>
    </row>
    <row r="356" spans="1:31">
      <c r="A356" s="133">
        <f t="shared" si="119"/>
        <v>340</v>
      </c>
      <c r="B356" s="134">
        <f t="shared" si="120"/>
        <v>28</v>
      </c>
      <c r="C356" s="134">
        <f t="shared" si="121"/>
        <v>4</v>
      </c>
      <c r="D356" s="135">
        <f t="shared" ca="1" si="122"/>
        <v>56584</v>
      </c>
      <c r="E356" s="150">
        <f t="shared" si="110"/>
        <v>0</v>
      </c>
      <c r="F356" s="150" t="str">
        <f t="shared" si="111"/>
        <v>Y</v>
      </c>
      <c r="G356" s="136">
        <f t="shared" si="112"/>
        <v>0</v>
      </c>
      <c r="H356" s="148">
        <f t="shared" si="116"/>
        <v>0</v>
      </c>
      <c r="I356" s="148">
        <f t="shared" si="123"/>
        <v>0</v>
      </c>
      <c r="J356" s="148">
        <f t="shared" ca="1" si="113"/>
        <v>0</v>
      </c>
      <c r="K356" s="148">
        <f t="shared" ca="1" si="124"/>
        <v>0</v>
      </c>
      <c r="L356" s="148">
        <f t="shared" si="125"/>
        <v>0</v>
      </c>
      <c r="M356" s="148">
        <f t="shared" si="114"/>
        <v>0</v>
      </c>
      <c r="N356" s="148">
        <f t="shared" si="117"/>
        <v>0</v>
      </c>
      <c r="O356" s="148"/>
      <c r="P356" s="148"/>
      <c r="Q356" s="148">
        <f t="shared" si="126"/>
        <v>0</v>
      </c>
      <c r="R356" s="148">
        <f t="shared" si="127"/>
        <v>0</v>
      </c>
      <c r="S356" s="137" t="str">
        <f t="shared" si="115"/>
        <v>Y</v>
      </c>
      <c r="T356" s="275">
        <f t="shared" si="109"/>
        <v>0</v>
      </c>
      <c r="U356" s="275">
        <f t="shared" si="128"/>
        <v>0</v>
      </c>
      <c r="V356" s="275">
        <f t="shared" si="128"/>
        <v>0</v>
      </c>
      <c r="W356" s="275">
        <f t="shared" si="128"/>
        <v>0</v>
      </c>
      <c r="X356" s="275">
        <f t="shared" si="128"/>
        <v>0</v>
      </c>
      <c r="Y356" s="275">
        <f t="shared" si="128"/>
        <v>0</v>
      </c>
      <c r="Z356" s="275">
        <f t="shared" si="128"/>
        <v>0</v>
      </c>
      <c r="AA356" s="275">
        <f t="shared" si="128"/>
        <v>0</v>
      </c>
      <c r="AB356" s="275">
        <f t="shared" si="128"/>
        <v>0</v>
      </c>
      <c r="AC356" s="275">
        <f t="shared" si="128"/>
        <v>0</v>
      </c>
      <c r="AD356" s="275">
        <f t="shared" si="128"/>
        <v>0</v>
      </c>
      <c r="AE356" s="276">
        <f t="shared" si="118"/>
        <v>0</v>
      </c>
    </row>
    <row r="357" spans="1:31">
      <c r="A357" s="133">
        <f t="shared" si="119"/>
        <v>341</v>
      </c>
      <c r="B357" s="134">
        <f t="shared" si="120"/>
        <v>28</v>
      </c>
      <c r="C357" s="134">
        <f t="shared" si="121"/>
        <v>5</v>
      </c>
      <c r="D357" s="135">
        <f t="shared" ca="1" si="122"/>
        <v>56615</v>
      </c>
      <c r="E357" s="150">
        <f t="shared" si="110"/>
        <v>0</v>
      </c>
      <c r="F357" s="150" t="str">
        <f t="shared" si="111"/>
        <v>Y</v>
      </c>
      <c r="G357" s="136">
        <f t="shared" si="112"/>
        <v>0</v>
      </c>
      <c r="H357" s="148">
        <f t="shared" si="116"/>
        <v>0</v>
      </c>
      <c r="I357" s="148">
        <f t="shared" si="123"/>
        <v>0</v>
      </c>
      <c r="J357" s="148">
        <f t="shared" ca="1" si="113"/>
        <v>0</v>
      </c>
      <c r="K357" s="148">
        <f t="shared" ca="1" si="124"/>
        <v>0</v>
      </c>
      <c r="L357" s="148">
        <f t="shared" si="125"/>
        <v>0</v>
      </c>
      <c r="M357" s="148">
        <f t="shared" si="114"/>
        <v>0</v>
      </c>
      <c r="N357" s="148">
        <f t="shared" si="117"/>
        <v>0</v>
      </c>
      <c r="O357" s="148"/>
      <c r="P357" s="148"/>
      <c r="Q357" s="148">
        <f t="shared" si="126"/>
        <v>0</v>
      </c>
      <c r="R357" s="148">
        <f t="shared" si="127"/>
        <v>0</v>
      </c>
      <c r="S357" s="137" t="str">
        <f t="shared" si="115"/>
        <v>Y</v>
      </c>
      <c r="T357" s="275">
        <f t="shared" si="109"/>
        <v>0</v>
      </c>
      <c r="U357" s="275">
        <f t="shared" si="128"/>
        <v>0</v>
      </c>
      <c r="V357" s="275">
        <f t="shared" si="128"/>
        <v>0</v>
      </c>
      <c r="W357" s="275">
        <f t="shared" si="128"/>
        <v>0</v>
      </c>
      <c r="X357" s="275">
        <f t="shared" si="128"/>
        <v>0</v>
      </c>
      <c r="Y357" s="275">
        <f t="shared" si="128"/>
        <v>0</v>
      </c>
      <c r="Z357" s="275">
        <f t="shared" si="128"/>
        <v>0</v>
      </c>
      <c r="AA357" s="275">
        <f t="shared" si="128"/>
        <v>0</v>
      </c>
      <c r="AB357" s="275">
        <f t="shared" si="128"/>
        <v>0</v>
      </c>
      <c r="AC357" s="275">
        <f t="shared" si="128"/>
        <v>0</v>
      </c>
      <c r="AD357" s="275">
        <f t="shared" si="128"/>
        <v>0</v>
      </c>
      <c r="AE357" s="276">
        <f t="shared" si="118"/>
        <v>0</v>
      </c>
    </row>
    <row r="358" spans="1:31">
      <c r="A358" s="133">
        <f t="shared" si="119"/>
        <v>342</v>
      </c>
      <c r="B358" s="134">
        <f t="shared" si="120"/>
        <v>28</v>
      </c>
      <c r="C358" s="134">
        <f t="shared" si="121"/>
        <v>6</v>
      </c>
      <c r="D358" s="135">
        <f t="shared" ca="1" si="122"/>
        <v>56646</v>
      </c>
      <c r="E358" s="150">
        <f t="shared" si="110"/>
        <v>0</v>
      </c>
      <c r="F358" s="150" t="str">
        <f t="shared" si="111"/>
        <v>Y</v>
      </c>
      <c r="G358" s="136">
        <f t="shared" si="112"/>
        <v>0</v>
      </c>
      <c r="H358" s="148">
        <f t="shared" si="116"/>
        <v>0</v>
      </c>
      <c r="I358" s="148">
        <f t="shared" si="123"/>
        <v>0</v>
      </c>
      <c r="J358" s="148">
        <f t="shared" ca="1" si="113"/>
        <v>0</v>
      </c>
      <c r="K358" s="148">
        <f t="shared" ca="1" si="124"/>
        <v>0</v>
      </c>
      <c r="L358" s="148">
        <f t="shared" si="125"/>
        <v>0</v>
      </c>
      <c r="M358" s="148">
        <f t="shared" si="114"/>
        <v>0</v>
      </c>
      <c r="N358" s="148">
        <f t="shared" si="117"/>
        <v>0</v>
      </c>
      <c r="O358" s="148"/>
      <c r="P358" s="148"/>
      <c r="Q358" s="148">
        <f t="shared" si="126"/>
        <v>0</v>
      </c>
      <c r="R358" s="148">
        <f t="shared" si="127"/>
        <v>0</v>
      </c>
      <c r="S358" s="137" t="str">
        <f t="shared" si="115"/>
        <v>Y</v>
      </c>
      <c r="T358" s="275">
        <f t="shared" si="109"/>
        <v>0</v>
      </c>
      <c r="U358" s="275">
        <f t="shared" si="128"/>
        <v>0</v>
      </c>
      <c r="V358" s="275">
        <f t="shared" si="128"/>
        <v>0</v>
      </c>
      <c r="W358" s="275">
        <f t="shared" si="128"/>
        <v>0</v>
      </c>
      <c r="X358" s="275">
        <f t="shared" si="128"/>
        <v>0</v>
      </c>
      <c r="Y358" s="275">
        <f t="shared" si="128"/>
        <v>0</v>
      </c>
      <c r="Z358" s="275">
        <f t="shared" si="128"/>
        <v>0</v>
      </c>
      <c r="AA358" s="275">
        <f t="shared" si="128"/>
        <v>0</v>
      </c>
      <c r="AB358" s="275">
        <f t="shared" si="128"/>
        <v>0</v>
      </c>
      <c r="AC358" s="275">
        <f t="shared" si="128"/>
        <v>0</v>
      </c>
      <c r="AD358" s="275">
        <f t="shared" si="128"/>
        <v>0</v>
      </c>
      <c r="AE358" s="276">
        <f t="shared" si="118"/>
        <v>0</v>
      </c>
    </row>
    <row r="359" spans="1:31">
      <c r="A359" s="133">
        <f t="shared" si="119"/>
        <v>343</v>
      </c>
      <c r="B359" s="134">
        <f t="shared" si="120"/>
        <v>28</v>
      </c>
      <c r="C359" s="134">
        <f t="shared" si="121"/>
        <v>7</v>
      </c>
      <c r="D359" s="135">
        <f t="shared" ca="1" si="122"/>
        <v>56674</v>
      </c>
      <c r="E359" s="150">
        <f t="shared" si="110"/>
        <v>0</v>
      </c>
      <c r="F359" s="150" t="str">
        <f t="shared" si="111"/>
        <v>Y</v>
      </c>
      <c r="G359" s="136">
        <f t="shared" si="112"/>
        <v>0</v>
      </c>
      <c r="H359" s="148">
        <f t="shared" si="116"/>
        <v>0</v>
      </c>
      <c r="I359" s="148">
        <f t="shared" si="123"/>
        <v>0</v>
      </c>
      <c r="J359" s="148">
        <f t="shared" ca="1" si="113"/>
        <v>0</v>
      </c>
      <c r="K359" s="148">
        <f t="shared" ca="1" si="124"/>
        <v>0</v>
      </c>
      <c r="L359" s="148">
        <f t="shared" si="125"/>
        <v>0</v>
      </c>
      <c r="M359" s="148">
        <f t="shared" si="114"/>
        <v>0</v>
      </c>
      <c r="N359" s="148">
        <f t="shared" si="117"/>
        <v>0</v>
      </c>
      <c r="O359" s="148"/>
      <c r="P359" s="148"/>
      <c r="Q359" s="148">
        <f t="shared" si="126"/>
        <v>0</v>
      </c>
      <c r="R359" s="148">
        <f t="shared" si="127"/>
        <v>0</v>
      </c>
      <c r="S359" s="137" t="str">
        <f t="shared" si="115"/>
        <v>Y</v>
      </c>
      <c r="T359" s="275">
        <f t="shared" si="109"/>
        <v>0</v>
      </c>
      <c r="U359" s="275">
        <f t="shared" si="128"/>
        <v>0</v>
      </c>
      <c r="V359" s="275">
        <f t="shared" si="128"/>
        <v>0</v>
      </c>
      <c r="W359" s="275">
        <f t="shared" si="128"/>
        <v>0</v>
      </c>
      <c r="X359" s="275">
        <f t="shared" si="128"/>
        <v>0</v>
      </c>
      <c r="Y359" s="275">
        <f t="shared" si="128"/>
        <v>0</v>
      </c>
      <c r="Z359" s="275">
        <f t="shared" si="128"/>
        <v>0</v>
      </c>
      <c r="AA359" s="275">
        <f t="shared" si="128"/>
        <v>0</v>
      </c>
      <c r="AB359" s="275">
        <f t="shared" si="128"/>
        <v>0</v>
      </c>
      <c r="AC359" s="275">
        <f t="shared" si="128"/>
        <v>0</v>
      </c>
      <c r="AD359" s="275">
        <f t="shared" si="128"/>
        <v>0</v>
      </c>
      <c r="AE359" s="276">
        <f t="shared" si="118"/>
        <v>0</v>
      </c>
    </row>
    <row r="360" spans="1:31">
      <c r="A360" s="133">
        <f t="shared" si="119"/>
        <v>344</v>
      </c>
      <c r="B360" s="134">
        <f t="shared" si="120"/>
        <v>28</v>
      </c>
      <c r="C360" s="134">
        <f t="shared" si="121"/>
        <v>8</v>
      </c>
      <c r="D360" s="135">
        <f t="shared" ca="1" si="122"/>
        <v>56705</v>
      </c>
      <c r="E360" s="150">
        <f t="shared" si="110"/>
        <v>0</v>
      </c>
      <c r="F360" s="150" t="str">
        <f t="shared" si="111"/>
        <v>Y</v>
      </c>
      <c r="G360" s="136">
        <f t="shared" si="112"/>
        <v>0</v>
      </c>
      <c r="H360" s="148">
        <f t="shared" si="116"/>
        <v>0</v>
      </c>
      <c r="I360" s="148">
        <f t="shared" si="123"/>
        <v>0</v>
      </c>
      <c r="J360" s="148">
        <f t="shared" ca="1" si="113"/>
        <v>0</v>
      </c>
      <c r="K360" s="148">
        <f t="shared" ca="1" si="124"/>
        <v>0</v>
      </c>
      <c r="L360" s="148">
        <f t="shared" si="125"/>
        <v>0</v>
      </c>
      <c r="M360" s="148">
        <f t="shared" si="114"/>
        <v>0</v>
      </c>
      <c r="N360" s="148">
        <f t="shared" si="117"/>
        <v>0</v>
      </c>
      <c r="O360" s="148"/>
      <c r="P360" s="148"/>
      <c r="Q360" s="148">
        <f t="shared" si="126"/>
        <v>0</v>
      </c>
      <c r="R360" s="148">
        <f t="shared" si="127"/>
        <v>0</v>
      </c>
      <c r="S360" s="137" t="str">
        <f t="shared" si="115"/>
        <v>Y</v>
      </c>
      <c r="T360" s="275">
        <f t="shared" si="109"/>
        <v>0</v>
      </c>
      <c r="U360" s="275">
        <f t="shared" si="128"/>
        <v>0</v>
      </c>
      <c r="V360" s="275">
        <f t="shared" si="128"/>
        <v>0</v>
      </c>
      <c r="W360" s="275">
        <f t="shared" si="128"/>
        <v>0</v>
      </c>
      <c r="X360" s="275">
        <f t="shared" si="128"/>
        <v>0</v>
      </c>
      <c r="Y360" s="275">
        <f t="shared" si="128"/>
        <v>0</v>
      </c>
      <c r="Z360" s="275">
        <f t="shared" si="128"/>
        <v>0</v>
      </c>
      <c r="AA360" s="275">
        <f t="shared" si="128"/>
        <v>0</v>
      </c>
      <c r="AB360" s="275">
        <f t="shared" si="128"/>
        <v>0</v>
      </c>
      <c r="AC360" s="275">
        <f t="shared" si="128"/>
        <v>0</v>
      </c>
      <c r="AD360" s="275">
        <f t="shared" si="128"/>
        <v>0</v>
      </c>
      <c r="AE360" s="276">
        <f t="shared" si="118"/>
        <v>0</v>
      </c>
    </row>
    <row r="361" spans="1:31">
      <c r="A361" s="133">
        <f t="shared" si="119"/>
        <v>345</v>
      </c>
      <c r="B361" s="134">
        <f t="shared" si="120"/>
        <v>28</v>
      </c>
      <c r="C361" s="134">
        <f t="shared" si="121"/>
        <v>9</v>
      </c>
      <c r="D361" s="135">
        <f t="shared" ca="1" si="122"/>
        <v>56735</v>
      </c>
      <c r="E361" s="150">
        <f t="shared" si="110"/>
        <v>0</v>
      </c>
      <c r="F361" s="150" t="str">
        <f t="shared" si="111"/>
        <v>Y</v>
      </c>
      <c r="G361" s="136">
        <f t="shared" si="112"/>
        <v>0</v>
      </c>
      <c r="H361" s="148">
        <f t="shared" si="116"/>
        <v>0</v>
      </c>
      <c r="I361" s="148">
        <f t="shared" si="123"/>
        <v>0</v>
      </c>
      <c r="J361" s="148">
        <f t="shared" ca="1" si="113"/>
        <v>0</v>
      </c>
      <c r="K361" s="148">
        <f t="shared" ca="1" si="124"/>
        <v>0</v>
      </c>
      <c r="L361" s="148">
        <f t="shared" si="125"/>
        <v>0</v>
      </c>
      <c r="M361" s="148">
        <f t="shared" si="114"/>
        <v>0</v>
      </c>
      <c r="N361" s="148">
        <f t="shared" si="117"/>
        <v>0</v>
      </c>
      <c r="O361" s="148"/>
      <c r="P361" s="148"/>
      <c r="Q361" s="148">
        <f t="shared" si="126"/>
        <v>0</v>
      </c>
      <c r="R361" s="148">
        <f t="shared" si="127"/>
        <v>0</v>
      </c>
      <c r="S361" s="137" t="str">
        <f t="shared" si="115"/>
        <v>Y</v>
      </c>
      <c r="T361" s="275">
        <f t="shared" si="109"/>
        <v>0</v>
      </c>
      <c r="U361" s="275">
        <f t="shared" si="128"/>
        <v>0</v>
      </c>
      <c r="V361" s="275">
        <f t="shared" si="128"/>
        <v>0</v>
      </c>
      <c r="W361" s="275">
        <f t="shared" si="128"/>
        <v>0</v>
      </c>
      <c r="X361" s="275">
        <f t="shared" si="128"/>
        <v>0</v>
      </c>
      <c r="Y361" s="275">
        <f t="shared" si="128"/>
        <v>0</v>
      </c>
      <c r="Z361" s="275">
        <f t="shared" si="128"/>
        <v>0</v>
      </c>
      <c r="AA361" s="275">
        <f t="shared" si="128"/>
        <v>0</v>
      </c>
      <c r="AB361" s="275">
        <f t="shared" si="128"/>
        <v>0</v>
      </c>
      <c r="AC361" s="275">
        <f t="shared" si="128"/>
        <v>0</v>
      </c>
      <c r="AD361" s="275">
        <f t="shared" si="128"/>
        <v>0</v>
      </c>
      <c r="AE361" s="276">
        <f t="shared" si="118"/>
        <v>0</v>
      </c>
    </row>
    <row r="362" spans="1:31">
      <c r="A362" s="133">
        <f t="shared" si="119"/>
        <v>346</v>
      </c>
      <c r="B362" s="134">
        <f t="shared" si="120"/>
        <v>28</v>
      </c>
      <c r="C362" s="134">
        <f t="shared" si="121"/>
        <v>10</v>
      </c>
      <c r="D362" s="135">
        <f t="shared" ca="1" si="122"/>
        <v>56766</v>
      </c>
      <c r="E362" s="150">
        <f t="shared" si="110"/>
        <v>0</v>
      </c>
      <c r="F362" s="150" t="str">
        <f t="shared" si="111"/>
        <v>Y</v>
      </c>
      <c r="G362" s="136">
        <f t="shared" si="112"/>
        <v>0</v>
      </c>
      <c r="H362" s="148">
        <f t="shared" si="116"/>
        <v>0</v>
      </c>
      <c r="I362" s="148">
        <f t="shared" si="123"/>
        <v>0</v>
      </c>
      <c r="J362" s="148">
        <f t="shared" ca="1" si="113"/>
        <v>0</v>
      </c>
      <c r="K362" s="148">
        <f t="shared" ca="1" si="124"/>
        <v>0</v>
      </c>
      <c r="L362" s="148">
        <f t="shared" si="125"/>
        <v>0</v>
      </c>
      <c r="M362" s="148">
        <f t="shared" si="114"/>
        <v>0</v>
      </c>
      <c r="N362" s="148">
        <f t="shared" si="117"/>
        <v>0</v>
      </c>
      <c r="O362" s="148"/>
      <c r="P362" s="148"/>
      <c r="Q362" s="148">
        <f t="shared" si="126"/>
        <v>0</v>
      </c>
      <c r="R362" s="148">
        <f t="shared" si="127"/>
        <v>0</v>
      </c>
      <c r="S362" s="137" t="str">
        <f t="shared" si="115"/>
        <v>Y</v>
      </c>
      <c r="T362" s="275">
        <f t="shared" si="109"/>
        <v>0</v>
      </c>
      <c r="U362" s="275">
        <f t="shared" si="128"/>
        <v>0</v>
      </c>
      <c r="V362" s="275">
        <f t="shared" si="128"/>
        <v>0</v>
      </c>
      <c r="W362" s="275">
        <f t="shared" si="128"/>
        <v>0</v>
      </c>
      <c r="X362" s="275">
        <f t="shared" si="128"/>
        <v>0</v>
      </c>
      <c r="Y362" s="275">
        <f t="shared" si="128"/>
        <v>0</v>
      </c>
      <c r="Z362" s="275">
        <f t="shared" si="128"/>
        <v>0</v>
      </c>
      <c r="AA362" s="275">
        <f t="shared" si="128"/>
        <v>0</v>
      </c>
      <c r="AB362" s="275">
        <f t="shared" si="128"/>
        <v>0</v>
      </c>
      <c r="AC362" s="275">
        <f t="shared" si="128"/>
        <v>0</v>
      </c>
      <c r="AD362" s="275">
        <f t="shared" si="128"/>
        <v>0</v>
      </c>
      <c r="AE362" s="276">
        <f t="shared" si="118"/>
        <v>0</v>
      </c>
    </row>
    <row r="363" spans="1:31">
      <c r="A363" s="133">
        <f t="shared" si="119"/>
        <v>347</v>
      </c>
      <c r="B363" s="134">
        <f t="shared" si="120"/>
        <v>28</v>
      </c>
      <c r="C363" s="134">
        <f t="shared" si="121"/>
        <v>11</v>
      </c>
      <c r="D363" s="135">
        <f t="shared" ca="1" si="122"/>
        <v>56796</v>
      </c>
      <c r="E363" s="150">
        <f t="shared" si="110"/>
        <v>0</v>
      </c>
      <c r="F363" s="150" t="str">
        <f t="shared" si="111"/>
        <v>Y</v>
      </c>
      <c r="G363" s="136">
        <f t="shared" si="112"/>
        <v>0</v>
      </c>
      <c r="H363" s="148">
        <f t="shared" si="116"/>
        <v>0</v>
      </c>
      <c r="I363" s="148">
        <f t="shared" si="123"/>
        <v>0</v>
      </c>
      <c r="J363" s="148">
        <f t="shared" ca="1" si="113"/>
        <v>0</v>
      </c>
      <c r="K363" s="148">
        <f t="shared" ca="1" si="124"/>
        <v>0</v>
      </c>
      <c r="L363" s="148">
        <f t="shared" si="125"/>
        <v>0</v>
      </c>
      <c r="M363" s="148">
        <f t="shared" si="114"/>
        <v>0</v>
      </c>
      <c r="N363" s="148">
        <f t="shared" si="117"/>
        <v>0</v>
      </c>
      <c r="O363" s="148"/>
      <c r="P363" s="148"/>
      <c r="Q363" s="148">
        <f t="shared" si="126"/>
        <v>0</v>
      </c>
      <c r="R363" s="148">
        <f t="shared" si="127"/>
        <v>0</v>
      </c>
      <c r="S363" s="137" t="str">
        <f t="shared" si="115"/>
        <v>Y</v>
      </c>
      <c r="T363" s="275">
        <f t="shared" si="109"/>
        <v>0</v>
      </c>
      <c r="U363" s="275">
        <f t="shared" si="128"/>
        <v>0</v>
      </c>
      <c r="V363" s="275">
        <f t="shared" si="128"/>
        <v>0</v>
      </c>
      <c r="W363" s="275">
        <f t="shared" si="128"/>
        <v>0</v>
      </c>
      <c r="X363" s="275">
        <f t="shared" si="128"/>
        <v>0</v>
      </c>
      <c r="Y363" s="275">
        <f t="shared" si="128"/>
        <v>0</v>
      </c>
      <c r="Z363" s="275">
        <f t="shared" si="128"/>
        <v>0</v>
      </c>
      <c r="AA363" s="275">
        <f t="shared" si="128"/>
        <v>0</v>
      </c>
      <c r="AB363" s="275">
        <f t="shared" si="128"/>
        <v>0</v>
      </c>
      <c r="AC363" s="275">
        <f t="shared" si="128"/>
        <v>0</v>
      </c>
      <c r="AD363" s="275">
        <f t="shared" si="128"/>
        <v>0</v>
      </c>
      <c r="AE363" s="276">
        <f t="shared" si="118"/>
        <v>0</v>
      </c>
    </row>
    <row r="364" spans="1:31">
      <c r="A364" s="133">
        <f t="shared" si="119"/>
        <v>348</v>
      </c>
      <c r="B364" s="134">
        <f t="shared" si="120"/>
        <v>28</v>
      </c>
      <c r="C364" s="134">
        <f t="shared" si="121"/>
        <v>12</v>
      </c>
      <c r="D364" s="135">
        <f t="shared" ca="1" si="122"/>
        <v>56827</v>
      </c>
      <c r="E364" s="150">
        <f t="shared" si="110"/>
        <v>0</v>
      </c>
      <c r="F364" s="150" t="str">
        <f t="shared" si="111"/>
        <v>Y</v>
      </c>
      <c r="G364" s="136">
        <f t="shared" si="112"/>
        <v>0</v>
      </c>
      <c r="H364" s="148">
        <f t="shared" si="116"/>
        <v>0</v>
      </c>
      <c r="I364" s="148">
        <f t="shared" si="123"/>
        <v>0</v>
      </c>
      <c r="J364" s="148">
        <f t="shared" ca="1" si="113"/>
        <v>0</v>
      </c>
      <c r="K364" s="148">
        <f t="shared" ca="1" si="124"/>
        <v>0</v>
      </c>
      <c r="L364" s="148">
        <f t="shared" si="125"/>
        <v>0</v>
      </c>
      <c r="M364" s="148">
        <f t="shared" si="114"/>
        <v>0</v>
      </c>
      <c r="N364" s="148">
        <f t="shared" si="117"/>
        <v>0</v>
      </c>
      <c r="O364" s="148"/>
      <c r="P364" s="148"/>
      <c r="Q364" s="148">
        <f t="shared" si="126"/>
        <v>0</v>
      </c>
      <c r="R364" s="148">
        <f t="shared" si="127"/>
        <v>0</v>
      </c>
      <c r="S364" s="137" t="str">
        <f t="shared" si="115"/>
        <v>Y</v>
      </c>
      <c r="T364" s="275">
        <f t="shared" si="109"/>
        <v>0</v>
      </c>
      <c r="U364" s="275">
        <f t="shared" si="128"/>
        <v>0</v>
      </c>
      <c r="V364" s="275">
        <f t="shared" si="128"/>
        <v>0</v>
      </c>
      <c r="W364" s="275">
        <f t="shared" si="128"/>
        <v>0</v>
      </c>
      <c r="X364" s="275">
        <f t="shared" si="128"/>
        <v>0</v>
      </c>
      <c r="Y364" s="275">
        <f t="shared" si="128"/>
        <v>0</v>
      </c>
      <c r="Z364" s="275">
        <f t="shared" si="128"/>
        <v>0</v>
      </c>
      <c r="AA364" s="275">
        <f t="shared" si="128"/>
        <v>0</v>
      </c>
      <c r="AB364" s="275">
        <f t="shared" si="128"/>
        <v>0</v>
      </c>
      <c r="AC364" s="275">
        <f t="shared" si="128"/>
        <v>0</v>
      </c>
      <c r="AD364" s="275">
        <f t="shared" si="128"/>
        <v>0</v>
      </c>
      <c r="AE364" s="276">
        <f t="shared" si="118"/>
        <v>0</v>
      </c>
    </row>
    <row r="365" spans="1:31">
      <c r="A365" s="133">
        <f t="shared" si="119"/>
        <v>349</v>
      </c>
      <c r="B365" s="134">
        <f t="shared" si="120"/>
        <v>29</v>
      </c>
      <c r="C365" s="134">
        <f t="shared" si="121"/>
        <v>1</v>
      </c>
      <c r="D365" s="135">
        <f t="shared" ca="1" si="122"/>
        <v>56858</v>
      </c>
      <c r="E365" s="150">
        <f t="shared" si="110"/>
        <v>0</v>
      </c>
      <c r="F365" s="150" t="str">
        <f t="shared" si="111"/>
        <v>Y</v>
      </c>
      <c r="G365" s="136">
        <f t="shared" si="112"/>
        <v>0</v>
      </c>
      <c r="H365" s="148">
        <f t="shared" si="116"/>
        <v>0</v>
      </c>
      <c r="I365" s="148">
        <f t="shared" si="123"/>
        <v>0</v>
      </c>
      <c r="J365" s="148">
        <f t="shared" ca="1" si="113"/>
        <v>0</v>
      </c>
      <c r="K365" s="148">
        <f t="shared" ca="1" si="124"/>
        <v>0</v>
      </c>
      <c r="L365" s="148">
        <f t="shared" si="125"/>
        <v>0</v>
      </c>
      <c r="M365" s="148">
        <f t="shared" si="114"/>
        <v>0</v>
      </c>
      <c r="N365" s="148">
        <f t="shared" si="117"/>
        <v>0</v>
      </c>
      <c r="O365" s="148"/>
      <c r="P365" s="148"/>
      <c r="Q365" s="148">
        <f t="shared" si="126"/>
        <v>0</v>
      </c>
      <c r="R365" s="148">
        <f t="shared" si="127"/>
        <v>0</v>
      </c>
      <c r="S365" s="137" t="str">
        <f t="shared" si="115"/>
        <v>Y</v>
      </c>
      <c r="T365" s="275">
        <f t="shared" si="109"/>
        <v>0</v>
      </c>
      <c r="U365" s="275">
        <f t="shared" si="128"/>
        <v>0</v>
      </c>
      <c r="V365" s="275">
        <f t="shared" si="128"/>
        <v>0</v>
      </c>
      <c r="W365" s="275">
        <f t="shared" si="128"/>
        <v>0</v>
      </c>
      <c r="X365" s="275">
        <f t="shared" si="128"/>
        <v>0</v>
      </c>
      <c r="Y365" s="275">
        <f t="shared" si="128"/>
        <v>0</v>
      </c>
      <c r="Z365" s="275">
        <f t="shared" si="128"/>
        <v>0</v>
      </c>
      <c r="AA365" s="275">
        <f t="shared" si="128"/>
        <v>0</v>
      </c>
      <c r="AB365" s="275">
        <f t="shared" si="128"/>
        <v>0</v>
      </c>
      <c r="AC365" s="275">
        <f t="shared" si="128"/>
        <v>0</v>
      </c>
      <c r="AD365" s="275">
        <f t="shared" si="128"/>
        <v>0</v>
      </c>
      <c r="AE365" s="276">
        <f t="shared" si="118"/>
        <v>0</v>
      </c>
    </row>
    <row r="366" spans="1:31">
      <c r="A366" s="133">
        <f t="shared" si="119"/>
        <v>350</v>
      </c>
      <c r="B366" s="134">
        <f t="shared" si="120"/>
        <v>29</v>
      </c>
      <c r="C366" s="134">
        <f t="shared" si="121"/>
        <v>2</v>
      </c>
      <c r="D366" s="135">
        <f t="shared" ca="1" si="122"/>
        <v>56888</v>
      </c>
      <c r="E366" s="150">
        <f t="shared" si="110"/>
        <v>0</v>
      </c>
      <c r="F366" s="150" t="str">
        <f t="shared" si="111"/>
        <v>Y</v>
      </c>
      <c r="G366" s="136">
        <f t="shared" si="112"/>
        <v>0</v>
      </c>
      <c r="H366" s="148">
        <f t="shared" si="116"/>
        <v>0</v>
      </c>
      <c r="I366" s="148">
        <f t="shared" si="123"/>
        <v>0</v>
      </c>
      <c r="J366" s="148">
        <f t="shared" ca="1" si="113"/>
        <v>0</v>
      </c>
      <c r="K366" s="148">
        <f t="shared" ca="1" si="124"/>
        <v>0</v>
      </c>
      <c r="L366" s="148">
        <f t="shared" si="125"/>
        <v>0</v>
      </c>
      <c r="M366" s="148">
        <f t="shared" si="114"/>
        <v>0</v>
      </c>
      <c r="N366" s="148">
        <f t="shared" si="117"/>
        <v>0</v>
      </c>
      <c r="O366" s="148"/>
      <c r="P366" s="148"/>
      <c r="Q366" s="148">
        <f t="shared" si="126"/>
        <v>0</v>
      </c>
      <c r="R366" s="148">
        <f t="shared" si="127"/>
        <v>0</v>
      </c>
      <c r="S366" s="137" t="str">
        <f t="shared" si="115"/>
        <v>Y</v>
      </c>
      <c r="T366" s="275">
        <f t="shared" si="109"/>
        <v>0</v>
      </c>
      <c r="U366" s="275">
        <f t="shared" si="128"/>
        <v>0</v>
      </c>
      <c r="V366" s="275">
        <f t="shared" si="128"/>
        <v>0</v>
      </c>
      <c r="W366" s="275">
        <f t="shared" si="128"/>
        <v>0</v>
      </c>
      <c r="X366" s="275">
        <f t="shared" si="128"/>
        <v>0</v>
      </c>
      <c r="Y366" s="275">
        <f t="shared" si="128"/>
        <v>0</v>
      </c>
      <c r="Z366" s="275">
        <f t="shared" si="128"/>
        <v>0</v>
      </c>
      <c r="AA366" s="275">
        <f t="shared" si="128"/>
        <v>0</v>
      </c>
      <c r="AB366" s="275">
        <f t="shared" si="128"/>
        <v>0</v>
      </c>
      <c r="AC366" s="275">
        <f t="shared" si="128"/>
        <v>0</v>
      </c>
      <c r="AD366" s="275">
        <f t="shared" si="128"/>
        <v>0</v>
      </c>
      <c r="AE366" s="276">
        <f t="shared" si="118"/>
        <v>0</v>
      </c>
    </row>
    <row r="367" spans="1:31">
      <c r="A367" s="133">
        <f t="shared" si="119"/>
        <v>351</v>
      </c>
      <c r="B367" s="134">
        <f t="shared" si="120"/>
        <v>29</v>
      </c>
      <c r="C367" s="134">
        <f t="shared" si="121"/>
        <v>3</v>
      </c>
      <c r="D367" s="135">
        <f t="shared" ca="1" si="122"/>
        <v>56919</v>
      </c>
      <c r="E367" s="150">
        <f t="shared" si="110"/>
        <v>0</v>
      </c>
      <c r="F367" s="150" t="str">
        <f t="shared" si="111"/>
        <v>Y</v>
      </c>
      <c r="G367" s="136">
        <f t="shared" si="112"/>
        <v>0</v>
      </c>
      <c r="H367" s="148">
        <f t="shared" si="116"/>
        <v>0</v>
      </c>
      <c r="I367" s="148">
        <f t="shared" si="123"/>
        <v>0</v>
      </c>
      <c r="J367" s="148">
        <f t="shared" ca="1" si="113"/>
        <v>0</v>
      </c>
      <c r="K367" s="148">
        <f t="shared" ca="1" si="124"/>
        <v>0</v>
      </c>
      <c r="L367" s="148">
        <f t="shared" si="125"/>
        <v>0</v>
      </c>
      <c r="M367" s="148">
        <f t="shared" si="114"/>
        <v>0</v>
      </c>
      <c r="N367" s="148">
        <f t="shared" si="117"/>
        <v>0</v>
      </c>
      <c r="O367" s="148"/>
      <c r="P367" s="148"/>
      <c r="Q367" s="148">
        <f t="shared" si="126"/>
        <v>0</v>
      </c>
      <c r="R367" s="148">
        <f t="shared" si="127"/>
        <v>0</v>
      </c>
      <c r="S367" s="137" t="str">
        <f t="shared" si="115"/>
        <v>Y</v>
      </c>
      <c r="T367" s="275">
        <f t="shared" si="109"/>
        <v>0</v>
      </c>
      <c r="U367" s="275">
        <f t="shared" si="128"/>
        <v>0</v>
      </c>
      <c r="V367" s="275">
        <f t="shared" si="128"/>
        <v>0</v>
      </c>
      <c r="W367" s="275">
        <f t="shared" si="128"/>
        <v>0</v>
      </c>
      <c r="X367" s="275">
        <f t="shared" si="128"/>
        <v>0</v>
      </c>
      <c r="Y367" s="275">
        <f t="shared" si="128"/>
        <v>0</v>
      </c>
      <c r="Z367" s="275">
        <f t="shared" si="128"/>
        <v>0</v>
      </c>
      <c r="AA367" s="275">
        <f t="shared" si="128"/>
        <v>0</v>
      </c>
      <c r="AB367" s="275">
        <f t="shared" si="128"/>
        <v>0</v>
      </c>
      <c r="AC367" s="275">
        <f t="shared" si="128"/>
        <v>0</v>
      </c>
      <c r="AD367" s="275">
        <f t="shared" si="128"/>
        <v>0</v>
      </c>
      <c r="AE367" s="276">
        <f t="shared" si="118"/>
        <v>0</v>
      </c>
    </row>
    <row r="368" spans="1:31">
      <c r="A368" s="133">
        <f t="shared" si="119"/>
        <v>352</v>
      </c>
      <c r="B368" s="134">
        <f t="shared" si="120"/>
        <v>29</v>
      </c>
      <c r="C368" s="134">
        <f t="shared" si="121"/>
        <v>4</v>
      </c>
      <c r="D368" s="135">
        <f t="shared" ca="1" si="122"/>
        <v>56949</v>
      </c>
      <c r="E368" s="150">
        <f t="shared" si="110"/>
        <v>0</v>
      </c>
      <c r="F368" s="150" t="str">
        <f t="shared" si="111"/>
        <v>Y</v>
      </c>
      <c r="G368" s="136">
        <f t="shared" si="112"/>
        <v>0</v>
      </c>
      <c r="H368" s="148">
        <f t="shared" si="116"/>
        <v>0</v>
      </c>
      <c r="I368" s="148">
        <f t="shared" si="123"/>
        <v>0</v>
      </c>
      <c r="J368" s="148">
        <f t="shared" ca="1" si="113"/>
        <v>0</v>
      </c>
      <c r="K368" s="148">
        <f t="shared" ca="1" si="124"/>
        <v>0</v>
      </c>
      <c r="L368" s="148">
        <f t="shared" si="125"/>
        <v>0</v>
      </c>
      <c r="M368" s="148">
        <f t="shared" si="114"/>
        <v>0</v>
      </c>
      <c r="N368" s="148">
        <f t="shared" si="117"/>
        <v>0</v>
      </c>
      <c r="O368" s="148"/>
      <c r="P368" s="148"/>
      <c r="Q368" s="148">
        <f t="shared" si="126"/>
        <v>0</v>
      </c>
      <c r="R368" s="148">
        <f t="shared" si="127"/>
        <v>0</v>
      </c>
      <c r="S368" s="137" t="str">
        <f t="shared" si="115"/>
        <v>Y</v>
      </c>
      <c r="T368" s="275">
        <f t="shared" si="109"/>
        <v>0</v>
      </c>
      <c r="U368" s="275">
        <f t="shared" si="128"/>
        <v>0</v>
      </c>
      <c r="V368" s="275">
        <f t="shared" si="128"/>
        <v>0</v>
      </c>
      <c r="W368" s="275">
        <f t="shared" si="128"/>
        <v>0</v>
      </c>
      <c r="X368" s="275">
        <f t="shared" si="128"/>
        <v>0</v>
      </c>
      <c r="Y368" s="275">
        <f t="shared" si="128"/>
        <v>0</v>
      </c>
      <c r="Z368" s="275">
        <f t="shared" si="128"/>
        <v>0</v>
      </c>
      <c r="AA368" s="275">
        <f t="shared" si="128"/>
        <v>0</v>
      </c>
      <c r="AB368" s="275">
        <f t="shared" si="128"/>
        <v>0</v>
      </c>
      <c r="AC368" s="275">
        <f t="shared" si="128"/>
        <v>0</v>
      </c>
      <c r="AD368" s="275">
        <f t="shared" si="128"/>
        <v>0</v>
      </c>
      <c r="AE368" s="276">
        <f t="shared" si="118"/>
        <v>0</v>
      </c>
    </row>
    <row r="369" spans="1:31">
      <c r="A369" s="133">
        <f t="shared" si="119"/>
        <v>353</v>
      </c>
      <c r="B369" s="134">
        <f t="shared" si="120"/>
        <v>29</v>
      </c>
      <c r="C369" s="134">
        <f t="shared" si="121"/>
        <v>5</v>
      </c>
      <c r="D369" s="135">
        <f t="shared" ca="1" si="122"/>
        <v>56980</v>
      </c>
      <c r="E369" s="150">
        <f t="shared" si="110"/>
        <v>0</v>
      </c>
      <c r="F369" s="150" t="str">
        <f t="shared" si="111"/>
        <v>Y</v>
      </c>
      <c r="G369" s="136">
        <f t="shared" si="112"/>
        <v>0</v>
      </c>
      <c r="H369" s="148">
        <f t="shared" si="116"/>
        <v>0</v>
      </c>
      <c r="I369" s="148">
        <f t="shared" si="123"/>
        <v>0</v>
      </c>
      <c r="J369" s="148">
        <f t="shared" ca="1" si="113"/>
        <v>0</v>
      </c>
      <c r="K369" s="148">
        <f t="shared" ca="1" si="124"/>
        <v>0</v>
      </c>
      <c r="L369" s="148">
        <f t="shared" si="125"/>
        <v>0</v>
      </c>
      <c r="M369" s="148">
        <f t="shared" si="114"/>
        <v>0</v>
      </c>
      <c r="N369" s="148">
        <f t="shared" si="117"/>
        <v>0</v>
      </c>
      <c r="O369" s="148"/>
      <c r="P369" s="148"/>
      <c r="Q369" s="148">
        <f t="shared" si="126"/>
        <v>0</v>
      </c>
      <c r="R369" s="148">
        <f t="shared" si="127"/>
        <v>0</v>
      </c>
      <c r="S369" s="137" t="str">
        <f t="shared" si="115"/>
        <v>Y</v>
      </c>
      <c r="T369" s="275">
        <f t="shared" si="109"/>
        <v>0</v>
      </c>
      <c r="U369" s="275">
        <f t="shared" si="128"/>
        <v>0</v>
      </c>
      <c r="V369" s="275">
        <f t="shared" si="128"/>
        <v>0</v>
      </c>
      <c r="W369" s="275">
        <f t="shared" si="128"/>
        <v>0</v>
      </c>
      <c r="X369" s="275">
        <f t="shared" si="128"/>
        <v>0</v>
      </c>
      <c r="Y369" s="275">
        <f t="shared" si="128"/>
        <v>0</v>
      </c>
      <c r="Z369" s="275">
        <f t="shared" si="128"/>
        <v>0</v>
      </c>
      <c r="AA369" s="275">
        <f t="shared" si="128"/>
        <v>0</v>
      </c>
      <c r="AB369" s="275">
        <f t="shared" si="128"/>
        <v>0</v>
      </c>
      <c r="AC369" s="275">
        <f t="shared" si="128"/>
        <v>0</v>
      </c>
      <c r="AD369" s="275">
        <f t="shared" si="128"/>
        <v>0</v>
      </c>
      <c r="AE369" s="276">
        <f t="shared" si="118"/>
        <v>0</v>
      </c>
    </row>
    <row r="370" spans="1:31">
      <c r="A370" s="133">
        <f t="shared" si="119"/>
        <v>354</v>
      </c>
      <c r="B370" s="134">
        <f t="shared" si="120"/>
        <v>29</v>
      </c>
      <c r="C370" s="134">
        <f t="shared" si="121"/>
        <v>6</v>
      </c>
      <c r="D370" s="135">
        <f t="shared" ca="1" si="122"/>
        <v>57011</v>
      </c>
      <c r="E370" s="150">
        <f t="shared" si="110"/>
        <v>0</v>
      </c>
      <c r="F370" s="150" t="str">
        <f t="shared" si="111"/>
        <v>Y</v>
      </c>
      <c r="G370" s="136">
        <f t="shared" si="112"/>
        <v>0</v>
      </c>
      <c r="H370" s="148">
        <f t="shared" si="116"/>
        <v>0</v>
      </c>
      <c r="I370" s="148">
        <f t="shared" si="123"/>
        <v>0</v>
      </c>
      <c r="J370" s="148">
        <f t="shared" ca="1" si="113"/>
        <v>0</v>
      </c>
      <c r="K370" s="148">
        <f t="shared" ca="1" si="124"/>
        <v>0</v>
      </c>
      <c r="L370" s="148">
        <f t="shared" si="125"/>
        <v>0</v>
      </c>
      <c r="M370" s="148">
        <f t="shared" si="114"/>
        <v>0</v>
      </c>
      <c r="N370" s="148">
        <f t="shared" si="117"/>
        <v>0</v>
      </c>
      <c r="O370" s="148"/>
      <c r="P370" s="148"/>
      <c r="Q370" s="148">
        <f t="shared" si="126"/>
        <v>0</v>
      </c>
      <c r="R370" s="148">
        <f t="shared" si="127"/>
        <v>0</v>
      </c>
      <c r="S370" s="137" t="str">
        <f t="shared" si="115"/>
        <v>Y</v>
      </c>
      <c r="T370" s="275">
        <f t="shared" si="109"/>
        <v>0</v>
      </c>
      <c r="U370" s="275">
        <f t="shared" si="128"/>
        <v>0</v>
      </c>
      <c r="V370" s="275">
        <f t="shared" si="128"/>
        <v>0</v>
      </c>
      <c r="W370" s="275">
        <f t="shared" si="128"/>
        <v>0</v>
      </c>
      <c r="X370" s="275">
        <f t="shared" si="128"/>
        <v>0</v>
      </c>
      <c r="Y370" s="275">
        <f t="shared" si="128"/>
        <v>0</v>
      </c>
      <c r="Z370" s="275">
        <f t="shared" si="128"/>
        <v>0</v>
      </c>
      <c r="AA370" s="275">
        <f t="shared" si="128"/>
        <v>0</v>
      </c>
      <c r="AB370" s="275">
        <f t="shared" si="128"/>
        <v>0</v>
      </c>
      <c r="AC370" s="275">
        <f t="shared" si="128"/>
        <v>0</v>
      </c>
      <c r="AD370" s="275">
        <f t="shared" si="128"/>
        <v>0</v>
      </c>
      <c r="AE370" s="276">
        <f t="shared" si="118"/>
        <v>0</v>
      </c>
    </row>
    <row r="371" spans="1:31">
      <c r="A371" s="133">
        <f t="shared" si="119"/>
        <v>355</v>
      </c>
      <c r="B371" s="134">
        <f t="shared" si="120"/>
        <v>29</v>
      </c>
      <c r="C371" s="134">
        <f t="shared" si="121"/>
        <v>7</v>
      </c>
      <c r="D371" s="135">
        <f t="shared" ca="1" si="122"/>
        <v>57040</v>
      </c>
      <c r="E371" s="150">
        <f t="shared" si="110"/>
        <v>0</v>
      </c>
      <c r="F371" s="150" t="str">
        <f t="shared" si="111"/>
        <v>Y</v>
      </c>
      <c r="G371" s="136">
        <f t="shared" si="112"/>
        <v>0</v>
      </c>
      <c r="H371" s="148">
        <f t="shared" si="116"/>
        <v>0</v>
      </c>
      <c r="I371" s="148">
        <f t="shared" si="123"/>
        <v>0</v>
      </c>
      <c r="J371" s="148">
        <f t="shared" ca="1" si="113"/>
        <v>0</v>
      </c>
      <c r="K371" s="148">
        <f t="shared" ca="1" si="124"/>
        <v>0</v>
      </c>
      <c r="L371" s="148">
        <f t="shared" si="125"/>
        <v>0</v>
      </c>
      <c r="M371" s="148">
        <f t="shared" si="114"/>
        <v>0</v>
      </c>
      <c r="N371" s="148">
        <f t="shared" si="117"/>
        <v>0</v>
      </c>
      <c r="O371" s="148"/>
      <c r="P371" s="148"/>
      <c r="Q371" s="148">
        <f t="shared" si="126"/>
        <v>0</v>
      </c>
      <c r="R371" s="148">
        <f t="shared" si="127"/>
        <v>0</v>
      </c>
      <c r="S371" s="137" t="str">
        <f t="shared" si="115"/>
        <v>Y</v>
      </c>
      <c r="T371" s="275">
        <f t="shared" si="109"/>
        <v>0</v>
      </c>
      <c r="U371" s="275">
        <f t="shared" si="128"/>
        <v>0</v>
      </c>
      <c r="V371" s="275">
        <f t="shared" si="128"/>
        <v>0</v>
      </c>
      <c r="W371" s="275">
        <f t="shared" si="128"/>
        <v>0</v>
      </c>
      <c r="X371" s="275">
        <f t="shared" si="128"/>
        <v>0</v>
      </c>
      <c r="Y371" s="275">
        <f t="shared" si="128"/>
        <v>0</v>
      </c>
      <c r="Z371" s="275">
        <f t="shared" si="128"/>
        <v>0</v>
      </c>
      <c r="AA371" s="275">
        <f t="shared" si="128"/>
        <v>0</v>
      </c>
      <c r="AB371" s="275">
        <f t="shared" si="128"/>
        <v>0</v>
      </c>
      <c r="AC371" s="275">
        <f t="shared" si="128"/>
        <v>0</v>
      </c>
      <c r="AD371" s="275">
        <f t="shared" si="128"/>
        <v>0</v>
      </c>
      <c r="AE371" s="276">
        <f t="shared" si="118"/>
        <v>0</v>
      </c>
    </row>
    <row r="372" spans="1:31">
      <c r="A372" s="133">
        <f t="shared" si="119"/>
        <v>356</v>
      </c>
      <c r="B372" s="134">
        <f t="shared" si="120"/>
        <v>29</v>
      </c>
      <c r="C372" s="134">
        <f t="shared" si="121"/>
        <v>8</v>
      </c>
      <c r="D372" s="135">
        <f t="shared" ca="1" si="122"/>
        <v>57071</v>
      </c>
      <c r="E372" s="150">
        <f t="shared" si="110"/>
        <v>0</v>
      </c>
      <c r="F372" s="150" t="str">
        <f t="shared" si="111"/>
        <v>Y</v>
      </c>
      <c r="G372" s="136">
        <f t="shared" si="112"/>
        <v>0</v>
      </c>
      <c r="H372" s="148">
        <f t="shared" si="116"/>
        <v>0</v>
      </c>
      <c r="I372" s="148">
        <f t="shared" si="123"/>
        <v>0</v>
      </c>
      <c r="J372" s="148">
        <f t="shared" ca="1" si="113"/>
        <v>0</v>
      </c>
      <c r="K372" s="148">
        <f t="shared" ca="1" si="124"/>
        <v>0</v>
      </c>
      <c r="L372" s="148">
        <f t="shared" si="125"/>
        <v>0</v>
      </c>
      <c r="M372" s="148">
        <f t="shared" si="114"/>
        <v>0</v>
      </c>
      <c r="N372" s="148">
        <f t="shared" si="117"/>
        <v>0</v>
      </c>
      <c r="O372" s="148"/>
      <c r="P372" s="148"/>
      <c r="Q372" s="148">
        <f t="shared" si="126"/>
        <v>0</v>
      </c>
      <c r="R372" s="148">
        <f t="shared" si="127"/>
        <v>0</v>
      </c>
      <c r="S372" s="137" t="str">
        <f t="shared" si="115"/>
        <v>Y</v>
      </c>
      <c r="T372" s="275">
        <f t="shared" si="109"/>
        <v>0</v>
      </c>
      <c r="U372" s="275">
        <f t="shared" si="128"/>
        <v>0</v>
      </c>
      <c r="V372" s="275">
        <f t="shared" si="128"/>
        <v>0</v>
      </c>
      <c r="W372" s="275">
        <f t="shared" si="128"/>
        <v>0</v>
      </c>
      <c r="X372" s="275">
        <f t="shared" si="128"/>
        <v>0</v>
      </c>
      <c r="Y372" s="275">
        <f t="shared" si="128"/>
        <v>0</v>
      </c>
      <c r="Z372" s="275">
        <f t="shared" si="128"/>
        <v>0</v>
      </c>
      <c r="AA372" s="275">
        <f t="shared" si="128"/>
        <v>0</v>
      </c>
      <c r="AB372" s="275">
        <f t="shared" si="128"/>
        <v>0</v>
      </c>
      <c r="AC372" s="275">
        <f t="shared" si="128"/>
        <v>0</v>
      </c>
      <c r="AD372" s="275">
        <f t="shared" si="128"/>
        <v>0</v>
      </c>
      <c r="AE372" s="276">
        <f t="shared" si="118"/>
        <v>0</v>
      </c>
    </row>
    <row r="373" spans="1:31">
      <c r="A373" s="133">
        <f t="shared" si="119"/>
        <v>357</v>
      </c>
      <c r="B373" s="134">
        <f t="shared" si="120"/>
        <v>29</v>
      </c>
      <c r="C373" s="134">
        <f t="shared" si="121"/>
        <v>9</v>
      </c>
      <c r="D373" s="135">
        <f t="shared" ca="1" si="122"/>
        <v>57101</v>
      </c>
      <c r="E373" s="150">
        <f t="shared" si="110"/>
        <v>0</v>
      </c>
      <c r="F373" s="150" t="str">
        <f t="shared" si="111"/>
        <v>Y</v>
      </c>
      <c r="G373" s="136">
        <f t="shared" si="112"/>
        <v>0</v>
      </c>
      <c r="H373" s="148">
        <f t="shared" si="116"/>
        <v>0</v>
      </c>
      <c r="I373" s="148">
        <f t="shared" si="123"/>
        <v>0</v>
      </c>
      <c r="J373" s="148">
        <f t="shared" ca="1" si="113"/>
        <v>0</v>
      </c>
      <c r="K373" s="148">
        <f t="shared" ca="1" si="124"/>
        <v>0</v>
      </c>
      <c r="L373" s="148">
        <f t="shared" si="125"/>
        <v>0</v>
      </c>
      <c r="M373" s="148">
        <f t="shared" si="114"/>
        <v>0</v>
      </c>
      <c r="N373" s="148">
        <f t="shared" si="117"/>
        <v>0</v>
      </c>
      <c r="O373" s="148"/>
      <c r="P373" s="148"/>
      <c r="Q373" s="148">
        <f t="shared" si="126"/>
        <v>0</v>
      </c>
      <c r="R373" s="148">
        <f t="shared" si="127"/>
        <v>0</v>
      </c>
      <c r="S373" s="137" t="str">
        <f t="shared" si="115"/>
        <v>Y</v>
      </c>
      <c r="T373" s="275">
        <f t="shared" si="109"/>
        <v>0</v>
      </c>
      <c r="U373" s="275">
        <f t="shared" si="128"/>
        <v>0</v>
      </c>
      <c r="V373" s="275">
        <f t="shared" si="128"/>
        <v>0</v>
      </c>
      <c r="W373" s="275">
        <f t="shared" si="128"/>
        <v>0</v>
      </c>
      <c r="X373" s="275">
        <f t="shared" si="128"/>
        <v>0</v>
      </c>
      <c r="Y373" s="275">
        <f t="shared" si="128"/>
        <v>0</v>
      </c>
      <c r="Z373" s="275">
        <f t="shared" si="128"/>
        <v>0</v>
      </c>
      <c r="AA373" s="275">
        <f t="shared" si="128"/>
        <v>0</v>
      </c>
      <c r="AB373" s="275">
        <f t="shared" si="128"/>
        <v>0</v>
      </c>
      <c r="AC373" s="275">
        <f t="shared" si="128"/>
        <v>0</v>
      </c>
      <c r="AD373" s="275">
        <f t="shared" si="128"/>
        <v>0</v>
      </c>
      <c r="AE373" s="276">
        <f t="shared" si="118"/>
        <v>0</v>
      </c>
    </row>
    <row r="374" spans="1:31">
      <c r="A374" s="133">
        <f t="shared" si="119"/>
        <v>358</v>
      </c>
      <c r="B374" s="134">
        <f t="shared" si="120"/>
        <v>29</v>
      </c>
      <c r="C374" s="134">
        <f t="shared" si="121"/>
        <v>10</v>
      </c>
      <c r="D374" s="135">
        <f t="shared" ca="1" si="122"/>
        <v>57132</v>
      </c>
      <c r="E374" s="150">
        <f t="shared" si="110"/>
        <v>0</v>
      </c>
      <c r="F374" s="150" t="str">
        <f t="shared" si="111"/>
        <v>Y</v>
      </c>
      <c r="G374" s="136">
        <f t="shared" si="112"/>
        <v>0</v>
      </c>
      <c r="H374" s="148">
        <f t="shared" si="116"/>
        <v>0</v>
      </c>
      <c r="I374" s="148">
        <f t="shared" si="123"/>
        <v>0</v>
      </c>
      <c r="J374" s="148">
        <f t="shared" ca="1" si="113"/>
        <v>0</v>
      </c>
      <c r="K374" s="148">
        <f t="shared" ca="1" si="124"/>
        <v>0</v>
      </c>
      <c r="L374" s="148">
        <f t="shared" si="125"/>
        <v>0</v>
      </c>
      <c r="M374" s="148">
        <f t="shared" si="114"/>
        <v>0</v>
      </c>
      <c r="N374" s="148">
        <f t="shared" si="117"/>
        <v>0</v>
      </c>
      <c r="O374" s="148"/>
      <c r="P374" s="148"/>
      <c r="Q374" s="148">
        <f t="shared" si="126"/>
        <v>0</v>
      </c>
      <c r="R374" s="148">
        <f t="shared" si="127"/>
        <v>0</v>
      </c>
      <c r="S374" s="137" t="str">
        <f t="shared" si="115"/>
        <v>Y</v>
      </c>
      <c r="T374" s="275">
        <f t="shared" si="109"/>
        <v>0</v>
      </c>
      <c r="U374" s="275">
        <f t="shared" si="128"/>
        <v>0</v>
      </c>
      <c r="V374" s="275">
        <f t="shared" si="128"/>
        <v>0</v>
      </c>
      <c r="W374" s="275">
        <f t="shared" si="128"/>
        <v>0</v>
      </c>
      <c r="X374" s="275">
        <f t="shared" si="128"/>
        <v>0</v>
      </c>
      <c r="Y374" s="275">
        <f t="shared" si="128"/>
        <v>0</v>
      </c>
      <c r="Z374" s="275">
        <f t="shared" si="128"/>
        <v>0</v>
      </c>
      <c r="AA374" s="275">
        <f t="shared" si="128"/>
        <v>0</v>
      </c>
      <c r="AB374" s="275">
        <f t="shared" si="128"/>
        <v>0</v>
      </c>
      <c r="AC374" s="275">
        <f t="shared" si="128"/>
        <v>0</v>
      </c>
      <c r="AD374" s="275">
        <f t="shared" si="128"/>
        <v>0</v>
      </c>
      <c r="AE374" s="276">
        <f t="shared" si="118"/>
        <v>0</v>
      </c>
    </row>
    <row r="375" spans="1:31">
      <c r="A375" s="133">
        <f t="shared" si="119"/>
        <v>359</v>
      </c>
      <c r="B375" s="134">
        <f t="shared" si="120"/>
        <v>29</v>
      </c>
      <c r="C375" s="134">
        <f t="shared" si="121"/>
        <v>11</v>
      </c>
      <c r="D375" s="135">
        <f t="shared" ca="1" si="122"/>
        <v>57162</v>
      </c>
      <c r="E375" s="150">
        <f t="shared" si="110"/>
        <v>0</v>
      </c>
      <c r="F375" s="150" t="str">
        <f t="shared" si="111"/>
        <v>Y</v>
      </c>
      <c r="G375" s="136">
        <f t="shared" si="112"/>
        <v>0</v>
      </c>
      <c r="H375" s="148">
        <f t="shared" si="116"/>
        <v>0</v>
      </c>
      <c r="I375" s="148">
        <f t="shared" si="123"/>
        <v>0</v>
      </c>
      <c r="J375" s="148">
        <f t="shared" ca="1" si="113"/>
        <v>0</v>
      </c>
      <c r="K375" s="148">
        <f t="shared" ca="1" si="124"/>
        <v>0</v>
      </c>
      <c r="L375" s="148">
        <f t="shared" si="125"/>
        <v>0</v>
      </c>
      <c r="M375" s="148">
        <f t="shared" si="114"/>
        <v>0</v>
      </c>
      <c r="N375" s="148">
        <f t="shared" si="117"/>
        <v>0</v>
      </c>
      <c r="O375" s="148"/>
      <c r="P375" s="148"/>
      <c r="Q375" s="148">
        <f t="shared" si="126"/>
        <v>0</v>
      </c>
      <c r="R375" s="148">
        <f t="shared" si="127"/>
        <v>0</v>
      </c>
      <c r="S375" s="137" t="str">
        <f t="shared" si="115"/>
        <v>Y</v>
      </c>
      <c r="T375" s="275">
        <f t="shared" si="109"/>
        <v>0</v>
      </c>
      <c r="U375" s="275">
        <f t="shared" si="128"/>
        <v>0</v>
      </c>
      <c r="V375" s="275">
        <f t="shared" ref="U375:AD400" si="129">MAX(0,MIN(MAX(0,$M375),V$7)-V$6)</f>
        <v>0</v>
      </c>
      <c r="W375" s="275">
        <f t="shared" si="129"/>
        <v>0</v>
      </c>
      <c r="X375" s="275">
        <f t="shared" si="129"/>
        <v>0</v>
      </c>
      <c r="Y375" s="275">
        <f t="shared" si="129"/>
        <v>0</v>
      </c>
      <c r="Z375" s="275">
        <f t="shared" si="129"/>
        <v>0</v>
      </c>
      <c r="AA375" s="275">
        <f t="shared" si="129"/>
        <v>0</v>
      </c>
      <c r="AB375" s="275">
        <f t="shared" si="129"/>
        <v>0</v>
      </c>
      <c r="AC375" s="275">
        <f t="shared" si="129"/>
        <v>0</v>
      </c>
      <c r="AD375" s="275">
        <f t="shared" si="129"/>
        <v>0</v>
      </c>
      <c r="AE375" s="276">
        <f t="shared" si="118"/>
        <v>0</v>
      </c>
    </row>
    <row r="376" spans="1:31">
      <c r="A376" s="133">
        <f t="shared" si="119"/>
        <v>360</v>
      </c>
      <c r="B376" s="134">
        <f t="shared" si="120"/>
        <v>29</v>
      </c>
      <c r="C376" s="134">
        <f t="shared" si="121"/>
        <v>12</v>
      </c>
      <c r="D376" s="135">
        <f t="shared" ca="1" si="122"/>
        <v>57193</v>
      </c>
      <c r="E376" s="150">
        <f t="shared" si="110"/>
        <v>0</v>
      </c>
      <c r="F376" s="150" t="str">
        <f t="shared" si="111"/>
        <v>Y</v>
      </c>
      <c r="G376" s="136">
        <f t="shared" si="112"/>
        <v>0</v>
      </c>
      <c r="H376" s="148">
        <f t="shared" si="116"/>
        <v>0</v>
      </c>
      <c r="I376" s="148">
        <f t="shared" si="123"/>
        <v>0</v>
      </c>
      <c r="J376" s="148">
        <f t="shared" ca="1" si="113"/>
        <v>0</v>
      </c>
      <c r="K376" s="148">
        <f t="shared" ca="1" si="124"/>
        <v>0</v>
      </c>
      <c r="L376" s="148">
        <f t="shared" si="125"/>
        <v>0</v>
      </c>
      <c r="M376" s="148">
        <f t="shared" si="114"/>
        <v>0</v>
      </c>
      <c r="N376" s="148">
        <f t="shared" si="117"/>
        <v>0</v>
      </c>
      <c r="O376" s="148"/>
      <c r="P376" s="148"/>
      <c r="Q376" s="148">
        <f t="shared" si="126"/>
        <v>0</v>
      </c>
      <c r="R376" s="148">
        <f t="shared" si="127"/>
        <v>0</v>
      </c>
      <c r="S376" s="137" t="str">
        <f t="shared" si="115"/>
        <v>Y</v>
      </c>
      <c r="T376" s="275">
        <f t="shared" si="109"/>
        <v>0</v>
      </c>
      <c r="U376" s="275">
        <f t="shared" si="129"/>
        <v>0</v>
      </c>
      <c r="V376" s="275">
        <f t="shared" si="129"/>
        <v>0</v>
      </c>
      <c r="W376" s="275">
        <f t="shared" si="129"/>
        <v>0</v>
      </c>
      <c r="X376" s="275">
        <f t="shared" si="129"/>
        <v>0</v>
      </c>
      <c r="Y376" s="275">
        <f t="shared" si="129"/>
        <v>0</v>
      </c>
      <c r="Z376" s="275">
        <f t="shared" si="129"/>
        <v>0</v>
      </c>
      <c r="AA376" s="275">
        <f t="shared" si="129"/>
        <v>0</v>
      </c>
      <c r="AB376" s="275">
        <f t="shared" si="129"/>
        <v>0</v>
      </c>
      <c r="AC376" s="275">
        <f t="shared" si="129"/>
        <v>0</v>
      </c>
      <c r="AD376" s="275">
        <f t="shared" si="129"/>
        <v>0</v>
      </c>
      <c r="AE376" s="276">
        <f t="shared" si="118"/>
        <v>0</v>
      </c>
    </row>
    <row r="377" spans="1:31">
      <c r="A377" s="133">
        <f t="shared" si="119"/>
        <v>361</v>
      </c>
      <c r="B377" s="134">
        <f t="shared" si="120"/>
        <v>30</v>
      </c>
      <c r="C377" s="134">
        <f t="shared" si="121"/>
        <v>1</v>
      </c>
      <c r="D377" s="135">
        <f t="shared" ca="1" si="122"/>
        <v>57224</v>
      </c>
      <c r="E377" s="150">
        <f t="shared" si="110"/>
        <v>0</v>
      </c>
      <c r="F377" s="150" t="str">
        <f t="shared" si="111"/>
        <v>Y</v>
      </c>
      <c r="G377" s="136">
        <f t="shared" si="112"/>
        <v>0</v>
      </c>
      <c r="H377" s="148">
        <f t="shared" si="116"/>
        <v>0</v>
      </c>
      <c r="I377" s="148">
        <f t="shared" si="123"/>
        <v>0</v>
      </c>
      <c r="J377" s="148">
        <f t="shared" ca="1" si="113"/>
        <v>0</v>
      </c>
      <c r="K377" s="148">
        <f t="shared" ca="1" si="124"/>
        <v>0</v>
      </c>
      <c r="L377" s="148">
        <f t="shared" si="125"/>
        <v>0</v>
      </c>
      <c r="M377" s="148">
        <f t="shared" si="114"/>
        <v>0</v>
      </c>
      <c r="N377" s="148">
        <f t="shared" si="117"/>
        <v>0</v>
      </c>
      <c r="O377" s="148"/>
      <c r="P377" s="148"/>
      <c r="Q377" s="148">
        <f t="shared" si="126"/>
        <v>0</v>
      </c>
      <c r="R377" s="148">
        <f t="shared" si="127"/>
        <v>0</v>
      </c>
      <c r="S377" s="137" t="str">
        <f t="shared" si="115"/>
        <v>Y</v>
      </c>
      <c r="T377" s="275">
        <f t="shared" si="109"/>
        <v>0</v>
      </c>
      <c r="U377" s="275">
        <f t="shared" si="129"/>
        <v>0</v>
      </c>
      <c r="V377" s="275">
        <f t="shared" si="129"/>
        <v>0</v>
      </c>
      <c r="W377" s="275">
        <f t="shared" si="129"/>
        <v>0</v>
      </c>
      <c r="X377" s="275">
        <f t="shared" si="129"/>
        <v>0</v>
      </c>
      <c r="Y377" s="275">
        <f t="shared" si="129"/>
        <v>0</v>
      </c>
      <c r="Z377" s="275">
        <f t="shared" si="129"/>
        <v>0</v>
      </c>
      <c r="AA377" s="275">
        <f t="shared" si="129"/>
        <v>0</v>
      </c>
      <c r="AB377" s="275">
        <f t="shared" si="129"/>
        <v>0</v>
      </c>
      <c r="AC377" s="275">
        <f t="shared" si="129"/>
        <v>0</v>
      </c>
      <c r="AD377" s="275">
        <f t="shared" si="129"/>
        <v>0</v>
      </c>
      <c r="AE377" s="276">
        <f t="shared" si="118"/>
        <v>0</v>
      </c>
    </row>
    <row r="378" spans="1:31">
      <c r="A378" s="133">
        <f t="shared" si="119"/>
        <v>362</v>
      </c>
      <c r="B378" s="134">
        <f t="shared" si="120"/>
        <v>30</v>
      </c>
      <c r="C378" s="134">
        <f t="shared" si="121"/>
        <v>2</v>
      </c>
      <c r="D378" s="135">
        <f t="shared" ca="1" si="122"/>
        <v>57254</v>
      </c>
      <c r="E378" s="150">
        <f t="shared" si="110"/>
        <v>0</v>
      </c>
      <c r="F378" s="150" t="str">
        <f t="shared" si="111"/>
        <v>Y</v>
      </c>
      <c r="G378" s="136">
        <f t="shared" si="112"/>
        <v>0</v>
      </c>
      <c r="H378" s="148">
        <f t="shared" si="116"/>
        <v>0</v>
      </c>
      <c r="I378" s="148">
        <f t="shared" si="123"/>
        <v>0</v>
      </c>
      <c r="J378" s="148">
        <f t="shared" ca="1" si="113"/>
        <v>0</v>
      </c>
      <c r="K378" s="148">
        <f t="shared" ca="1" si="124"/>
        <v>0</v>
      </c>
      <c r="L378" s="148">
        <f t="shared" si="125"/>
        <v>0</v>
      </c>
      <c r="M378" s="148">
        <f t="shared" si="114"/>
        <v>0</v>
      </c>
      <c r="N378" s="148">
        <f t="shared" si="117"/>
        <v>0</v>
      </c>
      <c r="O378" s="148"/>
      <c r="P378" s="148"/>
      <c r="Q378" s="148">
        <f t="shared" si="126"/>
        <v>0</v>
      </c>
      <c r="R378" s="148">
        <f t="shared" si="127"/>
        <v>0</v>
      </c>
      <c r="S378" s="137" t="str">
        <f t="shared" si="115"/>
        <v>Y</v>
      </c>
      <c r="T378" s="275">
        <f t="shared" si="109"/>
        <v>0</v>
      </c>
      <c r="U378" s="275">
        <f t="shared" si="129"/>
        <v>0</v>
      </c>
      <c r="V378" s="275">
        <f t="shared" si="129"/>
        <v>0</v>
      </c>
      <c r="W378" s="275">
        <f t="shared" si="129"/>
        <v>0</v>
      </c>
      <c r="X378" s="275">
        <f t="shared" si="129"/>
        <v>0</v>
      </c>
      <c r="Y378" s="275">
        <f t="shared" si="129"/>
        <v>0</v>
      </c>
      <c r="Z378" s="275">
        <f t="shared" si="129"/>
        <v>0</v>
      </c>
      <c r="AA378" s="275">
        <f t="shared" si="129"/>
        <v>0</v>
      </c>
      <c r="AB378" s="275">
        <f t="shared" si="129"/>
        <v>0</v>
      </c>
      <c r="AC378" s="275">
        <f t="shared" si="129"/>
        <v>0</v>
      </c>
      <c r="AD378" s="275">
        <f t="shared" si="129"/>
        <v>0</v>
      </c>
      <c r="AE378" s="276">
        <f t="shared" si="118"/>
        <v>0</v>
      </c>
    </row>
    <row r="379" spans="1:31">
      <c r="A379" s="133">
        <f t="shared" si="119"/>
        <v>363</v>
      </c>
      <c r="B379" s="134">
        <f t="shared" si="120"/>
        <v>30</v>
      </c>
      <c r="C379" s="134">
        <f t="shared" si="121"/>
        <v>3</v>
      </c>
      <c r="D379" s="135">
        <f t="shared" ca="1" si="122"/>
        <v>57285</v>
      </c>
      <c r="E379" s="150">
        <f t="shared" si="110"/>
        <v>0</v>
      </c>
      <c r="F379" s="150" t="str">
        <f t="shared" si="111"/>
        <v>Y</v>
      </c>
      <c r="G379" s="136">
        <f t="shared" si="112"/>
        <v>0</v>
      </c>
      <c r="H379" s="148">
        <f t="shared" si="116"/>
        <v>0</v>
      </c>
      <c r="I379" s="148">
        <f t="shared" si="123"/>
        <v>0</v>
      </c>
      <c r="J379" s="148">
        <f t="shared" ca="1" si="113"/>
        <v>0</v>
      </c>
      <c r="K379" s="148">
        <f t="shared" ca="1" si="124"/>
        <v>0</v>
      </c>
      <c r="L379" s="148">
        <f t="shared" si="125"/>
        <v>0</v>
      </c>
      <c r="M379" s="148">
        <f t="shared" si="114"/>
        <v>0</v>
      </c>
      <c r="N379" s="148">
        <f t="shared" si="117"/>
        <v>0</v>
      </c>
      <c r="O379" s="148"/>
      <c r="P379" s="148"/>
      <c r="Q379" s="148">
        <f t="shared" si="126"/>
        <v>0</v>
      </c>
      <c r="R379" s="148">
        <f t="shared" si="127"/>
        <v>0</v>
      </c>
      <c r="S379" s="137" t="str">
        <f t="shared" si="115"/>
        <v>Y</v>
      </c>
      <c r="T379" s="275">
        <f t="shared" si="109"/>
        <v>0</v>
      </c>
      <c r="U379" s="275">
        <f t="shared" si="129"/>
        <v>0</v>
      </c>
      <c r="V379" s="275">
        <f t="shared" si="129"/>
        <v>0</v>
      </c>
      <c r="W379" s="275">
        <f t="shared" si="129"/>
        <v>0</v>
      </c>
      <c r="X379" s="275">
        <f t="shared" si="129"/>
        <v>0</v>
      </c>
      <c r="Y379" s="275">
        <f t="shared" si="129"/>
        <v>0</v>
      </c>
      <c r="Z379" s="275">
        <f t="shared" si="129"/>
        <v>0</v>
      </c>
      <c r="AA379" s="275">
        <f t="shared" si="129"/>
        <v>0</v>
      </c>
      <c r="AB379" s="275">
        <f t="shared" si="129"/>
        <v>0</v>
      </c>
      <c r="AC379" s="275">
        <f t="shared" si="129"/>
        <v>0</v>
      </c>
      <c r="AD379" s="275">
        <f t="shared" si="129"/>
        <v>0</v>
      </c>
      <c r="AE379" s="276">
        <f t="shared" si="118"/>
        <v>0</v>
      </c>
    </row>
    <row r="380" spans="1:31">
      <c r="A380" s="133">
        <f t="shared" si="119"/>
        <v>364</v>
      </c>
      <c r="B380" s="134">
        <f t="shared" si="120"/>
        <v>30</v>
      </c>
      <c r="C380" s="134">
        <f t="shared" si="121"/>
        <v>4</v>
      </c>
      <c r="D380" s="135">
        <f t="shared" ca="1" si="122"/>
        <v>57315</v>
      </c>
      <c r="E380" s="150">
        <f t="shared" si="110"/>
        <v>0</v>
      </c>
      <c r="F380" s="150" t="str">
        <f t="shared" si="111"/>
        <v>Y</v>
      </c>
      <c r="G380" s="136">
        <f t="shared" si="112"/>
        <v>0</v>
      </c>
      <c r="H380" s="148">
        <f t="shared" si="116"/>
        <v>0</v>
      </c>
      <c r="I380" s="148">
        <f t="shared" si="123"/>
        <v>0</v>
      </c>
      <c r="J380" s="148">
        <f t="shared" ca="1" si="113"/>
        <v>0</v>
      </c>
      <c r="K380" s="148">
        <f t="shared" ca="1" si="124"/>
        <v>0</v>
      </c>
      <c r="L380" s="148">
        <f t="shared" si="125"/>
        <v>0</v>
      </c>
      <c r="M380" s="148">
        <f t="shared" si="114"/>
        <v>0</v>
      </c>
      <c r="N380" s="148">
        <f t="shared" si="117"/>
        <v>0</v>
      </c>
      <c r="O380" s="148"/>
      <c r="P380" s="148"/>
      <c r="Q380" s="148">
        <f t="shared" si="126"/>
        <v>0</v>
      </c>
      <c r="R380" s="148">
        <f t="shared" si="127"/>
        <v>0</v>
      </c>
      <c r="S380" s="137" t="str">
        <f t="shared" si="115"/>
        <v>Y</v>
      </c>
      <c r="T380" s="275">
        <f t="shared" si="109"/>
        <v>0</v>
      </c>
      <c r="U380" s="275">
        <f t="shared" si="129"/>
        <v>0</v>
      </c>
      <c r="V380" s="275">
        <f t="shared" si="129"/>
        <v>0</v>
      </c>
      <c r="W380" s="275">
        <f t="shared" si="129"/>
        <v>0</v>
      </c>
      <c r="X380" s="275">
        <f t="shared" si="129"/>
        <v>0</v>
      </c>
      <c r="Y380" s="275">
        <f t="shared" si="129"/>
        <v>0</v>
      </c>
      <c r="Z380" s="275">
        <f t="shared" si="129"/>
        <v>0</v>
      </c>
      <c r="AA380" s="275">
        <f t="shared" si="129"/>
        <v>0</v>
      </c>
      <c r="AB380" s="275">
        <f t="shared" si="129"/>
        <v>0</v>
      </c>
      <c r="AC380" s="275">
        <f t="shared" si="129"/>
        <v>0</v>
      </c>
      <c r="AD380" s="275">
        <f t="shared" si="129"/>
        <v>0</v>
      </c>
      <c r="AE380" s="276">
        <f t="shared" si="118"/>
        <v>0</v>
      </c>
    </row>
    <row r="381" spans="1:31">
      <c r="A381" s="133">
        <f t="shared" si="119"/>
        <v>365</v>
      </c>
      <c r="B381" s="134">
        <f t="shared" si="120"/>
        <v>30</v>
      </c>
      <c r="C381" s="134">
        <f t="shared" si="121"/>
        <v>5</v>
      </c>
      <c r="D381" s="135">
        <f t="shared" ca="1" si="122"/>
        <v>57346</v>
      </c>
      <c r="E381" s="150">
        <f t="shared" si="110"/>
        <v>0</v>
      </c>
      <c r="F381" s="150" t="str">
        <f t="shared" si="111"/>
        <v>Y</v>
      </c>
      <c r="G381" s="136">
        <f t="shared" si="112"/>
        <v>0</v>
      </c>
      <c r="H381" s="148">
        <f t="shared" si="116"/>
        <v>0</v>
      </c>
      <c r="I381" s="148">
        <f t="shared" si="123"/>
        <v>0</v>
      </c>
      <c r="J381" s="148">
        <f t="shared" ca="1" si="113"/>
        <v>0</v>
      </c>
      <c r="K381" s="148">
        <f t="shared" ca="1" si="124"/>
        <v>0</v>
      </c>
      <c r="L381" s="148">
        <f t="shared" si="125"/>
        <v>0</v>
      </c>
      <c r="M381" s="148">
        <f t="shared" si="114"/>
        <v>0</v>
      </c>
      <c r="N381" s="148">
        <f t="shared" si="117"/>
        <v>0</v>
      </c>
      <c r="O381" s="148"/>
      <c r="P381" s="148"/>
      <c r="Q381" s="148">
        <f t="shared" si="126"/>
        <v>0</v>
      </c>
      <c r="R381" s="148">
        <f t="shared" si="127"/>
        <v>0</v>
      </c>
      <c r="S381" s="137" t="str">
        <f t="shared" si="115"/>
        <v>Y</v>
      </c>
      <c r="T381" s="275">
        <f t="shared" si="109"/>
        <v>0</v>
      </c>
      <c r="U381" s="275">
        <f t="shared" si="129"/>
        <v>0</v>
      </c>
      <c r="V381" s="275">
        <f t="shared" si="129"/>
        <v>0</v>
      </c>
      <c r="W381" s="275">
        <f t="shared" si="129"/>
        <v>0</v>
      </c>
      <c r="X381" s="275">
        <f t="shared" si="129"/>
        <v>0</v>
      </c>
      <c r="Y381" s="275">
        <f t="shared" si="129"/>
        <v>0</v>
      </c>
      <c r="Z381" s="275">
        <f t="shared" si="129"/>
        <v>0</v>
      </c>
      <c r="AA381" s="275">
        <f t="shared" si="129"/>
        <v>0</v>
      </c>
      <c r="AB381" s="275">
        <f t="shared" si="129"/>
        <v>0</v>
      </c>
      <c r="AC381" s="275">
        <f t="shared" si="129"/>
        <v>0</v>
      </c>
      <c r="AD381" s="275">
        <f t="shared" si="129"/>
        <v>0</v>
      </c>
      <c r="AE381" s="276">
        <f t="shared" si="118"/>
        <v>0</v>
      </c>
    </row>
    <row r="382" spans="1:31">
      <c r="A382" s="133">
        <f t="shared" si="119"/>
        <v>366</v>
      </c>
      <c r="B382" s="134">
        <f t="shared" si="120"/>
        <v>30</v>
      </c>
      <c r="C382" s="134">
        <f t="shared" si="121"/>
        <v>6</v>
      </c>
      <c r="D382" s="135">
        <f t="shared" ca="1" si="122"/>
        <v>57377</v>
      </c>
      <c r="E382" s="150">
        <f t="shared" si="110"/>
        <v>0</v>
      </c>
      <c r="F382" s="150" t="str">
        <f t="shared" si="111"/>
        <v>Y</v>
      </c>
      <c r="G382" s="136">
        <f t="shared" si="112"/>
        <v>0</v>
      </c>
      <c r="H382" s="148">
        <f t="shared" si="116"/>
        <v>0</v>
      </c>
      <c r="I382" s="148">
        <f t="shared" si="123"/>
        <v>0</v>
      </c>
      <c r="J382" s="148">
        <f t="shared" ca="1" si="113"/>
        <v>0</v>
      </c>
      <c r="K382" s="148">
        <f t="shared" ca="1" si="124"/>
        <v>0</v>
      </c>
      <c r="L382" s="148">
        <f t="shared" si="125"/>
        <v>0</v>
      </c>
      <c r="M382" s="148">
        <f t="shared" si="114"/>
        <v>0</v>
      </c>
      <c r="N382" s="148">
        <f t="shared" si="117"/>
        <v>0</v>
      </c>
      <c r="O382" s="148"/>
      <c r="P382" s="148"/>
      <c r="Q382" s="148">
        <f t="shared" si="126"/>
        <v>0</v>
      </c>
      <c r="R382" s="148">
        <f t="shared" si="127"/>
        <v>0</v>
      </c>
      <c r="S382" s="137" t="str">
        <f t="shared" si="115"/>
        <v>Y</v>
      </c>
      <c r="T382" s="275">
        <f t="shared" si="109"/>
        <v>0</v>
      </c>
      <c r="U382" s="275">
        <f t="shared" si="129"/>
        <v>0</v>
      </c>
      <c r="V382" s="275">
        <f t="shared" si="129"/>
        <v>0</v>
      </c>
      <c r="W382" s="275">
        <f t="shared" si="129"/>
        <v>0</v>
      </c>
      <c r="X382" s="275">
        <f t="shared" si="129"/>
        <v>0</v>
      </c>
      <c r="Y382" s="275">
        <f t="shared" si="129"/>
        <v>0</v>
      </c>
      <c r="Z382" s="275">
        <f t="shared" si="129"/>
        <v>0</v>
      </c>
      <c r="AA382" s="275">
        <f t="shared" si="129"/>
        <v>0</v>
      </c>
      <c r="AB382" s="275">
        <f t="shared" si="129"/>
        <v>0</v>
      </c>
      <c r="AC382" s="275">
        <f t="shared" si="129"/>
        <v>0</v>
      </c>
      <c r="AD382" s="275">
        <f t="shared" si="129"/>
        <v>0</v>
      </c>
      <c r="AE382" s="276">
        <f t="shared" si="118"/>
        <v>0</v>
      </c>
    </row>
    <row r="383" spans="1:31">
      <c r="A383" s="133">
        <f t="shared" si="119"/>
        <v>367</v>
      </c>
      <c r="B383" s="134">
        <f t="shared" si="120"/>
        <v>30</v>
      </c>
      <c r="C383" s="134">
        <f t="shared" si="121"/>
        <v>7</v>
      </c>
      <c r="D383" s="135">
        <f t="shared" ca="1" si="122"/>
        <v>57405</v>
      </c>
      <c r="E383" s="150">
        <f t="shared" si="110"/>
        <v>0</v>
      </c>
      <c r="F383" s="150" t="str">
        <f t="shared" si="111"/>
        <v>Y</v>
      </c>
      <c r="G383" s="136">
        <f t="shared" si="112"/>
        <v>0</v>
      </c>
      <c r="H383" s="148">
        <f t="shared" si="116"/>
        <v>0</v>
      </c>
      <c r="I383" s="148">
        <f t="shared" si="123"/>
        <v>0</v>
      </c>
      <c r="J383" s="148">
        <f t="shared" ca="1" si="113"/>
        <v>0</v>
      </c>
      <c r="K383" s="148">
        <f t="shared" ca="1" si="124"/>
        <v>0</v>
      </c>
      <c r="L383" s="148">
        <f t="shared" si="125"/>
        <v>0</v>
      </c>
      <c r="M383" s="148">
        <f t="shared" si="114"/>
        <v>0</v>
      </c>
      <c r="N383" s="148">
        <f t="shared" si="117"/>
        <v>0</v>
      </c>
      <c r="O383" s="148"/>
      <c r="P383" s="148"/>
      <c r="Q383" s="148">
        <f t="shared" si="126"/>
        <v>0</v>
      </c>
      <c r="R383" s="148">
        <f t="shared" si="127"/>
        <v>0</v>
      </c>
      <c r="S383" s="137" t="str">
        <f t="shared" si="115"/>
        <v>Y</v>
      </c>
      <c r="T383" s="275">
        <f t="shared" si="109"/>
        <v>0</v>
      </c>
      <c r="U383" s="275">
        <f t="shared" si="129"/>
        <v>0</v>
      </c>
      <c r="V383" s="275">
        <f t="shared" si="129"/>
        <v>0</v>
      </c>
      <c r="W383" s="275">
        <f t="shared" si="129"/>
        <v>0</v>
      </c>
      <c r="X383" s="275">
        <f t="shared" si="129"/>
        <v>0</v>
      </c>
      <c r="Y383" s="275">
        <f t="shared" si="129"/>
        <v>0</v>
      </c>
      <c r="Z383" s="275">
        <f t="shared" si="129"/>
        <v>0</v>
      </c>
      <c r="AA383" s="275">
        <f t="shared" si="129"/>
        <v>0</v>
      </c>
      <c r="AB383" s="275">
        <f t="shared" si="129"/>
        <v>0</v>
      </c>
      <c r="AC383" s="275">
        <f t="shared" si="129"/>
        <v>0</v>
      </c>
      <c r="AD383" s="275">
        <f t="shared" si="129"/>
        <v>0</v>
      </c>
      <c r="AE383" s="276">
        <f t="shared" si="118"/>
        <v>0</v>
      </c>
    </row>
    <row r="384" spans="1:31">
      <c r="A384" s="133">
        <f t="shared" si="119"/>
        <v>368</v>
      </c>
      <c r="B384" s="134">
        <f t="shared" si="120"/>
        <v>30</v>
      </c>
      <c r="C384" s="134">
        <f t="shared" si="121"/>
        <v>8</v>
      </c>
      <c r="D384" s="135">
        <f t="shared" ca="1" si="122"/>
        <v>57436</v>
      </c>
      <c r="E384" s="150">
        <f t="shared" si="110"/>
        <v>0</v>
      </c>
      <c r="F384" s="150" t="str">
        <f t="shared" si="111"/>
        <v>Y</v>
      </c>
      <c r="G384" s="136">
        <f t="shared" si="112"/>
        <v>0</v>
      </c>
      <c r="H384" s="148">
        <f t="shared" si="116"/>
        <v>0</v>
      </c>
      <c r="I384" s="148">
        <f t="shared" si="123"/>
        <v>0</v>
      </c>
      <c r="J384" s="148">
        <f t="shared" ca="1" si="113"/>
        <v>0</v>
      </c>
      <c r="K384" s="148">
        <f t="shared" ca="1" si="124"/>
        <v>0</v>
      </c>
      <c r="L384" s="148">
        <f t="shared" si="125"/>
        <v>0</v>
      </c>
      <c r="M384" s="148">
        <f t="shared" si="114"/>
        <v>0</v>
      </c>
      <c r="N384" s="148">
        <f t="shared" si="117"/>
        <v>0</v>
      </c>
      <c r="O384" s="148"/>
      <c r="P384" s="148"/>
      <c r="Q384" s="148">
        <f t="shared" si="126"/>
        <v>0</v>
      </c>
      <c r="R384" s="148">
        <f t="shared" si="127"/>
        <v>0</v>
      </c>
      <c r="S384" s="137" t="str">
        <f t="shared" si="115"/>
        <v>Y</v>
      </c>
      <c r="T384" s="275">
        <f t="shared" si="109"/>
        <v>0</v>
      </c>
      <c r="U384" s="275">
        <f t="shared" si="129"/>
        <v>0</v>
      </c>
      <c r="V384" s="275">
        <f t="shared" si="129"/>
        <v>0</v>
      </c>
      <c r="W384" s="275">
        <f t="shared" si="129"/>
        <v>0</v>
      </c>
      <c r="X384" s="275">
        <f t="shared" si="129"/>
        <v>0</v>
      </c>
      <c r="Y384" s="275">
        <f t="shared" si="129"/>
        <v>0</v>
      </c>
      <c r="Z384" s="275">
        <f t="shared" si="129"/>
        <v>0</v>
      </c>
      <c r="AA384" s="275">
        <f t="shared" si="129"/>
        <v>0</v>
      </c>
      <c r="AB384" s="275">
        <f t="shared" si="129"/>
        <v>0</v>
      </c>
      <c r="AC384" s="275">
        <f t="shared" si="129"/>
        <v>0</v>
      </c>
      <c r="AD384" s="275">
        <f t="shared" si="129"/>
        <v>0</v>
      </c>
      <c r="AE384" s="276">
        <f t="shared" si="118"/>
        <v>0</v>
      </c>
    </row>
    <row r="385" spans="1:31">
      <c r="A385" s="133">
        <f t="shared" si="119"/>
        <v>369</v>
      </c>
      <c r="B385" s="134">
        <f t="shared" si="120"/>
        <v>30</v>
      </c>
      <c r="C385" s="134">
        <f t="shared" si="121"/>
        <v>9</v>
      </c>
      <c r="D385" s="135">
        <f t="shared" ca="1" si="122"/>
        <v>57466</v>
      </c>
      <c r="E385" s="150">
        <f t="shared" si="110"/>
        <v>0</v>
      </c>
      <c r="F385" s="150" t="str">
        <f t="shared" si="111"/>
        <v>Y</v>
      </c>
      <c r="G385" s="136">
        <f t="shared" si="112"/>
        <v>0</v>
      </c>
      <c r="H385" s="148">
        <f t="shared" si="116"/>
        <v>0</v>
      </c>
      <c r="I385" s="148">
        <f t="shared" si="123"/>
        <v>0</v>
      </c>
      <c r="J385" s="148">
        <f t="shared" ca="1" si="113"/>
        <v>0</v>
      </c>
      <c r="K385" s="148">
        <f t="shared" ca="1" si="124"/>
        <v>0</v>
      </c>
      <c r="L385" s="148">
        <f t="shared" si="125"/>
        <v>0</v>
      </c>
      <c r="M385" s="148">
        <f t="shared" si="114"/>
        <v>0</v>
      </c>
      <c r="N385" s="148">
        <f t="shared" si="117"/>
        <v>0</v>
      </c>
      <c r="O385" s="148"/>
      <c r="P385" s="148"/>
      <c r="Q385" s="148">
        <f t="shared" si="126"/>
        <v>0</v>
      </c>
      <c r="R385" s="148">
        <f t="shared" si="127"/>
        <v>0</v>
      </c>
      <c r="S385" s="137" t="str">
        <f t="shared" si="115"/>
        <v>Y</v>
      </c>
      <c r="T385" s="275">
        <f t="shared" si="109"/>
        <v>0</v>
      </c>
      <c r="U385" s="275">
        <f t="shared" si="129"/>
        <v>0</v>
      </c>
      <c r="V385" s="275">
        <f t="shared" si="129"/>
        <v>0</v>
      </c>
      <c r="W385" s="275">
        <f t="shared" si="129"/>
        <v>0</v>
      </c>
      <c r="X385" s="275">
        <f t="shared" si="129"/>
        <v>0</v>
      </c>
      <c r="Y385" s="275">
        <f t="shared" si="129"/>
        <v>0</v>
      </c>
      <c r="Z385" s="275">
        <f t="shared" si="129"/>
        <v>0</v>
      </c>
      <c r="AA385" s="275">
        <f t="shared" si="129"/>
        <v>0</v>
      </c>
      <c r="AB385" s="275">
        <f t="shared" si="129"/>
        <v>0</v>
      </c>
      <c r="AC385" s="275">
        <f t="shared" si="129"/>
        <v>0</v>
      </c>
      <c r="AD385" s="275">
        <f t="shared" si="129"/>
        <v>0</v>
      </c>
      <c r="AE385" s="276">
        <f t="shared" si="118"/>
        <v>0</v>
      </c>
    </row>
    <row r="386" spans="1:31">
      <c r="A386" s="133">
        <f t="shared" si="119"/>
        <v>370</v>
      </c>
      <c r="B386" s="134">
        <f t="shared" si="120"/>
        <v>30</v>
      </c>
      <c r="C386" s="134">
        <f t="shared" si="121"/>
        <v>10</v>
      </c>
      <c r="D386" s="135">
        <f t="shared" ca="1" si="122"/>
        <v>57497</v>
      </c>
      <c r="E386" s="150">
        <f t="shared" si="110"/>
        <v>0</v>
      </c>
      <c r="F386" s="150" t="str">
        <f t="shared" si="111"/>
        <v>Y</v>
      </c>
      <c r="G386" s="136">
        <f t="shared" si="112"/>
        <v>0</v>
      </c>
      <c r="H386" s="148">
        <f t="shared" si="116"/>
        <v>0</v>
      </c>
      <c r="I386" s="148">
        <f t="shared" si="123"/>
        <v>0</v>
      </c>
      <c r="J386" s="148">
        <f t="shared" ca="1" si="113"/>
        <v>0</v>
      </c>
      <c r="K386" s="148">
        <f t="shared" ca="1" si="124"/>
        <v>0</v>
      </c>
      <c r="L386" s="148">
        <f t="shared" si="125"/>
        <v>0</v>
      </c>
      <c r="M386" s="148">
        <f t="shared" si="114"/>
        <v>0</v>
      </c>
      <c r="N386" s="148">
        <f t="shared" si="117"/>
        <v>0</v>
      </c>
      <c r="O386" s="148"/>
      <c r="P386" s="148"/>
      <c r="Q386" s="148">
        <f t="shared" si="126"/>
        <v>0</v>
      </c>
      <c r="R386" s="148">
        <f t="shared" si="127"/>
        <v>0</v>
      </c>
      <c r="S386" s="137" t="str">
        <f t="shared" si="115"/>
        <v>Y</v>
      </c>
      <c r="T386" s="275">
        <f t="shared" si="109"/>
        <v>0</v>
      </c>
      <c r="U386" s="275">
        <f t="shared" si="129"/>
        <v>0</v>
      </c>
      <c r="V386" s="275">
        <f t="shared" si="129"/>
        <v>0</v>
      </c>
      <c r="W386" s="275">
        <f t="shared" si="129"/>
        <v>0</v>
      </c>
      <c r="X386" s="275">
        <f t="shared" si="129"/>
        <v>0</v>
      </c>
      <c r="Y386" s="275">
        <f t="shared" si="129"/>
        <v>0</v>
      </c>
      <c r="Z386" s="275">
        <f t="shared" si="129"/>
        <v>0</v>
      </c>
      <c r="AA386" s="275">
        <f t="shared" si="129"/>
        <v>0</v>
      </c>
      <c r="AB386" s="275">
        <f t="shared" si="129"/>
        <v>0</v>
      </c>
      <c r="AC386" s="275">
        <f t="shared" si="129"/>
        <v>0</v>
      </c>
      <c r="AD386" s="275">
        <f t="shared" si="129"/>
        <v>0</v>
      </c>
      <c r="AE386" s="276">
        <f t="shared" si="118"/>
        <v>0</v>
      </c>
    </row>
    <row r="387" spans="1:31">
      <c r="A387" s="133">
        <f t="shared" si="119"/>
        <v>371</v>
      </c>
      <c r="B387" s="134">
        <f t="shared" si="120"/>
        <v>30</v>
      </c>
      <c r="C387" s="134">
        <f t="shared" si="121"/>
        <v>11</v>
      </c>
      <c r="D387" s="135">
        <f t="shared" ca="1" si="122"/>
        <v>57527</v>
      </c>
      <c r="E387" s="150">
        <f t="shared" si="110"/>
        <v>0</v>
      </c>
      <c r="F387" s="150" t="str">
        <f t="shared" si="111"/>
        <v>Y</v>
      </c>
      <c r="G387" s="136">
        <f t="shared" si="112"/>
        <v>0</v>
      </c>
      <c r="H387" s="148">
        <f t="shared" si="116"/>
        <v>0</v>
      </c>
      <c r="I387" s="148">
        <f t="shared" si="123"/>
        <v>0</v>
      </c>
      <c r="J387" s="148">
        <f t="shared" ca="1" si="113"/>
        <v>0</v>
      </c>
      <c r="K387" s="148">
        <f t="shared" ca="1" si="124"/>
        <v>0</v>
      </c>
      <c r="L387" s="148">
        <f t="shared" si="125"/>
        <v>0</v>
      </c>
      <c r="M387" s="148">
        <f t="shared" si="114"/>
        <v>0</v>
      </c>
      <c r="N387" s="148">
        <f t="shared" si="117"/>
        <v>0</v>
      </c>
      <c r="O387" s="148"/>
      <c r="P387" s="148"/>
      <c r="Q387" s="148">
        <f t="shared" si="126"/>
        <v>0</v>
      </c>
      <c r="R387" s="148">
        <f t="shared" si="127"/>
        <v>0</v>
      </c>
      <c r="S387" s="137" t="str">
        <f t="shared" si="115"/>
        <v>Y</v>
      </c>
      <c r="T387" s="275">
        <f t="shared" si="109"/>
        <v>0</v>
      </c>
      <c r="U387" s="275">
        <f t="shared" si="129"/>
        <v>0</v>
      </c>
      <c r="V387" s="275">
        <f t="shared" si="129"/>
        <v>0</v>
      </c>
      <c r="W387" s="275">
        <f t="shared" si="129"/>
        <v>0</v>
      </c>
      <c r="X387" s="275">
        <f t="shared" si="129"/>
        <v>0</v>
      </c>
      <c r="Y387" s="275">
        <f t="shared" si="129"/>
        <v>0</v>
      </c>
      <c r="Z387" s="275">
        <f t="shared" si="129"/>
        <v>0</v>
      </c>
      <c r="AA387" s="275">
        <f t="shared" si="129"/>
        <v>0</v>
      </c>
      <c r="AB387" s="275">
        <f t="shared" si="129"/>
        <v>0</v>
      </c>
      <c r="AC387" s="275">
        <f t="shared" si="129"/>
        <v>0</v>
      </c>
      <c r="AD387" s="275">
        <f t="shared" si="129"/>
        <v>0</v>
      </c>
      <c r="AE387" s="276">
        <f t="shared" si="118"/>
        <v>0</v>
      </c>
    </row>
    <row r="388" spans="1:31">
      <c r="A388" s="133">
        <f t="shared" si="119"/>
        <v>372</v>
      </c>
      <c r="B388" s="134">
        <f t="shared" si="120"/>
        <v>30</v>
      </c>
      <c r="C388" s="134">
        <f t="shared" si="121"/>
        <v>12</v>
      </c>
      <c r="D388" s="135">
        <f t="shared" ca="1" si="122"/>
        <v>57558</v>
      </c>
      <c r="E388" s="150">
        <f t="shared" si="110"/>
        <v>0</v>
      </c>
      <c r="F388" s="150" t="str">
        <f t="shared" si="111"/>
        <v>Y</v>
      </c>
      <c r="G388" s="136">
        <f t="shared" si="112"/>
        <v>0</v>
      </c>
      <c r="H388" s="148">
        <f t="shared" si="116"/>
        <v>0</v>
      </c>
      <c r="I388" s="148">
        <f t="shared" si="123"/>
        <v>0</v>
      </c>
      <c r="J388" s="148">
        <f t="shared" ca="1" si="113"/>
        <v>0</v>
      </c>
      <c r="K388" s="148">
        <f t="shared" ca="1" si="124"/>
        <v>0</v>
      </c>
      <c r="L388" s="148">
        <f t="shared" si="125"/>
        <v>0</v>
      </c>
      <c r="M388" s="148">
        <f t="shared" si="114"/>
        <v>0</v>
      </c>
      <c r="N388" s="148">
        <f t="shared" si="117"/>
        <v>0</v>
      </c>
      <c r="O388" s="148"/>
      <c r="P388" s="148"/>
      <c r="Q388" s="148">
        <f t="shared" si="126"/>
        <v>0</v>
      </c>
      <c r="R388" s="148">
        <f t="shared" si="127"/>
        <v>0</v>
      </c>
      <c r="S388" s="137" t="str">
        <f t="shared" si="115"/>
        <v>Y</v>
      </c>
      <c r="T388" s="275">
        <f t="shared" si="109"/>
        <v>0</v>
      </c>
      <c r="U388" s="275">
        <f t="shared" si="129"/>
        <v>0</v>
      </c>
      <c r="V388" s="275">
        <f t="shared" si="129"/>
        <v>0</v>
      </c>
      <c r="W388" s="275">
        <f t="shared" si="129"/>
        <v>0</v>
      </c>
      <c r="X388" s="275">
        <f t="shared" si="129"/>
        <v>0</v>
      </c>
      <c r="Y388" s="275">
        <f t="shared" si="129"/>
        <v>0</v>
      </c>
      <c r="Z388" s="275">
        <f t="shared" si="129"/>
        <v>0</v>
      </c>
      <c r="AA388" s="275">
        <f t="shared" si="129"/>
        <v>0</v>
      </c>
      <c r="AB388" s="275">
        <f t="shared" si="129"/>
        <v>0</v>
      </c>
      <c r="AC388" s="275">
        <f t="shared" si="129"/>
        <v>0</v>
      </c>
      <c r="AD388" s="275">
        <f t="shared" si="129"/>
        <v>0</v>
      </c>
      <c r="AE388" s="276">
        <f t="shared" si="118"/>
        <v>0</v>
      </c>
    </row>
    <row r="389" spans="1:31">
      <c r="A389" s="133">
        <f t="shared" si="119"/>
        <v>373</v>
      </c>
      <c r="B389" s="134">
        <f t="shared" si="120"/>
        <v>31</v>
      </c>
      <c r="C389" s="134">
        <f t="shared" si="121"/>
        <v>1</v>
      </c>
      <c r="D389" s="135">
        <f t="shared" ca="1" si="122"/>
        <v>57589</v>
      </c>
      <c r="E389" s="150">
        <f t="shared" si="110"/>
        <v>0</v>
      </c>
      <c r="F389" s="150" t="str">
        <f t="shared" si="111"/>
        <v>Y</v>
      </c>
      <c r="G389" s="136">
        <f t="shared" si="112"/>
        <v>0</v>
      </c>
      <c r="H389" s="148">
        <f t="shared" si="116"/>
        <v>0</v>
      </c>
      <c r="I389" s="148">
        <f t="shared" si="123"/>
        <v>0</v>
      </c>
      <c r="J389" s="148">
        <f t="shared" ca="1" si="113"/>
        <v>0</v>
      </c>
      <c r="K389" s="148">
        <f t="shared" ca="1" si="124"/>
        <v>0</v>
      </c>
      <c r="L389" s="148">
        <f t="shared" si="125"/>
        <v>0</v>
      </c>
      <c r="M389" s="148">
        <f t="shared" si="114"/>
        <v>0</v>
      </c>
      <c r="N389" s="148">
        <f t="shared" si="117"/>
        <v>0</v>
      </c>
      <c r="O389" s="148"/>
      <c r="P389" s="148"/>
      <c r="Q389" s="148">
        <f t="shared" si="126"/>
        <v>0</v>
      </c>
      <c r="R389" s="148">
        <f t="shared" si="127"/>
        <v>0</v>
      </c>
      <c r="S389" s="137" t="str">
        <f t="shared" si="115"/>
        <v>Y</v>
      </c>
      <c r="T389" s="275">
        <f t="shared" ref="T389:T452" si="130">MAX(0,MIN(MAX(0,$M389),T$7)-T$6)</f>
        <v>0</v>
      </c>
      <c r="U389" s="275">
        <f t="shared" si="129"/>
        <v>0</v>
      </c>
      <c r="V389" s="275">
        <f t="shared" si="129"/>
        <v>0</v>
      </c>
      <c r="W389" s="275">
        <f t="shared" si="129"/>
        <v>0</v>
      </c>
      <c r="X389" s="275">
        <f t="shared" si="129"/>
        <v>0</v>
      </c>
      <c r="Y389" s="275">
        <f t="shared" si="129"/>
        <v>0</v>
      </c>
      <c r="Z389" s="275">
        <f t="shared" si="129"/>
        <v>0</v>
      </c>
      <c r="AA389" s="275">
        <f t="shared" si="129"/>
        <v>0</v>
      </c>
      <c r="AB389" s="275">
        <f t="shared" si="129"/>
        <v>0</v>
      </c>
      <c r="AC389" s="275">
        <f t="shared" si="129"/>
        <v>0</v>
      </c>
      <c r="AD389" s="275">
        <f t="shared" si="129"/>
        <v>0</v>
      </c>
      <c r="AE389" s="276">
        <f t="shared" si="118"/>
        <v>0</v>
      </c>
    </row>
    <row r="390" spans="1:31">
      <c r="A390" s="133">
        <f t="shared" si="119"/>
        <v>374</v>
      </c>
      <c r="B390" s="134">
        <f t="shared" si="120"/>
        <v>31</v>
      </c>
      <c r="C390" s="134">
        <f t="shared" si="121"/>
        <v>2</v>
      </c>
      <c r="D390" s="135">
        <f t="shared" ca="1" si="122"/>
        <v>57619</v>
      </c>
      <c r="E390" s="150">
        <f t="shared" si="110"/>
        <v>0</v>
      </c>
      <c r="F390" s="150" t="str">
        <f t="shared" si="111"/>
        <v>Y</v>
      </c>
      <c r="G390" s="136">
        <f t="shared" si="112"/>
        <v>0</v>
      </c>
      <c r="H390" s="148">
        <f t="shared" si="116"/>
        <v>0</v>
      </c>
      <c r="I390" s="148">
        <f t="shared" si="123"/>
        <v>0</v>
      </c>
      <c r="J390" s="148">
        <f t="shared" ca="1" si="113"/>
        <v>0</v>
      </c>
      <c r="K390" s="148">
        <f t="shared" ca="1" si="124"/>
        <v>0</v>
      </c>
      <c r="L390" s="148">
        <f t="shared" si="125"/>
        <v>0</v>
      </c>
      <c r="M390" s="148">
        <f t="shared" si="114"/>
        <v>0</v>
      </c>
      <c r="N390" s="148">
        <f t="shared" si="117"/>
        <v>0</v>
      </c>
      <c r="O390" s="148"/>
      <c r="P390" s="148"/>
      <c r="Q390" s="148">
        <f t="shared" si="126"/>
        <v>0</v>
      </c>
      <c r="R390" s="148">
        <f t="shared" si="127"/>
        <v>0</v>
      </c>
      <c r="S390" s="137" t="str">
        <f t="shared" si="115"/>
        <v>Y</v>
      </c>
      <c r="T390" s="275">
        <f t="shared" si="130"/>
        <v>0</v>
      </c>
      <c r="U390" s="275">
        <f t="shared" si="129"/>
        <v>0</v>
      </c>
      <c r="V390" s="275">
        <f t="shared" si="129"/>
        <v>0</v>
      </c>
      <c r="W390" s="275">
        <f t="shared" si="129"/>
        <v>0</v>
      </c>
      <c r="X390" s="275">
        <f t="shared" si="129"/>
        <v>0</v>
      </c>
      <c r="Y390" s="275">
        <f t="shared" si="129"/>
        <v>0</v>
      </c>
      <c r="Z390" s="275">
        <f t="shared" si="129"/>
        <v>0</v>
      </c>
      <c r="AA390" s="275">
        <f t="shared" si="129"/>
        <v>0</v>
      </c>
      <c r="AB390" s="275">
        <f t="shared" si="129"/>
        <v>0</v>
      </c>
      <c r="AC390" s="275">
        <f t="shared" si="129"/>
        <v>0</v>
      </c>
      <c r="AD390" s="275">
        <f t="shared" si="129"/>
        <v>0</v>
      </c>
      <c r="AE390" s="276">
        <f t="shared" si="118"/>
        <v>0</v>
      </c>
    </row>
    <row r="391" spans="1:31">
      <c r="A391" s="133">
        <f t="shared" si="119"/>
        <v>375</v>
      </c>
      <c r="B391" s="134">
        <f t="shared" si="120"/>
        <v>31</v>
      </c>
      <c r="C391" s="134">
        <f t="shared" si="121"/>
        <v>3</v>
      </c>
      <c r="D391" s="135">
        <f t="shared" ca="1" si="122"/>
        <v>57650</v>
      </c>
      <c r="E391" s="150">
        <f t="shared" si="110"/>
        <v>0</v>
      </c>
      <c r="F391" s="150" t="str">
        <f t="shared" si="111"/>
        <v>Y</v>
      </c>
      <c r="G391" s="136">
        <f t="shared" si="112"/>
        <v>0</v>
      </c>
      <c r="H391" s="148">
        <f t="shared" si="116"/>
        <v>0</v>
      </c>
      <c r="I391" s="148">
        <f t="shared" si="123"/>
        <v>0</v>
      </c>
      <c r="J391" s="148">
        <f t="shared" ca="1" si="113"/>
        <v>0</v>
      </c>
      <c r="K391" s="148">
        <f t="shared" ca="1" si="124"/>
        <v>0</v>
      </c>
      <c r="L391" s="148">
        <f t="shared" si="125"/>
        <v>0</v>
      </c>
      <c r="M391" s="148">
        <f t="shared" si="114"/>
        <v>0</v>
      </c>
      <c r="N391" s="148">
        <f t="shared" si="117"/>
        <v>0</v>
      </c>
      <c r="O391" s="148"/>
      <c r="P391" s="148"/>
      <c r="Q391" s="148">
        <f t="shared" si="126"/>
        <v>0</v>
      </c>
      <c r="R391" s="148">
        <f t="shared" si="127"/>
        <v>0</v>
      </c>
      <c r="S391" s="137" t="str">
        <f t="shared" si="115"/>
        <v>Y</v>
      </c>
      <c r="T391" s="275">
        <f t="shared" si="130"/>
        <v>0</v>
      </c>
      <c r="U391" s="275">
        <f t="shared" si="129"/>
        <v>0</v>
      </c>
      <c r="V391" s="275">
        <f t="shared" si="129"/>
        <v>0</v>
      </c>
      <c r="W391" s="275">
        <f t="shared" si="129"/>
        <v>0</v>
      </c>
      <c r="X391" s="275">
        <f t="shared" si="129"/>
        <v>0</v>
      </c>
      <c r="Y391" s="275">
        <f t="shared" si="129"/>
        <v>0</v>
      </c>
      <c r="Z391" s="275">
        <f t="shared" si="129"/>
        <v>0</v>
      </c>
      <c r="AA391" s="275">
        <f t="shared" si="129"/>
        <v>0</v>
      </c>
      <c r="AB391" s="275">
        <f t="shared" si="129"/>
        <v>0</v>
      </c>
      <c r="AC391" s="275">
        <f t="shared" si="129"/>
        <v>0</v>
      </c>
      <c r="AD391" s="275">
        <f t="shared" si="129"/>
        <v>0</v>
      </c>
      <c r="AE391" s="276">
        <f t="shared" si="118"/>
        <v>0</v>
      </c>
    </row>
    <row r="392" spans="1:31">
      <c r="A392" s="133">
        <f t="shared" si="119"/>
        <v>376</v>
      </c>
      <c r="B392" s="134">
        <f t="shared" si="120"/>
        <v>31</v>
      </c>
      <c r="C392" s="134">
        <f t="shared" si="121"/>
        <v>4</v>
      </c>
      <c r="D392" s="135">
        <f t="shared" ca="1" si="122"/>
        <v>57680</v>
      </c>
      <c r="E392" s="150">
        <f t="shared" si="110"/>
        <v>0</v>
      </c>
      <c r="F392" s="150" t="str">
        <f t="shared" si="111"/>
        <v>Y</v>
      </c>
      <c r="G392" s="136">
        <f t="shared" si="112"/>
        <v>0</v>
      </c>
      <c r="H392" s="148">
        <f t="shared" si="116"/>
        <v>0</v>
      </c>
      <c r="I392" s="148">
        <f t="shared" si="123"/>
        <v>0</v>
      </c>
      <c r="J392" s="148">
        <f t="shared" ca="1" si="113"/>
        <v>0</v>
      </c>
      <c r="K392" s="148">
        <f t="shared" ca="1" si="124"/>
        <v>0</v>
      </c>
      <c r="L392" s="148">
        <f t="shared" si="125"/>
        <v>0</v>
      </c>
      <c r="M392" s="148">
        <f t="shared" si="114"/>
        <v>0</v>
      </c>
      <c r="N392" s="148">
        <f t="shared" si="117"/>
        <v>0</v>
      </c>
      <c r="O392" s="148"/>
      <c r="P392" s="148"/>
      <c r="Q392" s="148">
        <f t="shared" si="126"/>
        <v>0</v>
      </c>
      <c r="R392" s="148">
        <f t="shared" si="127"/>
        <v>0</v>
      </c>
      <c r="S392" s="137" t="str">
        <f t="shared" si="115"/>
        <v>Y</v>
      </c>
      <c r="T392" s="275">
        <f t="shared" si="130"/>
        <v>0</v>
      </c>
      <c r="U392" s="275">
        <f t="shared" si="129"/>
        <v>0</v>
      </c>
      <c r="V392" s="275">
        <f t="shared" si="129"/>
        <v>0</v>
      </c>
      <c r="W392" s="275">
        <f t="shared" si="129"/>
        <v>0</v>
      </c>
      <c r="X392" s="275">
        <f t="shared" si="129"/>
        <v>0</v>
      </c>
      <c r="Y392" s="275">
        <f t="shared" si="129"/>
        <v>0</v>
      </c>
      <c r="Z392" s="275">
        <f t="shared" si="129"/>
        <v>0</v>
      </c>
      <c r="AA392" s="275">
        <f t="shared" si="129"/>
        <v>0</v>
      </c>
      <c r="AB392" s="275">
        <f t="shared" si="129"/>
        <v>0</v>
      </c>
      <c r="AC392" s="275">
        <f t="shared" si="129"/>
        <v>0</v>
      </c>
      <c r="AD392" s="275">
        <f t="shared" si="129"/>
        <v>0</v>
      </c>
      <c r="AE392" s="276">
        <f t="shared" si="118"/>
        <v>0</v>
      </c>
    </row>
    <row r="393" spans="1:31">
      <c r="A393" s="133">
        <f t="shared" si="119"/>
        <v>377</v>
      </c>
      <c r="B393" s="134">
        <f t="shared" si="120"/>
        <v>31</v>
      </c>
      <c r="C393" s="134">
        <f t="shared" si="121"/>
        <v>5</v>
      </c>
      <c r="D393" s="135">
        <f t="shared" ca="1" si="122"/>
        <v>57711</v>
      </c>
      <c r="E393" s="150">
        <f t="shared" si="110"/>
        <v>0</v>
      </c>
      <c r="F393" s="150" t="str">
        <f t="shared" si="111"/>
        <v>Y</v>
      </c>
      <c r="G393" s="136">
        <f t="shared" si="112"/>
        <v>0</v>
      </c>
      <c r="H393" s="148">
        <f t="shared" si="116"/>
        <v>0</v>
      </c>
      <c r="I393" s="148">
        <f t="shared" si="123"/>
        <v>0</v>
      </c>
      <c r="J393" s="148">
        <f t="shared" ca="1" si="113"/>
        <v>0</v>
      </c>
      <c r="K393" s="148">
        <f t="shared" ca="1" si="124"/>
        <v>0</v>
      </c>
      <c r="L393" s="148">
        <f t="shared" si="125"/>
        <v>0</v>
      </c>
      <c r="M393" s="148">
        <f t="shared" si="114"/>
        <v>0</v>
      </c>
      <c r="N393" s="148">
        <f t="shared" si="117"/>
        <v>0</v>
      </c>
      <c r="O393" s="148"/>
      <c r="P393" s="148"/>
      <c r="Q393" s="148">
        <f t="shared" si="126"/>
        <v>0</v>
      </c>
      <c r="R393" s="148">
        <f t="shared" si="127"/>
        <v>0</v>
      </c>
      <c r="S393" s="137" t="str">
        <f t="shared" si="115"/>
        <v>Y</v>
      </c>
      <c r="T393" s="275">
        <f t="shared" si="130"/>
        <v>0</v>
      </c>
      <c r="U393" s="275">
        <f t="shared" si="129"/>
        <v>0</v>
      </c>
      <c r="V393" s="275">
        <f t="shared" si="129"/>
        <v>0</v>
      </c>
      <c r="W393" s="275">
        <f t="shared" si="129"/>
        <v>0</v>
      </c>
      <c r="X393" s="275">
        <f t="shared" si="129"/>
        <v>0</v>
      </c>
      <c r="Y393" s="275">
        <f t="shared" si="129"/>
        <v>0</v>
      </c>
      <c r="Z393" s="275">
        <f t="shared" si="129"/>
        <v>0</v>
      </c>
      <c r="AA393" s="275">
        <f t="shared" si="129"/>
        <v>0</v>
      </c>
      <c r="AB393" s="275">
        <f t="shared" si="129"/>
        <v>0</v>
      </c>
      <c r="AC393" s="275">
        <f t="shared" si="129"/>
        <v>0</v>
      </c>
      <c r="AD393" s="275">
        <f t="shared" si="129"/>
        <v>0</v>
      </c>
      <c r="AE393" s="276">
        <f t="shared" si="118"/>
        <v>0</v>
      </c>
    </row>
    <row r="394" spans="1:31">
      <c r="A394" s="133">
        <f t="shared" si="119"/>
        <v>378</v>
      </c>
      <c r="B394" s="134">
        <f t="shared" si="120"/>
        <v>31</v>
      </c>
      <c r="C394" s="134">
        <f t="shared" si="121"/>
        <v>6</v>
      </c>
      <c r="D394" s="135">
        <f t="shared" ca="1" si="122"/>
        <v>57742</v>
      </c>
      <c r="E394" s="150">
        <f t="shared" si="110"/>
        <v>0</v>
      </c>
      <c r="F394" s="150" t="str">
        <f t="shared" si="111"/>
        <v>Y</v>
      </c>
      <c r="G394" s="136">
        <f t="shared" si="112"/>
        <v>0</v>
      </c>
      <c r="H394" s="148">
        <f t="shared" si="116"/>
        <v>0</v>
      </c>
      <c r="I394" s="148">
        <f t="shared" si="123"/>
        <v>0</v>
      </c>
      <c r="J394" s="148">
        <f t="shared" ca="1" si="113"/>
        <v>0</v>
      </c>
      <c r="K394" s="148">
        <f t="shared" ca="1" si="124"/>
        <v>0</v>
      </c>
      <c r="L394" s="148">
        <f t="shared" si="125"/>
        <v>0</v>
      </c>
      <c r="M394" s="148">
        <f t="shared" si="114"/>
        <v>0</v>
      </c>
      <c r="N394" s="148">
        <f t="shared" si="117"/>
        <v>0</v>
      </c>
      <c r="O394" s="148"/>
      <c r="P394" s="148"/>
      <c r="Q394" s="148">
        <f t="shared" si="126"/>
        <v>0</v>
      </c>
      <c r="R394" s="148">
        <f t="shared" si="127"/>
        <v>0</v>
      </c>
      <c r="S394" s="137" t="str">
        <f t="shared" si="115"/>
        <v>Y</v>
      </c>
      <c r="T394" s="275">
        <f t="shared" si="130"/>
        <v>0</v>
      </c>
      <c r="U394" s="275">
        <f t="shared" si="129"/>
        <v>0</v>
      </c>
      <c r="V394" s="275">
        <f t="shared" si="129"/>
        <v>0</v>
      </c>
      <c r="W394" s="275">
        <f t="shared" si="129"/>
        <v>0</v>
      </c>
      <c r="X394" s="275">
        <f t="shared" si="129"/>
        <v>0</v>
      </c>
      <c r="Y394" s="275">
        <f t="shared" si="129"/>
        <v>0</v>
      </c>
      <c r="Z394" s="275">
        <f t="shared" si="129"/>
        <v>0</v>
      </c>
      <c r="AA394" s="275">
        <f t="shared" si="129"/>
        <v>0</v>
      </c>
      <c r="AB394" s="275">
        <f t="shared" si="129"/>
        <v>0</v>
      </c>
      <c r="AC394" s="275">
        <f t="shared" si="129"/>
        <v>0</v>
      </c>
      <c r="AD394" s="275">
        <f t="shared" si="129"/>
        <v>0</v>
      </c>
      <c r="AE394" s="276">
        <f t="shared" si="118"/>
        <v>0</v>
      </c>
    </row>
    <row r="395" spans="1:31">
      <c r="A395" s="133">
        <f t="shared" si="119"/>
        <v>379</v>
      </c>
      <c r="B395" s="134">
        <f t="shared" si="120"/>
        <v>31</v>
      </c>
      <c r="C395" s="134">
        <f t="shared" si="121"/>
        <v>7</v>
      </c>
      <c r="D395" s="135">
        <f t="shared" ca="1" si="122"/>
        <v>57770</v>
      </c>
      <c r="E395" s="150">
        <f t="shared" si="110"/>
        <v>0</v>
      </c>
      <c r="F395" s="150" t="str">
        <f t="shared" si="111"/>
        <v>Y</v>
      </c>
      <c r="G395" s="136">
        <f t="shared" si="112"/>
        <v>0</v>
      </c>
      <c r="H395" s="148">
        <f t="shared" si="116"/>
        <v>0</v>
      </c>
      <c r="I395" s="148">
        <f t="shared" si="123"/>
        <v>0</v>
      </c>
      <c r="J395" s="148">
        <f t="shared" ca="1" si="113"/>
        <v>0</v>
      </c>
      <c r="K395" s="148">
        <f t="shared" ca="1" si="124"/>
        <v>0</v>
      </c>
      <c r="L395" s="148">
        <f t="shared" si="125"/>
        <v>0</v>
      </c>
      <c r="M395" s="148">
        <f t="shared" si="114"/>
        <v>0</v>
      </c>
      <c r="N395" s="148">
        <f t="shared" si="117"/>
        <v>0</v>
      </c>
      <c r="O395" s="148"/>
      <c r="P395" s="148"/>
      <c r="Q395" s="148">
        <f t="shared" si="126"/>
        <v>0</v>
      </c>
      <c r="R395" s="148">
        <f t="shared" si="127"/>
        <v>0</v>
      </c>
      <c r="S395" s="137" t="str">
        <f t="shared" si="115"/>
        <v>Y</v>
      </c>
      <c r="T395" s="275">
        <f t="shared" si="130"/>
        <v>0</v>
      </c>
      <c r="U395" s="275">
        <f t="shared" si="129"/>
        <v>0</v>
      </c>
      <c r="V395" s="275">
        <f t="shared" si="129"/>
        <v>0</v>
      </c>
      <c r="W395" s="275">
        <f t="shared" si="129"/>
        <v>0</v>
      </c>
      <c r="X395" s="275">
        <f t="shared" si="129"/>
        <v>0</v>
      </c>
      <c r="Y395" s="275">
        <f t="shared" si="129"/>
        <v>0</v>
      </c>
      <c r="Z395" s="275">
        <f t="shared" si="129"/>
        <v>0</v>
      </c>
      <c r="AA395" s="275">
        <f t="shared" si="129"/>
        <v>0</v>
      </c>
      <c r="AB395" s="275">
        <f t="shared" si="129"/>
        <v>0</v>
      </c>
      <c r="AC395" s="275">
        <f t="shared" si="129"/>
        <v>0</v>
      </c>
      <c r="AD395" s="275">
        <f t="shared" si="129"/>
        <v>0</v>
      </c>
      <c r="AE395" s="276">
        <f t="shared" si="118"/>
        <v>0</v>
      </c>
    </row>
    <row r="396" spans="1:31">
      <c r="A396" s="133">
        <f t="shared" si="119"/>
        <v>380</v>
      </c>
      <c r="B396" s="134">
        <f t="shared" si="120"/>
        <v>31</v>
      </c>
      <c r="C396" s="134">
        <f t="shared" si="121"/>
        <v>8</v>
      </c>
      <c r="D396" s="135">
        <f t="shared" ca="1" si="122"/>
        <v>57801</v>
      </c>
      <c r="E396" s="150">
        <f t="shared" si="110"/>
        <v>0</v>
      </c>
      <c r="F396" s="150" t="str">
        <f t="shared" si="111"/>
        <v>Y</v>
      </c>
      <c r="G396" s="136">
        <f t="shared" si="112"/>
        <v>0</v>
      </c>
      <c r="H396" s="148">
        <f t="shared" si="116"/>
        <v>0</v>
      </c>
      <c r="I396" s="148">
        <f t="shared" si="123"/>
        <v>0</v>
      </c>
      <c r="J396" s="148">
        <f t="shared" ca="1" si="113"/>
        <v>0</v>
      </c>
      <c r="K396" s="148">
        <f t="shared" ca="1" si="124"/>
        <v>0</v>
      </c>
      <c r="L396" s="148">
        <f t="shared" si="125"/>
        <v>0</v>
      </c>
      <c r="M396" s="148">
        <f t="shared" si="114"/>
        <v>0</v>
      </c>
      <c r="N396" s="148">
        <f t="shared" si="117"/>
        <v>0</v>
      </c>
      <c r="O396" s="148"/>
      <c r="P396" s="148"/>
      <c r="Q396" s="148">
        <f t="shared" si="126"/>
        <v>0</v>
      </c>
      <c r="R396" s="148">
        <f t="shared" si="127"/>
        <v>0</v>
      </c>
      <c r="S396" s="137" t="str">
        <f t="shared" si="115"/>
        <v>Y</v>
      </c>
      <c r="T396" s="275">
        <f t="shared" si="130"/>
        <v>0</v>
      </c>
      <c r="U396" s="275">
        <f t="shared" si="129"/>
        <v>0</v>
      </c>
      <c r="V396" s="275">
        <f t="shared" si="129"/>
        <v>0</v>
      </c>
      <c r="W396" s="275">
        <f t="shared" si="129"/>
        <v>0</v>
      </c>
      <c r="X396" s="275">
        <f t="shared" si="129"/>
        <v>0</v>
      </c>
      <c r="Y396" s="275">
        <f t="shared" si="129"/>
        <v>0</v>
      </c>
      <c r="Z396" s="275">
        <f t="shared" si="129"/>
        <v>0</v>
      </c>
      <c r="AA396" s="275">
        <f t="shared" si="129"/>
        <v>0</v>
      </c>
      <c r="AB396" s="275">
        <f t="shared" si="129"/>
        <v>0</v>
      </c>
      <c r="AC396" s="275">
        <f t="shared" si="129"/>
        <v>0</v>
      </c>
      <c r="AD396" s="275">
        <f t="shared" si="129"/>
        <v>0</v>
      </c>
      <c r="AE396" s="276">
        <f t="shared" si="118"/>
        <v>0</v>
      </c>
    </row>
    <row r="397" spans="1:31">
      <c r="A397" s="133">
        <f t="shared" si="119"/>
        <v>381</v>
      </c>
      <c r="B397" s="134">
        <f t="shared" si="120"/>
        <v>31</v>
      </c>
      <c r="C397" s="134">
        <f t="shared" si="121"/>
        <v>9</v>
      </c>
      <c r="D397" s="135">
        <f t="shared" ca="1" si="122"/>
        <v>57831</v>
      </c>
      <c r="E397" s="150">
        <f t="shared" si="110"/>
        <v>0</v>
      </c>
      <c r="F397" s="150" t="str">
        <f t="shared" si="111"/>
        <v>Y</v>
      </c>
      <c r="G397" s="136">
        <f t="shared" si="112"/>
        <v>0</v>
      </c>
      <c r="H397" s="148">
        <f t="shared" si="116"/>
        <v>0</v>
      </c>
      <c r="I397" s="148">
        <f t="shared" si="123"/>
        <v>0</v>
      </c>
      <c r="J397" s="148">
        <f t="shared" ca="1" si="113"/>
        <v>0</v>
      </c>
      <c r="K397" s="148">
        <f t="shared" ca="1" si="124"/>
        <v>0</v>
      </c>
      <c r="L397" s="148">
        <f t="shared" si="125"/>
        <v>0</v>
      </c>
      <c r="M397" s="148">
        <f t="shared" si="114"/>
        <v>0</v>
      </c>
      <c r="N397" s="148">
        <f t="shared" si="117"/>
        <v>0</v>
      </c>
      <c r="O397" s="148"/>
      <c r="P397" s="148"/>
      <c r="Q397" s="148">
        <f t="shared" si="126"/>
        <v>0</v>
      </c>
      <c r="R397" s="148">
        <f t="shared" si="127"/>
        <v>0</v>
      </c>
      <c r="S397" s="137" t="str">
        <f t="shared" si="115"/>
        <v>Y</v>
      </c>
      <c r="T397" s="275">
        <f t="shared" si="130"/>
        <v>0</v>
      </c>
      <c r="U397" s="275">
        <f t="shared" si="129"/>
        <v>0</v>
      </c>
      <c r="V397" s="275">
        <f t="shared" si="129"/>
        <v>0</v>
      </c>
      <c r="W397" s="275">
        <f t="shared" si="129"/>
        <v>0</v>
      </c>
      <c r="X397" s="275">
        <f t="shared" si="129"/>
        <v>0</v>
      </c>
      <c r="Y397" s="275">
        <f t="shared" si="129"/>
        <v>0</v>
      </c>
      <c r="Z397" s="275">
        <f t="shared" si="129"/>
        <v>0</v>
      </c>
      <c r="AA397" s="275">
        <f t="shared" si="129"/>
        <v>0</v>
      </c>
      <c r="AB397" s="275">
        <f t="shared" si="129"/>
        <v>0</v>
      </c>
      <c r="AC397" s="275">
        <f t="shared" si="129"/>
        <v>0</v>
      </c>
      <c r="AD397" s="275">
        <f t="shared" si="129"/>
        <v>0</v>
      </c>
      <c r="AE397" s="276">
        <f t="shared" si="118"/>
        <v>0</v>
      </c>
    </row>
    <row r="398" spans="1:31">
      <c r="A398" s="133">
        <f t="shared" si="119"/>
        <v>382</v>
      </c>
      <c r="B398" s="134">
        <f t="shared" si="120"/>
        <v>31</v>
      </c>
      <c r="C398" s="134">
        <f t="shared" si="121"/>
        <v>10</v>
      </c>
      <c r="D398" s="135">
        <f t="shared" ca="1" si="122"/>
        <v>57862</v>
      </c>
      <c r="E398" s="150">
        <f t="shared" si="110"/>
        <v>0</v>
      </c>
      <c r="F398" s="150" t="str">
        <f t="shared" si="111"/>
        <v>Y</v>
      </c>
      <c r="G398" s="136">
        <f t="shared" si="112"/>
        <v>0</v>
      </c>
      <c r="H398" s="148">
        <f t="shared" si="116"/>
        <v>0</v>
      </c>
      <c r="I398" s="148">
        <f t="shared" si="123"/>
        <v>0</v>
      </c>
      <c r="J398" s="148">
        <f t="shared" ca="1" si="113"/>
        <v>0</v>
      </c>
      <c r="K398" s="148">
        <f t="shared" ca="1" si="124"/>
        <v>0</v>
      </c>
      <c r="L398" s="148">
        <f t="shared" si="125"/>
        <v>0</v>
      </c>
      <c r="M398" s="148">
        <f t="shared" si="114"/>
        <v>0</v>
      </c>
      <c r="N398" s="148">
        <f t="shared" si="117"/>
        <v>0</v>
      </c>
      <c r="O398" s="148"/>
      <c r="P398" s="148"/>
      <c r="Q398" s="148">
        <f t="shared" si="126"/>
        <v>0</v>
      </c>
      <c r="R398" s="148">
        <f t="shared" si="127"/>
        <v>0</v>
      </c>
      <c r="S398" s="137" t="str">
        <f t="shared" si="115"/>
        <v>Y</v>
      </c>
      <c r="T398" s="275">
        <f t="shared" si="130"/>
        <v>0</v>
      </c>
      <c r="U398" s="275">
        <f t="shared" si="129"/>
        <v>0</v>
      </c>
      <c r="V398" s="275">
        <f t="shared" si="129"/>
        <v>0</v>
      </c>
      <c r="W398" s="275">
        <f t="shared" si="129"/>
        <v>0</v>
      </c>
      <c r="X398" s="275">
        <f t="shared" si="129"/>
        <v>0</v>
      </c>
      <c r="Y398" s="275">
        <f t="shared" si="129"/>
        <v>0</v>
      </c>
      <c r="Z398" s="275">
        <f t="shared" si="129"/>
        <v>0</v>
      </c>
      <c r="AA398" s="275">
        <f t="shared" si="129"/>
        <v>0</v>
      </c>
      <c r="AB398" s="275">
        <f t="shared" si="129"/>
        <v>0</v>
      </c>
      <c r="AC398" s="275">
        <f t="shared" si="129"/>
        <v>0</v>
      </c>
      <c r="AD398" s="275">
        <f t="shared" si="129"/>
        <v>0</v>
      </c>
      <c r="AE398" s="276">
        <f t="shared" si="118"/>
        <v>0</v>
      </c>
    </row>
    <row r="399" spans="1:31">
      <c r="A399" s="133">
        <f t="shared" si="119"/>
        <v>383</v>
      </c>
      <c r="B399" s="134">
        <f t="shared" si="120"/>
        <v>31</v>
      </c>
      <c r="C399" s="134">
        <f t="shared" si="121"/>
        <v>11</v>
      </c>
      <c r="D399" s="135">
        <f t="shared" ca="1" si="122"/>
        <v>57892</v>
      </c>
      <c r="E399" s="150">
        <f t="shared" si="110"/>
        <v>0</v>
      </c>
      <c r="F399" s="150" t="str">
        <f t="shared" si="111"/>
        <v>Y</v>
      </c>
      <c r="G399" s="136">
        <f t="shared" si="112"/>
        <v>0</v>
      </c>
      <c r="H399" s="148">
        <f t="shared" si="116"/>
        <v>0</v>
      </c>
      <c r="I399" s="148">
        <f t="shared" si="123"/>
        <v>0</v>
      </c>
      <c r="J399" s="148">
        <f t="shared" ca="1" si="113"/>
        <v>0</v>
      </c>
      <c r="K399" s="148">
        <f t="shared" ca="1" si="124"/>
        <v>0</v>
      </c>
      <c r="L399" s="148">
        <f t="shared" si="125"/>
        <v>0</v>
      </c>
      <c r="M399" s="148">
        <f t="shared" si="114"/>
        <v>0</v>
      </c>
      <c r="N399" s="148">
        <f t="shared" si="117"/>
        <v>0</v>
      </c>
      <c r="O399" s="148"/>
      <c r="P399" s="148"/>
      <c r="Q399" s="148">
        <f t="shared" si="126"/>
        <v>0</v>
      </c>
      <c r="R399" s="148">
        <f t="shared" si="127"/>
        <v>0</v>
      </c>
      <c r="S399" s="137" t="str">
        <f t="shared" si="115"/>
        <v>Y</v>
      </c>
      <c r="T399" s="275">
        <f t="shared" si="130"/>
        <v>0</v>
      </c>
      <c r="U399" s="275">
        <f t="shared" si="129"/>
        <v>0</v>
      </c>
      <c r="V399" s="275">
        <f t="shared" si="129"/>
        <v>0</v>
      </c>
      <c r="W399" s="275">
        <f t="shared" si="129"/>
        <v>0</v>
      </c>
      <c r="X399" s="275">
        <f t="shared" si="129"/>
        <v>0</v>
      </c>
      <c r="Y399" s="275">
        <f t="shared" si="129"/>
        <v>0</v>
      </c>
      <c r="Z399" s="275">
        <f t="shared" si="129"/>
        <v>0</v>
      </c>
      <c r="AA399" s="275">
        <f t="shared" si="129"/>
        <v>0</v>
      </c>
      <c r="AB399" s="275">
        <f t="shared" si="129"/>
        <v>0</v>
      </c>
      <c r="AC399" s="275">
        <f t="shared" si="129"/>
        <v>0</v>
      </c>
      <c r="AD399" s="275">
        <f t="shared" si="129"/>
        <v>0</v>
      </c>
      <c r="AE399" s="276">
        <f t="shared" si="118"/>
        <v>0</v>
      </c>
    </row>
    <row r="400" spans="1:31">
      <c r="A400" s="133">
        <f t="shared" si="119"/>
        <v>384</v>
      </c>
      <c r="B400" s="134">
        <f t="shared" si="120"/>
        <v>31</v>
      </c>
      <c r="C400" s="134">
        <f t="shared" si="121"/>
        <v>12</v>
      </c>
      <c r="D400" s="135">
        <f t="shared" ca="1" si="122"/>
        <v>57923</v>
      </c>
      <c r="E400" s="150">
        <f t="shared" si="110"/>
        <v>0</v>
      </c>
      <c r="F400" s="150" t="str">
        <f t="shared" si="111"/>
        <v>Y</v>
      </c>
      <c r="G400" s="136">
        <f t="shared" si="112"/>
        <v>0</v>
      </c>
      <c r="H400" s="148">
        <f t="shared" si="116"/>
        <v>0</v>
      </c>
      <c r="I400" s="148">
        <f t="shared" si="123"/>
        <v>0</v>
      </c>
      <c r="J400" s="148">
        <f t="shared" ca="1" si="113"/>
        <v>0</v>
      </c>
      <c r="K400" s="148">
        <f t="shared" ca="1" si="124"/>
        <v>0</v>
      </c>
      <c r="L400" s="148">
        <f t="shared" si="125"/>
        <v>0</v>
      </c>
      <c r="M400" s="148">
        <f t="shared" si="114"/>
        <v>0</v>
      </c>
      <c r="N400" s="148">
        <f t="shared" si="117"/>
        <v>0</v>
      </c>
      <c r="O400" s="148"/>
      <c r="P400" s="148"/>
      <c r="Q400" s="148">
        <f t="shared" si="126"/>
        <v>0</v>
      </c>
      <c r="R400" s="148">
        <f t="shared" si="127"/>
        <v>0</v>
      </c>
      <c r="S400" s="137" t="str">
        <f t="shared" si="115"/>
        <v>Y</v>
      </c>
      <c r="T400" s="275">
        <f t="shared" si="130"/>
        <v>0</v>
      </c>
      <c r="U400" s="275">
        <f t="shared" si="129"/>
        <v>0</v>
      </c>
      <c r="V400" s="275">
        <f t="shared" si="129"/>
        <v>0</v>
      </c>
      <c r="W400" s="275">
        <f t="shared" si="129"/>
        <v>0</v>
      </c>
      <c r="X400" s="275">
        <f t="shared" si="129"/>
        <v>0</v>
      </c>
      <c r="Y400" s="275">
        <f t="shared" si="129"/>
        <v>0</v>
      </c>
      <c r="Z400" s="275">
        <f t="shared" si="129"/>
        <v>0</v>
      </c>
      <c r="AA400" s="275">
        <f t="shared" ref="U400:AD426" si="131">MAX(0,MIN(MAX(0,$M400),AA$7)-AA$6)</f>
        <v>0</v>
      </c>
      <c r="AB400" s="275">
        <f t="shared" si="131"/>
        <v>0</v>
      </c>
      <c r="AC400" s="275">
        <f t="shared" si="131"/>
        <v>0</v>
      </c>
      <c r="AD400" s="275">
        <f t="shared" si="131"/>
        <v>0</v>
      </c>
      <c r="AE400" s="276">
        <f t="shared" si="118"/>
        <v>0</v>
      </c>
    </row>
    <row r="401" spans="1:31">
      <c r="A401" s="133">
        <f t="shared" si="119"/>
        <v>385</v>
      </c>
      <c r="B401" s="134">
        <f t="shared" si="120"/>
        <v>32</v>
      </c>
      <c r="C401" s="134">
        <f t="shared" si="121"/>
        <v>1</v>
      </c>
      <c r="D401" s="135">
        <f t="shared" ca="1" si="122"/>
        <v>57954</v>
      </c>
      <c r="E401" s="150">
        <f t="shared" ref="E401:E464" si="132">IF(A401&lt;&gt;"", IF(F401="N",0, ROUNDDOWN(IF(S401="Y", MAX(Q401, 0), MIN(BondAmountInvested*G401/Freq, Max_Wdwl_amt)), 2)),"")</f>
        <v>0</v>
      </c>
      <c r="F401" s="150" t="str">
        <f t="shared" ref="F401:F464" si="133">IF(A401&lt;&gt;"",  IF(A401&lt;first_projection_wdl_mth,"N",IF(A401=first_projection_wdl_mth,"Y",IF(INT((A401-first_projection_wdl_mth)/Mths_between_Wdwls)=(A401-first_projection_wdl_mth)/Mths_between_Wdwls,"Y","N"))),"")</f>
        <v>Y</v>
      </c>
      <c r="G401" s="136">
        <f t="shared" ref="G401:G464" si="134">IF(A401&lt;&gt;"", IncomeRetained, "")</f>
        <v>0</v>
      </c>
      <c r="H401" s="148">
        <f t="shared" si="116"/>
        <v>0</v>
      </c>
      <c r="I401" s="148">
        <f t="shared" si="123"/>
        <v>0</v>
      </c>
      <c r="J401" s="148">
        <f t="shared" ref="J401:J464" ca="1" si="135">IF(A401&lt;&gt;"", (MIN(E401, Q401)-I401)*(1-IF(D401&lt;chargeable_gain_taxrate_change_date,chargeable_gain_taxrate_pre_change,chargeable_gain_taxrate_post_change))+I401, "")</f>
        <v>0</v>
      </c>
      <c r="K401" s="148">
        <f t="shared" ca="1" si="124"/>
        <v>0</v>
      </c>
      <c r="L401" s="148">
        <f t="shared" si="125"/>
        <v>0</v>
      </c>
      <c r="M401" s="148">
        <f t="shared" ref="M401:M464" si="136">IF(A401="", "", L401*Mthly_growth_rate)</f>
        <v>0</v>
      </c>
      <c r="N401" s="148">
        <f t="shared" si="117"/>
        <v>0</v>
      </c>
      <c r="O401" s="148"/>
      <c r="P401" s="148"/>
      <c r="Q401" s="148">
        <f t="shared" si="126"/>
        <v>0</v>
      </c>
      <c r="R401" s="148">
        <f t="shared" si="127"/>
        <v>0</v>
      </c>
      <c r="S401" s="137" t="str">
        <f t="shared" ref="S401:S464" si="137">IF(A401="", "", IF(S400="Y", "Y", IF(Q401-IF(F401="Y", MIN(BondAmountInvested*G401/Freq,Max_Wdwl_amt), 0)&lt;=0, "Y", "N")))</f>
        <v>Y</v>
      </c>
      <c r="T401" s="275">
        <f t="shared" si="130"/>
        <v>0</v>
      </c>
      <c r="U401" s="275">
        <f t="shared" si="131"/>
        <v>0</v>
      </c>
      <c r="V401" s="275">
        <f t="shared" si="131"/>
        <v>0</v>
      </c>
      <c r="W401" s="275">
        <f t="shared" si="131"/>
        <v>0</v>
      </c>
      <c r="X401" s="275">
        <f t="shared" si="131"/>
        <v>0</v>
      </c>
      <c r="Y401" s="275">
        <f t="shared" si="131"/>
        <v>0</v>
      </c>
      <c r="Z401" s="275">
        <f t="shared" si="131"/>
        <v>0</v>
      </c>
      <c r="AA401" s="275">
        <f t="shared" si="131"/>
        <v>0</v>
      </c>
      <c r="AB401" s="275">
        <f t="shared" si="131"/>
        <v>0</v>
      </c>
      <c r="AC401" s="275">
        <f t="shared" si="131"/>
        <v>0</v>
      </c>
      <c r="AD401" s="275">
        <f t="shared" si="131"/>
        <v>0</v>
      </c>
      <c r="AE401" s="276">
        <f t="shared" si="118"/>
        <v>0</v>
      </c>
    </row>
    <row r="402" spans="1:31">
      <c r="A402" s="133">
        <f t="shared" si="119"/>
        <v>386</v>
      </c>
      <c r="B402" s="134">
        <f t="shared" si="120"/>
        <v>32</v>
      </c>
      <c r="C402" s="134">
        <f t="shared" si="121"/>
        <v>2</v>
      </c>
      <c r="D402" s="135">
        <f t="shared" ca="1" si="122"/>
        <v>57984</v>
      </c>
      <c r="E402" s="150">
        <f t="shared" si="132"/>
        <v>0</v>
      </c>
      <c r="F402" s="150" t="str">
        <f t="shared" si="133"/>
        <v>Y</v>
      </c>
      <c r="G402" s="136">
        <f t="shared" si="134"/>
        <v>0</v>
      </c>
      <c r="H402" s="148">
        <f t="shared" ref="H402:H465" si="138">IF(A402&lt;&gt;"", IF(B402&lt;Max_tax_free_term, IF(AND(C402=1, B402&lt;Max_tax_free_term), Annual_tax_free_Wdwl, 0), 0)+H401-I401, "")</f>
        <v>0</v>
      </c>
      <c r="I402" s="148">
        <f t="shared" si="123"/>
        <v>0</v>
      </c>
      <c r="J402" s="148">
        <f t="shared" ca="1" si="135"/>
        <v>0</v>
      </c>
      <c r="K402" s="148">
        <f t="shared" ca="1" si="124"/>
        <v>0</v>
      </c>
      <c r="L402" s="148">
        <f t="shared" si="125"/>
        <v>0</v>
      </c>
      <c r="M402" s="148">
        <f t="shared" si="136"/>
        <v>0</v>
      </c>
      <c r="N402" s="148">
        <f t="shared" ref="N402:N465" si="139">IF(A402="", "", AE402)</f>
        <v>0</v>
      </c>
      <c r="O402" s="148"/>
      <c r="P402" s="148"/>
      <c r="Q402" s="148">
        <f t="shared" si="126"/>
        <v>0</v>
      </c>
      <c r="R402" s="148">
        <f t="shared" si="127"/>
        <v>0</v>
      </c>
      <c r="S402" s="137" t="str">
        <f t="shared" si="137"/>
        <v>Y</v>
      </c>
      <c r="T402" s="275">
        <f t="shared" si="130"/>
        <v>0</v>
      </c>
      <c r="U402" s="275">
        <f t="shared" si="131"/>
        <v>0</v>
      </c>
      <c r="V402" s="275">
        <f t="shared" si="131"/>
        <v>0</v>
      </c>
      <c r="W402" s="275">
        <f t="shared" si="131"/>
        <v>0</v>
      </c>
      <c r="X402" s="275">
        <f t="shared" si="131"/>
        <v>0</v>
      </c>
      <c r="Y402" s="275">
        <f t="shared" si="131"/>
        <v>0</v>
      </c>
      <c r="Z402" s="275">
        <f t="shared" si="131"/>
        <v>0</v>
      </c>
      <c r="AA402" s="275">
        <f t="shared" si="131"/>
        <v>0</v>
      </c>
      <c r="AB402" s="275">
        <f t="shared" si="131"/>
        <v>0</v>
      </c>
      <c r="AC402" s="275">
        <f t="shared" si="131"/>
        <v>0</v>
      </c>
      <c r="AD402" s="275">
        <f t="shared" si="131"/>
        <v>0</v>
      </c>
      <c r="AE402" s="276">
        <f t="shared" ref="AE402:AE465" si="140">SUMPRODUCT(T402:AD402,T$9:AD$9)/100/12</f>
        <v>0</v>
      </c>
    </row>
    <row r="403" spans="1:31">
      <c r="A403" s="133">
        <f t="shared" ref="A403:A466" si="141">IF(A402&lt;$D$11, A402+1, "")</f>
        <v>387</v>
      </c>
      <c r="B403" s="134">
        <f t="shared" ref="B403:B466" si="142">IF(A403&lt;&gt;"", IF(C403=1, B402+1, B402), "")</f>
        <v>32</v>
      </c>
      <c r="C403" s="134">
        <f t="shared" ref="C403:C466" si="143">IF(A403&lt;&gt;"", IF(C402=12, 1, C402+1), "")</f>
        <v>3</v>
      </c>
      <c r="D403" s="135">
        <f t="shared" ref="D403:D466" ca="1" si="144">IF(A403&lt;&gt;"", DATE(YEAR(D402), MONTH(D402)+1, DAY(D402)), "")</f>
        <v>58015</v>
      </c>
      <c r="E403" s="150">
        <f t="shared" si="132"/>
        <v>0</v>
      </c>
      <c r="F403" s="150" t="str">
        <f t="shared" si="133"/>
        <v>Y</v>
      </c>
      <c r="G403" s="136">
        <f t="shared" si="134"/>
        <v>0</v>
      </c>
      <c r="H403" s="148">
        <f t="shared" si="138"/>
        <v>0</v>
      </c>
      <c r="I403" s="148">
        <f t="shared" ref="I403:I466" si="145">IF(A403&lt;&gt;"", MIN(E403, H403, Q403), "")</f>
        <v>0</v>
      </c>
      <c r="J403" s="148">
        <f t="shared" ca="1" si="135"/>
        <v>0</v>
      </c>
      <c r="K403" s="148">
        <f t="shared" ref="K403:K466" ca="1" si="146">IF(A403="", "", $I$12^(A403/12)*J403)</f>
        <v>0</v>
      </c>
      <c r="L403" s="148">
        <f t="shared" ref="L403:L466" si="147">IF(A403="", "", R402)</f>
        <v>0</v>
      </c>
      <c r="M403" s="148">
        <f t="shared" si="136"/>
        <v>0</v>
      </c>
      <c r="N403" s="148">
        <f t="shared" si="139"/>
        <v>0</v>
      </c>
      <c r="O403" s="148"/>
      <c r="P403" s="148"/>
      <c r="Q403" s="148">
        <f t="shared" ref="Q403:Q466" si="148">IF(A403 = "", 0, MAX(M403 - (SUM(N403:P403)), 0))</f>
        <v>0</v>
      </c>
      <c r="R403" s="148">
        <f t="shared" ref="R403:R466" si="149">IF(A403="", "", MAX(Q403-E403, 0))</f>
        <v>0</v>
      </c>
      <c r="S403" s="137" t="str">
        <f t="shared" si="137"/>
        <v>Y</v>
      </c>
      <c r="T403" s="275">
        <f t="shared" si="130"/>
        <v>0</v>
      </c>
      <c r="U403" s="275">
        <f t="shared" si="131"/>
        <v>0</v>
      </c>
      <c r="V403" s="275">
        <f t="shared" si="131"/>
        <v>0</v>
      </c>
      <c r="W403" s="275">
        <f t="shared" si="131"/>
        <v>0</v>
      </c>
      <c r="X403" s="275">
        <f t="shared" si="131"/>
        <v>0</v>
      </c>
      <c r="Y403" s="275">
        <f t="shared" si="131"/>
        <v>0</v>
      </c>
      <c r="Z403" s="275">
        <f t="shared" si="131"/>
        <v>0</v>
      </c>
      <c r="AA403" s="275">
        <f t="shared" si="131"/>
        <v>0</v>
      </c>
      <c r="AB403" s="275">
        <f t="shared" si="131"/>
        <v>0</v>
      </c>
      <c r="AC403" s="275">
        <f t="shared" si="131"/>
        <v>0</v>
      </c>
      <c r="AD403" s="275">
        <f t="shared" si="131"/>
        <v>0</v>
      </c>
      <c r="AE403" s="276">
        <f t="shared" si="140"/>
        <v>0</v>
      </c>
    </row>
    <row r="404" spans="1:31">
      <c r="A404" s="133">
        <f t="shared" si="141"/>
        <v>388</v>
      </c>
      <c r="B404" s="134">
        <f t="shared" si="142"/>
        <v>32</v>
      </c>
      <c r="C404" s="134">
        <f t="shared" si="143"/>
        <v>4</v>
      </c>
      <c r="D404" s="135">
        <f t="shared" ca="1" si="144"/>
        <v>58045</v>
      </c>
      <c r="E404" s="150">
        <f t="shared" si="132"/>
        <v>0</v>
      </c>
      <c r="F404" s="150" t="str">
        <f t="shared" si="133"/>
        <v>Y</v>
      </c>
      <c r="G404" s="136">
        <f t="shared" si="134"/>
        <v>0</v>
      </c>
      <c r="H404" s="148">
        <f t="shared" si="138"/>
        <v>0</v>
      </c>
      <c r="I404" s="148">
        <f t="shared" si="145"/>
        <v>0</v>
      </c>
      <c r="J404" s="148">
        <f t="shared" ca="1" si="135"/>
        <v>0</v>
      </c>
      <c r="K404" s="148">
        <f t="shared" ca="1" si="146"/>
        <v>0</v>
      </c>
      <c r="L404" s="148">
        <f t="shared" si="147"/>
        <v>0</v>
      </c>
      <c r="M404" s="148">
        <f t="shared" si="136"/>
        <v>0</v>
      </c>
      <c r="N404" s="148">
        <f t="shared" si="139"/>
        <v>0</v>
      </c>
      <c r="O404" s="148"/>
      <c r="P404" s="148"/>
      <c r="Q404" s="148">
        <f t="shared" si="148"/>
        <v>0</v>
      </c>
      <c r="R404" s="148">
        <f t="shared" si="149"/>
        <v>0</v>
      </c>
      <c r="S404" s="137" t="str">
        <f t="shared" si="137"/>
        <v>Y</v>
      </c>
      <c r="T404" s="275">
        <f t="shared" si="130"/>
        <v>0</v>
      </c>
      <c r="U404" s="275">
        <f t="shared" si="131"/>
        <v>0</v>
      </c>
      <c r="V404" s="275">
        <f t="shared" si="131"/>
        <v>0</v>
      </c>
      <c r="W404" s="275">
        <f t="shared" si="131"/>
        <v>0</v>
      </c>
      <c r="X404" s="275">
        <f t="shared" si="131"/>
        <v>0</v>
      </c>
      <c r="Y404" s="275">
        <f t="shared" si="131"/>
        <v>0</v>
      </c>
      <c r="Z404" s="275">
        <f t="shared" si="131"/>
        <v>0</v>
      </c>
      <c r="AA404" s="275">
        <f t="shared" si="131"/>
        <v>0</v>
      </c>
      <c r="AB404" s="275">
        <f t="shared" si="131"/>
        <v>0</v>
      </c>
      <c r="AC404" s="275">
        <f t="shared" si="131"/>
        <v>0</v>
      </c>
      <c r="AD404" s="275">
        <f t="shared" si="131"/>
        <v>0</v>
      </c>
      <c r="AE404" s="276">
        <f t="shared" si="140"/>
        <v>0</v>
      </c>
    </row>
    <row r="405" spans="1:31">
      <c r="A405" s="133">
        <f t="shared" si="141"/>
        <v>389</v>
      </c>
      <c r="B405" s="134">
        <f t="shared" si="142"/>
        <v>32</v>
      </c>
      <c r="C405" s="134">
        <f t="shared" si="143"/>
        <v>5</v>
      </c>
      <c r="D405" s="135">
        <f t="shared" ca="1" si="144"/>
        <v>58076</v>
      </c>
      <c r="E405" s="150">
        <f t="shared" si="132"/>
        <v>0</v>
      </c>
      <c r="F405" s="150" t="str">
        <f t="shared" si="133"/>
        <v>Y</v>
      </c>
      <c r="G405" s="136">
        <f t="shared" si="134"/>
        <v>0</v>
      </c>
      <c r="H405" s="148">
        <f t="shared" si="138"/>
        <v>0</v>
      </c>
      <c r="I405" s="148">
        <f t="shared" si="145"/>
        <v>0</v>
      </c>
      <c r="J405" s="148">
        <f t="shared" ca="1" si="135"/>
        <v>0</v>
      </c>
      <c r="K405" s="148">
        <f t="shared" ca="1" si="146"/>
        <v>0</v>
      </c>
      <c r="L405" s="148">
        <f t="shared" si="147"/>
        <v>0</v>
      </c>
      <c r="M405" s="148">
        <f t="shared" si="136"/>
        <v>0</v>
      </c>
      <c r="N405" s="148">
        <f t="shared" si="139"/>
        <v>0</v>
      </c>
      <c r="O405" s="148"/>
      <c r="P405" s="148"/>
      <c r="Q405" s="148">
        <f t="shared" si="148"/>
        <v>0</v>
      </c>
      <c r="R405" s="148">
        <f t="shared" si="149"/>
        <v>0</v>
      </c>
      <c r="S405" s="137" t="str">
        <f t="shared" si="137"/>
        <v>Y</v>
      </c>
      <c r="T405" s="275">
        <f t="shared" si="130"/>
        <v>0</v>
      </c>
      <c r="U405" s="275">
        <f t="shared" si="131"/>
        <v>0</v>
      </c>
      <c r="V405" s="275">
        <f t="shared" si="131"/>
        <v>0</v>
      </c>
      <c r="W405" s="275">
        <f t="shared" si="131"/>
        <v>0</v>
      </c>
      <c r="X405" s="275">
        <f t="shared" si="131"/>
        <v>0</v>
      </c>
      <c r="Y405" s="275">
        <f t="shared" si="131"/>
        <v>0</v>
      </c>
      <c r="Z405" s="275">
        <f t="shared" si="131"/>
        <v>0</v>
      </c>
      <c r="AA405" s="275">
        <f t="shared" si="131"/>
        <v>0</v>
      </c>
      <c r="AB405" s="275">
        <f t="shared" si="131"/>
        <v>0</v>
      </c>
      <c r="AC405" s="275">
        <f t="shared" si="131"/>
        <v>0</v>
      </c>
      <c r="AD405" s="275">
        <f t="shared" si="131"/>
        <v>0</v>
      </c>
      <c r="AE405" s="276">
        <f t="shared" si="140"/>
        <v>0</v>
      </c>
    </row>
    <row r="406" spans="1:31">
      <c r="A406" s="133">
        <f t="shared" si="141"/>
        <v>390</v>
      </c>
      <c r="B406" s="134">
        <f t="shared" si="142"/>
        <v>32</v>
      </c>
      <c r="C406" s="134">
        <f t="shared" si="143"/>
        <v>6</v>
      </c>
      <c r="D406" s="135">
        <f t="shared" ca="1" si="144"/>
        <v>58107</v>
      </c>
      <c r="E406" s="150">
        <f t="shared" si="132"/>
        <v>0</v>
      </c>
      <c r="F406" s="150" t="str">
        <f t="shared" si="133"/>
        <v>Y</v>
      </c>
      <c r="G406" s="136">
        <f t="shared" si="134"/>
        <v>0</v>
      </c>
      <c r="H406" s="148">
        <f t="shared" si="138"/>
        <v>0</v>
      </c>
      <c r="I406" s="148">
        <f t="shared" si="145"/>
        <v>0</v>
      </c>
      <c r="J406" s="148">
        <f t="shared" ca="1" si="135"/>
        <v>0</v>
      </c>
      <c r="K406" s="148">
        <f t="shared" ca="1" si="146"/>
        <v>0</v>
      </c>
      <c r="L406" s="148">
        <f t="shared" si="147"/>
        <v>0</v>
      </c>
      <c r="M406" s="148">
        <f t="shared" si="136"/>
        <v>0</v>
      </c>
      <c r="N406" s="148">
        <f t="shared" si="139"/>
        <v>0</v>
      </c>
      <c r="O406" s="148"/>
      <c r="P406" s="148"/>
      <c r="Q406" s="148">
        <f t="shared" si="148"/>
        <v>0</v>
      </c>
      <c r="R406" s="148">
        <f t="shared" si="149"/>
        <v>0</v>
      </c>
      <c r="S406" s="137" t="str">
        <f t="shared" si="137"/>
        <v>Y</v>
      </c>
      <c r="T406" s="275">
        <f t="shared" si="130"/>
        <v>0</v>
      </c>
      <c r="U406" s="275">
        <f t="shared" si="131"/>
        <v>0</v>
      </c>
      <c r="V406" s="275">
        <f t="shared" si="131"/>
        <v>0</v>
      </c>
      <c r="W406" s="275">
        <f t="shared" si="131"/>
        <v>0</v>
      </c>
      <c r="X406" s="275">
        <f t="shared" si="131"/>
        <v>0</v>
      </c>
      <c r="Y406" s="275">
        <f t="shared" si="131"/>
        <v>0</v>
      </c>
      <c r="Z406" s="275">
        <f t="shared" si="131"/>
        <v>0</v>
      </c>
      <c r="AA406" s="275">
        <f t="shared" si="131"/>
        <v>0</v>
      </c>
      <c r="AB406" s="275">
        <f t="shared" si="131"/>
        <v>0</v>
      </c>
      <c r="AC406" s="275">
        <f t="shared" si="131"/>
        <v>0</v>
      </c>
      <c r="AD406" s="275">
        <f t="shared" si="131"/>
        <v>0</v>
      </c>
      <c r="AE406" s="276">
        <f t="shared" si="140"/>
        <v>0</v>
      </c>
    </row>
    <row r="407" spans="1:31">
      <c r="A407" s="133">
        <f t="shared" si="141"/>
        <v>391</v>
      </c>
      <c r="B407" s="134">
        <f t="shared" si="142"/>
        <v>32</v>
      </c>
      <c r="C407" s="134">
        <f t="shared" si="143"/>
        <v>7</v>
      </c>
      <c r="D407" s="135">
        <f t="shared" ca="1" si="144"/>
        <v>58135</v>
      </c>
      <c r="E407" s="150">
        <f t="shared" si="132"/>
        <v>0</v>
      </c>
      <c r="F407" s="150" t="str">
        <f t="shared" si="133"/>
        <v>Y</v>
      </c>
      <c r="G407" s="136">
        <f t="shared" si="134"/>
        <v>0</v>
      </c>
      <c r="H407" s="148">
        <f t="shared" si="138"/>
        <v>0</v>
      </c>
      <c r="I407" s="148">
        <f t="shared" si="145"/>
        <v>0</v>
      </c>
      <c r="J407" s="148">
        <f t="shared" ca="1" si="135"/>
        <v>0</v>
      </c>
      <c r="K407" s="148">
        <f t="shared" ca="1" si="146"/>
        <v>0</v>
      </c>
      <c r="L407" s="148">
        <f t="shared" si="147"/>
        <v>0</v>
      </c>
      <c r="M407" s="148">
        <f t="shared" si="136"/>
        <v>0</v>
      </c>
      <c r="N407" s="148">
        <f t="shared" si="139"/>
        <v>0</v>
      </c>
      <c r="O407" s="148"/>
      <c r="P407" s="148"/>
      <c r="Q407" s="148">
        <f t="shared" si="148"/>
        <v>0</v>
      </c>
      <c r="R407" s="148">
        <f t="shared" si="149"/>
        <v>0</v>
      </c>
      <c r="S407" s="137" t="str">
        <f t="shared" si="137"/>
        <v>Y</v>
      </c>
      <c r="T407" s="275">
        <f t="shared" si="130"/>
        <v>0</v>
      </c>
      <c r="U407" s="275">
        <f t="shared" si="131"/>
        <v>0</v>
      </c>
      <c r="V407" s="275">
        <f t="shared" si="131"/>
        <v>0</v>
      </c>
      <c r="W407" s="275">
        <f t="shared" si="131"/>
        <v>0</v>
      </c>
      <c r="X407" s="275">
        <f t="shared" si="131"/>
        <v>0</v>
      </c>
      <c r="Y407" s="275">
        <f t="shared" si="131"/>
        <v>0</v>
      </c>
      <c r="Z407" s="275">
        <f t="shared" si="131"/>
        <v>0</v>
      </c>
      <c r="AA407" s="275">
        <f t="shared" si="131"/>
        <v>0</v>
      </c>
      <c r="AB407" s="275">
        <f t="shared" si="131"/>
        <v>0</v>
      </c>
      <c r="AC407" s="275">
        <f t="shared" si="131"/>
        <v>0</v>
      </c>
      <c r="AD407" s="275">
        <f t="shared" si="131"/>
        <v>0</v>
      </c>
      <c r="AE407" s="276">
        <f t="shared" si="140"/>
        <v>0</v>
      </c>
    </row>
    <row r="408" spans="1:31">
      <c r="A408" s="133">
        <f t="shared" si="141"/>
        <v>392</v>
      </c>
      <c r="B408" s="134">
        <f t="shared" si="142"/>
        <v>32</v>
      </c>
      <c r="C408" s="134">
        <f t="shared" si="143"/>
        <v>8</v>
      </c>
      <c r="D408" s="135">
        <f t="shared" ca="1" si="144"/>
        <v>58166</v>
      </c>
      <c r="E408" s="150">
        <f t="shared" si="132"/>
        <v>0</v>
      </c>
      <c r="F408" s="150" t="str">
        <f t="shared" si="133"/>
        <v>Y</v>
      </c>
      <c r="G408" s="136">
        <f t="shared" si="134"/>
        <v>0</v>
      </c>
      <c r="H408" s="148">
        <f t="shared" si="138"/>
        <v>0</v>
      </c>
      <c r="I408" s="148">
        <f t="shared" si="145"/>
        <v>0</v>
      </c>
      <c r="J408" s="148">
        <f t="shared" ca="1" si="135"/>
        <v>0</v>
      </c>
      <c r="K408" s="148">
        <f t="shared" ca="1" si="146"/>
        <v>0</v>
      </c>
      <c r="L408" s="148">
        <f t="shared" si="147"/>
        <v>0</v>
      </c>
      <c r="M408" s="148">
        <f t="shared" si="136"/>
        <v>0</v>
      </c>
      <c r="N408" s="148">
        <f t="shared" si="139"/>
        <v>0</v>
      </c>
      <c r="O408" s="148"/>
      <c r="P408" s="148"/>
      <c r="Q408" s="148">
        <f t="shared" si="148"/>
        <v>0</v>
      </c>
      <c r="R408" s="148">
        <f t="shared" si="149"/>
        <v>0</v>
      </c>
      <c r="S408" s="137" t="str">
        <f t="shared" si="137"/>
        <v>Y</v>
      </c>
      <c r="T408" s="275">
        <f t="shared" si="130"/>
        <v>0</v>
      </c>
      <c r="U408" s="275">
        <f t="shared" si="131"/>
        <v>0</v>
      </c>
      <c r="V408" s="275">
        <f t="shared" si="131"/>
        <v>0</v>
      </c>
      <c r="W408" s="275">
        <f t="shared" si="131"/>
        <v>0</v>
      </c>
      <c r="X408" s="275">
        <f t="shared" si="131"/>
        <v>0</v>
      </c>
      <c r="Y408" s="275">
        <f t="shared" si="131"/>
        <v>0</v>
      </c>
      <c r="Z408" s="275">
        <f t="shared" si="131"/>
        <v>0</v>
      </c>
      <c r="AA408" s="275">
        <f t="shared" si="131"/>
        <v>0</v>
      </c>
      <c r="AB408" s="275">
        <f t="shared" si="131"/>
        <v>0</v>
      </c>
      <c r="AC408" s="275">
        <f t="shared" si="131"/>
        <v>0</v>
      </c>
      <c r="AD408" s="275">
        <f t="shared" si="131"/>
        <v>0</v>
      </c>
      <c r="AE408" s="276">
        <f t="shared" si="140"/>
        <v>0</v>
      </c>
    </row>
    <row r="409" spans="1:31">
      <c r="A409" s="133">
        <f t="shared" si="141"/>
        <v>393</v>
      </c>
      <c r="B409" s="134">
        <f t="shared" si="142"/>
        <v>32</v>
      </c>
      <c r="C409" s="134">
        <f t="shared" si="143"/>
        <v>9</v>
      </c>
      <c r="D409" s="135">
        <f t="shared" ca="1" si="144"/>
        <v>58196</v>
      </c>
      <c r="E409" s="150">
        <f t="shared" si="132"/>
        <v>0</v>
      </c>
      <c r="F409" s="150" t="str">
        <f t="shared" si="133"/>
        <v>Y</v>
      </c>
      <c r="G409" s="136">
        <f t="shared" si="134"/>
        <v>0</v>
      </c>
      <c r="H409" s="148">
        <f t="shared" si="138"/>
        <v>0</v>
      </c>
      <c r="I409" s="148">
        <f t="shared" si="145"/>
        <v>0</v>
      </c>
      <c r="J409" s="148">
        <f t="shared" ca="1" si="135"/>
        <v>0</v>
      </c>
      <c r="K409" s="148">
        <f t="shared" ca="1" si="146"/>
        <v>0</v>
      </c>
      <c r="L409" s="148">
        <f t="shared" si="147"/>
        <v>0</v>
      </c>
      <c r="M409" s="148">
        <f t="shared" si="136"/>
        <v>0</v>
      </c>
      <c r="N409" s="148">
        <f t="shared" si="139"/>
        <v>0</v>
      </c>
      <c r="O409" s="148"/>
      <c r="P409" s="148"/>
      <c r="Q409" s="148">
        <f t="shared" si="148"/>
        <v>0</v>
      </c>
      <c r="R409" s="148">
        <f t="shared" si="149"/>
        <v>0</v>
      </c>
      <c r="S409" s="137" t="str">
        <f t="shared" si="137"/>
        <v>Y</v>
      </c>
      <c r="T409" s="275">
        <f t="shared" si="130"/>
        <v>0</v>
      </c>
      <c r="U409" s="275">
        <f t="shared" si="131"/>
        <v>0</v>
      </c>
      <c r="V409" s="275">
        <f t="shared" si="131"/>
        <v>0</v>
      </c>
      <c r="W409" s="275">
        <f t="shared" si="131"/>
        <v>0</v>
      </c>
      <c r="X409" s="275">
        <f t="shared" si="131"/>
        <v>0</v>
      </c>
      <c r="Y409" s="275">
        <f t="shared" si="131"/>
        <v>0</v>
      </c>
      <c r="Z409" s="275">
        <f t="shared" si="131"/>
        <v>0</v>
      </c>
      <c r="AA409" s="275">
        <f t="shared" si="131"/>
        <v>0</v>
      </c>
      <c r="AB409" s="275">
        <f t="shared" si="131"/>
        <v>0</v>
      </c>
      <c r="AC409" s="275">
        <f t="shared" si="131"/>
        <v>0</v>
      </c>
      <c r="AD409" s="275">
        <f t="shared" si="131"/>
        <v>0</v>
      </c>
      <c r="AE409" s="276">
        <f t="shared" si="140"/>
        <v>0</v>
      </c>
    </row>
    <row r="410" spans="1:31">
      <c r="A410" s="133">
        <f t="shared" si="141"/>
        <v>394</v>
      </c>
      <c r="B410" s="134">
        <f t="shared" si="142"/>
        <v>32</v>
      </c>
      <c r="C410" s="134">
        <f t="shared" si="143"/>
        <v>10</v>
      </c>
      <c r="D410" s="135">
        <f t="shared" ca="1" si="144"/>
        <v>58227</v>
      </c>
      <c r="E410" s="150">
        <f t="shared" si="132"/>
        <v>0</v>
      </c>
      <c r="F410" s="150" t="str">
        <f t="shared" si="133"/>
        <v>Y</v>
      </c>
      <c r="G410" s="136">
        <f t="shared" si="134"/>
        <v>0</v>
      </c>
      <c r="H410" s="148">
        <f t="shared" si="138"/>
        <v>0</v>
      </c>
      <c r="I410" s="148">
        <f t="shared" si="145"/>
        <v>0</v>
      </c>
      <c r="J410" s="148">
        <f t="shared" ca="1" si="135"/>
        <v>0</v>
      </c>
      <c r="K410" s="148">
        <f t="shared" ca="1" si="146"/>
        <v>0</v>
      </c>
      <c r="L410" s="148">
        <f t="shared" si="147"/>
        <v>0</v>
      </c>
      <c r="M410" s="148">
        <f t="shared" si="136"/>
        <v>0</v>
      </c>
      <c r="N410" s="148">
        <f t="shared" si="139"/>
        <v>0</v>
      </c>
      <c r="O410" s="148"/>
      <c r="P410" s="148"/>
      <c r="Q410" s="148">
        <f t="shared" si="148"/>
        <v>0</v>
      </c>
      <c r="R410" s="148">
        <f t="shared" si="149"/>
        <v>0</v>
      </c>
      <c r="S410" s="137" t="str">
        <f t="shared" si="137"/>
        <v>Y</v>
      </c>
      <c r="T410" s="275">
        <f t="shared" si="130"/>
        <v>0</v>
      </c>
      <c r="U410" s="275">
        <f t="shared" si="131"/>
        <v>0</v>
      </c>
      <c r="V410" s="275">
        <f t="shared" si="131"/>
        <v>0</v>
      </c>
      <c r="W410" s="275">
        <f t="shared" si="131"/>
        <v>0</v>
      </c>
      <c r="X410" s="275">
        <f t="shared" si="131"/>
        <v>0</v>
      </c>
      <c r="Y410" s="275">
        <f t="shared" si="131"/>
        <v>0</v>
      </c>
      <c r="Z410" s="275">
        <f t="shared" si="131"/>
        <v>0</v>
      </c>
      <c r="AA410" s="275">
        <f t="shared" si="131"/>
        <v>0</v>
      </c>
      <c r="AB410" s="275">
        <f t="shared" si="131"/>
        <v>0</v>
      </c>
      <c r="AC410" s="275">
        <f t="shared" si="131"/>
        <v>0</v>
      </c>
      <c r="AD410" s="275">
        <f t="shared" si="131"/>
        <v>0</v>
      </c>
      <c r="AE410" s="276">
        <f t="shared" si="140"/>
        <v>0</v>
      </c>
    </row>
    <row r="411" spans="1:31">
      <c r="A411" s="133">
        <f t="shared" si="141"/>
        <v>395</v>
      </c>
      <c r="B411" s="134">
        <f t="shared" si="142"/>
        <v>32</v>
      </c>
      <c r="C411" s="134">
        <f t="shared" si="143"/>
        <v>11</v>
      </c>
      <c r="D411" s="135">
        <f t="shared" ca="1" si="144"/>
        <v>58257</v>
      </c>
      <c r="E411" s="150">
        <f t="shared" si="132"/>
        <v>0</v>
      </c>
      <c r="F411" s="150" t="str">
        <f t="shared" si="133"/>
        <v>Y</v>
      </c>
      <c r="G411" s="136">
        <f t="shared" si="134"/>
        <v>0</v>
      </c>
      <c r="H411" s="148">
        <f t="shared" si="138"/>
        <v>0</v>
      </c>
      <c r="I411" s="148">
        <f t="shared" si="145"/>
        <v>0</v>
      </c>
      <c r="J411" s="148">
        <f t="shared" ca="1" si="135"/>
        <v>0</v>
      </c>
      <c r="K411" s="148">
        <f t="shared" ca="1" si="146"/>
        <v>0</v>
      </c>
      <c r="L411" s="148">
        <f t="shared" si="147"/>
        <v>0</v>
      </c>
      <c r="M411" s="148">
        <f t="shared" si="136"/>
        <v>0</v>
      </c>
      <c r="N411" s="148">
        <f t="shared" si="139"/>
        <v>0</v>
      </c>
      <c r="O411" s="148"/>
      <c r="P411" s="148"/>
      <c r="Q411" s="148">
        <f t="shared" si="148"/>
        <v>0</v>
      </c>
      <c r="R411" s="148">
        <f t="shared" si="149"/>
        <v>0</v>
      </c>
      <c r="S411" s="137" t="str">
        <f t="shared" si="137"/>
        <v>Y</v>
      </c>
      <c r="T411" s="275">
        <f t="shared" si="130"/>
        <v>0</v>
      </c>
      <c r="U411" s="275">
        <f t="shared" si="131"/>
        <v>0</v>
      </c>
      <c r="V411" s="275">
        <f t="shared" si="131"/>
        <v>0</v>
      </c>
      <c r="W411" s="275">
        <f t="shared" si="131"/>
        <v>0</v>
      </c>
      <c r="X411" s="275">
        <f t="shared" si="131"/>
        <v>0</v>
      </c>
      <c r="Y411" s="275">
        <f t="shared" si="131"/>
        <v>0</v>
      </c>
      <c r="Z411" s="275">
        <f t="shared" si="131"/>
        <v>0</v>
      </c>
      <c r="AA411" s="275">
        <f t="shared" si="131"/>
        <v>0</v>
      </c>
      <c r="AB411" s="275">
        <f t="shared" si="131"/>
        <v>0</v>
      </c>
      <c r="AC411" s="275">
        <f t="shared" si="131"/>
        <v>0</v>
      </c>
      <c r="AD411" s="275">
        <f t="shared" si="131"/>
        <v>0</v>
      </c>
      <c r="AE411" s="276">
        <f t="shared" si="140"/>
        <v>0</v>
      </c>
    </row>
    <row r="412" spans="1:31">
      <c r="A412" s="133">
        <f t="shared" si="141"/>
        <v>396</v>
      </c>
      <c r="B412" s="134">
        <f t="shared" si="142"/>
        <v>32</v>
      </c>
      <c r="C412" s="134">
        <f t="shared" si="143"/>
        <v>12</v>
      </c>
      <c r="D412" s="135">
        <f t="shared" ca="1" si="144"/>
        <v>58288</v>
      </c>
      <c r="E412" s="150">
        <f t="shared" si="132"/>
        <v>0</v>
      </c>
      <c r="F412" s="150" t="str">
        <f t="shared" si="133"/>
        <v>Y</v>
      </c>
      <c r="G412" s="136">
        <f t="shared" si="134"/>
        <v>0</v>
      </c>
      <c r="H412" s="148">
        <f t="shared" si="138"/>
        <v>0</v>
      </c>
      <c r="I412" s="148">
        <f t="shared" si="145"/>
        <v>0</v>
      </c>
      <c r="J412" s="148">
        <f t="shared" ca="1" si="135"/>
        <v>0</v>
      </c>
      <c r="K412" s="148">
        <f t="shared" ca="1" si="146"/>
        <v>0</v>
      </c>
      <c r="L412" s="148">
        <f t="shared" si="147"/>
        <v>0</v>
      </c>
      <c r="M412" s="148">
        <f t="shared" si="136"/>
        <v>0</v>
      </c>
      <c r="N412" s="148">
        <f t="shared" si="139"/>
        <v>0</v>
      </c>
      <c r="O412" s="148"/>
      <c r="P412" s="148"/>
      <c r="Q412" s="148">
        <f t="shared" si="148"/>
        <v>0</v>
      </c>
      <c r="R412" s="148">
        <f t="shared" si="149"/>
        <v>0</v>
      </c>
      <c r="S412" s="137" t="str">
        <f t="shared" si="137"/>
        <v>Y</v>
      </c>
      <c r="T412" s="275">
        <f t="shared" si="130"/>
        <v>0</v>
      </c>
      <c r="U412" s="275">
        <f t="shared" si="131"/>
        <v>0</v>
      </c>
      <c r="V412" s="275">
        <f t="shared" si="131"/>
        <v>0</v>
      </c>
      <c r="W412" s="275">
        <f t="shared" si="131"/>
        <v>0</v>
      </c>
      <c r="X412" s="275">
        <f t="shared" si="131"/>
        <v>0</v>
      </c>
      <c r="Y412" s="275">
        <f t="shared" si="131"/>
        <v>0</v>
      </c>
      <c r="Z412" s="275">
        <f t="shared" si="131"/>
        <v>0</v>
      </c>
      <c r="AA412" s="275">
        <f t="shared" si="131"/>
        <v>0</v>
      </c>
      <c r="AB412" s="275">
        <f t="shared" si="131"/>
        <v>0</v>
      </c>
      <c r="AC412" s="275">
        <f t="shared" si="131"/>
        <v>0</v>
      </c>
      <c r="AD412" s="275">
        <f t="shared" si="131"/>
        <v>0</v>
      </c>
      <c r="AE412" s="276">
        <f t="shared" si="140"/>
        <v>0</v>
      </c>
    </row>
    <row r="413" spans="1:31">
      <c r="A413" s="133">
        <f t="shared" si="141"/>
        <v>397</v>
      </c>
      <c r="B413" s="134">
        <f t="shared" si="142"/>
        <v>33</v>
      </c>
      <c r="C413" s="134">
        <f t="shared" si="143"/>
        <v>1</v>
      </c>
      <c r="D413" s="135">
        <f t="shared" ca="1" si="144"/>
        <v>58319</v>
      </c>
      <c r="E413" s="150">
        <f t="shared" si="132"/>
        <v>0</v>
      </c>
      <c r="F413" s="150" t="str">
        <f t="shared" si="133"/>
        <v>Y</v>
      </c>
      <c r="G413" s="136">
        <f t="shared" si="134"/>
        <v>0</v>
      </c>
      <c r="H413" s="148">
        <f t="shared" si="138"/>
        <v>0</v>
      </c>
      <c r="I413" s="148">
        <f t="shared" si="145"/>
        <v>0</v>
      </c>
      <c r="J413" s="148">
        <f t="shared" ca="1" si="135"/>
        <v>0</v>
      </c>
      <c r="K413" s="148">
        <f t="shared" ca="1" si="146"/>
        <v>0</v>
      </c>
      <c r="L413" s="148">
        <f t="shared" si="147"/>
        <v>0</v>
      </c>
      <c r="M413" s="148">
        <f t="shared" si="136"/>
        <v>0</v>
      </c>
      <c r="N413" s="148">
        <f t="shared" si="139"/>
        <v>0</v>
      </c>
      <c r="O413" s="148"/>
      <c r="P413" s="148"/>
      <c r="Q413" s="148">
        <f t="shared" si="148"/>
        <v>0</v>
      </c>
      <c r="R413" s="148">
        <f t="shared" si="149"/>
        <v>0</v>
      </c>
      <c r="S413" s="137" t="str">
        <f t="shared" si="137"/>
        <v>Y</v>
      </c>
      <c r="T413" s="275">
        <f t="shared" si="130"/>
        <v>0</v>
      </c>
      <c r="U413" s="275">
        <f t="shared" si="131"/>
        <v>0</v>
      </c>
      <c r="V413" s="275">
        <f t="shared" si="131"/>
        <v>0</v>
      </c>
      <c r="W413" s="275">
        <f t="shared" si="131"/>
        <v>0</v>
      </c>
      <c r="X413" s="275">
        <f t="shared" si="131"/>
        <v>0</v>
      </c>
      <c r="Y413" s="275">
        <f t="shared" si="131"/>
        <v>0</v>
      </c>
      <c r="Z413" s="275">
        <f t="shared" si="131"/>
        <v>0</v>
      </c>
      <c r="AA413" s="275">
        <f t="shared" si="131"/>
        <v>0</v>
      </c>
      <c r="AB413" s="275">
        <f t="shared" si="131"/>
        <v>0</v>
      </c>
      <c r="AC413" s="275">
        <f t="shared" si="131"/>
        <v>0</v>
      </c>
      <c r="AD413" s="275">
        <f t="shared" si="131"/>
        <v>0</v>
      </c>
      <c r="AE413" s="276">
        <f t="shared" si="140"/>
        <v>0</v>
      </c>
    </row>
    <row r="414" spans="1:31">
      <c r="A414" s="133">
        <f t="shared" si="141"/>
        <v>398</v>
      </c>
      <c r="B414" s="134">
        <f t="shared" si="142"/>
        <v>33</v>
      </c>
      <c r="C414" s="134">
        <f t="shared" si="143"/>
        <v>2</v>
      </c>
      <c r="D414" s="135">
        <f t="shared" ca="1" si="144"/>
        <v>58349</v>
      </c>
      <c r="E414" s="150">
        <f t="shared" si="132"/>
        <v>0</v>
      </c>
      <c r="F414" s="150" t="str">
        <f t="shared" si="133"/>
        <v>Y</v>
      </c>
      <c r="G414" s="136">
        <f t="shared" si="134"/>
        <v>0</v>
      </c>
      <c r="H414" s="148">
        <f t="shared" si="138"/>
        <v>0</v>
      </c>
      <c r="I414" s="148">
        <f t="shared" si="145"/>
        <v>0</v>
      </c>
      <c r="J414" s="148">
        <f t="shared" ca="1" si="135"/>
        <v>0</v>
      </c>
      <c r="K414" s="148">
        <f t="shared" ca="1" si="146"/>
        <v>0</v>
      </c>
      <c r="L414" s="148">
        <f t="shared" si="147"/>
        <v>0</v>
      </c>
      <c r="M414" s="148">
        <f t="shared" si="136"/>
        <v>0</v>
      </c>
      <c r="N414" s="148">
        <f t="shared" si="139"/>
        <v>0</v>
      </c>
      <c r="O414" s="148"/>
      <c r="P414" s="148"/>
      <c r="Q414" s="148">
        <f t="shared" si="148"/>
        <v>0</v>
      </c>
      <c r="R414" s="148">
        <f t="shared" si="149"/>
        <v>0</v>
      </c>
      <c r="S414" s="137" t="str">
        <f t="shared" si="137"/>
        <v>Y</v>
      </c>
      <c r="T414" s="275">
        <f t="shared" si="130"/>
        <v>0</v>
      </c>
      <c r="U414" s="275">
        <f t="shared" si="131"/>
        <v>0</v>
      </c>
      <c r="V414" s="275">
        <f t="shared" si="131"/>
        <v>0</v>
      </c>
      <c r="W414" s="275">
        <f t="shared" si="131"/>
        <v>0</v>
      </c>
      <c r="X414" s="275">
        <f t="shared" si="131"/>
        <v>0</v>
      </c>
      <c r="Y414" s="275">
        <f t="shared" si="131"/>
        <v>0</v>
      </c>
      <c r="Z414" s="275">
        <f t="shared" si="131"/>
        <v>0</v>
      </c>
      <c r="AA414" s="275">
        <f t="shared" si="131"/>
        <v>0</v>
      </c>
      <c r="AB414" s="275">
        <f t="shared" si="131"/>
        <v>0</v>
      </c>
      <c r="AC414" s="275">
        <f t="shared" si="131"/>
        <v>0</v>
      </c>
      <c r="AD414" s="275">
        <f t="shared" si="131"/>
        <v>0</v>
      </c>
      <c r="AE414" s="276">
        <f t="shared" si="140"/>
        <v>0</v>
      </c>
    </row>
    <row r="415" spans="1:31">
      <c r="A415" s="133">
        <f t="shared" si="141"/>
        <v>399</v>
      </c>
      <c r="B415" s="134">
        <f t="shared" si="142"/>
        <v>33</v>
      </c>
      <c r="C415" s="134">
        <f t="shared" si="143"/>
        <v>3</v>
      </c>
      <c r="D415" s="135">
        <f t="shared" ca="1" si="144"/>
        <v>58380</v>
      </c>
      <c r="E415" s="150">
        <f t="shared" si="132"/>
        <v>0</v>
      </c>
      <c r="F415" s="150" t="str">
        <f t="shared" si="133"/>
        <v>Y</v>
      </c>
      <c r="G415" s="136">
        <f t="shared" si="134"/>
        <v>0</v>
      </c>
      <c r="H415" s="148">
        <f t="shared" si="138"/>
        <v>0</v>
      </c>
      <c r="I415" s="148">
        <f t="shared" si="145"/>
        <v>0</v>
      </c>
      <c r="J415" s="148">
        <f t="shared" ca="1" si="135"/>
        <v>0</v>
      </c>
      <c r="K415" s="148">
        <f t="shared" ca="1" si="146"/>
        <v>0</v>
      </c>
      <c r="L415" s="148">
        <f t="shared" si="147"/>
        <v>0</v>
      </c>
      <c r="M415" s="148">
        <f t="shared" si="136"/>
        <v>0</v>
      </c>
      <c r="N415" s="148">
        <f t="shared" si="139"/>
        <v>0</v>
      </c>
      <c r="O415" s="148"/>
      <c r="P415" s="148"/>
      <c r="Q415" s="148">
        <f t="shared" si="148"/>
        <v>0</v>
      </c>
      <c r="R415" s="148">
        <f t="shared" si="149"/>
        <v>0</v>
      </c>
      <c r="S415" s="137" t="str">
        <f t="shared" si="137"/>
        <v>Y</v>
      </c>
      <c r="T415" s="275">
        <f t="shared" si="130"/>
        <v>0</v>
      </c>
      <c r="U415" s="275">
        <f t="shared" si="131"/>
        <v>0</v>
      </c>
      <c r="V415" s="275">
        <f t="shared" si="131"/>
        <v>0</v>
      </c>
      <c r="W415" s="275">
        <f t="shared" si="131"/>
        <v>0</v>
      </c>
      <c r="X415" s="275">
        <f t="shared" si="131"/>
        <v>0</v>
      </c>
      <c r="Y415" s="275">
        <f t="shared" si="131"/>
        <v>0</v>
      </c>
      <c r="Z415" s="275">
        <f t="shared" si="131"/>
        <v>0</v>
      </c>
      <c r="AA415" s="275">
        <f t="shared" si="131"/>
        <v>0</v>
      </c>
      <c r="AB415" s="275">
        <f t="shared" si="131"/>
        <v>0</v>
      </c>
      <c r="AC415" s="275">
        <f t="shared" si="131"/>
        <v>0</v>
      </c>
      <c r="AD415" s="275">
        <f t="shared" si="131"/>
        <v>0</v>
      </c>
      <c r="AE415" s="276">
        <f t="shared" si="140"/>
        <v>0</v>
      </c>
    </row>
    <row r="416" spans="1:31">
      <c r="A416" s="133">
        <f t="shared" si="141"/>
        <v>400</v>
      </c>
      <c r="B416" s="134">
        <f t="shared" si="142"/>
        <v>33</v>
      </c>
      <c r="C416" s="134">
        <f t="shared" si="143"/>
        <v>4</v>
      </c>
      <c r="D416" s="135">
        <f t="shared" ca="1" si="144"/>
        <v>58410</v>
      </c>
      <c r="E416" s="150">
        <f t="shared" si="132"/>
        <v>0</v>
      </c>
      <c r="F416" s="150" t="str">
        <f t="shared" si="133"/>
        <v>Y</v>
      </c>
      <c r="G416" s="136">
        <f t="shared" si="134"/>
        <v>0</v>
      </c>
      <c r="H416" s="148">
        <f t="shared" si="138"/>
        <v>0</v>
      </c>
      <c r="I416" s="148">
        <f t="shared" si="145"/>
        <v>0</v>
      </c>
      <c r="J416" s="148">
        <f t="shared" ca="1" si="135"/>
        <v>0</v>
      </c>
      <c r="K416" s="148">
        <f t="shared" ca="1" si="146"/>
        <v>0</v>
      </c>
      <c r="L416" s="148">
        <f t="shared" si="147"/>
        <v>0</v>
      </c>
      <c r="M416" s="148">
        <f t="shared" si="136"/>
        <v>0</v>
      </c>
      <c r="N416" s="148">
        <f t="shared" si="139"/>
        <v>0</v>
      </c>
      <c r="O416" s="148"/>
      <c r="P416" s="148"/>
      <c r="Q416" s="148">
        <f t="shared" si="148"/>
        <v>0</v>
      </c>
      <c r="R416" s="148">
        <f t="shared" si="149"/>
        <v>0</v>
      </c>
      <c r="S416" s="137" t="str">
        <f t="shared" si="137"/>
        <v>Y</v>
      </c>
      <c r="T416" s="275">
        <f t="shared" si="130"/>
        <v>0</v>
      </c>
      <c r="U416" s="275">
        <f t="shared" si="131"/>
        <v>0</v>
      </c>
      <c r="V416" s="275">
        <f t="shared" si="131"/>
        <v>0</v>
      </c>
      <c r="W416" s="275">
        <f t="shared" si="131"/>
        <v>0</v>
      </c>
      <c r="X416" s="275">
        <f t="shared" si="131"/>
        <v>0</v>
      </c>
      <c r="Y416" s="275">
        <f t="shared" si="131"/>
        <v>0</v>
      </c>
      <c r="Z416" s="275">
        <f t="shared" si="131"/>
        <v>0</v>
      </c>
      <c r="AA416" s="275">
        <f t="shared" si="131"/>
        <v>0</v>
      </c>
      <c r="AB416" s="275">
        <f t="shared" si="131"/>
        <v>0</v>
      </c>
      <c r="AC416" s="275">
        <f t="shared" si="131"/>
        <v>0</v>
      </c>
      <c r="AD416" s="275">
        <f t="shared" si="131"/>
        <v>0</v>
      </c>
      <c r="AE416" s="276">
        <f t="shared" si="140"/>
        <v>0</v>
      </c>
    </row>
    <row r="417" spans="1:31">
      <c r="A417" s="133">
        <f t="shared" si="141"/>
        <v>401</v>
      </c>
      <c r="B417" s="134">
        <f t="shared" si="142"/>
        <v>33</v>
      </c>
      <c r="C417" s="134">
        <f t="shared" si="143"/>
        <v>5</v>
      </c>
      <c r="D417" s="135">
        <f t="shared" ca="1" si="144"/>
        <v>58441</v>
      </c>
      <c r="E417" s="150">
        <f t="shared" si="132"/>
        <v>0</v>
      </c>
      <c r="F417" s="150" t="str">
        <f t="shared" si="133"/>
        <v>Y</v>
      </c>
      <c r="G417" s="136">
        <f t="shared" si="134"/>
        <v>0</v>
      </c>
      <c r="H417" s="148">
        <f t="shared" si="138"/>
        <v>0</v>
      </c>
      <c r="I417" s="148">
        <f t="shared" si="145"/>
        <v>0</v>
      </c>
      <c r="J417" s="148">
        <f t="shared" ca="1" si="135"/>
        <v>0</v>
      </c>
      <c r="K417" s="148">
        <f t="shared" ca="1" si="146"/>
        <v>0</v>
      </c>
      <c r="L417" s="148">
        <f t="shared" si="147"/>
        <v>0</v>
      </c>
      <c r="M417" s="148">
        <f t="shared" si="136"/>
        <v>0</v>
      </c>
      <c r="N417" s="148">
        <f t="shared" si="139"/>
        <v>0</v>
      </c>
      <c r="O417" s="148"/>
      <c r="P417" s="148"/>
      <c r="Q417" s="148">
        <f t="shared" si="148"/>
        <v>0</v>
      </c>
      <c r="R417" s="148">
        <f t="shared" si="149"/>
        <v>0</v>
      </c>
      <c r="S417" s="137" t="str">
        <f t="shared" si="137"/>
        <v>Y</v>
      </c>
      <c r="T417" s="275">
        <f t="shared" si="130"/>
        <v>0</v>
      </c>
      <c r="U417" s="275">
        <f t="shared" si="131"/>
        <v>0</v>
      </c>
      <c r="V417" s="275">
        <f t="shared" si="131"/>
        <v>0</v>
      </c>
      <c r="W417" s="275">
        <f t="shared" si="131"/>
        <v>0</v>
      </c>
      <c r="X417" s="275">
        <f t="shared" si="131"/>
        <v>0</v>
      </c>
      <c r="Y417" s="275">
        <f t="shared" si="131"/>
        <v>0</v>
      </c>
      <c r="Z417" s="275">
        <f t="shared" si="131"/>
        <v>0</v>
      </c>
      <c r="AA417" s="275">
        <f t="shared" si="131"/>
        <v>0</v>
      </c>
      <c r="AB417" s="275">
        <f t="shared" si="131"/>
        <v>0</v>
      </c>
      <c r="AC417" s="275">
        <f t="shared" si="131"/>
        <v>0</v>
      </c>
      <c r="AD417" s="275">
        <f t="shared" si="131"/>
        <v>0</v>
      </c>
      <c r="AE417" s="276">
        <f t="shared" si="140"/>
        <v>0</v>
      </c>
    </row>
    <row r="418" spans="1:31">
      <c r="A418" s="133">
        <f t="shared" si="141"/>
        <v>402</v>
      </c>
      <c r="B418" s="134">
        <f t="shared" si="142"/>
        <v>33</v>
      </c>
      <c r="C418" s="134">
        <f t="shared" si="143"/>
        <v>6</v>
      </c>
      <c r="D418" s="135">
        <f t="shared" ca="1" si="144"/>
        <v>58472</v>
      </c>
      <c r="E418" s="150">
        <f t="shared" si="132"/>
        <v>0</v>
      </c>
      <c r="F418" s="150" t="str">
        <f t="shared" si="133"/>
        <v>Y</v>
      </c>
      <c r="G418" s="136">
        <f t="shared" si="134"/>
        <v>0</v>
      </c>
      <c r="H418" s="148">
        <f t="shared" si="138"/>
        <v>0</v>
      </c>
      <c r="I418" s="148">
        <f t="shared" si="145"/>
        <v>0</v>
      </c>
      <c r="J418" s="148">
        <f t="shared" ca="1" si="135"/>
        <v>0</v>
      </c>
      <c r="K418" s="148">
        <f t="shared" ca="1" si="146"/>
        <v>0</v>
      </c>
      <c r="L418" s="148">
        <f t="shared" si="147"/>
        <v>0</v>
      </c>
      <c r="M418" s="148">
        <f t="shared" si="136"/>
        <v>0</v>
      </c>
      <c r="N418" s="148">
        <f t="shared" si="139"/>
        <v>0</v>
      </c>
      <c r="O418" s="148"/>
      <c r="P418" s="148"/>
      <c r="Q418" s="148">
        <f t="shared" si="148"/>
        <v>0</v>
      </c>
      <c r="R418" s="148">
        <f t="shared" si="149"/>
        <v>0</v>
      </c>
      <c r="S418" s="137" t="str">
        <f t="shared" si="137"/>
        <v>Y</v>
      </c>
      <c r="T418" s="275">
        <f t="shared" si="130"/>
        <v>0</v>
      </c>
      <c r="U418" s="275">
        <f t="shared" si="131"/>
        <v>0</v>
      </c>
      <c r="V418" s="275">
        <f t="shared" si="131"/>
        <v>0</v>
      </c>
      <c r="W418" s="275">
        <f t="shared" si="131"/>
        <v>0</v>
      </c>
      <c r="X418" s="275">
        <f t="shared" si="131"/>
        <v>0</v>
      </c>
      <c r="Y418" s="275">
        <f t="shared" si="131"/>
        <v>0</v>
      </c>
      <c r="Z418" s="275">
        <f t="shared" si="131"/>
        <v>0</v>
      </c>
      <c r="AA418" s="275">
        <f t="shared" si="131"/>
        <v>0</v>
      </c>
      <c r="AB418" s="275">
        <f t="shared" si="131"/>
        <v>0</v>
      </c>
      <c r="AC418" s="275">
        <f t="shared" si="131"/>
        <v>0</v>
      </c>
      <c r="AD418" s="275">
        <f t="shared" si="131"/>
        <v>0</v>
      </c>
      <c r="AE418" s="276">
        <f t="shared" si="140"/>
        <v>0</v>
      </c>
    </row>
    <row r="419" spans="1:31">
      <c r="A419" s="133">
        <f t="shared" si="141"/>
        <v>403</v>
      </c>
      <c r="B419" s="134">
        <f t="shared" si="142"/>
        <v>33</v>
      </c>
      <c r="C419" s="134">
        <f t="shared" si="143"/>
        <v>7</v>
      </c>
      <c r="D419" s="135">
        <f t="shared" ca="1" si="144"/>
        <v>58501</v>
      </c>
      <c r="E419" s="150">
        <f t="shared" si="132"/>
        <v>0</v>
      </c>
      <c r="F419" s="150" t="str">
        <f t="shared" si="133"/>
        <v>Y</v>
      </c>
      <c r="G419" s="136">
        <f t="shared" si="134"/>
        <v>0</v>
      </c>
      <c r="H419" s="148">
        <f t="shared" si="138"/>
        <v>0</v>
      </c>
      <c r="I419" s="148">
        <f t="shared" si="145"/>
        <v>0</v>
      </c>
      <c r="J419" s="148">
        <f t="shared" ca="1" si="135"/>
        <v>0</v>
      </c>
      <c r="K419" s="148">
        <f t="shared" ca="1" si="146"/>
        <v>0</v>
      </c>
      <c r="L419" s="148">
        <f t="shared" si="147"/>
        <v>0</v>
      </c>
      <c r="M419" s="148">
        <f t="shared" si="136"/>
        <v>0</v>
      </c>
      <c r="N419" s="148">
        <f t="shared" si="139"/>
        <v>0</v>
      </c>
      <c r="O419" s="148"/>
      <c r="P419" s="148"/>
      <c r="Q419" s="148">
        <f t="shared" si="148"/>
        <v>0</v>
      </c>
      <c r="R419" s="148">
        <f t="shared" si="149"/>
        <v>0</v>
      </c>
      <c r="S419" s="137" t="str">
        <f t="shared" si="137"/>
        <v>Y</v>
      </c>
      <c r="T419" s="275">
        <f t="shared" si="130"/>
        <v>0</v>
      </c>
      <c r="U419" s="275">
        <f t="shared" si="131"/>
        <v>0</v>
      </c>
      <c r="V419" s="275">
        <f t="shared" si="131"/>
        <v>0</v>
      </c>
      <c r="W419" s="275">
        <f t="shared" si="131"/>
        <v>0</v>
      </c>
      <c r="X419" s="275">
        <f t="shared" si="131"/>
        <v>0</v>
      </c>
      <c r="Y419" s="275">
        <f t="shared" si="131"/>
        <v>0</v>
      </c>
      <c r="Z419" s="275">
        <f t="shared" si="131"/>
        <v>0</v>
      </c>
      <c r="AA419" s="275">
        <f t="shared" si="131"/>
        <v>0</v>
      </c>
      <c r="AB419" s="275">
        <f t="shared" si="131"/>
        <v>0</v>
      </c>
      <c r="AC419" s="275">
        <f t="shared" si="131"/>
        <v>0</v>
      </c>
      <c r="AD419" s="275">
        <f t="shared" si="131"/>
        <v>0</v>
      </c>
      <c r="AE419" s="276">
        <f t="shared" si="140"/>
        <v>0</v>
      </c>
    </row>
    <row r="420" spans="1:31">
      <c r="A420" s="133">
        <f t="shared" si="141"/>
        <v>404</v>
      </c>
      <c r="B420" s="134">
        <f t="shared" si="142"/>
        <v>33</v>
      </c>
      <c r="C420" s="134">
        <f t="shared" si="143"/>
        <v>8</v>
      </c>
      <c r="D420" s="135">
        <f t="shared" ca="1" si="144"/>
        <v>58532</v>
      </c>
      <c r="E420" s="150">
        <f t="shared" si="132"/>
        <v>0</v>
      </c>
      <c r="F420" s="150" t="str">
        <f t="shared" si="133"/>
        <v>Y</v>
      </c>
      <c r="G420" s="136">
        <f t="shared" si="134"/>
        <v>0</v>
      </c>
      <c r="H420" s="148">
        <f t="shared" si="138"/>
        <v>0</v>
      </c>
      <c r="I420" s="148">
        <f t="shared" si="145"/>
        <v>0</v>
      </c>
      <c r="J420" s="148">
        <f t="shared" ca="1" si="135"/>
        <v>0</v>
      </c>
      <c r="K420" s="148">
        <f t="shared" ca="1" si="146"/>
        <v>0</v>
      </c>
      <c r="L420" s="148">
        <f t="shared" si="147"/>
        <v>0</v>
      </c>
      <c r="M420" s="148">
        <f t="shared" si="136"/>
        <v>0</v>
      </c>
      <c r="N420" s="148">
        <f t="shared" si="139"/>
        <v>0</v>
      </c>
      <c r="O420" s="148"/>
      <c r="P420" s="148"/>
      <c r="Q420" s="148">
        <f t="shared" si="148"/>
        <v>0</v>
      </c>
      <c r="R420" s="148">
        <f t="shared" si="149"/>
        <v>0</v>
      </c>
      <c r="S420" s="137" t="str">
        <f t="shared" si="137"/>
        <v>Y</v>
      </c>
      <c r="T420" s="275">
        <f t="shared" si="130"/>
        <v>0</v>
      </c>
      <c r="U420" s="275">
        <f t="shared" si="131"/>
        <v>0</v>
      </c>
      <c r="V420" s="275">
        <f t="shared" si="131"/>
        <v>0</v>
      </c>
      <c r="W420" s="275">
        <f t="shared" si="131"/>
        <v>0</v>
      </c>
      <c r="X420" s="275">
        <f t="shared" si="131"/>
        <v>0</v>
      </c>
      <c r="Y420" s="275">
        <f t="shared" si="131"/>
        <v>0</v>
      </c>
      <c r="Z420" s="275">
        <f t="shared" si="131"/>
        <v>0</v>
      </c>
      <c r="AA420" s="275">
        <f t="shared" si="131"/>
        <v>0</v>
      </c>
      <c r="AB420" s="275">
        <f t="shared" si="131"/>
        <v>0</v>
      </c>
      <c r="AC420" s="275">
        <f t="shared" si="131"/>
        <v>0</v>
      </c>
      <c r="AD420" s="275">
        <f t="shared" si="131"/>
        <v>0</v>
      </c>
      <c r="AE420" s="276">
        <f t="shared" si="140"/>
        <v>0</v>
      </c>
    </row>
    <row r="421" spans="1:31">
      <c r="A421" s="133">
        <f t="shared" si="141"/>
        <v>405</v>
      </c>
      <c r="B421" s="134">
        <f t="shared" si="142"/>
        <v>33</v>
      </c>
      <c r="C421" s="134">
        <f t="shared" si="143"/>
        <v>9</v>
      </c>
      <c r="D421" s="135">
        <f t="shared" ca="1" si="144"/>
        <v>58562</v>
      </c>
      <c r="E421" s="150">
        <f t="shared" si="132"/>
        <v>0</v>
      </c>
      <c r="F421" s="150" t="str">
        <f t="shared" si="133"/>
        <v>Y</v>
      </c>
      <c r="G421" s="136">
        <f t="shared" si="134"/>
        <v>0</v>
      </c>
      <c r="H421" s="148">
        <f t="shared" si="138"/>
        <v>0</v>
      </c>
      <c r="I421" s="148">
        <f t="shared" si="145"/>
        <v>0</v>
      </c>
      <c r="J421" s="148">
        <f t="shared" ca="1" si="135"/>
        <v>0</v>
      </c>
      <c r="K421" s="148">
        <f t="shared" ca="1" si="146"/>
        <v>0</v>
      </c>
      <c r="L421" s="148">
        <f t="shared" si="147"/>
        <v>0</v>
      </c>
      <c r="M421" s="148">
        <f t="shared" si="136"/>
        <v>0</v>
      </c>
      <c r="N421" s="148">
        <f t="shared" si="139"/>
        <v>0</v>
      </c>
      <c r="O421" s="148"/>
      <c r="P421" s="148"/>
      <c r="Q421" s="148">
        <f t="shared" si="148"/>
        <v>0</v>
      </c>
      <c r="R421" s="148">
        <f t="shared" si="149"/>
        <v>0</v>
      </c>
      <c r="S421" s="137" t="str">
        <f t="shared" si="137"/>
        <v>Y</v>
      </c>
      <c r="T421" s="275">
        <f t="shared" si="130"/>
        <v>0</v>
      </c>
      <c r="U421" s="275">
        <f t="shared" si="131"/>
        <v>0</v>
      </c>
      <c r="V421" s="275">
        <f t="shared" si="131"/>
        <v>0</v>
      </c>
      <c r="W421" s="275">
        <f t="shared" si="131"/>
        <v>0</v>
      </c>
      <c r="X421" s="275">
        <f t="shared" si="131"/>
        <v>0</v>
      </c>
      <c r="Y421" s="275">
        <f t="shared" si="131"/>
        <v>0</v>
      </c>
      <c r="Z421" s="275">
        <f t="shared" si="131"/>
        <v>0</v>
      </c>
      <c r="AA421" s="275">
        <f t="shared" si="131"/>
        <v>0</v>
      </c>
      <c r="AB421" s="275">
        <f t="shared" si="131"/>
        <v>0</v>
      </c>
      <c r="AC421" s="275">
        <f t="shared" si="131"/>
        <v>0</v>
      </c>
      <c r="AD421" s="275">
        <f t="shared" si="131"/>
        <v>0</v>
      </c>
      <c r="AE421" s="276">
        <f t="shared" si="140"/>
        <v>0</v>
      </c>
    </row>
    <row r="422" spans="1:31">
      <c r="A422" s="133">
        <f t="shared" si="141"/>
        <v>406</v>
      </c>
      <c r="B422" s="134">
        <f t="shared" si="142"/>
        <v>33</v>
      </c>
      <c r="C422" s="134">
        <f t="shared" si="143"/>
        <v>10</v>
      </c>
      <c r="D422" s="135">
        <f t="shared" ca="1" si="144"/>
        <v>58593</v>
      </c>
      <c r="E422" s="150">
        <f t="shared" si="132"/>
        <v>0</v>
      </c>
      <c r="F422" s="150" t="str">
        <f t="shared" si="133"/>
        <v>Y</v>
      </c>
      <c r="G422" s="136">
        <f t="shared" si="134"/>
        <v>0</v>
      </c>
      <c r="H422" s="148">
        <f t="shared" si="138"/>
        <v>0</v>
      </c>
      <c r="I422" s="148">
        <f t="shared" si="145"/>
        <v>0</v>
      </c>
      <c r="J422" s="148">
        <f t="shared" ca="1" si="135"/>
        <v>0</v>
      </c>
      <c r="K422" s="148">
        <f t="shared" ca="1" si="146"/>
        <v>0</v>
      </c>
      <c r="L422" s="148">
        <f t="shared" si="147"/>
        <v>0</v>
      </c>
      <c r="M422" s="148">
        <f t="shared" si="136"/>
        <v>0</v>
      </c>
      <c r="N422" s="148">
        <f t="shared" si="139"/>
        <v>0</v>
      </c>
      <c r="O422" s="148"/>
      <c r="P422" s="148"/>
      <c r="Q422" s="148">
        <f t="shared" si="148"/>
        <v>0</v>
      </c>
      <c r="R422" s="148">
        <f t="shared" si="149"/>
        <v>0</v>
      </c>
      <c r="S422" s="137" t="str">
        <f t="shared" si="137"/>
        <v>Y</v>
      </c>
      <c r="T422" s="275">
        <f t="shared" si="130"/>
        <v>0</v>
      </c>
      <c r="U422" s="275">
        <f t="shared" si="131"/>
        <v>0</v>
      </c>
      <c r="V422" s="275">
        <f t="shared" si="131"/>
        <v>0</v>
      </c>
      <c r="W422" s="275">
        <f t="shared" si="131"/>
        <v>0</v>
      </c>
      <c r="X422" s="275">
        <f t="shared" si="131"/>
        <v>0</v>
      </c>
      <c r="Y422" s="275">
        <f t="shared" si="131"/>
        <v>0</v>
      </c>
      <c r="Z422" s="275">
        <f t="shared" si="131"/>
        <v>0</v>
      </c>
      <c r="AA422" s="275">
        <f t="shared" si="131"/>
        <v>0</v>
      </c>
      <c r="AB422" s="275">
        <f t="shared" si="131"/>
        <v>0</v>
      </c>
      <c r="AC422" s="275">
        <f t="shared" si="131"/>
        <v>0</v>
      </c>
      <c r="AD422" s="275">
        <f t="shared" si="131"/>
        <v>0</v>
      </c>
      <c r="AE422" s="276">
        <f t="shared" si="140"/>
        <v>0</v>
      </c>
    </row>
    <row r="423" spans="1:31">
      <c r="A423" s="133">
        <f t="shared" si="141"/>
        <v>407</v>
      </c>
      <c r="B423" s="134">
        <f t="shared" si="142"/>
        <v>33</v>
      </c>
      <c r="C423" s="134">
        <f t="shared" si="143"/>
        <v>11</v>
      </c>
      <c r="D423" s="135">
        <f t="shared" ca="1" si="144"/>
        <v>58623</v>
      </c>
      <c r="E423" s="150">
        <f t="shared" si="132"/>
        <v>0</v>
      </c>
      <c r="F423" s="150" t="str">
        <f t="shared" si="133"/>
        <v>Y</v>
      </c>
      <c r="G423" s="136">
        <f t="shared" si="134"/>
        <v>0</v>
      </c>
      <c r="H423" s="148">
        <f t="shared" si="138"/>
        <v>0</v>
      </c>
      <c r="I423" s="148">
        <f t="shared" si="145"/>
        <v>0</v>
      </c>
      <c r="J423" s="148">
        <f t="shared" ca="1" si="135"/>
        <v>0</v>
      </c>
      <c r="K423" s="148">
        <f t="shared" ca="1" si="146"/>
        <v>0</v>
      </c>
      <c r="L423" s="148">
        <f t="shared" si="147"/>
        <v>0</v>
      </c>
      <c r="M423" s="148">
        <f t="shared" si="136"/>
        <v>0</v>
      </c>
      <c r="N423" s="148">
        <f t="shared" si="139"/>
        <v>0</v>
      </c>
      <c r="O423" s="148"/>
      <c r="P423" s="148"/>
      <c r="Q423" s="148">
        <f t="shared" si="148"/>
        <v>0</v>
      </c>
      <c r="R423" s="148">
        <f t="shared" si="149"/>
        <v>0</v>
      </c>
      <c r="S423" s="137" t="str">
        <f t="shared" si="137"/>
        <v>Y</v>
      </c>
      <c r="T423" s="275">
        <f t="shared" si="130"/>
        <v>0</v>
      </c>
      <c r="U423" s="275">
        <f t="shared" si="131"/>
        <v>0</v>
      </c>
      <c r="V423" s="275">
        <f t="shared" si="131"/>
        <v>0</v>
      </c>
      <c r="W423" s="275">
        <f t="shared" si="131"/>
        <v>0</v>
      </c>
      <c r="X423" s="275">
        <f t="shared" si="131"/>
        <v>0</v>
      </c>
      <c r="Y423" s="275">
        <f t="shared" si="131"/>
        <v>0</v>
      </c>
      <c r="Z423" s="275">
        <f t="shared" si="131"/>
        <v>0</v>
      </c>
      <c r="AA423" s="275">
        <f t="shared" si="131"/>
        <v>0</v>
      </c>
      <c r="AB423" s="275">
        <f t="shared" si="131"/>
        <v>0</v>
      </c>
      <c r="AC423" s="275">
        <f t="shared" si="131"/>
        <v>0</v>
      </c>
      <c r="AD423" s="275">
        <f t="shared" si="131"/>
        <v>0</v>
      </c>
      <c r="AE423" s="276">
        <f t="shared" si="140"/>
        <v>0</v>
      </c>
    </row>
    <row r="424" spans="1:31">
      <c r="A424" s="133">
        <f t="shared" si="141"/>
        <v>408</v>
      </c>
      <c r="B424" s="134">
        <f t="shared" si="142"/>
        <v>33</v>
      </c>
      <c r="C424" s="134">
        <f t="shared" si="143"/>
        <v>12</v>
      </c>
      <c r="D424" s="135">
        <f t="shared" ca="1" si="144"/>
        <v>58654</v>
      </c>
      <c r="E424" s="150">
        <f t="shared" si="132"/>
        <v>0</v>
      </c>
      <c r="F424" s="150" t="str">
        <f t="shared" si="133"/>
        <v>Y</v>
      </c>
      <c r="G424" s="136">
        <f t="shared" si="134"/>
        <v>0</v>
      </c>
      <c r="H424" s="148">
        <f t="shared" si="138"/>
        <v>0</v>
      </c>
      <c r="I424" s="148">
        <f t="shared" si="145"/>
        <v>0</v>
      </c>
      <c r="J424" s="148">
        <f t="shared" ca="1" si="135"/>
        <v>0</v>
      </c>
      <c r="K424" s="148">
        <f t="shared" ca="1" si="146"/>
        <v>0</v>
      </c>
      <c r="L424" s="148">
        <f t="shared" si="147"/>
        <v>0</v>
      </c>
      <c r="M424" s="148">
        <f t="shared" si="136"/>
        <v>0</v>
      </c>
      <c r="N424" s="148">
        <f t="shared" si="139"/>
        <v>0</v>
      </c>
      <c r="O424" s="148"/>
      <c r="P424" s="148"/>
      <c r="Q424" s="148">
        <f t="shared" si="148"/>
        <v>0</v>
      </c>
      <c r="R424" s="148">
        <f t="shared" si="149"/>
        <v>0</v>
      </c>
      <c r="S424" s="137" t="str">
        <f t="shared" si="137"/>
        <v>Y</v>
      </c>
      <c r="T424" s="275">
        <f t="shared" si="130"/>
        <v>0</v>
      </c>
      <c r="U424" s="275">
        <f t="shared" si="131"/>
        <v>0</v>
      </c>
      <c r="V424" s="275">
        <f t="shared" si="131"/>
        <v>0</v>
      </c>
      <c r="W424" s="275">
        <f t="shared" si="131"/>
        <v>0</v>
      </c>
      <c r="X424" s="275">
        <f t="shared" si="131"/>
        <v>0</v>
      </c>
      <c r="Y424" s="275">
        <f t="shared" si="131"/>
        <v>0</v>
      </c>
      <c r="Z424" s="275">
        <f t="shared" si="131"/>
        <v>0</v>
      </c>
      <c r="AA424" s="275">
        <f t="shared" si="131"/>
        <v>0</v>
      </c>
      <c r="AB424" s="275">
        <f t="shared" si="131"/>
        <v>0</v>
      </c>
      <c r="AC424" s="275">
        <f t="shared" si="131"/>
        <v>0</v>
      </c>
      <c r="AD424" s="275">
        <f t="shared" si="131"/>
        <v>0</v>
      </c>
      <c r="AE424" s="276">
        <f t="shared" si="140"/>
        <v>0</v>
      </c>
    </row>
    <row r="425" spans="1:31">
      <c r="A425" s="133">
        <f t="shared" si="141"/>
        <v>409</v>
      </c>
      <c r="B425" s="134">
        <f t="shared" si="142"/>
        <v>34</v>
      </c>
      <c r="C425" s="134">
        <f t="shared" si="143"/>
        <v>1</v>
      </c>
      <c r="D425" s="135">
        <f t="shared" ca="1" si="144"/>
        <v>58685</v>
      </c>
      <c r="E425" s="150">
        <f t="shared" si="132"/>
        <v>0</v>
      </c>
      <c r="F425" s="150" t="str">
        <f t="shared" si="133"/>
        <v>Y</v>
      </c>
      <c r="G425" s="136">
        <f t="shared" si="134"/>
        <v>0</v>
      </c>
      <c r="H425" s="148">
        <f t="shared" si="138"/>
        <v>0</v>
      </c>
      <c r="I425" s="148">
        <f t="shared" si="145"/>
        <v>0</v>
      </c>
      <c r="J425" s="148">
        <f t="shared" ca="1" si="135"/>
        <v>0</v>
      </c>
      <c r="K425" s="148">
        <f t="shared" ca="1" si="146"/>
        <v>0</v>
      </c>
      <c r="L425" s="148">
        <f t="shared" si="147"/>
        <v>0</v>
      </c>
      <c r="M425" s="148">
        <f t="shared" si="136"/>
        <v>0</v>
      </c>
      <c r="N425" s="148">
        <f t="shared" si="139"/>
        <v>0</v>
      </c>
      <c r="O425" s="148"/>
      <c r="P425" s="148"/>
      <c r="Q425" s="148">
        <f t="shared" si="148"/>
        <v>0</v>
      </c>
      <c r="R425" s="148">
        <f t="shared" si="149"/>
        <v>0</v>
      </c>
      <c r="S425" s="137" t="str">
        <f t="shared" si="137"/>
        <v>Y</v>
      </c>
      <c r="T425" s="275">
        <f t="shared" si="130"/>
        <v>0</v>
      </c>
      <c r="U425" s="275">
        <f t="shared" si="131"/>
        <v>0</v>
      </c>
      <c r="V425" s="275">
        <f t="shared" si="131"/>
        <v>0</v>
      </c>
      <c r="W425" s="275">
        <f t="shared" si="131"/>
        <v>0</v>
      </c>
      <c r="X425" s="275">
        <f t="shared" si="131"/>
        <v>0</v>
      </c>
      <c r="Y425" s="275">
        <f t="shared" si="131"/>
        <v>0</v>
      </c>
      <c r="Z425" s="275">
        <f t="shared" si="131"/>
        <v>0</v>
      </c>
      <c r="AA425" s="275">
        <f t="shared" si="131"/>
        <v>0</v>
      </c>
      <c r="AB425" s="275">
        <f t="shared" si="131"/>
        <v>0</v>
      </c>
      <c r="AC425" s="275">
        <f t="shared" si="131"/>
        <v>0</v>
      </c>
      <c r="AD425" s="275">
        <f t="shared" si="131"/>
        <v>0</v>
      </c>
      <c r="AE425" s="276">
        <f t="shared" si="140"/>
        <v>0</v>
      </c>
    </row>
    <row r="426" spans="1:31">
      <c r="A426" s="133">
        <f t="shared" si="141"/>
        <v>410</v>
      </c>
      <c r="B426" s="134">
        <f t="shared" si="142"/>
        <v>34</v>
      </c>
      <c r="C426" s="134">
        <f t="shared" si="143"/>
        <v>2</v>
      </c>
      <c r="D426" s="135">
        <f t="shared" ca="1" si="144"/>
        <v>58715</v>
      </c>
      <c r="E426" s="150">
        <f t="shared" si="132"/>
        <v>0</v>
      </c>
      <c r="F426" s="150" t="str">
        <f t="shared" si="133"/>
        <v>Y</v>
      </c>
      <c r="G426" s="136">
        <f t="shared" si="134"/>
        <v>0</v>
      </c>
      <c r="H426" s="148">
        <f t="shared" si="138"/>
        <v>0</v>
      </c>
      <c r="I426" s="148">
        <f t="shared" si="145"/>
        <v>0</v>
      </c>
      <c r="J426" s="148">
        <f t="shared" ca="1" si="135"/>
        <v>0</v>
      </c>
      <c r="K426" s="148">
        <f t="shared" ca="1" si="146"/>
        <v>0</v>
      </c>
      <c r="L426" s="148">
        <f t="shared" si="147"/>
        <v>0</v>
      </c>
      <c r="M426" s="148">
        <f t="shared" si="136"/>
        <v>0</v>
      </c>
      <c r="N426" s="148">
        <f t="shared" si="139"/>
        <v>0</v>
      </c>
      <c r="O426" s="148"/>
      <c r="P426" s="148"/>
      <c r="Q426" s="148">
        <f t="shared" si="148"/>
        <v>0</v>
      </c>
      <c r="R426" s="148">
        <f t="shared" si="149"/>
        <v>0</v>
      </c>
      <c r="S426" s="137" t="str">
        <f t="shared" si="137"/>
        <v>Y</v>
      </c>
      <c r="T426" s="275">
        <f t="shared" si="130"/>
        <v>0</v>
      </c>
      <c r="U426" s="275">
        <f t="shared" si="131"/>
        <v>0</v>
      </c>
      <c r="V426" s="275">
        <f t="shared" ref="U426:AD451" si="150">MAX(0,MIN(MAX(0,$M426),V$7)-V$6)</f>
        <v>0</v>
      </c>
      <c r="W426" s="275">
        <f t="shared" si="150"/>
        <v>0</v>
      </c>
      <c r="X426" s="275">
        <f t="shared" si="150"/>
        <v>0</v>
      </c>
      <c r="Y426" s="275">
        <f t="shared" si="150"/>
        <v>0</v>
      </c>
      <c r="Z426" s="275">
        <f t="shared" si="150"/>
        <v>0</v>
      </c>
      <c r="AA426" s="275">
        <f t="shared" si="150"/>
        <v>0</v>
      </c>
      <c r="AB426" s="275">
        <f t="shared" si="150"/>
        <v>0</v>
      </c>
      <c r="AC426" s="275">
        <f t="shared" si="150"/>
        <v>0</v>
      </c>
      <c r="AD426" s="275">
        <f t="shared" si="150"/>
        <v>0</v>
      </c>
      <c r="AE426" s="276">
        <f t="shared" si="140"/>
        <v>0</v>
      </c>
    </row>
    <row r="427" spans="1:31">
      <c r="A427" s="133">
        <f t="shared" si="141"/>
        <v>411</v>
      </c>
      <c r="B427" s="134">
        <f t="shared" si="142"/>
        <v>34</v>
      </c>
      <c r="C427" s="134">
        <f t="shared" si="143"/>
        <v>3</v>
      </c>
      <c r="D427" s="135">
        <f t="shared" ca="1" si="144"/>
        <v>58746</v>
      </c>
      <c r="E427" s="150">
        <f t="shared" si="132"/>
        <v>0</v>
      </c>
      <c r="F427" s="150" t="str">
        <f t="shared" si="133"/>
        <v>Y</v>
      </c>
      <c r="G427" s="136">
        <f t="shared" si="134"/>
        <v>0</v>
      </c>
      <c r="H427" s="148">
        <f t="shared" si="138"/>
        <v>0</v>
      </c>
      <c r="I427" s="148">
        <f t="shared" si="145"/>
        <v>0</v>
      </c>
      <c r="J427" s="148">
        <f t="shared" ca="1" si="135"/>
        <v>0</v>
      </c>
      <c r="K427" s="148">
        <f t="shared" ca="1" si="146"/>
        <v>0</v>
      </c>
      <c r="L427" s="148">
        <f t="shared" si="147"/>
        <v>0</v>
      </c>
      <c r="M427" s="148">
        <f t="shared" si="136"/>
        <v>0</v>
      </c>
      <c r="N427" s="148">
        <f t="shared" si="139"/>
        <v>0</v>
      </c>
      <c r="O427" s="148"/>
      <c r="P427" s="148"/>
      <c r="Q427" s="148">
        <f t="shared" si="148"/>
        <v>0</v>
      </c>
      <c r="R427" s="148">
        <f t="shared" si="149"/>
        <v>0</v>
      </c>
      <c r="S427" s="137" t="str">
        <f t="shared" si="137"/>
        <v>Y</v>
      </c>
      <c r="T427" s="275">
        <f t="shared" si="130"/>
        <v>0</v>
      </c>
      <c r="U427" s="275">
        <f t="shared" si="150"/>
        <v>0</v>
      </c>
      <c r="V427" s="275">
        <f t="shared" si="150"/>
        <v>0</v>
      </c>
      <c r="W427" s="275">
        <f t="shared" si="150"/>
        <v>0</v>
      </c>
      <c r="X427" s="275">
        <f t="shared" si="150"/>
        <v>0</v>
      </c>
      <c r="Y427" s="275">
        <f t="shared" si="150"/>
        <v>0</v>
      </c>
      <c r="Z427" s="275">
        <f t="shared" si="150"/>
        <v>0</v>
      </c>
      <c r="AA427" s="275">
        <f t="shared" si="150"/>
        <v>0</v>
      </c>
      <c r="AB427" s="275">
        <f t="shared" si="150"/>
        <v>0</v>
      </c>
      <c r="AC427" s="275">
        <f t="shared" si="150"/>
        <v>0</v>
      </c>
      <c r="AD427" s="275">
        <f t="shared" si="150"/>
        <v>0</v>
      </c>
      <c r="AE427" s="276">
        <f t="shared" si="140"/>
        <v>0</v>
      </c>
    </row>
    <row r="428" spans="1:31">
      <c r="A428" s="133">
        <f t="shared" si="141"/>
        <v>412</v>
      </c>
      <c r="B428" s="134">
        <f t="shared" si="142"/>
        <v>34</v>
      </c>
      <c r="C428" s="134">
        <f t="shared" si="143"/>
        <v>4</v>
      </c>
      <c r="D428" s="135">
        <f t="shared" ca="1" si="144"/>
        <v>58776</v>
      </c>
      <c r="E428" s="150">
        <f t="shared" si="132"/>
        <v>0</v>
      </c>
      <c r="F428" s="150" t="str">
        <f t="shared" si="133"/>
        <v>Y</v>
      </c>
      <c r="G428" s="136">
        <f t="shared" si="134"/>
        <v>0</v>
      </c>
      <c r="H428" s="148">
        <f t="shared" si="138"/>
        <v>0</v>
      </c>
      <c r="I428" s="148">
        <f t="shared" si="145"/>
        <v>0</v>
      </c>
      <c r="J428" s="148">
        <f t="shared" ca="1" si="135"/>
        <v>0</v>
      </c>
      <c r="K428" s="148">
        <f t="shared" ca="1" si="146"/>
        <v>0</v>
      </c>
      <c r="L428" s="148">
        <f t="shared" si="147"/>
        <v>0</v>
      </c>
      <c r="M428" s="148">
        <f t="shared" si="136"/>
        <v>0</v>
      </c>
      <c r="N428" s="148">
        <f t="shared" si="139"/>
        <v>0</v>
      </c>
      <c r="O428" s="148"/>
      <c r="P428" s="148"/>
      <c r="Q428" s="148">
        <f t="shared" si="148"/>
        <v>0</v>
      </c>
      <c r="R428" s="148">
        <f t="shared" si="149"/>
        <v>0</v>
      </c>
      <c r="S428" s="137" t="str">
        <f t="shared" si="137"/>
        <v>Y</v>
      </c>
      <c r="T428" s="275">
        <f t="shared" si="130"/>
        <v>0</v>
      </c>
      <c r="U428" s="275">
        <f t="shared" si="150"/>
        <v>0</v>
      </c>
      <c r="V428" s="275">
        <f t="shared" si="150"/>
        <v>0</v>
      </c>
      <c r="W428" s="275">
        <f t="shared" si="150"/>
        <v>0</v>
      </c>
      <c r="X428" s="275">
        <f t="shared" si="150"/>
        <v>0</v>
      </c>
      <c r="Y428" s="275">
        <f t="shared" si="150"/>
        <v>0</v>
      </c>
      <c r="Z428" s="275">
        <f t="shared" si="150"/>
        <v>0</v>
      </c>
      <c r="AA428" s="275">
        <f t="shared" si="150"/>
        <v>0</v>
      </c>
      <c r="AB428" s="275">
        <f t="shared" si="150"/>
        <v>0</v>
      </c>
      <c r="AC428" s="275">
        <f t="shared" si="150"/>
        <v>0</v>
      </c>
      <c r="AD428" s="275">
        <f t="shared" si="150"/>
        <v>0</v>
      </c>
      <c r="AE428" s="276">
        <f t="shared" si="140"/>
        <v>0</v>
      </c>
    </row>
    <row r="429" spans="1:31">
      <c r="A429" s="133">
        <f t="shared" si="141"/>
        <v>413</v>
      </c>
      <c r="B429" s="134">
        <f t="shared" si="142"/>
        <v>34</v>
      </c>
      <c r="C429" s="134">
        <f t="shared" si="143"/>
        <v>5</v>
      </c>
      <c r="D429" s="135">
        <f t="shared" ca="1" si="144"/>
        <v>58807</v>
      </c>
      <c r="E429" s="150">
        <f t="shared" si="132"/>
        <v>0</v>
      </c>
      <c r="F429" s="150" t="str">
        <f t="shared" si="133"/>
        <v>Y</v>
      </c>
      <c r="G429" s="136">
        <f t="shared" si="134"/>
        <v>0</v>
      </c>
      <c r="H429" s="148">
        <f t="shared" si="138"/>
        <v>0</v>
      </c>
      <c r="I429" s="148">
        <f t="shared" si="145"/>
        <v>0</v>
      </c>
      <c r="J429" s="148">
        <f t="shared" ca="1" si="135"/>
        <v>0</v>
      </c>
      <c r="K429" s="148">
        <f t="shared" ca="1" si="146"/>
        <v>0</v>
      </c>
      <c r="L429" s="148">
        <f t="shared" si="147"/>
        <v>0</v>
      </c>
      <c r="M429" s="148">
        <f t="shared" si="136"/>
        <v>0</v>
      </c>
      <c r="N429" s="148">
        <f t="shared" si="139"/>
        <v>0</v>
      </c>
      <c r="O429" s="148"/>
      <c r="P429" s="148"/>
      <c r="Q429" s="148">
        <f t="shared" si="148"/>
        <v>0</v>
      </c>
      <c r="R429" s="148">
        <f t="shared" si="149"/>
        <v>0</v>
      </c>
      <c r="S429" s="137" t="str">
        <f t="shared" si="137"/>
        <v>Y</v>
      </c>
      <c r="T429" s="275">
        <f t="shared" si="130"/>
        <v>0</v>
      </c>
      <c r="U429" s="275">
        <f t="shared" si="150"/>
        <v>0</v>
      </c>
      <c r="V429" s="275">
        <f t="shared" si="150"/>
        <v>0</v>
      </c>
      <c r="W429" s="275">
        <f t="shared" si="150"/>
        <v>0</v>
      </c>
      <c r="X429" s="275">
        <f t="shared" si="150"/>
        <v>0</v>
      </c>
      <c r="Y429" s="275">
        <f t="shared" si="150"/>
        <v>0</v>
      </c>
      <c r="Z429" s="275">
        <f t="shared" si="150"/>
        <v>0</v>
      </c>
      <c r="AA429" s="275">
        <f t="shared" si="150"/>
        <v>0</v>
      </c>
      <c r="AB429" s="275">
        <f t="shared" si="150"/>
        <v>0</v>
      </c>
      <c r="AC429" s="275">
        <f t="shared" si="150"/>
        <v>0</v>
      </c>
      <c r="AD429" s="275">
        <f t="shared" si="150"/>
        <v>0</v>
      </c>
      <c r="AE429" s="276">
        <f t="shared" si="140"/>
        <v>0</v>
      </c>
    </row>
    <row r="430" spans="1:31">
      <c r="A430" s="133">
        <f t="shared" si="141"/>
        <v>414</v>
      </c>
      <c r="B430" s="134">
        <f t="shared" si="142"/>
        <v>34</v>
      </c>
      <c r="C430" s="134">
        <f t="shared" si="143"/>
        <v>6</v>
      </c>
      <c r="D430" s="135">
        <f t="shared" ca="1" si="144"/>
        <v>58838</v>
      </c>
      <c r="E430" s="150">
        <f t="shared" si="132"/>
        <v>0</v>
      </c>
      <c r="F430" s="150" t="str">
        <f t="shared" si="133"/>
        <v>Y</v>
      </c>
      <c r="G430" s="136">
        <f t="shared" si="134"/>
        <v>0</v>
      </c>
      <c r="H430" s="148">
        <f t="shared" si="138"/>
        <v>0</v>
      </c>
      <c r="I430" s="148">
        <f t="shared" si="145"/>
        <v>0</v>
      </c>
      <c r="J430" s="148">
        <f t="shared" ca="1" si="135"/>
        <v>0</v>
      </c>
      <c r="K430" s="148">
        <f t="shared" ca="1" si="146"/>
        <v>0</v>
      </c>
      <c r="L430" s="148">
        <f t="shared" si="147"/>
        <v>0</v>
      </c>
      <c r="M430" s="148">
        <f t="shared" si="136"/>
        <v>0</v>
      </c>
      <c r="N430" s="148">
        <f t="shared" si="139"/>
        <v>0</v>
      </c>
      <c r="O430" s="148"/>
      <c r="P430" s="148"/>
      <c r="Q430" s="148">
        <f t="shared" si="148"/>
        <v>0</v>
      </c>
      <c r="R430" s="148">
        <f t="shared" si="149"/>
        <v>0</v>
      </c>
      <c r="S430" s="137" t="str">
        <f t="shared" si="137"/>
        <v>Y</v>
      </c>
      <c r="T430" s="275">
        <f t="shared" si="130"/>
        <v>0</v>
      </c>
      <c r="U430" s="275">
        <f t="shared" si="150"/>
        <v>0</v>
      </c>
      <c r="V430" s="275">
        <f t="shared" si="150"/>
        <v>0</v>
      </c>
      <c r="W430" s="275">
        <f t="shared" si="150"/>
        <v>0</v>
      </c>
      <c r="X430" s="275">
        <f t="shared" si="150"/>
        <v>0</v>
      </c>
      <c r="Y430" s="275">
        <f t="shared" si="150"/>
        <v>0</v>
      </c>
      <c r="Z430" s="275">
        <f t="shared" si="150"/>
        <v>0</v>
      </c>
      <c r="AA430" s="275">
        <f t="shared" si="150"/>
        <v>0</v>
      </c>
      <c r="AB430" s="275">
        <f t="shared" si="150"/>
        <v>0</v>
      </c>
      <c r="AC430" s="275">
        <f t="shared" si="150"/>
        <v>0</v>
      </c>
      <c r="AD430" s="275">
        <f t="shared" si="150"/>
        <v>0</v>
      </c>
      <c r="AE430" s="276">
        <f t="shared" si="140"/>
        <v>0</v>
      </c>
    </row>
    <row r="431" spans="1:31">
      <c r="A431" s="133">
        <f t="shared" si="141"/>
        <v>415</v>
      </c>
      <c r="B431" s="134">
        <f t="shared" si="142"/>
        <v>34</v>
      </c>
      <c r="C431" s="134">
        <f t="shared" si="143"/>
        <v>7</v>
      </c>
      <c r="D431" s="135">
        <f t="shared" ca="1" si="144"/>
        <v>58866</v>
      </c>
      <c r="E431" s="150">
        <f t="shared" si="132"/>
        <v>0</v>
      </c>
      <c r="F431" s="150" t="str">
        <f t="shared" si="133"/>
        <v>Y</v>
      </c>
      <c r="G431" s="136">
        <f t="shared" si="134"/>
        <v>0</v>
      </c>
      <c r="H431" s="148">
        <f t="shared" si="138"/>
        <v>0</v>
      </c>
      <c r="I431" s="148">
        <f t="shared" si="145"/>
        <v>0</v>
      </c>
      <c r="J431" s="148">
        <f t="shared" ca="1" si="135"/>
        <v>0</v>
      </c>
      <c r="K431" s="148">
        <f t="shared" ca="1" si="146"/>
        <v>0</v>
      </c>
      <c r="L431" s="148">
        <f t="shared" si="147"/>
        <v>0</v>
      </c>
      <c r="M431" s="148">
        <f t="shared" si="136"/>
        <v>0</v>
      </c>
      <c r="N431" s="148">
        <f t="shared" si="139"/>
        <v>0</v>
      </c>
      <c r="O431" s="148"/>
      <c r="P431" s="148"/>
      <c r="Q431" s="148">
        <f t="shared" si="148"/>
        <v>0</v>
      </c>
      <c r="R431" s="148">
        <f t="shared" si="149"/>
        <v>0</v>
      </c>
      <c r="S431" s="137" t="str">
        <f t="shared" si="137"/>
        <v>Y</v>
      </c>
      <c r="T431" s="275">
        <f t="shared" si="130"/>
        <v>0</v>
      </c>
      <c r="U431" s="275">
        <f t="shared" si="150"/>
        <v>0</v>
      </c>
      <c r="V431" s="275">
        <f t="shared" si="150"/>
        <v>0</v>
      </c>
      <c r="W431" s="275">
        <f t="shared" si="150"/>
        <v>0</v>
      </c>
      <c r="X431" s="275">
        <f t="shared" si="150"/>
        <v>0</v>
      </c>
      <c r="Y431" s="275">
        <f t="shared" si="150"/>
        <v>0</v>
      </c>
      <c r="Z431" s="275">
        <f t="shared" si="150"/>
        <v>0</v>
      </c>
      <c r="AA431" s="275">
        <f t="shared" si="150"/>
        <v>0</v>
      </c>
      <c r="AB431" s="275">
        <f t="shared" si="150"/>
        <v>0</v>
      </c>
      <c r="AC431" s="275">
        <f t="shared" si="150"/>
        <v>0</v>
      </c>
      <c r="AD431" s="275">
        <f t="shared" si="150"/>
        <v>0</v>
      </c>
      <c r="AE431" s="276">
        <f t="shared" si="140"/>
        <v>0</v>
      </c>
    </row>
    <row r="432" spans="1:31">
      <c r="A432" s="133">
        <f t="shared" si="141"/>
        <v>416</v>
      </c>
      <c r="B432" s="134">
        <f t="shared" si="142"/>
        <v>34</v>
      </c>
      <c r="C432" s="134">
        <f t="shared" si="143"/>
        <v>8</v>
      </c>
      <c r="D432" s="135">
        <f t="shared" ca="1" si="144"/>
        <v>58897</v>
      </c>
      <c r="E432" s="150">
        <f t="shared" si="132"/>
        <v>0</v>
      </c>
      <c r="F432" s="150" t="str">
        <f t="shared" si="133"/>
        <v>Y</v>
      </c>
      <c r="G432" s="136">
        <f t="shared" si="134"/>
        <v>0</v>
      </c>
      <c r="H432" s="148">
        <f t="shared" si="138"/>
        <v>0</v>
      </c>
      <c r="I432" s="148">
        <f t="shared" si="145"/>
        <v>0</v>
      </c>
      <c r="J432" s="148">
        <f t="shared" ca="1" si="135"/>
        <v>0</v>
      </c>
      <c r="K432" s="148">
        <f t="shared" ca="1" si="146"/>
        <v>0</v>
      </c>
      <c r="L432" s="148">
        <f t="shared" si="147"/>
        <v>0</v>
      </c>
      <c r="M432" s="148">
        <f t="shared" si="136"/>
        <v>0</v>
      </c>
      <c r="N432" s="148">
        <f t="shared" si="139"/>
        <v>0</v>
      </c>
      <c r="O432" s="148"/>
      <c r="P432" s="148"/>
      <c r="Q432" s="148">
        <f t="shared" si="148"/>
        <v>0</v>
      </c>
      <c r="R432" s="148">
        <f t="shared" si="149"/>
        <v>0</v>
      </c>
      <c r="S432" s="137" t="str">
        <f t="shared" si="137"/>
        <v>Y</v>
      </c>
      <c r="T432" s="275">
        <f t="shared" si="130"/>
        <v>0</v>
      </c>
      <c r="U432" s="275">
        <f t="shared" si="150"/>
        <v>0</v>
      </c>
      <c r="V432" s="275">
        <f t="shared" si="150"/>
        <v>0</v>
      </c>
      <c r="W432" s="275">
        <f t="shared" si="150"/>
        <v>0</v>
      </c>
      <c r="X432" s="275">
        <f t="shared" si="150"/>
        <v>0</v>
      </c>
      <c r="Y432" s="275">
        <f t="shared" si="150"/>
        <v>0</v>
      </c>
      <c r="Z432" s="275">
        <f t="shared" si="150"/>
        <v>0</v>
      </c>
      <c r="AA432" s="275">
        <f t="shared" si="150"/>
        <v>0</v>
      </c>
      <c r="AB432" s="275">
        <f t="shared" si="150"/>
        <v>0</v>
      </c>
      <c r="AC432" s="275">
        <f t="shared" si="150"/>
        <v>0</v>
      </c>
      <c r="AD432" s="275">
        <f t="shared" si="150"/>
        <v>0</v>
      </c>
      <c r="AE432" s="276">
        <f t="shared" si="140"/>
        <v>0</v>
      </c>
    </row>
    <row r="433" spans="1:31">
      <c r="A433" s="133">
        <f t="shared" si="141"/>
        <v>417</v>
      </c>
      <c r="B433" s="134">
        <f t="shared" si="142"/>
        <v>34</v>
      </c>
      <c r="C433" s="134">
        <f t="shared" si="143"/>
        <v>9</v>
      </c>
      <c r="D433" s="135">
        <f t="shared" ca="1" si="144"/>
        <v>58927</v>
      </c>
      <c r="E433" s="150">
        <f t="shared" si="132"/>
        <v>0</v>
      </c>
      <c r="F433" s="150" t="str">
        <f t="shared" si="133"/>
        <v>Y</v>
      </c>
      <c r="G433" s="136">
        <f t="shared" si="134"/>
        <v>0</v>
      </c>
      <c r="H433" s="148">
        <f t="shared" si="138"/>
        <v>0</v>
      </c>
      <c r="I433" s="148">
        <f t="shared" si="145"/>
        <v>0</v>
      </c>
      <c r="J433" s="148">
        <f t="shared" ca="1" si="135"/>
        <v>0</v>
      </c>
      <c r="K433" s="148">
        <f t="shared" ca="1" si="146"/>
        <v>0</v>
      </c>
      <c r="L433" s="148">
        <f t="shared" si="147"/>
        <v>0</v>
      </c>
      <c r="M433" s="148">
        <f t="shared" si="136"/>
        <v>0</v>
      </c>
      <c r="N433" s="148">
        <f t="shared" si="139"/>
        <v>0</v>
      </c>
      <c r="O433" s="148"/>
      <c r="P433" s="148"/>
      <c r="Q433" s="148">
        <f t="shared" si="148"/>
        <v>0</v>
      </c>
      <c r="R433" s="148">
        <f t="shared" si="149"/>
        <v>0</v>
      </c>
      <c r="S433" s="137" t="str">
        <f t="shared" si="137"/>
        <v>Y</v>
      </c>
      <c r="T433" s="275">
        <f t="shared" si="130"/>
        <v>0</v>
      </c>
      <c r="U433" s="275">
        <f t="shared" si="150"/>
        <v>0</v>
      </c>
      <c r="V433" s="275">
        <f t="shared" si="150"/>
        <v>0</v>
      </c>
      <c r="W433" s="275">
        <f t="shared" si="150"/>
        <v>0</v>
      </c>
      <c r="X433" s="275">
        <f t="shared" si="150"/>
        <v>0</v>
      </c>
      <c r="Y433" s="275">
        <f t="shared" si="150"/>
        <v>0</v>
      </c>
      <c r="Z433" s="275">
        <f t="shared" si="150"/>
        <v>0</v>
      </c>
      <c r="AA433" s="275">
        <f t="shared" si="150"/>
        <v>0</v>
      </c>
      <c r="AB433" s="275">
        <f t="shared" si="150"/>
        <v>0</v>
      </c>
      <c r="AC433" s="275">
        <f t="shared" si="150"/>
        <v>0</v>
      </c>
      <c r="AD433" s="275">
        <f t="shared" si="150"/>
        <v>0</v>
      </c>
      <c r="AE433" s="276">
        <f t="shared" si="140"/>
        <v>0</v>
      </c>
    </row>
    <row r="434" spans="1:31">
      <c r="A434" s="133">
        <f t="shared" si="141"/>
        <v>418</v>
      </c>
      <c r="B434" s="134">
        <f t="shared" si="142"/>
        <v>34</v>
      </c>
      <c r="C434" s="134">
        <f t="shared" si="143"/>
        <v>10</v>
      </c>
      <c r="D434" s="135">
        <f t="shared" ca="1" si="144"/>
        <v>58958</v>
      </c>
      <c r="E434" s="150">
        <f t="shared" si="132"/>
        <v>0</v>
      </c>
      <c r="F434" s="150" t="str">
        <f t="shared" si="133"/>
        <v>Y</v>
      </c>
      <c r="G434" s="136">
        <f t="shared" si="134"/>
        <v>0</v>
      </c>
      <c r="H434" s="148">
        <f t="shared" si="138"/>
        <v>0</v>
      </c>
      <c r="I434" s="148">
        <f t="shared" si="145"/>
        <v>0</v>
      </c>
      <c r="J434" s="148">
        <f t="shared" ca="1" si="135"/>
        <v>0</v>
      </c>
      <c r="K434" s="148">
        <f t="shared" ca="1" si="146"/>
        <v>0</v>
      </c>
      <c r="L434" s="148">
        <f t="shared" si="147"/>
        <v>0</v>
      </c>
      <c r="M434" s="148">
        <f t="shared" si="136"/>
        <v>0</v>
      </c>
      <c r="N434" s="148">
        <f t="shared" si="139"/>
        <v>0</v>
      </c>
      <c r="O434" s="148"/>
      <c r="P434" s="148"/>
      <c r="Q434" s="148">
        <f t="shared" si="148"/>
        <v>0</v>
      </c>
      <c r="R434" s="148">
        <f t="shared" si="149"/>
        <v>0</v>
      </c>
      <c r="S434" s="137" t="str">
        <f t="shared" si="137"/>
        <v>Y</v>
      </c>
      <c r="T434" s="275">
        <f t="shared" si="130"/>
        <v>0</v>
      </c>
      <c r="U434" s="275">
        <f t="shared" si="150"/>
        <v>0</v>
      </c>
      <c r="V434" s="275">
        <f t="shared" si="150"/>
        <v>0</v>
      </c>
      <c r="W434" s="275">
        <f t="shared" si="150"/>
        <v>0</v>
      </c>
      <c r="X434" s="275">
        <f t="shared" si="150"/>
        <v>0</v>
      </c>
      <c r="Y434" s="275">
        <f t="shared" si="150"/>
        <v>0</v>
      </c>
      <c r="Z434" s="275">
        <f t="shared" si="150"/>
        <v>0</v>
      </c>
      <c r="AA434" s="275">
        <f t="shared" si="150"/>
        <v>0</v>
      </c>
      <c r="AB434" s="275">
        <f t="shared" si="150"/>
        <v>0</v>
      </c>
      <c r="AC434" s="275">
        <f t="shared" si="150"/>
        <v>0</v>
      </c>
      <c r="AD434" s="275">
        <f t="shared" si="150"/>
        <v>0</v>
      </c>
      <c r="AE434" s="276">
        <f t="shared" si="140"/>
        <v>0</v>
      </c>
    </row>
    <row r="435" spans="1:31">
      <c r="A435" s="133">
        <f t="shared" si="141"/>
        <v>419</v>
      </c>
      <c r="B435" s="134">
        <f t="shared" si="142"/>
        <v>34</v>
      </c>
      <c r="C435" s="134">
        <f t="shared" si="143"/>
        <v>11</v>
      </c>
      <c r="D435" s="135">
        <f t="shared" ca="1" si="144"/>
        <v>58988</v>
      </c>
      <c r="E435" s="150">
        <f t="shared" si="132"/>
        <v>0</v>
      </c>
      <c r="F435" s="150" t="str">
        <f t="shared" si="133"/>
        <v>Y</v>
      </c>
      <c r="G435" s="136">
        <f t="shared" si="134"/>
        <v>0</v>
      </c>
      <c r="H435" s="148">
        <f t="shared" si="138"/>
        <v>0</v>
      </c>
      <c r="I435" s="148">
        <f t="shared" si="145"/>
        <v>0</v>
      </c>
      <c r="J435" s="148">
        <f t="shared" ca="1" si="135"/>
        <v>0</v>
      </c>
      <c r="K435" s="148">
        <f t="shared" ca="1" si="146"/>
        <v>0</v>
      </c>
      <c r="L435" s="148">
        <f t="shared" si="147"/>
        <v>0</v>
      </c>
      <c r="M435" s="148">
        <f t="shared" si="136"/>
        <v>0</v>
      </c>
      <c r="N435" s="148">
        <f t="shared" si="139"/>
        <v>0</v>
      </c>
      <c r="O435" s="148"/>
      <c r="P435" s="148"/>
      <c r="Q435" s="148">
        <f t="shared" si="148"/>
        <v>0</v>
      </c>
      <c r="R435" s="148">
        <f t="shared" si="149"/>
        <v>0</v>
      </c>
      <c r="S435" s="137" t="str">
        <f t="shared" si="137"/>
        <v>Y</v>
      </c>
      <c r="T435" s="275">
        <f t="shared" si="130"/>
        <v>0</v>
      </c>
      <c r="U435" s="275">
        <f t="shared" si="150"/>
        <v>0</v>
      </c>
      <c r="V435" s="275">
        <f t="shared" si="150"/>
        <v>0</v>
      </c>
      <c r="W435" s="275">
        <f t="shared" si="150"/>
        <v>0</v>
      </c>
      <c r="X435" s="275">
        <f t="shared" si="150"/>
        <v>0</v>
      </c>
      <c r="Y435" s="275">
        <f t="shared" si="150"/>
        <v>0</v>
      </c>
      <c r="Z435" s="275">
        <f t="shared" si="150"/>
        <v>0</v>
      </c>
      <c r="AA435" s="275">
        <f t="shared" si="150"/>
        <v>0</v>
      </c>
      <c r="AB435" s="275">
        <f t="shared" si="150"/>
        <v>0</v>
      </c>
      <c r="AC435" s="275">
        <f t="shared" si="150"/>
        <v>0</v>
      </c>
      <c r="AD435" s="275">
        <f t="shared" si="150"/>
        <v>0</v>
      </c>
      <c r="AE435" s="276">
        <f t="shared" si="140"/>
        <v>0</v>
      </c>
    </row>
    <row r="436" spans="1:31">
      <c r="A436" s="133">
        <f t="shared" si="141"/>
        <v>420</v>
      </c>
      <c r="B436" s="134">
        <f t="shared" si="142"/>
        <v>34</v>
      </c>
      <c r="C436" s="134">
        <f t="shared" si="143"/>
        <v>12</v>
      </c>
      <c r="D436" s="135">
        <f t="shared" ca="1" si="144"/>
        <v>59019</v>
      </c>
      <c r="E436" s="150">
        <f t="shared" si="132"/>
        <v>0</v>
      </c>
      <c r="F436" s="150" t="str">
        <f t="shared" si="133"/>
        <v>Y</v>
      </c>
      <c r="G436" s="136">
        <f t="shared" si="134"/>
        <v>0</v>
      </c>
      <c r="H436" s="148">
        <f t="shared" si="138"/>
        <v>0</v>
      </c>
      <c r="I436" s="148">
        <f t="shared" si="145"/>
        <v>0</v>
      </c>
      <c r="J436" s="148">
        <f t="shared" ca="1" si="135"/>
        <v>0</v>
      </c>
      <c r="K436" s="148">
        <f t="shared" ca="1" si="146"/>
        <v>0</v>
      </c>
      <c r="L436" s="148">
        <f t="shared" si="147"/>
        <v>0</v>
      </c>
      <c r="M436" s="148">
        <f t="shared" si="136"/>
        <v>0</v>
      </c>
      <c r="N436" s="148">
        <f t="shared" si="139"/>
        <v>0</v>
      </c>
      <c r="O436" s="148"/>
      <c r="P436" s="148"/>
      <c r="Q436" s="148">
        <f t="shared" si="148"/>
        <v>0</v>
      </c>
      <c r="R436" s="148">
        <f t="shared" si="149"/>
        <v>0</v>
      </c>
      <c r="S436" s="137" t="str">
        <f t="shared" si="137"/>
        <v>Y</v>
      </c>
      <c r="T436" s="275">
        <f t="shared" si="130"/>
        <v>0</v>
      </c>
      <c r="U436" s="275">
        <f t="shared" si="150"/>
        <v>0</v>
      </c>
      <c r="V436" s="275">
        <f t="shared" si="150"/>
        <v>0</v>
      </c>
      <c r="W436" s="275">
        <f t="shared" si="150"/>
        <v>0</v>
      </c>
      <c r="X436" s="275">
        <f t="shared" si="150"/>
        <v>0</v>
      </c>
      <c r="Y436" s="275">
        <f t="shared" si="150"/>
        <v>0</v>
      </c>
      <c r="Z436" s="275">
        <f t="shared" si="150"/>
        <v>0</v>
      </c>
      <c r="AA436" s="275">
        <f t="shared" si="150"/>
        <v>0</v>
      </c>
      <c r="AB436" s="275">
        <f t="shared" si="150"/>
        <v>0</v>
      </c>
      <c r="AC436" s="275">
        <f t="shared" si="150"/>
        <v>0</v>
      </c>
      <c r="AD436" s="275">
        <f t="shared" si="150"/>
        <v>0</v>
      </c>
      <c r="AE436" s="276">
        <f t="shared" si="140"/>
        <v>0</v>
      </c>
    </row>
    <row r="437" spans="1:31">
      <c r="A437" s="133">
        <f t="shared" si="141"/>
        <v>421</v>
      </c>
      <c r="B437" s="134">
        <f t="shared" si="142"/>
        <v>35</v>
      </c>
      <c r="C437" s="134">
        <f t="shared" si="143"/>
        <v>1</v>
      </c>
      <c r="D437" s="135">
        <f t="shared" ca="1" si="144"/>
        <v>59050</v>
      </c>
      <c r="E437" s="150">
        <f t="shared" si="132"/>
        <v>0</v>
      </c>
      <c r="F437" s="150" t="str">
        <f t="shared" si="133"/>
        <v>Y</v>
      </c>
      <c r="G437" s="136">
        <f t="shared" si="134"/>
        <v>0</v>
      </c>
      <c r="H437" s="148">
        <f t="shared" si="138"/>
        <v>0</v>
      </c>
      <c r="I437" s="148">
        <f t="shared" si="145"/>
        <v>0</v>
      </c>
      <c r="J437" s="148">
        <f t="shared" ca="1" si="135"/>
        <v>0</v>
      </c>
      <c r="K437" s="148">
        <f t="shared" ca="1" si="146"/>
        <v>0</v>
      </c>
      <c r="L437" s="148">
        <f t="shared" si="147"/>
        <v>0</v>
      </c>
      <c r="M437" s="148">
        <f t="shared" si="136"/>
        <v>0</v>
      </c>
      <c r="N437" s="148">
        <f t="shared" si="139"/>
        <v>0</v>
      </c>
      <c r="O437" s="148"/>
      <c r="P437" s="148"/>
      <c r="Q437" s="148">
        <f t="shared" si="148"/>
        <v>0</v>
      </c>
      <c r="R437" s="148">
        <f t="shared" si="149"/>
        <v>0</v>
      </c>
      <c r="S437" s="137" t="str">
        <f t="shared" si="137"/>
        <v>Y</v>
      </c>
      <c r="T437" s="275">
        <f t="shared" si="130"/>
        <v>0</v>
      </c>
      <c r="U437" s="275">
        <f t="shared" si="150"/>
        <v>0</v>
      </c>
      <c r="V437" s="275">
        <f t="shared" si="150"/>
        <v>0</v>
      </c>
      <c r="W437" s="275">
        <f t="shared" si="150"/>
        <v>0</v>
      </c>
      <c r="X437" s="275">
        <f t="shared" si="150"/>
        <v>0</v>
      </c>
      <c r="Y437" s="275">
        <f t="shared" si="150"/>
        <v>0</v>
      </c>
      <c r="Z437" s="275">
        <f t="shared" si="150"/>
        <v>0</v>
      </c>
      <c r="AA437" s="275">
        <f t="shared" si="150"/>
        <v>0</v>
      </c>
      <c r="AB437" s="275">
        <f t="shared" si="150"/>
        <v>0</v>
      </c>
      <c r="AC437" s="275">
        <f t="shared" si="150"/>
        <v>0</v>
      </c>
      <c r="AD437" s="275">
        <f t="shared" si="150"/>
        <v>0</v>
      </c>
      <c r="AE437" s="276">
        <f t="shared" si="140"/>
        <v>0</v>
      </c>
    </row>
    <row r="438" spans="1:31">
      <c r="A438" s="133">
        <f t="shared" si="141"/>
        <v>422</v>
      </c>
      <c r="B438" s="134">
        <f t="shared" si="142"/>
        <v>35</v>
      </c>
      <c r="C438" s="134">
        <f t="shared" si="143"/>
        <v>2</v>
      </c>
      <c r="D438" s="135">
        <f t="shared" ca="1" si="144"/>
        <v>59080</v>
      </c>
      <c r="E438" s="150">
        <f t="shared" si="132"/>
        <v>0</v>
      </c>
      <c r="F438" s="150" t="str">
        <f t="shared" si="133"/>
        <v>Y</v>
      </c>
      <c r="G438" s="136">
        <f t="shared" si="134"/>
        <v>0</v>
      </c>
      <c r="H438" s="148">
        <f t="shared" si="138"/>
        <v>0</v>
      </c>
      <c r="I438" s="148">
        <f t="shared" si="145"/>
        <v>0</v>
      </c>
      <c r="J438" s="148">
        <f t="shared" ca="1" si="135"/>
        <v>0</v>
      </c>
      <c r="K438" s="148">
        <f t="shared" ca="1" si="146"/>
        <v>0</v>
      </c>
      <c r="L438" s="148">
        <f t="shared" si="147"/>
        <v>0</v>
      </c>
      <c r="M438" s="148">
        <f t="shared" si="136"/>
        <v>0</v>
      </c>
      <c r="N438" s="148">
        <f t="shared" si="139"/>
        <v>0</v>
      </c>
      <c r="O438" s="148"/>
      <c r="P438" s="148"/>
      <c r="Q438" s="148">
        <f t="shared" si="148"/>
        <v>0</v>
      </c>
      <c r="R438" s="148">
        <f t="shared" si="149"/>
        <v>0</v>
      </c>
      <c r="S438" s="137" t="str">
        <f t="shared" si="137"/>
        <v>Y</v>
      </c>
      <c r="T438" s="275">
        <f t="shared" si="130"/>
        <v>0</v>
      </c>
      <c r="U438" s="275">
        <f t="shared" si="150"/>
        <v>0</v>
      </c>
      <c r="V438" s="275">
        <f t="shared" si="150"/>
        <v>0</v>
      </c>
      <c r="W438" s="275">
        <f t="shared" si="150"/>
        <v>0</v>
      </c>
      <c r="X438" s="275">
        <f t="shared" si="150"/>
        <v>0</v>
      </c>
      <c r="Y438" s="275">
        <f t="shared" si="150"/>
        <v>0</v>
      </c>
      <c r="Z438" s="275">
        <f t="shared" si="150"/>
        <v>0</v>
      </c>
      <c r="AA438" s="275">
        <f t="shared" si="150"/>
        <v>0</v>
      </c>
      <c r="AB438" s="275">
        <f t="shared" si="150"/>
        <v>0</v>
      </c>
      <c r="AC438" s="275">
        <f t="shared" si="150"/>
        <v>0</v>
      </c>
      <c r="AD438" s="275">
        <f t="shared" si="150"/>
        <v>0</v>
      </c>
      <c r="AE438" s="276">
        <f t="shared" si="140"/>
        <v>0</v>
      </c>
    </row>
    <row r="439" spans="1:31">
      <c r="A439" s="133">
        <f t="shared" si="141"/>
        <v>423</v>
      </c>
      <c r="B439" s="134">
        <f t="shared" si="142"/>
        <v>35</v>
      </c>
      <c r="C439" s="134">
        <f t="shared" si="143"/>
        <v>3</v>
      </c>
      <c r="D439" s="135">
        <f t="shared" ca="1" si="144"/>
        <v>59111</v>
      </c>
      <c r="E439" s="150">
        <f t="shared" si="132"/>
        <v>0</v>
      </c>
      <c r="F439" s="150" t="str">
        <f t="shared" si="133"/>
        <v>Y</v>
      </c>
      <c r="G439" s="136">
        <f t="shared" si="134"/>
        <v>0</v>
      </c>
      <c r="H439" s="148">
        <f t="shared" si="138"/>
        <v>0</v>
      </c>
      <c r="I439" s="148">
        <f t="shared" si="145"/>
        <v>0</v>
      </c>
      <c r="J439" s="148">
        <f t="shared" ca="1" si="135"/>
        <v>0</v>
      </c>
      <c r="K439" s="148">
        <f t="shared" ca="1" si="146"/>
        <v>0</v>
      </c>
      <c r="L439" s="148">
        <f t="shared" si="147"/>
        <v>0</v>
      </c>
      <c r="M439" s="148">
        <f t="shared" si="136"/>
        <v>0</v>
      </c>
      <c r="N439" s="148">
        <f t="shared" si="139"/>
        <v>0</v>
      </c>
      <c r="O439" s="148"/>
      <c r="P439" s="148"/>
      <c r="Q439" s="148">
        <f t="shared" si="148"/>
        <v>0</v>
      </c>
      <c r="R439" s="148">
        <f t="shared" si="149"/>
        <v>0</v>
      </c>
      <c r="S439" s="137" t="str">
        <f t="shared" si="137"/>
        <v>Y</v>
      </c>
      <c r="T439" s="275">
        <f t="shared" si="130"/>
        <v>0</v>
      </c>
      <c r="U439" s="275">
        <f t="shared" si="150"/>
        <v>0</v>
      </c>
      <c r="V439" s="275">
        <f t="shared" si="150"/>
        <v>0</v>
      </c>
      <c r="W439" s="275">
        <f t="shared" si="150"/>
        <v>0</v>
      </c>
      <c r="X439" s="275">
        <f t="shared" si="150"/>
        <v>0</v>
      </c>
      <c r="Y439" s="275">
        <f t="shared" si="150"/>
        <v>0</v>
      </c>
      <c r="Z439" s="275">
        <f t="shared" si="150"/>
        <v>0</v>
      </c>
      <c r="AA439" s="275">
        <f t="shared" si="150"/>
        <v>0</v>
      </c>
      <c r="AB439" s="275">
        <f t="shared" si="150"/>
        <v>0</v>
      </c>
      <c r="AC439" s="275">
        <f t="shared" si="150"/>
        <v>0</v>
      </c>
      <c r="AD439" s="275">
        <f t="shared" si="150"/>
        <v>0</v>
      </c>
      <c r="AE439" s="276">
        <f t="shared" si="140"/>
        <v>0</v>
      </c>
    </row>
    <row r="440" spans="1:31">
      <c r="A440" s="133">
        <f t="shared" si="141"/>
        <v>424</v>
      </c>
      <c r="B440" s="134">
        <f t="shared" si="142"/>
        <v>35</v>
      </c>
      <c r="C440" s="134">
        <f t="shared" si="143"/>
        <v>4</v>
      </c>
      <c r="D440" s="135">
        <f t="shared" ca="1" si="144"/>
        <v>59141</v>
      </c>
      <c r="E440" s="150">
        <f t="shared" si="132"/>
        <v>0</v>
      </c>
      <c r="F440" s="150" t="str">
        <f t="shared" si="133"/>
        <v>Y</v>
      </c>
      <c r="G440" s="136">
        <f t="shared" si="134"/>
        <v>0</v>
      </c>
      <c r="H440" s="148">
        <f t="shared" si="138"/>
        <v>0</v>
      </c>
      <c r="I440" s="148">
        <f t="shared" si="145"/>
        <v>0</v>
      </c>
      <c r="J440" s="148">
        <f t="shared" ca="1" si="135"/>
        <v>0</v>
      </c>
      <c r="K440" s="148">
        <f t="shared" ca="1" si="146"/>
        <v>0</v>
      </c>
      <c r="L440" s="148">
        <f t="shared" si="147"/>
        <v>0</v>
      </c>
      <c r="M440" s="148">
        <f t="shared" si="136"/>
        <v>0</v>
      </c>
      <c r="N440" s="148">
        <f t="shared" si="139"/>
        <v>0</v>
      </c>
      <c r="O440" s="148"/>
      <c r="P440" s="148"/>
      <c r="Q440" s="148">
        <f t="shared" si="148"/>
        <v>0</v>
      </c>
      <c r="R440" s="148">
        <f t="shared" si="149"/>
        <v>0</v>
      </c>
      <c r="S440" s="137" t="str">
        <f t="shared" si="137"/>
        <v>Y</v>
      </c>
      <c r="T440" s="275">
        <f t="shared" si="130"/>
        <v>0</v>
      </c>
      <c r="U440" s="275">
        <f t="shared" si="150"/>
        <v>0</v>
      </c>
      <c r="V440" s="275">
        <f t="shared" si="150"/>
        <v>0</v>
      </c>
      <c r="W440" s="275">
        <f t="shared" si="150"/>
        <v>0</v>
      </c>
      <c r="X440" s="275">
        <f t="shared" si="150"/>
        <v>0</v>
      </c>
      <c r="Y440" s="275">
        <f t="shared" si="150"/>
        <v>0</v>
      </c>
      <c r="Z440" s="275">
        <f t="shared" si="150"/>
        <v>0</v>
      </c>
      <c r="AA440" s="275">
        <f t="shared" si="150"/>
        <v>0</v>
      </c>
      <c r="AB440" s="275">
        <f t="shared" si="150"/>
        <v>0</v>
      </c>
      <c r="AC440" s="275">
        <f t="shared" si="150"/>
        <v>0</v>
      </c>
      <c r="AD440" s="275">
        <f t="shared" si="150"/>
        <v>0</v>
      </c>
      <c r="AE440" s="276">
        <f t="shared" si="140"/>
        <v>0</v>
      </c>
    </row>
    <row r="441" spans="1:31">
      <c r="A441" s="133">
        <f t="shared" si="141"/>
        <v>425</v>
      </c>
      <c r="B441" s="134">
        <f t="shared" si="142"/>
        <v>35</v>
      </c>
      <c r="C441" s="134">
        <f t="shared" si="143"/>
        <v>5</v>
      </c>
      <c r="D441" s="135">
        <f t="shared" ca="1" si="144"/>
        <v>59172</v>
      </c>
      <c r="E441" s="150">
        <f t="shared" si="132"/>
        <v>0</v>
      </c>
      <c r="F441" s="150" t="str">
        <f t="shared" si="133"/>
        <v>Y</v>
      </c>
      <c r="G441" s="136">
        <f t="shared" si="134"/>
        <v>0</v>
      </c>
      <c r="H441" s="148">
        <f t="shared" si="138"/>
        <v>0</v>
      </c>
      <c r="I441" s="148">
        <f t="shared" si="145"/>
        <v>0</v>
      </c>
      <c r="J441" s="148">
        <f t="shared" ca="1" si="135"/>
        <v>0</v>
      </c>
      <c r="K441" s="148">
        <f t="shared" ca="1" si="146"/>
        <v>0</v>
      </c>
      <c r="L441" s="148">
        <f t="shared" si="147"/>
        <v>0</v>
      </c>
      <c r="M441" s="148">
        <f t="shared" si="136"/>
        <v>0</v>
      </c>
      <c r="N441" s="148">
        <f t="shared" si="139"/>
        <v>0</v>
      </c>
      <c r="O441" s="148"/>
      <c r="P441" s="148"/>
      <c r="Q441" s="148">
        <f t="shared" si="148"/>
        <v>0</v>
      </c>
      <c r="R441" s="148">
        <f t="shared" si="149"/>
        <v>0</v>
      </c>
      <c r="S441" s="137" t="str">
        <f t="shared" si="137"/>
        <v>Y</v>
      </c>
      <c r="T441" s="275">
        <f t="shared" si="130"/>
        <v>0</v>
      </c>
      <c r="U441" s="275">
        <f t="shared" si="150"/>
        <v>0</v>
      </c>
      <c r="V441" s="275">
        <f t="shared" si="150"/>
        <v>0</v>
      </c>
      <c r="W441" s="275">
        <f t="shared" si="150"/>
        <v>0</v>
      </c>
      <c r="X441" s="275">
        <f t="shared" si="150"/>
        <v>0</v>
      </c>
      <c r="Y441" s="275">
        <f t="shared" si="150"/>
        <v>0</v>
      </c>
      <c r="Z441" s="275">
        <f t="shared" si="150"/>
        <v>0</v>
      </c>
      <c r="AA441" s="275">
        <f t="shared" si="150"/>
        <v>0</v>
      </c>
      <c r="AB441" s="275">
        <f t="shared" si="150"/>
        <v>0</v>
      </c>
      <c r="AC441" s="275">
        <f t="shared" si="150"/>
        <v>0</v>
      </c>
      <c r="AD441" s="275">
        <f t="shared" si="150"/>
        <v>0</v>
      </c>
      <c r="AE441" s="276">
        <f t="shared" si="140"/>
        <v>0</v>
      </c>
    </row>
    <row r="442" spans="1:31">
      <c r="A442" s="133">
        <f t="shared" si="141"/>
        <v>426</v>
      </c>
      <c r="B442" s="134">
        <f t="shared" si="142"/>
        <v>35</v>
      </c>
      <c r="C442" s="134">
        <f t="shared" si="143"/>
        <v>6</v>
      </c>
      <c r="D442" s="135">
        <f t="shared" ca="1" si="144"/>
        <v>59203</v>
      </c>
      <c r="E442" s="150">
        <f t="shared" si="132"/>
        <v>0</v>
      </c>
      <c r="F442" s="150" t="str">
        <f t="shared" si="133"/>
        <v>Y</v>
      </c>
      <c r="G442" s="136">
        <f t="shared" si="134"/>
        <v>0</v>
      </c>
      <c r="H442" s="148">
        <f t="shared" si="138"/>
        <v>0</v>
      </c>
      <c r="I442" s="148">
        <f t="shared" si="145"/>
        <v>0</v>
      </c>
      <c r="J442" s="148">
        <f t="shared" ca="1" si="135"/>
        <v>0</v>
      </c>
      <c r="K442" s="148">
        <f t="shared" ca="1" si="146"/>
        <v>0</v>
      </c>
      <c r="L442" s="148">
        <f t="shared" si="147"/>
        <v>0</v>
      </c>
      <c r="M442" s="148">
        <f t="shared" si="136"/>
        <v>0</v>
      </c>
      <c r="N442" s="148">
        <f t="shared" si="139"/>
        <v>0</v>
      </c>
      <c r="O442" s="148"/>
      <c r="P442" s="148"/>
      <c r="Q442" s="148">
        <f t="shared" si="148"/>
        <v>0</v>
      </c>
      <c r="R442" s="148">
        <f t="shared" si="149"/>
        <v>0</v>
      </c>
      <c r="S442" s="137" t="str">
        <f t="shared" si="137"/>
        <v>Y</v>
      </c>
      <c r="T442" s="275">
        <f t="shared" si="130"/>
        <v>0</v>
      </c>
      <c r="U442" s="275">
        <f t="shared" si="150"/>
        <v>0</v>
      </c>
      <c r="V442" s="275">
        <f t="shared" si="150"/>
        <v>0</v>
      </c>
      <c r="W442" s="275">
        <f t="shared" si="150"/>
        <v>0</v>
      </c>
      <c r="X442" s="275">
        <f t="shared" si="150"/>
        <v>0</v>
      </c>
      <c r="Y442" s="275">
        <f t="shared" si="150"/>
        <v>0</v>
      </c>
      <c r="Z442" s="275">
        <f t="shared" si="150"/>
        <v>0</v>
      </c>
      <c r="AA442" s="275">
        <f t="shared" si="150"/>
        <v>0</v>
      </c>
      <c r="AB442" s="275">
        <f t="shared" si="150"/>
        <v>0</v>
      </c>
      <c r="AC442" s="275">
        <f t="shared" si="150"/>
        <v>0</v>
      </c>
      <c r="AD442" s="275">
        <f t="shared" si="150"/>
        <v>0</v>
      </c>
      <c r="AE442" s="276">
        <f t="shared" si="140"/>
        <v>0</v>
      </c>
    </row>
    <row r="443" spans="1:31">
      <c r="A443" s="133">
        <f t="shared" si="141"/>
        <v>427</v>
      </c>
      <c r="B443" s="134">
        <f t="shared" si="142"/>
        <v>35</v>
      </c>
      <c r="C443" s="134">
        <f t="shared" si="143"/>
        <v>7</v>
      </c>
      <c r="D443" s="135">
        <f t="shared" ca="1" si="144"/>
        <v>59231</v>
      </c>
      <c r="E443" s="150">
        <f t="shared" si="132"/>
        <v>0</v>
      </c>
      <c r="F443" s="150" t="str">
        <f t="shared" si="133"/>
        <v>Y</v>
      </c>
      <c r="G443" s="136">
        <f t="shared" si="134"/>
        <v>0</v>
      </c>
      <c r="H443" s="148">
        <f t="shared" si="138"/>
        <v>0</v>
      </c>
      <c r="I443" s="148">
        <f t="shared" si="145"/>
        <v>0</v>
      </c>
      <c r="J443" s="148">
        <f t="shared" ca="1" si="135"/>
        <v>0</v>
      </c>
      <c r="K443" s="148">
        <f t="shared" ca="1" si="146"/>
        <v>0</v>
      </c>
      <c r="L443" s="148">
        <f t="shared" si="147"/>
        <v>0</v>
      </c>
      <c r="M443" s="148">
        <f t="shared" si="136"/>
        <v>0</v>
      </c>
      <c r="N443" s="148">
        <f t="shared" si="139"/>
        <v>0</v>
      </c>
      <c r="O443" s="148"/>
      <c r="P443" s="148"/>
      <c r="Q443" s="148">
        <f t="shared" si="148"/>
        <v>0</v>
      </c>
      <c r="R443" s="148">
        <f t="shared" si="149"/>
        <v>0</v>
      </c>
      <c r="S443" s="137" t="str">
        <f t="shared" si="137"/>
        <v>Y</v>
      </c>
      <c r="T443" s="275">
        <f t="shared" si="130"/>
        <v>0</v>
      </c>
      <c r="U443" s="275">
        <f t="shared" si="150"/>
        <v>0</v>
      </c>
      <c r="V443" s="275">
        <f t="shared" si="150"/>
        <v>0</v>
      </c>
      <c r="W443" s="275">
        <f t="shared" si="150"/>
        <v>0</v>
      </c>
      <c r="X443" s="275">
        <f t="shared" si="150"/>
        <v>0</v>
      </c>
      <c r="Y443" s="275">
        <f t="shared" si="150"/>
        <v>0</v>
      </c>
      <c r="Z443" s="275">
        <f t="shared" si="150"/>
        <v>0</v>
      </c>
      <c r="AA443" s="275">
        <f t="shared" si="150"/>
        <v>0</v>
      </c>
      <c r="AB443" s="275">
        <f t="shared" si="150"/>
        <v>0</v>
      </c>
      <c r="AC443" s="275">
        <f t="shared" si="150"/>
        <v>0</v>
      </c>
      <c r="AD443" s="275">
        <f t="shared" si="150"/>
        <v>0</v>
      </c>
      <c r="AE443" s="276">
        <f t="shared" si="140"/>
        <v>0</v>
      </c>
    </row>
    <row r="444" spans="1:31">
      <c r="A444" s="133">
        <f t="shared" si="141"/>
        <v>428</v>
      </c>
      <c r="B444" s="134">
        <f t="shared" si="142"/>
        <v>35</v>
      </c>
      <c r="C444" s="134">
        <f t="shared" si="143"/>
        <v>8</v>
      </c>
      <c r="D444" s="135">
        <f t="shared" ca="1" si="144"/>
        <v>59262</v>
      </c>
      <c r="E444" s="150">
        <f t="shared" si="132"/>
        <v>0</v>
      </c>
      <c r="F444" s="150" t="str">
        <f t="shared" si="133"/>
        <v>Y</v>
      </c>
      <c r="G444" s="136">
        <f t="shared" si="134"/>
        <v>0</v>
      </c>
      <c r="H444" s="148">
        <f t="shared" si="138"/>
        <v>0</v>
      </c>
      <c r="I444" s="148">
        <f t="shared" si="145"/>
        <v>0</v>
      </c>
      <c r="J444" s="148">
        <f t="shared" ca="1" si="135"/>
        <v>0</v>
      </c>
      <c r="K444" s="148">
        <f t="shared" ca="1" si="146"/>
        <v>0</v>
      </c>
      <c r="L444" s="148">
        <f t="shared" si="147"/>
        <v>0</v>
      </c>
      <c r="M444" s="148">
        <f t="shared" si="136"/>
        <v>0</v>
      </c>
      <c r="N444" s="148">
        <f t="shared" si="139"/>
        <v>0</v>
      </c>
      <c r="O444" s="148"/>
      <c r="P444" s="148"/>
      <c r="Q444" s="148">
        <f t="shared" si="148"/>
        <v>0</v>
      </c>
      <c r="R444" s="148">
        <f t="shared" si="149"/>
        <v>0</v>
      </c>
      <c r="S444" s="137" t="str">
        <f t="shared" si="137"/>
        <v>Y</v>
      </c>
      <c r="T444" s="275">
        <f t="shared" si="130"/>
        <v>0</v>
      </c>
      <c r="U444" s="275">
        <f t="shared" si="150"/>
        <v>0</v>
      </c>
      <c r="V444" s="275">
        <f t="shared" si="150"/>
        <v>0</v>
      </c>
      <c r="W444" s="275">
        <f t="shared" si="150"/>
        <v>0</v>
      </c>
      <c r="X444" s="275">
        <f t="shared" si="150"/>
        <v>0</v>
      </c>
      <c r="Y444" s="275">
        <f t="shared" si="150"/>
        <v>0</v>
      </c>
      <c r="Z444" s="275">
        <f t="shared" si="150"/>
        <v>0</v>
      </c>
      <c r="AA444" s="275">
        <f t="shared" si="150"/>
        <v>0</v>
      </c>
      <c r="AB444" s="275">
        <f t="shared" si="150"/>
        <v>0</v>
      </c>
      <c r="AC444" s="275">
        <f t="shared" si="150"/>
        <v>0</v>
      </c>
      <c r="AD444" s="275">
        <f t="shared" si="150"/>
        <v>0</v>
      </c>
      <c r="AE444" s="276">
        <f t="shared" si="140"/>
        <v>0</v>
      </c>
    </row>
    <row r="445" spans="1:31">
      <c r="A445" s="133">
        <f t="shared" si="141"/>
        <v>429</v>
      </c>
      <c r="B445" s="134">
        <f t="shared" si="142"/>
        <v>35</v>
      </c>
      <c r="C445" s="134">
        <f t="shared" si="143"/>
        <v>9</v>
      </c>
      <c r="D445" s="135">
        <f t="shared" ca="1" si="144"/>
        <v>59292</v>
      </c>
      <c r="E445" s="150">
        <f t="shared" si="132"/>
        <v>0</v>
      </c>
      <c r="F445" s="150" t="str">
        <f t="shared" si="133"/>
        <v>Y</v>
      </c>
      <c r="G445" s="136">
        <f t="shared" si="134"/>
        <v>0</v>
      </c>
      <c r="H445" s="148">
        <f t="shared" si="138"/>
        <v>0</v>
      </c>
      <c r="I445" s="148">
        <f t="shared" si="145"/>
        <v>0</v>
      </c>
      <c r="J445" s="148">
        <f t="shared" ca="1" si="135"/>
        <v>0</v>
      </c>
      <c r="K445" s="148">
        <f t="shared" ca="1" si="146"/>
        <v>0</v>
      </c>
      <c r="L445" s="148">
        <f t="shared" si="147"/>
        <v>0</v>
      </c>
      <c r="M445" s="148">
        <f t="shared" si="136"/>
        <v>0</v>
      </c>
      <c r="N445" s="148">
        <f t="shared" si="139"/>
        <v>0</v>
      </c>
      <c r="O445" s="148"/>
      <c r="P445" s="148"/>
      <c r="Q445" s="148">
        <f t="shared" si="148"/>
        <v>0</v>
      </c>
      <c r="R445" s="148">
        <f t="shared" si="149"/>
        <v>0</v>
      </c>
      <c r="S445" s="137" t="str">
        <f t="shared" si="137"/>
        <v>Y</v>
      </c>
      <c r="T445" s="275">
        <f t="shared" si="130"/>
        <v>0</v>
      </c>
      <c r="U445" s="275">
        <f t="shared" si="150"/>
        <v>0</v>
      </c>
      <c r="V445" s="275">
        <f t="shared" si="150"/>
        <v>0</v>
      </c>
      <c r="W445" s="275">
        <f t="shared" si="150"/>
        <v>0</v>
      </c>
      <c r="X445" s="275">
        <f t="shared" si="150"/>
        <v>0</v>
      </c>
      <c r="Y445" s="275">
        <f t="shared" si="150"/>
        <v>0</v>
      </c>
      <c r="Z445" s="275">
        <f t="shared" si="150"/>
        <v>0</v>
      </c>
      <c r="AA445" s="275">
        <f t="shared" si="150"/>
        <v>0</v>
      </c>
      <c r="AB445" s="275">
        <f t="shared" si="150"/>
        <v>0</v>
      </c>
      <c r="AC445" s="275">
        <f t="shared" si="150"/>
        <v>0</v>
      </c>
      <c r="AD445" s="275">
        <f t="shared" si="150"/>
        <v>0</v>
      </c>
      <c r="AE445" s="276">
        <f t="shared" si="140"/>
        <v>0</v>
      </c>
    </row>
    <row r="446" spans="1:31">
      <c r="A446" s="133">
        <f t="shared" si="141"/>
        <v>430</v>
      </c>
      <c r="B446" s="134">
        <f t="shared" si="142"/>
        <v>35</v>
      </c>
      <c r="C446" s="134">
        <f t="shared" si="143"/>
        <v>10</v>
      </c>
      <c r="D446" s="135">
        <f t="shared" ca="1" si="144"/>
        <v>59323</v>
      </c>
      <c r="E446" s="150">
        <f t="shared" si="132"/>
        <v>0</v>
      </c>
      <c r="F446" s="150" t="str">
        <f t="shared" si="133"/>
        <v>Y</v>
      </c>
      <c r="G446" s="136">
        <f t="shared" si="134"/>
        <v>0</v>
      </c>
      <c r="H446" s="148">
        <f t="shared" si="138"/>
        <v>0</v>
      </c>
      <c r="I446" s="148">
        <f t="shared" si="145"/>
        <v>0</v>
      </c>
      <c r="J446" s="148">
        <f t="shared" ca="1" si="135"/>
        <v>0</v>
      </c>
      <c r="K446" s="148">
        <f t="shared" ca="1" si="146"/>
        <v>0</v>
      </c>
      <c r="L446" s="148">
        <f t="shared" si="147"/>
        <v>0</v>
      </c>
      <c r="M446" s="148">
        <f t="shared" si="136"/>
        <v>0</v>
      </c>
      <c r="N446" s="148">
        <f t="shared" si="139"/>
        <v>0</v>
      </c>
      <c r="O446" s="148"/>
      <c r="P446" s="148"/>
      <c r="Q446" s="148">
        <f t="shared" si="148"/>
        <v>0</v>
      </c>
      <c r="R446" s="148">
        <f t="shared" si="149"/>
        <v>0</v>
      </c>
      <c r="S446" s="137" t="str">
        <f t="shared" si="137"/>
        <v>Y</v>
      </c>
      <c r="T446" s="275">
        <f t="shared" si="130"/>
        <v>0</v>
      </c>
      <c r="U446" s="275">
        <f t="shared" si="150"/>
        <v>0</v>
      </c>
      <c r="V446" s="275">
        <f t="shared" si="150"/>
        <v>0</v>
      </c>
      <c r="W446" s="275">
        <f t="shared" si="150"/>
        <v>0</v>
      </c>
      <c r="X446" s="275">
        <f t="shared" si="150"/>
        <v>0</v>
      </c>
      <c r="Y446" s="275">
        <f t="shared" si="150"/>
        <v>0</v>
      </c>
      <c r="Z446" s="275">
        <f t="shared" si="150"/>
        <v>0</v>
      </c>
      <c r="AA446" s="275">
        <f t="shared" si="150"/>
        <v>0</v>
      </c>
      <c r="AB446" s="275">
        <f t="shared" si="150"/>
        <v>0</v>
      </c>
      <c r="AC446" s="275">
        <f t="shared" si="150"/>
        <v>0</v>
      </c>
      <c r="AD446" s="275">
        <f t="shared" si="150"/>
        <v>0</v>
      </c>
      <c r="AE446" s="276">
        <f t="shared" si="140"/>
        <v>0</v>
      </c>
    </row>
    <row r="447" spans="1:31">
      <c r="A447" s="133">
        <f t="shared" si="141"/>
        <v>431</v>
      </c>
      <c r="B447" s="134">
        <f t="shared" si="142"/>
        <v>35</v>
      </c>
      <c r="C447" s="134">
        <f t="shared" si="143"/>
        <v>11</v>
      </c>
      <c r="D447" s="135">
        <f t="shared" ca="1" si="144"/>
        <v>59353</v>
      </c>
      <c r="E447" s="150">
        <f t="shared" si="132"/>
        <v>0</v>
      </c>
      <c r="F447" s="150" t="str">
        <f t="shared" si="133"/>
        <v>Y</v>
      </c>
      <c r="G447" s="136">
        <f t="shared" si="134"/>
        <v>0</v>
      </c>
      <c r="H447" s="148">
        <f t="shared" si="138"/>
        <v>0</v>
      </c>
      <c r="I447" s="148">
        <f t="shared" si="145"/>
        <v>0</v>
      </c>
      <c r="J447" s="148">
        <f t="shared" ca="1" si="135"/>
        <v>0</v>
      </c>
      <c r="K447" s="148">
        <f t="shared" ca="1" si="146"/>
        <v>0</v>
      </c>
      <c r="L447" s="148">
        <f t="shared" si="147"/>
        <v>0</v>
      </c>
      <c r="M447" s="148">
        <f t="shared" si="136"/>
        <v>0</v>
      </c>
      <c r="N447" s="148">
        <f t="shared" si="139"/>
        <v>0</v>
      </c>
      <c r="O447" s="148"/>
      <c r="P447" s="148"/>
      <c r="Q447" s="148">
        <f t="shared" si="148"/>
        <v>0</v>
      </c>
      <c r="R447" s="148">
        <f t="shared" si="149"/>
        <v>0</v>
      </c>
      <c r="S447" s="137" t="str">
        <f t="shared" si="137"/>
        <v>Y</v>
      </c>
      <c r="T447" s="275">
        <f t="shared" si="130"/>
        <v>0</v>
      </c>
      <c r="U447" s="275">
        <f t="shared" si="150"/>
        <v>0</v>
      </c>
      <c r="V447" s="275">
        <f t="shared" si="150"/>
        <v>0</v>
      </c>
      <c r="W447" s="275">
        <f t="shared" si="150"/>
        <v>0</v>
      </c>
      <c r="X447" s="275">
        <f t="shared" si="150"/>
        <v>0</v>
      </c>
      <c r="Y447" s="275">
        <f t="shared" si="150"/>
        <v>0</v>
      </c>
      <c r="Z447" s="275">
        <f t="shared" si="150"/>
        <v>0</v>
      </c>
      <c r="AA447" s="275">
        <f t="shared" si="150"/>
        <v>0</v>
      </c>
      <c r="AB447" s="275">
        <f t="shared" si="150"/>
        <v>0</v>
      </c>
      <c r="AC447" s="275">
        <f t="shared" si="150"/>
        <v>0</v>
      </c>
      <c r="AD447" s="275">
        <f t="shared" si="150"/>
        <v>0</v>
      </c>
      <c r="AE447" s="276">
        <f t="shared" si="140"/>
        <v>0</v>
      </c>
    </row>
    <row r="448" spans="1:31">
      <c r="A448" s="133">
        <f t="shared" si="141"/>
        <v>432</v>
      </c>
      <c r="B448" s="134">
        <f t="shared" si="142"/>
        <v>35</v>
      </c>
      <c r="C448" s="134">
        <f t="shared" si="143"/>
        <v>12</v>
      </c>
      <c r="D448" s="135">
        <f t="shared" ca="1" si="144"/>
        <v>59384</v>
      </c>
      <c r="E448" s="150">
        <f t="shared" si="132"/>
        <v>0</v>
      </c>
      <c r="F448" s="150" t="str">
        <f t="shared" si="133"/>
        <v>Y</v>
      </c>
      <c r="G448" s="136">
        <f t="shared" si="134"/>
        <v>0</v>
      </c>
      <c r="H448" s="148">
        <f t="shared" si="138"/>
        <v>0</v>
      </c>
      <c r="I448" s="148">
        <f t="shared" si="145"/>
        <v>0</v>
      </c>
      <c r="J448" s="148">
        <f t="shared" ca="1" si="135"/>
        <v>0</v>
      </c>
      <c r="K448" s="148">
        <f t="shared" ca="1" si="146"/>
        <v>0</v>
      </c>
      <c r="L448" s="148">
        <f t="shared" si="147"/>
        <v>0</v>
      </c>
      <c r="M448" s="148">
        <f t="shared" si="136"/>
        <v>0</v>
      </c>
      <c r="N448" s="148">
        <f t="shared" si="139"/>
        <v>0</v>
      </c>
      <c r="O448" s="148"/>
      <c r="P448" s="148"/>
      <c r="Q448" s="148">
        <f t="shared" si="148"/>
        <v>0</v>
      </c>
      <c r="R448" s="148">
        <f t="shared" si="149"/>
        <v>0</v>
      </c>
      <c r="S448" s="137" t="str">
        <f t="shared" si="137"/>
        <v>Y</v>
      </c>
      <c r="T448" s="275">
        <f t="shared" si="130"/>
        <v>0</v>
      </c>
      <c r="U448" s="275">
        <f t="shared" si="150"/>
        <v>0</v>
      </c>
      <c r="V448" s="275">
        <f t="shared" si="150"/>
        <v>0</v>
      </c>
      <c r="W448" s="275">
        <f t="shared" si="150"/>
        <v>0</v>
      </c>
      <c r="X448" s="275">
        <f t="shared" si="150"/>
        <v>0</v>
      </c>
      <c r="Y448" s="275">
        <f t="shared" si="150"/>
        <v>0</v>
      </c>
      <c r="Z448" s="275">
        <f t="shared" si="150"/>
        <v>0</v>
      </c>
      <c r="AA448" s="275">
        <f t="shared" si="150"/>
        <v>0</v>
      </c>
      <c r="AB448" s="275">
        <f t="shared" si="150"/>
        <v>0</v>
      </c>
      <c r="AC448" s="275">
        <f t="shared" si="150"/>
        <v>0</v>
      </c>
      <c r="AD448" s="275">
        <f t="shared" si="150"/>
        <v>0</v>
      </c>
      <c r="AE448" s="276">
        <f t="shared" si="140"/>
        <v>0</v>
      </c>
    </row>
    <row r="449" spans="1:31">
      <c r="A449" s="133">
        <f t="shared" si="141"/>
        <v>433</v>
      </c>
      <c r="B449" s="134">
        <f t="shared" si="142"/>
        <v>36</v>
      </c>
      <c r="C449" s="134">
        <f t="shared" si="143"/>
        <v>1</v>
      </c>
      <c r="D449" s="135">
        <f t="shared" ca="1" si="144"/>
        <v>59415</v>
      </c>
      <c r="E449" s="150">
        <f t="shared" si="132"/>
        <v>0</v>
      </c>
      <c r="F449" s="150" t="str">
        <f t="shared" si="133"/>
        <v>Y</v>
      </c>
      <c r="G449" s="136">
        <f t="shared" si="134"/>
        <v>0</v>
      </c>
      <c r="H449" s="148">
        <f t="shared" si="138"/>
        <v>0</v>
      </c>
      <c r="I449" s="148">
        <f t="shared" si="145"/>
        <v>0</v>
      </c>
      <c r="J449" s="148">
        <f t="shared" ca="1" si="135"/>
        <v>0</v>
      </c>
      <c r="K449" s="148">
        <f t="shared" ca="1" si="146"/>
        <v>0</v>
      </c>
      <c r="L449" s="148">
        <f t="shared" si="147"/>
        <v>0</v>
      </c>
      <c r="M449" s="148">
        <f t="shared" si="136"/>
        <v>0</v>
      </c>
      <c r="N449" s="148">
        <f t="shared" si="139"/>
        <v>0</v>
      </c>
      <c r="O449" s="148"/>
      <c r="P449" s="148"/>
      <c r="Q449" s="148">
        <f t="shared" si="148"/>
        <v>0</v>
      </c>
      <c r="R449" s="148">
        <f t="shared" si="149"/>
        <v>0</v>
      </c>
      <c r="S449" s="137" t="str">
        <f t="shared" si="137"/>
        <v>Y</v>
      </c>
      <c r="T449" s="275">
        <f t="shared" si="130"/>
        <v>0</v>
      </c>
      <c r="U449" s="275">
        <f t="shared" si="150"/>
        <v>0</v>
      </c>
      <c r="V449" s="275">
        <f t="shared" si="150"/>
        <v>0</v>
      </c>
      <c r="W449" s="275">
        <f t="shared" si="150"/>
        <v>0</v>
      </c>
      <c r="X449" s="275">
        <f t="shared" si="150"/>
        <v>0</v>
      </c>
      <c r="Y449" s="275">
        <f t="shared" si="150"/>
        <v>0</v>
      </c>
      <c r="Z449" s="275">
        <f t="shared" si="150"/>
        <v>0</v>
      </c>
      <c r="AA449" s="275">
        <f t="shared" si="150"/>
        <v>0</v>
      </c>
      <c r="AB449" s="275">
        <f t="shared" si="150"/>
        <v>0</v>
      </c>
      <c r="AC449" s="275">
        <f t="shared" si="150"/>
        <v>0</v>
      </c>
      <c r="AD449" s="275">
        <f t="shared" si="150"/>
        <v>0</v>
      </c>
      <c r="AE449" s="276">
        <f t="shared" si="140"/>
        <v>0</v>
      </c>
    </row>
    <row r="450" spans="1:31">
      <c r="A450" s="133">
        <f t="shared" si="141"/>
        <v>434</v>
      </c>
      <c r="B450" s="134">
        <f t="shared" si="142"/>
        <v>36</v>
      </c>
      <c r="C450" s="134">
        <f t="shared" si="143"/>
        <v>2</v>
      </c>
      <c r="D450" s="135">
        <f t="shared" ca="1" si="144"/>
        <v>59445</v>
      </c>
      <c r="E450" s="150">
        <f t="shared" si="132"/>
        <v>0</v>
      </c>
      <c r="F450" s="150" t="str">
        <f t="shared" si="133"/>
        <v>Y</v>
      </c>
      <c r="G450" s="136">
        <f t="shared" si="134"/>
        <v>0</v>
      </c>
      <c r="H450" s="148">
        <f t="shared" si="138"/>
        <v>0</v>
      </c>
      <c r="I450" s="148">
        <f t="shared" si="145"/>
        <v>0</v>
      </c>
      <c r="J450" s="148">
        <f t="shared" ca="1" si="135"/>
        <v>0</v>
      </c>
      <c r="K450" s="148">
        <f t="shared" ca="1" si="146"/>
        <v>0</v>
      </c>
      <c r="L450" s="148">
        <f t="shared" si="147"/>
        <v>0</v>
      </c>
      <c r="M450" s="148">
        <f t="shared" si="136"/>
        <v>0</v>
      </c>
      <c r="N450" s="148">
        <f t="shared" si="139"/>
        <v>0</v>
      </c>
      <c r="O450" s="148"/>
      <c r="P450" s="148"/>
      <c r="Q450" s="148">
        <f t="shared" si="148"/>
        <v>0</v>
      </c>
      <c r="R450" s="148">
        <f t="shared" si="149"/>
        <v>0</v>
      </c>
      <c r="S450" s="137" t="str">
        <f t="shared" si="137"/>
        <v>Y</v>
      </c>
      <c r="T450" s="275">
        <f t="shared" si="130"/>
        <v>0</v>
      </c>
      <c r="U450" s="275">
        <f t="shared" si="150"/>
        <v>0</v>
      </c>
      <c r="V450" s="275">
        <f t="shared" si="150"/>
        <v>0</v>
      </c>
      <c r="W450" s="275">
        <f t="shared" si="150"/>
        <v>0</v>
      </c>
      <c r="X450" s="275">
        <f t="shared" si="150"/>
        <v>0</v>
      </c>
      <c r="Y450" s="275">
        <f t="shared" si="150"/>
        <v>0</v>
      </c>
      <c r="Z450" s="275">
        <f t="shared" si="150"/>
        <v>0</v>
      </c>
      <c r="AA450" s="275">
        <f t="shared" si="150"/>
        <v>0</v>
      </c>
      <c r="AB450" s="275">
        <f t="shared" si="150"/>
        <v>0</v>
      </c>
      <c r="AC450" s="275">
        <f t="shared" si="150"/>
        <v>0</v>
      </c>
      <c r="AD450" s="275">
        <f t="shared" si="150"/>
        <v>0</v>
      </c>
      <c r="AE450" s="276">
        <f t="shared" si="140"/>
        <v>0</v>
      </c>
    </row>
    <row r="451" spans="1:31">
      <c r="A451" s="133">
        <f t="shared" si="141"/>
        <v>435</v>
      </c>
      <c r="B451" s="134">
        <f t="shared" si="142"/>
        <v>36</v>
      </c>
      <c r="C451" s="134">
        <f t="shared" si="143"/>
        <v>3</v>
      </c>
      <c r="D451" s="135">
        <f t="shared" ca="1" si="144"/>
        <v>59476</v>
      </c>
      <c r="E451" s="150">
        <f t="shared" si="132"/>
        <v>0</v>
      </c>
      <c r="F451" s="150" t="str">
        <f t="shared" si="133"/>
        <v>Y</v>
      </c>
      <c r="G451" s="136">
        <f t="shared" si="134"/>
        <v>0</v>
      </c>
      <c r="H451" s="148">
        <f t="shared" si="138"/>
        <v>0</v>
      </c>
      <c r="I451" s="148">
        <f t="shared" si="145"/>
        <v>0</v>
      </c>
      <c r="J451" s="148">
        <f t="shared" ca="1" si="135"/>
        <v>0</v>
      </c>
      <c r="K451" s="148">
        <f t="shared" ca="1" si="146"/>
        <v>0</v>
      </c>
      <c r="L451" s="148">
        <f t="shared" si="147"/>
        <v>0</v>
      </c>
      <c r="M451" s="148">
        <f t="shared" si="136"/>
        <v>0</v>
      </c>
      <c r="N451" s="148">
        <f t="shared" si="139"/>
        <v>0</v>
      </c>
      <c r="O451" s="148"/>
      <c r="P451" s="148"/>
      <c r="Q451" s="148">
        <f t="shared" si="148"/>
        <v>0</v>
      </c>
      <c r="R451" s="148">
        <f t="shared" si="149"/>
        <v>0</v>
      </c>
      <c r="S451" s="137" t="str">
        <f t="shared" si="137"/>
        <v>Y</v>
      </c>
      <c r="T451" s="275">
        <f t="shared" si="130"/>
        <v>0</v>
      </c>
      <c r="U451" s="275">
        <f t="shared" si="150"/>
        <v>0</v>
      </c>
      <c r="V451" s="275">
        <f t="shared" si="150"/>
        <v>0</v>
      </c>
      <c r="W451" s="275">
        <f t="shared" si="150"/>
        <v>0</v>
      </c>
      <c r="X451" s="275">
        <f t="shared" si="150"/>
        <v>0</v>
      </c>
      <c r="Y451" s="275">
        <f t="shared" si="150"/>
        <v>0</v>
      </c>
      <c r="Z451" s="275">
        <f t="shared" si="150"/>
        <v>0</v>
      </c>
      <c r="AA451" s="275">
        <f t="shared" ref="U451:AD477" si="151">MAX(0,MIN(MAX(0,$M451),AA$7)-AA$6)</f>
        <v>0</v>
      </c>
      <c r="AB451" s="275">
        <f t="shared" si="151"/>
        <v>0</v>
      </c>
      <c r="AC451" s="275">
        <f t="shared" si="151"/>
        <v>0</v>
      </c>
      <c r="AD451" s="275">
        <f t="shared" si="151"/>
        <v>0</v>
      </c>
      <c r="AE451" s="276">
        <f t="shared" si="140"/>
        <v>0</v>
      </c>
    </row>
    <row r="452" spans="1:31">
      <c r="A452" s="133">
        <f t="shared" si="141"/>
        <v>436</v>
      </c>
      <c r="B452" s="134">
        <f t="shared" si="142"/>
        <v>36</v>
      </c>
      <c r="C452" s="134">
        <f t="shared" si="143"/>
        <v>4</v>
      </c>
      <c r="D452" s="135">
        <f t="shared" ca="1" si="144"/>
        <v>59506</v>
      </c>
      <c r="E452" s="150">
        <f t="shared" si="132"/>
        <v>0</v>
      </c>
      <c r="F452" s="150" t="str">
        <f t="shared" si="133"/>
        <v>Y</v>
      </c>
      <c r="G452" s="136">
        <f t="shared" si="134"/>
        <v>0</v>
      </c>
      <c r="H452" s="148">
        <f t="shared" si="138"/>
        <v>0</v>
      </c>
      <c r="I452" s="148">
        <f t="shared" si="145"/>
        <v>0</v>
      </c>
      <c r="J452" s="148">
        <f t="shared" ca="1" si="135"/>
        <v>0</v>
      </c>
      <c r="K452" s="148">
        <f t="shared" ca="1" si="146"/>
        <v>0</v>
      </c>
      <c r="L452" s="148">
        <f t="shared" si="147"/>
        <v>0</v>
      </c>
      <c r="M452" s="148">
        <f t="shared" si="136"/>
        <v>0</v>
      </c>
      <c r="N452" s="148">
        <f t="shared" si="139"/>
        <v>0</v>
      </c>
      <c r="O452" s="148"/>
      <c r="P452" s="148"/>
      <c r="Q452" s="148">
        <f t="shared" si="148"/>
        <v>0</v>
      </c>
      <c r="R452" s="148">
        <f t="shared" si="149"/>
        <v>0</v>
      </c>
      <c r="S452" s="137" t="str">
        <f t="shared" si="137"/>
        <v>Y</v>
      </c>
      <c r="T452" s="275">
        <f t="shared" si="130"/>
        <v>0</v>
      </c>
      <c r="U452" s="275">
        <f t="shared" si="151"/>
        <v>0</v>
      </c>
      <c r="V452" s="275">
        <f t="shared" si="151"/>
        <v>0</v>
      </c>
      <c r="W452" s="275">
        <f t="shared" si="151"/>
        <v>0</v>
      </c>
      <c r="X452" s="275">
        <f t="shared" si="151"/>
        <v>0</v>
      </c>
      <c r="Y452" s="275">
        <f t="shared" si="151"/>
        <v>0</v>
      </c>
      <c r="Z452" s="275">
        <f t="shared" si="151"/>
        <v>0</v>
      </c>
      <c r="AA452" s="275">
        <f t="shared" si="151"/>
        <v>0</v>
      </c>
      <c r="AB452" s="275">
        <f t="shared" si="151"/>
        <v>0</v>
      </c>
      <c r="AC452" s="275">
        <f t="shared" si="151"/>
        <v>0</v>
      </c>
      <c r="AD452" s="275">
        <f t="shared" si="151"/>
        <v>0</v>
      </c>
      <c r="AE452" s="276">
        <f t="shared" si="140"/>
        <v>0</v>
      </c>
    </row>
    <row r="453" spans="1:31">
      <c r="A453" s="133">
        <f t="shared" si="141"/>
        <v>437</v>
      </c>
      <c r="B453" s="134">
        <f t="shared" si="142"/>
        <v>36</v>
      </c>
      <c r="C453" s="134">
        <f t="shared" si="143"/>
        <v>5</v>
      </c>
      <c r="D453" s="135">
        <f t="shared" ca="1" si="144"/>
        <v>59537</v>
      </c>
      <c r="E453" s="150">
        <f t="shared" si="132"/>
        <v>0</v>
      </c>
      <c r="F453" s="150" t="str">
        <f t="shared" si="133"/>
        <v>Y</v>
      </c>
      <c r="G453" s="136">
        <f t="shared" si="134"/>
        <v>0</v>
      </c>
      <c r="H453" s="148">
        <f t="shared" si="138"/>
        <v>0</v>
      </c>
      <c r="I453" s="148">
        <f t="shared" si="145"/>
        <v>0</v>
      </c>
      <c r="J453" s="148">
        <f t="shared" ca="1" si="135"/>
        <v>0</v>
      </c>
      <c r="K453" s="148">
        <f t="shared" ca="1" si="146"/>
        <v>0</v>
      </c>
      <c r="L453" s="148">
        <f t="shared" si="147"/>
        <v>0</v>
      </c>
      <c r="M453" s="148">
        <f t="shared" si="136"/>
        <v>0</v>
      </c>
      <c r="N453" s="148">
        <f t="shared" si="139"/>
        <v>0</v>
      </c>
      <c r="O453" s="148"/>
      <c r="P453" s="148"/>
      <c r="Q453" s="148">
        <f t="shared" si="148"/>
        <v>0</v>
      </c>
      <c r="R453" s="148">
        <f t="shared" si="149"/>
        <v>0</v>
      </c>
      <c r="S453" s="137" t="str">
        <f t="shared" si="137"/>
        <v>Y</v>
      </c>
      <c r="T453" s="275">
        <f t="shared" ref="T453:T516" si="152">MAX(0,MIN(MAX(0,$M453),T$7)-T$6)</f>
        <v>0</v>
      </c>
      <c r="U453" s="275">
        <f t="shared" si="151"/>
        <v>0</v>
      </c>
      <c r="V453" s="275">
        <f t="shared" si="151"/>
        <v>0</v>
      </c>
      <c r="W453" s="275">
        <f t="shared" si="151"/>
        <v>0</v>
      </c>
      <c r="X453" s="275">
        <f t="shared" si="151"/>
        <v>0</v>
      </c>
      <c r="Y453" s="275">
        <f t="shared" si="151"/>
        <v>0</v>
      </c>
      <c r="Z453" s="275">
        <f t="shared" si="151"/>
        <v>0</v>
      </c>
      <c r="AA453" s="275">
        <f t="shared" si="151"/>
        <v>0</v>
      </c>
      <c r="AB453" s="275">
        <f t="shared" si="151"/>
        <v>0</v>
      </c>
      <c r="AC453" s="275">
        <f t="shared" si="151"/>
        <v>0</v>
      </c>
      <c r="AD453" s="275">
        <f t="shared" si="151"/>
        <v>0</v>
      </c>
      <c r="AE453" s="276">
        <f t="shared" si="140"/>
        <v>0</v>
      </c>
    </row>
    <row r="454" spans="1:31">
      <c r="A454" s="133">
        <f t="shared" si="141"/>
        <v>438</v>
      </c>
      <c r="B454" s="134">
        <f t="shared" si="142"/>
        <v>36</v>
      </c>
      <c r="C454" s="134">
        <f t="shared" si="143"/>
        <v>6</v>
      </c>
      <c r="D454" s="135">
        <f t="shared" ca="1" si="144"/>
        <v>59568</v>
      </c>
      <c r="E454" s="150">
        <f t="shared" si="132"/>
        <v>0</v>
      </c>
      <c r="F454" s="150" t="str">
        <f t="shared" si="133"/>
        <v>Y</v>
      </c>
      <c r="G454" s="136">
        <f t="shared" si="134"/>
        <v>0</v>
      </c>
      <c r="H454" s="148">
        <f t="shared" si="138"/>
        <v>0</v>
      </c>
      <c r="I454" s="148">
        <f t="shared" si="145"/>
        <v>0</v>
      </c>
      <c r="J454" s="148">
        <f t="shared" ca="1" si="135"/>
        <v>0</v>
      </c>
      <c r="K454" s="148">
        <f t="shared" ca="1" si="146"/>
        <v>0</v>
      </c>
      <c r="L454" s="148">
        <f t="shared" si="147"/>
        <v>0</v>
      </c>
      <c r="M454" s="148">
        <f t="shared" si="136"/>
        <v>0</v>
      </c>
      <c r="N454" s="148">
        <f t="shared" si="139"/>
        <v>0</v>
      </c>
      <c r="O454" s="148"/>
      <c r="P454" s="148"/>
      <c r="Q454" s="148">
        <f t="shared" si="148"/>
        <v>0</v>
      </c>
      <c r="R454" s="148">
        <f t="shared" si="149"/>
        <v>0</v>
      </c>
      <c r="S454" s="137" t="str">
        <f t="shared" si="137"/>
        <v>Y</v>
      </c>
      <c r="T454" s="275">
        <f t="shared" si="152"/>
        <v>0</v>
      </c>
      <c r="U454" s="275">
        <f t="shared" si="151"/>
        <v>0</v>
      </c>
      <c r="V454" s="275">
        <f t="shared" si="151"/>
        <v>0</v>
      </c>
      <c r="W454" s="275">
        <f t="shared" si="151"/>
        <v>0</v>
      </c>
      <c r="X454" s="275">
        <f t="shared" si="151"/>
        <v>0</v>
      </c>
      <c r="Y454" s="275">
        <f t="shared" si="151"/>
        <v>0</v>
      </c>
      <c r="Z454" s="275">
        <f t="shared" si="151"/>
        <v>0</v>
      </c>
      <c r="AA454" s="275">
        <f t="shared" si="151"/>
        <v>0</v>
      </c>
      <c r="AB454" s="275">
        <f t="shared" si="151"/>
        <v>0</v>
      </c>
      <c r="AC454" s="275">
        <f t="shared" si="151"/>
        <v>0</v>
      </c>
      <c r="AD454" s="275">
        <f t="shared" si="151"/>
        <v>0</v>
      </c>
      <c r="AE454" s="276">
        <f t="shared" si="140"/>
        <v>0</v>
      </c>
    </row>
    <row r="455" spans="1:31">
      <c r="A455" s="133">
        <f t="shared" si="141"/>
        <v>439</v>
      </c>
      <c r="B455" s="134">
        <f t="shared" si="142"/>
        <v>36</v>
      </c>
      <c r="C455" s="134">
        <f t="shared" si="143"/>
        <v>7</v>
      </c>
      <c r="D455" s="135">
        <f t="shared" ca="1" si="144"/>
        <v>59596</v>
      </c>
      <c r="E455" s="150">
        <f t="shared" si="132"/>
        <v>0</v>
      </c>
      <c r="F455" s="150" t="str">
        <f t="shared" si="133"/>
        <v>Y</v>
      </c>
      <c r="G455" s="136">
        <f t="shared" si="134"/>
        <v>0</v>
      </c>
      <c r="H455" s="148">
        <f t="shared" si="138"/>
        <v>0</v>
      </c>
      <c r="I455" s="148">
        <f t="shared" si="145"/>
        <v>0</v>
      </c>
      <c r="J455" s="148">
        <f t="shared" ca="1" si="135"/>
        <v>0</v>
      </c>
      <c r="K455" s="148">
        <f t="shared" ca="1" si="146"/>
        <v>0</v>
      </c>
      <c r="L455" s="148">
        <f t="shared" si="147"/>
        <v>0</v>
      </c>
      <c r="M455" s="148">
        <f t="shared" si="136"/>
        <v>0</v>
      </c>
      <c r="N455" s="148">
        <f t="shared" si="139"/>
        <v>0</v>
      </c>
      <c r="O455" s="148"/>
      <c r="P455" s="148"/>
      <c r="Q455" s="148">
        <f t="shared" si="148"/>
        <v>0</v>
      </c>
      <c r="R455" s="148">
        <f t="shared" si="149"/>
        <v>0</v>
      </c>
      <c r="S455" s="137" t="str">
        <f t="shared" si="137"/>
        <v>Y</v>
      </c>
      <c r="T455" s="275">
        <f t="shared" si="152"/>
        <v>0</v>
      </c>
      <c r="U455" s="275">
        <f t="shared" si="151"/>
        <v>0</v>
      </c>
      <c r="V455" s="275">
        <f t="shared" si="151"/>
        <v>0</v>
      </c>
      <c r="W455" s="275">
        <f t="shared" si="151"/>
        <v>0</v>
      </c>
      <c r="X455" s="275">
        <f t="shared" si="151"/>
        <v>0</v>
      </c>
      <c r="Y455" s="275">
        <f t="shared" si="151"/>
        <v>0</v>
      </c>
      <c r="Z455" s="275">
        <f t="shared" si="151"/>
        <v>0</v>
      </c>
      <c r="AA455" s="275">
        <f t="shared" si="151"/>
        <v>0</v>
      </c>
      <c r="AB455" s="275">
        <f t="shared" si="151"/>
        <v>0</v>
      </c>
      <c r="AC455" s="275">
        <f t="shared" si="151"/>
        <v>0</v>
      </c>
      <c r="AD455" s="275">
        <f t="shared" si="151"/>
        <v>0</v>
      </c>
      <c r="AE455" s="276">
        <f t="shared" si="140"/>
        <v>0</v>
      </c>
    </row>
    <row r="456" spans="1:31">
      <c r="A456" s="133">
        <f t="shared" si="141"/>
        <v>440</v>
      </c>
      <c r="B456" s="134">
        <f t="shared" si="142"/>
        <v>36</v>
      </c>
      <c r="C456" s="134">
        <f t="shared" si="143"/>
        <v>8</v>
      </c>
      <c r="D456" s="135">
        <f t="shared" ca="1" si="144"/>
        <v>59627</v>
      </c>
      <c r="E456" s="150">
        <f t="shared" si="132"/>
        <v>0</v>
      </c>
      <c r="F456" s="150" t="str">
        <f t="shared" si="133"/>
        <v>Y</v>
      </c>
      <c r="G456" s="136">
        <f t="shared" si="134"/>
        <v>0</v>
      </c>
      <c r="H456" s="148">
        <f t="shared" si="138"/>
        <v>0</v>
      </c>
      <c r="I456" s="148">
        <f t="shared" si="145"/>
        <v>0</v>
      </c>
      <c r="J456" s="148">
        <f t="shared" ca="1" si="135"/>
        <v>0</v>
      </c>
      <c r="K456" s="148">
        <f t="shared" ca="1" si="146"/>
        <v>0</v>
      </c>
      <c r="L456" s="148">
        <f t="shared" si="147"/>
        <v>0</v>
      </c>
      <c r="M456" s="148">
        <f t="shared" si="136"/>
        <v>0</v>
      </c>
      <c r="N456" s="148">
        <f t="shared" si="139"/>
        <v>0</v>
      </c>
      <c r="O456" s="148"/>
      <c r="P456" s="148"/>
      <c r="Q456" s="148">
        <f t="shared" si="148"/>
        <v>0</v>
      </c>
      <c r="R456" s="148">
        <f t="shared" si="149"/>
        <v>0</v>
      </c>
      <c r="S456" s="137" t="str">
        <f t="shared" si="137"/>
        <v>Y</v>
      </c>
      <c r="T456" s="275">
        <f t="shared" si="152"/>
        <v>0</v>
      </c>
      <c r="U456" s="275">
        <f t="shared" si="151"/>
        <v>0</v>
      </c>
      <c r="V456" s="275">
        <f t="shared" si="151"/>
        <v>0</v>
      </c>
      <c r="W456" s="275">
        <f t="shared" si="151"/>
        <v>0</v>
      </c>
      <c r="X456" s="275">
        <f t="shared" si="151"/>
        <v>0</v>
      </c>
      <c r="Y456" s="275">
        <f t="shared" si="151"/>
        <v>0</v>
      </c>
      <c r="Z456" s="275">
        <f t="shared" si="151"/>
        <v>0</v>
      </c>
      <c r="AA456" s="275">
        <f t="shared" si="151"/>
        <v>0</v>
      </c>
      <c r="AB456" s="275">
        <f t="shared" si="151"/>
        <v>0</v>
      </c>
      <c r="AC456" s="275">
        <f t="shared" si="151"/>
        <v>0</v>
      </c>
      <c r="AD456" s="275">
        <f t="shared" si="151"/>
        <v>0</v>
      </c>
      <c r="AE456" s="276">
        <f t="shared" si="140"/>
        <v>0</v>
      </c>
    </row>
    <row r="457" spans="1:31">
      <c r="A457" s="133">
        <f t="shared" si="141"/>
        <v>441</v>
      </c>
      <c r="B457" s="134">
        <f t="shared" si="142"/>
        <v>36</v>
      </c>
      <c r="C457" s="134">
        <f t="shared" si="143"/>
        <v>9</v>
      </c>
      <c r="D457" s="135">
        <f t="shared" ca="1" si="144"/>
        <v>59657</v>
      </c>
      <c r="E457" s="150">
        <f t="shared" si="132"/>
        <v>0</v>
      </c>
      <c r="F457" s="150" t="str">
        <f t="shared" si="133"/>
        <v>Y</v>
      </c>
      <c r="G457" s="136">
        <f t="shared" si="134"/>
        <v>0</v>
      </c>
      <c r="H457" s="148">
        <f t="shared" si="138"/>
        <v>0</v>
      </c>
      <c r="I457" s="148">
        <f t="shared" si="145"/>
        <v>0</v>
      </c>
      <c r="J457" s="148">
        <f t="shared" ca="1" si="135"/>
        <v>0</v>
      </c>
      <c r="K457" s="148">
        <f t="shared" ca="1" si="146"/>
        <v>0</v>
      </c>
      <c r="L457" s="148">
        <f t="shared" si="147"/>
        <v>0</v>
      </c>
      <c r="M457" s="148">
        <f t="shared" si="136"/>
        <v>0</v>
      </c>
      <c r="N457" s="148">
        <f t="shared" si="139"/>
        <v>0</v>
      </c>
      <c r="O457" s="148"/>
      <c r="P457" s="148"/>
      <c r="Q457" s="148">
        <f t="shared" si="148"/>
        <v>0</v>
      </c>
      <c r="R457" s="148">
        <f t="shared" si="149"/>
        <v>0</v>
      </c>
      <c r="S457" s="137" t="str">
        <f t="shared" si="137"/>
        <v>Y</v>
      </c>
      <c r="T457" s="275">
        <f t="shared" si="152"/>
        <v>0</v>
      </c>
      <c r="U457" s="275">
        <f t="shared" si="151"/>
        <v>0</v>
      </c>
      <c r="V457" s="275">
        <f t="shared" si="151"/>
        <v>0</v>
      </c>
      <c r="W457" s="275">
        <f t="shared" si="151"/>
        <v>0</v>
      </c>
      <c r="X457" s="275">
        <f t="shared" si="151"/>
        <v>0</v>
      </c>
      <c r="Y457" s="275">
        <f t="shared" si="151"/>
        <v>0</v>
      </c>
      <c r="Z457" s="275">
        <f t="shared" si="151"/>
        <v>0</v>
      </c>
      <c r="AA457" s="275">
        <f t="shared" si="151"/>
        <v>0</v>
      </c>
      <c r="AB457" s="275">
        <f t="shared" si="151"/>
        <v>0</v>
      </c>
      <c r="AC457" s="275">
        <f t="shared" si="151"/>
        <v>0</v>
      </c>
      <c r="AD457" s="275">
        <f t="shared" si="151"/>
        <v>0</v>
      </c>
      <c r="AE457" s="276">
        <f t="shared" si="140"/>
        <v>0</v>
      </c>
    </row>
    <row r="458" spans="1:31">
      <c r="A458" s="133">
        <f t="shared" si="141"/>
        <v>442</v>
      </c>
      <c r="B458" s="134">
        <f t="shared" si="142"/>
        <v>36</v>
      </c>
      <c r="C458" s="134">
        <f t="shared" si="143"/>
        <v>10</v>
      </c>
      <c r="D458" s="135">
        <f t="shared" ca="1" si="144"/>
        <v>59688</v>
      </c>
      <c r="E458" s="150">
        <f t="shared" si="132"/>
        <v>0</v>
      </c>
      <c r="F458" s="150" t="str">
        <f t="shared" si="133"/>
        <v>Y</v>
      </c>
      <c r="G458" s="136">
        <f t="shared" si="134"/>
        <v>0</v>
      </c>
      <c r="H458" s="148">
        <f t="shared" si="138"/>
        <v>0</v>
      </c>
      <c r="I458" s="148">
        <f t="shared" si="145"/>
        <v>0</v>
      </c>
      <c r="J458" s="148">
        <f t="shared" ca="1" si="135"/>
        <v>0</v>
      </c>
      <c r="K458" s="148">
        <f t="shared" ca="1" si="146"/>
        <v>0</v>
      </c>
      <c r="L458" s="148">
        <f t="shared" si="147"/>
        <v>0</v>
      </c>
      <c r="M458" s="148">
        <f t="shared" si="136"/>
        <v>0</v>
      </c>
      <c r="N458" s="148">
        <f t="shared" si="139"/>
        <v>0</v>
      </c>
      <c r="O458" s="148"/>
      <c r="P458" s="148"/>
      <c r="Q458" s="148">
        <f t="shared" si="148"/>
        <v>0</v>
      </c>
      <c r="R458" s="148">
        <f t="shared" si="149"/>
        <v>0</v>
      </c>
      <c r="S458" s="137" t="str">
        <f t="shared" si="137"/>
        <v>Y</v>
      </c>
      <c r="T458" s="275">
        <f t="shared" si="152"/>
        <v>0</v>
      </c>
      <c r="U458" s="275">
        <f t="shared" si="151"/>
        <v>0</v>
      </c>
      <c r="V458" s="275">
        <f t="shared" si="151"/>
        <v>0</v>
      </c>
      <c r="W458" s="275">
        <f t="shared" si="151"/>
        <v>0</v>
      </c>
      <c r="X458" s="275">
        <f t="shared" si="151"/>
        <v>0</v>
      </c>
      <c r="Y458" s="275">
        <f t="shared" si="151"/>
        <v>0</v>
      </c>
      <c r="Z458" s="275">
        <f t="shared" si="151"/>
        <v>0</v>
      </c>
      <c r="AA458" s="275">
        <f t="shared" si="151"/>
        <v>0</v>
      </c>
      <c r="AB458" s="275">
        <f t="shared" si="151"/>
        <v>0</v>
      </c>
      <c r="AC458" s="275">
        <f t="shared" si="151"/>
        <v>0</v>
      </c>
      <c r="AD458" s="275">
        <f t="shared" si="151"/>
        <v>0</v>
      </c>
      <c r="AE458" s="276">
        <f t="shared" si="140"/>
        <v>0</v>
      </c>
    </row>
    <row r="459" spans="1:31">
      <c r="A459" s="133">
        <f t="shared" si="141"/>
        <v>443</v>
      </c>
      <c r="B459" s="134">
        <f t="shared" si="142"/>
        <v>36</v>
      </c>
      <c r="C459" s="134">
        <f t="shared" si="143"/>
        <v>11</v>
      </c>
      <c r="D459" s="135">
        <f t="shared" ca="1" si="144"/>
        <v>59718</v>
      </c>
      <c r="E459" s="150">
        <f t="shared" si="132"/>
        <v>0</v>
      </c>
      <c r="F459" s="150" t="str">
        <f t="shared" si="133"/>
        <v>Y</v>
      </c>
      <c r="G459" s="136">
        <f t="shared" si="134"/>
        <v>0</v>
      </c>
      <c r="H459" s="148">
        <f t="shared" si="138"/>
        <v>0</v>
      </c>
      <c r="I459" s="148">
        <f t="shared" si="145"/>
        <v>0</v>
      </c>
      <c r="J459" s="148">
        <f t="shared" ca="1" si="135"/>
        <v>0</v>
      </c>
      <c r="K459" s="148">
        <f t="shared" ca="1" si="146"/>
        <v>0</v>
      </c>
      <c r="L459" s="148">
        <f t="shared" si="147"/>
        <v>0</v>
      </c>
      <c r="M459" s="148">
        <f t="shared" si="136"/>
        <v>0</v>
      </c>
      <c r="N459" s="148">
        <f t="shared" si="139"/>
        <v>0</v>
      </c>
      <c r="O459" s="148"/>
      <c r="P459" s="148"/>
      <c r="Q459" s="148">
        <f t="shared" si="148"/>
        <v>0</v>
      </c>
      <c r="R459" s="148">
        <f t="shared" si="149"/>
        <v>0</v>
      </c>
      <c r="S459" s="137" t="str">
        <f t="shared" si="137"/>
        <v>Y</v>
      </c>
      <c r="T459" s="275">
        <f t="shared" si="152"/>
        <v>0</v>
      </c>
      <c r="U459" s="275">
        <f t="shared" si="151"/>
        <v>0</v>
      </c>
      <c r="V459" s="275">
        <f t="shared" si="151"/>
        <v>0</v>
      </c>
      <c r="W459" s="275">
        <f t="shared" si="151"/>
        <v>0</v>
      </c>
      <c r="X459" s="275">
        <f t="shared" si="151"/>
        <v>0</v>
      </c>
      <c r="Y459" s="275">
        <f t="shared" si="151"/>
        <v>0</v>
      </c>
      <c r="Z459" s="275">
        <f t="shared" si="151"/>
        <v>0</v>
      </c>
      <c r="AA459" s="275">
        <f t="shared" si="151"/>
        <v>0</v>
      </c>
      <c r="AB459" s="275">
        <f t="shared" si="151"/>
        <v>0</v>
      </c>
      <c r="AC459" s="275">
        <f t="shared" si="151"/>
        <v>0</v>
      </c>
      <c r="AD459" s="275">
        <f t="shared" si="151"/>
        <v>0</v>
      </c>
      <c r="AE459" s="276">
        <f t="shared" si="140"/>
        <v>0</v>
      </c>
    </row>
    <row r="460" spans="1:31">
      <c r="A460" s="133">
        <f t="shared" si="141"/>
        <v>444</v>
      </c>
      <c r="B460" s="134">
        <f t="shared" si="142"/>
        <v>36</v>
      </c>
      <c r="C460" s="134">
        <f t="shared" si="143"/>
        <v>12</v>
      </c>
      <c r="D460" s="135">
        <f t="shared" ca="1" si="144"/>
        <v>59749</v>
      </c>
      <c r="E460" s="150">
        <f t="shared" si="132"/>
        <v>0</v>
      </c>
      <c r="F460" s="150" t="str">
        <f t="shared" si="133"/>
        <v>Y</v>
      </c>
      <c r="G460" s="136">
        <f t="shared" si="134"/>
        <v>0</v>
      </c>
      <c r="H460" s="148">
        <f t="shared" si="138"/>
        <v>0</v>
      </c>
      <c r="I460" s="148">
        <f t="shared" si="145"/>
        <v>0</v>
      </c>
      <c r="J460" s="148">
        <f t="shared" ca="1" si="135"/>
        <v>0</v>
      </c>
      <c r="K460" s="148">
        <f t="shared" ca="1" si="146"/>
        <v>0</v>
      </c>
      <c r="L460" s="148">
        <f t="shared" si="147"/>
        <v>0</v>
      </c>
      <c r="M460" s="148">
        <f t="shared" si="136"/>
        <v>0</v>
      </c>
      <c r="N460" s="148">
        <f t="shared" si="139"/>
        <v>0</v>
      </c>
      <c r="O460" s="148"/>
      <c r="P460" s="148"/>
      <c r="Q460" s="148">
        <f t="shared" si="148"/>
        <v>0</v>
      </c>
      <c r="R460" s="148">
        <f t="shared" si="149"/>
        <v>0</v>
      </c>
      <c r="S460" s="137" t="str">
        <f t="shared" si="137"/>
        <v>Y</v>
      </c>
      <c r="T460" s="275">
        <f t="shared" si="152"/>
        <v>0</v>
      </c>
      <c r="U460" s="275">
        <f t="shared" si="151"/>
        <v>0</v>
      </c>
      <c r="V460" s="275">
        <f t="shared" si="151"/>
        <v>0</v>
      </c>
      <c r="W460" s="275">
        <f t="shared" si="151"/>
        <v>0</v>
      </c>
      <c r="X460" s="275">
        <f t="shared" si="151"/>
        <v>0</v>
      </c>
      <c r="Y460" s="275">
        <f t="shared" si="151"/>
        <v>0</v>
      </c>
      <c r="Z460" s="275">
        <f t="shared" si="151"/>
        <v>0</v>
      </c>
      <c r="AA460" s="275">
        <f t="shared" si="151"/>
        <v>0</v>
      </c>
      <c r="AB460" s="275">
        <f t="shared" si="151"/>
        <v>0</v>
      </c>
      <c r="AC460" s="275">
        <f t="shared" si="151"/>
        <v>0</v>
      </c>
      <c r="AD460" s="275">
        <f t="shared" si="151"/>
        <v>0</v>
      </c>
      <c r="AE460" s="276">
        <f t="shared" si="140"/>
        <v>0</v>
      </c>
    </row>
    <row r="461" spans="1:31">
      <c r="A461" s="133">
        <f t="shared" si="141"/>
        <v>445</v>
      </c>
      <c r="B461" s="134">
        <f t="shared" si="142"/>
        <v>37</v>
      </c>
      <c r="C461" s="134">
        <f t="shared" si="143"/>
        <v>1</v>
      </c>
      <c r="D461" s="135">
        <f t="shared" ca="1" si="144"/>
        <v>59780</v>
      </c>
      <c r="E461" s="150">
        <f t="shared" si="132"/>
        <v>0</v>
      </c>
      <c r="F461" s="150" t="str">
        <f t="shared" si="133"/>
        <v>Y</v>
      </c>
      <c r="G461" s="136">
        <f t="shared" si="134"/>
        <v>0</v>
      </c>
      <c r="H461" s="148">
        <f t="shared" si="138"/>
        <v>0</v>
      </c>
      <c r="I461" s="148">
        <f t="shared" si="145"/>
        <v>0</v>
      </c>
      <c r="J461" s="148">
        <f t="shared" ca="1" si="135"/>
        <v>0</v>
      </c>
      <c r="K461" s="148">
        <f t="shared" ca="1" si="146"/>
        <v>0</v>
      </c>
      <c r="L461" s="148">
        <f t="shared" si="147"/>
        <v>0</v>
      </c>
      <c r="M461" s="148">
        <f t="shared" si="136"/>
        <v>0</v>
      </c>
      <c r="N461" s="148">
        <f t="shared" si="139"/>
        <v>0</v>
      </c>
      <c r="O461" s="148"/>
      <c r="P461" s="148"/>
      <c r="Q461" s="148">
        <f t="shared" si="148"/>
        <v>0</v>
      </c>
      <c r="R461" s="148">
        <f t="shared" si="149"/>
        <v>0</v>
      </c>
      <c r="S461" s="137" t="str">
        <f t="shared" si="137"/>
        <v>Y</v>
      </c>
      <c r="T461" s="275">
        <f t="shared" si="152"/>
        <v>0</v>
      </c>
      <c r="U461" s="275">
        <f t="shared" si="151"/>
        <v>0</v>
      </c>
      <c r="V461" s="275">
        <f t="shared" si="151"/>
        <v>0</v>
      </c>
      <c r="W461" s="275">
        <f t="shared" si="151"/>
        <v>0</v>
      </c>
      <c r="X461" s="275">
        <f t="shared" si="151"/>
        <v>0</v>
      </c>
      <c r="Y461" s="275">
        <f t="shared" si="151"/>
        <v>0</v>
      </c>
      <c r="Z461" s="275">
        <f t="shared" si="151"/>
        <v>0</v>
      </c>
      <c r="AA461" s="275">
        <f t="shared" si="151"/>
        <v>0</v>
      </c>
      <c r="AB461" s="275">
        <f t="shared" si="151"/>
        <v>0</v>
      </c>
      <c r="AC461" s="275">
        <f t="shared" si="151"/>
        <v>0</v>
      </c>
      <c r="AD461" s="275">
        <f t="shared" si="151"/>
        <v>0</v>
      </c>
      <c r="AE461" s="276">
        <f t="shared" si="140"/>
        <v>0</v>
      </c>
    </row>
    <row r="462" spans="1:31">
      <c r="A462" s="133">
        <f t="shared" si="141"/>
        <v>446</v>
      </c>
      <c r="B462" s="134">
        <f t="shared" si="142"/>
        <v>37</v>
      </c>
      <c r="C462" s="134">
        <f t="shared" si="143"/>
        <v>2</v>
      </c>
      <c r="D462" s="135">
        <f t="shared" ca="1" si="144"/>
        <v>59810</v>
      </c>
      <c r="E462" s="150">
        <f t="shared" si="132"/>
        <v>0</v>
      </c>
      <c r="F462" s="150" t="str">
        <f t="shared" si="133"/>
        <v>Y</v>
      </c>
      <c r="G462" s="136">
        <f t="shared" si="134"/>
        <v>0</v>
      </c>
      <c r="H462" s="148">
        <f t="shared" si="138"/>
        <v>0</v>
      </c>
      <c r="I462" s="148">
        <f t="shared" si="145"/>
        <v>0</v>
      </c>
      <c r="J462" s="148">
        <f t="shared" ca="1" si="135"/>
        <v>0</v>
      </c>
      <c r="K462" s="148">
        <f t="shared" ca="1" si="146"/>
        <v>0</v>
      </c>
      <c r="L462" s="148">
        <f t="shared" si="147"/>
        <v>0</v>
      </c>
      <c r="M462" s="148">
        <f t="shared" si="136"/>
        <v>0</v>
      </c>
      <c r="N462" s="148">
        <f t="shared" si="139"/>
        <v>0</v>
      </c>
      <c r="O462" s="148"/>
      <c r="P462" s="148"/>
      <c r="Q462" s="148">
        <f t="shared" si="148"/>
        <v>0</v>
      </c>
      <c r="R462" s="148">
        <f t="shared" si="149"/>
        <v>0</v>
      </c>
      <c r="S462" s="137" t="str">
        <f t="shared" si="137"/>
        <v>Y</v>
      </c>
      <c r="T462" s="275">
        <f t="shared" si="152"/>
        <v>0</v>
      </c>
      <c r="U462" s="275">
        <f t="shared" si="151"/>
        <v>0</v>
      </c>
      <c r="V462" s="275">
        <f t="shared" si="151"/>
        <v>0</v>
      </c>
      <c r="W462" s="275">
        <f t="shared" si="151"/>
        <v>0</v>
      </c>
      <c r="X462" s="275">
        <f t="shared" si="151"/>
        <v>0</v>
      </c>
      <c r="Y462" s="275">
        <f t="shared" si="151"/>
        <v>0</v>
      </c>
      <c r="Z462" s="275">
        <f t="shared" si="151"/>
        <v>0</v>
      </c>
      <c r="AA462" s="275">
        <f t="shared" si="151"/>
        <v>0</v>
      </c>
      <c r="AB462" s="275">
        <f t="shared" si="151"/>
        <v>0</v>
      </c>
      <c r="AC462" s="275">
        <f t="shared" si="151"/>
        <v>0</v>
      </c>
      <c r="AD462" s="275">
        <f t="shared" si="151"/>
        <v>0</v>
      </c>
      <c r="AE462" s="276">
        <f t="shared" si="140"/>
        <v>0</v>
      </c>
    </row>
    <row r="463" spans="1:31">
      <c r="A463" s="133">
        <f t="shared" si="141"/>
        <v>447</v>
      </c>
      <c r="B463" s="134">
        <f t="shared" si="142"/>
        <v>37</v>
      </c>
      <c r="C463" s="134">
        <f t="shared" si="143"/>
        <v>3</v>
      </c>
      <c r="D463" s="135">
        <f t="shared" ca="1" si="144"/>
        <v>59841</v>
      </c>
      <c r="E463" s="150">
        <f t="shared" si="132"/>
        <v>0</v>
      </c>
      <c r="F463" s="150" t="str">
        <f t="shared" si="133"/>
        <v>Y</v>
      </c>
      <c r="G463" s="136">
        <f t="shared" si="134"/>
        <v>0</v>
      </c>
      <c r="H463" s="148">
        <f t="shared" si="138"/>
        <v>0</v>
      </c>
      <c r="I463" s="148">
        <f t="shared" si="145"/>
        <v>0</v>
      </c>
      <c r="J463" s="148">
        <f t="shared" ca="1" si="135"/>
        <v>0</v>
      </c>
      <c r="K463" s="148">
        <f t="shared" ca="1" si="146"/>
        <v>0</v>
      </c>
      <c r="L463" s="148">
        <f t="shared" si="147"/>
        <v>0</v>
      </c>
      <c r="M463" s="148">
        <f t="shared" si="136"/>
        <v>0</v>
      </c>
      <c r="N463" s="148">
        <f t="shared" si="139"/>
        <v>0</v>
      </c>
      <c r="O463" s="148"/>
      <c r="P463" s="148"/>
      <c r="Q463" s="148">
        <f t="shared" si="148"/>
        <v>0</v>
      </c>
      <c r="R463" s="148">
        <f t="shared" si="149"/>
        <v>0</v>
      </c>
      <c r="S463" s="137" t="str">
        <f t="shared" si="137"/>
        <v>Y</v>
      </c>
      <c r="T463" s="275">
        <f t="shared" si="152"/>
        <v>0</v>
      </c>
      <c r="U463" s="275">
        <f t="shared" si="151"/>
        <v>0</v>
      </c>
      <c r="V463" s="275">
        <f t="shared" si="151"/>
        <v>0</v>
      </c>
      <c r="W463" s="275">
        <f t="shared" si="151"/>
        <v>0</v>
      </c>
      <c r="X463" s="275">
        <f t="shared" si="151"/>
        <v>0</v>
      </c>
      <c r="Y463" s="275">
        <f t="shared" si="151"/>
        <v>0</v>
      </c>
      <c r="Z463" s="275">
        <f t="shared" si="151"/>
        <v>0</v>
      </c>
      <c r="AA463" s="275">
        <f t="shared" si="151"/>
        <v>0</v>
      </c>
      <c r="AB463" s="275">
        <f t="shared" si="151"/>
        <v>0</v>
      </c>
      <c r="AC463" s="275">
        <f t="shared" si="151"/>
        <v>0</v>
      </c>
      <c r="AD463" s="275">
        <f t="shared" si="151"/>
        <v>0</v>
      </c>
      <c r="AE463" s="276">
        <f t="shared" si="140"/>
        <v>0</v>
      </c>
    </row>
    <row r="464" spans="1:31">
      <c r="A464" s="133">
        <f t="shared" si="141"/>
        <v>448</v>
      </c>
      <c r="B464" s="134">
        <f t="shared" si="142"/>
        <v>37</v>
      </c>
      <c r="C464" s="134">
        <f t="shared" si="143"/>
        <v>4</v>
      </c>
      <c r="D464" s="135">
        <f t="shared" ca="1" si="144"/>
        <v>59871</v>
      </c>
      <c r="E464" s="150">
        <f t="shared" si="132"/>
        <v>0</v>
      </c>
      <c r="F464" s="150" t="str">
        <f t="shared" si="133"/>
        <v>Y</v>
      </c>
      <c r="G464" s="136">
        <f t="shared" si="134"/>
        <v>0</v>
      </c>
      <c r="H464" s="148">
        <f t="shared" si="138"/>
        <v>0</v>
      </c>
      <c r="I464" s="148">
        <f t="shared" si="145"/>
        <v>0</v>
      </c>
      <c r="J464" s="148">
        <f t="shared" ca="1" si="135"/>
        <v>0</v>
      </c>
      <c r="K464" s="148">
        <f t="shared" ca="1" si="146"/>
        <v>0</v>
      </c>
      <c r="L464" s="148">
        <f t="shared" si="147"/>
        <v>0</v>
      </c>
      <c r="M464" s="148">
        <f t="shared" si="136"/>
        <v>0</v>
      </c>
      <c r="N464" s="148">
        <f t="shared" si="139"/>
        <v>0</v>
      </c>
      <c r="O464" s="148"/>
      <c r="P464" s="148"/>
      <c r="Q464" s="148">
        <f t="shared" si="148"/>
        <v>0</v>
      </c>
      <c r="R464" s="148">
        <f t="shared" si="149"/>
        <v>0</v>
      </c>
      <c r="S464" s="137" t="str">
        <f t="shared" si="137"/>
        <v>Y</v>
      </c>
      <c r="T464" s="275">
        <f t="shared" si="152"/>
        <v>0</v>
      </c>
      <c r="U464" s="275">
        <f t="shared" si="151"/>
        <v>0</v>
      </c>
      <c r="V464" s="275">
        <f t="shared" si="151"/>
        <v>0</v>
      </c>
      <c r="W464" s="275">
        <f t="shared" si="151"/>
        <v>0</v>
      </c>
      <c r="X464" s="275">
        <f t="shared" si="151"/>
        <v>0</v>
      </c>
      <c r="Y464" s="275">
        <f t="shared" si="151"/>
        <v>0</v>
      </c>
      <c r="Z464" s="275">
        <f t="shared" si="151"/>
        <v>0</v>
      </c>
      <c r="AA464" s="275">
        <f t="shared" si="151"/>
        <v>0</v>
      </c>
      <c r="AB464" s="275">
        <f t="shared" si="151"/>
        <v>0</v>
      </c>
      <c r="AC464" s="275">
        <f t="shared" si="151"/>
        <v>0</v>
      </c>
      <c r="AD464" s="275">
        <f t="shared" si="151"/>
        <v>0</v>
      </c>
      <c r="AE464" s="276">
        <f t="shared" si="140"/>
        <v>0</v>
      </c>
    </row>
    <row r="465" spans="1:31">
      <c r="A465" s="133">
        <f t="shared" si="141"/>
        <v>449</v>
      </c>
      <c r="B465" s="134">
        <f t="shared" si="142"/>
        <v>37</v>
      </c>
      <c r="C465" s="134">
        <f t="shared" si="143"/>
        <v>5</v>
      </c>
      <c r="D465" s="135">
        <f t="shared" ca="1" si="144"/>
        <v>59902</v>
      </c>
      <c r="E465" s="150">
        <f t="shared" ref="E465:E528" si="153">IF(A465&lt;&gt;"", IF(F465="N",0, ROUNDDOWN(IF(S465="Y", MAX(Q465, 0), MIN(BondAmountInvested*G465/Freq, Max_Wdwl_amt)), 2)),"")</f>
        <v>0</v>
      </c>
      <c r="F465" s="150" t="str">
        <f t="shared" ref="F465:F528" si="154">IF(A465&lt;&gt;"",  IF(A465&lt;first_projection_wdl_mth,"N",IF(A465=first_projection_wdl_mth,"Y",IF(INT((A465-first_projection_wdl_mth)/Mths_between_Wdwls)=(A465-first_projection_wdl_mth)/Mths_between_Wdwls,"Y","N"))),"")</f>
        <v>Y</v>
      </c>
      <c r="G465" s="136">
        <f t="shared" ref="G465:G528" si="155">IF(A465&lt;&gt;"", IncomeRetained, "")</f>
        <v>0</v>
      </c>
      <c r="H465" s="148">
        <f t="shared" si="138"/>
        <v>0</v>
      </c>
      <c r="I465" s="148">
        <f t="shared" si="145"/>
        <v>0</v>
      </c>
      <c r="J465" s="148">
        <f t="shared" ref="J465:J528" ca="1" si="156">IF(A465&lt;&gt;"", (MIN(E465, Q465)-I465)*(1-IF(D465&lt;chargeable_gain_taxrate_change_date,chargeable_gain_taxrate_pre_change,chargeable_gain_taxrate_post_change))+I465, "")</f>
        <v>0</v>
      </c>
      <c r="K465" s="148">
        <f t="shared" ca="1" si="146"/>
        <v>0</v>
      </c>
      <c r="L465" s="148">
        <f t="shared" si="147"/>
        <v>0</v>
      </c>
      <c r="M465" s="148">
        <f t="shared" ref="M465:M528" si="157">IF(A465="", "", L465*Mthly_growth_rate)</f>
        <v>0</v>
      </c>
      <c r="N465" s="148">
        <f t="shared" si="139"/>
        <v>0</v>
      </c>
      <c r="O465" s="148"/>
      <c r="P465" s="148"/>
      <c r="Q465" s="148">
        <f t="shared" si="148"/>
        <v>0</v>
      </c>
      <c r="R465" s="148">
        <f t="shared" si="149"/>
        <v>0</v>
      </c>
      <c r="S465" s="137" t="str">
        <f t="shared" ref="S465:S528" si="158">IF(A465="", "", IF(S464="Y", "Y", IF(Q465-IF(F465="Y", MIN(BondAmountInvested*G465/Freq,Max_Wdwl_amt), 0)&lt;=0, "Y", "N")))</f>
        <v>Y</v>
      </c>
      <c r="T465" s="275">
        <f t="shared" si="152"/>
        <v>0</v>
      </c>
      <c r="U465" s="275">
        <f t="shared" si="151"/>
        <v>0</v>
      </c>
      <c r="V465" s="275">
        <f t="shared" si="151"/>
        <v>0</v>
      </c>
      <c r="W465" s="275">
        <f t="shared" si="151"/>
        <v>0</v>
      </c>
      <c r="X465" s="275">
        <f t="shared" si="151"/>
        <v>0</v>
      </c>
      <c r="Y465" s="275">
        <f t="shared" si="151"/>
        <v>0</v>
      </c>
      <c r="Z465" s="275">
        <f t="shared" si="151"/>
        <v>0</v>
      </c>
      <c r="AA465" s="275">
        <f t="shared" si="151"/>
        <v>0</v>
      </c>
      <c r="AB465" s="275">
        <f t="shared" si="151"/>
        <v>0</v>
      </c>
      <c r="AC465" s="275">
        <f t="shared" si="151"/>
        <v>0</v>
      </c>
      <c r="AD465" s="275">
        <f t="shared" si="151"/>
        <v>0</v>
      </c>
      <c r="AE465" s="276">
        <f t="shared" si="140"/>
        <v>0</v>
      </c>
    </row>
    <row r="466" spans="1:31">
      <c r="A466" s="133">
        <f t="shared" si="141"/>
        <v>450</v>
      </c>
      <c r="B466" s="134">
        <f t="shared" si="142"/>
        <v>37</v>
      </c>
      <c r="C466" s="134">
        <f t="shared" si="143"/>
        <v>6</v>
      </c>
      <c r="D466" s="135">
        <f t="shared" ca="1" si="144"/>
        <v>59933</v>
      </c>
      <c r="E466" s="150">
        <f t="shared" si="153"/>
        <v>0</v>
      </c>
      <c r="F466" s="150" t="str">
        <f t="shared" si="154"/>
        <v>Y</v>
      </c>
      <c r="G466" s="136">
        <f t="shared" si="155"/>
        <v>0</v>
      </c>
      <c r="H466" s="148">
        <f t="shared" ref="H466:H529" si="159">IF(A466&lt;&gt;"", IF(B466&lt;Max_tax_free_term, IF(AND(C466=1, B466&lt;Max_tax_free_term), Annual_tax_free_Wdwl, 0), 0)+H465-I465, "")</f>
        <v>0</v>
      </c>
      <c r="I466" s="148">
        <f t="shared" si="145"/>
        <v>0</v>
      </c>
      <c r="J466" s="148">
        <f t="shared" ca="1" si="156"/>
        <v>0</v>
      </c>
      <c r="K466" s="148">
        <f t="shared" ca="1" si="146"/>
        <v>0</v>
      </c>
      <c r="L466" s="148">
        <f t="shared" si="147"/>
        <v>0</v>
      </c>
      <c r="M466" s="148">
        <f t="shared" si="157"/>
        <v>0</v>
      </c>
      <c r="N466" s="148">
        <f t="shared" ref="N466:N529" si="160">IF(A466="", "", AE466)</f>
        <v>0</v>
      </c>
      <c r="O466" s="148"/>
      <c r="P466" s="148"/>
      <c r="Q466" s="148">
        <f t="shared" si="148"/>
        <v>0</v>
      </c>
      <c r="R466" s="148">
        <f t="shared" si="149"/>
        <v>0</v>
      </c>
      <c r="S466" s="137" t="str">
        <f t="shared" si="158"/>
        <v>Y</v>
      </c>
      <c r="T466" s="275">
        <f t="shared" si="152"/>
        <v>0</v>
      </c>
      <c r="U466" s="275">
        <f t="shared" si="151"/>
        <v>0</v>
      </c>
      <c r="V466" s="275">
        <f t="shared" si="151"/>
        <v>0</v>
      </c>
      <c r="W466" s="275">
        <f t="shared" si="151"/>
        <v>0</v>
      </c>
      <c r="X466" s="275">
        <f t="shared" si="151"/>
        <v>0</v>
      </c>
      <c r="Y466" s="275">
        <f t="shared" si="151"/>
        <v>0</v>
      </c>
      <c r="Z466" s="275">
        <f t="shared" si="151"/>
        <v>0</v>
      </c>
      <c r="AA466" s="275">
        <f t="shared" si="151"/>
        <v>0</v>
      </c>
      <c r="AB466" s="275">
        <f t="shared" si="151"/>
        <v>0</v>
      </c>
      <c r="AC466" s="275">
        <f t="shared" si="151"/>
        <v>0</v>
      </c>
      <c r="AD466" s="275">
        <f t="shared" si="151"/>
        <v>0</v>
      </c>
      <c r="AE466" s="276">
        <f t="shared" ref="AE466:AE529" si="161">SUMPRODUCT(T466:AD466,T$9:AD$9)/100/12</f>
        <v>0</v>
      </c>
    </row>
    <row r="467" spans="1:31">
      <c r="A467" s="133">
        <f t="shared" ref="A467:A530" si="162">IF(A466&lt;$D$11, A466+1, "")</f>
        <v>451</v>
      </c>
      <c r="B467" s="134">
        <f t="shared" ref="B467:B530" si="163">IF(A467&lt;&gt;"", IF(C467=1, B466+1, B466), "")</f>
        <v>37</v>
      </c>
      <c r="C467" s="134">
        <f t="shared" ref="C467:C530" si="164">IF(A467&lt;&gt;"", IF(C466=12, 1, C466+1), "")</f>
        <v>7</v>
      </c>
      <c r="D467" s="135">
        <f t="shared" ref="D467:D530" ca="1" si="165">IF(A467&lt;&gt;"", DATE(YEAR(D466), MONTH(D466)+1, DAY(D466)), "")</f>
        <v>59962</v>
      </c>
      <c r="E467" s="150">
        <f t="shared" si="153"/>
        <v>0</v>
      </c>
      <c r="F467" s="150" t="str">
        <f t="shared" si="154"/>
        <v>Y</v>
      </c>
      <c r="G467" s="136">
        <f t="shared" si="155"/>
        <v>0</v>
      </c>
      <c r="H467" s="148">
        <f t="shared" si="159"/>
        <v>0</v>
      </c>
      <c r="I467" s="148">
        <f t="shared" ref="I467:I530" si="166">IF(A467&lt;&gt;"", MIN(E467, H467, Q467), "")</f>
        <v>0</v>
      </c>
      <c r="J467" s="148">
        <f t="shared" ca="1" si="156"/>
        <v>0</v>
      </c>
      <c r="K467" s="148">
        <f t="shared" ref="K467:K530" ca="1" si="167">IF(A467="", "", $I$12^(A467/12)*J467)</f>
        <v>0</v>
      </c>
      <c r="L467" s="148">
        <f t="shared" ref="L467:L530" si="168">IF(A467="", "", R466)</f>
        <v>0</v>
      </c>
      <c r="M467" s="148">
        <f t="shared" si="157"/>
        <v>0</v>
      </c>
      <c r="N467" s="148">
        <f t="shared" si="160"/>
        <v>0</v>
      </c>
      <c r="O467" s="148"/>
      <c r="P467" s="148"/>
      <c r="Q467" s="148">
        <f t="shared" ref="Q467:Q530" si="169">IF(A467 = "", 0, MAX(M467 - (SUM(N467:P467)), 0))</f>
        <v>0</v>
      </c>
      <c r="R467" s="148">
        <f t="shared" ref="R467:R530" si="170">IF(A467="", "", MAX(Q467-E467, 0))</f>
        <v>0</v>
      </c>
      <c r="S467" s="137" t="str">
        <f t="shared" si="158"/>
        <v>Y</v>
      </c>
      <c r="T467" s="275">
        <f t="shared" si="152"/>
        <v>0</v>
      </c>
      <c r="U467" s="275">
        <f t="shared" si="151"/>
        <v>0</v>
      </c>
      <c r="V467" s="275">
        <f t="shared" si="151"/>
        <v>0</v>
      </c>
      <c r="W467" s="275">
        <f t="shared" si="151"/>
        <v>0</v>
      </c>
      <c r="X467" s="275">
        <f t="shared" si="151"/>
        <v>0</v>
      </c>
      <c r="Y467" s="275">
        <f t="shared" si="151"/>
        <v>0</v>
      </c>
      <c r="Z467" s="275">
        <f t="shared" si="151"/>
        <v>0</v>
      </c>
      <c r="AA467" s="275">
        <f t="shared" si="151"/>
        <v>0</v>
      </c>
      <c r="AB467" s="275">
        <f t="shared" si="151"/>
        <v>0</v>
      </c>
      <c r="AC467" s="275">
        <f t="shared" si="151"/>
        <v>0</v>
      </c>
      <c r="AD467" s="275">
        <f t="shared" si="151"/>
        <v>0</v>
      </c>
      <c r="AE467" s="276">
        <f t="shared" si="161"/>
        <v>0</v>
      </c>
    </row>
    <row r="468" spans="1:31">
      <c r="A468" s="133">
        <f t="shared" si="162"/>
        <v>452</v>
      </c>
      <c r="B468" s="134">
        <f t="shared" si="163"/>
        <v>37</v>
      </c>
      <c r="C468" s="134">
        <f t="shared" si="164"/>
        <v>8</v>
      </c>
      <c r="D468" s="135">
        <f t="shared" ca="1" si="165"/>
        <v>59993</v>
      </c>
      <c r="E468" s="150">
        <f t="shared" si="153"/>
        <v>0</v>
      </c>
      <c r="F468" s="150" t="str">
        <f t="shared" si="154"/>
        <v>Y</v>
      </c>
      <c r="G468" s="136">
        <f t="shared" si="155"/>
        <v>0</v>
      </c>
      <c r="H468" s="148">
        <f t="shared" si="159"/>
        <v>0</v>
      </c>
      <c r="I468" s="148">
        <f t="shared" si="166"/>
        <v>0</v>
      </c>
      <c r="J468" s="148">
        <f t="shared" ca="1" si="156"/>
        <v>0</v>
      </c>
      <c r="K468" s="148">
        <f t="shared" ca="1" si="167"/>
        <v>0</v>
      </c>
      <c r="L468" s="148">
        <f t="shared" si="168"/>
        <v>0</v>
      </c>
      <c r="M468" s="148">
        <f t="shared" si="157"/>
        <v>0</v>
      </c>
      <c r="N468" s="148">
        <f t="shared" si="160"/>
        <v>0</v>
      </c>
      <c r="O468" s="148"/>
      <c r="P468" s="148"/>
      <c r="Q468" s="148">
        <f t="shared" si="169"/>
        <v>0</v>
      </c>
      <c r="R468" s="148">
        <f t="shared" si="170"/>
        <v>0</v>
      </c>
      <c r="S468" s="137" t="str">
        <f t="shared" si="158"/>
        <v>Y</v>
      </c>
      <c r="T468" s="275">
        <f t="shared" si="152"/>
        <v>0</v>
      </c>
      <c r="U468" s="275">
        <f t="shared" si="151"/>
        <v>0</v>
      </c>
      <c r="V468" s="275">
        <f t="shared" si="151"/>
        <v>0</v>
      </c>
      <c r="W468" s="275">
        <f t="shared" si="151"/>
        <v>0</v>
      </c>
      <c r="X468" s="275">
        <f t="shared" si="151"/>
        <v>0</v>
      </c>
      <c r="Y468" s="275">
        <f t="shared" si="151"/>
        <v>0</v>
      </c>
      <c r="Z468" s="275">
        <f t="shared" si="151"/>
        <v>0</v>
      </c>
      <c r="AA468" s="275">
        <f t="shared" si="151"/>
        <v>0</v>
      </c>
      <c r="AB468" s="275">
        <f t="shared" si="151"/>
        <v>0</v>
      </c>
      <c r="AC468" s="275">
        <f t="shared" si="151"/>
        <v>0</v>
      </c>
      <c r="AD468" s="275">
        <f t="shared" si="151"/>
        <v>0</v>
      </c>
      <c r="AE468" s="276">
        <f t="shared" si="161"/>
        <v>0</v>
      </c>
    </row>
    <row r="469" spans="1:31">
      <c r="A469" s="133">
        <f t="shared" si="162"/>
        <v>453</v>
      </c>
      <c r="B469" s="134">
        <f t="shared" si="163"/>
        <v>37</v>
      </c>
      <c r="C469" s="134">
        <f t="shared" si="164"/>
        <v>9</v>
      </c>
      <c r="D469" s="135">
        <f t="shared" ca="1" si="165"/>
        <v>60023</v>
      </c>
      <c r="E469" s="150">
        <f t="shared" si="153"/>
        <v>0</v>
      </c>
      <c r="F469" s="150" t="str">
        <f t="shared" si="154"/>
        <v>Y</v>
      </c>
      <c r="G469" s="136">
        <f t="shared" si="155"/>
        <v>0</v>
      </c>
      <c r="H469" s="148">
        <f t="shared" si="159"/>
        <v>0</v>
      </c>
      <c r="I469" s="148">
        <f t="shared" si="166"/>
        <v>0</v>
      </c>
      <c r="J469" s="148">
        <f t="shared" ca="1" si="156"/>
        <v>0</v>
      </c>
      <c r="K469" s="148">
        <f t="shared" ca="1" si="167"/>
        <v>0</v>
      </c>
      <c r="L469" s="148">
        <f t="shared" si="168"/>
        <v>0</v>
      </c>
      <c r="M469" s="148">
        <f t="shared" si="157"/>
        <v>0</v>
      </c>
      <c r="N469" s="148">
        <f t="shared" si="160"/>
        <v>0</v>
      </c>
      <c r="O469" s="148"/>
      <c r="P469" s="148"/>
      <c r="Q469" s="148">
        <f t="shared" si="169"/>
        <v>0</v>
      </c>
      <c r="R469" s="148">
        <f t="shared" si="170"/>
        <v>0</v>
      </c>
      <c r="S469" s="137" t="str">
        <f t="shared" si="158"/>
        <v>Y</v>
      </c>
      <c r="T469" s="275">
        <f t="shared" si="152"/>
        <v>0</v>
      </c>
      <c r="U469" s="275">
        <f t="shared" si="151"/>
        <v>0</v>
      </c>
      <c r="V469" s="275">
        <f t="shared" si="151"/>
        <v>0</v>
      </c>
      <c r="W469" s="275">
        <f t="shared" si="151"/>
        <v>0</v>
      </c>
      <c r="X469" s="275">
        <f t="shared" si="151"/>
        <v>0</v>
      </c>
      <c r="Y469" s="275">
        <f t="shared" si="151"/>
        <v>0</v>
      </c>
      <c r="Z469" s="275">
        <f t="shared" si="151"/>
        <v>0</v>
      </c>
      <c r="AA469" s="275">
        <f t="shared" si="151"/>
        <v>0</v>
      </c>
      <c r="AB469" s="275">
        <f t="shared" si="151"/>
        <v>0</v>
      </c>
      <c r="AC469" s="275">
        <f t="shared" si="151"/>
        <v>0</v>
      </c>
      <c r="AD469" s="275">
        <f t="shared" si="151"/>
        <v>0</v>
      </c>
      <c r="AE469" s="276">
        <f t="shared" si="161"/>
        <v>0</v>
      </c>
    </row>
    <row r="470" spans="1:31">
      <c r="A470" s="133">
        <f t="shared" si="162"/>
        <v>454</v>
      </c>
      <c r="B470" s="134">
        <f t="shared" si="163"/>
        <v>37</v>
      </c>
      <c r="C470" s="134">
        <f t="shared" si="164"/>
        <v>10</v>
      </c>
      <c r="D470" s="135">
        <f t="shared" ca="1" si="165"/>
        <v>60054</v>
      </c>
      <c r="E470" s="150">
        <f t="shared" si="153"/>
        <v>0</v>
      </c>
      <c r="F470" s="150" t="str">
        <f t="shared" si="154"/>
        <v>Y</v>
      </c>
      <c r="G470" s="136">
        <f t="shared" si="155"/>
        <v>0</v>
      </c>
      <c r="H470" s="148">
        <f t="shared" si="159"/>
        <v>0</v>
      </c>
      <c r="I470" s="148">
        <f t="shared" si="166"/>
        <v>0</v>
      </c>
      <c r="J470" s="148">
        <f t="shared" ca="1" si="156"/>
        <v>0</v>
      </c>
      <c r="K470" s="148">
        <f t="shared" ca="1" si="167"/>
        <v>0</v>
      </c>
      <c r="L470" s="148">
        <f t="shared" si="168"/>
        <v>0</v>
      </c>
      <c r="M470" s="148">
        <f t="shared" si="157"/>
        <v>0</v>
      </c>
      <c r="N470" s="148">
        <f t="shared" si="160"/>
        <v>0</v>
      </c>
      <c r="O470" s="148"/>
      <c r="P470" s="148"/>
      <c r="Q470" s="148">
        <f t="shared" si="169"/>
        <v>0</v>
      </c>
      <c r="R470" s="148">
        <f t="shared" si="170"/>
        <v>0</v>
      </c>
      <c r="S470" s="137" t="str">
        <f t="shared" si="158"/>
        <v>Y</v>
      </c>
      <c r="T470" s="275">
        <f t="shared" si="152"/>
        <v>0</v>
      </c>
      <c r="U470" s="275">
        <f t="shared" si="151"/>
        <v>0</v>
      </c>
      <c r="V470" s="275">
        <f t="shared" si="151"/>
        <v>0</v>
      </c>
      <c r="W470" s="275">
        <f t="shared" si="151"/>
        <v>0</v>
      </c>
      <c r="X470" s="275">
        <f t="shared" si="151"/>
        <v>0</v>
      </c>
      <c r="Y470" s="275">
        <f t="shared" si="151"/>
        <v>0</v>
      </c>
      <c r="Z470" s="275">
        <f t="shared" si="151"/>
        <v>0</v>
      </c>
      <c r="AA470" s="275">
        <f t="shared" si="151"/>
        <v>0</v>
      </c>
      <c r="AB470" s="275">
        <f t="shared" si="151"/>
        <v>0</v>
      </c>
      <c r="AC470" s="275">
        <f t="shared" si="151"/>
        <v>0</v>
      </c>
      <c r="AD470" s="275">
        <f t="shared" si="151"/>
        <v>0</v>
      </c>
      <c r="AE470" s="276">
        <f t="shared" si="161"/>
        <v>0</v>
      </c>
    </row>
    <row r="471" spans="1:31">
      <c r="A471" s="133">
        <f t="shared" si="162"/>
        <v>455</v>
      </c>
      <c r="B471" s="134">
        <f t="shared" si="163"/>
        <v>37</v>
      </c>
      <c r="C471" s="134">
        <f t="shared" si="164"/>
        <v>11</v>
      </c>
      <c r="D471" s="135">
        <f t="shared" ca="1" si="165"/>
        <v>60084</v>
      </c>
      <c r="E471" s="150">
        <f t="shared" si="153"/>
        <v>0</v>
      </c>
      <c r="F471" s="150" t="str">
        <f t="shared" si="154"/>
        <v>Y</v>
      </c>
      <c r="G471" s="136">
        <f t="shared" si="155"/>
        <v>0</v>
      </c>
      <c r="H471" s="148">
        <f t="shared" si="159"/>
        <v>0</v>
      </c>
      <c r="I471" s="148">
        <f t="shared" si="166"/>
        <v>0</v>
      </c>
      <c r="J471" s="148">
        <f t="shared" ca="1" si="156"/>
        <v>0</v>
      </c>
      <c r="K471" s="148">
        <f t="shared" ca="1" si="167"/>
        <v>0</v>
      </c>
      <c r="L471" s="148">
        <f t="shared" si="168"/>
        <v>0</v>
      </c>
      <c r="M471" s="148">
        <f t="shared" si="157"/>
        <v>0</v>
      </c>
      <c r="N471" s="148">
        <f t="shared" si="160"/>
        <v>0</v>
      </c>
      <c r="O471" s="148"/>
      <c r="P471" s="148"/>
      <c r="Q471" s="148">
        <f t="shared" si="169"/>
        <v>0</v>
      </c>
      <c r="R471" s="148">
        <f t="shared" si="170"/>
        <v>0</v>
      </c>
      <c r="S471" s="137" t="str">
        <f t="shared" si="158"/>
        <v>Y</v>
      </c>
      <c r="T471" s="275">
        <f t="shared" si="152"/>
        <v>0</v>
      </c>
      <c r="U471" s="275">
        <f t="shared" si="151"/>
        <v>0</v>
      </c>
      <c r="V471" s="275">
        <f t="shared" si="151"/>
        <v>0</v>
      </c>
      <c r="W471" s="275">
        <f t="shared" si="151"/>
        <v>0</v>
      </c>
      <c r="X471" s="275">
        <f t="shared" si="151"/>
        <v>0</v>
      </c>
      <c r="Y471" s="275">
        <f t="shared" si="151"/>
        <v>0</v>
      </c>
      <c r="Z471" s="275">
        <f t="shared" si="151"/>
        <v>0</v>
      </c>
      <c r="AA471" s="275">
        <f t="shared" si="151"/>
        <v>0</v>
      </c>
      <c r="AB471" s="275">
        <f t="shared" si="151"/>
        <v>0</v>
      </c>
      <c r="AC471" s="275">
        <f t="shared" si="151"/>
        <v>0</v>
      </c>
      <c r="AD471" s="275">
        <f t="shared" si="151"/>
        <v>0</v>
      </c>
      <c r="AE471" s="276">
        <f t="shared" si="161"/>
        <v>0</v>
      </c>
    </row>
    <row r="472" spans="1:31">
      <c r="A472" s="133">
        <f t="shared" si="162"/>
        <v>456</v>
      </c>
      <c r="B472" s="134">
        <f t="shared" si="163"/>
        <v>37</v>
      </c>
      <c r="C472" s="134">
        <f t="shared" si="164"/>
        <v>12</v>
      </c>
      <c r="D472" s="135">
        <f t="shared" ca="1" si="165"/>
        <v>60115</v>
      </c>
      <c r="E472" s="150">
        <f t="shared" si="153"/>
        <v>0</v>
      </c>
      <c r="F472" s="150" t="str">
        <f t="shared" si="154"/>
        <v>Y</v>
      </c>
      <c r="G472" s="136">
        <f t="shared" si="155"/>
        <v>0</v>
      </c>
      <c r="H472" s="148">
        <f t="shared" si="159"/>
        <v>0</v>
      </c>
      <c r="I472" s="148">
        <f t="shared" si="166"/>
        <v>0</v>
      </c>
      <c r="J472" s="148">
        <f t="shared" ca="1" si="156"/>
        <v>0</v>
      </c>
      <c r="K472" s="148">
        <f t="shared" ca="1" si="167"/>
        <v>0</v>
      </c>
      <c r="L472" s="148">
        <f t="shared" si="168"/>
        <v>0</v>
      </c>
      <c r="M472" s="148">
        <f t="shared" si="157"/>
        <v>0</v>
      </c>
      <c r="N472" s="148">
        <f t="shared" si="160"/>
        <v>0</v>
      </c>
      <c r="O472" s="148"/>
      <c r="P472" s="148"/>
      <c r="Q472" s="148">
        <f t="shared" si="169"/>
        <v>0</v>
      </c>
      <c r="R472" s="148">
        <f t="shared" si="170"/>
        <v>0</v>
      </c>
      <c r="S472" s="137" t="str">
        <f t="shared" si="158"/>
        <v>Y</v>
      </c>
      <c r="T472" s="275">
        <f t="shared" si="152"/>
        <v>0</v>
      </c>
      <c r="U472" s="275">
        <f t="shared" si="151"/>
        <v>0</v>
      </c>
      <c r="V472" s="275">
        <f t="shared" si="151"/>
        <v>0</v>
      </c>
      <c r="W472" s="275">
        <f t="shared" si="151"/>
        <v>0</v>
      </c>
      <c r="X472" s="275">
        <f t="shared" si="151"/>
        <v>0</v>
      </c>
      <c r="Y472" s="275">
        <f t="shared" si="151"/>
        <v>0</v>
      </c>
      <c r="Z472" s="275">
        <f t="shared" si="151"/>
        <v>0</v>
      </c>
      <c r="AA472" s="275">
        <f t="shared" si="151"/>
        <v>0</v>
      </c>
      <c r="AB472" s="275">
        <f t="shared" si="151"/>
        <v>0</v>
      </c>
      <c r="AC472" s="275">
        <f t="shared" si="151"/>
        <v>0</v>
      </c>
      <c r="AD472" s="275">
        <f t="shared" si="151"/>
        <v>0</v>
      </c>
      <c r="AE472" s="276">
        <f t="shared" si="161"/>
        <v>0</v>
      </c>
    </row>
    <row r="473" spans="1:31">
      <c r="A473" s="133">
        <f t="shared" si="162"/>
        <v>457</v>
      </c>
      <c r="B473" s="134">
        <f t="shared" si="163"/>
        <v>38</v>
      </c>
      <c r="C473" s="134">
        <f t="shared" si="164"/>
        <v>1</v>
      </c>
      <c r="D473" s="135">
        <f t="shared" ca="1" si="165"/>
        <v>60146</v>
      </c>
      <c r="E473" s="150">
        <f t="shared" si="153"/>
        <v>0</v>
      </c>
      <c r="F473" s="150" t="str">
        <f t="shared" si="154"/>
        <v>Y</v>
      </c>
      <c r="G473" s="136">
        <f t="shared" si="155"/>
        <v>0</v>
      </c>
      <c r="H473" s="148">
        <f t="shared" si="159"/>
        <v>0</v>
      </c>
      <c r="I473" s="148">
        <f t="shared" si="166"/>
        <v>0</v>
      </c>
      <c r="J473" s="148">
        <f t="shared" ca="1" si="156"/>
        <v>0</v>
      </c>
      <c r="K473" s="148">
        <f t="shared" ca="1" si="167"/>
        <v>0</v>
      </c>
      <c r="L473" s="148">
        <f t="shared" si="168"/>
        <v>0</v>
      </c>
      <c r="M473" s="148">
        <f t="shared" si="157"/>
        <v>0</v>
      </c>
      <c r="N473" s="148">
        <f t="shared" si="160"/>
        <v>0</v>
      </c>
      <c r="O473" s="148"/>
      <c r="P473" s="148"/>
      <c r="Q473" s="148">
        <f t="shared" si="169"/>
        <v>0</v>
      </c>
      <c r="R473" s="148">
        <f t="shared" si="170"/>
        <v>0</v>
      </c>
      <c r="S473" s="137" t="str">
        <f t="shared" si="158"/>
        <v>Y</v>
      </c>
      <c r="T473" s="275">
        <f t="shared" si="152"/>
        <v>0</v>
      </c>
      <c r="U473" s="275">
        <f t="shared" si="151"/>
        <v>0</v>
      </c>
      <c r="V473" s="275">
        <f t="shared" si="151"/>
        <v>0</v>
      </c>
      <c r="W473" s="275">
        <f t="shared" si="151"/>
        <v>0</v>
      </c>
      <c r="X473" s="275">
        <f t="shared" si="151"/>
        <v>0</v>
      </c>
      <c r="Y473" s="275">
        <f t="shared" si="151"/>
        <v>0</v>
      </c>
      <c r="Z473" s="275">
        <f t="shared" si="151"/>
        <v>0</v>
      </c>
      <c r="AA473" s="275">
        <f t="shared" si="151"/>
        <v>0</v>
      </c>
      <c r="AB473" s="275">
        <f t="shared" si="151"/>
        <v>0</v>
      </c>
      <c r="AC473" s="275">
        <f t="shared" si="151"/>
        <v>0</v>
      </c>
      <c r="AD473" s="275">
        <f t="shared" si="151"/>
        <v>0</v>
      </c>
      <c r="AE473" s="276">
        <f t="shared" si="161"/>
        <v>0</v>
      </c>
    </row>
    <row r="474" spans="1:31">
      <c r="A474" s="133">
        <f t="shared" si="162"/>
        <v>458</v>
      </c>
      <c r="B474" s="134">
        <f t="shared" si="163"/>
        <v>38</v>
      </c>
      <c r="C474" s="134">
        <f t="shared" si="164"/>
        <v>2</v>
      </c>
      <c r="D474" s="135">
        <f t="shared" ca="1" si="165"/>
        <v>60176</v>
      </c>
      <c r="E474" s="150">
        <f t="shared" si="153"/>
        <v>0</v>
      </c>
      <c r="F474" s="150" t="str">
        <f t="shared" si="154"/>
        <v>Y</v>
      </c>
      <c r="G474" s="136">
        <f t="shared" si="155"/>
        <v>0</v>
      </c>
      <c r="H474" s="148">
        <f t="shared" si="159"/>
        <v>0</v>
      </c>
      <c r="I474" s="148">
        <f t="shared" si="166"/>
        <v>0</v>
      </c>
      <c r="J474" s="148">
        <f t="shared" ca="1" si="156"/>
        <v>0</v>
      </c>
      <c r="K474" s="148">
        <f t="shared" ca="1" si="167"/>
        <v>0</v>
      </c>
      <c r="L474" s="148">
        <f t="shared" si="168"/>
        <v>0</v>
      </c>
      <c r="M474" s="148">
        <f t="shared" si="157"/>
        <v>0</v>
      </c>
      <c r="N474" s="148">
        <f t="shared" si="160"/>
        <v>0</v>
      </c>
      <c r="O474" s="148"/>
      <c r="P474" s="148"/>
      <c r="Q474" s="148">
        <f t="shared" si="169"/>
        <v>0</v>
      </c>
      <c r="R474" s="148">
        <f t="shared" si="170"/>
        <v>0</v>
      </c>
      <c r="S474" s="137" t="str">
        <f t="shared" si="158"/>
        <v>Y</v>
      </c>
      <c r="T474" s="275">
        <f t="shared" si="152"/>
        <v>0</v>
      </c>
      <c r="U474" s="275">
        <f t="shared" si="151"/>
        <v>0</v>
      </c>
      <c r="V474" s="275">
        <f t="shared" si="151"/>
        <v>0</v>
      </c>
      <c r="W474" s="275">
        <f t="shared" si="151"/>
        <v>0</v>
      </c>
      <c r="X474" s="275">
        <f t="shared" si="151"/>
        <v>0</v>
      </c>
      <c r="Y474" s="275">
        <f t="shared" si="151"/>
        <v>0</v>
      </c>
      <c r="Z474" s="275">
        <f t="shared" si="151"/>
        <v>0</v>
      </c>
      <c r="AA474" s="275">
        <f t="shared" si="151"/>
        <v>0</v>
      </c>
      <c r="AB474" s="275">
        <f t="shared" si="151"/>
        <v>0</v>
      </c>
      <c r="AC474" s="275">
        <f t="shared" si="151"/>
        <v>0</v>
      </c>
      <c r="AD474" s="275">
        <f t="shared" si="151"/>
        <v>0</v>
      </c>
      <c r="AE474" s="276">
        <f t="shared" si="161"/>
        <v>0</v>
      </c>
    </row>
    <row r="475" spans="1:31">
      <c r="A475" s="133">
        <f t="shared" si="162"/>
        <v>459</v>
      </c>
      <c r="B475" s="134">
        <f t="shared" si="163"/>
        <v>38</v>
      </c>
      <c r="C475" s="134">
        <f t="shared" si="164"/>
        <v>3</v>
      </c>
      <c r="D475" s="135">
        <f t="shared" ca="1" si="165"/>
        <v>60207</v>
      </c>
      <c r="E475" s="150">
        <f t="shared" si="153"/>
        <v>0</v>
      </c>
      <c r="F475" s="150" t="str">
        <f t="shared" si="154"/>
        <v>Y</v>
      </c>
      <c r="G475" s="136">
        <f t="shared" si="155"/>
        <v>0</v>
      </c>
      <c r="H475" s="148">
        <f t="shared" si="159"/>
        <v>0</v>
      </c>
      <c r="I475" s="148">
        <f t="shared" si="166"/>
        <v>0</v>
      </c>
      <c r="J475" s="148">
        <f t="shared" ca="1" si="156"/>
        <v>0</v>
      </c>
      <c r="K475" s="148">
        <f t="shared" ca="1" si="167"/>
        <v>0</v>
      </c>
      <c r="L475" s="148">
        <f t="shared" si="168"/>
        <v>0</v>
      </c>
      <c r="M475" s="148">
        <f t="shared" si="157"/>
        <v>0</v>
      </c>
      <c r="N475" s="148">
        <f t="shared" si="160"/>
        <v>0</v>
      </c>
      <c r="O475" s="148"/>
      <c r="P475" s="148"/>
      <c r="Q475" s="148">
        <f t="shared" si="169"/>
        <v>0</v>
      </c>
      <c r="R475" s="148">
        <f t="shared" si="170"/>
        <v>0</v>
      </c>
      <c r="S475" s="137" t="str">
        <f t="shared" si="158"/>
        <v>Y</v>
      </c>
      <c r="T475" s="275">
        <f t="shared" si="152"/>
        <v>0</v>
      </c>
      <c r="U475" s="275">
        <f t="shared" si="151"/>
        <v>0</v>
      </c>
      <c r="V475" s="275">
        <f t="shared" si="151"/>
        <v>0</v>
      </c>
      <c r="W475" s="275">
        <f t="shared" si="151"/>
        <v>0</v>
      </c>
      <c r="X475" s="275">
        <f t="shared" si="151"/>
        <v>0</v>
      </c>
      <c r="Y475" s="275">
        <f t="shared" si="151"/>
        <v>0</v>
      </c>
      <c r="Z475" s="275">
        <f t="shared" si="151"/>
        <v>0</v>
      </c>
      <c r="AA475" s="275">
        <f t="shared" si="151"/>
        <v>0</v>
      </c>
      <c r="AB475" s="275">
        <f t="shared" si="151"/>
        <v>0</v>
      </c>
      <c r="AC475" s="275">
        <f t="shared" si="151"/>
        <v>0</v>
      </c>
      <c r="AD475" s="275">
        <f t="shared" si="151"/>
        <v>0</v>
      </c>
      <c r="AE475" s="276">
        <f t="shared" si="161"/>
        <v>0</v>
      </c>
    </row>
    <row r="476" spans="1:31">
      <c r="A476" s="133">
        <f t="shared" si="162"/>
        <v>460</v>
      </c>
      <c r="B476" s="134">
        <f t="shared" si="163"/>
        <v>38</v>
      </c>
      <c r="C476" s="134">
        <f t="shared" si="164"/>
        <v>4</v>
      </c>
      <c r="D476" s="135">
        <f t="shared" ca="1" si="165"/>
        <v>60237</v>
      </c>
      <c r="E476" s="150">
        <f t="shared" si="153"/>
        <v>0</v>
      </c>
      <c r="F476" s="150" t="str">
        <f t="shared" si="154"/>
        <v>Y</v>
      </c>
      <c r="G476" s="136">
        <f t="shared" si="155"/>
        <v>0</v>
      </c>
      <c r="H476" s="148">
        <f t="shared" si="159"/>
        <v>0</v>
      </c>
      <c r="I476" s="148">
        <f t="shared" si="166"/>
        <v>0</v>
      </c>
      <c r="J476" s="148">
        <f t="shared" ca="1" si="156"/>
        <v>0</v>
      </c>
      <c r="K476" s="148">
        <f t="shared" ca="1" si="167"/>
        <v>0</v>
      </c>
      <c r="L476" s="148">
        <f t="shared" si="168"/>
        <v>0</v>
      </c>
      <c r="M476" s="148">
        <f t="shared" si="157"/>
        <v>0</v>
      </c>
      <c r="N476" s="148">
        <f t="shared" si="160"/>
        <v>0</v>
      </c>
      <c r="O476" s="148"/>
      <c r="P476" s="148"/>
      <c r="Q476" s="148">
        <f t="shared" si="169"/>
        <v>0</v>
      </c>
      <c r="R476" s="148">
        <f t="shared" si="170"/>
        <v>0</v>
      </c>
      <c r="S476" s="137" t="str">
        <f t="shared" si="158"/>
        <v>Y</v>
      </c>
      <c r="T476" s="275">
        <f t="shared" si="152"/>
        <v>0</v>
      </c>
      <c r="U476" s="275">
        <f t="shared" si="151"/>
        <v>0</v>
      </c>
      <c r="V476" s="275">
        <f t="shared" si="151"/>
        <v>0</v>
      </c>
      <c r="W476" s="275">
        <f t="shared" si="151"/>
        <v>0</v>
      </c>
      <c r="X476" s="275">
        <f t="shared" si="151"/>
        <v>0</v>
      </c>
      <c r="Y476" s="275">
        <f t="shared" si="151"/>
        <v>0</v>
      </c>
      <c r="Z476" s="275">
        <f t="shared" si="151"/>
        <v>0</v>
      </c>
      <c r="AA476" s="275">
        <f t="shared" si="151"/>
        <v>0</v>
      </c>
      <c r="AB476" s="275">
        <f t="shared" si="151"/>
        <v>0</v>
      </c>
      <c r="AC476" s="275">
        <f t="shared" si="151"/>
        <v>0</v>
      </c>
      <c r="AD476" s="275">
        <f t="shared" si="151"/>
        <v>0</v>
      </c>
      <c r="AE476" s="276">
        <f t="shared" si="161"/>
        <v>0</v>
      </c>
    </row>
    <row r="477" spans="1:31">
      <c r="A477" s="133">
        <f t="shared" si="162"/>
        <v>461</v>
      </c>
      <c r="B477" s="134">
        <f t="shared" si="163"/>
        <v>38</v>
      </c>
      <c r="C477" s="134">
        <f t="shared" si="164"/>
        <v>5</v>
      </c>
      <c r="D477" s="135">
        <f t="shared" ca="1" si="165"/>
        <v>60268</v>
      </c>
      <c r="E477" s="150">
        <f t="shared" si="153"/>
        <v>0</v>
      </c>
      <c r="F477" s="150" t="str">
        <f t="shared" si="154"/>
        <v>Y</v>
      </c>
      <c r="G477" s="136">
        <f t="shared" si="155"/>
        <v>0</v>
      </c>
      <c r="H477" s="148">
        <f t="shared" si="159"/>
        <v>0</v>
      </c>
      <c r="I477" s="148">
        <f t="shared" si="166"/>
        <v>0</v>
      </c>
      <c r="J477" s="148">
        <f t="shared" ca="1" si="156"/>
        <v>0</v>
      </c>
      <c r="K477" s="148">
        <f t="shared" ca="1" si="167"/>
        <v>0</v>
      </c>
      <c r="L477" s="148">
        <f t="shared" si="168"/>
        <v>0</v>
      </c>
      <c r="M477" s="148">
        <f t="shared" si="157"/>
        <v>0</v>
      </c>
      <c r="N477" s="148">
        <f t="shared" si="160"/>
        <v>0</v>
      </c>
      <c r="O477" s="148"/>
      <c r="P477" s="148"/>
      <c r="Q477" s="148">
        <f t="shared" si="169"/>
        <v>0</v>
      </c>
      <c r="R477" s="148">
        <f t="shared" si="170"/>
        <v>0</v>
      </c>
      <c r="S477" s="137" t="str">
        <f t="shared" si="158"/>
        <v>Y</v>
      </c>
      <c r="T477" s="275">
        <f t="shared" si="152"/>
        <v>0</v>
      </c>
      <c r="U477" s="275">
        <f t="shared" si="151"/>
        <v>0</v>
      </c>
      <c r="V477" s="275">
        <f t="shared" ref="U477:AD502" si="171">MAX(0,MIN(MAX(0,$M477),V$7)-V$6)</f>
        <v>0</v>
      </c>
      <c r="W477" s="275">
        <f t="shared" si="171"/>
        <v>0</v>
      </c>
      <c r="X477" s="275">
        <f t="shared" si="171"/>
        <v>0</v>
      </c>
      <c r="Y477" s="275">
        <f t="shared" si="171"/>
        <v>0</v>
      </c>
      <c r="Z477" s="275">
        <f t="shared" si="171"/>
        <v>0</v>
      </c>
      <c r="AA477" s="275">
        <f t="shared" si="171"/>
        <v>0</v>
      </c>
      <c r="AB477" s="275">
        <f t="shared" si="171"/>
        <v>0</v>
      </c>
      <c r="AC477" s="275">
        <f t="shared" si="171"/>
        <v>0</v>
      </c>
      <c r="AD477" s="275">
        <f t="shared" si="171"/>
        <v>0</v>
      </c>
      <c r="AE477" s="276">
        <f t="shared" si="161"/>
        <v>0</v>
      </c>
    </row>
    <row r="478" spans="1:31">
      <c r="A478" s="133">
        <f t="shared" si="162"/>
        <v>462</v>
      </c>
      <c r="B478" s="134">
        <f t="shared" si="163"/>
        <v>38</v>
      </c>
      <c r="C478" s="134">
        <f t="shared" si="164"/>
        <v>6</v>
      </c>
      <c r="D478" s="135">
        <f t="shared" ca="1" si="165"/>
        <v>60299</v>
      </c>
      <c r="E478" s="150">
        <f t="shared" si="153"/>
        <v>0</v>
      </c>
      <c r="F478" s="150" t="str">
        <f t="shared" si="154"/>
        <v>Y</v>
      </c>
      <c r="G478" s="136">
        <f t="shared" si="155"/>
        <v>0</v>
      </c>
      <c r="H478" s="148">
        <f t="shared" si="159"/>
        <v>0</v>
      </c>
      <c r="I478" s="148">
        <f t="shared" si="166"/>
        <v>0</v>
      </c>
      <c r="J478" s="148">
        <f t="shared" ca="1" si="156"/>
        <v>0</v>
      </c>
      <c r="K478" s="148">
        <f t="shared" ca="1" si="167"/>
        <v>0</v>
      </c>
      <c r="L478" s="148">
        <f t="shared" si="168"/>
        <v>0</v>
      </c>
      <c r="M478" s="148">
        <f t="shared" si="157"/>
        <v>0</v>
      </c>
      <c r="N478" s="148">
        <f t="shared" si="160"/>
        <v>0</v>
      </c>
      <c r="O478" s="148"/>
      <c r="P478" s="148"/>
      <c r="Q478" s="148">
        <f t="shared" si="169"/>
        <v>0</v>
      </c>
      <c r="R478" s="148">
        <f t="shared" si="170"/>
        <v>0</v>
      </c>
      <c r="S478" s="137" t="str">
        <f t="shared" si="158"/>
        <v>Y</v>
      </c>
      <c r="T478" s="275">
        <f t="shared" si="152"/>
        <v>0</v>
      </c>
      <c r="U478" s="275">
        <f t="shared" si="171"/>
        <v>0</v>
      </c>
      <c r="V478" s="275">
        <f t="shared" si="171"/>
        <v>0</v>
      </c>
      <c r="W478" s="275">
        <f t="shared" si="171"/>
        <v>0</v>
      </c>
      <c r="X478" s="275">
        <f t="shared" si="171"/>
        <v>0</v>
      </c>
      <c r="Y478" s="275">
        <f t="shared" si="171"/>
        <v>0</v>
      </c>
      <c r="Z478" s="275">
        <f t="shared" si="171"/>
        <v>0</v>
      </c>
      <c r="AA478" s="275">
        <f t="shared" si="171"/>
        <v>0</v>
      </c>
      <c r="AB478" s="275">
        <f t="shared" si="171"/>
        <v>0</v>
      </c>
      <c r="AC478" s="275">
        <f t="shared" si="171"/>
        <v>0</v>
      </c>
      <c r="AD478" s="275">
        <f t="shared" si="171"/>
        <v>0</v>
      </c>
      <c r="AE478" s="276">
        <f t="shared" si="161"/>
        <v>0</v>
      </c>
    </row>
    <row r="479" spans="1:31">
      <c r="A479" s="133">
        <f t="shared" si="162"/>
        <v>463</v>
      </c>
      <c r="B479" s="134">
        <f t="shared" si="163"/>
        <v>38</v>
      </c>
      <c r="C479" s="134">
        <f t="shared" si="164"/>
        <v>7</v>
      </c>
      <c r="D479" s="135">
        <f t="shared" ca="1" si="165"/>
        <v>60327</v>
      </c>
      <c r="E479" s="150">
        <f t="shared" si="153"/>
        <v>0</v>
      </c>
      <c r="F479" s="150" t="str">
        <f t="shared" si="154"/>
        <v>Y</v>
      </c>
      <c r="G479" s="136">
        <f t="shared" si="155"/>
        <v>0</v>
      </c>
      <c r="H479" s="148">
        <f t="shared" si="159"/>
        <v>0</v>
      </c>
      <c r="I479" s="148">
        <f t="shared" si="166"/>
        <v>0</v>
      </c>
      <c r="J479" s="148">
        <f t="shared" ca="1" si="156"/>
        <v>0</v>
      </c>
      <c r="K479" s="148">
        <f t="shared" ca="1" si="167"/>
        <v>0</v>
      </c>
      <c r="L479" s="148">
        <f t="shared" si="168"/>
        <v>0</v>
      </c>
      <c r="M479" s="148">
        <f t="shared" si="157"/>
        <v>0</v>
      </c>
      <c r="N479" s="148">
        <f t="shared" si="160"/>
        <v>0</v>
      </c>
      <c r="O479" s="148"/>
      <c r="P479" s="148"/>
      <c r="Q479" s="148">
        <f t="shared" si="169"/>
        <v>0</v>
      </c>
      <c r="R479" s="148">
        <f t="shared" si="170"/>
        <v>0</v>
      </c>
      <c r="S479" s="137" t="str">
        <f t="shared" si="158"/>
        <v>Y</v>
      </c>
      <c r="T479" s="275">
        <f t="shared" si="152"/>
        <v>0</v>
      </c>
      <c r="U479" s="275">
        <f t="shared" si="171"/>
        <v>0</v>
      </c>
      <c r="V479" s="275">
        <f t="shared" si="171"/>
        <v>0</v>
      </c>
      <c r="W479" s="275">
        <f t="shared" si="171"/>
        <v>0</v>
      </c>
      <c r="X479" s="275">
        <f t="shared" si="171"/>
        <v>0</v>
      </c>
      <c r="Y479" s="275">
        <f t="shared" si="171"/>
        <v>0</v>
      </c>
      <c r="Z479" s="275">
        <f t="shared" si="171"/>
        <v>0</v>
      </c>
      <c r="AA479" s="275">
        <f t="shared" si="171"/>
        <v>0</v>
      </c>
      <c r="AB479" s="275">
        <f t="shared" si="171"/>
        <v>0</v>
      </c>
      <c r="AC479" s="275">
        <f t="shared" si="171"/>
        <v>0</v>
      </c>
      <c r="AD479" s="275">
        <f t="shared" si="171"/>
        <v>0</v>
      </c>
      <c r="AE479" s="276">
        <f t="shared" si="161"/>
        <v>0</v>
      </c>
    </row>
    <row r="480" spans="1:31">
      <c r="A480" s="133">
        <f t="shared" si="162"/>
        <v>464</v>
      </c>
      <c r="B480" s="134">
        <f t="shared" si="163"/>
        <v>38</v>
      </c>
      <c r="C480" s="134">
        <f t="shared" si="164"/>
        <v>8</v>
      </c>
      <c r="D480" s="135">
        <f t="shared" ca="1" si="165"/>
        <v>60358</v>
      </c>
      <c r="E480" s="150">
        <f t="shared" si="153"/>
        <v>0</v>
      </c>
      <c r="F480" s="150" t="str">
        <f t="shared" si="154"/>
        <v>Y</v>
      </c>
      <c r="G480" s="136">
        <f t="shared" si="155"/>
        <v>0</v>
      </c>
      <c r="H480" s="148">
        <f t="shared" si="159"/>
        <v>0</v>
      </c>
      <c r="I480" s="148">
        <f t="shared" si="166"/>
        <v>0</v>
      </c>
      <c r="J480" s="148">
        <f t="shared" ca="1" si="156"/>
        <v>0</v>
      </c>
      <c r="K480" s="148">
        <f t="shared" ca="1" si="167"/>
        <v>0</v>
      </c>
      <c r="L480" s="148">
        <f t="shared" si="168"/>
        <v>0</v>
      </c>
      <c r="M480" s="148">
        <f t="shared" si="157"/>
        <v>0</v>
      </c>
      <c r="N480" s="148">
        <f t="shared" si="160"/>
        <v>0</v>
      </c>
      <c r="O480" s="148"/>
      <c r="P480" s="148"/>
      <c r="Q480" s="148">
        <f t="shared" si="169"/>
        <v>0</v>
      </c>
      <c r="R480" s="148">
        <f t="shared" si="170"/>
        <v>0</v>
      </c>
      <c r="S480" s="137" t="str">
        <f t="shared" si="158"/>
        <v>Y</v>
      </c>
      <c r="T480" s="275">
        <f t="shared" si="152"/>
        <v>0</v>
      </c>
      <c r="U480" s="275">
        <f t="shared" si="171"/>
        <v>0</v>
      </c>
      <c r="V480" s="275">
        <f t="shared" si="171"/>
        <v>0</v>
      </c>
      <c r="W480" s="275">
        <f t="shared" si="171"/>
        <v>0</v>
      </c>
      <c r="X480" s="275">
        <f t="shared" si="171"/>
        <v>0</v>
      </c>
      <c r="Y480" s="275">
        <f t="shared" si="171"/>
        <v>0</v>
      </c>
      <c r="Z480" s="275">
        <f t="shared" si="171"/>
        <v>0</v>
      </c>
      <c r="AA480" s="275">
        <f t="shared" si="171"/>
        <v>0</v>
      </c>
      <c r="AB480" s="275">
        <f t="shared" si="171"/>
        <v>0</v>
      </c>
      <c r="AC480" s="275">
        <f t="shared" si="171"/>
        <v>0</v>
      </c>
      <c r="AD480" s="275">
        <f t="shared" si="171"/>
        <v>0</v>
      </c>
      <c r="AE480" s="276">
        <f t="shared" si="161"/>
        <v>0</v>
      </c>
    </row>
    <row r="481" spans="1:31">
      <c r="A481" s="133">
        <f t="shared" si="162"/>
        <v>465</v>
      </c>
      <c r="B481" s="134">
        <f t="shared" si="163"/>
        <v>38</v>
      </c>
      <c r="C481" s="134">
        <f t="shared" si="164"/>
        <v>9</v>
      </c>
      <c r="D481" s="135">
        <f t="shared" ca="1" si="165"/>
        <v>60388</v>
      </c>
      <c r="E481" s="150">
        <f t="shared" si="153"/>
        <v>0</v>
      </c>
      <c r="F481" s="150" t="str">
        <f t="shared" si="154"/>
        <v>Y</v>
      </c>
      <c r="G481" s="136">
        <f t="shared" si="155"/>
        <v>0</v>
      </c>
      <c r="H481" s="148">
        <f t="shared" si="159"/>
        <v>0</v>
      </c>
      <c r="I481" s="148">
        <f t="shared" si="166"/>
        <v>0</v>
      </c>
      <c r="J481" s="148">
        <f t="shared" ca="1" si="156"/>
        <v>0</v>
      </c>
      <c r="K481" s="148">
        <f t="shared" ca="1" si="167"/>
        <v>0</v>
      </c>
      <c r="L481" s="148">
        <f t="shared" si="168"/>
        <v>0</v>
      </c>
      <c r="M481" s="148">
        <f t="shared" si="157"/>
        <v>0</v>
      </c>
      <c r="N481" s="148">
        <f t="shared" si="160"/>
        <v>0</v>
      </c>
      <c r="O481" s="148"/>
      <c r="P481" s="148"/>
      <c r="Q481" s="148">
        <f t="shared" si="169"/>
        <v>0</v>
      </c>
      <c r="R481" s="148">
        <f t="shared" si="170"/>
        <v>0</v>
      </c>
      <c r="S481" s="137" t="str">
        <f t="shared" si="158"/>
        <v>Y</v>
      </c>
      <c r="T481" s="275">
        <f t="shared" si="152"/>
        <v>0</v>
      </c>
      <c r="U481" s="275">
        <f t="shared" si="171"/>
        <v>0</v>
      </c>
      <c r="V481" s="275">
        <f t="shared" si="171"/>
        <v>0</v>
      </c>
      <c r="W481" s="275">
        <f t="shared" si="171"/>
        <v>0</v>
      </c>
      <c r="X481" s="275">
        <f t="shared" si="171"/>
        <v>0</v>
      </c>
      <c r="Y481" s="275">
        <f t="shared" si="171"/>
        <v>0</v>
      </c>
      <c r="Z481" s="275">
        <f t="shared" si="171"/>
        <v>0</v>
      </c>
      <c r="AA481" s="275">
        <f t="shared" si="171"/>
        <v>0</v>
      </c>
      <c r="AB481" s="275">
        <f t="shared" si="171"/>
        <v>0</v>
      </c>
      <c r="AC481" s="275">
        <f t="shared" si="171"/>
        <v>0</v>
      </c>
      <c r="AD481" s="275">
        <f t="shared" si="171"/>
        <v>0</v>
      </c>
      <c r="AE481" s="276">
        <f t="shared" si="161"/>
        <v>0</v>
      </c>
    </row>
    <row r="482" spans="1:31">
      <c r="A482" s="133">
        <f t="shared" si="162"/>
        <v>466</v>
      </c>
      <c r="B482" s="134">
        <f t="shared" si="163"/>
        <v>38</v>
      </c>
      <c r="C482" s="134">
        <f t="shared" si="164"/>
        <v>10</v>
      </c>
      <c r="D482" s="135">
        <f t="shared" ca="1" si="165"/>
        <v>60419</v>
      </c>
      <c r="E482" s="150">
        <f t="shared" si="153"/>
        <v>0</v>
      </c>
      <c r="F482" s="150" t="str">
        <f t="shared" si="154"/>
        <v>Y</v>
      </c>
      <c r="G482" s="136">
        <f t="shared" si="155"/>
        <v>0</v>
      </c>
      <c r="H482" s="148">
        <f t="shared" si="159"/>
        <v>0</v>
      </c>
      <c r="I482" s="148">
        <f t="shared" si="166"/>
        <v>0</v>
      </c>
      <c r="J482" s="148">
        <f t="shared" ca="1" si="156"/>
        <v>0</v>
      </c>
      <c r="K482" s="148">
        <f t="shared" ca="1" si="167"/>
        <v>0</v>
      </c>
      <c r="L482" s="148">
        <f t="shared" si="168"/>
        <v>0</v>
      </c>
      <c r="M482" s="148">
        <f t="shared" si="157"/>
        <v>0</v>
      </c>
      <c r="N482" s="148">
        <f t="shared" si="160"/>
        <v>0</v>
      </c>
      <c r="O482" s="148"/>
      <c r="P482" s="148"/>
      <c r="Q482" s="148">
        <f t="shared" si="169"/>
        <v>0</v>
      </c>
      <c r="R482" s="148">
        <f t="shared" si="170"/>
        <v>0</v>
      </c>
      <c r="S482" s="137" t="str">
        <f t="shared" si="158"/>
        <v>Y</v>
      </c>
      <c r="T482" s="275">
        <f t="shared" si="152"/>
        <v>0</v>
      </c>
      <c r="U482" s="275">
        <f t="shared" si="171"/>
        <v>0</v>
      </c>
      <c r="V482" s="275">
        <f t="shared" si="171"/>
        <v>0</v>
      </c>
      <c r="W482" s="275">
        <f t="shared" si="171"/>
        <v>0</v>
      </c>
      <c r="X482" s="275">
        <f t="shared" si="171"/>
        <v>0</v>
      </c>
      <c r="Y482" s="275">
        <f t="shared" si="171"/>
        <v>0</v>
      </c>
      <c r="Z482" s="275">
        <f t="shared" si="171"/>
        <v>0</v>
      </c>
      <c r="AA482" s="275">
        <f t="shared" si="171"/>
        <v>0</v>
      </c>
      <c r="AB482" s="275">
        <f t="shared" si="171"/>
        <v>0</v>
      </c>
      <c r="AC482" s="275">
        <f t="shared" si="171"/>
        <v>0</v>
      </c>
      <c r="AD482" s="275">
        <f t="shared" si="171"/>
        <v>0</v>
      </c>
      <c r="AE482" s="276">
        <f t="shared" si="161"/>
        <v>0</v>
      </c>
    </row>
    <row r="483" spans="1:31">
      <c r="A483" s="133">
        <f t="shared" si="162"/>
        <v>467</v>
      </c>
      <c r="B483" s="134">
        <f t="shared" si="163"/>
        <v>38</v>
      </c>
      <c r="C483" s="134">
        <f t="shared" si="164"/>
        <v>11</v>
      </c>
      <c r="D483" s="135">
        <f t="shared" ca="1" si="165"/>
        <v>60449</v>
      </c>
      <c r="E483" s="150">
        <f t="shared" si="153"/>
        <v>0</v>
      </c>
      <c r="F483" s="150" t="str">
        <f t="shared" si="154"/>
        <v>Y</v>
      </c>
      <c r="G483" s="136">
        <f t="shared" si="155"/>
        <v>0</v>
      </c>
      <c r="H483" s="148">
        <f t="shared" si="159"/>
        <v>0</v>
      </c>
      <c r="I483" s="148">
        <f t="shared" si="166"/>
        <v>0</v>
      </c>
      <c r="J483" s="148">
        <f t="shared" ca="1" si="156"/>
        <v>0</v>
      </c>
      <c r="K483" s="148">
        <f t="shared" ca="1" si="167"/>
        <v>0</v>
      </c>
      <c r="L483" s="148">
        <f t="shared" si="168"/>
        <v>0</v>
      </c>
      <c r="M483" s="148">
        <f t="shared" si="157"/>
        <v>0</v>
      </c>
      <c r="N483" s="148">
        <f t="shared" si="160"/>
        <v>0</v>
      </c>
      <c r="O483" s="148"/>
      <c r="P483" s="148"/>
      <c r="Q483" s="148">
        <f t="shared" si="169"/>
        <v>0</v>
      </c>
      <c r="R483" s="148">
        <f t="shared" si="170"/>
        <v>0</v>
      </c>
      <c r="S483" s="137" t="str">
        <f t="shared" si="158"/>
        <v>Y</v>
      </c>
      <c r="T483" s="275">
        <f t="shared" si="152"/>
        <v>0</v>
      </c>
      <c r="U483" s="275">
        <f t="shared" si="171"/>
        <v>0</v>
      </c>
      <c r="V483" s="275">
        <f t="shared" si="171"/>
        <v>0</v>
      </c>
      <c r="W483" s="275">
        <f t="shared" si="171"/>
        <v>0</v>
      </c>
      <c r="X483" s="275">
        <f t="shared" si="171"/>
        <v>0</v>
      </c>
      <c r="Y483" s="275">
        <f t="shared" si="171"/>
        <v>0</v>
      </c>
      <c r="Z483" s="275">
        <f t="shared" si="171"/>
        <v>0</v>
      </c>
      <c r="AA483" s="275">
        <f t="shared" si="171"/>
        <v>0</v>
      </c>
      <c r="AB483" s="275">
        <f t="shared" si="171"/>
        <v>0</v>
      </c>
      <c r="AC483" s="275">
        <f t="shared" si="171"/>
        <v>0</v>
      </c>
      <c r="AD483" s="275">
        <f t="shared" si="171"/>
        <v>0</v>
      </c>
      <c r="AE483" s="276">
        <f t="shared" si="161"/>
        <v>0</v>
      </c>
    </row>
    <row r="484" spans="1:31">
      <c r="A484" s="133">
        <f t="shared" si="162"/>
        <v>468</v>
      </c>
      <c r="B484" s="134">
        <f t="shared" si="163"/>
        <v>38</v>
      </c>
      <c r="C484" s="134">
        <f t="shared" si="164"/>
        <v>12</v>
      </c>
      <c r="D484" s="135">
        <f t="shared" ca="1" si="165"/>
        <v>60480</v>
      </c>
      <c r="E484" s="150">
        <f t="shared" si="153"/>
        <v>0</v>
      </c>
      <c r="F484" s="150" t="str">
        <f t="shared" si="154"/>
        <v>Y</v>
      </c>
      <c r="G484" s="136">
        <f t="shared" si="155"/>
        <v>0</v>
      </c>
      <c r="H484" s="148">
        <f t="shared" si="159"/>
        <v>0</v>
      </c>
      <c r="I484" s="148">
        <f t="shared" si="166"/>
        <v>0</v>
      </c>
      <c r="J484" s="148">
        <f t="shared" ca="1" si="156"/>
        <v>0</v>
      </c>
      <c r="K484" s="148">
        <f t="shared" ca="1" si="167"/>
        <v>0</v>
      </c>
      <c r="L484" s="148">
        <f t="shared" si="168"/>
        <v>0</v>
      </c>
      <c r="M484" s="148">
        <f t="shared" si="157"/>
        <v>0</v>
      </c>
      <c r="N484" s="148">
        <f t="shared" si="160"/>
        <v>0</v>
      </c>
      <c r="O484" s="148"/>
      <c r="P484" s="148"/>
      <c r="Q484" s="148">
        <f t="shared" si="169"/>
        <v>0</v>
      </c>
      <c r="R484" s="148">
        <f t="shared" si="170"/>
        <v>0</v>
      </c>
      <c r="S484" s="137" t="str">
        <f t="shared" si="158"/>
        <v>Y</v>
      </c>
      <c r="T484" s="275">
        <f t="shared" si="152"/>
        <v>0</v>
      </c>
      <c r="U484" s="275">
        <f t="shared" si="171"/>
        <v>0</v>
      </c>
      <c r="V484" s="275">
        <f t="shared" si="171"/>
        <v>0</v>
      </c>
      <c r="W484" s="275">
        <f t="shared" si="171"/>
        <v>0</v>
      </c>
      <c r="X484" s="275">
        <f t="shared" si="171"/>
        <v>0</v>
      </c>
      <c r="Y484" s="275">
        <f t="shared" si="171"/>
        <v>0</v>
      </c>
      <c r="Z484" s="275">
        <f t="shared" si="171"/>
        <v>0</v>
      </c>
      <c r="AA484" s="275">
        <f t="shared" si="171"/>
        <v>0</v>
      </c>
      <c r="AB484" s="275">
        <f t="shared" si="171"/>
        <v>0</v>
      </c>
      <c r="AC484" s="275">
        <f t="shared" si="171"/>
        <v>0</v>
      </c>
      <c r="AD484" s="275">
        <f t="shared" si="171"/>
        <v>0</v>
      </c>
      <c r="AE484" s="276">
        <f t="shared" si="161"/>
        <v>0</v>
      </c>
    </row>
    <row r="485" spans="1:31">
      <c r="A485" s="133">
        <f t="shared" si="162"/>
        <v>469</v>
      </c>
      <c r="B485" s="134">
        <f t="shared" si="163"/>
        <v>39</v>
      </c>
      <c r="C485" s="134">
        <f t="shared" si="164"/>
        <v>1</v>
      </c>
      <c r="D485" s="135">
        <f t="shared" ca="1" si="165"/>
        <v>60511</v>
      </c>
      <c r="E485" s="150">
        <f t="shared" si="153"/>
        <v>0</v>
      </c>
      <c r="F485" s="150" t="str">
        <f t="shared" si="154"/>
        <v>Y</v>
      </c>
      <c r="G485" s="136">
        <f t="shared" si="155"/>
        <v>0</v>
      </c>
      <c r="H485" s="148">
        <f t="shared" si="159"/>
        <v>0</v>
      </c>
      <c r="I485" s="148">
        <f t="shared" si="166"/>
        <v>0</v>
      </c>
      <c r="J485" s="148">
        <f t="shared" ca="1" si="156"/>
        <v>0</v>
      </c>
      <c r="K485" s="148">
        <f t="shared" ca="1" si="167"/>
        <v>0</v>
      </c>
      <c r="L485" s="148">
        <f t="shared" si="168"/>
        <v>0</v>
      </c>
      <c r="M485" s="148">
        <f t="shared" si="157"/>
        <v>0</v>
      </c>
      <c r="N485" s="148">
        <f t="shared" si="160"/>
        <v>0</v>
      </c>
      <c r="O485" s="148"/>
      <c r="P485" s="148"/>
      <c r="Q485" s="148">
        <f t="shared" si="169"/>
        <v>0</v>
      </c>
      <c r="R485" s="148">
        <f t="shared" si="170"/>
        <v>0</v>
      </c>
      <c r="S485" s="137" t="str">
        <f t="shared" si="158"/>
        <v>Y</v>
      </c>
      <c r="T485" s="275">
        <f t="shared" si="152"/>
        <v>0</v>
      </c>
      <c r="U485" s="275">
        <f t="shared" si="171"/>
        <v>0</v>
      </c>
      <c r="V485" s="275">
        <f t="shared" si="171"/>
        <v>0</v>
      </c>
      <c r="W485" s="275">
        <f t="shared" si="171"/>
        <v>0</v>
      </c>
      <c r="X485" s="275">
        <f t="shared" si="171"/>
        <v>0</v>
      </c>
      <c r="Y485" s="275">
        <f t="shared" si="171"/>
        <v>0</v>
      </c>
      <c r="Z485" s="275">
        <f t="shared" si="171"/>
        <v>0</v>
      </c>
      <c r="AA485" s="275">
        <f t="shared" si="171"/>
        <v>0</v>
      </c>
      <c r="AB485" s="275">
        <f t="shared" si="171"/>
        <v>0</v>
      </c>
      <c r="AC485" s="275">
        <f t="shared" si="171"/>
        <v>0</v>
      </c>
      <c r="AD485" s="275">
        <f t="shared" si="171"/>
        <v>0</v>
      </c>
      <c r="AE485" s="276">
        <f t="shared" si="161"/>
        <v>0</v>
      </c>
    </row>
    <row r="486" spans="1:31">
      <c r="A486" s="133">
        <f t="shared" si="162"/>
        <v>470</v>
      </c>
      <c r="B486" s="134">
        <f t="shared" si="163"/>
        <v>39</v>
      </c>
      <c r="C486" s="134">
        <f t="shared" si="164"/>
        <v>2</v>
      </c>
      <c r="D486" s="135">
        <f t="shared" ca="1" si="165"/>
        <v>60541</v>
      </c>
      <c r="E486" s="150">
        <f t="shared" si="153"/>
        <v>0</v>
      </c>
      <c r="F486" s="150" t="str">
        <f t="shared" si="154"/>
        <v>Y</v>
      </c>
      <c r="G486" s="136">
        <f t="shared" si="155"/>
        <v>0</v>
      </c>
      <c r="H486" s="148">
        <f t="shared" si="159"/>
        <v>0</v>
      </c>
      <c r="I486" s="148">
        <f t="shared" si="166"/>
        <v>0</v>
      </c>
      <c r="J486" s="148">
        <f t="shared" ca="1" si="156"/>
        <v>0</v>
      </c>
      <c r="K486" s="148">
        <f t="shared" ca="1" si="167"/>
        <v>0</v>
      </c>
      <c r="L486" s="148">
        <f t="shared" si="168"/>
        <v>0</v>
      </c>
      <c r="M486" s="148">
        <f t="shared" si="157"/>
        <v>0</v>
      </c>
      <c r="N486" s="148">
        <f t="shared" si="160"/>
        <v>0</v>
      </c>
      <c r="O486" s="148"/>
      <c r="P486" s="148"/>
      <c r="Q486" s="148">
        <f t="shared" si="169"/>
        <v>0</v>
      </c>
      <c r="R486" s="148">
        <f t="shared" si="170"/>
        <v>0</v>
      </c>
      <c r="S486" s="137" t="str">
        <f t="shared" si="158"/>
        <v>Y</v>
      </c>
      <c r="T486" s="275">
        <f t="shared" si="152"/>
        <v>0</v>
      </c>
      <c r="U486" s="275">
        <f t="shared" si="171"/>
        <v>0</v>
      </c>
      <c r="V486" s="275">
        <f t="shared" si="171"/>
        <v>0</v>
      </c>
      <c r="W486" s="275">
        <f t="shared" si="171"/>
        <v>0</v>
      </c>
      <c r="X486" s="275">
        <f t="shared" si="171"/>
        <v>0</v>
      </c>
      <c r="Y486" s="275">
        <f t="shared" si="171"/>
        <v>0</v>
      </c>
      <c r="Z486" s="275">
        <f t="shared" si="171"/>
        <v>0</v>
      </c>
      <c r="AA486" s="275">
        <f t="shared" si="171"/>
        <v>0</v>
      </c>
      <c r="AB486" s="275">
        <f t="shared" si="171"/>
        <v>0</v>
      </c>
      <c r="AC486" s="275">
        <f t="shared" si="171"/>
        <v>0</v>
      </c>
      <c r="AD486" s="275">
        <f t="shared" si="171"/>
        <v>0</v>
      </c>
      <c r="AE486" s="276">
        <f t="shared" si="161"/>
        <v>0</v>
      </c>
    </row>
    <row r="487" spans="1:31">
      <c r="A487" s="133">
        <f t="shared" si="162"/>
        <v>471</v>
      </c>
      <c r="B487" s="134">
        <f t="shared" si="163"/>
        <v>39</v>
      </c>
      <c r="C487" s="134">
        <f t="shared" si="164"/>
        <v>3</v>
      </c>
      <c r="D487" s="135">
        <f t="shared" ca="1" si="165"/>
        <v>60572</v>
      </c>
      <c r="E487" s="150">
        <f t="shared" si="153"/>
        <v>0</v>
      </c>
      <c r="F487" s="150" t="str">
        <f t="shared" si="154"/>
        <v>Y</v>
      </c>
      <c r="G487" s="136">
        <f t="shared" si="155"/>
        <v>0</v>
      </c>
      <c r="H487" s="148">
        <f t="shared" si="159"/>
        <v>0</v>
      </c>
      <c r="I487" s="148">
        <f t="shared" si="166"/>
        <v>0</v>
      </c>
      <c r="J487" s="148">
        <f t="shared" ca="1" si="156"/>
        <v>0</v>
      </c>
      <c r="K487" s="148">
        <f t="shared" ca="1" si="167"/>
        <v>0</v>
      </c>
      <c r="L487" s="148">
        <f t="shared" si="168"/>
        <v>0</v>
      </c>
      <c r="M487" s="148">
        <f t="shared" si="157"/>
        <v>0</v>
      </c>
      <c r="N487" s="148">
        <f t="shared" si="160"/>
        <v>0</v>
      </c>
      <c r="O487" s="148"/>
      <c r="P487" s="148"/>
      <c r="Q487" s="148">
        <f t="shared" si="169"/>
        <v>0</v>
      </c>
      <c r="R487" s="148">
        <f t="shared" si="170"/>
        <v>0</v>
      </c>
      <c r="S487" s="137" t="str">
        <f t="shared" si="158"/>
        <v>Y</v>
      </c>
      <c r="T487" s="275">
        <f t="shared" si="152"/>
        <v>0</v>
      </c>
      <c r="U487" s="275">
        <f t="shared" si="171"/>
        <v>0</v>
      </c>
      <c r="V487" s="275">
        <f t="shared" si="171"/>
        <v>0</v>
      </c>
      <c r="W487" s="275">
        <f t="shared" si="171"/>
        <v>0</v>
      </c>
      <c r="X487" s="275">
        <f t="shared" si="171"/>
        <v>0</v>
      </c>
      <c r="Y487" s="275">
        <f t="shared" si="171"/>
        <v>0</v>
      </c>
      <c r="Z487" s="275">
        <f t="shared" si="171"/>
        <v>0</v>
      </c>
      <c r="AA487" s="275">
        <f t="shared" si="171"/>
        <v>0</v>
      </c>
      <c r="AB487" s="275">
        <f t="shared" si="171"/>
        <v>0</v>
      </c>
      <c r="AC487" s="275">
        <f t="shared" si="171"/>
        <v>0</v>
      </c>
      <c r="AD487" s="275">
        <f t="shared" si="171"/>
        <v>0</v>
      </c>
      <c r="AE487" s="276">
        <f t="shared" si="161"/>
        <v>0</v>
      </c>
    </row>
    <row r="488" spans="1:31">
      <c r="A488" s="133">
        <f t="shared" si="162"/>
        <v>472</v>
      </c>
      <c r="B488" s="134">
        <f t="shared" si="163"/>
        <v>39</v>
      </c>
      <c r="C488" s="134">
        <f t="shared" si="164"/>
        <v>4</v>
      </c>
      <c r="D488" s="135">
        <f t="shared" ca="1" si="165"/>
        <v>60602</v>
      </c>
      <c r="E488" s="150">
        <f t="shared" si="153"/>
        <v>0</v>
      </c>
      <c r="F488" s="150" t="str">
        <f t="shared" si="154"/>
        <v>Y</v>
      </c>
      <c r="G488" s="136">
        <f t="shared" si="155"/>
        <v>0</v>
      </c>
      <c r="H488" s="148">
        <f t="shared" si="159"/>
        <v>0</v>
      </c>
      <c r="I488" s="148">
        <f t="shared" si="166"/>
        <v>0</v>
      </c>
      <c r="J488" s="148">
        <f t="shared" ca="1" si="156"/>
        <v>0</v>
      </c>
      <c r="K488" s="148">
        <f t="shared" ca="1" si="167"/>
        <v>0</v>
      </c>
      <c r="L488" s="148">
        <f t="shared" si="168"/>
        <v>0</v>
      </c>
      <c r="M488" s="148">
        <f t="shared" si="157"/>
        <v>0</v>
      </c>
      <c r="N488" s="148">
        <f t="shared" si="160"/>
        <v>0</v>
      </c>
      <c r="O488" s="148"/>
      <c r="P488" s="148"/>
      <c r="Q488" s="148">
        <f t="shared" si="169"/>
        <v>0</v>
      </c>
      <c r="R488" s="148">
        <f t="shared" si="170"/>
        <v>0</v>
      </c>
      <c r="S488" s="137" t="str">
        <f t="shared" si="158"/>
        <v>Y</v>
      </c>
      <c r="T488" s="275">
        <f t="shared" si="152"/>
        <v>0</v>
      </c>
      <c r="U488" s="275">
        <f t="shared" si="171"/>
        <v>0</v>
      </c>
      <c r="V488" s="275">
        <f t="shared" si="171"/>
        <v>0</v>
      </c>
      <c r="W488" s="275">
        <f t="shared" si="171"/>
        <v>0</v>
      </c>
      <c r="X488" s="275">
        <f t="shared" si="171"/>
        <v>0</v>
      </c>
      <c r="Y488" s="275">
        <f t="shared" si="171"/>
        <v>0</v>
      </c>
      <c r="Z488" s="275">
        <f t="shared" si="171"/>
        <v>0</v>
      </c>
      <c r="AA488" s="275">
        <f t="shared" si="171"/>
        <v>0</v>
      </c>
      <c r="AB488" s="275">
        <f t="shared" si="171"/>
        <v>0</v>
      </c>
      <c r="AC488" s="275">
        <f t="shared" si="171"/>
        <v>0</v>
      </c>
      <c r="AD488" s="275">
        <f t="shared" si="171"/>
        <v>0</v>
      </c>
      <c r="AE488" s="276">
        <f t="shared" si="161"/>
        <v>0</v>
      </c>
    </row>
    <row r="489" spans="1:31">
      <c r="A489" s="133">
        <f t="shared" si="162"/>
        <v>473</v>
      </c>
      <c r="B489" s="134">
        <f t="shared" si="163"/>
        <v>39</v>
      </c>
      <c r="C489" s="134">
        <f t="shared" si="164"/>
        <v>5</v>
      </c>
      <c r="D489" s="135">
        <f t="shared" ca="1" si="165"/>
        <v>60633</v>
      </c>
      <c r="E489" s="150">
        <f t="shared" si="153"/>
        <v>0</v>
      </c>
      <c r="F489" s="150" t="str">
        <f t="shared" si="154"/>
        <v>Y</v>
      </c>
      <c r="G489" s="136">
        <f t="shared" si="155"/>
        <v>0</v>
      </c>
      <c r="H489" s="148">
        <f t="shared" si="159"/>
        <v>0</v>
      </c>
      <c r="I489" s="148">
        <f t="shared" si="166"/>
        <v>0</v>
      </c>
      <c r="J489" s="148">
        <f t="shared" ca="1" si="156"/>
        <v>0</v>
      </c>
      <c r="K489" s="148">
        <f t="shared" ca="1" si="167"/>
        <v>0</v>
      </c>
      <c r="L489" s="148">
        <f t="shared" si="168"/>
        <v>0</v>
      </c>
      <c r="M489" s="148">
        <f t="shared" si="157"/>
        <v>0</v>
      </c>
      <c r="N489" s="148">
        <f t="shared" si="160"/>
        <v>0</v>
      </c>
      <c r="O489" s="148"/>
      <c r="P489" s="148"/>
      <c r="Q489" s="148">
        <f t="shared" si="169"/>
        <v>0</v>
      </c>
      <c r="R489" s="148">
        <f t="shared" si="170"/>
        <v>0</v>
      </c>
      <c r="S489" s="137" t="str">
        <f t="shared" si="158"/>
        <v>Y</v>
      </c>
      <c r="T489" s="275">
        <f t="shared" si="152"/>
        <v>0</v>
      </c>
      <c r="U489" s="275">
        <f t="shared" si="171"/>
        <v>0</v>
      </c>
      <c r="V489" s="275">
        <f t="shared" si="171"/>
        <v>0</v>
      </c>
      <c r="W489" s="275">
        <f t="shared" si="171"/>
        <v>0</v>
      </c>
      <c r="X489" s="275">
        <f t="shared" si="171"/>
        <v>0</v>
      </c>
      <c r="Y489" s="275">
        <f t="shared" si="171"/>
        <v>0</v>
      </c>
      <c r="Z489" s="275">
        <f t="shared" si="171"/>
        <v>0</v>
      </c>
      <c r="AA489" s="275">
        <f t="shared" si="171"/>
        <v>0</v>
      </c>
      <c r="AB489" s="275">
        <f t="shared" si="171"/>
        <v>0</v>
      </c>
      <c r="AC489" s="275">
        <f t="shared" si="171"/>
        <v>0</v>
      </c>
      <c r="AD489" s="275">
        <f t="shared" si="171"/>
        <v>0</v>
      </c>
      <c r="AE489" s="276">
        <f t="shared" si="161"/>
        <v>0</v>
      </c>
    </row>
    <row r="490" spans="1:31">
      <c r="A490" s="133">
        <f t="shared" si="162"/>
        <v>474</v>
      </c>
      <c r="B490" s="134">
        <f t="shared" si="163"/>
        <v>39</v>
      </c>
      <c r="C490" s="134">
        <f t="shared" si="164"/>
        <v>6</v>
      </c>
      <c r="D490" s="135">
        <f t="shared" ca="1" si="165"/>
        <v>60664</v>
      </c>
      <c r="E490" s="150">
        <f t="shared" si="153"/>
        <v>0</v>
      </c>
      <c r="F490" s="150" t="str">
        <f t="shared" si="154"/>
        <v>Y</v>
      </c>
      <c r="G490" s="136">
        <f t="shared" si="155"/>
        <v>0</v>
      </c>
      <c r="H490" s="148">
        <f t="shared" si="159"/>
        <v>0</v>
      </c>
      <c r="I490" s="148">
        <f t="shared" si="166"/>
        <v>0</v>
      </c>
      <c r="J490" s="148">
        <f t="shared" ca="1" si="156"/>
        <v>0</v>
      </c>
      <c r="K490" s="148">
        <f t="shared" ca="1" si="167"/>
        <v>0</v>
      </c>
      <c r="L490" s="148">
        <f t="shared" si="168"/>
        <v>0</v>
      </c>
      <c r="M490" s="148">
        <f t="shared" si="157"/>
        <v>0</v>
      </c>
      <c r="N490" s="148">
        <f t="shared" si="160"/>
        <v>0</v>
      </c>
      <c r="O490" s="148"/>
      <c r="P490" s="148"/>
      <c r="Q490" s="148">
        <f t="shared" si="169"/>
        <v>0</v>
      </c>
      <c r="R490" s="148">
        <f t="shared" si="170"/>
        <v>0</v>
      </c>
      <c r="S490" s="137" t="str">
        <f t="shared" si="158"/>
        <v>Y</v>
      </c>
      <c r="T490" s="275">
        <f t="shared" si="152"/>
        <v>0</v>
      </c>
      <c r="U490" s="275">
        <f t="shared" si="171"/>
        <v>0</v>
      </c>
      <c r="V490" s="275">
        <f t="shared" si="171"/>
        <v>0</v>
      </c>
      <c r="W490" s="275">
        <f t="shared" si="171"/>
        <v>0</v>
      </c>
      <c r="X490" s="275">
        <f t="shared" si="171"/>
        <v>0</v>
      </c>
      <c r="Y490" s="275">
        <f t="shared" si="171"/>
        <v>0</v>
      </c>
      <c r="Z490" s="275">
        <f t="shared" si="171"/>
        <v>0</v>
      </c>
      <c r="AA490" s="275">
        <f t="shared" si="171"/>
        <v>0</v>
      </c>
      <c r="AB490" s="275">
        <f t="shared" si="171"/>
        <v>0</v>
      </c>
      <c r="AC490" s="275">
        <f t="shared" si="171"/>
        <v>0</v>
      </c>
      <c r="AD490" s="275">
        <f t="shared" si="171"/>
        <v>0</v>
      </c>
      <c r="AE490" s="276">
        <f t="shared" si="161"/>
        <v>0</v>
      </c>
    </row>
    <row r="491" spans="1:31">
      <c r="A491" s="133">
        <f t="shared" si="162"/>
        <v>475</v>
      </c>
      <c r="B491" s="134">
        <f t="shared" si="163"/>
        <v>39</v>
      </c>
      <c r="C491" s="134">
        <f t="shared" si="164"/>
        <v>7</v>
      </c>
      <c r="D491" s="135">
        <f t="shared" ca="1" si="165"/>
        <v>60692</v>
      </c>
      <c r="E491" s="150">
        <f t="shared" si="153"/>
        <v>0</v>
      </c>
      <c r="F491" s="150" t="str">
        <f t="shared" si="154"/>
        <v>Y</v>
      </c>
      <c r="G491" s="136">
        <f t="shared" si="155"/>
        <v>0</v>
      </c>
      <c r="H491" s="148">
        <f t="shared" si="159"/>
        <v>0</v>
      </c>
      <c r="I491" s="148">
        <f t="shared" si="166"/>
        <v>0</v>
      </c>
      <c r="J491" s="148">
        <f t="shared" ca="1" si="156"/>
        <v>0</v>
      </c>
      <c r="K491" s="148">
        <f t="shared" ca="1" si="167"/>
        <v>0</v>
      </c>
      <c r="L491" s="148">
        <f t="shared" si="168"/>
        <v>0</v>
      </c>
      <c r="M491" s="148">
        <f t="shared" si="157"/>
        <v>0</v>
      </c>
      <c r="N491" s="148">
        <f t="shared" si="160"/>
        <v>0</v>
      </c>
      <c r="O491" s="148"/>
      <c r="P491" s="148"/>
      <c r="Q491" s="148">
        <f t="shared" si="169"/>
        <v>0</v>
      </c>
      <c r="R491" s="148">
        <f t="shared" si="170"/>
        <v>0</v>
      </c>
      <c r="S491" s="137" t="str">
        <f t="shared" si="158"/>
        <v>Y</v>
      </c>
      <c r="T491" s="275">
        <f t="shared" si="152"/>
        <v>0</v>
      </c>
      <c r="U491" s="275">
        <f t="shared" si="171"/>
        <v>0</v>
      </c>
      <c r="V491" s="275">
        <f t="shared" si="171"/>
        <v>0</v>
      </c>
      <c r="W491" s="275">
        <f t="shared" si="171"/>
        <v>0</v>
      </c>
      <c r="X491" s="275">
        <f t="shared" si="171"/>
        <v>0</v>
      </c>
      <c r="Y491" s="275">
        <f t="shared" si="171"/>
        <v>0</v>
      </c>
      <c r="Z491" s="275">
        <f t="shared" si="171"/>
        <v>0</v>
      </c>
      <c r="AA491" s="275">
        <f t="shared" si="171"/>
        <v>0</v>
      </c>
      <c r="AB491" s="275">
        <f t="shared" si="171"/>
        <v>0</v>
      </c>
      <c r="AC491" s="275">
        <f t="shared" si="171"/>
        <v>0</v>
      </c>
      <c r="AD491" s="275">
        <f t="shared" si="171"/>
        <v>0</v>
      </c>
      <c r="AE491" s="276">
        <f t="shared" si="161"/>
        <v>0</v>
      </c>
    </row>
    <row r="492" spans="1:31">
      <c r="A492" s="133">
        <f t="shared" si="162"/>
        <v>476</v>
      </c>
      <c r="B492" s="134">
        <f t="shared" si="163"/>
        <v>39</v>
      </c>
      <c r="C492" s="134">
        <f t="shared" si="164"/>
        <v>8</v>
      </c>
      <c r="D492" s="135">
        <f t="shared" ca="1" si="165"/>
        <v>60723</v>
      </c>
      <c r="E492" s="150">
        <f t="shared" si="153"/>
        <v>0</v>
      </c>
      <c r="F492" s="150" t="str">
        <f t="shared" si="154"/>
        <v>Y</v>
      </c>
      <c r="G492" s="136">
        <f t="shared" si="155"/>
        <v>0</v>
      </c>
      <c r="H492" s="148">
        <f t="shared" si="159"/>
        <v>0</v>
      </c>
      <c r="I492" s="148">
        <f t="shared" si="166"/>
        <v>0</v>
      </c>
      <c r="J492" s="148">
        <f t="shared" ca="1" si="156"/>
        <v>0</v>
      </c>
      <c r="K492" s="148">
        <f t="shared" ca="1" si="167"/>
        <v>0</v>
      </c>
      <c r="L492" s="148">
        <f t="shared" si="168"/>
        <v>0</v>
      </c>
      <c r="M492" s="148">
        <f t="shared" si="157"/>
        <v>0</v>
      </c>
      <c r="N492" s="148">
        <f t="shared" si="160"/>
        <v>0</v>
      </c>
      <c r="O492" s="148"/>
      <c r="P492" s="148"/>
      <c r="Q492" s="148">
        <f t="shared" si="169"/>
        <v>0</v>
      </c>
      <c r="R492" s="148">
        <f t="shared" si="170"/>
        <v>0</v>
      </c>
      <c r="S492" s="137" t="str">
        <f t="shared" si="158"/>
        <v>Y</v>
      </c>
      <c r="T492" s="275">
        <f t="shared" si="152"/>
        <v>0</v>
      </c>
      <c r="U492" s="275">
        <f t="shared" si="171"/>
        <v>0</v>
      </c>
      <c r="V492" s="275">
        <f t="shared" si="171"/>
        <v>0</v>
      </c>
      <c r="W492" s="275">
        <f t="shared" si="171"/>
        <v>0</v>
      </c>
      <c r="X492" s="275">
        <f t="shared" si="171"/>
        <v>0</v>
      </c>
      <c r="Y492" s="275">
        <f t="shared" si="171"/>
        <v>0</v>
      </c>
      <c r="Z492" s="275">
        <f t="shared" si="171"/>
        <v>0</v>
      </c>
      <c r="AA492" s="275">
        <f t="shared" si="171"/>
        <v>0</v>
      </c>
      <c r="AB492" s="275">
        <f t="shared" si="171"/>
        <v>0</v>
      </c>
      <c r="AC492" s="275">
        <f t="shared" si="171"/>
        <v>0</v>
      </c>
      <c r="AD492" s="275">
        <f t="shared" si="171"/>
        <v>0</v>
      </c>
      <c r="AE492" s="276">
        <f t="shared" si="161"/>
        <v>0</v>
      </c>
    </row>
    <row r="493" spans="1:31">
      <c r="A493" s="133">
        <f t="shared" si="162"/>
        <v>477</v>
      </c>
      <c r="B493" s="134">
        <f t="shared" si="163"/>
        <v>39</v>
      </c>
      <c r="C493" s="134">
        <f t="shared" si="164"/>
        <v>9</v>
      </c>
      <c r="D493" s="135">
        <f t="shared" ca="1" si="165"/>
        <v>60753</v>
      </c>
      <c r="E493" s="150">
        <f t="shared" si="153"/>
        <v>0</v>
      </c>
      <c r="F493" s="150" t="str">
        <f t="shared" si="154"/>
        <v>Y</v>
      </c>
      <c r="G493" s="136">
        <f t="shared" si="155"/>
        <v>0</v>
      </c>
      <c r="H493" s="148">
        <f t="shared" si="159"/>
        <v>0</v>
      </c>
      <c r="I493" s="148">
        <f t="shared" si="166"/>
        <v>0</v>
      </c>
      <c r="J493" s="148">
        <f t="shared" ca="1" si="156"/>
        <v>0</v>
      </c>
      <c r="K493" s="148">
        <f t="shared" ca="1" si="167"/>
        <v>0</v>
      </c>
      <c r="L493" s="148">
        <f t="shared" si="168"/>
        <v>0</v>
      </c>
      <c r="M493" s="148">
        <f t="shared" si="157"/>
        <v>0</v>
      </c>
      <c r="N493" s="148">
        <f t="shared" si="160"/>
        <v>0</v>
      </c>
      <c r="O493" s="148"/>
      <c r="P493" s="148"/>
      <c r="Q493" s="148">
        <f t="shared" si="169"/>
        <v>0</v>
      </c>
      <c r="R493" s="148">
        <f t="shared" si="170"/>
        <v>0</v>
      </c>
      <c r="S493" s="137" t="str">
        <f t="shared" si="158"/>
        <v>Y</v>
      </c>
      <c r="T493" s="275">
        <f t="shared" si="152"/>
        <v>0</v>
      </c>
      <c r="U493" s="275">
        <f t="shared" si="171"/>
        <v>0</v>
      </c>
      <c r="V493" s="275">
        <f t="shared" si="171"/>
        <v>0</v>
      </c>
      <c r="W493" s="275">
        <f t="shared" si="171"/>
        <v>0</v>
      </c>
      <c r="X493" s="275">
        <f t="shared" si="171"/>
        <v>0</v>
      </c>
      <c r="Y493" s="275">
        <f t="shared" si="171"/>
        <v>0</v>
      </c>
      <c r="Z493" s="275">
        <f t="shared" si="171"/>
        <v>0</v>
      </c>
      <c r="AA493" s="275">
        <f t="shared" si="171"/>
        <v>0</v>
      </c>
      <c r="AB493" s="275">
        <f t="shared" si="171"/>
        <v>0</v>
      </c>
      <c r="AC493" s="275">
        <f t="shared" si="171"/>
        <v>0</v>
      </c>
      <c r="AD493" s="275">
        <f t="shared" si="171"/>
        <v>0</v>
      </c>
      <c r="AE493" s="276">
        <f t="shared" si="161"/>
        <v>0</v>
      </c>
    </row>
    <row r="494" spans="1:31">
      <c r="A494" s="133">
        <f t="shared" si="162"/>
        <v>478</v>
      </c>
      <c r="B494" s="134">
        <f t="shared" si="163"/>
        <v>39</v>
      </c>
      <c r="C494" s="134">
        <f t="shared" si="164"/>
        <v>10</v>
      </c>
      <c r="D494" s="135">
        <f t="shared" ca="1" si="165"/>
        <v>60784</v>
      </c>
      <c r="E494" s="150">
        <f t="shared" si="153"/>
        <v>0</v>
      </c>
      <c r="F494" s="150" t="str">
        <f t="shared" si="154"/>
        <v>Y</v>
      </c>
      <c r="G494" s="136">
        <f t="shared" si="155"/>
        <v>0</v>
      </c>
      <c r="H494" s="148">
        <f t="shared" si="159"/>
        <v>0</v>
      </c>
      <c r="I494" s="148">
        <f t="shared" si="166"/>
        <v>0</v>
      </c>
      <c r="J494" s="148">
        <f t="shared" ca="1" si="156"/>
        <v>0</v>
      </c>
      <c r="K494" s="148">
        <f t="shared" ca="1" si="167"/>
        <v>0</v>
      </c>
      <c r="L494" s="148">
        <f t="shared" si="168"/>
        <v>0</v>
      </c>
      <c r="M494" s="148">
        <f t="shared" si="157"/>
        <v>0</v>
      </c>
      <c r="N494" s="148">
        <f t="shared" si="160"/>
        <v>0</v>
      </c>
      <c r="O494" s="148"/>
      <c r="P494" s="148"/>
      <c r="Q494" s="148">
        <f t="shared" si="169"/>
        <v>0</v>
      </c>
      <c r="R494" s="148">
        <f t="shared" si="170"/>
        <v>0</v>
      </c>
      <c r="S494" s="137" t="str">
        <f t="shared" si="158"/>
        <v>Y</v>
      </c>
      <c r="T494" s="275">
        <f t="shared" si="152"/>
        <v>0</v>
      </c>
      <c r="U494" s="275">
        <f t="shared" si="171"/>
        <v>0</v>
      </c>
      <c r="V494" s="275">
        <f t="shared" si="171"/>
        <v>0</v>
      </c>
      <c r="W494" s="275">
        <f t="shared" si="171"/>
        <v>0</v>
      </c>
      <c r="X494" s="275">
        <f t="shared" si="171"/>
        <v>0</v>
      </c>
      <c r="Y494" s="275">
        <f t="shared" si="171"/>
        <v>0</v>
      </c>
      <c r="Z494" s="275">
        <f t="shared" si="171"/>
        <v>0</v>
      </c>
      <c r="AA494" s="275">
        <f t="shared" si="171"/>
        <v>0</v>
      </c>
      <c r="AB494" s="275">
        <f t="shared" si="171"/>
        <v>0</v>
      </c>
      <c r="AC494" s="275">
        <f t="shared" si="171"/>
        <v>0</v>
      </c>
      <c r="AD494" s="275">
        <f t="shared" si="171"/>
        <v>0</v>
      </c>
      <c r="AE494" s="276">
        <f t="shared" si="161"/>
        <v>0</v>
      </c>
    </row>
    <row r="495" spans="1:31">
      <c r="A495" s="133">
        <f t="shared" si="162"/>
        <v>479</v>
      </c>
      <c r="B495" s="134">
        <f t="shared" si="163"/>
        <v>39</v>
      </c>
      <c r="C495" s="134">
        <f t="shared" si="164"/>
        <v>11</v>
      </c>
      <c r="D495" s="135">
        <f t="shared" ca="1" si="165"/>
        <v>60814</v>
      </c>
      <c r="E495" s="150">
        <f t="shared" si="153"/>
        <v>0</v>
      </c>
      <c r="F495" s="150" t="str">
        <f t="shared" si="154"/>
        <v>Y</v>
      </c>
      <c r="G495" s="136">
        <f t="shared" si="155"/>
        <v>0</v>
      </c>
      <c r="H495" s="148">
        <f t="shared" si="159"/>
        <v>0</v>
      </c>
      <c r="I495" s="148">
        <f t="shared" si="166"/>
        <v>0</v>
      </c>
      <c r="J495" s="148">
        <f t="shared" ca="1" si="156"/>
        <v>0</v>
      </c>
      <c r="K495" s="148">
        <f t="shared" ca="1" si="167"/>
        <v>0</v>
      </c>
      <c r="L495" s="148">
        <f t="shared" si="168"/>
        <v>0</v>
      </c>
      <c r="M495" s="148">
        <f t="shared" si="157"/>
        <v>0</v>
      </c>
      <c r="N495" s="148">
        <f t="shared" si="160"/>
        <v>0</v>
      </c>
      <c r="O495" s="148"/>
      <c r="P495" s="148"/>
      <c r="Q495" s="148">
        <f t="shared" si="169"/>
        <v>0</v>
      </c>
      <c r="R495" s="148">
        <f t="shared" si="170"/>
        <v>0</v>
      </c>
      <c r="S495" s="137" t="str">
        <f t="shared" si="158"/>
        <v>Y</v>
      </c>
      <c r="T495" s="275">
        <f t="shared" si="152"/>
        <v>0</v>
      </c>
      <c r="U495" s="275">
        <f t="shared" si="171"/>
        <v>0</v>
      </c>
      <c r="V495" s="275">
        <f t="shared" si="171"/>
        <v>0</v>
      </c>
      <c r="W495" s="275">
        <f t="shared" si="171"/>
        <v>0</v>
      </c>
      <c r="X495" s="275">
        <f t="shared" si="171"/>
        <v>0</v>
      </c>
      <c r="Y495" s="275">
        <f t="shared" si="171"/>
        <v>0</v>
      </c>
      <c r="Z495" s="275">
        <f t="shared" si="171"/>
        <v>0</v>
      </c>
      <c r="AA495" s="275">
        <f t="shared" si="171"/>
        <v>0</v>
      </c>
      <c r="AB495" s="275">
        <f t="shared" si="171"/>
        <v>0</v>
      </c>
      <c r="AC495" s="275">
        <f t="shared" si="171"/>
        <v>0</v>
      </c>
      <c r="AD495" s="275">
        <f t="shared" si="171"/>
        <v>0</v>
      </c>
      <c r="AE495" s="276">
        <f t="shared" si="161"/>
        <v>0</v>
      </c>
    </row>
    <row r="496" spans="1:31">
      <c r="A496" s="133">
        <f t="shared" si="162"/>
        <v>480</v>
      </c>
      <c r="B496" s="134">
        <f t="shared" si="163"/>
        <v>39</v>
      </c>
      <c r="C496" s="134">
        <f t="shared" si="164"/>
        <v>12</v>
      </c>
      <c r="D496" s="135">
        <f t="shared" ca="1" si="165"/>
        <v>60845</v>
      </c>
      <c r="E496" s="150">
        <f t="shared" si="153"/>
        <v>0</v>
      </c>
      <c r="F496" s="150" t="str">
        <f t="shared" si="154"/>
        <v>Y</v>
      </c>
      <c r="G496" s="136">
        <f t="shared" si="155"/>
        <v>0</v>
      </c>
      <c r="H496" s="148">
        <f t="shared" si="159"/>
        <v>0</v>
      </c>
      <c r="I496" s="148">
        <f t="shared" si="166"/>
        <v>0</v>
      </c>
      <c r="J496" s="148">
        <f t="shared" ca="1" si="156"/>
        <v>0</v>
      </c>
      <c r="K496" s="148">
        <f t="shared" ca="1" si="167"/>
        <v>0</v>
      </c>
      <c r="L496" s="148">
        <f t="shared" si="168"/>
        <v>0</v>
      </c>
      <c r="M496" s="148">
        <f t="shared" si="157"/>
        <v>0</v>
      </c>
      <c r="N496" s="148">
        <f t="shared" si="160"/>
        <v>0</v>
      </c>
      <c r="O496" s="148"/>
      <c r="P496" s="148"/>
      <c r="Q496" s="148">
        <f t="shared" si="169"/>
        <v>0</v>
      </c>
      <c r="R496" s="148">
        <f t="shared" si="170"/>
        <v>0</v>
      </c>
      <c r="S496" s="137" t="str">
        <f t="shared" si="158"/>
        <v>Y</v>
      </c>
      <c r="T496" s="275">
        <f t="shared" si="152"/>
        <v>0</v>
      </c>
      <c r="U496" s="275">
        <f t="shared" si="171"/>
        <v>0</v>
      </c>
      <c r="V496" s="275">
        <f t="shared" si="171"/>
        <v>0</v>
      </c>
      <c r="W496" s="275">
        <f t="shared" si="171"/>
        <v>0</v>
      </c>
      <c r="X496" s="275">
        <f t="shared" si="171"/>
        <v>0</v>
      </c>
      <c r="Y496" s="275">
        <f t="shared" si="171"/>
        <v>0</v>
      </c>
      <c r="Z496" s="275">
        <f t="shared" si="171"/>
        <v>0</v>
      </c>
      <c r="AA496" s="275">
        <f t="shared" si="171"/>
        <v>0</v>
      </c>
      <c r="AB496" s="275">
        <f t="shared" si="171"/>
        <v>0</v>
      </c>
      <c r="AC496" s="275">
        <f t="shared" si="171"/>
        <v>0</v>
      </c>
      <c r="AD496" s="275">
        <f t="shared" si="171"/>
        <v>0</v>
      </c>
      <c r="AE496" s="276">
        <f t="shared" si="161"/>
        <v>0</v>
      </c>
    </row>
    <row r="497" spans="1:31">
      <c r="A497" s="133">
        <f t="shared" si="162"/>
        <v>481</v>
      </c>
      <c r="B497" s="134">
        <f t="shared" si="163"/>
        <v>40</v>
      </c>
      <c r="C497" s="134">
        <f t="shared" si="164"/>
        <v>1</v>
      </c>
      <c r="D497" s="135">
        <f t="shared" ca="1" si="165"/>
        <v>60876</v>
      </c>
      <c r="E497" s="150">
        <f t="shared" si="153"/>
        <v>0</v>
      </c>
      <c r="F497" s="150" t="str">
        <f t="shared" si="154"/>
        <v>Y</v>
      </c>
      <c r="G497" s="136">
        <f t="shared" si="155"/>
        <v>0</v>
      </c>
      <c r="H497" s="148">
        <f t="shared" si="159"/>
        <v>0</v>
      </c>
      <c r="I497" s="148">
        <f t="shared" si="166"/>
        <v>0</v>
      </c>
      <c r="J497" s="148">
        <f t="shared" ca="1" si="156"/>
        <v>0</v>
      </c>
      <c r="K497" s="148">
        <f t="shared" ca="1" si="167"/>
        <v>0</v>
      </c>
      <c r="L497" s="148">
        <f t="shared" si="168"/>
        <v>0</v>
      </c>
      <c r="M497" s="148">
        <f t="shared" si="157"/>
        <v>0</v>
      </c>
      <c r="N497" s="148">
        <f t="shared" si="160"/>
        <v>0</v>
      </c>
      <c r="O497" s="148"/>
      <c r="P497" s="148"/>
      <c r="Q497" s="148">
        <f t="shared" si="169"/>
        <v>0</v>
      </c>
      <c r="R497" s="148">
        <f t="shared" si="170"/>
        <v>0</v>
      </c>
      <c r="S497" s="137" t="str">
        <f t="shared" si="158"/>
        <v>Y</v>
      </c>
      <c r="T497" s="275">
        <f t="shared" si="152"/>
        <v>0</v>
      </c>
      <c r="U497" s="275">
        <f t="shared" si="171"/>
        <v>0</v>
      </c>
      <c r="V497" s="275">
        <f t="shared" si="171"/>
        <v>0</v>
      </c>
      <c r="W497" s="275">
        <f t="shared" si="171"/>
        <v>0</v>
      </c>
      <c r="X497" s="275">
        <f t="shared" si="171"/>
        <v>0</v>
      </c>
      <c r="Y497" s="275">
        <f t="shared" si="171"/>
        <v>0</v>
      </c>
      <c r="Z497" s="275">
        <f t="shared" si="171"/>
        <v>0</v>
      </c>
      <c r="AA497" s="275">
        <f t="shared" si="171"/>
        <v>0</v>
      </c>
      <c r="AB497" s="275">
        <f t="shared" si="171"/>
        <v>0</v>
      </c>
      <c r="AC497" s="275">
        <f t="shared" si="171"/>
        <v>0</v>
      </c>
      <c r="AD497" s="275">
        <f t="shared" si="171"/>
        <v>0</v>
      </c>
      <c r="AE497" s="276">
        <f t="shared" si="161"/>
        <v>0</v>
      </c>
    </row>
    <row r="498" spans="1:31">
      <c r="A498" s="133">
        <f t="shared" si="162"/>
        <v>482</v>
      </c>
      <c r="B498" s="134">
        <f t="shared" si="163"/>
        <v>40</v>
      </c>
      <c r="C498" s="134">
        <f t="shared" si="164"/>
        <v>2</v>
      </c>
      <c r="D498" s="135">
        <f t="shared" ca="1" si="165"/>
        <v>60906</v>
      </c>
      <c r="E498" s="150">
        <f t="shared" si="153"/>
        <v>0</v>
      </c>
      <c r="F498" s="150" t="str">
        <f t="shared" si="154"/>
        <v>Y</v>
      </c>
      <c r="G498" s="136">
        <f t="shared" si="155"/>
        <v>0</v>
      </c>
      <c r="H498" s="148">
        <f t="shared" si="159"/>
        <v>0</v>
      </c>
      <c r="I498" s="148">
        <f t="shared" si="166"/>
        <v>0</v>
      </c>
      <c r="J498" s="148">
        <f t="shared" ca="1" si="156"/>
        <v>0</v>
      </c>
      <c r="K498" s="148">
        <f t="shared" ca="1" si="167"/>
        <v>0</v>
      </c>
      <c r="L498" s="148">
        <f t="shared" si="168"/>
        <v>0</v>
      </c>
      <c r="M498" s="148">
        <f t="shared" si="157"/>
        <v>0</v>
      </c>
      <c r="N498" s="148">
        <f t="shared" si="160"/>
        <v>0</v>
      </c>
      <c r="O498" s="148"/>
      <c r="P498" s="148"/>
      <c r="Q498" s="148">
        <f t="shared" si="169"/>
        <v>0</v>
      </c>
      <c r="R498" s="148">
        <f t="shared" si="170"/>
        <v>0</v>
      </c>
      <c r="S498" s="137" t="str">
        <f t="shared" si="158"/>
        <v>Y</v>
      </c>
      <c r="T498" s="275">
        <f t="shared" si="152"/>
        <v>0</v>
      </c>
      <c r="U498" s="275">
        <f t="shared" si="171"/>
        <v>0</v>
      </c>
      <c r="V498" s="275">
        <f t="shared" si="171"/>
        <v>0</v>
      </c>
      <c r="W498" s="275">
        <f t="shared" si="171"/>
        <v>0</v>
      </c>
      <c r="X498" s="275">
        <f t="shared" si="171"/>
        <v>0</v>
      </c>
      <c r="Y498" s="275">
        <f t="shared" si="171"/>
        <v>0</v>
      </c>
      <c r="Z498" s="275">
        <f t="shared" si="171"/>
        <v>0</v>
      </c>
      <c r="AA498" s="275">
        <f t="shared" si="171"/>
        <v>0</v>
      </c>
      <c r="AB498" s="275">
        <f t="shared" si="171"/>
        <v>0</v>
      </c>
      <c r="AC498" s="275">
        <f t="shared" si="171"/>
        <v>0</v>
      </c>
      <c r="AD498" s="275">
        <f t="shared" si="171"/>
        <v>0</v>
      </c>
      <c r="AE498" s="276">
        <f t="shared" si="161"/>
        <v>0</v>
      </c>
    </row>
    <row r="499" spans="1:31">
      <c r="A499" s="133">
        <f t="shared" si="162"/>
        <v>483</v>
      </c>
      <c r="B499" s="134">
        <f t="shared" si="163"/>
        <v>40</v>
      </c>
      <c r="C499" s="134">
        <f t="shared" si="164"/>
        <v>3</v>
      </c>
      <c r="D499" s="135">
        <f t="shared" ca="1" si="165"/>
        <v>60937</v>
      </c>
      <c r="E499" s="150">
        <f t="shared" si="153"/>
        <v>0</v>
      </c>
      <c r="F499" s="150" t="str">
        <f t="shared" si="154"/>
        <v>Y</v>
      </c>
      <c r="G499" s="136">
        <f t="shared" si="155"/>
        <v>0</v>
      </c>
      <c r="H499" s="148">
        <f t="shared" si="159"/>
        <v>0</v>
      </c>
      <c r="I499" s="148">
        <f t="shared" si="166"/>
        <v>0</v>
      </c>
      <c r="J499" s="148">
        <f t="shared" ca="1" si="156"/>
        <v>0</v>
      </c>
      <c r="K499" s="148">
        <f t="shared" ca="1" si="167"/>
        <v>0</v>
      </c>
      <c r="L499" s="148">
        <f t="shared" si="168"/>
        <v>0</v>
      </c>
      <c r="M499" s="148">
        <f t="shared" si="157"/>
        <v>0</v>
      </c>
      <c r="N499" s="148">
        <f t="shared" si="160"/>
        <v>0</v>
      </c>
      <c r="O499" s="148"/>
      <c r="P499" s="148"/>
      <c r="Q499" s="148">
        <f t="shared" si="169"/>
        <v>0</v>
      </c>
      <c r="R499" s="148">
        <f t="shared" si="170"/>
        <v>0</v>
      </c>
      <c r="S499" s="137" t="str">
        <f t="shared" si="158"/>
        <v>Y</v>
      </c>
      <c r="T499" s="275">
        <f t="shared" si="152"/>
        <v>0</v>
      </c>
      <c r="U499" s="275">
        <f t="shared" si="171"/>
        <v>0</v>
      </c>
      <c r="V499" s="275">
        <f t="shared" si="171"/>
        <v>0</v>
      </c>
      <c r="W499" s="275">
        <f t="shared" si="171"/>
        <v>0</v>
      </c>
      <c r="X499" s="275">
        <f t="shared" si="171"/>
        <v>0</v>
      </c>
      <c r="Y499" s="275">
        <f t="shared" si="171"/>
        <v>0</v>
      </c>
      <c r="Z499" s="275">
        <f t="shared" si="171"/>
        <v>0</v>
      </c>
      <c r="AA499" s="275">
        <f t="shared" si="171"/>
        <v>0</v>
      </c>
      <c r="AB499" s="275">
        <f t="shared" si="171"/>
        <v>0</v>
      </c>
      <c r="AC499" s="275">
        <f t="shared" si="171"/>
        <v>0</v>
      </c>
      <c r="AD499" s="275">
        <f t="shared" si="171"/>
        <v>0</v>
      </c>
      <c r="AE499" s="276">
        <f t="shared" si="161"/>
        <v>0</v>
      </c>
    </row>
    <row r="500" spans="1:31">
      <c r="A500" s="133">
        <f t="shared" si="162"/>
        <v>484</v>
      </c>
      <c r="B500" s="134">
        <f t="shared" si="163"/>
        <v>40</v>
      </c>
      <c r="C500" s="134">
        <f t="shared" si="164"/>
        <v>4</v>
      </c>
      <c r="D500" s="135">
        <f t="shared" ca="1" si="165"/>
        <v>60967</v>
      </c>
      <c r="E500" s="150">
        <f t="shared" si="153"/>
        <v>0</v>
      </c>
      <c r="F500" s="150" t="str">
        <f t="shared" si="154"/>
        <v>Y</v>
      </c>
      <c r="G500" s="136">
        <f t="shared" si="155"/>
        <v>0</v>
      </c>
      <c r="H500" s="148">
        <f t="shared" si="159"/>
        <v>0</v>
      </c>
      <c r="I500" s="148">
        <f t="shared" si="166"/>
        <v>0</v>
      </c>
      <c r="J500" s="148">
        <f t="shared" ca="1" si="156"/>
        <v>0</v>
      </c>
      <c r="K500" s="148">
        <f t="shared" ca="1" si="167"/>
        <v>0</v>
      </c>
      <c r="L500" s="148">
        <f t="shared" si="168"/>
        <v>0</v>
      </c>
      <c r="M500" s="148">
        <f t="shared" si="157"/>
        <v>0</v>
      </c>
      <c r="N500" s="148">
        <f t="shared" si="160"/>
        <v>0</v>
      </c>
      <c r="O500" s="148"/>
      <c r="P500" s="148"/>
      <c r="Q500" s="148">
        <f t="shared" si="169"/>
        <v>0</v>
      </c>
      <c r="R500" s="148">
        <f t="shared" si="170"/>
        <v>0</v>
      </c>
      <c r="S500" s="137" t="str">
        <f t="shared" si="158"/>
        <v>Y</v>
      </c>
      <c r="T500" s="275">
        <f t="shared" si="152"/>
        <v>0</v>
      </c>
      <c r="U500" s="275">
        <f t="shared" si="171"/>
        <v>0</v>
      </c>
      <c r="V500" s="275">
        <f t="shared" si="171"/>
        <v>0</v>
      </c>
      <c r="W500" s="275">
        <f t="shared" si="171"/>
        <v>0</v>
      </c>
      <c r="X500" s="275">
        <f t="shared" si="171"/>
        <v>0</v>
      </c>
      <c r="Y500" s="275">
        <f t="shared" si="171"/>
        <v>0</v>
      </c>
      <c r="Z500" s="275">
        <f t="shared" si="171"/>
        <v>0</v>
      </c>
      <c r="AA500" s="275">
        <f t="shared" si="171"/>
        <v>0</v>
      </c>
      <c r="AB500" s="275">
        <f t="shared" si="171"/>
        <v>0</v>
      </c>
      <c r="AC500" s="275">
        <f t="shared" si="171"/>
        <v>0</v>
      </c>
      <c r="AD500" s="275">
        <f t="shared" si="171"/>
        <v>0</v>
      </c>
      <c r="AE500" s="276">
        <f t="shared" si="161"/>
        <v>0</v>
      </c>
    </row>
    <row r="501" spans="1:31">
      <c r="A501" s="133">
        <f t="shared" si="162"/>
        <v>485</v>
      </c>
      <c r="B501" s="134">
        <f t="shared" si="163"/>
        <v>40</v>
      </c>
      <c r="C501" s="134">
        <f t="shared" si="164"/>
        <v>5</v>
      </c>
      <c r="D501" s="135">
        <f t="shared" ca="1" si="165"/>
        <v>60998</v>
      </c>
      <c r="E501" s="150">
        <f t="shared" si="153"/>
        <v>0</v>
      </c>
      <c r="F501" s="150" t="str">
        <f t="shared" si="154"/>
        <v>Y</v>
      </c>
      <c r="G501" s="136">
        <f t="shared" si="155"/>
        <v>0</v>
      </c>
      <c r="H501" s="148">
        <f t="shared" si="159"/>
        <v>0</v>
      </c>
      <c r="I501" s="148">
        <f t="shared" si="166"/>
        <v>0</v>
      </c>
      <c r="J501" s="148">
        <f t="shared" ca="1" si="156"/>
        <v>0</v>
      </c>
      <c r="K501" s="148">
        <f t="shared" ca="1" si="167"/>
        <v>0</v>
      </c>
      <c r="L501" s="148">
        <f t="shared" si="168"/>
        <v>0</v>
      </c>
      <c r="M501" s="148">
        <f t="shared" si="157"/>
        <v>0</v>
      </c>
      <c r="N501" s="148">
        <f t="shared" si="160"/>
        <v>0</v>
      </c>
      <c r="O501" s="148"/>
      <c r="P501" s="148"/>
      <c r="Q501" s="148">
        <f t="shared" si="169"/>
        <v>0</v>
      </c>
      <c r="R501" s="148">
        <f t="shared" si="170"/>
        <v>0</v>
      </c>
      <c r="S501" s="137" t="str">
        <f t="shared" si="158"/>
        <v>Y</v>
      </c>
      <c r="T501" s="275">
        <f t="shared" si="152"/>
        <v>0</v>
      </c>
      <c r="U501" s="275">
        <f t="shared" si="171"/>
        <v>0</v>
      </c>
      <c r="V501" s="275">
        <f t="shared" si="171"/>
        <v>0</v>
      </c>
      <c r="W501" s="275">
        <f t="shared" si="171"/>
        <v>0</v>
      </c>
      <c r="X501" s="275">
        <f t="shared" si="171"/>
        <v>0</v>
      </c>
      <c r="Y501" s="275">
        <f t="shared" si="171"/>
        <v>0</v>
      </c>
      <c r="Z501" s="275">
        <f t="shared" si="171"/>
        <v>0</v>
      </c>
      <c r="AA501" s="275">
        <f t="shared" si="171"/>
        <v>0</v>
      </c>
      <c r="AB501" s="275">
        <f t="shared" si="171"/>
        <v>0</v>
      </c>
      <c r="AC501" s="275">
        <f t="shared" si="171"/>
        <v>0</v>
      </c>
      <c r="AD501" s="275">
        <f t="shared" si="171"/>
        <v>0</v>
      </c>
      <c r="AE501" s="276">
        <f t="shared" si="161"/>
        <v>0</v>
      </c>
    </row>
    <row r="502" spans="1:31">
      <c r="A502" s="133">
        <f t="shared" si="162"/>
        <v>486</v>
      </c>
      <c r="B502" s="134">
        <f t="shared" si="163"/>
        <v>40</v>
      </c>
      <c r="C502" s="134">
        <f t="shared" si="164"/>
        <v>6</v>
      </c>
      <c r="D502" s="135">
        <f t="shared" ca="1" si="165"/>
        <v>61029</v>
      </c>
      <c r="E502" s="150">
        <f t="shared" si="153"/>
        <v>0</v>
      </c>
      <c r="F502" s="150" t="str">
        <f t="shared" si="154"/>
        <v>Y</v>
      </c>
      <c r="G502" s="136">
        <f t="shared" si="155"/>
        <v>0</v>
      </c>
      <c r="H502" s="148">
        <f t="shared" si="159"/>
        <v>0</v>
      </c>
      <c r="I502" s="148">
        <f t="shared" si="166"/>
        <v>0</v>
      </c>
      <c r="J502" s="148">
        <f t="shared" ca="1" si="156"/>
        <v>0</v>
      </c>
      <c r="K502" s="148">
        <f t="shared" ca="1" si="167"/>
        <v>0</v>
      </c>
      <c r="L502" s="148">
        <f t="shared" si="168"/>
        <v>0</v>
      </c>
      <c r="M502" s="148">
        <f t="shared" si="157"/>
        <v>0</v>
      </c>
      <c r="N502" s="148">
        <f t="shared" si="160"/>
        <v>0</v>
      </c>
      <c r="O502" s="148"/>
      <c r="P502" s="148"/>
      <c r="Q502" s="148">
        <f t="shared" si="169"/>
        <v>0</v>
      </c>
      <c r="R502" s="148">
        <f t="shared" si="170"/>
        <v>0</v>
      </c>
      <c r="S502" s="137" t="str">
        <f t="shared" si="158"/>
        <v>Y</v>
      </c>
      <c r="T502" s="275">
        <f t="shared" si="152"/>
        <v>0</v>
      </c>
      <c r="U502" s="275">
        <f t="shared" si="171"/>
        <v>0</v>
      </c>
      <c r="V502" s="275">
        <f t="shared" si="171"/>
        <v>0</v>
      </c>
      <c r="W502" s="275">
        <f t="shared" si="171"/>
        <v>0</v>
      </c>
      <c r="X502" s="275">
        <f t="shared" si="171"/>
        <v>0</v>
      </c>
      <c r="Y502" s="275">
        <f t="shared" si="171"/>
        <v>0</v>
      </c>
      <c r="Z502" s="275">
        <f t="shared" si="171"/>
        <v>0</v>
      </c>
      <c r="AA502" s="275">
        <f t="shared" ref="U502:AD528" si="172">MAX(0,MIN(MAX(0,$M502),AA$7)-AA$6)</f>
        <v>0</v>
      </c>
      <c r="AB502" s="275">
        <f t="shared" si="172"/>
        <v>0</v>
      </c>
      <c r="AC502" s="275">
        <f t="shared" si="172"/>
        <v>0</v>
      </c>
      <c r="AD502" s="275">
        <f t="shared" si="172"/>
        <v>0</v>
      </c>
      <c r="AE502" s="276">
        <f t="shared" si="161"/>
        <v>0</v>
      </c>
    </row>
    <row r="503" spans="1:31">
      <c r="A503" s="133">
        <f t="shared" si="162"/>
        <v>487</v>
      </c>
      <c r="B503" s="134">
        <f t="shared" si="163"/>
        <v>40</v>
      </c>
      <c r="C503" s="134">
        <f t="shared" si="164"/>
        <v>7</v>
      </c>
      <c r="D503" s="135">
        <f t="shared" ca="1" si="165"/>
        <v>61057</v>
      </c>
      <c r="E503" s="150">
        <f t="shared" si="153"/>
        <v>0</v>
      </c>
      <c r="F503" s="150" t="str">
        <f t="shared" si="154"/>
        <v>Y</v>
      </c>
      <c r="G503" s="136">
        <f t="shared" si="155"/>
        <v>0</v>
      </c>
      <c r="H503" s="148">
        <f t="shared" si="159"/>
        <v>0</v>
      </c>
      <c r="I503" s="148">
        <f t="shared" si="166"/>
        <v>0</v>
      </c>
      <c r="J503" s="148">
        <f t="shared" ca="1" si="156"/>
        <v>0</v>
      </c>
      <c r="K503" s="148">
        <f t="shared" ca="1" si="167"/>
        <v>0</v>
      </c>
      <c r="L503" s="148">
        <f t="shared" si="168"/>
        <v>0</v>
      </c>
      <c r="M503" s="148">
        <f t="shared" si="157"/>
        <v>0</v>
      </c>
      <c r="N503" s="148">
        <f t="shared" si="160"/>
        <v>0</v>
      </c>
      <c r="O503" s="148"/>
      <c r="P503" s="148"/>
      <c r="Q503" s="148">
        <f t="shared" si="169"/>
        <v>0</v>
      </c>
      <c r="R503" s="148">
        <f t="shared" si="170"/>
        <v>0</v>
      </c>
      <c r="S503" s="137" t="str">
        <f t="shared" si="158"/>
        <v>Y</v>
      </c>
      <c r="T503" s="275">
        <f t="shared" si="152"/>
        <v>0</v>
      </c>
      <c r="U503" s="275">
        <f t="shared" si="172"/>
        <v>0</v>
      </c>
      <c r="V503" s="275">
        <f t="shared" si="172"/>
        <v>0</v>
      </c>
      <c r="W503" s="275">
        <f t="shared" si="172"/>
        <v>0</v>
      </c>
      <c r="X503" s="275">
        <f t="shared" si="172"/>
        <v>0</v>
      </c>
      <c r="Y503" s="275">
        <f t="shared" si="172"/>
        <v>0</v>
      </c>
      <c r="Z503" s="275">
        <f t="shared" si="172"/>
        <v>0</v>
      </c>
      <c r="AA503" s="275">
        <f t="shared" si="172"/>
        <v>0</v>
      </c>
      <c r="AB503" s="275">
        <f t="shared" si="172"/>
        <v>0</v>
      </c>
      <c r="AC503" s="275">
        <f t="shared" si="172"/>
        <v>0</v>
      </c>
      <c r="AD503" s="275">
        <f t="shared" si="172"/>
        <v>0</v>
      </c>
      <c r="AE503" s="276">
        <f t="shared" si="161"/>
        <v>0</v>
      </c>
    </row>
    <row r="504" spans="1:31">
      <c r="A504" s="133">
        <f t="shared" si="162"/>
        <v>488</v>
      </c>
      <c r="B504" s="134">
        <f t="shared" si="163"/>
        <v>40</v>
      </c>
      <c r="C504" s="134">
        <f t="shared" si="164"/>
        <v>8</v>
      </c>
      <c r="D504" s="135">
        <f t="shared" ca="1" si="165"/>
        <v>61088</v>
      </c>
      <c r="E504" s="150">
        <f t="shared" si="153"/>
        <v>0</v>
      </c>
      <c r="F504" s="150" t="str">
        <f t="shared" si="154"/>
        <v>Y</v>
      </c>
      <c r="G504" s="136">
        <f t="shared" si="155"/>
        <v>0</v>
      </c>
      <c r="H504" s="148">
        <f t="shared" si="159"/>
        <v>0</v>
      </c>
      <c r="I504" s="148">
        <f t="shared" si="166"/>
        <v>0</v>
      </c>
      <c r="J504" s="148">
        <f t="shared" ca="1" si="156"/>
        <v>0</v>
      </c>
      <c r="K504" s="148">
        <f t="shared" ca="1" si="167"/>
        <v>0</v>
      </c>
      <c r="L504" s="148">
        <f t="shared" si="168"/>
        <v>0</v>
      </c>
      <c r="M504" s="148">
        <f t="shared" si="157"/>
        <v>0</v>
      </c>
      <c r="N504" s="148">
        <f t="shared" si="160"/>
        <v>0</v>
      </c>
      <c r="O504" s="148"/>
      <c r="P504" s="148"/>
      <c r="Q504" s="148">
        <f t="shared" si="169"/>
        <v>0</v>
      </c>
      <c r="R504" s="148">
        <f t="shared" si="170"/>
        <v>0</v>
      </c>
      <c r="S504" s="137" t="str">
        <f t="shared" si="158"/>
        <v>Y</v>
      </c>
      <c r="T504" s="275">
        <f t="shared" si="152"/>
        <v>0</v>
      </c>
      <c r="U504" s="275">
        <f t="shared" si="172"/>
        <v>0</v>
      </c>
      <c r="V504" s="275">
        <f t="shared" si="172"/>
        <v>0</v>
      </c>
      <c r="W504" s="275">
        <f t="shared" si="172"/>
        <v>0</v>
      </c>
      <c r="X504" s="275">
        <f t="shared" si="172"/>
        <v>0</v>
      </c>
      <c r="Y504" s="275">
        <f t="shared" si="172"/>
        <v>0</v>
      </c>
      <c r="Z504" s="275">
        <f t="shared" si="172"/>
        <v>0</v>
      </c>
      <c r="AA504" s="275">
        <f t="shared" si="172"/>
        <v>0</v>
      </c>
      <c r="AB504" s="275">
        <f t="shared" si="172"/>
        <v>0</v>
      </c>
      <c r="AC504" s="275">
        <f t="shared" si="172"/>
        <v>0</v>
      </c>
      <c r="AD504" s="275">
        <f t="shared" si="172"/>
        <v>0</v>
      </c>
      <c r="AE504" s="276">
        <f t="shared" si="161"/>
        <v>0</v>
      </c>
    </row>
    <row r="505" spans="1:31">
      <c r="A505" s="133">
        <f t="shared" si="162"/>
        <v>489</v>
      </c>
      <c r="B505" s="134">
        <f t="shared" si="163"/>
        <v>40</v>
      </c>
      <c r="C505" s="134">
        <f t="shared" si="164"/>
        <v>9</v>
      </c>
      <c r="D505" s="135">
        <f t="shared" ca="1" si="165"/>
        <v>61118</v>
      </c>
      <c r="E505" s="150">
        <f t="shared" si="153"/>
        <v>0</v>
      </c>
      <c r="F505" s="150" t="str">
        <f t="shared" si="154"/>
        <v>Y</v>
      </c>
      <c r="G505" s="136">
        <f t="shared" si="155"/>
        <v>0</v>
      </c>
      <c r="H505" s="148">
        <f t="shared" si="159"/>
        <v>0</v>
      </c>
      <c r="I505" s="148">
        <f t="shared" si="166"/>
        <v>0</v>
      </c>
      <c r="J505" s="148">
        <f t="shared" ca="1" si="156"/>
        <v>0</v>
      </c>
      <c r="K505" s="148">
        <f t="shared" ca="1" si="167"/>
        <v>0</v>
      </c>
      <c r="L505" s="148">
        <f t="shared" si="168"/>
        <v>0</v>
      </c>
      <c r="M505" s="148">
        <f t="shared" si="157"/>
        <v>0</v>
      </c>
      <c r="N505" s="148">
        <f t="shared" si="160"/>
        <v>0</v>
      </c>
      <c r="O505" s="148"/>
      <c r="P505" s="148"/>
      <c r="Q505" s="148">
        <f t="shared" si="169"/>
        <v>0</v>
      </c>
      <c r="R505" s="148">
        <f t="shared" si="170"/>
        <v>0</v>
      </c>
      <c r="S505" s="137" t="str">
        <f t="shared" si="158"/>
        <v>Y</v>
      </c>
      <c r="T505" s="275">
        <f t="shared" si="152"/>
        <v>0</v>
      </c>
      <c r="U505" s="275">
        <f t="shared" si="172"/>
        <v>0</v>
      </c>
      <c r="V505" s="275">
        <f t="shared" si="172"/>
        <v>0</v>
      </c>
      <c r="W505" s="275">
        <f t="shared" si="172"/>
        <v>0</v>
      </c>
      <c r="X505" s="275">
        <f t="shared" si="172"/>
        <v>0</v>
      </c>
      <c r="Y505" s="275">
        <f t="shared" si="172"/>
        <v>0</v>
      </c>
      <c r="Z505" s="275">
        <f t="shared" si="172"/>
        <v>0</v>
      </c>
      <c r="AA505" s="275">
        <f t="shared" si="172"/>
        <v>0</v>
      </c>
      <c r="AB505" s="275">
        <f t="shared" si="172"/>
        <v>0</v>
      </c>
      <c r="AC505" s="275">
        <f t="shared" si="172"/>
        <v>0</v>
      </c>
      <c r="AD505" s="275">
        <f t="shared" si="172"/>
        <v>0</v>
      </c>
      <c r="AE505" s="276">
        <f t="shared" si="161"/>
        <v>0</v>
      </c>
    </row>
    <row r="506" spans="1:31">
      <c r="A506" s="133">
        <f t="shared" si="162"/>
        <v>490</v>
      </c>
      <c r="B506" s="134">
        <f t="shared" si="163"/>
        <v>40</v>
      </c>
      <c r="C506" s="134">
        <f t="shared" si="164"/>
        <v>10</v>
      </c>
      <c r="D506" s="135">
        <f t="shared" ca="1" si="165"/>
        <v>61149</v>
      </c>
      <c r="E506" s="150">
        <f t="shared" si="153"/>
        <v>0</v>
      </c>
      <c r="F506" s="150" t="str">
        <f t="shared" si="154"/>
        <v>Y</v>
      </c>
      <c r="G506" s="136">
        <f t="shared" si="155"/>
        <v>0</v>
      </c>
      <c r="H506" s="148">
        <f t="shared" si="159"/>
        <v>0</v>
      </c>
      <c r="I506" s="148">
        <f t="shared" si="166"/>
        <v>0</v>
      </c>
      <c r="J506" s="148">
        <f t="shared" ca="1" si="156"/>
        <v>0</v>
      </c>
      <c r="K506" s="148">
        <f t="shared" ca="1" si="167"/>
        <v>0</v>
      </c>
      <c r="L506" s="148">
        <f t="shared" si="168"/>
        <v>0</v>
      </c>
      <c r="M506" s="148">
        <f t="shared" si="157"/>
        <v>0</v>
      </c>
      <c r="N506" s="148">
        <f t="shared" si="160"/>
        <v>0</v>
      </c>
      <c r="O506" s="148"/>
      <c r="P506" s="148"/>
      <c r="Q506" s="148">
        <f t="shared" si="169"/>
        <v>0</v>
      </c>
      <c r="R506" s="148">
        <f t="shared" si="170"/>
        <v>0</v>
      </c>
      <c r="S506" s="137" t="str">
        <f t="shared" si="158"/>
        <v>Y</v>
      </c>
      <c r="T506" s="275">
        <f t="shared" si="152"/>
        <v>0</v>
      </c>
      <c r="U506" s="275">
        <f t="shared" si="172"/>
        <v>0</v>
      </c>
      <c r="V506" s="275">
        <f t="shared" si="172"/>
        <v>0</v>
      </c>
      <c r="W506" s="275">
        <f t="shared" si="172"/>
        <v>0</v>
      </c>
      <c r="X506" s="275">
        <f t="shared" si="172"/>
        <v>0</v>
      </c>
      <c r="Y506" s="275">
        <f t="shared" si="172"/>
        <v>0</v>
      </c>
      <c r="Z506" s="275">
        <f t="shared" si="172"/>
        <v>0</v>
      </c>
      <c r="AA506" s="275">
        <f t="shared" si="172"/>
        <v>0</v>
      </c>
      <c r="AB506" s="275">
        <f t="shared" si="172"/>
        <v>0</v>
      </c>
      <c r="AC506" s="275">
        <f t="shared" si="172"/>
        <v>0</v>
      </c>
      <c r="AD506" s="275">
        <f t="shared" si="172"/>
        <v>0</v>
      </c>
      <c r="AE506" s="276">
        <f t="shared" si="161"/>
        <v>0</v>
      </c>
    </row>
    <row r="507" spans="1:31">
      <c r="A507" s="133">
        <f t="shared" si="162"/>
        <v>491</v>
      </c>
      <c r="B507" s="134">
        <f t="shared" si="163"/>
        <v>40</v>
      </c>
      <c r="C507" s="134">
        <f t="shared" si="164"/>
        <v>11</v>
      </c>
      <c r="D507" s="135">
        <f t="shared" ca="1" si="165"/>
        <v>61179</v>
      </c>
      <c r="E507" s="150">
        <f t="shared" si="153"/>
        <v>0</v>
      </c>
      <c r="F507" s="150" t="str">
        <f t="shared" si="154"/>
        <v>Y</v>
      </c>
      <c r="G507" s="136">
        <f t="shared" si="155"/>
        <v>0</v>
      </c>
      <c r="H507" s="148">
        <f t="shared" si="159"/>
        <v>0</v>
      </c>
      <c r="I507" s="148">
        <f t="shared" si="166"/>
        <v>0</v>
      </c>
      <c r="J507" s="148">
        <f t="shared" ca="1" si="156"/>
        <v>0</v>
      </c>
      <c r="K507" s="148">
        <f t="shared" ca="1" si="167"/>
        <v>0</v>
      </c>
      <c r="L507" s="148">
        <f t="shared" si="168"/>
        <v>0</v>
      </c>
      <c r="M507" s="148">
        <f t="shared" si="157"/>
        <v>0</v>
      </c>
      <c r="N507" s="148">
        <f t="shared" si="160"/>
        <v>0</v>
      </c>
      <c r="O507" s="148"/>
      <c r="P507" s="148"/>
      <c r="Q507" s="148">
        <f t="shared" si="169"/>
        <v>0</v>
      </c>
      <c r="R507" s="148">
        <f t="shared" si="170"/>
        <v>0</v>
      </c>
      <c r="S507" s="137" t="str">
        <f t="shared" si="158"/>
        <v>Y</v>
      </c>
      <c r="T507" s="275">
        <f t="shared" si="152"/>
        <v>0</v>
      </c>
      <c r="U507" s="275">
        <f t="shared" si="172"/>
        <v>0</v>
      </c>
      <c r="V507" s="275">
        <f t="shared" si="172"/>
        <v>0</v>
      </c>
      <c r="W507" s="275">
        <f t="shared" si="172"/>
        <v>0</v>
      </c>
      <c r="X507" s="275">
        <f t="shared" si="172"/>
        <v>0</v>
      </c>
      <c r="Y507" s="275">
        <f t="shared" si="172"/>
        <v>0</v>
      </c>
      <c r="Z507" s="275">
        <f t="shared" si="172"/>
        <v>0</v>
      </c>
      <c r="AA507" s="275">
        <f t="shared" si="172"/>
        <v>0</v>
      </c>
      <c r="AB507" s="275">
        <f t="shared" si="172"/>
        <v>0</v>
      </c>
      <c r="AC507" s="275">
        <f t="shared" si="172"/>
        <v>0</v>
      </c>
      <c r="AD507" s="275">
        <f t="shared" si="172"/>
        <v>0</v>
      </c>
      <c r="AE507" s="276">
        <f t="shared" si="161"/>
        <v>0</v>
      </c>
    </row>
    <row r="508" spans="1:31">
      <c r="A508" s="133">
        <f t="shared" si="162"/>
        <v>492</v>
      </c>
      <c r="B508" s="134">
        <f t="shared" si="163"/>
        <v>40</v>
      </c>
      <c r="C508" s="134">
        <f t="shared" si="164"/>
        <v>12</v>
      </c>
      <c r="D508" s="135">
        <f t="shared" ca="1" si="165"/>
        <v>61210</v>
      </c>
      <c r="E508" s="150">
        <f t="shared" si="153"/>
        <v>0</v>
      </c>
      <c r="F508" s="150" t="str">
        <f t="shared" si="154"/>
        <v>Y</v>
      </c>
      <c r="G508" s="136">
        <f t="shared" si="155"/>
        <v>0</v>
      </c>
      <c r="H508" s="148">
        <f t="shared" si="159"/>
        <v>0</v>
      </c>
      <c r="I508" s="148">
        <f t="shared" si="166"/>
        <v>0</v>
      </c>
      <c r="J508" s="148">
        <f t="shared" ca="1" si="156"/>
        <v>0</v>
      </c>
      <c r="K508" s="148">
        <f t="shared" ca="1" si="167"/>
        <v>0</v>
      </c>
      <c r="L508" s="148">
        <f t="shared" si="168"/>
        <v>0</v>
      </c>
      <c r="M508" s="148">
        <f t="shared" si="157"/>
        <v>0</v>
      </c>
      <c r="N508" s="148">
        <f t="shared" si="160"/>
        <v>0</v>
      </c>
      <c r="O508" s="148"/>
      <c r="P508" s="148"/>
      <c r="Q508" s="148">
        <f t="shared" si="169"/>
        <v>0</v>
      </c>
      <c r="R508" s="148">
        <f t="shared" si="170"/>
        <v>0</v>
      </c>
      <c r="S508" s="137" t="str">
        <f t="shared" si="158"/>
        <v>Y</v>
      </c>
      <c r="T508" s="275">
        <f t="shared" si="152"/>
        <v>0</v>
      </c>
      <c r="U508" s="275">
        <f t="shared" si="172"/>
        <v>0</v>
      </c>
      <c r="V508" s="275">
        <f t="shared" si="172"/>
        <v>0</v>
      </c>
      <c r="W508" s="275">
        <f t="shared" si="172"/>
        <v>0</v>
      </c>
      <c r="X508" s="275">
        <f t="shared" si="172"/>
        <v>0</v>
      </c>
      <c r="Y508" s="275">
        <f t="shared" si="172"/>
        <v>0</v>
      </c>
      <c r="Z508" s="275">
        <f t="shared" si="172"/>
        <v>0</v>
      </c>
      <c r="AA508" s="275">
        <f t="shared" si="172"/>
        <v>0</v>
      </c>
      <c r="AB508" s="275">
        <f t="shared" si="172"/>
        <v>0</v>
      </c>
      <c r="AC508" s="275">
        <f t="shared" si="172"/>
        <v>0</v>
      </c>
      <c r="AD508" s="275">
        <f t="shared" si="172"/>
        <v>0</v>
      </c>
      <c r="AE508" s="276">
        <f t="shared" si="161"/>
        <v>0</v>
      </c>
    </row>
    <row r="509" spans="1:31">
      <c r="A509" s="133">
        <f t="shared" si="162"/>
        <v>493</v>
      </c>
      <c r="B509" s="134">
        <f t="shared" si="163"/>
        <v>41</v>
      </c>
      <c r="C509" s="134">
        <f t="shared" si="164"/>
        <v>1</v>
      </c>
      <c r="D509" s="135">
        <f t="shared" ca="1" si="165"/>
        <v>61241</v>
      </c>
      <c r="E509" s="150">
        <f t="shared" si="153"/>
        <v>0</v>
      </c>
      <c r="F509" s="150" t="str">
        <f t="shared" si="154"/>
        <v>Y</v>
      </c>
      <c r="G509" s="136">
        <f t="shared" si="155"/>
        <v>0</v>
      </c>
      <c r="H509" s="148">
        <f t="shared" si="159"/>
        <v>0</v>
      </c>
      <c r="I509" s="148">
        <f t="shared" si="166"/>
        <v>0</v>
      </c>
      <c r="J509" s="148">
        <f t="shared" ca="1" si="156"/>
        <v>0</v>
      </c>
      <c r="K509" s="148">
        <f t="shared" ca="1" si="167"/>
        <v>0</v>
      </c>
      <c r="L509" s="148">
        <f t="shared" si="168"/>
        <v>0</v>
      </c>
      <c r="M509" s="148">
        <f t="shared" si="157"/>
        <v>0</v>
      </c>
      <c r="N509" s="148">
        <f t="shared" si="160"/>
        <v>0</v>
      </c>
      <c r="O509" s="148"/>
      <c r="P509" s="148"/>
      <c r="Q509" s="148">
        <f t="shared" si="169"/>
        <v>0</v>
      </c>
      <c r="R509" s="148">
        <f t="shared" si="170"/>
        <v>0</v>
      </c>
      <c r="S509" s="137" t="str">
        <f t="shared" si="158"/>
        <v>Y</v>
      </c>
      <c r="T509" s="275">
        <f t="shared" si="152"/>
        <v>0</v>
      </c>
      <c r="U509" s="275">
        <f t="shared" si="172"/>
        <v>0</v>
      </c>
      <c r="V509" s="275">
        <f t="shared" si="172"/>
        <v>0</v>
      </c>
      <c r="W509" s="275">
        <f t="shared" si="172"/>
        <v>0</v>
      </c>
      <c r="X509" s="275">
        <f t="shared" si="172"/>
        <v>0</v>
      </c>
      <c r="Y509" s="275">
        <f t="shared" si="172"/>
        <v>0</v>
      </c>
      <c r="Z509" s="275">
        <f t="shared" si="172"/>
        <v>0</v>
      </c>
      <c r="AA509" s="275">
        <f t="shared" si="172"/>
        <v>0</v>
      </c>
      <c r="AB509" s="275">
        <f t="shared" si="172"/>
        <v>0</v>
      </c>
      <c r="AC509" s="275">
        <f t="shared" si="172"/>
        <v>0</v>
      </c>
      <c r="AD509" s="275">
        <f t="shared" si="172"/>
        <v>0</v>
      </c>
      <c r="AE509" s="276">
        <f t="shared" si="161"/>
        <v>0</v>
      </c>
    </row>
    <row r="510" spans="1:31">
      <c r="A510" s="133">
        <f t="shared" si="162"/>
        <v>494</v>
      </c>
      <c r="B510" s="134">
        <f t="shared" si="163"/>
        <v>41</v>
      </c>
      <c r="C510" s="134">
        <f t="shared" si="164"/>
        <v>2</v>
      </c>
      <c r="D510" s="135">
        <f t="shared" ca="1" si="165"/>
        <v>61271</v>
      </c>
      <c r="E510" s="150">
        <f t="shared" si="153"/>
        <v>0</v>
      </c>
      <c r="F510" s="150" t="str">
        <f t="shared" si="154"/>
        <v>Y</v>
      </c>
      <c r="G510" s="136">
        <f t="shared" si="155"/>
        <v>0</v>
      </c>
      <c r="H510" s="148">
        <f t="shared" si="159"/>
        <v>0</v>
      </c>
      <c r="I510" s="148">
        <f t="shared" si="166"/>
        <v>0</v>
      </c>
      <c r="J510" s="148">
        <f t="shared" ca="1" si="156"/>
        <v>0</v>
      </c>
      <c r="K510" s="148">
        <f t="shared" ca="1" si="167"/>
        <v>0</v>
      </c>
      <c r="L510" s="148">
        <f t="shared" si="168"/>
        <v>0</v>
      </c>
      <c r="M510" s="148">
        <f t="shared" si="157"/>
        <v>0</v>
      </c>
      <c r="N510" s="148">
        <f t="shared" si="160"/>
        <v>0</v>
      </c>
      <c r="O510" s="148"/>
      <c r="P510" s="148"/>
      <c r="Q510" s="148">
        <f t="shared" si="169"/>
        <v>0</v>
      </c>
      <c r="R510" s="148">
        <f t="shared" si="170"/>
        <v>0</v>
      </c>
      <c r="S510" s="137" t="str">
        <f t="shared" si="158"/>
        <v>Y</v>
      </c>
      <c r="T510" s="275">
        <f t="shared" si="152"/>
        <v>0</v>
      </c>
      <c r="U510" s="275">
        <f t="shared" si="172"/>
        <v>0</v>
      </c>
      <c r="V510" s="275">
        <f t="shared" si="172"/>
        <v>0</v>
      </c>
      <c r="W510" s="275">
        <f t="shared" si="172"/>
        <v>0</v>
      </c>
      <c r="X510" s="275">
        <f t="shared" si="172"/>
        <v>0</v>
      </c>
      <c r="Y510" s="275">
        <f t="shared" si="172"/>
        <v>0</v>
      </c>
      <c r="Z510" s="275">
        <f t="shared" si="172"/>
        <v>0</v>
      </c>
      <c r="AA510" s="275">
        <f t="shared" si="172"/>
        <v>0</v>
      </c>
      <c r="AB510" s="275">
        <f t="shared" si="172"/>
        <v>0</v>
      </c>
      <c r="AC510" s="275">
        <f t="shared" si="172"/>
        <v>0</v>
      </c>
      <c r="AD510" s="275">
        <f t="shared" si="172"/>
        <v>0</v>
      </c>
      <c r="AE510" s="276">
        <f t="shared" si="161"/>
        <v>0</v>
      </c>
    </row>
    <row r="511" spans="1:31">
      <c r="A511" s="133">
        <f t="shared" si="162"/>
        <v>495</v>
      </c>
      <c r="B511" s="134">
        <f t="shared" si="163"/>
        <v>41</v>
      </c>
      <c r="C511" s="134">
        <f t="shared" si="164"/>
        <v>3</v>
      </c>
      <c r="D511" s="135">
        <f t="shared" ca="1" si="165"/>
        <v>61302</v>
      </c>
      <c r="E511" s="150">
        <f t="shared" si="153"/>
        <v>0</v>
      </c>
      <c r="F511" s="150" t="str">
        <f t="shared" si="154"/>
        <v>Y</v>
      </c>
      <c r="G511" s="136">
        <f t="shared" si="155"/>
        <v>0</v>
      </c>
      <c r="H511" s="148">
        <f t="shared" si="159"/>
        <v>0</v>
      </c>
      <c r="I511" s="148">
        <f t="shared" si="166"/>
        <v>0</v>
      </c>
      <c r="J511" s="148">
        <f t="shared" ca="1" si="156"/>
        <v>0</v>
      </c>
      <c r="K511" s="148">
        <f t="shared" ca="1" si="167"/>
        <v>0</v>
      </c>
      <c r="L511" s="148">
        <f t="shared" si="168"/>
        <v>0</v>
      </c>
      <c r="M511" s="148">
        <f t="shared" si="157"/>
        <v>0</v>
      </c>
      <c r="N511" s="148">
        <f t="shared" si="160"/>
        <v>0</v>
      </c>
      <c r="O511" s="148"/>
      <c r="P511" s="148"/>
      <c r="Q511" s="148">
        <f t="shared" si="169"/>
        <v>0</v>
      </c>
      <c r="R511" s="148">
        <f t="shared" si="170"/>
        <v>0</v>
      </c>
      <c r="S511" s="137" t="str">
        <f t="shared" si="158"/>
        <v>Y</v>
      </c>
      <c r="T511" s="275">
        <f t="shared" si="152"/>
        <v>0</v>
      </c>
      <c r="U511" s="275">
        <f t="shared" si="172"/>
        <v>0</v>
      </c>
      <c r="V511" s="275">
        <f t="shared" si="172"/>
        <v>0</v>
      </c>
      <c r="W511" s="275">
        <f t="shared" si="172"/>
        <v>0</v>
      </c>
      <c r="X511" s="275">
        <f t="shared" si="172"/>
        <v>0</v>
      </c>
      <c r="Y511" s="275">
        <f t="shared" si="172"/>
        <v>0</v>
      </c>
      <c r="Z511" s="275">
        <f t="shared" si="172"/>
        <v>0</v>
      </c>
      <c r="AA511" s="275">
        <f t="shared" si="172"/>
        <v>0</v>
      </c>
      <c r="AB511" s="275">
        <f t="shared" si="172"/>
        <v>0</v>
      </c>
      <c r="AC511" s="275">
        <f t="shared" si="172"/>
        <v>0</v>
      </c>
      <c r="AD511" s="275">
        <f t="shared" si="172"/>
        <v>0</v>
      </c>
      <c r="AE511" s="276">
        <f t="shared" si="161"/>
        <v>0</v>
      </c>
    </row>
    <row r="512" spans="1:31">
      <c r="A512" s="133">
        <f t="shared" si="162"/>
        <v>496</v>
      </c>
      <c r="B512" s="134">
        <f t="shared" si="163"/>
        <v>41</v>
      </c>
      <c r="C512" s="134">
        <f t="shared" si="164"/>
        <v>4</v>
      </c>
      <c r="D512" s="135">
        <f t="shared" ca="1" si="165"/>
        <v>61332</v>
      </c>
      <c r="E512" s="150">
        <f t="shared" si="153"/>
        <v>0</v>
      </c>
      <c r="F512" s="150" t="str">
        <f t="shared" si="154"/>
        <v>Y</v>
      </c>
      <c r="G512" s="136">
        <f t="shared" si="155"/>
        <v>0</v>
      </c>
      <c r="H512" s="148">
        <f t="shared" si="159"/>
        <v>0</v>
      </c>
      <c r="I512" s="148">
        <f t="shared" si="166"/>
        <v>0</v>
      </c>
      <c r="J512" s="148">
        <f t="shared" ca="1" si="156"/>
        <v>0</v>
      </c>
      <c r="K512" s="148">
        <f t="shared" ca="1" si="167"/>
        <v>0</v>
      </c>
      <c r="L512" s="148">
        <f t="shared" si="168"/>
        <v>0</v>
      </c>
      <c r="M512" s="148">
        <f t="shared" si="157"/>
        <v>0</v>
      </c>
      <c r="N512" s="148">
        <f t="shared" si="160"/>
        <v>0</v>
      </c>
      <c r="O512" s="148"/>
      <c r="P512" s="148"/>
      <c r="Q512" s="148">
        <f t="shared" si="169"/>
        <v>0</v>
      </c>
      <c r="R512" s="148">
        <f t="shared" si="170"/>
        <v>0</v>
      </c>
      <c r="S512" s="137" t="str">
        <f t="shared" si="158"/>
        <v>Y</v>
      </c>
      <c r="T512" s="275">
        <f t="shared" si="152"/>
        <v>0</v>
      </c>
      <c r="U512" s="275">
        <f t="shared" si="172"/>
        <v>0</v>
      </c>
      <c r="V512" s="275">
        <f t="shared" si="172"/>
        <v>0</v>
      </c>
      <c r="W512" s="275">
        <f t="shared" si="172"/>
        <v>0</v>
      </c>
      <c r="X512" s="275">
        <f t="shared" si="172"/>
        <v>0</v>
      </c>
      <c r="Y512" s="275">
        <f t="shared" si="172"/>
        <v>0</v>
      </c>
      <c r="Z512" s="275">
        <f t="shared" si="172"/>
        <v>0</v>
      </c>
      <c r="AA512" s="275">
        <f t="shared" si="172"/>
        <v>0</v>
      </c>
      <c r="AB512" s="275">
        <f t="shared" si="172"/>
        <v>0</v>
      </c>
      <c r="AC512" s="275">
        <f t="shared" si="172"/>
        <v>0</v>
      </c>
      <c r="AD512" s="275">
        <f t="shared" si="172"/>
        <v>0</v>
      </c>
      <c r="AE512" s="276">
        <f t="shared" si="161"/>
        <v>0</v>
      </c>
    </row>
    <row r="513" spans="1:31">
      <c r="A513" s="133">
        <f t="shared" si="162"/>
        <v>497</v>
      </c>
      <c r="B513" s="134">
        <f t="shared" si="163"/>
        <v>41</v>
      </c>
      <c r="C513" s="134">
        <f t="shared" si="164"/>
        <v>5</v>
      </c>
      <c r="D513" s="135">
        <f t="shared" ca="1" si="165"/>
        <v>61363</v>
      </c>
      <c r="E513" s="150">
        <f t="shared" si="153"/>
        <v>0</v>
      </c>
      <c r="F513" s="150" t="str">
        <f t="shared" si="154"/>
        <v>Y</v>
      </c>
      <c r="G513" s="136">
        <f t="shared" si="155"/>
        <v>0</v>
      </c>
      <c r="H513" s="148">
        <f t="shared" si="159"/>
        <v>0</v>
      </c>
      <c r="I513" s="148">
        <f t="shared" si="166"/>
        <v>0</v>
      </c>
      <c r="J513" s="148">
        <f t="shared" ca="1" si="156"/>
        <v>0</v>
      </c>
      <c r="K513" s="148">
        <f t="shared" ca="1" si="167"/>
        <v>0</v>
      </c>
      <c r="L513" s="148">
        <f t="shared" si="168"/>
        <v>0</v>
      </c>
      <c r="M513" s="148">
        <f t="shared" si="157"/>
        <v>0</v>
      </c>
      <c r="N513" s="148">
        <f t="shared" si="160"/>
        <v>0</v>
      </c>
      <c r="O513" s="148"/>
      <c r="P513" s="148"/>
      <c r="Q513" s="148">
        <f t="shared" si="169"/>
        <v>0</v>
      </c>
      <c r="R513" s="148">
        <f t="shared" si="170"/>
        <v>0</v>
      </c>
      <c r="S513" s="137" t="str">
        <f t="shared" si="158"/>
        <v>Y</v>
      </c>
      <c r="T513" s="275">
        <f t="shared" si="152"/>
        <v>0</v>
      </c>
      <c r="U513" s="275">
        <f t="shared" si="172"/>
        <v>0</v>
      </c>
      <c r="V513" s="275">
        <f t="shared" si="172"/>
        <v>0</v>
      </c>
      <c r="W513" s="275">
        <f t="shared" si="172"/>
        <v>0</v>
      </c>
      <c r="X513" s="275">
        <f t="shared" si="172"/>
        <v>0</v>
      </c>
      <c r="Y513" s="275">
        <f t="shared" si="172"/>
        <v>0</v>
      </c>
      <c r="Z513" s="275">
        <f t="shared" si="172"/>
        <v>0</v>
      </c>
      <c r="AA513" s="275">
        <f t="shared" si="172"/>
        <v>0</v>
      </c>
      <c r="AB513" s="275">
        <f t="shared" si="172"/>
        <v>0</v>
      </c>
      <c r="AC513" s="275">
        <f t="shared" si="172"/>
        <v>0</v>
      </c>
      <c r="AD513" s="275">
        <f t="shared" si="172"/>
        <v>0</v>
      </c>
      <c r="AE513" s="276">
        <f t="shared" si="161"/>
        <v>0</v>
      </c>
    </row>
    <row r="514" spans="1:31">
      <c r="A514" s="133">
        <f t="shared" si="162"/>
        <v>498</v>
      </c>
      <c r="B514" s="134">
        <f t="shared" si="163"/>
        <v>41</v>
      </c>
      <c r="C514" s="134">
        <f t="shared" si="164"/>
        <v>6</v>
      </c>
      <c r="D514" s="135">
        <f t="shared" ca="1" si="165"/>
        <v>61394</v>
      </c>
      <c r="E514" s="150">
        <f t="shared" si="153"/>
        <v>0</v>
      </c>
      <c r="F514" s="150" t="str">
        <f t="shared" si="154"/>
        <v>Y</v>
      </c>
      <c r="G514" s="136">
        <f t="shared" si="155"/>
        <v>0</v>
      </c>
      <c r="H514" s="148">
        <f t="shared" si="159"/>
        <v>0</v>
      </c>
      <c r="I514" s="148">
        <f t="shared" si="166"/>
        <v>0</v>
      </c>
      <c r="J514" s="148">
        <f t="shared" ca="1" si="156"/>
        <v>0</v>
      </c>
      <c r="K514" s="148">
        <f t="shared" ca="1" si="167"/>
        <v>0</v>
      </c>
      <c r="L514" s="148">
        <f t="shared" si="168"/>
        <v>0</v>
      </c>
      <c r="M514" s="148">
        <f t="shared" si="157"/>
        <v>0</v>
      </c>
      <c r="N514" s="148">
        <f t="shared" si="160"/>
        <v>0</v>
      </c>
      <c r="O514" s="148"/>
      <c r="P514" s="148"/>
      <c r="Q514" s="148">
        <f t="shared" si="169"/>
        <v>0</v>
      </c>
      <c r="R514" s="148">
        <f t="shared" si="170"/>
        <v>0</v>
      </c>
      <c r="S514" s="137" t="str">
        <f t="shared" si="158"/>
        <v>Y</v>
      </c>
      <c r="T514" s="275">
        <f t="shared" si="152"/>
        <v>0</v>
      </c>
      <c r="U514" s="275">
        <f t="shared" si="172"/>
        <v>0</v>
      </c>
      <c r="V514" s="275">
        <f t="shared" si="172"/>
        <v>0</v>
      </c>
      <c r="W514" s="275">
        <f t="shared" si="172"/>
        <v>0</v>
      </c>
      <c r="X514" s="275">
        <f t="shared" si="172"/>
        <v>0</v>
      </c>
      <c r="Y514" s="275">
        <f t="shared" si="172"/>
        <v>0</v>
      </c>
      <c r="Z514" s="275">
        <f t="shared" si="172"/>
        <v>0</v>
      </c>
      <c r="AA514" s="275">
        <f t="shared" si="172"/>
        <v>0</v>
      </c>
      <c r="AB514" s="275">
        <f t="shared" si="172"/>
        <v>0</v>
      </c>
      <c r="AC514" s="275">
        <f t="shared" si="172"/>
        <v>0</v>
      </c>
      <c r="AD514" s="275">
        <f t="shared" si="172"/>
        <v>0</v>
      </c>
      <c r="AE514" s="276">
        <f t="shared" si="161"/>
        <v>0</v>
      </c>
    </row>
    <row r="515" spans="1:31">
      <c r="A515" s="133">
        <f t="shared" si="162"/>
        <v>499</v>
      </c>
      <c r="B515" s="134">
        <f t="shared" si="163"/>
        <v>41</v>
      </c>
      <c r="C515" s="134">
        <f t="shared" si="164"/>
        <v>7</v>
      </c>
      <c r="D515" s="135">
        <f t="shared" ca="1" si="165"/>
        <v>61423</v>
      </c>
      <c r="E515" s="150">
        <f t="shared" si="153"/>
        <v>0</v>
      </c>
      <c r="F515" s="150" t="str">
        <f t="shared" si="154"/>
        <v>Y</v>
      </c>
      <c r="G515" s="136">
        <f t="shared" si="155"/>
        <v>0</v>
      </c>
      <c r="H515" s="148">
        <f t="shared" si="159"/>
        <v>0</v>
      </c>
      <c r="I515" s="148">
        <f t="shared" si="166"/>
        <v>0</v>
      </c>
      <c r="J515" s="148">
        <f t="shared" ca="1" si="156"/>
        <v>0</v>
      </c>
      <c r="K515" s="148">
        <f t="shared" ca="1" si="167"/>
        <v>0</v>
      </c>
      <c r="L515" s="148">
        <f t="shared" si="168"/>
        <v>0</v>
      </c>
      <c r="M515" s="148">
        <f t="shared" si="157"/>
        <v>0</v>
      </c>
      <c r="N515" s="148">
        <f t="shared" si="160"/>
        <v>0</v>
      </c>
      <c r="O515" s="148"/>
      <c r="P515" s="148"/>
      <c r="Q515" s="148">
        <f t="shared" si="169"/>
        <v>0</v>
      </c>
      <c r="R515" s="148">
        <f t="shared" si="170"/>
        <v>0</v>
      </c>
      <c r="S515" s="137" t="str">
        <f t="shared" si="158"/>
        <v>Y</v>
      </c>
      <c r="T515" s="275">
        <f t="shared" si="152"/>
        <v>0</v>
      </c>
      <c r="U515" s="275">
        <f t="shared" si="172"/>
        <v>0</v>
      </c>
      <c r="V515" s="275">
        <f t="shared" si="172"/>
        <v>0</v>
      </c>
      <c r="W515" s="275">
        <f t="shared" si="172"/>
        <v>0</v>
      </c>
      <c r="X515" s="275">
        <f t="shared" si="172"/>
        <v>0</v>
      </c>
      <c r="Y515" s="275">
        <f t="shared" si="172"/>
        <v>0</v>
      </c>
      <c r="Z515" s="275">
        <f t="shared" si="172"/>
        <v>0</v>
      </c>
      <c r="AA515" s="275">
        <f t="shared" si="172"/>
        <v>0</v>
      </c>
      <c r="AB515" s="275">
        <f t="shared" si="172"/>
        <v>0</v>
      </c>
      <c r="AC515" s="275">
        <f t="shared" si="172"/>
        <v>0</v>
      </c>
      <c r="AD515" s="275">
        <f t="shared" si="172"/>
        <v>0</v>
      </c>
      <c r="AE515" s="276">
        <f t="shared" si="161"/>
        <v>0</v>
      </c>
    </row>
    <row r="516" spans="1:31">
      <c r="A516" s="133">
        <f t="shared" si="162"/>
        <v>500</v>
      </c>
      <c r="B516" s="134">
        <f t="shared" si="163"/>
        <v>41</v>
      </c>
      <c r="C516" s="134">
        <f t="shared" si="164"/>
        <v>8</v>
      </c>
      <c r="D516" s="135">
        <f t="shared" ca="1" si="165"/>
        <v>61454</v>
      </c>
      <c r="E516" s="150">
        <f t="shared" si="153"/>
        <v>0</v>
      </c>
      <c r="F516" s="150" t="str">
        <f t="shared" si="154"/>
        <v>Y</v>
      </c>
      <c r="G516" s="136">
        <f t="shared" si="155"/>
        <v>0</v>
      </c>
      <c r="H516" s="148">
        <f t="shared" si="159"/>
        <v>0</v>
      </c>
      <c r="I516" s="148">
        <f t="shared" si="166"/>
        <v>0</v>
      </c>
      <c r="J516" s="148">
        <f t="shared" ca="1" si="156"/>
        <v>0</v>
      </c>
      <c r="K516" s="148">
        <f t="shared" ca="1" si="167"/>
        <v>0</v>
      </c>
      <c r="L516" s="148">
        <f t="shared" si="168"/>
        <v>0</v>
      </c>
      <c r="M516" s="148">
        <f t="shared" si="157"/>
        <v>0</v>
      </c>
      <c r="N516" s="148">
        <f t="shared" si="160"/>
        <v>0</v>
      </c>
      <c r="O516" s="148"/>
      <c r="P516" s="148"/>
      <c r="Q516" s="148">
        <f t="shared" si="169"/>
        <v>0</v>
      </c>
      <c r="R516" s="148">
        <f t="shared" si="170"/>
        <v>0</v>
      </c>
      <c r="S516" s="137" t="str">
        <f t="shared" si="158"/>
        <v>Y</v>
      </c>
      <c r="T516" s="275">
        <f t="shared" si="152"/>
        <v>0</v>
      </c>
      <c r="U516" s="275">
        <f t="shared" si="172"/>
        <v>0</v>
      </c>
      <c r="V516" s="275">
        <f t="shared" si="172"/>
        <v>0</v>
      </c>
      <c r="W516" s="275">
        <f t="shared" si="172"/>
        <v>0</v>
      </c>
      <c r="X516" s="275">
        <f t="shared" si="172"/>
        <v>0</v>
      </c>
      <c r="Y516" s="275">
        <f t="shared" si="172"/>
        <v>0</v>
      </c>
      <c r="Z516" s="275">
        <f t="shared" si="172"/>
        <v>0</v>
      </c>
      <c r="AA516" s="275">
        <f t="shared" si="172"/>
        <v>0</v>
      </c>
      <c r="AB516" s="275">
        <f t="shared" si="172"/>
        <v>0</v>
      </c>
      <c r="AC516" s="275">
        <f t="shared" si="172"/>
        <v>0</v>
      </c>
      <c r="AD516" s="275">
        <f t="shared" si="172"/>
        <v>0</v>
      </c>
      <c r="AE516" s="276">
        <f t="shared" si="161"/>
        <v>0</v>
      </c>
    </row>
    <row r="517" spans="1:31">
      <c r="A517" s="133">
        <f t="shared" si="162"/>
        <v>501</v>
      </c>
      <c r="B517" s="134">
        <f t="shared" si="163"/>
        <v>41</v>
      </c>
      <c r="C517" s="134">
        <f t="shared" si="164"/>
        <v>9</v>
      </c>
      <c r="D517" s="135">
        <f t="shared" ca="1" si="165"/>
        <v>61484</v>
      </c>
      <c r="E517" s="150">
        <f t="shared" si="153"/>
        <v>0</v>
      </c>
      <c r="F517" s="150" t="str">
        <f t="shared" si="154"/>
        <v>Y</v>
      </c>
      <c r="G517" s="136">
        <f t="shared" si="155"/>
        <v>0</v>
      </c>
      <c r="H517" s="148">
        <f t="shared" si="159"/>
        <v>0</v>
      </c>
      <c r="I517" s="148">
        <f t="shared" si="166"/>
        <v>0</v>
      </c>
      <c r="J517" s="148">
        <f t="shared" ca="1" si="156"/>
        <v>0</v>
      </c>
      <c r="K517" s="148">
        <f t="shared" ca="1" si="167"/>
        <v>0</v>
      </c>
      <c r="L517" s="148">
        <f t="shared" si="168"/>
        <v>0</v>
      </c>
      <c r="M517" s="148">
        <f t="shared" si="157"/>
        <v>0</v>
      </c>
      <c r="N517" s="148">
        <f t="shared" si="160"/>
        <v>0</v>
      </c>
      <c r="O517" s="148"/>
      <c r="P517" s="148"/>
      <c r="Q517" s="148">
        <f t="shared" si="169"/>
        <v>0</v>
      </c>
      <c r="R517" s="148">
        <f t="shared" si="170"/>
        <v>0</v>
      </c>
      <c r="S517" s="137" t="str">
        <f t="shared" si="158"/>
        <v>Y</v>
      </c>
      <c r="T517" s="275">
        <f t="shared" ref="T517:T580" si="173">MAX(0,MIN(MAX(0,$M517),T$7)-T$6)</f>
        <v>0</v>
      </c>
      <c r="U517" s="275">
        <f t="shared" si="172"/>
        <v>0</v>
      </c>
      <c r="V517" s="275">
        <f t="shared" si="172"/>
        <v>0</v>
      </c>
      <c r="W517" s="275">
        <f t="shared" si="172"/>
        <v>0</v>
      </c>
      <c r="X517" s="275">
        <f t="shared" si="172"/>
        <v>0</v>
      </c>
      <c r="Y517" s="275">
        <f t="shared" si="172"/>
        <v>0</v>
      </c>
      <c r="Z517" s="275">
        <f t="shared" si="172"/>
        <v>0</v>
      </c>
      <c r="AA517" s="275">
        <f t="shared" si="172"/>
        <v>0</v>
      </c>
      <c r="AB517" s="275">
        <f t="shared" si="172"/>
        <v>0</v>
      </c>
      <c r="AC517" s="275">
        <f t="shared" si="172"/>
        <v>0</v>
      </c>
      <c r="AD517" s="275">
        <f t="shared" si="172"/>
        <v>0</v>
      </c>
      <c r="AE517" s="276">
        <f t="shared" si="161"/>
        <v>0</v>
      </c>
    </row>
    <row r="518" spans="1:31">
      <c r="A518" s="133">
        <f t="shared" si="162"/>
        <v>502</v>
      </c>
      <c r="B518" s="134">
        <f t="shared" si="163"/>
        <v>41</v>
      </c>
      <c r="C518" s="134">
        <f t="shared" si="164"/>
        <v>10</v>
      </c>
      <c r="D518" s="135">
        <f t="shared" ca="1" si="165"/>
        <v>61515</v>
      </c>
      <c r="E518" s="150">
        <f t="shared" si="153"/>
        <v>0</v>
      </c>
      <c r="F518" s="150" t="str">
        <f t="shared" si="154"/>
        <v>Y</v>
      </c>
      <c r="G518" s="136">
        <f t="shared" si="155"/>
        <v>0</v>
      </c>
      <c r="H518" s="148">
        <f t="shared" si="159"/>
        <v>0</v>
      </c>
      <c r="I518" s="148">
        <f t="shared" si="166"/>
        <v>0</v>
      </c>
      <c r="J518" s="148">
        <f t="shared" ca="1" si="156"/>
        <v>0</v>
      </c>
      <c r="K518" s="148">
        <f t="shared" ca="1" si="167"/>
        <v>0</v>
      </c>
      <c r="L518" s="148">
        <f t="shared" si="168"/>
        <v>0</v>
      </c>
      <c r="M518" s="148">
        <f t="shared" si="157"/>
        <v>0</v>
      </c>
      <c r="N518" s="148">
        <f t="shared" si="160"/>
        <v>0</v>
      </c>
      <c r="O518" s="148"/>
      <c r="P518" s="148"/>
      <c r="Q518" s="148">
        <f t="shared" si="169"/>
        <v>0</v>
      </c>
      <c r="R518" s="148">
        <f t="shared" si="170"/>
        <v>0</v>
      </c>
      <c r="S518" s="137" t="str">
        <f t="shared" si="158"/>
        <v>Y</v>
      </c>
      <c r="T518" s="275">
        <f t="shared" si="173"/>
        <v>0</v>
      </c>
      <c r="U518" s="275">
        <f t="shared" si="172"/>
        <v>0</v>
      </c>
      <c r="V518" s="275">
        <f t="shared" si="172"/>
        <v>0</v>
      </c>
      <c r="W518" s="275">
        <f t="shared" si="172"/>
        <v>0</v>
      </c>
      <c r="X518" s="275">
        <f t="shared" si="172"/>
        <v>0</v>
      </c>
      <c r="Y518" s="275">
        <f t="shared" si="172"/>
        <v>0</v>
      </c>
      <c r="Z518" s="275">
        <f t="shared" si="172"/>
        <v>0</v>
      </c>
      <c r="AA518" s="275">
        <f t="shared" si="172"/>
        <v>0</v>
      </c>
      <c r="AB518" s="275">
        <f t="shared" si="172"/>
        <v>0</v>
      </c>
      <c r="AC518" s="275">
        <f t="shared" si="172"/>
        <v>0</v>
      </c>
      <c r="AD518" s="275">
        <f t="shared" si="172"/>
        <v>0</v>
      </c>
      <c r="AE518" s="276">
        <f t="shared" si="161"/>
        <v>0</v>
      </c>
    </row>
    <row r="519" spans="1:31">
      <c r="A519" s="133">
        <f t="shared" si="162"/>
        <v>503</v>
      </c>
      <c r="B519" s="134">
        <f t="shared" si="163"/>
        <v>41</v>
      </c>
      <c r="C519" s="134">
        <f t="shared" si="164"/>
        <v>11</v>
      </c>
      <c r="D519" s="135">
        <f t="shared" ca="1" si="165"/>
        <v>61545</v>
      </c>
      <c r="E519" s="150">
        <f t="shared" si="153"/>
        <v>0</v>
      </c>
      <c r="F519" s="150" t="str">
        <f t="shared" si="154"/>
        <v>Y</v>
      </c>
      <c r="G519" s="136">
        <f t="shared" si="155"/>
        <v>0</v>
      </c>
      <c r="H519" s="148">
        <f t="shared" si="159"/>
        <v>0</v>
      </c>
      <c r="I519" s="148">
        <f t="shared" si="166"/>
        <v>0</v>
      </c>
      <c r="J519" s="148">
        <f t="shared" ca="1" si="156"/>
        <v>0</v>
      </c>
      <c r="K519" s="148">
        <f t="shared" ca="1" si="167"/>
        <v>0</v>
      </c>
      <c r="L519" s="148">
        <f t="shared" si="168"/>
        <v>0</v>
      </c>
      <c r="M519" s="148">
        <f t="shared" si="157"/>
        <v>0</v>
      </c>
      <c r="N519" s="148">
        <f t="shared" si="160"/>
        <v>0</v>
      </c>
      <c r="O519" s="148"/>
      <c r="P519" s="148"/>
      <c r="Q519" s="148">
        <f t="shared" si="169"/>
        <v>0</v>
      </c>
      <c r="R519" s="148">
        <f t="shared" si="170"/>
        <v>0</v>
      </c>
      <c r="S519" s="137" t="str">
        <f t="shared" si="158"/>
        <v>Y</v>
      </c>
      <c r="T519" s="275">
        <f t="shared" si="173"/>
        <v>0</v>
      </c>
      <c r="U519" s="275">
        <f t="shared" si="172"/>
        <v>0</v>
      </c>
      <c r="V519" s="275">
        <f t="shared" si="172"/>
        <v>0</v>
      </c>
      <c r="W519" s="275">
        <f t="shared" si="172"/>
        <v>0</v>
      </c>
      <c r="X519" s="275">
        <f t="shared" si="172"/>
        <v>0</v>
      </c>
      <c r="Y519" s="275">
        <f t="shared" si="172"/>
        <v>0</v>
      </c>
      <c r="Z519" s="275">
        <f t="shared" si="172"/>
        <v>0</v>
      </c>
      <c r="AA519" s="275">
        <f t="shared" si="172"/>
        <v>0</v>
      </c>
      <c r="AB519" s="275">
        <f t="shared" si="172"/>
        <v>0</v>
      </c>
      <c r="AC519" s="275">
        <f t="shared" si="172"/>
        <v>0</v>
      </c>
      <c r="AD519" s="275">
        <f t="shared" si="172"/>
        <v>0</v>
      </c>
      <c r="AE519" s="276">
        <f t="shared" si="161"/>
        <v>0</v>
      </c>
    </row>
    <row r="520" spans="1:31">
      <c r="A520" s="133">
        <f t="shared" si="162"/>
        <v>504</v>
      </c>
      <c r="B520" s="134">
        <f t="shared" si="163"/>
        <v>41</v>
      </c>
      <c r="C520" s="134">
        <f t="shared" si="164"/>
        <v>12</v>
      </c>
      <c r="D520" s="135">
        <f t="shared" ca="1" si="165"/>
        <v>61576</v>
      </c>
      <c r="E520" s="150">
        <f t="shared" si="153"/>
        <v>0</v>
      </c>
      <c r="F520" s="150" t="str">
        <f t="shared" si="154"/>
        <v>Y</v>
      </c>
      <c r="G520" s="136">
        <f t="shared" si="155"/>
        <v>0</v>
      </c>
      <c r="H520" s="148">
        <f t="shared" si="159"/>
        <v>0</v>
      </c>
      <c r="I520" s="148">
        <f t="shared" si="166"/>
        <v>0</v>
      </c>
      <c r="J520" s="148">
        <f t="shared" ca="1" si="156"/>
        <v>0</v>
      </c>
      <c r="K520" s="148">
        <f t="shared" ca="1" si="167"/>
        <v>0</v>
      </c>
      <c r="L520" s="148">
        <f t="shared" si="168"/>
        <v>0</v>
      </c>
      <c r="M520" s="148">
        <f t="shared" si="157"/>
        <v>0</v>
      </c>
      <c r="N520" s="148">
        <f t="shared" si="160"/>
        <v>0</v>
      </c>
      <c r="O520" s="148"/>
      <c r="P520" s="148"/>
      <c r="Q520" s="148">
        <f t="shared" si="169"/>
        <v>0</v>
      </c>
      <c r="R520" s="148">
        <f t="shared" si="170"/>
        <v>0</v>
      </c>
      <c r="S520" s="137" t="str">
        <f t="shared" si="158"/>
        <v>Y</v>
      </c>
      <c r="T520" s="275">
        <f t="shared" si="173"/>
        <v>0</v>
      </c>
      <c r="U520" s="275">
        <f t="shared" si="172"/>
        <v>0</v>
      </c>
      <c r="V520" s="275">
        <f t="shared" si="172"/>
        <v>0</v>
      </c>
      <c r="W520" s="275">
        <f t="shared" si="172"/>
        <v>0</v>
      </c>
      <c r="X520" s="275">
        <f t="shared" si="172"/>
        <v>0</v>
      </c>
      <c r="Y520" s="275">
        <f t="shared" si="172"/>
        <v>0</v>
      </c>
      <c r="Z520" s="275">
        <f t="shared" si="172"/>
        <v>0</v>
      </c>
      <c r="AA520" s="275">
        <f t="shared" si="172"/>
        <v>0</v>
      </c>
      <c r="AB520" s="275">
        <f t="shared" si="172"/>
        <v>0</v>
      </c>
      <c r="AC520" s="275">
        <f t="shared" si="172"/>
        <v>0</v>
      </c>
      <c r="AD520" s="275">
        <f t="shared" si="172"/>
        <v>0</v>
      </c>
      <c r="AE520" s="276">
        <f t="shared" si="161"/>
        <v>0</v>
      </c>
    </row>
    <row r="521" spans="1:31">
      <c r="A521" s="133">
        <f t="shared" si="162"/>
        <v>505</v>
      </c>
      <c r="B521" s="134">
        <f t="shared" si="163"/>
        <v>42</v>
      </c>
      <c r="C521" s="134">
        <f t="shared" si="164"/>
        <v>1</v>
      </c>
      <c r="D521" s="135">
        <f t="shared" ca="1" si="165"/>
        <v>61607</v>
      </c>
      <c r="E521" s="150">
        <f t="shared" si="153"/>
        <v>0</v>
      </c>
      <c r="F521" s="150" t="str">
        <f t="shared" si="154"/>
        <v>Y</v>
      </c>
      <c r="G521" s="136">
        <f t="shared" si="155"/>
        <v>0</v>
      </c>
      <c r="H521" s="148">
        <f t="shared" si="159"/>
        <v>0</v>
      </c>
      <c r="I521" s="148">
        <f t="shared" si="166"/>
        <v>0</v>
      </c>
      <c r="J521" s="148">
        <f t="shared" ca="1" si="156"/>
        <v>0</v>
      </c>
      <c r="K521" s="148">
        <f t="shared" ca="1" si="167"/>
        <v>0</v>
      </c>
      <c r="L521" s="148">
        <f t="shared" si="168"/>
        <v>0</v>
      </c>
      <c r="M521" s="148">
        <f t="shared" si="157"/>
        <v>0</v>
      </c>
      <c r="N521" s="148">
        <f t="shared" si="160"/>
        <v>0</v>
      </c>
      <c r="O521" s="148"/>
      <c r="P521" s="148"/>
      <c r="Q521" s="148">
        <f t="shared" si="169"/>
        <v>0</v>
      </c>
      <c r="R521" s="148">
        <f t="shared" si="170"/>
        <v>0</v>
      </c>
      <c r="S521" s="137" t="str">
        <f t="shared" si="158"/>
        <v>Y</v>
      </c>
      <c r="T521" s="275">
        <f t="shared" si="173"/>
        <v>0</v>
      </c>
      <c r="U521" s="275">
        <f t="shared" si="172"/>
        <v>0</v>
      </c>
      <c r="V521" s="275">
        <f t="shared" si="172"/>
        <v>0</v>
      </c>
      <c r="W521" s="275">
        <f t="shared" si="172"/>
        <v>0</v>
      </c>
      <c r="X521" s="275">
        <f t="shared" si="172"/>
        <v>0</v>
      </c>
      <c r="Y521" s="275">
        <f t="shared" si="172"/>
        <v>0</v>
      </c>
      <c r="Z521" s="275">
        <f t="shared" si="172"/>
        <v>0</v>
      </c>
      <c r="AA521" s="275">
        <f t="shared" si="172"/>
        <v>0</v>
      </c>
      <c r="AB521" s="275">
        <f t="shared" si="172"/>
        <v>0</v>
      </c>
      <c r="AC521" s="275">
        <f t="shared" si="172"/>
        <v>0</v>
      </c>
      <c r="AD521" s="275">
        <f t="shared" si="172"/>
        <v>0</v>
      </c>
      <c r="AE521" s="276">
        <f t="shared" si="161"/>
        <v>0</v>
      </c>
    </row>
    <row r="522" spans="1:31">
      <c r="A522" s="133">
        <f t="shared" si="162"/>
        <v>506</v>
      </c>
      <c r="B522" s="134">
        <f t="shared" si="163"/>
        <v>42</v>
      </c>
      <c r="C522" s="134">
        <f t="shared" si="164"/>
        <v>2</v>
      </c>
      <c r="D522" s="135">
        <f t="shared" ca="1" si="165"/>
        <v>61637</v>
      </c>
      <c r="E522" s="150">
        <f t="shared" si="153"/>
        <v>0</v>
      </c>
      <c r="F522" s="150" t="str">
        <f t="shared" si="154"/>
        <v>Y</v>
      </c>
      <c r="G522" s="136">
        <f t="shared" si="155"/>
        <v>0</v>
      </c>
      <c r="H522" s="148">
        <f t="shared" si="159"/>
        <v>0</v>
      </c>
      <c r="I522" s="148">
        <f t="shared" si="166"/>
        <v>0</v>
      </c>
      <c r="J522" s="148">
        <f t="shared" ca="1" si="156"/>
        <v>0</v>
      </c>
      <c r="K522" s="148">
        <f t="shared" ca="1" si="167"/>
        <v>0</v>
      </c>
      <c r="L522" s="148">
        <f t="shared" si="168"/>
        <v>0</v>
      </c>
      <c r="M522" s="148">
        <f t="shared" si="157"/>
        <v>0</v>
      </c>
      <c r="N522" s="148">
        <f t="shared" si="160"/>
        <v>0</v>
      </c>
      <c r="O522" s="148"/>
      <c r="P522" s="148"/>
      <c r="Q522" s="148">
        <f t="shared" si="169"/>
        <v>0</v>
      </c>
      <c r="R522" s="148">
        <f t="shared" si="170"/>
        <v>0</v>
      </c>
      <c r="S522" s="137" t="str">
        <f t="shared" si="158"/>
        <v>Y</v>
      </c>
      <c r="T522" s="275">
        <f t="shared" si="173"/>
        <v>0</v>
      </c>
      <c r="U522" s="275">
        <f t="shared" si="172"/>
        <v>0</v>
      </c>
      <c r="V522" s="275">
        <f t="shared" si="172"/>
        <v>0</v>
      </c>
      <c r="W522" s="275">
        <f t="shared" si="172"/>
        <v>0</v>
      </c>
      <c r="X522" s="275">
        <f t="shared" si="172"/>
        <v>0</v>
      </c>
      <c r="Y522" s="275">
        <f t="shared" si="172"/>
        <v>0</v>
      </c>
      <c r="Z522" s="275">
        <f t="shared" si="172"/>
        <v>0</v>
      </c>
      <c r="AA522" s="275">
        <f t="shared" si="172"/>
        <v>0</v>
      </c>
      <c r="AB522" s="275">
        <f t="shared" si="172"/>
        <v>0</v>
      </c>
      <c r="AC522" s="275">
        <f t="shared" si="172"/>
        <v>0</v>
      </c>
      <c r="AD522" s="275">
        <f t="shared" si="172"/>
        <v>0</v>
      </c>
      <c r="AE522" s="276">
        <f t="shared" si="161"/>
        <v>0</v>
      </c>
    </row>
    <row r="523" spans="1:31">
      <c r="A523" s="133">
        <f t="shared" si="162"/>
        <v>507</v>
      </c>
      <c r="B523" s="134">
        <f t="shared" si="163"/>
        <v>42</v>
      </c>
      <c r="C523" s="134">
        <f t="shared" si="164"/>
        <v>3</v>
      </c>
      <c r="D523" s="135">
        <f t="shared" ca="1" si="165"/>
        <v>61668</v>
      </c>
      <c r="E523" s="150">
        <f t="shared" si="153"/>
        <v>0</v>
      </c>
      <c r="F523" s="150" t="str">
        <f t="shared" si="154"/>
        <v>Y</v>
      </c>
      <c r="G523" s="136">
        <f t="shared" si="155"/>
        <v>0</v>
      </c>
      <c r="H523" s="148">
        <f t="shared" si="159"/>
        <v>0</v>
      </c>
      <c r="I523" s="148">
        <f t="shared" si="166"/>
        <v>0</v>
      </c>
      <c r="J523" s="148">
        <f t="shared" ca="1" si="156"/>
        <v>0</v>
      </c>
      <c r="K523" s="148">
        <f t="shared" ca="1" si="167"/>
        <v>0</v>
      </c>
      <c r="L523" s="148">
        <f t="shared" si="168"/>
        <v>0</v>
      </c>
      <c r="M523" s="148">
        <f t="shared" si="157"/>
        <v>0</v>
      </c>
      <c r="N523" s="148">
        <f t="shared" si="160"/>
        <v>0</v>
      </c>
      <c r="O523" s="148"/>
      <c r="P523" s="148"/>
      <c r="Q523" s="148">
        <f t="shared" si="169"/>
        <v>0</v>
      </c>
      <c r="R523" s="148">
        <f t="shared" si="170"/>
        <v>0</v>
      </c>
      <c r="S523" s="137" t="str">
        <f t="shared" si="158"/>
        <v>Y</v>
      </c>
      <c r="T523" s="275">
        <f t="shared" si="173"/>
        <v>0</v>
      </c>
      <c r="U523" s="275">
        <f t="shared" si="172"/>
        <v>0</v>
      </c>
      <c r="V523" s="275">
        <f t="shared" si="172"/>
        <v>0</v>
      </c>
      <c r="W523" s="275">
        <f t="shared" si="172"/>
        <v>0</v>
      </c>
      <c r="X523" s="275">
        <f t="shared" si="172"/>
        <v>0</v>
      </c>
      <c r="Y523" s="275">
        <f t="shared" si="172"/>
        <v>0</v>
      </c>
      <c r="Z523" s="275">
        <f t="shared" si="172"/>
        <v>0</v>
      </c>
      <c r="AA523" s="275">
        <f t="shared" si="172"/>
        <v>0</v>
      </c>
      <c r="AB523" s="275">
        <f t="shared" si="172"/>
        <v>0</v>
      </c>
      <c r="AC523" s="275">
        <f t="shared" si="172"/>
        <v>0</v>
      </c>
      <c r="AD523" s="275">
        <f t="shared" si="172"/>
        <v>0</v>
      </c>
      <c r="AE523" s="276">
        <f t="shared" si="161"/>
        <v>0</v>
      </c>
    </row>
    <row r="524" spans="1:31">
      <c r="A524" s="133">
        <f t="shared" si="162"/>
        <v>508</v>
      </c>
      <c r="B524" s="134">
        <f t="shared" si="163"/>
        <v>42</v>
      </c>
      <c r="C524" s="134">
        <f t="shared" si="164"/>
        <v>4</v>
      </c>
      <c r="D524" s="135">
        <f t="shared" ca="1" si="165"/>
        <v>61698</v>
      </c>
      <c r="E524" s="150">
        <f t="shared" si="153"/>
        <v>0</v>
      </c>
      <c r="F524" s="150" t="str">
        <f t="shared" si="154"/>
        <v>Y</v>
      </c>
      <c r="G524" s="136">
        <f t="shared" si="155"/>
        <v>0</v>
      </c>
      <c r="H524" s="148">
        <f t="shared" si="159"/>
        <v>0</v>
      </c>
      <c r="I524" s="148">
        <f t="shared" si="166"/>
        <v>0</v>
      </c>
      <c r="J524" s="148">
        <f t="shared" ca="1" si="156"/>
        <v>0</v>
      </c>
      <c r="K524" s="148">
        <f t="shared" ca="1" si="167"/>
        <v>0</v>
      </c>
      <c r="L524" s="148">
        <f t="shared" si="168"/>
        <v>0</v>
      </c>
      <c r="M524" s="148">
        <f t="shared" si="157"/>
        <v>0</v>
      </c>
      <c r="N524" s="148">
        <f t="shared" si="160"/>
        <v>0</v>
      </c>
      <c r="O524" s="148"/>
      <c r="P524" s="148"/>
      <c r="Q524" s="148">
        <f t="shared" si="169"/>
        <v>0</v>
      </c>
      <c r="R524" s="148">
        <f t="shared" si="170"/>
        <v>0</v>
      </c>
      <c r="S524" s="137" t="str">
        <f t="shared" si="158"/>
        <v>Y</v>
      </c>
      <c r="T524" s="275">
        <f t="shared" si="173"/>
        <v>0</v>
      </c>
      <c r="U524" s="275">
        <f t="shared" si="172"/>
        <v>0</v>
      </c>
      <c r="V524" s="275">
        <f t="shared" si="172"/>
        <v>0</v>
      </c>
      <c r="W524" s="275">
        <f t="shared" si="172"/>
        <v>0</v>
      </c>
      <c r="X524" s="275">
        <f t="shared" si="172"/>
        <v>0</v>
      </c>
      <c r="Y524" s="275">
        <f t="shared" si="172"/>
        <v>0</v>
      </c>
      <c r="Z524" s="275">
        <f t="shared" si="172"/>
        <v>0</v>
      </c>
      <c r="AA524" s="275">
        <f t="shared" si="172"/>
        <v>0</v>
      </c>
      <c r="AB524" s="275">
        <f t="shared" si="172"/>
        <v>0</v>
      </c>
      <c r="AC524" s="275">
        <f t="shared" si="172"/>
        <v>0</v>
      </c>
      <c r="AD524" s="275">
        <f t="shared" si="172"/>
        <v>0</v>
      </c>
      <c r="AE524" s="276">
        <f t="shared" si="161"/>
        <v>0</v>
      </c>
    </row>
    <row r="525" spans="1:31">
      <c r="A525" s="133">
        <f t="shared" si="162"/>
        <v>509</v>
      </c>
      <c r="B525" s="134">
        <f t="shared" si="163"/>
        <v>42</v>
      </c>
      <c r="C525" s="134">
        <f t="shared" si="164"/>
        <v>5</v>
      </c>
      <c r="D525" s="135">
        <f t="shared" ca="1" si="165"/>
        <v>61729</v>
      </c>
      <c r="E525" s="150">
        <f t="shared" si="153"/>
        <v>0</v>
      </c>
      <c r="F525" s="150" t="str">
        <f t="shared" si="154"/>
        <v>Y</v>
      </c>
      <c r="G525" s="136">
        <f t="shared" si="155"/>
        <v>0</v>
      </c>
      <c r="H525" s="148">
        <f t="shared" si="159"/>
        <v>0</v>
      </c>
      <c r="I525" s="148">
        <f t="shared" si="166"/>
        <v>0</v>
      </c>
      <c r="J525" s="148">
        <f t="shared" ca="1" si="156"/>
        <v>0</v>
      </c>
      <c r="K525" s="148">
        <f t="shared" ca="1" si="167"/>
        <v>0</v>
      </c>
      <c r="L525" s="148">
        <f t="shared" si="168"/>
        <v>0</v>
      </c>
      <c r="M525" s="148">
        <f t="shared" si="157"/>
        <v>0</v>
      </c>
      <c r="N525" s="148">
        <f t="shared" si="160"/>
        <v>0</v>
      </c>
      <c r="O525" s="148"/>
      <c r="P525" s="148"/>
      <c r="Q525" s="148">
        <f t="shared" si="169"/>
        <v>0</v>
      </c>
      <c r="R525" s="148">
        <f t="shared" si="170"/>
        <v>0</v>
      </c>
      <c r="S525" s="137" t="str">
        <f t="shared" si="158"/>
        <v>Y</v>
      </c>
      <c r="T525" s="275">
        <f t="shared" si="173"/>
        <v>0</v>
      </c>
      <c r="U525" s="275">
        <f t="shared" si="172"/>
        <v>0</v>
      </c>
      <c r="V525" s="275">
        <f t="shared" si="172"/>
        <v>0</v>
      </c>
      <c r="W525" s="275">
        <f t="shared" si="172"/>
        <v>0</v>
      </c>
      <c r="X525" s="275">
        <f t="shared" si="172"/>
        <v>0</v>
      </c>
      <c r="Y525" s="275">
        <f t="shared" si="172"/>
        <v>0</v>
      </c>
      <c r="Z525" s="275">
        <f t="shared" si="172"/>
        <v>0</v>
      </c>
      <c r="AA525" s="275">
        <f t="shared" si="172"/>
        <v>0</v>
      </c>
      <c r="AB525" s="275">
        <f t="shared" si="172"/>
        <v>0</v>
      </c>
      <c r="AC525" s="275">
        <f t="shared" si="172"/>
        <v>0</v>
      </c>
      <c r="AD525" s="275">
        <f t="shared" si="172"/>
        <v>0</v>
      </c>
      <c r="AE525" s="276">
        <f t="shared" si="161"/>
        <v>0</v>
      </c>
    </row>
    <row r="526" spans="1:31">
      <c r="A526" s="133">
        <f t="shared" si="162"/>
        <v>510</v>
      </c>
      <c r="B526" s="134">
        <f t="shared" si="163"/>
        <v>42</v>
      </c>
      <c r="C526" s="134">
        <f t="shared" si="164"/>
        <v>6</v>
      </c>
      <c r="D526" s="135">
        <f t="shared" ca="1" si="165"/>
        <v>61760</v>
      </c>
      <c r="E526" s="150">
        <f t="shared" si="153"/>
        <v>0</v>
      </c>
      <c r="F526" s="150" t="str">
        <f t="shared" si="154"/>
        <v>Y</v>
      </c>
      <c r="G526" s="136">
        <f t="shared" si="155"/>
        <v>0</v>
      </c>
      <c r="H526" s="148">
        <f t="shared" si="159"/>
        <v>0</v>
      </c>
      <c r="I526" s="148">
        <f t="shared" si="166"/>
        <v>0</v>
      </c>
      <c r="J526" s="148">
        <f t="shared" ca="1" si="156"/>
        <v>0</v>
      </c>
      <c r="K526" s="148">
        <f t="shared" ca="1" si="167"/>
        <v>0</v>
      </c>
      <c r="L526" s="148">
        <f t="shared" si="168"/>
        <v>0</v>
      </c>
      <c r="M526" s="148">
        <f t="shared" si="157"/>
        <v>0</v>
      </c>
      <c r="N526" s="148">
        <f t="shared" si="160"/>
        <v>0</v>
      </c>
      <c r="O526" s="148"/>
      <c r="P526" s="148"/>
      <c r="Q526" s="148">
        <f t="shared" si="169"/>
        <v>0</v>
      </c>
      <c r="R526" s="148">
        <f t="shared" si="170"/>
        <v>0</v>
      </c>
      <c r="S526" s="137" t="str">
        <f t="shared" si="158"/>
        <v>Y</v>
      </c>
      <c r="T526" s="275">
        <f t="shared" si="173"/>
        <v>0</v>
      </c>
      <c r="U526" s="275">
        <f t="shared" si="172"/>
        <v>0</v>
      </c>
      <c r="V526" s="275">
        <f t="shared" si="172"/>
        <v>0</v>
      </c>
      <c r="W526" s="275">
        <f t="shared" si="172"/>
        <v>0</v>
      </c>
      <c r="X526" s="275">
        <f t="shared" si="172"/>
        <v>0</v>
      </c>
      <c r="Y526" s="275">
        <f t="shared" si="172"/>
        <v>0</v>
      </c>
      <c r="Z526" s="275">
        <f t="shared" si="172"/>
        <v>0</v>
      </c>
      <c r="AA526" s="275">
        <f t="shared" si="172"/>
        <v>0</v>
      </c>
      <c r="AB526" s="275">
        <f t="shared" si="172"/>
        <v>0</v>
      </c>
      <c r="AC526" s="275">
        <f t="shared" si="172"/>
        <v>0</v>
      </c>
      <c r="AD526" s="275">
        <f t="shared" si="172"/>
        <v>0</v>
      </c>
      <c r="AE526" s="276">
        <f t="shared" si="161"/>
        <v>0</v>
      </c>
    </row>
    <row r="527" spans="1:31">
      <c r="A527" s="133">
        <f t="shared" si="162"/>
        <v>511</v>
      </c>
      <c r="B527" s="134">
        <f t="shared" si="163"/>
        <v>42</v>
      </c>
      <c r="C527" s="134">
        <f t="shared" si="164"/>
        <v>7</v>
      </c>
      <c r="D527" s="135">
        <f t="shared" ca="1" si="165"/>
        <v>61788</v>
      </c>
      <c r="E527" s="150">
        <f t="shared" si="153"/>
        <v>0</v>
      </c>
      <c r="F527" s="150" t="str">
        <f t="shared" si="154"/>
        <v>Y</v>
      </c>
      <c r="G527" s="136">
        <f t="shared" si="155"/>
        <v>0</v>
      </c>
      <c r="H527" s="148">
        <f t="shared" si="159"/>
        <v>0</v>
      </c>
      <c r="I527" s="148">
        <f t="shared" si="166"/>
        <v>0</v>
      </c>
      <c r="J527" s="148">
        <f t="shared" ca="1" si="156"/>
        <v>0</v>
      </c>
      <c r="K527" s="148">
        <f t="shared" ca="1" si="167"/>
        <v>0</v>
      </c>
      <c r="L527" s="148">
        <f t="shared" si="168"/>
        <v>0</v>
      </c>
      <c r="M527" s="148">
        <f t="shared" si="157"/>
        <v>0</v>
      </c>
      <c r="N527" s="148">
        <f t="shared" si="160"/>
        <v>0</v>
      </c>
      <c r="O527" s="148"/>
      <c r="P527" s="148"/>
      <c r="Q527" s="148">
        <f t="shared" si="169"/>
        <v>0</v>
      </c>
      <c r="R527" s="148">
        <f t="shared" si="170"/>
        <v>0</v>
      </c>
      <c r="S527" s="137" t="str">
        <f t="shared" si="158"/>
        <v>Y</v>
      </c>
      <c r="T527" s="275">
        <f t="shared" si="173"/>
        <v>0</v>
      </c>
      <c r="U527" s="275">
        <f t="shared" si="172"/>
        <v>0</v>
      </c>
      <c r="V527" s="275">
        <f t="shared" si="172"/>
        <v>0</v>
      </c>
      <c r="W527" s="275">
        <f t="shared" si="172"/>
        <v>0</v>
      </c>
      <c r="X527" s="275">
        <f t="shared" si="172"/>
        <v>0</v>
      </c>
      <c r="Y527" s="275">
        <f t="shared" si="172"/>
        <v>0</v>
      </c>
      <c r="Z527" s="275">
        <f t="shared" si="172"/>
        <v>0</v>
      </c>
      <c r="AA527" s="275">
        <f t="shared" si="172"/>
        <v>0</v>
      </c>
      <c r="AB527" s="275">
        <f t="shared" si="172"/>
        <v>0</v>
      </c>
      <c r="AC527" s="275">
        <f t="shared" si="172"/>
        <v>0</v>
      </c>
      <c r="AD527" s="275">
        <f t="shared" si="172"/>
        <v>0</v>
      </c>
      <c r="AE527" s="276">
        <f t="shared" si="161"/>
        <v>0</v>
      </c>
    </row>
    <row r="528" spans="1:31">
      <c r="A528" s="133">
        <f t="shared" si="162"/>
        <v>512</v>
      </c>
      <c r="B528" s="134">
        <f t="shared" si="163"/>
        <v>42</v>
      </c>
      <c r="C528" s="134">
        <f t="shared" si="164"/>
        <v>8</v>
      </c>
      <c r="D528" s="135">
        <f t="shared" ca="1" si="165"/>
        <v>61819</v>
      </c>
      <c r="E528" s="150">
        <f t="shared" si="153"/>
        <v>0</v>
      </c>
      <c r="F528" s="150" t="str">
        <f t="shared" si="154"/>
        <v>Y</v>
      </c>
      <c r="G528" s="136">
        <f t="shared" si="155"/>
        <v>0</v>
      </c>
      <c r="H528" s="148">
        <f t="shared" si="159"/>
        <v>0</v>
      </c>
      <c r="I528" s="148">
        <f t="shared" si="166"/>
        <v>0</v>
      </c>
      <c r="J528" s="148">
        <f t="shared" ca="1" si="156"/>
        <v>0</v>
      </c>
      <c r="K528" s="148">
        <f t="shared" ca="1" si="167"/>
        <v>0</v>
      </c>
      <c r="L528" s="148">
        <f t="shared" si="168"/>
        <v>0</v>
      </c>
      <c r="M528" s="148">
        <f t="shared" si="157"/>
        <v>0</v>
      </c>
      <c r="N528" s="148">
        <f t="shared" si="160"/>
        <v>0</v>
      </c>
      <c r="O528" s="148"/>
      <c r="P528" s="148"/>
      <c r="Q528" s="148">
        <f t="shared" si="169"/>
        <v>0</v>
      </c>
      <c r="R528" s="148">
        <f t="shared" si="170"/>
        <v>0</v>
      </c>
      <c r="S528" s="137" t="str">
        <f t="shared" si="158"/>
        <v>Y</v>
      </c>
      <c r="T528" s="275">
        <f t="shared" si="173"/>
        <v>0</v>
      </c>
      <c r="U528" s="275">
        <f t="shared" si="172"/>
        <v>0</v>
      </c>
      <c r="V528" s="275">
        <f t="shared" ref="U528:AD553" si="174">MAX(0,MIN(MAX(0,$M528),V$7)-V$6)</f>
        <v>0</v>
      </c>
      <c r="W528" s="275">
        <f t="shared" si="174"/>
        <v>0</v>
      </c>
      <c r="X528" s="275">
        <f t="shared" si="174"/>
        <v>0</v>
      </c>
      <c r="Y528" s="275">
        <f t="shared" si="174"/>
        <v>0</v>
      </c>
      <c r="Z528" s="275">
        <f t="shared" si="174"/>
        <v>0</v>
      </c>
      <c r="AA528" s="275">
        <f t="shared" si="174"/>
        <v>0</v>
      </c>
      <c r="AB528" s="275">
        <f t="shared" si="174"/>
        <v>0</v>
      </c>
      <c r="AC528" s="275">
        <f t="shared" si="174"/>
        <v>0</v>
      </c>
      <c r="AD528" s="275">
        <f t="shared" si="174"/>
        <v>0</v>
      </c>
      <c r="AE528" s="276">
        <f t="shared" si="161"/>
        <v>0</v>
      </c>
    </row>
    <row r="529" spans="1:31">
      <c r="A529" s="133">
        <f t="shared" si="162"/>
        <v>513</v>
      </c>
      <c r="B529" s="134">
        <f t="shared" si="163"/>
        <v>42</v>
      </c>
      <c r="C529" s="134">
        <f t="shared" si="164"/>
        <v>9</v>
      </c>
      <c r="D529" s="135">
        <f t="shared" ca="1" si="165"/>
        <v>61849</v>
      </c>
      <c r="E529" s="150">
        <f t="shared" ref="E529:E592" si="175">IF(A529&lt;&gt;"", IF(F529="N",0, ROUNDDOWN(IF(S529="Y", MAX(Q529, 0), MIN(BondAmountInvested*G529/Freq, Max_Wdwl_amt)), 2)),"")</f>
        <v>0</v>
      </c>
      <c r="F529" s="150" t="str">
        <f t="shared" ref="F529:F592" si="176">IF(A529&lt;&gt;"",  IF(A529&lt;first_projection_wdl_mth,"N",IF(A529=first_projection_wdl_mth,"Y",IF(INT((A529-first_projection_wdl_mth)/Mths_between_Wdwls)=(A529-first_projection_wdl_mth)/Mths_between_Wdwls,"Y","N"))),"")</f>
        <v>Y</v>
      </c>
      <c r="G529" s="136">
        <f t="shared" ref="G529:G592" si="177">IF(A529&lt;&gt;"", IncomeRetained, "")</f>
        <v>0</v>
      </c>
      <c r="H529" s="148">
        <f t="shared" si="159"/>
        <v>0</v>
      </c>
      <c r="I529" s="148">
        <f t="shared" si="166"/>
        <v>0</v>
      </c>
      <c r="J529" s="148">
        <f t="shared" ref="J529:J592" ca="1" si="178">IF(A529&lt;&gt;"", (MIN(E529, Q529)-I529)*(1-IF(D529&lt;chargeable_gain_taxrate_change_date,chargeable_gain_taxrate_pre_change,chargeable_gain_taxrate_post_change))+I529, "")</f>
        <v>0</v>
      </c>
      <c r="K529" s="148">
        <f t="shared" ca="1" si="167"/>
        <v>0</v>
      </c>
      <c r="L529" s="148">
        <f t="shared" si="168"/>
        <v>0</v>
      </c>
      <c r="M529" s="148">
        <f t="shared" ref="M529:M592" si="179">IF(A529="", "", L529*Mthly_growth_rate)</f>
        <v>0</v>
      </c>
      <c r="N529" s="148">
        <f t="shared" si="160"/>
        <v>0</v>
      </c>
      <c r="O529" s="148"/>
      <c r="P529" s="148"/>
      <c r="Q529" s="148">
        <f t="shared" si="169"/>
        <v>0</v>
      </c>
      <c r="R529" s="148">
        <f t="shared" si="170"/>
        <v>0</v>
      </c>
      <c r="S529" s="137" t="str">
        <f t="shared" ref="S529:S592" si="180">IF(A529="", "", IF(S528="Y", "Y", IF(Q529-IF(F529="Y", MIN(BondAmountInvested*G529/Freq,Max_Wdwl_amt), 0)&lt;=0, "Y", "N")))</f>
        <v>Y</v>
      </c>
      <c r="T529" s="275">
        <f t="shared" si="173"/>
        <v>0</v>
      </c>
      <c r="U529" s="275">
        <f t="shared" si="174"/>
        <v>0</v>
      </c>
      <c r="V529" s="275">
        <f t="shared" si="174"/>
        <v>0</v>
      </c>
      <c r="W529" s="275">
        <f t="shared" si="174"/>
        <v>0</v>
      </c>
      <c r="X529" s="275">
        <f t="shared" si="174"/>
        <v>0</v>
      </c>
      <c r="Y529" s="275">
        <f t="shared" si="174"/>
        <v>0</v>
      </c>
      <c r="Z529" s="275">
        <f t="shared" si="174"/>
        <v>0</v>
      </c>
      <c r="AA529" s="275">
        <f t="shared" si="174"/>
        <v>0</v>
      </c>
      <c r="AB529" s="275">
        <f t="shared" si="174"/>
        <v>0</v>
      </c>
      <c r="AC529" s="275">
        <f t="shared" si="174"/>
        <v>0</v>
      </c>
      <c r="AD529" s="275">
        <f t="shared" si="174"/>
        <v>0</v>
      </c>
      <c r="AE529" s="276">
        <f t="shared" si="161"/>
        <v>0</v>
      </c>
    </row>
    <row r="530" spans="1:31">
      <c r="A530" s="133">
        <f t="shared" si="162"/>
        <v>514</v>
      </c>
      <c r="B530" s="134">
        <f t="shared" si="163"/>
        <v>42</v>
      </c>
      <c r="C530" s="134">
        <f t="shared" si="164"/>
        <v>10</v>
      </c>
      <c r="D530" s="135">
        <f t="shared" ca="1" si="165"/>
        <v>61880</v>
      </c>
      <c r="E530" s="150">
        <f t="shared" si="175"/>
        <v>0</v>
      </c>
      <c r="F530" s="150" t="str">
        <f t="shared" si="176"/>
        <v>Y</v>
      </c>
      <c r="G530" s="136">
        <f t="shared" si="177"/>
        <v>0</v>
      </c>
      <c r="H530" s="148">
        <f t="shared" ref="H530:H593" si="181">IF(A530&lt;&gt;"", IF(B530&lt;Max_tax_free_term, IF(AND(C530=1, B530&lt;Max_tax_free_term), Annual_tax_free_Wdwl, 0), 0)+H529-I529, "")</f>
        <v>0</v>
      </c>
      <c r="I530" s="148">
        <f t="shared" si="166"/>
        <v>0</v>
      </c>
      <c r="J530" s="148">
        <f t="shared" ca="1" si="178"/>
        <v>0</v>
      </c>
      <c r="K530" s="148">
        <f t="shared" ca="1" si="167"/>
        <v>0</v>
      </c>
      <c r="L530" s="148">
        <f t="shared" si="168"/>
        <v>0</v>
      </c>
      <c r="M530" s="148">
        <f t="shared" si="179"/>
        <v>0</v>
      </c>
      <c r="N530" s="148">
        <f t="shared" ref="N530:N593" si="182">IF(A530="", "", AE530)</f>
        <v>0</v>
      </c>
      <c r="O530" s="148"/>
      <c r="P530" s="148"/>
      <c r="Q530" s="148">
        <f t="shared" si="169"/>
        <v>0</v>
      </c>
      <c r="R530" s="148">
        <f t="shared" si="170"/>
        <v>0</v>
      </c>
      <c r="S530" s="137" t="str">
        <f t="shared" si="180"/>
        <v>Y</v>
      </c>
      <c r="T530" s="275">
        <f t="shared" si="173"/>
        <v>0</v>
      </c>
      <c r="U530" s="275">
        <f t="shared" si="174"/>
        <v>0</v>
      </c>
      <c r="V530" s="275">
        <f t="shared" si="174"/>
        <v>0</v>
      </c>
      <c r="W530" s="275">
        <f t="shared" si="174"/>
        <v>0</v>
      </c>
      <c r="X530" s="275">
        <f t="shared" si="174"/>
        <v>0</v>
      </c>
      <c r="Y530" s="275">
        <f t="shared" si="174"/>
        <v>0</v>
      </c>
      <c r="Z530" s="275">
        <f t="shared" si="174"/>
        <v>0</v>
      </c>
      <c r="AA530" s="275">
        <f t="shared" si="174"/>
        <v>0</v>
      </c>
      <c r="AB530" s="275">
        <f t="shared" si="174"/>
        <v>0</v>
      </c>
      <c r="AC530" s="275">
        <f t="shared" si="174"/>
        <v>0</v>
      </c>
      <c r="AD530" s="275">
        <f t="shared" si="174"/>
        <v>0</v>
      </c>
      <c r="AE530" s="276">
        <f t="shared" ref="AE530:AE593" si="183">SUMPRODUCT(T530:AD530,T$9:AD$9)/100/12</f>
        <v>0</v>
      </c>
    </row>
    <row r="531" spans="1:31">
      <c r="A531" s="133">
        <f t="shared" ref="A531:A594" si="184">IF(A530&lt;$D$11, A530+1, "")</f>
        <v>515</v>
      </c>
      <c r="B531" s="134">
        <f t="shared" ref="B531:B594" si="185">IF(A531&lt;&gt;"", IF(C531=1, B530+1, B530), "")</f>
        <v>42</v>
      </c>
      <c r="C531" s="134">
        <f t="shared" ref="C531:C594" si="186">IF(A531&lt;&gt;"", IF(C530=12, 1, C530+1), "")</f>
        <v>11</v>
      </c>
      <c r="D531" s="135">
        <f t="shared" ref="D531:D594" ca="1" si="187">IF(A531&lt;&gt;"", DATE(YEAR(D530), MONTH(D530)+1, DAY(D530)), "")</f>
        <v>61910</v>
      </c>
      <c r="E531" s="150">
        <f t="shared" si="175"/>
        <v>0</v>
      </c>
      <c r="F531" s="150" t="str">
        <f t="shared" si="176"/>
        <v>Y</v>
      </c>
      <c r="G531" s="136">
        <f t="shared" si="177"/>
        <v>0</v>
      </c>
      <c r="H531" s="148">
        <f t="shared" si="181"/>
        <v>0</v>
      </c>
      <c r="I531" s="148">
        <f t="shared" ref="I531:I594" si="188">IF(A531&lt;&gt;"", MIN(E531, H531, Q531), "")</f>
        <v>0</v>
      </c>
      <c r="J531" s="148">
        <f t="shared" ca="1" si="178"/>
        <v>0</v>
      </c>
      <c r="K531" s="148">
        <f t="shared" ref="K531:K594" ca="1" si="189">IF(A531="", "", $I$12^(A531/12)*J531)</f>
        <v>0</v>
      </c>
      <c r="L531" s="148">
        <f t="shared" ref="L531:L594" si="190">IF(A531="", "", R530)</f>
        <v>0</v>
      </c>
      <c r="M531" s="148">
        <f t="shared" si="179"/>
        <v>0</v>
      </c>
      <c r="N531" s="148">
        <f t="shared" si="182"/>
        <v>0</v>
      </c>
      <c r="O531" s="148"/>
      <c r="P531" s="148"/>
      <c r="Q531" s="148">
        <f t="shared" ref="Q531:Q594" si="191">IF(A531 = "", 0, MAX(M531 - (SUM(N531:P531)), 0))</f>
        <v>0</v>
      </c>
      <c r="R531" s="148">
        <f t="shared" ref="R531:R594" si="192">IF(A531="", "", MAX(Q531-E531, 0))</f>
        <v>0</v>
      </c>
      <c r="S531" s="137" t="str">
        <f t="shared" si="180"/>
        <v>Y</v>
      </c>
      <c r="T531" s="275">
        <f t="shared" si="173"/>
        <v>0</v>
      </c>
      <c r="U531" s="275">
        <f t="shared" si="174"/>
        <v>0</v>
      </c>
      <c r="V531" s="275">
        <f t="shared" si="174"/>
        <v>0</v>
      </c>
      <c r="W531" s="275">
        <f t="shared" si="174"/>
        <v>0</v>
      </c>
      <c r="X531" s="275">
        <f t="shared" si="174"/>
        <v>0</v>
      </c>
      <c r="Y531" s="275">
        <f t="shared" si="174"/>
        <v>0</v>
      </c>
      <c r="Z531" s="275">
        <f t="shared" si="174"/>
        <v>0</v>
      </c>
      <c r="AA531" s="275">
        <f t="shared" si="174"/>
        <v>0</v>
      </c>
      <c r="AB531" s="275">
        <f t="shared" si="174"/>
        <v>0</v>
      </c>
      <c r="AC531" s="275">
        <f t="shared" si="174"/>
        <v>0</v>
      </c>
      <c r="AD531" s="275">
        <f t="shared" si="174"/>
        <v>0</v>
      </c>
      <c r="AE531" s="276">
        <f t="shared" si="183"/>
        <v>0</v>
      </c>
    </row>
    <row r="532" spans="1:31">
      <c r="A532" s="133">
        <f t="shared" si="184"/>
        <v>516</v>
      </c>
      <c r="B532" s="134">
        <f t="shared" si="185"/>
        <v>42</v>
      </c>
      <c r="C532" s="134">
        <f t="shared" si="186"/>
        <v>12</v>
      </c>
      <c r="D532" s="135">
        <f t="shared" ca="1" si="187"/>
        <v>61941</v>
      </c>
      <c r="E532" s="150">
        <f t="shared" si="175"/>
        <v>0</v>
      </c>
      <c r="F532" s="150" t="str">
        <f t="shared" si="176"/>
        <v>Y</v>
      </c>
      <c r="G532" s="136">
        <f t="shared" si="177"/>
        <v>0</v>
      </c>
      <c r="H532" s="148">
        <f t="shared" si="181"/>
        <v>0</v>
      </c>
      <c r="I532" s="148">
        <f t="shared" si="188"/>
        <v>0</v>
      </c>
      <c r="J532" s="148">
        <f t="shared" ca="1" si="178"/>
        <v>0</v>
      </c>
      <c r="K532" s="148">
        <f t="shared" ca="1" si="189"/>
        <v>0</v>
      </c>
      <c r="L532" s="148">
        <f t="shared" si="190"/>
        <v>0</v>
      </c>
      <c r="M532" s="148">
        <f t="shared" si="179"/>
        <v>0</v>
      </c>
      <c r="N532" s="148">
        <f t="shared" si="182"/>
        <v>0</v>
      </c>
      <c r="O532" s="148"/>
      <c r="P532" s="148"/>
      <c r="Q532" s="148">
        <f t="shared" si="191"/>
        <v>0</v>
      </c>
      <c r="R532" s="148">
        <f t="shared" si="192"/>
        <v>0</v>
      </c>
      <c r="S532" s="137" t="str">
        <f t="shared" si="180"/>
        <v>Y</v>
      </c>
      <c r="T532" s="275">
        <f t="shared" si="173"/>
        <v>0</v>
      </c>
      <c r="U532" s="275">
        <f t="shared" si="174"/>
        <v>0</v>
      </c>
      <c r="V532" s="275">
        <f t="shared" si="174"/>
        <v>0</v>
      </c>
      <c r="W532" s="275">
        <f t="shared" si="174"/>
        <v>0</v>
      </c>
      <c r="X532" s="275">
        <f t="shared" si="174"/>
        <v>0</v>
      </c>
      <c r="Y532" s="275">
        <f t="shared" si="174"/>
        <v>0</v>
      </c>
      <c r="Z532" s="275">
        <f t="shared" si="174"/>
        <v>0</v>
      </c>
      <c r="AA532" s="275">
        <f t="shared" si="174"/>
        <v>0</v>
      </c>
      <c r="AB532" s="275">
        <f t="shared" si="174"/>
        <v>0</v>
      </c>
      <c r="AC532" s="275">
        <f t="shared" si="174"/>
        <v>0</v>
      </c>
      <c r="AD532" s="275">
        <f t="shared" si="174"/>
        <v>0</v>
      </c>
      <c r="AE532" s="276">
        <f t="shared" si="183"/>
        <v>0</v>
      </c>
    </row>
    <row r="533" spans="1:31">
      <c r="A533" s="133">
        <f t="shared" si="184"/>
        <v>517</v>
      </c>
      <c r="B533" s="134">
        <f t="shared" si="185"/>
        <v>43</v>
      </c>
      <c r="C533" s="134">
        <f t="shared" si="186"/>
        <v>1</v>
      </c>
      <c r="D533" s="135">
        <f t="shared" ca="1" si="187"/>
        <v>61972</v>
      </c>
      <c r="E533" s="150">
        <f t="shared" si="175"/>
        <v>0</v>
      </c>
      <c r="F533" s="150" t="str">
        <f t="shared" si="176"/>
        <v>Y</v>
      </c>
      <c r="G533" s="136">
        <f t="shared" si="177"/>
        <v>0</v>
      </c>
      <c r="H533" s="148">
        <f t="shared" si="181"/>
        <v>0</v>
      </c>
      <c r="I533" s="148">
        <f t="shared" si="188"/>
        <v>0</v>
      </c>
      <c r="J533" s="148">
        <f t="shared" ca="1" si="178"/>
        <v>0</v>
      </c>
      <c r="K533" s="148">
        <f t="shared" ca="1" si="189"/>
        <v>0</v>
      </c>
      <c r="L533" s="148">
        <f t="shared" si="190"/>
        <v>0</v>
      </c>
      <c r="M533" s="148">
        <f t="shared" si="179"/>
        <v>0</v>
      </c>
      <c r="N533" s="148">
        <f t="shared" si="182"/>
        <v>0</v>
      </c>
      <c r="O533" s="148"/>
      <c r="P533" s="148"/>
      <c r="Q533" s="148">
        <f t="shared" si="191"/>
        <v>0</v>
      </c>
      <c r="R533" s="148">
        <f t="shared" si="192"/>
        <v>0</v>
      </c>
      <c r="S533" s="137" t="str">
        <f t="shared" si="180"/>
        <v>Y</v>
      </c>
      <c r="T533" s="275">
        <f t="shared" si="173"/>
        <v>0</v>
      </c>
      <c r="U533" s="275">
        <f t="shared" si="174"/>
        <v>0</v>
      </c>
      <c r="V533" s="275">
        <f t="shared" si="174"/>
        <v>0</v>
      </c>
      <c r="W533" s="275">
        <f t="shared" si="174"/>
        <v>0</v>
      </c>
      <c r="X533" s="275">
        <f t="shared" si="174"/>
        <v>0</v>
      </c>
      <c r="Y533" s="275">
        <f t="shared" si="174"/>
        <v>0</v>
      </c>
      <c r="Z533" s="275">
        <f t="shared" si="174"/>
        <v>0</v>
      </c>
      <c r="AA533" s="275">
        <f t="shared" si="174"/>
        <v>0</v>
      </c>
      <c r="AB533" s="275">
        <f t="shared" si="174"/>
        <v>0</v>
      </c>
      <c r="AC533" s="275">
        <f t="shared" si="174"/>
        <v>0</v>
      </c>
      <c r="AD533" s="275">
        <f t="shared" si="174"/>
        <v>0</v>
      </c>
      <c r="AE533" s="276">
        <f t="shared" si="183"/>
        <v>0</v>
      </c>
    </row>
    <row r="534" spans="1:31">
      <c r="A534" s="133">
        <f t="shared" si="184"/>
        <v>518</v>
      </c>
      <c r="B534" s="134">
        <f t="shared" si="185"/>
        <v>43</v>
      </c>
      <c r="C534" s="134">
        <f t="shared" si="186"/>
        <v>2</v>
      </c>
      <c r="D534" s="135">
        <f t="shared" ca="1" si="187"/>
        <v>62002</v>
      </c>
      <c r="E534" s="150">
        <f t="shared" si="175"/>
        <v>0</v>
      </c>
      <c r="F534" s="150" t="str">
        <f t="shared" si="176"/>
        <v>Y</v>
      </c>
      <c r="G534" s="136">
        <f t="shared" si="177"/>
        <v>0</v>
      </c>
      <c r="H534" s="148">
        <f t="shared" si="181"/>
        <v>0</v>
      </c>
      <c r="I534" s="148">
        <f t="shared" si="188"/>
        <v>0</v>
      </c>
      <c r="J534" s="148">
        <f t="shared" ca="1" si="178"/>
        <v>0</v>
      </c>
      <c r="K534" s="148">
        <f t="shared" ca="1" si="189"/>
        <v>0</v>
      </c>
      <c r="L534" s="148">
        <f t="shared" si="190"/>
        <v>0</v>
      </c>
      <c r="M534" s="148">
        <f t="shared" si="179"/>
        <v>0</v>
      </c>
      <c r="N534" s="148">
        <f t="shared" si="182"/>
        <v>0</v>
      </c>
      <c r="O534" s="148"/>
      <c r="P534" s="148"/>
      <c r="Q534" s="148">
        <f t="shared" si="191"/>
        <v>0</v>
      </c>
      <c r="R534" s="148">
        <f t="shared" si="192"/>
        <v>0</v>
      </c>
      <c r="S534" s="137" t="str">
        <f t="shared" si="180"/>
        <v>Y</v>
      </c>
      <c r="T534" s="275">
        <f t="shared" si="173"/>
        <v>0</v>
      </c>
      <c r="U534" s="275">
        <f t="shared" si="174"/>
        <v>0</v>
      </c>
      <c r="V534" s="275">
        <f t="shared" si="174"/>
        <v>0</v>
      </c>
      <c r="W534" s="275">
        <f t="shared" si="174"/>
        <v>0</v>
      </c>
      <c r="X534" s="275">
        <f t="shared" si="174"/>
        <v>0</v>
      </c>
      <c r="Y534" s="275">
        <f t="shared" si="174"/>
        <v>0</v>
      </c>
      <c r="Z534" s="275">
        <f t="shared" si="174"/>
        <v>0</v>
      </c>
      <c r="AA534" s="275">
        <f t="shared" si="174"/>
        <v>0</v>
      </c>
      <c r="AB534" s="275">
        <f t="shared" si="174"/>
        <v>0</v>
      </c>
      <c r="AC534" s="275">
        <f t="shared" si="174"/>
        <v>0</v>
      </c>
      <c r="AD534" s="275">
        <f t="shared" si="174"/>
        <v>0</v>
      </c>
      <c r="AE534" s="276">
        <f t="shared" si="183"/>
        <v>0</v>
      </c>
    </row>
    <row r="535" spans="1:31">
      <c r="A535" s="133">
        <f t="shared" si="184"/>
        <v>519</v>
      </c>
      <c r="B535" s="134">
        <f t="shared" si="185"/>
        <v>43</v>
      </c>
      <c r="C535" s="134">
        <f t="shared" si="186"/>
        <v>3</v>
      </c>
      <c r="D535" s="135">
        <f t="shared" ca="1" si="187"/>
        <v>62033</v>
      </c>
      <c r="E535" s="150">
        <f t="shared" si="175"/>
        <v>0</v>
      </c>
      <c r="F535" s="150" t="str">
        <f t="shared" si="176"/>
        <v>Y</v>
      </c>
      <c r="G535" s="136">
        <f t="shared" si="177"/>
        <v>0</v>
      </c>
      <c r="H535" s="148">
        <f t="shared" si="181"/>
        <v>0</v>
      </c>
      <c r="I535" s="148">
        <f t="shared" si="188"/>
        <v>0</v>
      </c>
      <c r="J535" s="148">
        <f t="shared" ca="1" si="178"/>
        <v>0</v>
      </c>
      <c r="K535" s="148">
        <f t="shared" ca="1" si="189"/>
        <v>0</v>
      </c>
      <c r="L535" s="148">
        <f t="shared" si="190"/>
        <v>0</v>
      </c>
      <c r="M535" s="148">
        <f t="shared" si="179"/>
        <v>0</v>
      </c>
      <c r="N535" s="148">
        <f t="shared" si="182"/>
        <v>0</v>
      </c>
      <c r="O535" s="148"/>
      <c r="P535" s="148"/>
      <c r="Q535" s="148">
        <f t="shared" si="191"/>
        <v>0</v>
      </c>
      <c r="R535" s="148">
        <f t="shared" si="192"/>
        <v>0</v>
      </c>
      <c r="S535" s="137" t="str">
        <f t="shared" si="180"/>
        <v>Y</v>
      </c>
      <c r="T535" s="275">
        <f t="shared" si="173"/>
        <v>0</v>
      </c>
      <c r="U535" s="275">
        <f t="shared" si="174"/>
        <v>0</v>
      </c>
      <c r="V535" s="275">
        <f t="shared" si="174"/>
        <v>0</v>
      </c>
      <c r="W535" s="275">
        <f t="shared" si="174"/>
        <v>0</v>
      </c>
      <c r="X535" s="275">
        <f t="shared" si="174"/>
        <v>0</v>
      </c>
      <c r="Y535" s="275">
        <f t="shared" si="174"/>
        <v>0</v>
      </c>
      <c r="Z535" s="275">
        <f t="shared" si="174"/>
        <v>0</v>
      </c>
      <c r="AA535" s="275">
        <f t="shared" si="174"/>
        <v>0</v>
      </c>
      <c r="AB535" s="275">
        <f t="shared" si="174"/>
        <v>0</v>
      </c>
      <c r="AC535" s="275">
        <f t="shared" si="174"/>
        <v>0</v>
      </c>
      <c r="AD535" s="275">
        <f t="shared" si="174"/>
        <v>0</v>
      </c>
      <c r="AE535" s="276">
        <f t="shared" si="183"/>
        <v>0</v>
      </c>
    </row>
    <row r="536" spans="1:31">
      <c r="A536" s="133">
        <f t="shared" si="184"/>
        <v>520</v>
      </c>
      <c r="B536" s="134">
        <f t="shared" si="185"/>
        <v>43</v>
      </c>
      <c r="C536" s="134">
        <f t="shared" si="186"/>
        <v>4</v>
      </c>
      <c r="D536" s="135">
        <f t="shared" ca="1" si="187"/>
        <v>62063</v>
      </c>
      <c r="E536" s="150">
        <f t="shared" si="175"/>
        <v>0</v>
      </c>
      <c r="F536" s="150" t="str">
        <f t="shared" si="176"/>
        <v>Y</v>
      </c>
      <c r="G536" s="136">
        <f t="shared" si="177"/>
        <v>0</v>
      </c>
      <c r="H536" s="148">
        <f t="shared" si="181"/>
        <v>0</v>
      </c>
      <c r="I536" s="148">
        <f t="shared" si="188"/>
        <v>0</v>
      </c>
      <c r="J536" s="148">
        <f t="shared" ca="1" si="178"/>
        <v>0</v>
      </c>
      <c r="K536" s="148">
        <f t="shared" ca="1" si="189"/>
        <v>0</v>
      </c>
      <c r="L536" s="148">
        <f t="shared" si="190"/>
        <v>0</v>
      </c>
      <c r="M536" s="148">
        <f t="shared" si="179"/>
        <v>0</v>
      </c>
      <c r="N536" s="148">
        <f t="shared" si="182"/>
        <v>0</v>
      </c>
      <c r="O536" s="148"/>
      <c r="P536" s="148"/>
      <c r="Q536" s="148">
        <f t="shared" si="191"/>
        <v>0</v>
      </c>
      <c r="R536" s="148">
        <f t="shared" si="192"/>
        <v>0</v>
      </c>
      <c r="S536" s="137" t="str">
        <f t="shared" si="180"/>
        <v>Y</v>
      </c>
      <c r="T536" s="275">
        <f t="shared" si="173"/>
        <v>0</v>
      </c>
      <c r="U536" s="275">
        <f t="shared" si="174"/>
        <v>0</v>
      </c>
      <c r="V536" s="275">
        <f t="shared" si="174"/>
        <v>0</v>
      </c>
      <c r="W536" s="275">
        <f t="shared" si="174"/>
        <v>0</v>
      </c>
      <c r="X536" s="275">
        <f t="shared" si="174"/>
        <v>0</v>
      </c>
      <c r="Y536" s="275">
        <f t="shared" si="174"/>
        <v>0</v>
      </c>
      <c r="Z536" s="275">
        <f t="shared" si="174"/>
        <v>0</v>
      </c>
      <c r="AA536" s="275">
        <f t="shared" si="174"/>
        <v>0</v>
      </c>
      <c r="AB536" s="275">
        <f t="shared" si="174"/>
        <v>0</v>
      </c>
      <c r="AC536" s="275">
        <f t="shared" si="174"/>
        <v>0</v>
      </c>
      <c r="AD536" s="275">
        <f t="shared" si="174"/>
        <v>0</v>
      </c>
      <c r="AE536" s="276">
        <f t="shared" si="183"/>
        <v>0</v>
      </c>
    </row>
    <row r="537" spans="1:31">
      <c r="A537" s="133">
        <f t="shared" si="184"/>
        <v>521</v>
      </c>
      <c r="B537" s="134">
        <f t="shared" si="185"/>
        <v>43</v>
      </c>
      <c r="C537" s="134">
        <f t="shared" si="186"/>
        <v>5</v>
      </c>
      <c r="D537" s="135">
        <f t="shared" ca="1" si="187"/>
        <v>62094</v>
      </c>
      <c r="E537" s="150">
        <f t="shared" si="175"/>
        <v>0</v>
      </c>
      <c r="F537" s="150" t="str">
        <f t="shared" si="176"/>
        <v>Y</v>
      </c>
      <c r="G537" s="136">
        <f t="shared" si="177"/>
        <v>0</v>
      </c>
      <c r="H537" s="148">
        <f t="shared" si="181"/>
        <v>0</v>
      </c>
      <c r="I537" s="148">
        <f t="shared" si="188"/>
        <v>0</v>
      </c>
      <c r="J537" s="148">
        <f t="shared" ca="1" si="178"/>
        <v>0</v>
      </c>
      <c r="K537" s="148">
        <f t="shared" ca="1" si="189"/>
        <v>0</v>
      </c>
      <c r="L537" s="148">
        <f t="shared" si="190"/>
        <v>0</v>
      </c>
      <c r="M537" s="148">
        <f t="shared" si="179"/>
        <v>0</v>
      </c>
      <c r="N537" s="148">
        <f t="shared" si="182"/>
        <v>0</v>
      </c>
      <c r="O537" s="148"/>
      <c r="P537" s="148"/>
      <c r="Q537" s="148">
        <f t="shared" si="191"/>
        <v>0</v>
      </c>
      <c r="R537" s="148">
        <f t="shared" si="192"/>
        <v>0</v>
      </c>
      <c r="S537" s="137" t="str">
        <f t="shared" si="180"/>
        <v>Y</v>
      </c>
      <c r="T537" s="275">
        <f t="shared" si="173"/>
        <v>0</v>
      </c>
      <c r="U537" s="275">
        <f t="shared" si="174"/>
        <v>0</v>
      </c>
      <c r="V537" s="275">
        <f t="shared" si="174"/>
        <v>0</v>
      </c>
      <c r="W537" s="275">
        <f t="shared" si="174"/>
        <v>0</v>
      </c>
      <c r="X537" s="275">
        <f t="shared" si="174"/>
        <v>0</v>
      </c>
      <c r="Y537" s="275">
        <f t="shared" si="174"/>
        <v>0</v>
      </c>
      <c r="Z537" s="275">
        <f t="shared" si="174"/>
        <v>0</v>
      </c>
      <c r="AA537" s="275">
        <f t="shared" si="174"/>
        <v>0</v>
      </c>
      <c r="AB537" s="275">
        <f t="shared" si="174"/>
        <v>0</v>
      </c>
      <c r="AC537" s="275">
        <f t="shared" si="174"/>
        <v>0</v>
      </c>
      <c r="AD537" s="275">
        <f t="shared" si="174"/>
        <v>0</v>
      </c>
      <c r="AE537" s="276">
        <f t="shared" si="183"/>
        <v>0</v>
      </c>
    </row>
    <row r="538" spans="1:31">
      <c r="A538" s="133">
        <f t="shared" si="184"/>
        <v>522</v>
      </c>
      <c r="B538" s="134">
        <f t="shared" si="185"/>
        <v>43</v>
      </c>
      <c r="C538" s="134">
        <f t="shared" si="186"/>
        <v>6</v>
      </c>
      <c r="D538" s="135">
        <f t="shared" ca="1" si="187"/>
        <v>62125</v>
      </c>
      <c r="E538" s="150">
        <f t="shared" si="175"/>
        <v>0</v>
      </c>
      <c r="F538" s="150" t="str">
        <f t="shared" si="176"/>
        <v>Y</v>
      </c>
      <c r="G538" s="136">
        <f t="shared" si="177"/>
        <v>0</v>
      </c>
      <c r="H538" s="148">
        <f t="shared" si="181"/>
        <v>0</v>
      </c>
      <c r="I538" s="148">
        <f t="shared" si="188"/>
        <v>0</v>
      </c>
      <c r="J538" s="148">
        <f t="shared" ca="1" si="178"/>
        <v>0</v>
      </c>
      <c r="K538" s="148">
        <f t="shared" ca="1" si="189"/>
        <v>0</v>
      </c>
      <c r="L538" s="148">
        <f t="shared" si="190"/>
        <v>0</v>
      </c>
      <c r="M538" s="148">
        <f t="shared" si="179"/>
        <v>0</v>
      </c>
      <c r="N538" s="148">
        <f t="shared" si="182"/>
        <v>0</v>
      </c>
      <c r="O538" s="148"/>
      <c r="P538" s="148"/>
      <c r="Q538" s="148">
        <f t="shared" si="191"/>
        <v>0</v>
      </c>
      <c r="R538" s="148">
        <f t="shared" si="192"/>
        <v>0</v>
      </c>
      <c r="S538" s="137" t="str">
        <f t="shared" si="180"/>
        <v>Y</v>
      </c>
      <c r="T538" s="275">
        <f t="shared" si="173"/>
        <v>0</v>
      </c>
      <c r="U538" s="275">
        <f t="shared" si="174"/>
        <v>0</v>
      </c>
      <c r="V538" s="275">
        <f t="shared" si="174"/>
        <v>0</v>
      </c>
      <c r="W538" s="275">
        <f t="shared" si="174"/>
        <v>0</v>
      </c>
      <c r="X538" s="275">
        <f t="shared" si="174"/>
        <v>0</v>
      </c>
      <c r="Y538" s="275">
        <f t="shared" si="174"/>
        <v>0</v>
      </c>
      <c r="Z538" s="275">
        <f t="shared" si="174"/>
        <v>0</v>
      </c>
      <c r="AA538" s="275">
        <f t="shared" si="174"/>
        <v>0</v>
      </c>
      <c r="AB538" s="275">
        <f t="shared" si="174"/>
        <v>0</v>
      </c>
      <c r="AC538" s="275">
        <f t="shared" si="174"/>
        <v>0</v>
      </c>
      <c r="AD538" s="275">
        <f t="shared" si="174"/>
        <v>0</v>
      </c>
      <c r="AE538" s="276">
        <f t="shared" si="183"/>
        <v>0</v>
      </c>
    </row>
    <row r="539" spans="1:31">
      <c r="A539" s="133">
        <f t="shared" si="184"/>
        <v>523</v>
      </c>
      <c r="B539" s="134">
        <f t="shared" si="185"/>
        <v>43</v>
      </c>
      <c r="C539" s="134">
        <f t="shared" si="186"/>
        <v>7</v>
      </c>
      <c r="D539" s="135">
        <f t="shared" ca="1" si="187"/>
        <v>62153</v>
      </c>
      <c r="E539" s="150">
        <f t="shared" si="175"/>
        <v>0</v>
      </c>
      <c r="F539" s="150" t="str">
        <f t="shared" si="176"/>
        <v>Y</v>
      </c>
      <c r="G539" s="136">
        <f t="shared" si="177"/>
        <v>0</v>
      </c>
      <c r="H539" s="148">
        <f t="shared" si="181"/>
        <v>0</v>
      </c>
      <c r="I539" s="148">
        <f t="shared" si="188"/>
        <v>0</v>
      </c>
      <c r="J539" s="148">
        <f t="shared" ca="1" si="178"/>
        <v>0</v>
      </c>
      <c r="K539" s="148">
        <f t="shared" ca="1" si="189"/>
        <v>0</v>
      </c>
      <c r="L539" s="148">
        <f t="shared" si="190"/>
        <v>0</v>
      </c>
      <c r="M539" s="148">
        <f t="shared" si="179"/>
        <v>0</v>
      </c>
      <c r="N539" s="148">
        <f t="shared" si="182"/>
        <v>0</v>
      </c>
      <c r="O539" s="148"/>
      <c r="P539" s="148"/>
      <c r="Q539" s="148">
        <f t="shared" si="191"/>
        <v>0</v>
      </c>
      <c r="R539" s="148">
        <f t="shared" si="192"/>
        <v>0</v>
      </c>
      <c r="S539" s="137" t="str">
        <f t="shared" si="180"/>
        <v>Y</v>
      </c>
      <c r="T539" s="275">
        <f t="shared" si="173"/>
        <v>0</v>
      </c>
      <c r="U539" s="275">
        <f t="shared" si="174"/>
        <v>0</v>
      </c>
      <c r="V539" s="275">
        <f t="shared" si="174"/>
        <v>0</v>
      </c>
      <c r="W539" s="275">
        <f t="shared" si="174"/>
        <v>0</v>
      </c>
      <c r="X539" s="275">
        <f t="shared" si="174"/>
        <v>0</v>
      </c>
      <c r="Y539" s="275">
        <f t="shared" si="174"/>
        <v>0</v>
      </c>
      <c r="Z539" s="275">
        <f t="shared" si="174"/>
        <v>0</v>
      </c>
      <c r="AA539" s="275">
        <f t="shared" si="174"/>
        <v>0</v>
      </c>
      <c r="AB539" s="275">
        <f t="shared" si="174"/>
        <v>0</v>
      </c>
      <c r="AC539" s="275">
        <f t="shared" si="174"/>
        <v>0</v>
      </c>
      <c r="AD539" s="275">
        <f t="shared" si="174"/>
        <v>0</v>
      </c>
      <c r="AE539" s="276">
        <f t="shared" si="183"/>
        <v>0</v>
      </c>
    </row>
    <row r="540" spans="1:31">
      <c r="A540" s="133">
        <f t="shared" si="184"/>
        <v>524</v>
      </c>
      <c r="B540" s="134">
        <f t="shared" si="185"/>
        <v>43</v>
      </c>
      <c r="C540" s="134">
        <f t="shared" si="186"/>
        <v>8</v>
      </c>
      <c r="D540" s="135">
        <f t="shared" ca="1" si="187"/>
        <v>62184</v>
      </c>
      <c r="E540" s="150">
        <f t="shared" si="175"/>
        <v>0</v>
      </c>
      <c r="F540" s="150" t="str">
        <f t="shared" si="176"/>
        <v>Y</v>
      </c>
      <c r="G540" s="136">
        <f t="shared" si="177"/>
        <v>0</v>
      </c>
      <c r="H540" s="148">
        <f t="shared" si="181"/>
        <v>0</v>
      </c>
      <c r="I540" s="148">
        <f t="shared" si="188"/>
        <v>0</v>
      </c>
      <c r="J540" s="148">
        <f t="shared" ca="1" si="178"/>
        <v>0</v>
      </c>
      <c r="K540" s="148">
        <f t="shared" ca="1" si="189"/>
        <v>0</v>
      </c>
      <c r="L540" s="148">
        <f t="shared" si="190"/>
        <v>0</v>
      </c>
      <c r="M540" s="148">
        <f t="shared" si="179"/>
        <v>0</v>
      </c>
      <c r="N540" s="148">
        <f t="shared" si="182"/>
        <v>0</v>
      </c>
      <c r="O540" s="148"/>
      <c r="P540" s="148"/>
      <c r="Q540" s="148">
        <f t="shared" si="191"/>
        <v>0</v>
      </c>
      <c r="R540" s="148">
        <f t="shared" si="192"/>
        <v>0</v>
      </c>
      <c r="S540" s="137" t="str">
        <f t="shared" si="180"/>
        <v>Y</v>
      </c>
      <c r="T540" s="275">
        <f t="shared" si="173"/>
        <v>0</v>
      </c>
      <c r="U540" s="275">
        <f t="shared" si="174"/>
        <v>0</v>
      </c>
      <c r="V540" s="275">
        <f t="shared" si="174"/>
        <v>0</v>
      </c>
      <c r="W540" s="275">
        <f t="shared" si="174"/>
        <v>0</v>
      </c>
      <c r="X540" s="275">
        <f t="shared" si="174"/>
        <v>0</v>
      </c>
      <c r="Y540" s="275">
        <f t="shared" si="174"/>
        <v>0</v>
      </c>
      <c r="Z540" s="275">
        <f t="shared" si="174"/>
        <v>0</v>
      </c>
      <c r="AA540" s="275">
        <f t="shared" si="174"/>
        <v>0</v>
      </c>
      <c r="AB540" s="275">
        <f t="shared" si="174"/>
        <v>0</v>
      </c>
      <c r="AC540" s="275">
        <f t="shared" si="174"/>
        <v>0</v>
      </c>
      <c r="AD540" s="275">
        <f t="shared" si="174"/>
        <v>0</v>
      </c>
      <c r="AE540" s="276">
        <f t="shared" si="183"/>
        <v>0</v>
      </c>
    </row>
    <row r="541" spans="1:31">
      <c r="A541" s="133">
        <f t="shared" si="184"/>
        <v>525</v>
      </c>
      <c r="B541" s="134">
        <f t="shared" si="185"/>
        <v>43</v>
      </c>
      <c r="C541" s="134">
        <f t="shared" si="186"/>
        <v>9</v>
      </c>
      <c r="D541" s="135">
        <f t="shared" ca="1" si="187"/>
        <v>62214</v>
      </c>
      <c r="E541" s="150">
        <f t="shared" si="175"/>
        <v>0</v>
      </c>
      <c r="F541" s="150" t="str">
        <f t="shared" si="176"/>
        <v>Y</v>
      </c>
      <c r="G541" s="136">
        <f t="shared" si="177"/>
        <v>0</v>
      </c>
      <c r="H541" s="148">
        <f t="shared" si="181"/>
        <v>0</v>
      </c>
      <c r="I541" s="148">
        <f t="shared" si="188"/>
        <v>0</v>
      </c>
      <c r="J541" s="148">
        <f t="shared" ca="1" si="178"/>
        <v>0</v>
      </c>
      <c r="K541" s="148">
        <f t="shared" ca="1" si="189"/>
        <v>0</v>
      </c>
      <c r="L541" s="148">
        <f t="shared" si="190"/>
        <v>0</v>
      </c>
      <c r="M541" s="148">
        <f t="shared" si="179"/>
        <v>0</v>
      </c>
      <c r="N541" s="148">
        <f t="shared" si="182"/>
        <v>0</v>
      </c>
      <c r="O541" s="148"/>
      <c r="P541" s="148"/>
      <c r="Q541" s="148">
        <f t="shared" si="191"/>
        <v>0</v>
      </c>
      <c r="R541" s="148">
        <f t="shared" si="192"/>
        <v>0</v>
      </c>
      <c r="S541" s="137" t="str">
        <f t="shared" si="180"/>
        <v>Y</v>
      </c>
      <c r="T541" s="275">
        <f t="shared" si="173"/>
        <v>0</v>
      </c>
      <c r="U541" s="275">
        <f t="shared" si="174"/>
        <v>0</v>
      </c>
      <c r="V541" s="275">
        <f t="shared" si="174"/>
        <v>0</v>
      </c>
      <c r="W541" s="275">
        <f t="shared" si="174"/>
        <v>0</v>
      </c>
      <c r="X541" s="275">
        <f t="shared" si="174"/>
        <v>0</v>
      </c>
      <c r="Y541" s="275">
        <f t="shared" si="174"/>
        <v>0</v>
      </c>
      <c r="Z541" s="275">
        <f t="shared" si="174"/>
        <v>0</v>
      </c>
      <c r="AA541" s="275">
        <f t="shared" si="174"/>
        <v>0</v>
      </c>
      <c r="AB541" s="275">
        <f t="shared" si="174"/>
        <v>0</v>
      </c>
      <c r="AC541" s="275">
        <f t="shared" si="174"/>
        <v>0</v>
      </c>
      <c r="AD541" s="275">
        <f t="shared" si="174"/>
        <v>0</v>
      </c>
      <c r="AE541" s="276">
        <f t="shared" si="183"/>
        <v>0</v>
      </c>
    </row>
    <row r="542" spans="1:31">
      <c r="A542" s="133">
        <f t="shared" si="184"/>
        <v>526</v>
      </c>
      <c r="B542" s="134">
        <f t="shared" si="185"/>
        <v>43</v>
      </c>
      <c r="C542" s="134">
        <f t="shared" si="186"/>
        <v>10</v>
      </c>
      <c r="D542" s="135">
        <f t="shared" ca="1" si="187"/>
        <v>62245</v>
      </c>
      <c r="E542" s="150">
        <f t="shared" si="175"/>
        <v>0</v>
      </c>
      <c r="F542" s="150" t="str">
        <f t="shared" si="176"/>
        <v>Y</v>
      </c>
      <c r="G542" s="136">
        <f t="shared" si="177"/>
        <v>0</v>
      </c>
      <c r="H542" s="148">
        <f t="shared" si="181"/>
        <v>0</v>
      </c>
      <c r="I542" s="148">
        <f t="shared" si="188"/>
        <v>0</v>
      </c>
      <c r="J542" s="148">
        <f t="shared" ca="1" si="178"/>
        <v>0</v>
      </c>
      <c r="K542" s="148">
        <f t="shared" ca="1" si="189"/>
        <v>0</v>
      </c>
      <c r="L542" s="148">
        <f t="shared" si="190"/>
        <v>0</v>
      </c>
      <c r="M542" s="148">
        <f t="shared" si="179"/>
        <v>0</v>
      </c>
      <c r="N542" s="148">
        <f t="shared" si="182"/>
        <v>0</v>
      </c>
      <c r="O542" s="148"/>
      <c r="P542" s="148"/>
      <c r="Q542" s="148">
        <f t="shared" si="191"/>
        <v>0</v>
      </c>
      <c r="R542" s="148">
        <f t="shared" si="192"/>
        <v>0</v>
      </c>
      <c r="S542" s="137" t="str">
        <f t="shared" si="180"/>
        <v>Y</v>
      </c>
      <c r="T542" s="275">
        <f t="shared" si="173"/>
        <v>0</v>
      </c>
      <c r="U542" s="275">
        <f t="shared" si="174"/>
        <v>0</v>
      </c>
      <c r="V542" s="275">
        <f t="shared" si="174"/>
        <v>0</v>
      </c>
      <c r="W542" s="275">
        <f t="shared" si="174"/>
        <v>0</v>
      </c>
      <c r="X542" s="275">
        <f t="shared" si="174"/>
        <v>0</v>
      </c>
      <c r="Y542" s="275">
        <f t="shared" si="174"/>
        <v>0</v>
      </c>
      <c r="Z542" s="275">
        <f t="shared" si="174"/>
        <v>0</v>
      </c>
      <c r="AA542" s="275">
        <f t="shared" si="174"/>
        <v>0</v>
      </c>
      <c r="AB542" s="275">
        <f t="shared" si="174"/>
        <v>0</v>
      </c>
      <c r="AC542" s="275">
        <f t="shared" si="174"/>
        <v>0</v>
      </c>
      <c r="AD542" s="275">
        <f t="shared" si="174"/>
        <v>0</v>
      </c>
      <c r="AE542" s="276">
        <f t="shared" si="183"/>
        <v>0</v>
      </c>
    </row>
    <row r="543" spans="1:31">
      <c r="A543" s="133">
        <f t="shared" si="184"/>
        <v>527</v>
      </c>
      <c r="B543" s="134">
        <f t="shared" si="185"/>
        <v>43</v>
      </c>
      <c r="C543" s="134">
        <f t="shared" si="186"/>
        <v>11</v>
      </c>
      <c r="D543" s="135">
        <f t="shared" ca="1" si="187"/>
        <v>62275</v>
      </c>
      <c r="E543" s="150">
        <f t="shared" si="175"/>
        <v>0</v>
      </c>
      <c r="F543" s="150" t="str">
        <f t="shared" si="176"/>
        <v>Y</v>
      </c>
      <c r="G543" s="136">
        <f t="shared" si="177"/>
        <v>0</v>
      </c>
      <c r="H543" s="148">
        <f t="shared" si="181"/>
        <v>0</v>
      </c>
      <c r="I543" s="148">
        <f t="shared" si="188"/>
        <v>0</v>
      </c>
      <c r="J543" s="148">
        <f t="shared" ca="1" si="178"/>
        <v>0</v>
      </c>
      <c r="K543" s="148">
        <f t="shared" ca="1" si="189"/>
        <v>0</v>
      </c>
      <c r="L543" s="148">
        <f t="shared" si="190"/>
        <v>0</v>
      </c>
      <c r="M543" s="148">
        <f t="shared" si="179"/>
        <v>0</v>
      </c>
      <c r="N543" s="148">
        <f t="shared" si="182"/>
        <v>0</v>
      </c>
      <c r="O543" s="148"/>
      <c r="P543" s="148"/>
      <c r="Q543" s="148">
        <f t="shared" si="191"/>
        <v>0</v>
      </c>
      <c r="R543" s="148">
        <f t="shared" si="192"/>
        <v>0</v>
      </c>
      <c r="S543" s="137" t="str">
        <f t="shared" si="180"/>
        <v>Y</v>
      </c>
      <c r="T543" s="275">
        <f t="shared" si="173"/>
        <v>0</v>
      </c>
      <c r="U543" s="275">
        <f t="shared" si="174"/>
        <v>0</v>
      </c>
      <c r="V543" s="275">
        <f t="shared" si="174"/>
        <v>0</v>
      </c>
      <c r="W543" s="275">
        <f t="shared" si="174"/>
        <v>0</v>
      </c>
      <c r="X543" s="275">
        <f t="shared" si="174"/>
        <v>0</v>
      </c>
      <c r="Y543" s="275">
        <f t="shared" si="174"/>
        <v>0</v>
      </c>
      <c r="Z543" s="275">
        <f t="shared" si="174"/>
        <v>0</v>
      </c>
      <c r="AA543" s="275">
        <f t="shared" si="174"/>
        <v>0</v>
      </c>
      <c r="AB543" s="275">
        <f t="shared" si="174"/>
        <v>0</v>
      </c>
      <c r="AC543" s="275">
        <f t="shared" si="174"/>
        <v>0</v>
      </c>
      <c r="AD543" s="275">
        <f t="shared" si="174"/>
        <v>0</v>
      </c>
      <c r="AE543" s="276">
        <f t="shared" si="183"/>
        <v>0</v>
      </c>
    </row>
    <row r="544" spans="1:31">
      <c r="A544" s="133">
        <f t="shared" si="184"/>
        <v>528</v>
      </c>
      <c r="B544" s="134">
        <f t="shared" si="185"/>
        <v>43</v>
      </c>
      <c r="C544" s="134">
        <f t="shared" si="186"/>
        <v>12</v>
      </c>
      <c r="D544" s="135">
        <f t="shared" ca="1" si="187"/>
        <v>62306</v>
      </c>
      <c r="E544" s="150">
        <f t="shared" si="175"/>
        <v>0</v>
      </c>
      <c r="F544" s="150" t="str">
        <f t="shared" si="176"/>
        <v>Y</v>
      </c>
      <c r="G544" s="136">
        <f t="shared" si="177"/>
        <v>0</v>
      </c>
      <c r="H544" s="148">
        <f t="shared" si="181"/>
        <v>0</v>
      </c>
      <c r="I544" s="148">
        <f t="shared" si="188"/>
        <v>0</v>
      </c>
      <c r="J544" s="148">
        <f t="shared" ca="1" si="178"/>
        <v>0</v>
      </c>
      <c r="K544" s="148">
        <f t="shared" ca="1" si="189"/>
        <v>0</v>
      </c>
      <c r="L544" s="148">
        <f t="shared" si="190"/>
        <v>0</v>
      </c>
      <c r="M544" s="148">
        <f t="shared" si="179"/>
        <v>0</v>
      </c>
      <c r="N544" s="148">
        <f t="shared" si="182"/>
        <v>0</v>
      </c>
      <c r="O544" s="148"/>
      <c r="P544" s="148"/>
      <c r="Q544" s="148">
        <f t="shared" si="191"/>
        <v>0</v>
      </c>
      <c r="R544" s="148">
        <f t="shared" si="192"/>
        <v>0</v>
      </c>
      <c r="S544" s="137" t="str">
        <f t="shared" si="180"/>
        <v>Y</v>
      </c>
      <c r="T544" s="275">
        <f t="shared" si="173"/>
        <v>0</v>
      </c>
      <c r="U544" s="275">
        <f t="shared" si="174"/>
        <v>0</v>
      </c>
      <c r="V544" s="275">
        <f t="shared" si="174"/>
        <v>0</v>
      </c>
      <c r="W544" s="275">
        <f t="shared" si="174"/>
        <v>0</v>
      </c>
      <c r="X544" s="275">
        <f t="shared" si="174"/>
        <v>0</v>
      </c>
      <c r="Y544" s="275">
        <f t="shared" si="174"/>
        <v>0</v>
      </c>
      <c r="Z544" s="275">
        <f t="shared" si="174"/>
        <v>0</v>
      </c>
      <c r="AA544" s="275">
        <f t="shared" si="174"/>
        <v>0</v>
      </c>
      <c r="AB544" s="275">
        <f t="shared" si="174"/>
        <v>0</v>
      </c>
      <c r="AC544" s="275">
        <f t="shared" si="174"/>
        <v>0</v>
      </c>
      <c r="AD544" s="275">
        <f t="shared" si="174"/>
        <v>0</v>
      </c>
      <c r="AE544" s="276">
        <f t="shared" si="183"/>
        <v>0</v>
      </c>
    </row>
    <row r="545" spans="1:31">
      <c r="A545" s="133">
        <f t="shared" si="184"/>
        <v>529</v>
      </c>
      <c r="B545" s="134">
        <f t="shared" si="185"/>
        <v>44</v>
      </c>
      <c r="C545" s="134">
        <f t="shared" si="186"/>
        <v>1</v>
      </c>
      <c r="D545" s="135">
        <f t="shared" ca="1" si="187"/>
        <v>62337</v>
      </c>
      <c r="E545" s="150">
        <f t="shared" si="175"/>
        <v>0</v>
      </c>
      <c r="F545" s="150" t="str">
        <f t="shared" si="176"/>
        <v>Y</v>
      </c>
      <c r="G545" s="136">
        <f t="shared" si="177"/>
        <v>0</v>
      </c>
      <c r="H545" s="148">
        <f t="shared" si="181"/>
        <v>0</v>
      </c>
      <c r="I545" s="148">
        <f t="shared" si="188"/>
        <v>0</v>
      </c>
      <c r="J545" s="148">
        <f t="shared" ca="1" si="178"/>
        <v>0</v>
      </c>
      <c r="K545" s="148">
        <f t="shared" ca="1" si="189"/>
        <v>0</v>
      </c>
      <c r="L545" s="148">
        <f t="shared" si="190"/>
        <v>0</v>
      </c>
      <c r="M545" s="148">
        <f t="shared" si="179"/>
        <v>0</v>
      </c>
      <c r="N545" s="148">
        <f t="shared" si="182"/>
        <v>0</v>
      </c>
      <c r="O545" s="148"/>
      <c r="P545" s="148"/>
      <c r="Q545" s="148">
        <f t="shared" si="191"/>
        <v>0</v>
      </c>
      <c r="R545" s="148">
        <f t="shared" si="192"/>
        <v>0</v>
      </c>
      <c r="S545" s="137" t="str">
        <f t="shared" si="180"/>
        <v>Y</v>
      </c>
      <c r="T545" s="275">
        <f t="shared" si="173"/>
        <v>0</v>
      </c>
      <c r="U545" s="275">
        <f t="shared" si="174"/>
        <v>0</v>
      </c>
      <c r="V545" s="275">
        <f t="shared" si="174"/>
        <v>0</v>
      </c>
      <c r="W545" s="275">
        <f t="shared" si="174"/>
        <v>0</v>
      </c>
      <c r="X545" s="275">
        <f t="shared" si="174"/>
        <v>0</v>
      </c>
      <c r="Y545" s="275">
        <f t="shared" si="174"/>
        <v>0</v>
      </c>
      <c r="Z545" s="275">
        <f t="shared" si="174"/>
        <v>0</v>
      </c>
      <c r="AA545" s="275">
        <f t="shared" si="174"/>
        <v>0</v>
      </c>
      <c r="AB545" s="275">
        <f t="shared" si="174"/>
        <v>0</v>
      </c>
      <c r="AC545" s="275">
        <f t="shared" si="174"/>
        <v>0</v>
      </c>
      <c r="AD545" s="275">
        <f t="shared" si="174"/>
        <v>0</v>
      </c>
      <c r="AE545" s="276">
        <f t="shared" si="183"/>
        <v>0</v>
      </c>
    </row>
    <row r="546" spans="1:31">
      <c r="A546" s="133">
        <f t="shared" si="184"/>
        <v>530</v>
      </c>
      <c r="B546" s="134">
        <f t="shared" si="185"/>
        <v>44</v>
      </c>
      <c r="C546" s="134">
        <f t="shared" si="186"/>
        <v>2</v>
      </c>
      <c r="D546" s="135">
        <f t="shared" ca="1" si="187"/>
        <v>62367</v>
      </c>
      <c r="E546" s="150">
        <f t="shared" si="175"/>
        <v>0</v>
      </c>
      <c r="F546" s="150" t="str">
        <f t="shared" si="176"/>
        <v>Y</v>
      </c>
      <c r="G546" s="136">
        <f t="shared" si="177"/>
        <v>0</v>
      </c>
      <c r="H546" s="148">
        <f t="shared" si="181"/>
        <v>0</v>
      </c>
      <c r="I546" s="148">
        <f t="shared" si="188"/>
        <v>0</v>
      </c>
      <c r="J546" s="148">
        <f t="shared" ca="1" si="178"/>
        <v>0</v>
      </c>
      <c r="K546" s="148">
        <f t="shared" ca="1" si="189"/>
        <v>0</v>
      </c>
      <c r="L546" s="148">
        <f t="shared" si="190"/>
        <v>0</v>
      </c>
      <c r="M546" s="148">
        <f t="shared" si="179"/>
        <v>0</v>
      </c>
      <c r="N546" s="148">
        <f t="shared" si="182"/>
        <v>0</v>
      </c>
      <c r="O546" s="148"/>
      <c r="P546" s="148"/>
      <c r="Q546" s="148">
        <f t="shared" si="191"/>
        <v>0</v>
      </c>
      <c r="R546" s="148">
        <f t="shared" si="192"/>
        <v>0</v>
      </c>
      <c r="S546" s="137" t="str">
        <f t="shared" si="180"/>
        <v>Y</v>
      </c>
      <c r="T546" s="275">
        <f t="shared" si="173"/>
        <v>0</v>
      </c>
      <c r="U546" s="275">
        <f t="shared" si="174"/>
        <v>0</v>
      </c>
      <c r="V546" s="275">
        <f t="shared" si="174"/>
        <v>0</v>
      </c>
      <c r="W546" s="275">
        <f t="shared" si="174"/>
        <v>0</v>
      </c>
      <c r="X546" s="275">
        <f t="shared" si="174"/>
        <v>0</v>
      </c>
      <c r="Y546" s="275">
        <f t="shared" si="174"/>
        <v>0</v>
      </c>
      <c r="Z546" s="275">
        <f t="shared" si="174"/>
        <v>0</v>
      </c>
      <c r="AA546" s="275">
        <f t="shared" si="174"/>
        <v>0</v>
      </c>
      <c r="AB546" s="275">
        <f t="shared" si="174"/>
        <v>0</v>
      </c>
      <c r="AC546" s="275">
        <f t="shared" si="174"/>
        <v>0</v>
      </c>
      <c r="AD546" s="275">
        <f t="shared" si="174"/>
        <v>0</v>
      </c>
      <c r="AE546" s="276">
        <f t="shared" si="183"/>
        <v>0</v>
      </c>
    </row>
    <row r="547" spans="1:31">
      <c r="A547" s="133">
        <f t="shared" si="184"/>
        <v>531</v>
      </c>
      <c r="B547" s="134">
        <f t="shared" si="185"/>
        <v>44</v>
      </c>
      <c r="C547" s="134">
        <f t="shared" si="186"/>
        <v>3</v>
      </c>
      <c r="D547" s="135">
        <f t="shared" ca="1" si="187"/>
        <v>62398</v>
      </c>
      <c r="E547" s="150">
        <f t="shared" si="175"/>
        <v>0</v>
      </c>
      <c r="F547" s="150" t="str">
        <f t="shared" si="176"/>
        <v>Y</v>
      </c>
      <c r="G547" s="136">
        <f t="shared" si="177"/>
        <v>0</v>
      </c>
      <c r="H547" s="148">
        <f t="shared" si="181"/>
        <v>0</v>
      </c>
      <c r="I547" s="148">
        <f t="shared" si="188"/>
        <v>0</v>
      </c>
      <c r="J547" s="148">
        <f t="shared" ca="1" si="178"/>
        <v>0</v>
      </c>
      <c r="K547" s="148">
        <f t="shared" ca="1" si="189"/>
        <v>0</v>
      </c>
      <c r="L547" s="148">
        <f t="shared" si="190"/>
        <v>0</v>
      </c>
      <c r="M547" s="148">
        <f t="shared" si="179"/>
        <v>0</v>
      </c>
      <c r="N547" s="148">
        <f t="shared" si="182"/>
        <v>0</v>
      </c>
      <c r="O547" s="148"/>
      <c r="P547" s="148"/>
      <c r="Q547" s="148">
        <f t="shared" si="191"/>
        <v>0</v>
      </c>
      <c r="R547" s="148">
        <f t="shared" si="192"/>
        <v>0</v>
      </c>
      <c r="S547" s="137" t="str">
        <f t="shared" si="180"/>
        <v>Y</v>
      </c>
      <c r="T547" s="275">
        <f t="shared" si="173"/>
        <v>0</v>
      </c>
      <c r="U547" s="275">
        <f t="shared" si="174"/>
        <v>0</v>
      </c>
      <c r="V547" s="275">
        <f t="shared" si="174"/>
        <v>0</v>
      </c>
      <c r="W547" s="275">
        <f t="shared" si="174"/>
        <v>0</v>
      </c>
      <c r="X547" s="275">
        <f t="shared" si="174"/>
        <v>0</v>
      </c>
      <c r="Y547" s="275">
        <f t="shared" si="174"/>
        <v>0</v>
      </c>
      <c r="Z547" s="275">
        <f t="shared" si="174"/>
        <v>0</v>
      </c>
      <c r="AA547" s="275">
        <f t="shared" si="174"/>
        <v>0</v>
      </c>
      <c r="AB547" s="275">
        <f t="shared" si="174"/>
        <v>0</v>
      </c>
      <c r="AC547" s="275">
        <f t="shared" si="174"/>
        <v>0</v>
      </c>
      <c r="AD547" s="275">
        <f t="shared" si="174"/>
        <v>0</v>
      </c>
      <c r="AE547" s="276">
        <f t="shared" si="183"/>
        <v>0</v>
      </c>
    </row>
    <row r="548" spans="1:31">
      <c r="A548" s="133">
        <f t="shared" si="184"/>
        <v>532</v>
      </c>
      <c r="B548" s="134">
        <f t="shared" si="185"/>
        <v>44</v>
      </c>
      <c r="C548" s="134">
        <f t="shared" si="186"/>
        <v>4</v>
      </c>
      <c r="D548" s="135">
        <f t="shared" ca="1" si="187"/>
        <v>62428</v>
      </c>
      <c r="E548" s="150">
        <f t="shared" si="175"/>
        <v>0</v>
      </c>
      <c r="F548" s="150" t="str">
        <f t="shared" si="176"/>
        <v>Y</v>
      </c>
      <c r="G548" s="136">
        <f t="shared" si="177"/>
        <v>0</v>
      </c>
      <c r="H548" s="148">
        <f t="shared" si="181"/>
        <v>0</v>
      </c>
      <c r="I548" s="148">
        <f t="shared" si="188"/>
        <v>0</v>
      </c>
      <c r="J548" s="148">
        <f t="shared" ca="1" si="178"/>
        <v>0</v>
      </c>
      <c r="K548" s="148">
        <f t="shared" ca="1" si="189"/>
        <v>0</v>
      </c>
      <c r="L548" s="148">
        <f t="shared" si="190"/>
        <v>0</v>
      </c>
      <c r="M548" s="148">
        <f t="shared" si="179"/>
        <v>0</v>
      </c>
      <c r="N548" s="148">
        <f t="shared" si="182"/>
        <v>0</v>
      </c>
      <c r="O548" s="148"/>
      <c r="P548" s="148"/>
      <c r="Q548" s="148">
        <f t="shared" si="191"/>
        <v>0</v>
      </c>
      <c r="R548" s="148">
        <f t="shared" si="192"/>
        <v>0</v>
      </c>
      <c r="S548" s="137" t="str">
        <f t="shared" si="180"/>
        <v>Y</v>
      </c>
      <c r="T548" s="275">
        <f t="shared" si="173"/>
        <v>0</v>
      </c>
      <c r="U548" s="275">
        <f t="shared" si="174"/>
        <v>0</v>
      </c>
      <c r="V548" s="275">
        <f t="shared" si="174"/>
        <v>0</v>
      </c>
      <c r="W548" s="275">
        <f t="shared" si="174"/>
        <v>0</v>
      </c>
      <c r="X548" s="275">
        <f t="shared" si="174"/>
        <v>0</v>
      </c>
      <c r="Y548" s="275">
        <f t="shared" si="174"/>
        <v>0</v>
      </c>
      <c r="Z548" s="275">
        <f t="shared" si="174"/>
        <v>0</v>
      </c>
      <c r="AA548" s="275">
        <f t="shared" si="174"/>
        <v>0</v>
      </c>
      <c r="AB548" s="275">
        <f t="shared" si="174"/>
        <v>0</v>
      </c>
      <c r="AC548" s="275">
        <f t="shared" si="174"/>
        <v>0</v>
      </c>
      <c r="AD548" s="275">
        <f t="shared" si="174"/>
        <v>0</v>
      </c>
      <c r="AE548" s="276">
        <f t="shared" si="183"/>
        <v>0</v>
      </c>
    </row>
    <row r="549" spans="1:31">
      <c r="A549" s="133">
        <f t="shared" si="184"/>
        <v>533</v>
      </c>
      <c r="B549" s="134">
        <f t="shared" si="185"/>
        <v>44</v>
      </c>
      <c r="C549" s="134">
        <f t="shared" si="186"/>
        <v>5</v>
      </c>
      <c r="D549" s="135">
        <f t="shared" ca="1" si="187"/>
        <v>62459</v>
      </c>
      <c r="E549" s="150">
        <f t="shared" si="175"/>
        <v>0</v>
      </c>
      <c r="F549" s="150" t="str">
        <f t="shared" si="176"/>
        <v>Y</v>
      </c>
      <c r="G549" s="136">
        <f t="shared" si="177"/>
        <v>0</v>
      </c>
      <c r="H549" s="148">
        <f t="shared" si="181"/>
        <v>0</v>
      </c>
      <c r="I549" s="148">
        <f t="shared" si="188"/>
        <v>0</v>
      </c>
      <c r="J549" s="148">
        <f t="shared" ca="1" si="178"/>
        <v>0</v>
      </c>
      <c r="K549" s="148">
        <f t="shared" ca="1" si="189"/>
        <v>0</v>
      </c>
      <c r="L549" s="148">
        <f t="shared" si="190"/>
        <v>0</v>
      </c>
      <c r="M549" s="148">
        <f t="shared" si="179"/>
        <v>0</v>
      </c>
      <c r="N549" s="148">
        <f t="shared" si="182"/>
        <v>0</v>
      </c>
      <c r="O549" s="148"/>
      <c r="P549" s="148"/>
      <c r="Q549" s="148">
        <f t="shared" si="191"/>
        <v>0</v>
      </c>
      <c r="R549" s="148">
        <f t="shared" si="192"/>
        <v>0</v>
      </c>
      <c r="S549" s="137" t="str">
        <f t="shared" si="180"/>
        <v>Y</v>
      </c>
      <c r="T549" s="275">
        <f t="shared" si="173"/>
        <v>0</v>
      </c>
      <c r="U549" s="275">
        <f t="shared" si="174"/>
        <v>0</v>
      </c>
      <c r="V549" s="275">
        <f t="shared" si="174"/>
        <v>0</v>
      </c>
      <c r="W549" s="275">
        <f t="shared" si="174"/>
        <v>0</v>
      </c>
      <c r="X549" s="275">
        <f t="shared" si="174"/>
        <v>0</v>
      </c>
      <c r="Y549" s="275">
        <f t="shared" si="174"/>
        <v>0</v>
      </c>
      <c r="Z549" s="275">
        <f t="shared" si="174"/>
        <v>0</v>
      </c>
      <c r="AA549" s="275">
        <f t="shared" si="174"/>
        <v>0</v>
      </c>
      <c r="AB549" s="275">
        <f t="shared" si="174"/>
        <v>0</v>
      </c>
      <c r="AC549" s="275">
        <f t="shared" si="174"/>
        <v>0</v>
      </c>
      <c r="AD549" s="275">
        <f t="shared" si="174"/>
        <v>0</v>
      </c>
      <c r="AE549" s="276">
        <f t="shared" si="183"/>
        <v>0</v>
      </c>
    </row>
    <row r="550" spans="1:31">
      <c r="A550" s="133">
        <f t="shared" si="184"/>
        <v>534</v>
      </c>
      <c r="B550" s="134">
        <f t="shared" si="185"/>
        <v>44</v>
      </c>
      <c r="C550" s="134">
        <f t="shared" si="186"/>
        <v>6</v>
      </c>
      <c r="D550" s="135">
        <f t="shared" ca="1" si="187"/>
        <v>62490</v>
      </c>
      <c r="E550" s="150">
        <f t="shared" si="175"/>
        <v>0</v>
      </c>
      <c r="F550" s="150" t="str">
        <f t="shared" si="176"/>
        <v>Y</v>
      </c>
      <c r="G550" s="136">
        <f t="shared" si="177"/>
        <v>0</v>
      </c>
      <c r="H550" s="148">
        <f t="shared" si="181"/>
        <v>0</v>
      </c>
      <c r="I550" s="148">
        <f t="shared" si="188"/>
        <v>0</v>
      </c>
      <c r="J550" s="148">
        <f t="shared" ca="1" si="178"/>
        <v>0</v>
      </c>
      <c r="K550" s="148">
        <f t="shared" ca="1" si="189"/>
        <v>0</v>
      </c>
      <c r="L550" s="148">
        <f t="shared" si="190"/>
        <v>0</v>
      </c>
      <c r="M550" s="148">
        <f t="shared" si="179"/>
        <v>0</v>
      </c>
      <c r="N550" s="148">
        <f t="shared" si="182"/>
        <v>0</v>
      </c>
      <c r="O550" s="148"/>
      <c r="P550" s="148"/>
      <c r="Q550" s="148">
        <f t="shared" si="191"/>
        <v>0</v>
      </c>
      <c r="R550" s="148">
        <f t="shared" si="192"/>
        <v>0</v>
      </c>
      <c r="S550" s="137" t="str">
        <f t="shared" si="180"/>
        <v>Y</v>
      </c>
      <c r="T550" s="275">
        <f t="shared" si="173"/>
        <v>0</v>
      </c>
      <c r="U550" s="275">
        <f t="shared" si="174"/>
        <v>0</v>
      </c>
      <c r="V550" s="275">
        <f t="shared" si="174"/>
        <v>0</v>
      </c>
      <c r="W550" s="275">
        <f t="shared" si="174"/>
        <v>0</v>
      </c>
      <c r="X550" s="275">
        <f t="shared" si="174"/>
        <v>0</v>
      </c>
      <c r="Y550" s="275">
        <f t="shared" si="174"/>
        <v>0</v>
      </c>
      <c r="Z550" s="275">
        <f t="shared" si="174"/>
        <v>0</v>
      </c>
      <c r="AA550" s="275">
        <f t="shared" si="174"/>
        <v>0</v>
      </c>
      <c r="AB550" s="275">
        <f t="shared" si="174"/>
        <v>0</v>
      </c>
      <c r="AC550" s="275">
        <f t="shared" si="174"/>
        <v>0</v>
      </c>
      <c r="AD550" s="275">
        <f t="shared" si="174"/>
        <v>0</v>
      </c>
      <c r="AE550" s="276">
        <f t="shared" si="183"/>
        <v>0</v>
      </c>
    </row>
    <row r="551" spans="1:31">
      <c r="A551" s="133">
        <f t="shared" si="184"/>
        <v>535</v>
      </c>
      <c r="B551" s="134">
        <f t="shared" si="185"/>
        <v>44</v>
      </c>
      <c r="C551" s="134">
        <f t="shared" si="186"/>
        <v>7</v>
      </c>
      <c r="D551" s="135">
        <f t="shared" ca="1" si="187"/>
        <v>62518</v>
      </c>
      <c r="E551" s="150">
        <f t="shared" si="175"/>
        <v>0</v>
      </c>
      <c r="F551" s="150" t="str">
        <f t="shared" si="176"/>
        <v>Y</v>
      </c>
      <c r="G551" s="136">
        <f t="shared" si="177"/>
        <v>0</v>
      </c>
      <c r="H551" s="148">
        <f t="shared" si="181"/>
        <v>0</v>
      </c>
      <c r="I551" s="148">
        <f t="shared" si="188"/>
        <v>0</v>
      </c>
      <c r="J551" s="148">
        <f t="shared" ca="1" si="178"/>
        <v>0</v>
      </c>
      <c r="K551" s="148">
        <f t="shared" ca="1" si="189"/>
        <v>0</v>
      </c>
      <c r="L551" s="148">
        <f t="shared" si="190"/>
        <v>0</v>
      </c>
      <c r="M551" s="148">
        <f t="shared" si="179"/>
        <v>0</v>
      </c>
      <c r="N551" s="148">
        <f t="shared" si="182"/>
        <v>0</v>
      </c>
      <c r="O551" s="148"/>
      <c r="P551" s="148"/>
      <c r="Q551" s="148">
        <f t="shared" si="191"/>
        <v>0</v>
      </c>
      <c r="R551" s="148">
        <f t="shared" si="192"/>
        <v>0</v>
      </c>
      <c r="S551" s="137" t="str">
        <f t="shared" si="180"/>
        <v>Y</v>
      </c>
      <c r="T551" s="275">
        <f t="shared" si="173"/>
        <v>0</v>
      </c>
      <c r="U551" s="275">
        <f t="shared" si="174"/>
        <v>0</v>
      </c>
      <c r="V551" s="275">
        <f t="shared" si="174"/>
        <v>0</v>
      </c>
      <c r="W551" s="275">
        <f t="shared" si="174"/>
        <v>0</v>
      </c>
      <c r="X551" s="275">
        <f t="shared" si="174"/>
        <v>0</v>
      </c>
      <c r="Y551" s="275">
        <f t="shared" si="174"/>
        <v>0</v>
      </c>
      <c r="Z551" s="275">
        <f t="shared" si="174"/>
        <v>0</v>
      </c>
      <c r="AA551" s="275">
        <f t="shared" si="174"/>
        <v>0</v>
      </c>
      <c r="AB551" s="275">
        <f t="shared" si="174"/>
        <v>0</v>
      </c>
      <c r="AC551" s="275">
        <f t="shared" si="174"/>
        <v>0</v>
      </c>
      <c r="AD551" s="275">
        <f t="shared" si="174"/>
        <v>0</v>
      </c>
      <c r="AE551" s="276">
        <f t="shared" si="183"/>
        <v>0</v>
      </c>
    </row>
    <row r="552" spans="1:31">
      <c r="A552" s="133">
        <f t="shared" si="184"/>
        <v>536</v>
      </c>
      <c r="B552" s="134">
        <f t="shared" si="185"/>
        <v>44</v>
      </c>
      <c r="C552" s="134">
        <f t="shared" si="186"/>
        <v>8</v>
      </c>
      <c r="D552" s="135">
        <f t="shared" ca="1" si="187"/>
        <v>62549</v>
      </c>
      <c r="E552" s="150">
        <f t="shared" si="175"/>
        <v>0</v>
      </c>
      <c r="F552" s="150" t="str">
        <f t="shared" si="176"/>
        <v>Y</v>
      </c>
      <c r="G552" s="136">
        <f t="shared" si="177"/>
        <v>0</v>
      </c>
      <c r="H552" s="148">
        <f t="shared" si="181"/>
        <v>0</v>
      </c>
      <c r="I552" s="148">
        <f t="shared" si="188"/>
        <v>0</v>
      </c>
      <c r="J552" s="148">
        <f t="shared" ca="1" si="178"/>
        <v>0</v>
      </c>
      <c r="K552" s="148">
        <f t="shared" ca="1" si="189"/>
        <v>0</v>
      </c>
      <c r="L552" s="148">
        <f t="shared" si="190"/>
        <v>0</v>
      </c>
      <c r="M552" s="148">
        <f t="shared" si="179"/>
        <v>0</v>
      </c>
      <c r="N552" s="148">
        <f t="shared" si="182"/>
        <v>0</v>
      </c>
      <c r="O552" s="148"/>
      <c r="P552" s="148"/>
      <c r="Q552" s="148">
        <f t="shared" si="191"/>
        <v>0</v>
      </c>
      <c r="R552" s="148">
        <f t="shared" si="192"/>
        <v>0</v>
      </c>
      <c r="S552" s="137" t="str">
        <f t="shared" si="180"/>
        <v>Y</v>
      </c>
      <c r="T552" s="275">
        <f t="shared" si="173"/>
        <v>0</v>
      </c>
      <c r="U552" s="275">
        <f t="shared" si="174"/>
        <v>0</v>
      </c>
      <c r="V552" s="275">
        <f t="shared" si="174"/>
        <v>0</v>
      </c>
      <c r="W552" s="275">
        <f t="shared" si="174"/>
        <v>0</v>
      </c>
      <c r="X552" s="275">
        <f t="shared" si="174"/>
        <v>0</v>
      </c>
      <c r="Y552" s="275">
        <f t="shared" si="174"/>
        <v>0</v>
      </c>
      <c r="Z552" s="275">
        <f t="shared" si="174"/>
        <v>0</v>
      </c>
      <c r="AA552" s="275">
        <f t="shared" si="174"/>
        <v>0</v>
      </c>
      <c r="AB552" s="275">
        <f t="shared" si="174"/>
        <v>0</v>
      </c>
      <c r="AC552" s="275">
        <f t="shared" si="174"/>
        <v>0</v>
      </c>
      <c r="AD552" s="275">
        <f t="shared" si="174"/>
        <v>0</v>
      </c>
      <c r="AE552" s="276">
        <f t="shared" si="183"/>
        <v>0</v>
      </c>
    </row>
    <row r="553" spans="1:31">
      <c r="A553" s="133">
        <f t="shared" si="184"/>
        <v>537</v>
      </c>
      <c r="B553" s="134">
        <f t="shared" si="185"/>
        <v>44</v>
      </c>
      <c r="C553" s="134">
        <f t="shared" si="186"/>
        <v>9</v>
      </c>
      <c r="D553" s="135">
        <f t="shared" ca="1" si="187"/>
        <v>62579</v>
      </c>
      <c r="E553" s="150">
        <f t="shared" si="175"/>
        <v>0</v>
      </c>
      <c r="F553" s="150" t="str">
        <f t="shared" si="176"/>
        <v>Y</v>
      </c>
      <c r="G553" s="136">
        <f t="shared" si="177"/>
        <v>0</v>
      </c>
      <c r="H553" s="148">
        <f t="shared" si="181"/>
        <v>0</v>
      </c>
      <c r="I553" s="148">
        <f t="shared" si="188"/>
        <v>0</v>
      </c>
      <c r="J553" s="148">
        <f t="shared" ca="1" si="178"/>
        <v>0</v>
      </c>
      <c r="K553" s="148">
        <f t="shared" ca="1" si="189"/>
        <v>0</v>
      </c>
      <c r="L553" s="148">
        <f t="shared" si="190"/>
        <v>0</v>
      </c>
      <c r="M553" s="148">
        <f t="shared" si="179"/>
        <v>0</v>
      </c>
      <c r="N553" s="148">
        <f t="shared" si="182"/>
        <v>0</v>
      </c>
      <c r="O553" s="148"/>
      <c r="P553" s="148"/>
      <c r="Q553" s="148">
        <f t="shared" si="191"/>
        <v>0</v>
      </c>
      <c r="R553" s="148">
        <f t="shared" si="192"/>
        <v>0</v>
      </c>
      <c r="S553" s="137" t="str">
        <f t="shared" si="180"/>
        <v>Y</v>
      </c>
      <c r="T553" s="275">
        <f t="shared" si="173"/>
        <v>0</v>
      </c>
      <c r="U553" s="275">
        <f t="shared" si="174"/>
        <v>0</v>
      </c>
      <c r="V553" s="275">
        <f t="shared" si="174"/>
        <v>0</v>
      </c>
      <c r="W553" s="275">
        <f t="shared" si="174"/>
        <v>0</v>
      </c>
      <c r="X553" s="275">
        <f t="shared" si="174"/>
        <v>0</v>
      </c>
      <c r="Y553" s="275">
        <f t="shared" si="174"/>
        <v>0</v>
      </c>
      <c r="Z553" s="275">
        <f t="shared" si="174"/>
        <v>0</v>
      </c>
      <c r="AA553" s="275">
        <f t="shared" ref="U553:AD579" si="193">MAX(0,MIN(MAX(0,$M553),AA$7)-AA$6)</f>
        <v>0</v>
      </c>
      <c r="AB553" s="275">
        <f t="shared" si="193"/>
        <v>0</v>
      </c>
      <c r="AC553" s="275">
        <f t="shared" si="193"/>
        <v>0</v>
      </c>
      <c r="AD553" s="275">
        <f t="shared" si="193"/>
        <v>0</v>
      </c>
      <c r="AE553" s="276">
        <f t="shared" si="183"/>
        <v>0</v>
      </c>
    </row>
    <row r="554" spans="1:31">
      <c r="A554" s="133">
        <f t="shared" si="184"/>
        <v>538</v>
      </c>
      <c r="B554" s="134">
        <f t="shared" si="185"/>
        <v>44</v>
      </c>
      <c r="C554" s="134">
        <f t="shared" si="186"/>
        <v>10</v>
      </c>
      <c r="D554" s="135">
        <f t="shared" ca="1" si="187"/>
        <v>62610</v>
      </c>
      <c r="E554" s="150">
        <f t="shared" si="175"/>
        <v>0</v>
      </c>
      <c r="F554" s="150" t="str">
        <f t="shared" si="176"/>
        <v>Y</v>
      </c>
      <c r="G554" s="136">
        <f t="shared" si="177"/>
        <v>0</v>
      </c>
      <c r="H554" s="148">
        <f t="shared" si="181"/>
        <v>0</v>
      </c>
      <c r="I554" s="148">
        <f t="shared" si="188"/>
        <v>0</v>
      </c>
      <c r="J554" s="148">
        <f t="shared" ca="1" si="178"/>
        <v>0</v>
      </c>
      <c r="K554" s="148">
        <f t="shared" ca="1" si="189"/>
        <v>0</v>
      </c>
      <c r="L554" s="148">
        <f t="shared" si="190"/>
        <v>0</v>
      </c>
      <c r="M554" s="148">
        <f t="shared" si="179"/>
        <v>0</v>
      </c>
      <c r="N554" s="148">
        <f t="shared" si="182"/>
        <v>0</v>
      </c>
      <c r="O554" s="148"/>
      <c r="P554" s="148"/>
      <c r="Q554" s="148">
        <f t="shared" si="191"/>
        <v>0</v>
      </c>
      <c r="R554" s="148">
        <f t="shared" si="192"/>
        <v>0</v>
      </c>
      <c r="S554" s="137" t="str">
        <f t="shared" si="180"/>
        <v>Y</v>
      </c>
      <c r="T554" s="275">
        <f t="shared" si="173"/>
        <v>0</v>
      </c>
      <c r="U554" s="275">
        <f t="shared" si="193"/>
        <v>0</v>
      </c>
      <c r="V554" s="275">
        <f t="shared" si="193"/>
        <v>0</v>
      </c>
      <c r="W554" s="275">
        <f t="shared" si="193"/>
        <v>0</v>
      </c>
      <c r="X554" s="275">
        <f t="shared" si="193"/>
        <v>0</v>
      </c>
      <c r="Y554" s="275">
        <f t="shared" si="193"/>
        <v>0</v>
      </c>
      <c r="Z554" s="275">
        <f t="shared" si="193"/>
        <v>0</v>
      </c>
      <c r="AA554" s="275">
        <f t="shared" si="193"/>
        <v>0</v>
      </c>
      <c r="AB554" s="275">
        <f t="shared" si="193"/>
        <v>0</v>
      </c>
      <c r="AC554" s="275">
        <f t="shared" si="193"/>
        <v>0</v>
      </c>
      <c r="AD554" s="275">
        <f t="shared" si="193"/>
        <v>0</v>
      </c>
      <c r="AE554" s="276">
        <f t="shared" si="183"/>
        <v>0</v>
      </c>
    </row>
    <row r="555" spans="1:31">
      <c r="A555" s="133">
        <f t="shared" si="184"/>
        <v>539</v>
      </c>
      <c r="B555" s="134">
        <f t="shared" si="185"/>
        <v>44</v>
      </c>
      <c r="C555" s="134">
        <f t="shared" si="186"/>
        <v>11</v>
      </c>
      <c r="D555" s="135">
        <f t="shared" ca="1" si="187"/>
        <v>62640</v>
      </c>
      <c r="E555" s="150">
        <f t="shared" si="175"/>
        <v>0</v>
      </c>
      <c r="F555" s="150" t="str">
        <f t="shared" si="176"/>
        <v>Y</v>
      </c>
      <c r="G555" s="136">
        <f t="shared" si="177"/>
        <v>0</v>
      </c>
      <c r="H555" s="148">
        <f t="shared" si="181"/>
        <v>0</v>
      </c>
      <c r="I555" s="148">
        <f t="shared" si="188"/>
        <v>0</v>
      </c>
      <c r="J555" s="148">
        <f t="shared" ca="1" si="178"/>
        <v>0</v>
      </c>
      <c r="K555" s="148">
        <f t="shared" ca="1" si="189"/>
        <v>0</v>
      </c>
      <c r="L555" s="148">
        <f t="shared" si="190"/>
        <v>0</v>
      </c>
      <c r="M555" s="148">
        <f t="shared" si="179"/>
        <v>0</v>
      </c>
      <c r="N555" s="148">
        <f t="shared" si="182"/>
        <v>0</v>
      </c>
      <c r="O555" s="148"/>
      <c r="P555" s="148"/>
      <c r="Q555" s="148">
        <f t="shared" si="191"/>
        <v>0</v>
      </c>
      <c r="R555" s="148">
        <f t="shared" si="192"/>
        <v>0</v>
      </c>
      <c r="S555" s="137" t="str">
        <f t="shared" si="180"/>
        <v>Y</v>
      </c>
      <c r="T555" s="275">
        <f t="shared" si="173"/>
        <v>0</v>
      </c>
      <c r="U555" s="275">
        <f t="shared" si="193"/>
        <v>0</v>
      </c>
      <c r="V555" s="275">
        <f t="shared" si="193"/>
        <v>0</v>
      </c>
      <c r="W555" s="275">
        <f t="shared" si="193"/>
        <v>0</v>
      </c>
      <c r="X555" s="275">
        <f t="shared" si="193"/>
        <v>0</v>
      </c>
      <c r="Y555" s="275">
        <f t="shared" si="193"/>
        <v>0</v>
      </c>
      <c r="Z555" s="275">
        <f t="shared" si="193"/>
        <v>0</v>
      </c>
      <c r="AA555" s="275">
        <f t="shared" si="193"/>
        <v>0</v>
      </c>
      <c r="AB555" s="275">
        <f t="shared" si="193"/>
        <v>0</v>
      </c>
      <c r="AC555" s="275">
        <f t="shared" si="193"/>
        <v>0</v>
      </c>
      <c r="AD555" s="275">
        <f t="shared" si="193"/>
        <v>0</v>
      </c>
      <c r="AE555" s="276">
        <f t="shared" si="183"/>
        <v>0</v>
      </c>
    </row>
    <row r="556" spans="1:31">
      <c r="A556" s="133">
        <f t="shared" si="184"/>
        <v>540</v>
      </c>
      <c r="B556" s="134">
        <f t="shared" si="185"/>
        <v>44</v>
      </c>
      <c r="C556" s="134">
        <f t="shared" si="186"/>
        <v>12</v>
      </c>
      <c r="D556" s="135">
        <f t="shared" ca="1" si="187"/>
        <v>62671</v>
      </c>
      <c r="E556" s="150">
        <f t="shared" si="175"/>
        <v>0</v>
      </c>
      <c r="F556" s="150" t="str">
        <f t="shared" si="176"/>
        <v>Y</v>
      </c>
      <c r="G556" s="136">
        <f t="shared" si="177"/>
        <v>0</v>
      </c>
      <c r="H556" s="148">
        <f t="shared" si="181"/>
        <v>0</v>
      </c>
      <c r="I556" s="148">
        <f t="shared" si="188"/>
        <v>0</v>
      </c>
      <c r="J556" s="148">
        <f t="shared" ca="1" si="178"/>
        <v>0</v>
      </c>
      <c r="K556" s="148">
        <f t="shared" ca="1" si="189"/>
        <v>0</v>
      </c>
      <c r="L556" s="148">
        <f t="shared" si="190"/>
        <v>0</v>
      </c>
      <c r="M556" s="148">
        <f t="shared" si="179"/>
        <v>0</v>
      </c>
      <c r="N556" s="148">
        <f t="shared" si="182"/>
        <v>0</v>
      </c>
      <c r="O556" s="148"/>
      <c r="P556" s="148"/>
      <c r="Q556" s="148">
        <f t="shared" si="191"/>
        <v>0</v>
      </c>
      <c r="R556" s="148">
        <f t="shared" si="192"/>
        <v>0</v>
      </c>
      <c r="S556" s="137" t="str">
        <f t="shared" si="180"/>
        <v>Y</v>
      </c>
      <c r="T556" s="275">
        <f t="shared" si="173"/>
        <v>0</v>
      </c>
      <c r="U556" s="275">
        <f t="shared" si="193"/>
        <v>0</v>
      </c>
      <c r="V556" s="275">
        <f t="shared" si="193"/>
        <v>0</v>
      </c>
      <c r="W556" s="275">
        <f t="shared" si="193"/>
        <v>0</v>
      </c>
      <c r="X556" s="275">
        <f t="shared" si="193"/>
        <v>0</v>
      </c>
      <c r="Y556" s="275">
        <f t="shared" si="193"/>
        <v>0</v>
      </c>
      <c r="Z556" s="275">
        <f t="shared" si="193"/>
        <v>0</v>
      </c>
      <c r="AA556" s="275">
        <f t="shared" si="193"/>
        <v>0</v>
      </c>
      <c r="AB556" s="275">
        <f t="shared" si="193"/>
        <v>0</v>
      </c>
      <c r="AC556" s="275">
        <f t="shared" si="193"/>
        <v>0</v>
      </c>
      <c r="AD556" s="275">
        <f t="shared" si="193"/>
        <v>0</v>
      </c>
      <c r="AE556" s="276">
        <f t="shared" si="183"/>
        <v>0</v>
      </c>
    </row>
    <row r="557" spans="1:31">
      <c r="A557" s="133">
        <f t="shared" si="184"/>
        <v>541</v>
      </c>
      <c r="B557" s="134">
        <f t="shared" si="185"/>
        <v>45</v>
      </c>
      <c r="C557" s="134">
        <f t="shared" si="186"/>
        <v>1</v>
      </c>
      <c r="D557" s="135">
        <f t="shared" ca="1" si="187"/>
        <v>62702</v>
      </c>
      <c r="E557" s="150">
        <f t="shared" si="175"/>
        <v>0</v>
      </c>
      <c r="F557" s="150" t="str">
        <f t="shared" si="176"/>
        <v>Y</v>
      </c>
      <c r="G557" s="136">
        <f t="shared" si="177"/>
        <v>0</v>
      </c>
      <c r="H557" s="148">
        <f t="shared" si="181"/>
        <v>0</v>
      </c>
      <c r="I557" s="148">
        <f t="shared" si="188"/>
        <v>0</v>
      </c>
      <c r="J557" s="148">
        <f t="shared" ca="1" si="178"/>
        <v>0</v>
      </c>
      <c r="K557" s="148">
        <f t="shared" ca="1" si="189"/>
        <v>0</v>
      </c>
      <c r="L557" s="148">
        <f t="shared" si="190"/>
        <v>0</v>
      </c>
      <c r="M557" s="148">
        <f t="shared" si="179"/>
        <v>0</v>
      </c>
      <c r="N557" s="148">
        <f t="shared" si="182"/>
        <v>0</v>
      </c>
      <c r="O557" s="148"/>
      <c r="P557" s="148"/>
      <c r="Q557" s="148">
        <f t="shared" si="191"/>
        <v>0</v>
      </c>
      <c r="R557" s="148">
        <f t="shared" si="192"/>
        <v>0</v>
      </c>
      <c r="S557" s="137" t="str">
        <f t="shared" si="180"/>
        <v>Y</v>
      </c>
      <c r="T557" s="275">
        <f t="shared" si="173"/>
        <v>0</v>
      </c>
      <c r="U557" s="275">
        <f t="shared" si="193"/>
        <v>0</v>
      </c>
      <c r="V557" s="275">
        <f t="shared" si="193"/>
        <v>0</v>
      </c>
      <c r="W557" s="275">
        <f t="shared" si="193"/>
        <v>0</v>
      </c>
      <c r="X557" s="275">
        <f t="shared" si="193"/>
        <v>0</v>
      </c>
      <c r="Y557" s="275">
        <f t="shared" si="193"/>
        <v>0</v>
      </c>
      <c r="Z557" s="275">
        <f t="shared" si="193"/>
        <v>0</v>
      </c>
      <c r="AA557" s="275">
        <f t="shared" si="193"/>
        <v>0</v>
      </c>
      <c r="AB557" s="275">
        <f t="shared" si="193"/>
        <v>0</v>
      </c>
      <c r="AC557" s="275">
        <f t="shared" si="193"/>
        <v>0</v>
      </c>
      <c r="AD557" s="275">
        <f t="shared" si="193"/>
        <v>0</v>
      </c>
      <c r="AE557" s="276">
        <f t="shared" si="183"/>
        <v>0</v>
      </c>
    </row>
    <row r="558" spans="1:31">
      <c r="A558" s="133">
        <f t="shared" si="184"/>
        <v>542</v>
      </c>
      <c r="B558" s="134">
        <f t="shared" si="185"/>
        <v>45</v>
      </c>
      <c r="C558" s="134">
        <f t="shared" si="186"/>
        <v>2</v>
      </c>
      <c r="D558" s="135">
        <f t="shared" ca="1" si="187"/>
        <v>62732</v>
      </c>
      <c r="E558" s="150">
        <f t="shared" si="175"/>
        <v>0</v>
      </c>
      <c r="F558" s="150" t="str">
        <f t="shared" si="176"/>
        <v>Y</v>
      </c>
      <c r="G558" s="136">
        <f t="shared" si="177"/>
        <v>0</v>
      </c>
      <c r="H558" s="148">
        <f t="shared" si="181"/>
        <v>0</v>
      </c>
      <c r="I558" s="148">
        <f t="shared" si="188"/>
        <v>0</v>
      </c>
      <c r="J558" s="148">
        <f t="shared" ca="1" si="178"/>
        <v>0</v>
      </c>
      <c r="K558" s="148">
        <f t="shared" ca="1" si="189"/>
        <v>0</v>
      </c>
      <c r="L558" s="148">
        <f t="shared" si="190"/>
        <v>0</v>
      </c>
      <c r="M558" s="148">
        <f t="shared" si="179"/>
        <v>0</v>
      </c>
      <c r="N558" s="148">
        <f t="shared" si="182"/>
        <v>0</v>
      </c>
      <c r="O558" s="148"/>
      <c r="P558" s="148"/>
      <c r="Q558" s="148">
        <f t="shared" si="191"/>
        <v>0</v>
      </c>
      <c r="R558" s="148">
        <f t="shared" si="192"/>
        <v>0</v>
      </c>
      <c r="S558" s="137" t="str">
        <f t="shared" si="180"/>
        <v>Y</v>
      </c>
      <c r="T558" s="275">
        <f t="shared" si="173"/>
        <v>0</v>
      </c>
      <c r="U558" s="275">
        <f t="shared" si="193"/>
        <v>0</v>
      </c>
      <c r="V558" s="275">
        <f t="shared" si="193"/>
        <v>0</v>
      </c>
      <c r="W558" s="275">
        <f t="shared" si="193"/>
        <v>0</v>
      </c>
      <c r="X558" s="275">
        <f t="shared" si="193"/>
        <v>0</v>
      </c>
      <c r="Y558" s="275">
        <f t="shared" si="193"/>
        <v>0</v>
      </c>
      <c r="Z558" s="275">
        <f t="shared" si="193"/>
        <v>0</v>
      </c>
      <c r="AA558" s="275">
        <f t="shared" si="193"/>
        <v>0</v>
      </c>
      <c r="AB558" s="275">
        <f t="shared" si="193"/>
        <v>0</v>
      </c>
      <c r="AC558" s="275">
        <f t="shared" si="193"/>
        <v>0</v>
      </c>
      <c r="AD558" s="275">
        <f t="shared" si="193"/>
        <v>0</v>
      </c>
      <c r="AE558" s="276">
        <f t="shared" si="183"/>
        <v>0</v>
      </c>
    </row>
    <row r="559" spans="1:31">
      <c r="A559" s="133">
        <f t="shared" si="184"/>
        <v>543</v>
      </c>
      <c r="B559" s="134">
        <f t="shared" si="185"/>
        <v>45</v>
      </c>
      <c r="C559" s="134">
        <f t="shared" si="186"/>
        <v>3</v>
      </c>
      <c r="D559" s="135">
        <f t="shared" ca="1" si="187"/>
        <v>62763</v>
      </c>
      <c r="E559" s="150">
        <f t="shared" si="175"/>
        <v>0</v>
      </c>
      <c r="F559" s="150" t="str">
        <f t="shared" si="176"/>
        <v>Y</v>
      </c>
      <c r="G559" s="136">
        <f t="shared" si="177"/>
        <v>0</v>
      </c>
      <c r="H559" s="148">
        <f t="shared" si="181"/>
        <v>0</v>
      </c>
      <c r="I559" s="148">
        <f t="shared" si="188"/>
        <v>0</v>
      </c>
      <c r="J559" s="148">
        <f t="shared" ca="1" si="178"/>
        <v>0</v>
      </c>
      <c r="K559" s="148">
        <f t="shared" ca="1" si="189"/>
        <v>0</v>
      </c>
      <c r="L559" s="148">
        <f t="shared" si="190"/>
        <v>0</v>
      </c>
      <c r="M559" s="148">
        <f t="shared" si="179"/>
        <v>0</v>
      </c>
      <c r="N559" s="148">
        <f t="shared" si="182"/>
        <v>0</v>
      </c>
      <c r="O559" s="148"/>
      <c r="P559" s="148"/>
      <c r="Q559" s="148">
        <f t="shared" si="191"/>
        <v>0</v>
      </c>
      <c r="R559" s="148">
        <f t="shared" si="192"/>
        <v>0</v>
      </c>
      <c r="S559" s="137" t="str">
        <f t="shared" si="180"/>
        <v>Y</v>
      </c>
      <c r="T559" s="275">
        <f t="shared" si="173"/>
        <v>0</v>
      </c>
      <c r="U559" s="275">
        <f t="shared" si="193"/>
        <v>0</v>
      </c>
      <c r="V559" s="275">
        <f t="shared" si="193"/>
        <v>0</v>
      </c>
      <c r="W559" s="275">
        <f t="shared" si="193"/>
        <v>0</v>
      </c>
      <c r="X559" s="275">
        <f t="shared" si="193"/>
        <v>0</v>
      </c>
      <c r="Y559" s="275">
        <f t="shared" si="193"/>
        <v>0</v>
      </c>
      <c r="Z559" s="275">
        <f t="shared" si="193"/>
        <v>0</v>
      </c>
      <c r="AA559" s="275">
        <f t="shared" si="193"/>
        <v>0</v>
      </c>
      <c r="AB559" s="275">
        <f t="shared" si="193"/>
        <v>0</v>
      </c>
      <c r="AC559" s="275">
        <f t="shared" si="193"/>
        <v>0</v>
      </c>
      <c r="AD559" s="275">
        <f t="shared" si="193"/>
        <v>0</v>
      </c>
      <c r="AE559" s="276">
        <f t="shared" si="183"/>
        <v>0</v>
      </c>
    </row>
    <row r="560" spans="1:31">
      <c r="A560" s="133">
        <f t="shared" si="184"/>
        <v>544</v>
      </c>
      <c r="B560" s="134">
        <f t="shared" si="185"/>
        <v>45</v>
      </c>
      <c r="C560" s="134">
        <f t="shared" si="186"/>
        <v>4</v>
      </c>
      <c r="D560" s="135">
        <f t="shared" ca="1" si="187"/>
        <v>62793</v>
      </c>
      <c r="E560" s="150">
        <f t="shared" si="175"/>
        <v>0</v>
      </c>
      <c r="F560" s="150" t="str">
        <f t="shared" si="176"/>
        <v>Y</v>
      </c>
      <c r="G560" s="136">
        <f t="shared" si="177"/>
        <v>0</v>
      </c>
      <c r="H560" s="148">
        <f t="shared" si="181"/>
        <v>0</v>
      </c>
      <c r="I560" s="148">
        <f t="shared" si="188"/>
        <v>0</v>
      </c>
      <c r="J560" s="148">
        <f t="shared" ca="1" si="178"/>
        <v>0</v>
      </c>
      <c r="K560" s="148">
        <f t="shared" ca="1" si="189"/>
        <v>0</v>
      </c>
      <c r="L560" s="148">
        <f t="shared" si="190"/>
        <v>0</v>
      </c>
      <c r="M560" s="148">
        <f t="shared" si="179"/>
        <v>0</v>
      </c>
      <c r="N560" s="148">
        <f t="shared" si="182"/>
        <v>0</v>
      </c>
      <c r="O560" s="148"/>
      <c r="P560" s="148"/>
      <c r="Q560" s="148">
        <f t="shared" si="191"/>
        <v>0</v>
      </c>
      <c r="R560" s="148">
        <f t="shared" si="192"/>
        <v>0</v>
      </c>
      <c r="S560" s="137" t="str">
        <f t="shared" si="180"/>
        <v>Y</v>
      </c>
      <c r="T560" s="275">
        <f t="shared" si="173"/>
        <v>0</v>
      </c>
      <c r="U560" s="275">
        <f t="shared" si="193"/>
        <v>0</v>
      </c>
      <c r="V560" s="275">
        <f t="shared" si="193"/>
        <v>0</v>
      </c>
      <c r="W560" s="275">
        <f t="shared" si="193"/>
        <v>0</v>
      </c>
      <c r="X560" s="275">
        <f t="shared" si="193"/>
        <v>0</v>
      </c>
      <c r="Y560" s="275">
        <f t="shared" si="193"/>
        <v>0</v>
      </c>
      <c r="Z560" s="275">
        <f t="shared" si="193"/>
        <v>0</v>
      </c>
      <c r="AA560" s="275">
        <f t="shared" si="193"/>
        <v>0</v>
      </c>
      <c r="AB560" s="275">
        <f t="shared" si="193"/>
        <v>0</v>
      </c>
      <c r="AC560" s="275">
        <f t="shared" si="193"/>
        <v>0</v>
      </c>
      <c r="AD560" s="275">
        <f t="shared" si="193"/>
        <v>0</v>
      </c>
      <c r="AE560" s="276">
        <f t="shared" si="183"/>
        <v>0</v>
      </c>
    </row>
    <row r="561" spans="1:31">
      <c r="A561" s="133">
        <f t="shared" si="184"/>
        <v>545</v>
      </c>
      <c r="B561" s="134">
        <f t="shared" si="185"/>
        <v>45</v>
      </c>
      <c r="C561" s="134">
        <f t="shared" si="186"/>
        <v>5</v>
      </c>
      <c r="D561" s="135">
        <f t="shared" ca="1" si="187"/>
        <v>62824</v>
      </c>
      <c r="E561" s="150">
        <f t="shared" si="175"/>
        <v>0</v>
      </c>
      <c r="F561" s="150" t="str">
        <f t="shared" si="176"/>
        <v>Y</v>
      </c>
      <c r="G561" s="136">
        <f t="shared" si="177"/>
        <v>0</v>
      </c>
      <c r="H561" s="148">
        <f t="shared" si="181"/>
        <v>0</v>
      </c>
      <c r="I561" s="148">
        <f t="shared" si="188"/>
        <v>0</v>
      </c>
      <c r="J561" s="148">
        <f t="shared" ca="1" si="178"/>
        <v>0</v>
      </c>
      <c r="K561" s="148">
        <f t="shared" ca="1" si="189"/>
        <v>0</v>
      </c>
      <c r="L561" s="148">
        <f t="shared" si="190"/>
        <v>0</v>
      </c>
      <c r="M561" s="148">
        <f t="shared" si="179"/>
        <v>0</v>
      </c>
      <c r="N561" s="148">
        <f t="shared" si="182"/>
        <v>0</v>
      </c>
      <c r="O561" s="148"/>
      <c r="P561" s="148"/>
      <c r="Q561" s="148">
        <f t="shared" si="191"/>
        <v>0</v>
      </c>
      <c r="R561" s="148">
        <f t="shared" si="192"/>
        <v>0</v>
      </c>
      <c r="S561" s="137" t="str">
        <f t="shared" si="180"/>
        <v>Y</v>
      </c>
      <c r="T561" s="275">
        <f t="shared" si="173"/>
        <v>0</v>
      </c>
      <c r="U561" s="275">
        <f t="shared" si="193"/>
        <v>0</v>
      </c>
      <c r="V561" s="275">
        <f t="shared" si="193"/>
        <v>0</v>
      </c>
      <c r="W561" s="275">
        <f t="shared" si="193"/>
        <v>0</v>
      </c>
      <c r="X561" s="275">
        <f t="shared" si="193"/>
        <v>0</v>
      </c>
      <c r="Y561" s="275">
        <f t="shared" si="193"/>
        <v>0</v>
      </c>
      <c r="Z561" s="275">
        <f t="shared" si="193"/>
        <v>0</v>
      </c>
      <c r="AA561" s="275">
        <f t="shared" si="193"/>
        <v>0</v>
      </c>
      <c r="AB561" s="275">
        <f t="shared" si="193"/>
        <v>0</v>
      </c>
      <c r="AC561" s="275">
        <f t="shared" si="193"/>
        <v>0</v>
      </c>
      <c r="AD561" s="275">
        <f t="shared" si="193"/>
        <v>0</v>
      </c>
      <c r="AE561" s="276">
        <f t="shared" si="183"/>
        <v>0</v>
      </c>
    </row>
    <row r="562" spans="1:31">
      <c r="A562" s="133">
        <f t="shared" si="184"/>
        <v>546</v>
      </c>
      <c r="B562" s="134">
        <f t="shared" si="185"/>
        <v>45</v>
      </c>
      <c r="C562" s="134">
        <f t="shared" si="186"/>
        <v>6</v>
      </c>
      <c r="D562" s="135">
        <f t="shared" ca="1" si="187"/>
        <v>62855</v>
      </c>
      <c r="E562" s="150">
        <f t="shared" si="175"/>
        <v>0</v>
      </c>
      <c r="F562" s="150" t="str">
        <f t="shared" si="176"/>
        <v>Y</v>
      </c>
      <c r="G562" s="136">
        <f t="shared" si="177"/>
        <v>0</v>
      </c>
      <c r="H562" s="148">
        <f t="shared" si="181"/>
        <v>0</v>
      </c>
      <c r="I562" s="148">
        <f t="shared" si="188"/>
        <v>0</v>
      </c>
      <c r="J562" s="148">
        <f t="shared" ca="1" si="178"/>
        <v>0</v>
      </c>
      <c r="K562" s="148">
        <f t="shared" ca="1" si="189"/>
        <v>0</v>
      </c>
      <c r="L562" s="148">
        <f t="shared" si="190"/>
        <v>0</v>
      </c>
      <c r="M562" s="148">
        <f t="shared" si="179"/>
        <v>0</v>
      </c>
      <c r="N562" s="148">
        <f t="shared" si="182"/>
        <v>0</v>
      </c>
      <c r="O562" s="148"/>
      <c r="P562" s="148"/>
      <c r="Q562" s="148">
        <f t="shared" si="191"/>
        <v>0</v>
      </c>
      <c r="R562" s="148">
        <f t="shared" si="192"/>
        <v>0</v>
      </c>
      <c r="S562" s="137" t="str">
        <f t="shared" si="180"/>
        <v>Y</v>
      </c>
      <c r="T562" s="275">
        <f t="shared" si="173"/>
        <v>0</v>
      </c>
      <c r="U562" s="275">
        <f t="shared" si="193"/>
        <v>0</v>
      </c>
      <c r="V562" s="275">
        <f t="shared" si="193"/>
        <v>0</v>
      </c>
      <c r="W562" s="275">
        <f t="shared" si="193"/>
        <v>0</v>
      </c>
      <c r="X562" s="275">
        <f t="shared" si="193"/>
        <v>0</v>
      </c>
      <c r="Y562" s="275">
        <f t="shared" si="193"/>
        <v>0</v>
      </c>
      <c r="Z562" s="275">
        <f t="shared" si="193"/>
        <v>0</v>
      </c>
      <c r="AA562" s="275">
        <f t="shared" si="193"/>
        <v>0</v>
      </c>
      <c r="AB562" s="275">
        <f t="shared" si="193"/>
        <v>0</v>
      </c>
      <c r="AC562" s="275">
        <f t="shared" si="193"/>
        <v>0</v>
      </c>
      <c r="AD562" s="275">
        <f t="shared" si="193"/>
        <v>0</v>
      </c>
      <c r="AE562" s="276">
        <f t="shared" si="183"/>
        <v>0</v>
      </c>
    </row>
    <row r="563" spans="1:31">
      <c r="A563" s="133">
        <f t="shared" si="184"/>
        <v>547</v>
      </c>
      <c r="B563" s="134">
        <f t="shared" si="185"/>
        <v>45</v>
      </c>
      <c r="C563" s="134">
        <f t="shared" si="186"/>
        <v>7</v>
      </c>
      <c r="D563" s="135">
        <f t="shared" ca="1" si="187"/>
        <v>62884</v>
      </c>
      <c r="E563" s="150">
        <f t="shared" si="175"/>
        <v>0</v>
      </c>
      <c r="F563" s="150" t="str">
        <f t="shared" si="176"/>
        <v>Y</v>
      </c>
      <c r="G563" s="136">
        <f t="shared" si="177"/>
        <v>0</v>
      </c>
      <c r="H563" s="148">
        <f t="shared" si="181"/>
        <v>0</v>
      </c>
      <c r="I563" s="148">
        <f t="shared" si="188"/>
        <v>0</v>
      </c>
      <c r="J563" s="148">
        <f t="shared" ca="1" si="178"/>
        <v>0</v>
      </c>
      <c r="K563" s="148">
        <f t="shared" ca="1" si="189"/>
        <v>0</v>
      </c>
      <c r="L563" s="148">
        <f t="shared" si="190"/>
        <v>0</v>
      </c>
      <c r="M563" s="148">
        <f t="shared" si="179"/>
        <v>0</v>
      </c>
      <c r="N563" s="148">
        <f t="shared" si="182"/>
        <v>0</v>
      </c>
      <c r="O563" s="148"/>
      <c r="P563" s="148"/>
      <c r="Q563" s="148">
        <f t="shared" si="191"/>
        <v>0</v>
      </c>
      <c r="R563" s="148">
        <f t="shared" si="192"/>
        <v>0</v>
      </c>
      <c r="S563" s="137" t="str">
        <f t="shared" si="180"/>
        <v>Y</v>
      </c>
      <c r="T563" s="275">
        <f t="shared" si="173"/>
        <v>0</v>
      </c>
      <c r="U563" s="275">
        <f t="shared" si="193"/>
        <v>0</v>
      </c>
      <c r="V563" s="275">
        <f t="shared" si="193"/>
        <v>0</v>
      </c>
      <c r="W563" s="275">
        <f t="shared" si="193"/>
        <v>0</v>
      </c>
      <c r="X563" s="275">
        <f t="shared" si="193"/>
        <v>0</v>
      </c>
      <c r="Y563" s="275">
        <f t="shared" si="193"/>
        <v>0</v>
      </c>
      <c r="Z563" s="275">
        <f t="shared" si="193"/>
        <v>0</v>
      </c>
      <c r="AA563" s="275">
        <f t="shared" si="193"/>
        <v>0</v>
      </c>
      <c r="AB563" s="275">
        <f t="shared" si="193"/>
        <v>0</v>
      </c>
      <c r="AC563" s="275">
        <f t="shared" si="193"/>
        <v>0</v>
      </c>
      <c r="AD563" s="275">
        <f t="shared" si="193"/>
        <v>0</v>
      </c>
      <c r="AE563" s="276">
        <f t="shared" si="183"/>
        <v>0</v>
      </c>
    </row>
    <row r="564" spans="1:31">
      <c r="A564" s="133">
        <f t="shared" si="184"/>
        <v>548</v>
      </c>
      <c r="B564" s="134">
        <f t="shared" si="185"/>
        <v>45</v>
      </c>
      <c r="C564" s="134">
        <f t="shared" si="186"/>
        <v>8</v>
      </c>
      <c r="D564" s="135">
        <f t="shared" ca="1" si="187"/>
        <v>62915</v>
      </c>
      <c r="E564" s="150">
        <f t="shared" si="175"/>
        <v>0</v>
      </c>
      <c r="F564" s="150" t="str">
        <f t="shared" si="176"/>
        <v>Y</v>
      </c>
      <c r="G564" s="136">
        <f t="shared" si="177"/>
        <v>0</v>
      </c>
      <c r="H564" s="148">
        <f t="shared" si="181"/>
        <v>0</v>
      </c>
      <c r="I564" s="148">
        <f t="shared" si="188"/>
        <v>0</v>
      </c>
      <c r="J564" s="148">
        <f t="shared" ca="1" si="178"/>
        <v>0</v>
      </c>
      <c r="K564" s="148">
        <f t="shared" ca="1" si="189"/>
        <v>0</v>
      </c>
      <c r="L564" s="148">
        <f t="shared" si="190"/>
        <v>0</v>
      </c>
      <c r="M564" s="148">
        <f t="shared" si="179"/>
        <v>0</v>
      </c>
      <c r="N564" s="148">
        <f t="shared" si="182"/>
        <v>0</v>
      </c>
      <c r="O564" s="148"/>
      <c r="P564" s="148"/>
      <c r="Q564" s="148">
        <f t="shared" si="191"/>
        <v>0</v>
      </c>
      <c r="R564" s="148">
        <f t="shared" si="192"/>
        <v>0</v>
      </c>
      <c r="S564" s="137" t="str">
        <f t="shared" si="180"/>
        <v>Y</v>
      </c>
      <c r="T564" s="275">
        <f t="shared" si="173"/>
        <v>0</v>
      </c>
      <c r="U564" s="275">
        <f t="shared" si="193"/>
        <v>0</v>
      </c>
      <c r="V564" s="275">
        <f t="shared" si="193"/>
        <v>0</v>
      </c>
      <c r="W564" s="275">
        <f t="shared" si="193"/>
        <v>0</v>
      </c>
      <c r="X564" s="275">
        <f t="shared" si="193"/>
        <v>0</v>
      </c>
      <c r="Y564" s="275">
        <f t="shared" si="193"/>
        <v>0</v>
      </c>
      <c r="Z564" s="275">
        <f t="shared" si="193"/>
        <v>0</v>
      </c>
      <c r="AA564" s="275">
        <f t="shared" si="193"/>
        <v>0</v>
      </c>
      <c r="AB564" s="275">
        <f t="shared" si="193"/>
        <v>0</v>
      </c>
      <c r="AC564" s="275">
        <f t="shared" si="193"/>
        <v>0</v>
      </c>
      <c r="AD564" s="275">
        <f t="shared" si="193"/>
        <v>0</v>
      </c>
      <c r="AE564" s="276">
        <f t="shared" si="183"/>
        <v>0</v>
      </c>
    </row>
    <row r="565" spans="1:31">
      <c r="A565" s="133">
        <f t="shared" si="184"/>
        <v>549</v>
      </c>
      <c r="B565" s="134">
        <f t="shared" si="185"/>
        <v>45</v>
      </c>
      <c r="C565" s="134">
        <f t="shared" si="186"/>
        <v>9</v>
      </c>
      <c r="D565" s="135">
        <f t="shared" ca="1" si="187"/>
        <v>62945</v>
      </c>
      <c r="E565" s="150">
        <f t="shared" si="175"/>
        <v>0</v>
      </c>
      <c r="F565" s="150" t="str">
        <f t="shared" si="176"/>
        <v>Y</v>
      </c>
      <c r="G565" s="136">
        <f t="shared" si="177"/>
        <v>0</v>
      </c>
      <c r="H565" s="148">
        <f t="shared" si="181"/>
        <v>0</v>
      </c>
      <c r="I565" s="148">
        <f t="shared" si="188"/>
        <v>0</v>
      </c>
      <c r="J565" s="148">
        <f t="shared" ca="1" si="178"/>
        <v>0</v>
      </c>
      <c r="K565" s="148">
        <f t="shared" ca="1" si="189"/>
        <v>0</v>
      </c>
      <c r="L565" s="148">
        <f t="shared" si="190"/>
        <v>0</v>
      </c>
      <c r="M565" s="148">
        <f t="shared" si="179"/>
        <v>0</v>
      </c>
      <c r="N565" s="148">
        <f t="shared" si="182"/>
        <v>0</v>
      </c>
      <c r="O565" s="148"/>
      <c r="P565" s="148"/>
      <c r="Q565" s="148">
        <f t="shared" si="191"/>
        <v>0</v>
      </c>
      <c r="R565" s="148">
        <f t="shared" si="192"/>
        <v>0</v>
      </c>
      <c r="S565" s="137" t="str">
        <f t="shared" si="180"/>
        <v>Y</v>
      </c>
      <c r="T565" s="275">
        <f t="shared" si="173"/>
        <v>0</v>
      </c>
      <c r="U565" s="275">
        <f t="shared" si="193"/>
        <v>0</v>
      </c>
      <c r="V565" s="275">
        <f t="shared" si="193"/>
        <v>0</v>
      </c>
      <c r="W565" s="275">
        <f t="shared" si="193"/>
        <v>0</v>
      </c>
      <c r="X565" s="275">
        <f t="shared" si="193"/>
        <v>0</v>
      </c>
      <c r="Y565" s="275">
        <f t="shared" si="193"/>
        <v>0</v>
      </c>
      <c r="Z565" s="275">
        <f t="shared" si="193"/>
        <v>0</v>
      </c>
      <c r="AA565" s="275">
        <f t="shared" si="193"/>
        <v>0</v>
      </c>
      <c r="AB565" s="275">
        <f t="shared" si="193"/>
        <v>0</v>
      </c>
      <c r="AC565" s="275">
        <f t="shared" si="193"/>
        <v>0</v>
      </c>
      <c r="AD565" s="275">
        <f t="shared" si="193"/>
        <v>0</v>
      </c>
      <c r="AE565" s="276">
        <f t="shared" si="183"/>
        <v>0</v>
      </c>
    </row>
    <row r="566" spans="1:31">
      <c r="A566" s="133">
        <f t="shared" si="184"/>
        <v>550</v>
      </c>
      <c r="B566" s="134">
        <f t="shared" si="185"/>
        <v>45</v>
      </c>
      <c r="C566" s="134">
        <f t="shared" si="186"/>
        <v>10</v>
      </c>
      <c r="D566" s="135">
        <f t="shared" ca="1" si="187"/>
        <v>62976</v>
      </c>
      <c r="E566" s="150">
        <f t="shared" si="175"/>
        <v>0</v>
      </c>
      <c r="F566" s="150" t="str">
        <f t="shared" si="176"/>
        <v>Y</v>
      </c>
      <c r="G566" s="136">
        <f t="shared" si="177"/>
        <v>0</v>
      </c>
      <c r="H566" s="148">
        <f t="shared" si="181"/>
        <v>0</v>
      </c>
      <c r="I566" s="148">
        <f t="shared" si="188"/>
        <v>0</v>
      </c>
      <c r="J566" s="148">
        <f t="shared" ca="1" si="178"/>
        <v>0</v>
      </c>
      <c r="K566" s="148">
        <f t="shared" ca="1" si="189"/>
        <v>0</v>
      </c>
      <c r="L566" s="148">
        <f t="shared" si="190"/>
        <v>0</v>
      </c>
      <c r="M566" s="148">
        <f t="shared" si="179"/>
        <v>0</v>
      </c>
      <c r="N566" s="148">
        <f t="shared" si="182"/>
        <v>0</v>
      </c>
      <c r="O566" s="148"/>
      <c r="P566" s="148"/>
      <c r="Q566" s="148">
        <f t="shared" si="191"/>
        <v>0</v>
      </c>
      <c r="R566" s="148">
        <f t="shared" si="192"/>
        <v>0</v>
      </c>
      <c r="S566" s="137" t="str">
        <f t="shared" si="180"/>
        <v>Y</v>
      </c>
      <c r="T566" s="275">
        <f t="shared" si="173"/>
        <v>0</v>
      </c>
      <c r="U566" s="275">
        <f t="shared" si="193"/>
        <v>0</v>
      </c>
      <c r="V566" s="275">
        <f t="shared" si="193"/>
        <v>0</v>
      </c>
      <c r="W566" s="275">
        <f t="shared" si="193"/>
        <v>0</v>
      </c>
      <c r="X566" s="275">
        <f t="shared" si="193"/>
        <v>0</v>
      </c>
      <c r="Y566" s="275">
        <f t="shared" si="193"/>
        <v>0</v>
      </c>
      <c r="Z566" s="275">
        <f t="shared" si="193"/>
        <v>0</v>
      </c>
      <c r="AA566" s="275">
        <f t="shared" si="193"/>
        <v>0</v>
      </c>
      <c r="AB566" s="275">
        <f t="shared" si="193"/>
        <v>0</v>
      </c>
      <c r="AC566" s="275">
        <f t="shared" si="193"/>
        <v>0</v>
      </c>
      <c r="AD566" s="275">
        <f t="shared" si="193"/>
        <v>0</v>
      </c>
      <c r="AE566" s="276">
        <f t="shared" si="183"/>
        <v>0</v>
      </c>
    </row>
    <row r="567" spans="1:31">
      <c r="A567" s="133">
        <f t="shared" si="184"/>
        <v>551</v>
      </c>
      <c r="B567" s="134">
        <f t="shared" si="185"/>
        <v>45</v>
      </c>
      <c r="C567" s="134">
        <f t="shared" si="186"/>
        <v>11</v>
      </c>
      <c r="D567" s="135">
        <f t="shared" ca="1" si="187"/>
        <v>63006</v>
      </c>
      <c r="E567" s="150">
        <f t="shared" si="175"/>
        <v>0</v>
      </c>
      <c r="F567" s="150" t="str">
        <f t="shared" si="176"/>
        <v>Y</v>
      </c>
      <c r="G567" s="136">
        <f t="shared" si="177"/>
        <v>0</v>
      </c>
      <c r="H567" s="148">
        <f t="shared" si="181"/>
        <v>0</v>
      </c>
      <c r="I567" s="148">
        <f t="shared" si="188"/>
        <v>0</v>
      </c>
      <c r="J567" s="148">
        <f t="shared" ca="1" si="178"/>
        <v>0</v>
      </c>
      <c r="K567" s="148">
        <f t="shared" ca="1" si="189"/>
        <v>0</v>
      </c>
      <c r="L567" s="148">
        <f t="shared" si="190"/>
        <v>0</v>
      </c>
      <c r="M567" s="148">
        <f t="shared" si="179"/>
        <v>0</v>
      </c>
      <c r="N567" s="148">
        <f t="shared" si="182"/>
        <v>0</v>
      </c>
      <c r="O567" s="148"/>
      <c r="P567" s="148"/>
      <c r="Q567" s="148">
        <f t="shared" si="191"/>
        <v>0</v>
      </c>
      <c r="R567" s="148">
        <f t="shared" si="192"/>
        <v>0</v>
      </c>
      <c r="S567" s="137" t="str">
        <f t="shared" si="180"/>
        <v>Y</v>
      </c>
      <c r="T567" s="275">
        <f t="shared" si="173"/>
        <v>0</v>
      </c>
      <c r="U567" s="275">
        <f t="shared" si="193"/>
        <v>0</v>
      </c>
      <c r="V567" s="275">
        <f t="shared" si="193"/>
        <v>0</v>
      </c>
      <c r="W567" s="275">
        <f t="shared" si="193"/>
        <v>0</v>
      </c>
      <c r="X567" s="275">
        <f t="shared" si="193"/>
        <v>0</v>
      </c>
      <c r="Y567" s="275">
        <f t="shared" si="193"/>
        <v>0</v>
      </c>
      <c r="Z567" s="275">
        <f t="shared" si="193"/>
        <v>0</v>
      </c>
      <c r="AA567" s="275">
        <f t="shared" si="193"/>
        <v>0</v>
      </c>
      <c r="AB567" s="275">
        <f t="shared" si="193"/>
        <v>0</v>
      </c>
      <c r="AC567" s="275">
        <f t="shared" si="193"/>
        <v>0</v>
      </c>
      <c r="AD567" s="275">
        <f t="shared" si="193"/>
        <v>0</v>
      </c>
      <c r="AE567" s="276">
        <f t="shared" si="183"/>
        <v>0</v>
      </c>
    </row>
    <row r="568" spans="1:31">
      <c r="A568" s="133">
        <f t="shared" si="184"/>
        <v>552</v>
      </c>
      <c r="B568" s="134">
        <f t="shared" si="185"/>
        <v>45</v>
      </c>
      <c r="C568" s="134">
        <f t="shared" si="186"/>
        <v>12</v>
      </c>
      <c r="D568" s="135">
        <f t="shared" ca="1" si="187"/>
        <v>63037</v>
      </c>
      <c r="E568" s="150">
        <f t="shared" si="175"/>
        <v>0</v>
      </c>
      <c r="F568" s="150" t="str">
        <f t="shared" si="176"/>
        <v>Y</v>
      </c>
      <c r="G568" s="136">
        <f t="shared" si="177"/>
        <v>0</v>
      </c>
      <c r="H568" s="148">
        <f t="shared" si="181"/>
        <v>0</v>
      </c>
      <c r="I568" s="148">
        <f t="shared" si="188"/>
        <v>0</v>
      </c>
      <c r="J568" s="148">
        <f t="shared" ca="1" si="178"/>
        <v>0</v>
      </c>
      <c r="K568" s="148">
        <f t="shared" ca="1" si="189"/>
        <v>0</v>
      </c>
      <c r="L568" s="148">
        <f t="shared" si="190"/>
        <v>0</v>
      </c>
      <c r="M568" s="148">
        <f t="shared" si="179"/>
        <v>0</v>
      </c>
      <c r="N568" s="148">
        <f t="shared" si="182"/>
        <v>0</v>
      </c>
      <c r="O568" s="148"/>
      <c r="P568" s="148"/>
      <c r="Q568" s="148">
        <f t="shared" si="191"/>
        <v>0</v>
      </c>
      <c r="R568" s="148">
        <f t="shared" si="192"/>
        <v>0</v>
      </c>
      <c r="S568" s="137" t="str">
        <f t="shared" si="180"/>
        <v>Y</v>
      </c>
      <c r="T568" s="275">
        <f t="shared" si="173"/>
        <v>0</v>
      </c>
      <c r="U568" s="275">
        <f t="shared" si="193"/>
        <v>0</v>
      </c>
      <c r="V568" s="275">
        <f t="shared" si="193"/>
        <v>0</v>
      </c>
      <c r="W568" s="275">
        <f t="shared" si="193"/>
        <v>0</v>
      </c>
      <c r="X568" s="275">
        <f t="shared" si="193"/>
        <v>0</v>
      </c>
      <c r="Y568" s="275">
        <f t="shared" si="193"/>
        <v>0</v>
      </c>
      <c r="Z568" s="275">
        <f t="shared" si="193"/>
        <v>0</v>
      </c>
      <c r="AA568" s="275">
        <f t="shared" si="193"/>
        <v>0</v>
      </c>
      <c r="AB568" s="275">
        <f t="shared" si="193"/>
        <v>0</v>
      </c>
      <c r="AC568" s="275">
        <f t="shared" si="193"/>
        <v>0</v>
      </c>
      <c r="AD568" s="275">
        <f t="shared" si="193"/>
        <v>0</v>
      </c>
      <c r="AE568" s="276">
        <f t="shared" si="183"/>
        <v>0</v>
      </c>
    </row>
    <row r="569" spans="1:31">
      <c r="A569" s="133">
        <f t="shared" si="184"/>
        <v>553</v>
      </c>
      <c r="B569" s="134">
        <f t="shared" si="185"/>
        <v>46</v>
      </c>
      <c r="C569" s="134">
        <f t="shared" si="186"/>
        <v>1</v>
      </c>
      <c r="D569" s="135">
        <f t="shared" ca="1" si="187"/>
        <v>63068</v>
      </c>
      <c r="E569" s="150">
        <f t="shared" si="175"/>
        <v>0</v>
      </c>
      <c r="F569" s="150" t="str">
        <f t="shared" si="176"/>
        <v>Y</v>
      </c>
      <c r="G569" s="136">
        <f t="shared" si="177"/>
        <v>0</v>
      </c>
      <c r="H569" s="148">
        <f t="shared" si="181"/>
        <v>0</v>
      </c>
      <c r="I569" s="148">
        <f t="shared" si="188"/>
        <v>0</v>
      </c>
      <c r="J569" s="148">
        <f t="shared" ca="1" si="178"/>
        <v>0</v>
      </c>
      <c r="K569" s="148">
        <f t="shared" ca="1" si="189"/>
        <v>0</v>
      </c>
      <c r="L569" s="148">
        <f t="shared" si="190"/>
        <v>0</v>
      </c>
      <c r="M569" s="148">
        <f t="shared" si="179"/>
        <v>0</v>
      </c>
      <c r="N569" s="148">
        <f t="shared" si="182"/>
        <v>0</v>
      </c>
      <c r="O569" s="148"/>
      <c r="P569" s="148"/>
      <c r="Q569" s="148">
        <f t="shared" si="191"/>
        <v>0</v>
      </c>
      <c r="R569" s="148">
        <f t="shared" si="192"/>
        <v>0</v>
      </c>
      <c r="S569" s="137" t="str">
        <f t="shared" si="180"/>
        <v>Y</v>
      </c>
      <c r="T569" s="275">
        <f t="shared" si="173"/>
        <v>0</v>
      </c>
      <c r="U569" s="275">
        <f t="shared" si="193"/>
        <v>0</v>
      </c>
      <c r="V569" s="275">
        <f t="shared" si="193"/>
        <v>0</v>
      </c>
      <c r="W569" s="275">
        <f t="shared" si="193"/>
        <v>0</v>
      </c>
      <c r="X569" s="275">
        <f t="shared" si="193"/>
        <v>0</v>
      </c>
      <c r="Y569" s="275">
        <f t="shared" si="193"/>
        <v>0</v>
      </c>
      <c r="Z569" s="275">
        <f t="shared" si="193"/>
        <v>0</v>
      </c>
      <c r="AA569" s="275">
        <f t="shared" si="193"/>
        <v>0</v>
      </c>
      <c r="AB569" s="275">
        <f t="shared" si="193"/>
        <v>0</v>
      </c>
      <c r="AC569" s="275">
        <f t="shared" si="193"/>
        <v>0</v>
      </c>
      <c r="AD569" s="275">
        <f t="shared" si="193"/>
        <v>0</v>
      </c>
      <c r="AE569" s="276">
        <f t="shared" si="183"/>
        <v>0</v>
      </c>
    </row>
    <row r="570" spans="1:31">
      <c r="A570" s="133">
        <f t="shared" si="184"/>
        <v>554</v>
      </c>
      <c r="B570" s="134">
        <f t="shared" si="185"/>
        <v>46</v>
      </c>
      <c r="C570" s="134">
        <f t="shared" si="186"/>
        <v>2</v>
      </c>
      <c r="D570" s="135">
        <f t="shared" ca="1" si="187"/>
        <v>63098</v>
      </c>
      <c r="E570" s="150">
        <f t="shared" si="175"/>
        <v>0</v>
      </c>
      <c r="F570" s="150" t="str">
        <f t="shared" si="176"/>
        <v>Y</v>
      </c>
      <c r="G570" s="136">
        <f t="shared" si="177"/>
        <v>0</v>
      </c>
      <c r="H570" s="148">
        <f t="shared" si="181"/>
        <v>0</v>
      </c>
      <c r="I570" s="148">
        <f t="shared" si="188"/>
        <v>0</v>
      </c>
      <c r="J570" s="148">
        <f t="shared" ca="1" si="178"/>
        <v>0</v>
      </c>
      <c r="K570" s="148">
        <f t="shared" ca="1" si="189"/>
        <v>0</v>
      </c>
      <c r="L570" s="148">
        <f t="shared" si="190"/>
        <v>0</v>
      </c>
      <c r="M570" s="148">
        <f t="shared" si="179"/>
        <v>0</v>
      </c>
      <c r="N570" s="148">
        <f t="shared" si="182"/>
        <v>0</v>
      </c>
      <c r="O570" s="148"/>
      <c r="P570" s="148"/>
      <c r="Q570" s="148">
        <f t="shared" si="191"/>
        <v>0</v>
      </c>
      <c r="R570" s="148">
        <f t="shared" si="192"/>
        <v>0</v>
      </c>
      <c r="S570" s="137" t="str">
        <f t="shared" si="180"/>
        <v>Y</v>
      </c>
      <c r="T570" s="275">
        <f t="shared" si="173"/>
        <v>0</v>
      </c>
      <c r="U570" s="275">
        <f t="shared" si="193"/>
        <v>0</v>
      </c>
      <c r="V570" s="275">
        <f t="shared" si="193"/>
        <v>0</v>
      </c>
      <c r="W570" s="275">
        <f t="shared" si="193"/>
        <v>0</v>
      </c>
      <c r="X570" s="275">
        <f t="shared" si="193"/>
        <v>0</v>
      </c>
      <c r="Y570" s="275">
        <f t="shared" si="193"/>
        <v>0</v>
      </c>
      <c r="Z570" s="275">
        <f t="shared" si="193"/>
        <v>0</v>
      </c>
      <c r="AA570" s="275">
        <f t="shared" si="193"/>
        <v>0</v>
      </c>
      <c r="AB570" s="275">
        <f t="shared" si="193"/>
        <v>0</v>
      </c>
      <c r="AC570" s="275">
        <f t="shared" si="193"/>
        <v>0</v>
      </c>
      <c r="AD570" s="275">
        <f t="shared" si="193"/>
        <v>0</v>
      </c>
      <c r="AE570" s="276">
        <f t="shared" si="183"/>
        <v>0</v>
      </c>
    </row>
    <row r="571" spans="1:31">
      <c r="A571" s="133">
        <f t="shared" si="184"/>
        <v>555</v>
      </c>
      <c r="B571" s="134">
        <f t="shared" si="185"/>
        <v>46</v>
      </c>
      <c r="C571" s="134">
        <f t="shared" si="186"/>
        <v>3</v>
      </c>
      <c r="D571" s="135">
        <f t="shared" ca="1" si="187"/>
        <v>63129</v>
      </c>
      <c r="E571" s="150">
        <f t="shared" si="175"/>
        <v>0</v>
      </c>
      <c r="F571" s="150" t="str">
        <f t="shared" si="176"/>
        <v>Y</v>
      </c>
      <c r="G571" s="136">
        <f t="shared" si="177"/>
        <v>0</v>
      </c>
      <c r="H571" s="148">
        <f t="shared" si="181"/>
        <v>0</v>
      </c>
      <c r="I571" s="148">
        <f t="shared" si="188"/>
        <v>0</v>
      </c>
      <c r="J571" s="148">
        <f t="shared" ca="1" si="178"/>
        <v>0</v>
      </c>
      <c r="K571" s="148">
        <f t="shared" ca="1" si="189"/>
        <v>0</v>
      </c>
      <c r="L571" s="148">
        <f t="shared" si="190"/>
        <v>0</v>
      </c>
      <c r="M571" s="148">
        <f t="shared" si="179"/>
        <v>0</v>
      </c>
      <c r="N571" s="148">
        <f t="shared" si="182"/>
        <v>0</v>
      </c>
      <c r="O571" s="148"/>
      <c r="P571" s="148"/>
      <c r="Q571" s="148">
        <f t="shared" si="191"/>
        <v>0</v>
      </c>
      <c r="R571" s="148">
        <f t="shared" si="192"/>
        <v>0</v>
      </c>
      <c r="S571" s="137" t="str">
        <f t="shared" si="180"/>
        <v>Y</v>
      </c>
      <c r="T571" s="275">
        <f t="shared" si="173"/>
        <v>0</v>
      </c>
      <c r="U571" s="275">
        <f t="shared" si="193"/>
        <v>0</v>
      </c>
      <c r="V571" s="275">
        <f t="shared" si="193"/>
        <v>0</v>
      </c>
      <c r="W571" s="275">
        <f t="shared" si="193"/>
        <v>0</v>
      </c>
      <c r="X571" s="275">
        <f t="shared" si="193"/>
        <v>0</v>
      </c>
      <c r="Y571" s="275">
        <f t="shared" si="193"/>
        <v>0</v>
      </c>
      <c r="Z571" s="275">
        <f t="shared" si="193"/>
        <v>0</v>
      </c>
      <c r="AA571" s="275">
        <f t="shared" si="193"/>
        <v>0</v>
      </c>
      <c r="AB571" s="275">
        <f t="shared" si="193"/>
        <v>0</v>
      </c>
      <c r="AC571" s="275">
        <f t="shared" si="193"/>
        <v>0</v>
      </c>
      <c r="AD571" s="275">
        <f t="shared" si="193"/>
        <v>0</v>
      </c>
      <c r="AE571" s="276">
        <f t="shared" si="183"/>
        <v>0</v>
      </c>
    </row>
    <row r="572" spans="1:31">
      <c r="A572" s="133">
        <f t="shared" si="184"/>
        <v>556</v>
      </c>
      <c r="B572" s="134">
        <f t="shared" si="185"/>
        <v>46</v>
      </c>
      <c r="C572" s="134">
        <f t="shared" si="186"/>
        <v>4</v>
      </c>
      <c r="D572" s="135">
        <f t="shared" ca="1" si="187"/>
        <v>63159</v>
      </c>
      <c r="E572" s="150">
        <f t="shared" si="175"/>
        <v>0</v>
      </c>
      <c r="F572" s="150" t="str">
        <f t="shared" si="176"/>
        <v>Y</v>
      </c>
      <c r="G572" s="136">
        <f t="shared" si="177"/>
        <v>0</v>
      </c>
      <c r="H572" s="148">
        <f t="shared" si="181"/>
        <v>0</v>
      </c>
      <c r="I572" s="148">
        <f t="shared" si="188"/>
        <v>0</v>
      </c>
      <c r="J572" s="148">
        <f t="shared" ca="1" si="178"/>
        <v>0</v>
      </c>
      <c r="K572" s="148">
        <f t="shared" ca="1" si="189"/>
        <v>0</v>
      </c>
      <c r="L572" s="148">
        <f t="shared" si="190"/>
        <v>0</v>
      </c>
      <c r="M572" s="148">
        <f t="shared" si="179"/>
        <v>0</v>
      </c>
      <c r="N572" s="148">
        <f t="shared" si="182"/>
        <v>0</v>
      </c>
      <c r="O572" s="148"/>
      <c r="P572" s="148"/>
      <c r="Q572" s="148">
        <f t="shared" si="191"/>
        <v>0</v>
      </c>
      <c r="R572" s="148">
        <f t="shared" si="192"/>
        <v>0</v>
      </c>
      <c r="S572" s="137" t="str">
        <f t="shared" si="180"/>
        <v>Y</v>
      </c>
      <c r="T572" s="275">
        <f t="shared" si="173"/>
        <v>0</v>
      </c>
      <c r="U572" s="275">
        <f t="shared" si="193"/>
        <v>0</v>
      </c>
      <c r="V572" s="275">
        <f t="shared" si="193"/>
        <v>0</v>
      </c>
      <c r="W572" s="275">
        <f t="shared" si="193"/>
        <v>0</v>
      </c>
      <c r="X572" s="275">
        <f t="shared" si="193"/>
        <v>0</v>
      </c>
      <c r="Y572" s="275">
        <f t="shared" si="193"/>
        <v>0</v>
      </c>
      <c r="Z572" s="275">
        <f t="shared" si="193"/>
        <v>0</v>
      </c>
      <c r="AA572" s="275">
        <f t="shared" si="193"/>
        <v>0</v>
      </c>
      <c r="AB572" s="275">
        <f t="shared" si="193"/>
        <v>0</v>
      </c>
      <c r="AC572" s="275">
        <f t="shared" si="193"/>
        <v>0</v>
      </c>
      <c r="AD572" s="275">
        <f t="shared" si="193"/>
        <v>0</v>
      </c>
      <c r="AE572" s="276">
        <f t="shared" si="183"/>
        <v>0</v>
      </c>
    </row>
    <row r="573" spans="1:31">
      <c r="A573" s="133">
        <f t="shared" si="184"/>
        <v>557</v>
      </c>
      <c r="B573" s="134">
        <f t="shared" si="185"/>
        <v>46</v>
      </c>
      <c r="C573" s="134">
        <f t="shared" si="186"/>
        <v>5</v>
      </c>
      <c r="D573" s="135">
        <f t="shared" ca="1" si="187"/>
        <v>63190</v>
      </c>
      <c r="E573" s="150">
        <f t="shared" si="175"/>
        <v>0</v>
      </c>
      <c r="F573" s="150" t="str">
        <f t="shared" si="176"/>
        <v>Y</v>
      </c>
      <c r="G573" s="136">
        <f t="shared" si="177"/>
        <v>0</v>
      </c>
      <c r="H573" s="148">
        <f t="shared" si="181"/>
        <v>0</v>
      </c>
      <c r="I573" s="148">
        <f t="shared" si="188"/>
        <v>0</v>
      </c>
      <c r="J573" s="148">
        <f t="shared" ca="1" si="178"/>
        <v>0</v>
      </c>
      <c r="K573" s="148">
        <f t="shared" ca="1" si="189"/>
        <v>0</v>
      </c>
      <c r="L573" s="148">
        <f t="shared" si="190"/>
        <v>0</v>
      </c>
      <c r="M573" s="148">
        <f t="shared" si="179"/>
        <v>0</v>
      </c>
      <c r="N573" s="148">
        <f t="shared" si="182"/>
        <v>0</v>
      </c>
      <c r="O573" s="148"/>
      <c r="P573" s="148"/>
      <c r="Q573" s="148">
        <f t="shared" si="191"/>
        <v>0</v>
      </c>
      <c r="R573" s="148">
        <f t="shared" si="192"/>
        <v>0</v>
      </c>
      <c r="S573" s="137" t="str">
        <f t="shared" si="180"/>
        <v>Y</v>
      </c>
      <c r="T573" s="275">
        <f t="shared" si="173"/>
        <v>0</v>
      </c>
      <c r="U573" s="275">
        <f t="shared" si="193"/>
        <v>0</v>
      </c>
      <c r="V573" s="275">
        <f t="shared" si="193"/>
        <v>0</v>
      </c>
      <c r="W573" s="275">
        <f t="shared" si="193"/>
        <v>0</v>
      </c>
      <c r="X573" s="275">
        <f t="shared" si="193"/>
        <v>0</v>
      </c>
      <c r="Y573" s="275">
        <f t="shared" si="193"/>
        <v>0</v>
      </c>
      <c r="Z573" s="275">
        <f t="shared" si="193"/>
        <v>0</v>
      </c>
      <c r="AA573" s="275">
        <f t="shared" si="193"/>
        <v>0</v>
      </c>
      <c r="AB573" s="275">
        <f t="shared" si="193"/>
        <v>0</v>
      </c>
      <c r="AC573" s="275">
        <f t="shared" si="193"/>
        <v>0</v>
      </c>
      <c r="AD573" s="275">
        <f t="shared" si="193"/>
        <v>0</v>
      </c>
      <c r="AE573" s="276">
        <f t="shared" si="183"/>
        <v>0</v>
      </c>
    </row>
    <row r="574" spans="1:31">
      <c r="A574" s="133">
        <f t="shared" si="184"/>
        <v>558</v>
      </c>
      <c r="B574" s="134">
        <f t="shared" si="185"/>
        <v>46</v>
      </c>
      <c r="C574" s="134">
        <f t="shared" si="186"/>
        <v>6</v>
      </c>
      <c r="D574" s="135">
        <f t="shared" ca="1" si="187"/>
        <v>63221</v>
      </c>
      <c r="E574" s="150">
        <f t="shared" si="175"/>
        <v>0</v>
      </c>
      <c r="F574" s="150" t="str">
        <f t="shared" si="176"/>
        <v>Y</v>
      </c>
      <c r="G574" s="136">
        <f t="shared" si="177"/>
        <v>0</v>
      </c>
      <c r="H574" s="148">
        <f t="shared" si="181"/>
        <v>0</v>
      </c>
      <c r="I574" s="148">
        <f t="shared" si="188"/>
        <v>0</v>
      </c>
      <c r="J574" s="148">
        <f t="shared" ca="1" si="178"/>
        <v>0</v>
      </c>
      <c r="K574" s="148">
        <f t="shared" ca="1" si="189"/>
        <v>0</v>
      </c>
      <c r="L574" s="148">
        <f t="shared" si="190"/>
        <v>0</v>
      </c>
      <c r="M574" s="148">
        <f t="shared" si="179"/>
        <v>0</v>
      </c>
      <c r="N574" s="148">
        <f t="shared" si="182"/>
        <v>0</v>
      </c>
      <c r="O574" s="148"/>
      <c r="P574" s="148"/>
      <c r="Q574" s="148">
        <f t="shared" si="191"/>
        <v>0</v>
      </c>
      <c r="R574" s="148">
        <f t="shared" si="192"/>
        <v>0</v>
      </c>
      <c r="S574" s="137" t="str">
        <f t="shared" si="180"/>
        <v>Y</v>
      </c>
      <c r="T574" s="275">
        <f t="shared" si="173"/>
        <v>0</v>
      </c>
      <c r="U574" s="275">
        <f t="shared" si="193"/>
        <v>0</v>
      </c>
      <c r="V574" s="275">
        <f t="shared" si="193"/>
        <v>0</v>
      </c>
      <c r="W574" s="275">
        <f t="shared" si="193"/>
        <v>0</v>
      </c>
      <c r="X574" s="275">
        <f t="shared" si="193"/>
        <v>0</v>
      </c>
      <c r="Y574" s="275">
        <f t="shared" si="193"/>
        <v>0</v>
      </c>
      <c r="Z574" s="275">
        <f t="shared" si="193"/>
        <v>0</v>
      </c>
      <c r="AA574" s="275">
        <f t="shared" si="193"/>
        <v>0</v>
      </c>
      <c r="AB574" s="275">
        <f t="shared" si="193"/>
        <v>0</v>
      </c>
      <c r="AC574" s="275">
        <f t="shared" si="193"/>
        <v>0</v>
      </c>
      <c r="AD574" s="275">
        <f t="shared" si="193"/>
        <v>0</v>
      </c>
      <c r="AE574" s="276">
        <f t="shared" si="183"/>
        <v>0</v>
      </c>
    </row>
    <row r="575" spans="1:31">
      <c r="A575" s="133">
        <f t="shared" si="184"/>
        <v>559</v>
      </c>
      <c r="B575" s="134">
        <f t="shared" si="185"/>
        <v>46</v>
      </c>
      <c r="C575" s="134">
        <f t="shared" si="186"/>
        <v>7</v>
      </c>
      <c r="D575" s="135">
        <f t="shared" ca="1" si="187"/>
        <v>63249</v>
      </c>
      <c r="E575" s="150">
        <f t="shared" si="175"/>
        <v>0</v>
      </c>
      <c r="F575" s="150" t="str">
        <f t="shared" si="176"/>
        <v>Y</v>
      </c>
      <c r="G575" s="136">
        <f t="shared" si="177"/>
        <v>0</v>
      </c>
      <c r="H575" s="148">
        <f t="shared" si="181"/>
        <v>0</v>
      </c>
      <c r="I575" s="148">
        <f t="shared" si="188"/>
        <v>0</v>
      </c>
      <c r="J575" s="148">
        <f t="shared" ca="1" si="178"/>
        <v>0</v>
      </c>
      <c r="K575" s="148">
        <f t="shared" ca="1" si="189"/>
        <v>0</v>
      </c>
      <c r="L575" s="148">
        <f t="shared" si="190"/>
        <v>0</v>
      </c>
      <c r="M575" s="148">
        <f t="shared" si="179"/>
        <v>0</v>
      </c>
      <c r="N575" s="148">
        <f t="shared" si="182"/>
        <v>0</v>
      </c>
      <c r="O575" s="148"/>
      <c r="P575" s="148"/>
      <c r="Q575" s="148">
        <f t="shared" si="191"/>
        <v>0</v>
      </c>
      <c r="R575" s="148">
        <f t="shared" si="192"/>
        <v>0</v>
      </c>
      <c r="S575" s="137" t="str">
        <f t="shared" si="180"/>
        <v>Y</v>
      </c>
      <c r="T575" s="275">
        <f t="shared" si="173"/>
        <v>0</v>
      </c>
      <c r="U575" s="275">
        <f t="shared" si="193"/>
        <v>0</v>
      </c>
      <c r="V575" s="275">
        <f t="shared" si="193"/>
        <v>0</v>
      </c>
      <c r="W575" s="275">
        <f t="shared" si="193"/>
        <v>0</v>
      </c>
      <c r="X575" s="275">
        <f t="shared" si="193"/>
        <v>0</v>
      </c>
      <c r="Y575" s="275">
        <f t="shared" si="193"/>
        <v>0</v>
      </c>
      <c r="Z575" s="275">
        <f t="shared" si="193"/>
        <v>0</v>
      </c>
      <c r="AA575" s="275">
        <f t="shared" si="193"/>
        <v>0</v>
      </c>
      <c r="AB575" s="275">
        <f t="shared" si="193"/>
        <v>0</v>
      </c>
      <c r="AC575" s="275">
        <f t="shared" si="193"/>
        <v>0</v>
      </c>
      <c r="AD575" s="275">
        <f t="shared" si="193"/>
        <v>0</v>
      </c>
      <c r="AE575" s="276">
        <f t="shared" si="183"/>
        <v>0</v>
      </c>
    </row>
    <row r="576" spans="1:31">
      <c r="A576" s="133">
        <f t="shared" si="184"/>
        <v>560</v>
      </c>
      <c r="B576" s="134">
        <f t="shared" si="185"/>
        <v>46</v>
      </c>
      <c r="C576" s="134">
        <f t="shared" si="186"/>
        <v>8</v>
      </c>
      <c r="D576" s="135">
        <f t="shared" ca="1" si="187"/>
        <v>63280</v>
      </c>
      <c r="E576" s="150">
        <f t="shared" si="175"/>
        <v>0</v>
      </c>
      <c r="F576" s="150" t="str">
        <f t="shared" si="176"/>
        <v>Y</v>
      </c>
      <c r="G576" s="136">
        <f t="shared" si="177"/>
        <v>0</v>
      </c>
      <c r="H576" s="148">
        <f t="shared" si="181"/>
        <v>0</v>
      </c>
      <c r="I576" s="148">
        <f t="shared" si="188"/>
        <v>0</v>
      </c>
      <c r="J576" s="148">
        <f t="shared" ca="1" si="178"/>
        <v>0</v>
      </c>
      <c r="K576" s="148">
        <f t="shared" ca="1" si="189"/>
        <v>0</v>
      </c>
      <c r="L576" s="148">
        <f t="shared" si="190"/>
        <v>0</v>
      </c>
      <c r="M576" s="148">
        <f t="shared" si="179"/>
        <v>0</v>
      </c>
      <c r="N576" s="148">
        <f t="shared" si="182"/>
        <v>0</v>
      </c>
      <c r="O576" s="148"/>
      <c r="P576" s="148"/>
      <c r="Q576" s="148">
        <f t="shared" si="191"/>
        <v>0</v>
      </c>
      <c r="R576" s="148">
        <f t="shared" si="192"/>
        <v>0</v>
      </c>
      <c r="S576" s="137" t="str">
        <f t="shared" si="180"/>
        <v>Y</v>
      </c>
      <c r="T576" s="275">
        <f t="shared" si="173"/>
        <v>0</v>
      </c>
      <c r="U576" s="275">
        <f t="shared" si="193"/>
        <v>0</v>
      </c>
      <c r="V576" s="275">
        <f t="shared" si="193"/>
        <v>0</v>
      </c>
      <c r="W576" s="275">
        <f t="shared" si="193"/>
        <v>0</v>
      </c>
      <c r="X576" s="275">
        <f t="shared" si="193"/>
        <v>0</v>
      </c>
      <c r="Y576" s="275">
        <f t="shared" si="193"/>
        <v>0</v>
      </c>
      <c r="Z576" s="275">
        <f t="shared" si="193"/>
        <v>0</v>
      </c>
      <c r="AA576" s="275">
        <f t="shared" si="193"/>
        <v>0</v>
      </c>
      <c r="AB576" s="275">
        <f t="shared" si="193"/>
        <v>0</v>
      </c>
      <c r="AC576" s="275">
        <f t="shared" si="193"/>
        <v>0</v>
      </c>
      <c r="AD576" s="275">
        <f t="shared" si="193"/>
        <v>0</v>
      </c>
      <c r="AE576" s="276">
        <f t="shared" si="183"/>
        <v>0</v>
      </c>
    </row>
    <row r="577" spans="1:31">
      <c r="A577" s="133">
        <f t="shared" si="184"/>
        <v>561</v>
      </c>
      <c r="B577" s="134">
        <f t="shared" si="185"/>
        <v>46</v>
      </c>
      <c r="C577" s="134">
        <f t="shared" si="186"/>
        <v>9</v>
      </c>
      <c r="D577" s="135">
        <f t="shared" ca="1" si="187"/>
        <v>63310</v>
      </c>
      <c r="E577" s="150">
        <f t="shared" si="175"/>
        <v>0</v>
      </c>
      <c r="F577" s="150" t="str">
        <f t="shared" si="176"/>
        <v>Y</v>
      </c>
      <c r="G577" s="136">
        <f t="shared" si="177"/>
        <v>0</v>
      </c>
      <c r="H577" s="148">
        <f t="shared" si="181"/>
        <v>0</v>
      </c>
      <c r="I577" s="148">
        <f t="shared" si="188"/>
        <v>0</v>
      </c>
      <c r="J577" s="148">
        <f t="shared" ca="1" si="178"/>
        <v>0</v>
      </c>
      <c r="K577" s="148">
        <f t="shared" ca="1" si="189"/>
        <v>0</v>
      </c>
      <c r="L577" s="148">
        <f t="shared" si="190"/>
        <v>0</v>
      </c>
      <c r="M577" s="148">
        <f t="shared" si="179"/>
        <v>0</v>
      </c>
      <c r="N577" s="148">
        <f t="shared" si="182"/>
        <v>0</v>
      </c>
      <c r="O577" s="148"/>
      <c r="P577" s="148"/>
      <c r="Q577" s="148">
        <f t="shared" si="191"/>
        <v>0</v>
      </c>
      <c r="R577" s="148">
        <f t="shared" si="192"/>
        <v>0</v>
      </c>
      <c r="S577" s="137" t="str">
        <f t="shared" si="180"/>
        <v>Y</v>
      </c>
      <c r="T577" s="275">
        <f t="shared" si="173"/>
        <v>0</v>
      </c>
      <c r="U577" s="275">
        <f t="shared" si="193"/>
        <v>0</v>
      </c>
      <c r="V577" s="275">
        <f t="shared" si="193"/>
        <v>0</v>
      </c>
      <c r="W577" s="275">
        <f t="shared" si="193"/>
        <v>0</v>
      </c>
      <c r="X577" s="275">
        <f t="shared" si="193"/>
        <v>0</v>
      </c>
      <c r="Y577" s="275">
        <f t="shared" si="193"/>
        <v>0</v>
      </c>
      <c r="Z577" s="275">
        <f t="shared" si="193"/>
        <v>0</v>
      </c>
      <c r="AA577" s="275">
        <f t="shared" si="193"/>
        <v>0</v>
      </c>
      <c r="AB577" s="275">
        <f t="shared" si="193"/>
        <v>0</v>
      </c>
      <c r="AC577" s="275">
        <f t="shared" si="193"/>
        <v>0</v>
      </c>
      <c r="AD577" s="275">
        <f t="shared" si="193"/>
        <v>0</v>
      </c>
      <c r="AE577" s="276">
        <f t="shared" si="183"/>
        <v>0</v>
      </c>
    </row>
    <row r="578" spans="1:31">
      <c r="A578" s="133">
        <f t="shared" si="184"/>
        <v>562</v>
      </c>
      <c r="B578" s="134">
        <f t="shared" si="185"/>
        <v>46</v>
      </c>
      <c r="C578" s="134">
        <f t="shared" si="186"/>
        <v>10</v>
      </c>
      <c r="D578" s="135">
        <f t="shared" ca="1" si="187"/>
        <v>63341</v>
      </c>
      <c r="E578" s="150">
        <f t="shared" si="175"/>
        <v>0</v>
      </c>
      <c r="F578" s="150" t="str">
        <f t="shared" si="176"/>
        <v>Y</v>
      </c>
      <c r="G578" s="136">
        <f t="shared" si="177"/>
        <v>0</v>
      </c>
      <c r="H578" s="148">
        <f t="shared" si="181"/>
        <v>0</v>
      </c>
      <c r="I578" s="148">
        <f t="shared" si="188"/>
        <v>0</v>
      </c>
      <c r="J578" s="148">
        <f t="shared" ca="1" si="178"/>
        <v>0</v>
      </c>
      <c r="K578" s="148">
        <f t="shared" ca="1" si="189"/>
        <v>0</v>
      </c>
      <c r="L578" s="148">
        <f t="shared" si="190"/>
        <v>0</v>
      </c>
      <c r="M578" s="148">
        <f t="shared" si="179"/>
        <v>0</v>
      </c>
      <c r="N578" s="148">
        <f t="shared" si="182"/>
        <v>0</v>
      </c>
      <c r="O578" s="148"/>
      <c r="P578" s="148"/>
      <c r="Q578" s="148">
        <f t="shared" si="191"/>
        <v>0</v>
      </c>
      <c r="R578" s="148">
        <f t="shared" si="192"/>
        <v>0</v>
      </c>
      <c r="S578" s="137" t="str">
        <f t="shared" si="180"/>
        <v>Y</v>
      </c>
      <c r="T578" s="275">
        <f t="shared" si="173"/>
        <v>0</v>
      </c>
      <c r="U578" s="275">
        <f t="shared" si="193"/>
        <v>0</v>
      </c>
      <c r="V578" s="275">
        <f t="shared" si="193"/>
        <v>0</v>
      </c>
      <c r="W578" s="275">
        <f t="shared" si="193"/>
        <v>0</v>
      </c>
      <c r="X578" s="275">
        <f t="shared" si="193"/>
        <v>0</v>
      </c>
      <c r="Y578" s="275">
        <f t="shared" si="193"/>
        <v>0</v>
      </c>
      <c r="Z578" s="275">
        <f t="shared" si="193"/>
        <v>0</v>
      </c>
      <c r="AA578" s="275">
        <f t="shared" si="193"/>
        <v>0</v>
      </c>
      <c r="AB578" s="275">
        <f t="shared" si="193"/>
        <v>0</v>
      </c>
      <c r="AC578" s="275">
        <f t="shared" si="193"/>
        <v>0</v>
      </c>
      <c r="AD578" s="275">
        <f t="shared" si="193"/>
        <v>0</v>
      </c>
      <c r="AE578" s="276">
        <f t="shared" si="183"/>
        <v>0</v>
      </c>
    </row>
    <row r="579" spans="1:31">
      <c r="A579" s="133">
        <f t="shared" si="184"/>
        <v>563</v>
      </c>
      <c r="B579" s="134">
        <f t="shared" si="185"/>
        <v>46</v>
      </c>
      <c r="C579" s="134">
        <f t="shared" si="186"/>
        <v>11</v>
      </c>
      <c r="D579" s="135">
        <f t="shared" ca="1" si="187"/>
        <v>63371</v>
      </c>
      <c r="E579" s="150">
        <f t="shared" si="175"/>
        <v>0</v>
      </c>
      <c r="F579" s="150" t="str">
        <f t="shared" si="176"/>
        <v>Y</v>
      </c>
      <c r="G579" s="136">
        <f t="shared" si="177"/>
        <v>0</v>
      </c>
      <c r="H579" s="148">
        <f t="shared" si="181"/>
        <v>0</v>
      </c>
      <c r="I579" s="148">
        <f t="shared" si="188"/>
        <v>0</v>
      </c>
      <c r="J579" s="148">
        <f t="shared" ca="1" si="178"/>
        <v>0</v>
      </c>
      <c r="K579" s="148">
        <f t="shared" ca="1" si="189"/>
        <v>0</v>
      </c>
      <c r="L579" s="148">
        <f t="shared" si="190"/>
        <v>0</v>
      </c>
      <c r="M579" s="148">
        <f t="shared" si="179"/>
        <v>0</v>
      </c>
      <c r="N579" s="148">
        <f t="shared" si="182"/>
        <v>0</v>
      </c>
      <c r="O579" s="148"/>
      <c r="P579" s="148"/>
      <c r="Q579" s="148">
        <f t="shared" si="191"/>
        <v>0</v>
      </c>
      <c r="R579" s="148">
        <f t="shared" si="192"/>
        <v>0</v>
      </c>
      <c r="S579" s="137" t="str">
        <f t="shared" si="180"/>
        <v>Y</v>
      </c>
      <c r="T579" s="275">
        <f t="shared" si="173"/>
        <v>0</v>
      </c>
      <c r="U579" s="275">
        <f t="shared" si="193"/>
        <v>0</v>
      </c>
      <c r="V579" s="275">
        <f t="shared" ref="U579:AD604" si="194">MAX(0,MIN(MAX(0,$M579),V$7)-V$6)</f>
        <v>0</v>
      </c>
      <c r="W579" s="275">
        <f t="shared" si="194"/>
        <v>0</v>
      </c>
      <c r="X579" s="275">
        <f t="shared" si="194"/>
        <v>0</v>
      </c>
      <c r="Y579" s="275">
        <f t="shared" si="194"/>
        <v>0</v>
      </c>
      <c r="Z579" s="275">
        <f t="shared" si="194"/>
        <v>0</v>
      </c>
      <c r="AA579" s="275">
        <f t="shared" si="194"/>
        <v>0</v>
      </c>
      <c r="AB579" s="275">
        <f t="shared" si="194"/>
        <v>0</v>
      </c>
      <c r="AC579" s="275">
        <f t="shared" si="194"/>
        <v>0</v>
      </c>
      <c r="AD579" s="275">
        <f t="shared" si="194"/>
        <v>0</v>
      </c>
      <c r="AE579" s="276">
        <f t="shared" si="183"/>
        <v>0</v>
      </c>
    </row>
    <row r="580" spans="1:31">
      <c r="A580" s="133">
        <f t="shared" si="184"/>
        <v>564</v>
      </c>
      <c r="B580" s="134">
        <f t="shared" si="185"/>
        <v>46</v>
      </c>
      <c r="C580" s="134">
        <f t="shared" si="186"/>
        <v>12</v>
      </c>
      <c r="D580" s="135">
        <f t="shared" ca="1" si="187"/>
        <v>63402</v>
      </c>
      <c r="E580" s="150">
        <f t="shared" si="175"/>
        <v>0</v>
      </c>
      <c r="F580" s="150" t="str">
        <f t="shared" si="176"/>
        <v>Y</v>
      </c>
      <c r="G580" s="136">
        <f t="shared" si="177"/>
        <v>0</v>
      </c>
      <c r="H580" s="148">
        <f t="shared" si="181"/>
        <v>0</v>
      </c>
      <c r="I580" s="148">
        <f t="shared" si="188"/>
        <v>0</v>
      </c>
      <c r="J580" s="148">
        <f t="shared" ca="1" si="178"/>
        <v>0</v>
      </c>
      <c r="K580" s="148">
        <f t="shared" ca="1" si="189"/>
        <v>0</v>
      </c>
      <c r="L580" s="148">
        <f t="shared" si="190"/>
        <v>0</v>
      </c>
      <c r="M580" s="148">
        <f t="shared" si="179"/>
        <v>0</v>
      </c>
      <c r="N580" s="148">
        <f t="shared" si="182"/>
        <v>0</v>
      </c>
      <c r="O580" s="148"/>
      <c r="P580" s="148"/>
      <c r="Q580" s="148">
        <f t="shared" si="191"/>
        <v>0</v>
      </c>
      <c r="R580" s="148">
        <f t="shared" si="192"/>
        <v>0</v>
      </c>
      <c r="S580" s="137" t="str">
        <f t="shared" si="180"/>
        <v>Y</v>
      </c>
      <c r="T580" s="275">
        <f t="shared" si="173"/>
        <v>0</v>
      </c>
      <c r="U580" s="275">
        <f t="shared" si="194"/>
        <v>0</v>
      </c>
      <c r="V580" s="275">
        <f t="shared" si="194"/>
        <v>0</v>
      </c>
      <c r="W580" s="275">
        <f t="shared" si="194"/>
        <v>0</v>
      </c>
      <c r="X580" s="275">
        <f t="shared" si="194"/>
        <v>0</v>
      </c>
      <c r="Y580" s="275">
        <f t="shared" si="194"/>
        <v>0</v>
      </c>
      <c r="Z580" s="275">
        <f t="shared" si="194"/>
        <v>0</v>
      </c>
      <c r="AA580" s="275">
        <f t="shared" si="194"/>
        <v>0</v>
      </c>
      <c r="AB580" s="275">
        <f t="shared" si="194"/>
        <v>0</v>
      </c>
      <c r="AC580" s="275">
        <f t="shared" si="194"/>
        <v>0</v>
      </c>
      <c r="AD580" s="275">
        <f t="shared" si="194"/>
        <v>0</v>
      </c>
      <c r="AE580" s="276">
        <f t="shared" si="183"/>
        <v>0</v>
      </c>
    </row>
    <row r="581" spans="1:31">
      <c r="A581" s="133">
        <f t="shared" si="184"/>
        <v>565</v>
      </c>
      <c r="B581" s="134">
        <f t="shared" si="185"/>
        <v>47</v>
      </c>
      <c r="C581" s="134">
        <f t="shared" si="186"/>
        <v>1</v>
      </c>
      <c r="D581" s="135">
        <f t="shared" ca="1" si="187"/>
        <v>63433</v>
      </c>
      <c r="E581" s="150">
        <f t="shared" si="175"/>
        <v>0</v>
      </c>
      <c r="F581" s="150" t="str">
        <f t="shared" si="176"/>
        <v>Y</v>
      </c>
      <c r="G581" s="136">
        <f t="shared" si="177"/>
        <v>0</v>
      </c>
      <c r="H581" s="148">
        <f t="shared" si="181"/>
        <v>0</v>
      </c>
      <c r="I581" s="148">
        <f t="shared" si="188"/>
        <v>0</v>
      </c>
      <c r="J581" s="148">
        <f t="shared" ca="1" si="178"/>
        <v>0</v>
      </c>
      <c r="K581" s="148">
        <f t="shared" ca="1" si="189"/>
        <v>0</v>
      </c>
      <c r="L581" s="148">
        <f t="shared" si="190"/>
        <v>0</v>
      </c>
      <c r="M581" s="148">
        <f t="shared" si="179"/>
        <v>0</v>
      </c>
      <c r="N581" s="148">
        <f t="shared" si="182"/>
        <v>0</v>
      </c>
      <c r="O581" s="148"/>
      <c r="P581" s="148"/>
      <c r="Q581" s="148">
        <f t="shared" si="191"/>
        <v>0</v>
      </c>
      <c r="R581" s="148">
        <f t="shared" si="192"/>
        <v>0</v>
      </c>
      <c r="S581" s="137" t="str">
        <f t="shared" si="180"/>
        <v>Y</v>
      </c>
      <c r="T581" s="275">
        <f t="shared" ref="T581:T644" si="195">MAX(0,MIN(MAX(0,$M581),T$7)-T$6)</f>
        <v>0</v>
      </c>
      <c r="U581" s="275">
        <f t="shared" si="194"/>
        <v>0</v>
      </c>
      <c r="V581" s="275">
        <f t="shared" si="194"/>
        <v>0</v>
      </c>
      <c r="W581" s="275">
        <f t="shared" si="194"/>
        <v>0</v>
      </c>
      <c r="X581" s="275">
        <f t="shared" si="194"/>
        <v>0</v>
      </c>
      <c r="Y581" s="275">
        <f t="shared" si="194"/>
        <v>0</v>
      </c>
      <c r="Z581" s="275">
        <f t="shared" si="194"/>
        <v>0</v>
      </c>
      <c r="AA581" s="275">
        <f t="shared" si="194"/>
        <v>0</v>
      </c>
      <c r="AB581" s="275">
        <f t="shared" si="194"/>
        <v>0</v>
      </c>
      <c r="AC581" s="275">
        <f t="shared" si="194"/>
        <v>0</v>
      </c>
      <c r="AD581" s="275">
        <f t="shared" si="194"/>
        <v>0</v>
      </c>
      <c r="AE581" s="276">
        <f t="shared" si="183"/>
        <v>0</v>
      </c>
    </row>
    <row r="582" spans="1:31">
      <c r="A582" s="133">
        <f t="shared" si="184"/>
        <v>566</v>
      </c>
      <c r="B582" s="134">
        <f t="shared" si="185"/>
        <v>47</v>
      </c>
      <c r="C582" s="134">
        <f t="shared" si="186"/>
        <v>2</v>
      </c>
      <c r="D582" s="135">
        <f t="shared" ca="1" si="187"/>
        <v>63463</v>
      </c>
      <c r="E582" s="150">
        <f t="shared" si="175"/>
        <v>0</v>
      </c>
      <c r="F582" s="150" t="str">
        <f t="shared" si="176"/>
        <v>Y</v>
      </c>
      <c r="G582" s="136">
        <f t="shared" si="177"/>
        <v>0</v>
      </c>
      <c r="H582" s="148">
        <f t="shared" si="181"/>
        <v>0</v>
      </c>
      <c r="I582" s="148">
        <f t="shared" si="188"/>
        <v>0</v>
      </c>
      <c r="J582" s="148">
        <f t="shared" ca="1" si="178"/>
        <v>0</v>
      </c>
      <c r="K582" s="148">
        <f t="shared" ca="1" si="189"/>
        <v>0</v>
      </c>
      <c r="L582" s="148">
        <f t="shared" si="190"/>
        <v>0</v>
      </c>
      <c r="M582" s="148">
        <f t="shared" si="179"/>
        <v>0</v>
      </c>
      <c r="N582" s="148">
        <f t="shared" si="182"/>
        <v>0</v>
      </c>
      <c r="O582" s="148"/>
      <c r="P582" s="148"/>
      <c r="Q582" s="148">
        <f t="shared" si="191"/>
        <v>0</v>
      </c>
      <c r="R582" s="148">
        <f t="shared" si="192"/>
        <v>0</v>
      </c>
      <c r="S582" s="137" t="str">
        <f t="shared" si="180"/>
        <v>Y</v>
      </c>
      <c r="T582" s="275">
        <f t="shared" si="195"/>
        <v>0</v>
      </c>
      <c r="U582" s="275">
        <f t="shared" si="194"/>
        <v>0</v>
      </c>
      <c r="V582" s="275">
        <f t="shared" si="194"/>
        <v>0</v>
      </c>
      <c r="W582" s="275">
        <f t="shared" si="194"/>
        <v>0</v>
      </c>
      <c r="X582" s="275">
        <f t="shared" si="194"/>
        <v>0</v>
      </c>
      <c r="Y582" s="275">
        <f t="shared" si="194"/>
        <v>0</v>
      </c>
      <c r="Z582" s="275">
        <f t="shared" si="194"/>
        <v>0</v>
      </c>
      <c r="AA582" s="275">
        <f t="shared" si="194"/>
        <v>0</v>
      </c>
      <c r="AB582" s="275">
        <f t="shared" si="194"/>
        <v>0</v>
      </c>
      <c r="AC582" s="275">
        <f t="shared" si="194"/>
        <v>0</v>
      </c>
      <c r="AD582" s="275">
        <f t="shared" si="194"/>
        <v>0</v>
      </c>
      <c r="AE582" s="276">
        <f t="shared" si="183"/>
        <v>0</v>
      </c>
    </row>
    <row r="583" spans="1:31">
      <c r="A583" s="133">
        <f t="shared" si="184"/>
        <v>567</v>
      </c>
      <c r="B583" s="134">
        <f t="shared" si="185"/>
        <v>47</v>
      </c>
      <c r="C583" s="134">
        <f t="shared" si="186"/>
        <v>3</v>
      </c>
      <c r="D583" s="135">
        <f t="shared" ca="1" si="187"/>
        <v>63494</v>
      </c>
      <c r="E583" s="150">
        <f t="shared" si="175"/>
        <v>0</v>
      </c>
      <c r="F583" s="150" t="str">
        <f t="shared" si="176"/>
        <v>Y</v>
      </c>
      <c r="G583" s="136">
        <f t="shared" si="177"/>
        <v>0</v>
      </c>
      <c r="H583" s="148">
        <f t="shared" si="181"/>
        <v>0</v>
      </c>
      <c r="I583" s="148">
        <f t="shared" si="188"/>
        <v>0</v>
      </c>
      <c r="J583" s="148">
        <f t="shared" ca="1" si="178"/>
        <v>0</v>
      </c>
      <c r="K583" s="148">
        <f t="shared" ca="1" si="189"/>
        <v>0</v>
      </c>
      <c r="L583" s="148">
        <f t="shared" si="190"/>
        <v>0</v>
      </c>
      <c r="M583" s="148">
        <f t="shared" si="179"/>
        <v>0</v>
      </c>
      <c r="N583" s="148">
        <f t="shared" si="182"/>
        <v>0</v>
      </c>
      <c r="O583" s="148"/>
      <c r="P583" s="148"/>
      <c r="Q583" s="148">
        <f t="shared" si="191"/>
        <v>0</v>
      </c>
      <c r="R583" s="148">
        <f t="shared" si="192"/>
        <v>0</v>
      </c>
      <c r="S583" s="137" t="str">
        <f t="shared" si="180"/>
        <v>Y</v>
      </c>
      <c r="T583" s="275">
        <f t="shared" si="195"/>
        <v>0</v>
      </c>
      <c r="U583" s="275">
        <f t="shared" si="194"/>
        <v>0</v>
      </c>
      <c r="V583" s="275">
        <f t="shared" si="194"/>
        <v>0</v>
      </c>
      <c r="W583" s="275">
        <f t="shared" si="194"/>
        <v>0</v>
      </c>
      <c r="X583" s="275">
        <f t="shared" si="194"/>
        <v>0</v>
      </c>
      <c r="Y583" s="275">
        <f t="shared" si="194"/>
        <v>0</v>
      </c>
      <c r="Z583" s="275">
        <f t="shared" si="194"/>
        <v>0</v>
      </c>
      <c r="AA583" s="275">
        <f t="shared" si="194"/>
        <v>0</v>
      </c>
      <c r="AB583" s="275">
        <f t="shared" si="194"/>
        <v>0</v>
      </c>
      <c r="AC583" s="275">
        <f t="shared" si="194"/>
        <v>0</v>
      </c>
      <c r="AD583" s="275">
        <f t="shared" si="194"/>
        <v>0</v>
      </c>
      <c r="AE583" s="276">
        <f t="shared" si="183"/>
        <v>0</v>
      </c>
    </row>
    <row r="584" spans="1:31">
      <c r="A584" s="133">
        <f t="shared" si="184"/>
        <v>568</v>
      </c>
      <c r="B584" s="134">
        <f t="shared" si="185"/>
        <v>47</v>
      </c>
      <c r="C584" s="134">
        <f t="shared" si="186"/>
        <v>4</v>
      </c>
      <c r="D584" s="135">
        <f t="shared" ca="1" si="187"/>
        <v>63524</v>
      </c>
      <c r="E584" s="150">
        <f t="shared" si="175"/>
        <v>0</v>
      </c>
      <c r="F584" s="150" t="str">
        <f t="shared" si="176"/>
        <v>Y</v>
      </c>
      <c r="G584" s="136">
        <f t="shared" si="177"/>
        <v>0</v>
      </c>
      <c r="H584" s="148">
        <f t="shared" si="181"/>
        <v>0</v>
      </c>
      <c r="I584" s="148">
        <f t="shared" si="188"/>
        <v>0</v>
      </c>
      <c r="J584" s="148">
        <f t="shared" ca="1" si="178"/>
        <v>0</v>
      </c>
      <c r="K584" s="148">
        <f t="shared" ca="1" si="189"/>
        <v>0</v>
      </c>
      <c r="L584" s="148">
        <f t="shared" si="190"/>
        <v>0</v>
      </c>
      <c r="M584" s="148">
        <f t="shared" si="179"/>
        <v>0</v>
      </c>
      <c r="N584" s="148">
        <f t="shared" si="182"/>
        <v>0</v>
      </c>
      <c r="O584" s="148"/>
      <c r="P584" s="148"/>
      <c r="Q584" s="148">
        <f t="shared" si="191"/>
        <v>0</v>
      </c>
      <c r="R584" s="148">
        <f t="shared" si="192"/>
        <v>0</v>
      </c>
      <c r="S584" s="137" t="str">
        <f t="shared" si="180"/>
        <v>Y</v>
      </c>
      <c r="T584" s="275">
        <f t="shared" si="195"/>
        <v>0</v>
      </c>
      <c r="U584" s="275">
        <f t="shared" si="194"/>
        <v>0</v>
      </c>
      <c r="V584" s="275">
        <f t="shared" si="194"/>
        <v>0</v>
      </c>
      <c r="W584" s="275">
        <f t="shared" si="194"/>
        <v>0</v>
      </c>
      <c r="X584" s="275">
        <f t="shared" si="194"/>
        <v>0</v>
      </c>
      <c r="Y584" s="275">
        <f t="shared" si="194"/>
        <v>0</v>
      </c>
      <c r="Z584" s="275">
        <f t="shared" si="194"/>
        <v>0</v>
      </c>
      <c r="AA584" s="275">
        <f t="shared" si="194"/>
        <v>0</v>
      </c>
      <c r="AB584" s="275">
        <f t="shared" si="194"/>
        <v>0</v>
      </c>
      <c r="AC584" s="275">
        <f t="shared" si="194"/>
        <v>0</v>
      </c>
      <c r="AD584" s="275">
        <f t="shared" si="194"/>
        <v>0</v>
      </c>
      <c r="AE584" s="276">
        <f t="shared" si="183"/>
        <v>0</v>
      </c>
    </row>
    <row r="585" spans="1:31">
      <c r="A585" s="133">
        <f t="shared" si="184"/>
        <v>569</v>
      </c>
      <c r="B585" s="134">
        <f t="shared" si="185"/>
        <v>47</v>
      </c>
      <c r="C585" s="134">
        <f t="shared" si="186"/>
        <v>5</v>
      </c>
      <c r="D585" s="135">
        <f t="shared" ca="1" si="187"/>
        <v>63555</v>
      </c>
      <c r="E585" s="150">
        <f t="shared" si="175"/>
        <v>0</v>
      </c>
      <c r="F585" s="150" t="str">
        <f t="shared" si="176"/>
        <v>Y</v>
      </c>
      <c r="G585" s="136">
        <f t="shared" si="177"/>
        <v>0</v>
      </c>
      <c r="H585" s="148">
        <f t="shared" si="181"/>
        <v>0</v>
      </c>
      <c r="I585" s="148">
        <f t="shared" si="188"/>
        <v>0</v>
      </c>
      <c r="J585" s="148">
        <f t="shared" ca="1" si="178"/>
        <v>0</v>
      </c>
      <c r="K585" s="148">
        <f t="shared" ca="1" si="189"/>
        <v>0</v>
      </c>
      <c r="L585" s="148">
        <f t="shared" si="190"/>
        <v>0</v>
      </c>
      <c r="M585" s="148">
        <f t="shared" si="179"/>
        <v>0</v>
      </c>
      <c r="N585" s="148">
        <f t="shared" si="182"/>
        <v>0</v>
      </c>
      <c r="O585" s="148"/>
      <c r="P585" s="148"/>
      <c r="Q585" s="148">
        <f t="shared" si="191"/>
        <v>0</v>
      </c>
      <c r="R585" s="148">
        <f t="shared" si="192"/>
        <v>0</v>
      </c>
      <c r="S585" s="137" t="str">
        <f t="shared" si="180"/>
        <v>Y</v>
      </c>
      <c r="T585" s="275">
        <f t="shared" si="195"/>
        <v>0</v>
      </c>
      <c r="U585" s="275">
        <f t="shared" si="194"/>
        <v>0</v>
      </c>
      <c r="V585" s="275">
        <f t="shared" si="194"/>
        <v>0</v>
      </c>
      <c r="W585" s="275">
        <f t="shared" si="194"/>
        <v>0</v>
      </c>
      <c r="X585" s="275">
        <f t="shared" si="194"/>
        <v>0</v>
      </c>
      <c r="Y585" s="275">
        <f t="shared" si="194"/>
        <v>0</v>
      </c>
      <c r="Z585" s="275">
        <f t="shared" si="194"/>
        <v>0</v>
      </c>
      <c r="AA585" s="275">
        <f t="shared" si="194"/>
        <v>0</v>
      </c>
      <c r="AB585" s="275">
        <f t="shared" si="194"/>
        <v>0</v>
      </c>
      <c r="AC585" s="275">
        <f t="shared" si="194"/>
        <v>0</v>
      </c>
      <c r="AD585" s="275">
        <f t="shared" si="194"/>
        <v>0</v>
      </c>
      <c r="AE585" s="276">
        <f t="shared" si="183"/>
        <v>0</v>
      </c>
    </row>
    <row r="586" spans="1:31">
      <c r="A586" s="133">
        <f t="shared" si="184"/>
        <v>570</v>
      </c>
      <c r="B586" s="134">
        <f t="shared" si="185"/>
        <v>47</v>
      </c>
      <c r="C586" s="134">
        <f t="shared" si="186"/>
        <v>6</v>
      </c>
      <c r="D586" s="135">
        <f t="shared" ca="1" si="187"/>
        <v>63586</v>
      </c>
      <c r="E586" s="150">
        <f t="shared" si="175"/>
        <v>0</v>
      </c>
      <c r="F586" s="150" t="str">
        <f t="shared" si="176"/>
        <v>Y</v>
      </c>
      <c r="G586" s="136">
        <f t="shared" si="177"/>
        <v>0</v>
      </c>
      <c r="H586" s="148">
        <f t="shared" si="181"/>
        <v>0</v>
      </c>
      <c r="I586" s="148">
        <f t="shared" si="188"/>
        <v>0</v>
      </c>
      <c r="J586" s="148">
        <f t="shared" ca="1" si="178"/>
        <v>0</v>
      </c>
      <c r="K586" s="148">
        <f t="shared" ca="1" si="189"/>
        <v>0</v>
      </c>
      <c r="L586" s="148">
        <f t="shared" si="190"/>
        <v>0</v>
      </c>
      <c r="M586" s="148">
        <f t="shared" si="179"/>
        <v>0</v>
      </c>
      <c r="N586" s="148">
        <f t="shared" si="182"/>
        <v>0</v>
      </c>
      <c r="O586" s="148"/>
      <c r="P586" s="148"/>
      <c r="Q586" s="148">
        <f t="shared" si="191"/>
        <v>0</v>
      </c>
      <c r="R586" s="148">
        <f t="shared" si="192"/>
        <v>0</v>
      </c>
      <c r="S586" s="137" t="str">
        <f t="shared" si="180"/>
        <v>Y</v>
      </c>
      <c r="T586" s="275">
        <f t="shared" si="195"/>
        <v>0</v>
      </c>
      <c r="U586" s="275">
        <f t="shared" si="194"/>
        <v>0</v>
      </c>
      <c r="V586" s="275">
        <f t="shared" si="194"/>
        <v>0</v>
      </c>
      <c r="W586" s="275">
        <f t="shared" si="194"/>
        <v>0</v>
      </c>
      <c r="X586" s="275">
        <f t="shared" si="194"/>
        <v>0</v>
      </c>
      <c r="Y586" s="275">
        <f t="shared" si="194"/>
        <v>0</v>
      </c>
      <c r="Z586" s="275">
        <f t="shared" si="194"/>
        <v>0</v>
      </c>
      <c r="AA586" s="275">
        <f t="shared" si="194"/>
        <v>0</v>
      </c>
      <c r="AB586" s="275">
        <f t="shared" si="194"/>
        <v>0</v>
      </c>
      <c r="AC586" s="275">
        <f t="shared" si="194"/>
        <v>0</v>
      </c>
      <c r="AD586" s="275">
        <f t="shared" si="194"/>
        <v>0</v>
      </c>
      <c r="AE586" s="276">
        <f t="shared" si="183"/>
        <v>0</v>
      </c>
    </row>
    <row r="587" spans="1:31">
      <c r="A587" s="133">
        <f t="shared" si="184"/>
        <v>571</v>
      </c>
      <c r="B587" s="134">
        <f t="shared" si="185"/>
        <v>47</v>
      </c>
      <c r="C587" s="134">
        <f t="shared" si="186"/>
        <v>7</v>
      </c>
      <c r="D587" s="135">
        <f t="shared" ca="1" si="187"/>
        <v>63614</v>
      </c>
      <c r="E587" s="150">
        <f t="shared" si="175"/>
        <v>0</v>
      </c>
      <c r="F587" s="150" t="str">
        <f t="shared" si="176"/>
        <v>Y</v>
      </c>
      <c r="G587" s="136">
        <f t="shared" si="177"/>
        <v>0</v>
      </c>
      <c r="H587" s="148">
        <f t="shared" si="181"/>
        <v>0</v>
      </c>
      <c r="I587" s="148">
        <f t="shared" si="188"/>
        <v>0</v>
      </c>
      <c r="J587" s="148">
        <f t="shared" ca="1" si="178"/>
        <v>0</v>
      </c>
      <c r="K587" s="148">
        <f t="shared" ca="1" si="189"/>
        <v>0</v>
      </c>
      <c r="L587" s="148">
        <f t="shared" si="190"/>
        <v>0</v>
      </c>
      <c r="M587" s="148">
        <f t="shared" si="179"/>
        <v>0</v>
      </c>
      <c r="N587" s="148">
        <f t="shared" si="182"/>
        <v>0</v>
      </c>
      <c r="O587" s="148"/>
      <c r="P587" s="148"/>
      <c r="Q587" s="148">
        <f t="shared" si="191"/>
        <v>0</v>
      </c>
      <c r="R587" s="148">
        <f t="shared" si="192"/>
        <v>0</v>
      </c>
      <c r="S587" s="137" t="str">
        <f t="shared" si="180"/>
        <v>Y</v>
      </c>
      <c r="T587" s="275">
        <f t="shared" si="195"/>
        <v>0</v>
      </c>
      <c r="U587" s="275">
        <f t="shared" si="194"/>
        <v>0</v>
      </c>
      <c r="V587" s="275">
        <f t="shared" si="194"/>
        <v>0</v>
      </c>
      <c r="W587" s="275">
        <f t="shared" si="194"/>
        <v>0</v>
      </c>
      <c r="X587" s="275">
        <f t="shared" si="194"/>
        <v>0</v>
      </c>
      <c r="Y587" s="275">
        <f t="shared" si="194"/>
        <v>0</v>
      </c>
      <c r="Z587" s="275">
        <f t="shared" si="194"/>
        <v>0</v>
      </c>
      <c r="AA587" s="275">
        <f t="shared" si="194"/>
        <v>0</v>
      </c>
      <c r="AB587" s="275">
        <f t="shared" si="194"/>
        <v>0</v>
      </c>
      <c r="AC587" s="275">
        <f t="shared" si="194"/>
        <v>0</v>
      </c>
      <c r="AD587" s="275">
        <f t="shared" si="194"/>
        <v>0</v>
      </c>
      <c r="AE587" s="276">
        <f t="shared" si="183"/>
        <v>0</v>
      </c>
    </row>
    <row r="588" spans="1:31">
      <c r="A588" s="133">
        <f t="shared" si="184"/>
        <v>572</v>
      </c>
      <c r="B588" s="134">
        <f t="shared" si="185"/>
        <v>47</v>
      </c>
      <c r="C588" s="134">
        <f t="shared" si="186"/>
        <v>8</v>
      </c>
      <c r="D588" s="135">
        <f t="shared" ca="1" si="187"/>
        <v>63645</v>
      </c>
      <c r="E588" s="150">
        <f t="shared" si="175"/>
        <v>0</v>
      </c>
      <c r="F588" s="150" t="str">
        <f t="shared" si="176"/>
        <v>Y</v>
      </c>
      <c r="G588" s="136">
        <f t="shared" si="177"/>
        <v>0</v>
      </c>
      <c r="H588" s="148">
        <f t="shared" si="181"/>
        <v>0</v>
      </c>
      <c r="I588" s="148">
        <f t="shared" si="188"/>
        <v>0</v>
      </c>
      <c r="J588" s="148">
        <f t="shared" ca="1" si="178"/>
        <v>0</v>
      </c>
      <c r="K588" s="148">
        <f t="shared" ca="1" si="189"/>
        <v>0</v>
      </c>
      <c r="L588" s="148">
        <f t="shared" si="190"/>
        <v>0</v>
      </c>
      <c r="M588" s="148">
        <f t="shared" si="179"/>
        <v>0</v>
      </c>
      <c r="N588" s="148">
        <f t="shared" si="182"/>
        <v>0</v>
      </c>
      <c r="O588" s="148"/>
      <c r="P588" s="148"/>
      <c r="Q588" s="148">
        <f t="shared" si="191"/>
        <v>0</v>
      </c>
      <c r="R588" s="148">
        <f t="shared" si="192"/>
        <v>0</v>
      </c>
      <c r="S588" s="137" t="str">
        <f t="shared" si="180"/>
        <v>Y</v>
      </c>
      <c r="T588" s="275">
        <f t="shared" si="195"/>
        <v>0</v>
      </c>
      <c r="U588" s="275">
        <f t="shared" si="194"/>
        <v>0</v>
      </c>
      <c r="V588" s="275">
        <f t="shared" si="194"/>
        <v>0</v>
      </c>
      <c r="W588" s="275">
        <f t="shared" si="194"/>
        <v>0</v>
      </c>
      <c r="X588" s="275">
        <f t="shared" si="194"/>
        <v>0</v>
      </c>
      <c r="Y588" s="275">
        <f t="shared" si="194"/>
        <v>0</v>
      </c>
      <c r="Z588" s="275">
        <f t="shared" si="194"/>
        <v>0</v>
      </c>
      <c r="AA588" s="275">
        <f t="shared" si="194"/>
        <v>0</v>
      </c>
      <c r="AB588" s="275">
        <f t="shared" si="194"/>
        <v>0</v>
      </c>
      <c r="AC588" s="275">
        <f t="shared" si="194"/>
        <v>0</v>
      </c>
      <c r="AD588" s="275">
        <f t="shared" si="194"/>
        <v>0</v>
      </c>
      <c r="AE588" s="276">
        <f t="shared" si="183"/>
        <v>0</v>
      </c>
    </row>
    <row r="589" spans="1:31">
      <c r="A589" s="133">
        <f t="shared" si="184"/>
        <v>573</v>
      </c>
      <c r="B589" s="134">
        <f t="shared" si="185"/>
        <v>47</v>
      </c>
      <c r="C589" s="134">
        <f t="shared" si="186"/>
        <v>9</v>
      </c>
      <c r="D589" s="135">
        <f t="shared" ca="1" si="187"/>
        <v>63675</v>
      </c>
      <c r="E589" s="150">
        <f t="shared" si="175"/>
        <v>0</v>
      </c>
      <c r="F589" s="150" t="str">
        <f t="shared" si="176"/>
        <v>Y</v>
      </c>
      <c r="G589" s="136">
        <f t="shared" si="177"/>
        <v>0</v>
      </c>
      <c r="H589" s="148">
        <f t="shared" si="181"/>
        <v>0</v>
      </c>
      <c r="I589" s="148">
        <f t="shared" si="188"/>
        <v>0</v>
      </c>
      <c r="J589" s="148">
        <f t="shared" ca="1" si="178"/>
        <v>0</v>
      </c>
      <c r="K589" s="148">
        <f t="shared" ca="1" si="189"/>
        <v>0</v>
      </c>
      <c r="L589" s="148">
        <f t="shared" si="190"/>
        <v>0</v>
      </c>
      <c r="M589" s="148">
        <f t="shared" si="179"/>
        <v>0</v>
      </c>
      <c r="N589" s="148">
        <f t="shared" si="182"/>
        <v>0</v>
      </c>
      <c r="O589" s="148"/>
      <c r="P589" s="148"/>
      <c r="Q589" s="148">
        <f t="shared" si="191"/>
        <v>0</v>
      </c>
      <c r="R589" s="148">
        <f t="shared" si="192"/>
        <v>0</v>
      </c>
      <c r="S589" s="137" t="str">
        <f t="shared" si="180"/>
        <v>Y</v>
      </c>
      <c r="T589" s="275">
        <f t="shared" si="195"/>
        <v>0</v>
      </c>
      <c r="U589" s="275">
        <f t="shared" si="194"/>
        <v>0</v>
      </c>
      <c r="V589" s="275">
        <f t="shared" si="194"/>
        <v>0</v>
      </c>
      <c r="W589" s="275">
        <f t="shared" si="194"/>
        <v>0</v>
      </c>
      <c r="X589" s="275">
        <f t="shared" si="194"/>
        <v>0</v>
      </c>
      <c r="Y589" s="275">
        <f t="shared" si="194"/>
        <v>0</v>
      </c>
      <c r="Z589" s="275">
        <f t="shared" si="194"/>
        <v>0</v>
      </c>
      <c r="AA589" s="275">
        <f t="shared" si="194"/>
        <v>0</v>
      </c>
      <c r="AB589" s="275">
        <f t="shared" si="194"/>
        <v>0</v>
      </c>
      <c r="AC589" s="275">
        <f t="shared" si="194"/>
        <v>0</v>
      </c>
      <c r="AD589" s="275">
        <f t="shared" si="194"/>
        <v>0</v>
      </c>
      <c r="AE589" s="276">
        <f t="shared" si="183"/>
        <v>0</v>
      </c>
    </row>
    <row r="590" spans="1:31">
      <c r="A590" s="133">
        <f t="shared" si="184"/>
        <v>574</v>
      </c>
      <c r="B590" s="134">
        <f t="shared" si="185"/>
        <v>47</v>
      </c>
      <c r="C590" s="134">
        <f t="shared" si="186"/>
        <v>10</v>
      </c>
      <c r="D590" s="135">
        <f t="shared" ca="1" si="187"/>
        <v>63706</v>
      </c>
      <c r="E590" s="150">
        <f t="shared" si="175"/>
        <v>0</v>
      </c>
      <c r="F590" s="150" t="str">
        <f t="shared" si="176"/>
        <v>Y</v>
      </c>
      <c r="G590" s="136">
        <f t="shared" si="177"/>
        <v>0</v>
      </c>
      <c r="H590" s="148">
        <f t="shared" si="181"/>
        <v>0</v>
      </c>
      <c r="I590" s="148">
        <f t="shared" si="188"/>
        <v>0</v>
      </c>
      <c r="J590" s="148">
        <f t="shared" ca="1" si="178"/>
        <v>0</v>
      </c>
      <c r="K590" s="148">
        <f t="shared" ca="1" si="189"/>
        <v>0</v>
      </c>
      <c r="L590" s="148">
        <f t="shared" si="190"/>
        <v>0</v>
      </c>
      <c r="M590" s="148">
        <f t="shared" si="179"/>
        <v>0</v>
      </c>
      <c r="N590" s="148">
        <f t="shared" si="182"/>
        <v>0</v>
      </c>
      <c r="O590" s="148"/>
      <c r="P590" s="148"/>
      <c r="Q590" s="148">
        <f t="shared" si="191"/>
        <v>0</v>
      </c>
      <c r="R590" s="148">
        <f t="shared" si="192"/>
        <v>0</v>
      </c>
      <c r="S590" s="137" t="str">
        <f t="shared" si="180"/>
        <v>Y</v>
      </c>
      <c r="T590" s="275">
        <f t="shared" si="195"/>
        <v>0</v>
      </c>
      <c r="U590" s="275">
        <f t="shared" si="194"/>
        <v>0</v>
      </c>
      <c r="V590" s="275">
        <f t="shared" si="194"/>
        <v>0</v>
      </c>
      <c r="W590" s="275">
        <f t="shared" si="194"/>
        <v>0</v>
      </c>
      <c r="X590" s="275">
        <f t="shared" si="194"/>
        <v>0</v>
      </c>
      <c r="Y590" s="275">
        <f t="shared" si="194"/>
        <v>0</v>
      </c>
      <c r="Z590" s="275">
        <f t="shared" si="194"/>
        <v>0</v>
      </c>
      <c r="AA590" s="275">
        <f t="shared" si="194"/>
        <v>0</v>
      </c>
      <c r="AB590" s="275">
        <f t="shared" si="194"/>
        <v>0</v>
      </c>
      <c r="AC590" s="275">
        <f t="shared" si="194"/>
        <v>0</v>
      </c>
      <c r="AD590" s="275">
        <f t="shared" si="194"/>
        <v>0</v>
      </c>
      <c r="AE590" s="276">
        <f t="shared" si="183"/>
        <v>0</v>
      </c>
    </row>
    <row r="591" spans="1:31">
      <c r="A591" s="133">
        <f t="shared" si="184"/>
        <v>575</v>
      </c>
      <c r="B591" s="134">
        <f t="shared" si="185"/>
        <v>47</v>
      </c>
      <c r="C591" s="134">
        <f t="shared" si="186"/>
        <v>11</v>
      </c>
      <c r="D591" s="135">
        <f t="shared" ca="1" si="187"/>
        <v>63736</v>
      </c>
      <c r="E591" s="150">
        <f t="shared" si="175"/>
        <v>0</v>
      </c>
      <c r="F591" s="150" t="str">
        <f t="shared" si="176"/>
        <v>Y</v>
      </c>
      <c r="G591" s="136">
        <f t="shared" si="177"/>
        <v>0</v>
      </c>
      <c r="H591" s="148">
        <f t="shared" si="181"/>
        <v>0</v>
      </c>
      <c r="I591" s="148">
        <f t="shared" si="188"/>
        <v>0</v>
      </c>
      <c r="J591" s="148">
        <f t="shared" ca="1" si="178"/>
        <v>0</v>
      </c>
      <c r="K591" s="148">
        <f t="shared" ca="1" si="189"/>
        <v>0</v>
      </c>
      <c r="L591" s="148">
        <f t="shared" si="190"/>
        <v>0</v>
      </c>
      <c r="M591" s="148">
        <f t="shared" si="179"/>
        <v>0</v>
      </c>
      <c r="N591" s="148">
        <f t="shared" si="182"/>
        <v>0</v>
      </c>
      <c r="O591" s="148"/>
      <c r="P591" s="148"/>
      <c r="Q591" s="148">
        <f t="shared" si="191"/>
        <v>0</v>
      </c>
      <c r="R591" s="148">
        <f t="shared" si="192"/>
        <v>0</v>
      </c>
      <c r="S591" s="137" t="str">
        <f t="shared" si="180"/>
        <v>Y</v>
      </c>
      <c r="T591" s="275">
        <f t="shared" si="195"/>
        <v>0</v>
      </c>
      <c r="U591" s="275">
        <f t="shared" si="194"/>
        <v>0</v>
      </c>
      <c r="V591" s="275">
        <f t="shared" si="194"/>
        <v>0</v>
      </c>
      <c r="W591" s="275">
        <f t="shared" si="194"/>
        <v>0</v>
      </c>
      <c r="X591" s="275">
        <f t="shared" si="194"/>
        <v>0</v>
      </c>
      <c r="Y591" s="275">
        <f t="shared" si="194"/>
        <v>0</v>
      </c>
      <c r="Z591" s="275">
        <f t="shared" si="194"/>
        <v>0</v>
      </c>
      <c r="AA591" s="275">
        <f t="shared" si="194"/>
        <v>0</v>
      </c>
      <c r="AB591" s="275">
        <f t="shared" si="194"/>
        <v>0</v>
      </c>
      <c r="AC591" s="275">
        <f t="shared" si="194"/>
        <v>0</v>
      </c>
      <c r="AD591" s="275">
        <f t="shared" si="194"/>
        <v>0</v>
      </c>
      <c r="AE591" s="276">
        <f t="shared" si="183"/>
        <v>0</v>
      </c>
    </row>
    <row r="592" spans="1:31">
      <c r="A592" s="133">
        <f t="shared" si="184"/>
        <v>576</v>
      </c>
      <c r="B592" s="134">
        <f t="shared" si="185"/>
        <v>47</v>
      </c>
      <c r="C592" s="134">
        <f t="shared" si="186"/>
        <v>12</v>
      </c>
      <c r="D592" s="135">
        <f t="shared" ca="1" si="187"/>
        <v>63767</v>
      </c>
      <c r="E592" s="150">
        <f t="shared" si="175"/>
        <v>0</v>
      </c>
      <c r="F592" s="150" t="str">
        <f t="shared" si="176"/>
        <v>Y</v>
      </c>
      <c r="G592" s="136">
        <f t="shared" si="177"/>
        <v>0</v>
      </c>
      <c r="H592" s="148">
        <f t="shared" si="181"/>
        <v>0</v>
      </c>
      <c r="I592" s="148">
        <f t="shared" si="188"/>
        <v>0</v>
      </c>
      <c r="J592" s="148">
        <f t="shared" ca="1" si="178"/>
        <v>0</v>
      </c>
      <c r="K592" s="148">
        <f t="shared" ca="1" si="189"/>
        <v>0</v>
      </c>
      <c r="L592" s="148">
        <f t="shared" si="190"/>
        <v>0</v>
      </c>
      <c r="M592" s="148">
        <f t="shared" si="179"/>
        <v>0</v>
      </c>
      <c r="N592" s="148">
        <f t="shared" si="182"/>
        <v>0</v>
      </c>
      <c r="O592" s="148"/>
      <c r="P592" s="148"/>
      <c r="Q592" s="148">
        <f t="shared" si="191"/>
        <v>0</v>
      </c>
      <c r="R592" s="148">
        <f t="shared" si="192"/>
        <v>0</v>
      </c>
      <c r="S592" s="137" t="str">
        <f t="shared" si="180"/>
        <v>Y</v>
      </c>
      <c r="T592" s="275">
        <f t="shared" si="195"/>
        <v>0</v>
      </c>
      <c r="U592" s="275">
        <f t="shared" si="194"/>
        <v>0</v>
      </c>
      <c r="V592" s="275">
        <f t="shared" si="194"/>
        <v>0</v>
      </c>
      <c r="W592" s="275">
        <f t="shared" si="194"/>
        <v>0</v>
      </c>
      <c r="X592" s="275">
        <f t="shared" si="194"/>
        <v>0</v>
      </c>
      <c r="Y592" s="275">
        <f t="shared" si="194"/>
        <v>0</v>
      </c>
      <c r="Z592" s="275">
        <f t="shared" si="194"/>
        <v>0</v>
      </c>
      <c r="AA592" s="275">
        <f t="shared" si="194"/>
        <v>0</v>
      </c>
      <c r="AB592" s="275">
        <f t="shared" si="194"/>
        <v>0</v>
      </c>
      <c r="AC592" s="275">
        <f t="shared" si="194"/>
        <v>0</v>
      </c>
      <c r="AD592" s="275">
        <f t="shared" si="194"/>
        <v>0</v>
      </c>
      <c r="AE592" s="276">
        <f t="shared" si="183"/>
        <v>0</v>
      </c>
    </row>
    <row r="593" spans="1:31">
      <c r="A593" s="133">
        <f t="shared" si="184"/>
        <v>577</v>
      </c>
      <c r="B593" s="134">
        <f t="shared" si="185"/>
        <v>48</v>
      </c>
      <c r="C593" s="134">
        <f t="shared" si="186"/>
        <v>1</v>
      </c>
      <c r="D593" s="135">
        <f t="shared" ca="1" si="187"/>
        <v>63798</v>
      </c>
      <c r="E593" s="150">
        <f t="shared" ref="E593:E656" si="196">IF(A593&lt;&gt;"", IF(F593="N",0, ROUNDDOWN(IF(S593="Y", MAX(Q593, 0), MIN(BondAmountInvested*G593/Freq, Max_Wdwl_amt)), 2)),"")</f>
        <v>0</v>
      </c>
      <c r="F593" s="150" t="str">
        <f t="shared" ref="F593:F656" si="197">IF(A593&lt;&gt;"",  IF(A593&lt;first_projection_wdl_mth,"N",IF(A593=first_projection_wdl_mth,"Y",IF(INT((A593-first_projection_wdl_mth)/Mths_between_Wdwls)=(A593-first_projection_wdl_mth)/Mths_between_Wdwls,"Y","N"))),"")</f>
        <v>Y</v>
      </c>
      <c r="G593" s="136">
        <f t="shared" ref="G593:G656" si="198">IF(A593&lt;&gt;"", IncomeRetained, "")</f>
        <v>0</v>
      </c>
      <c r="H593" s="148">
        <f t="shared" si="181"/>
        <v>0</v>
      </c>
      <c r="I593" s="148">
        <f t="shared" si="188"/>
        <v>0</v>
      </c>
      <c r="J593" s="148">
        <f t="shared" ref="J593:J656" ca="1" si="199">IF(A593&lt;&gt;"", (MIN(E593, Q593)-I593)*(1-IF(D593&lt;chargeable_gain_taxrate_change_date,chargeable_gain_taxrate_pre_change,chargeable_gain_taxrate_post_change))+I593, "")</f>
        <v>0</v>
      </c>
      <c r="K593" s="148">
        <f t="shared" ca="1" si="189"/>
        <v>0</v>
      </c>
      <c r="L593" s="148">
        <f t="shared" si="190"/>
        <v>0</v>
      </c>
      <c r="M593" s="148">
        <f t="shared" ref="M593:M656" si="200">IF(A593="", "", L593*Mthly_growth_rate)</f>
        <v>0</v>
      </c>
      <c r="N593" s="148">
        <f t="shared" si="182"/>
        <v>0</v>
      </c>
      <c r="O593" s="148"/>
      <c r="P593" s="148"/>
      <c r="Q593" s="148">
        <f t="shared" si="191"/>
        <v>0</v>
      </c>
      <c r="R593" s="148">
        <f t="shared" si="192"/>
        <v>0</v>
      </c>
      <c r="S593" s="137" t="str">
        <f t="shared" ref="S593:S656" si="201">IF(A593="", "", IF(S592="Y", "Y", IF(Q593-IF(F593="Y", MIN(BondAmountInvested*G593/Freq,Max_Wdwl_amt), 0)&lt;=0, "Y", "N")))</f>
        <v>Y</v>
      </c>
      <c r="T593" s="275">
        <f t="shared" si="195"/>
        <v>0</v>
      </c>
      <c r="U593" s="275">
        <f t="shared" si="194"/>
        <v>0</v>
      </c>
      <c r="V593" s="275">
        <f t="shared" si="194"/>
        <v>0</v>
      </c>
      <c r="W593" s="275">
        <f t="shared" si="194"/>
        <v>0</v>
      </c>
      <c r="X593" s="275">
        <f t="shared" si="194"/>
        <v>0</v>
      </c>
      <c r="Y593" s="275">
        <f t="shared" si="194"/>
        <v>0</v>
      </c>
      <c r="Z593" s="275">
        <f t="shared" si="194"/>
        <v>0</v>
      </c>
      <c r="AA593" s="275">
        <f t="shared" si="194"/>
        <v>0</v>
      </c>
      <c r="AB593" s="275">
        <f t="shared" si="194"/>
        <v>0</v>
      </c>
      <c r="AC593" s="275">
        <f t="shared" si="194"/>
        <v>0</v>
      </c>
      <c r="AD593" s="275">
        <f t="shared" si="194"/>
        <v>0</v>
      </c>
      <c r="AE593" s="276">
        <f t="shared" si="183"/>
        <v>0</v>
      </c>
    </row>
    <row r="594" spans="1:31">
      <c r="A594" s="133">
        <f t="shared" si="184"/>
        <v>578</v>
      </c>
      <c r="B594" s="134">
        <f t="shared" si="185"/>
        <v>48</v>
      </c>
      <c r="C594" s="134">
        <f t="shared" si="186"/>
        <v>2</v>
      </c>
      <c r="D594" s="135">
        <f t="shared" ca="1" si="187"/>
        <v>63828</v>
      </c>
      <c r="E594" s="150">
        <f t="shared" si="196"/>
        <v>0</v>
      </c>
      <c r="F594" s="150" t="str">
        <f t="shared" si="197"/>
        <v>Y</v>
      </c>
      <c r="G594" s="136">
        <f t="shared" si="198"/>
        <v>0</v>
      </c>
      <c r="H594" s="148">
        <f t="shared" ref="H594:H657" si="202">IF(A594&lt;&gt;"", IF(B594&lt;Max_tax_free_term, IF(AND(C594=1, B594&lt;Max_tax_free_term), Annual_tax_free_Wdwl, 0), 0)+H593-I593, "")</f>
        <v>0</v>
      </c>
      <c r="I594" s="148">
        <f t="shared" si="188"/>
        <v>0</v>
      </c>
      <c r="J594" s="148">
        <f t="shared" ca="1" si="199"/>
        <v>0</v>
      </c>
      <c r="K594" s="148">
        <f t="shared" ca="1" si="189"/>
        <v>0</v>
      </c>
      <c r="L594" s="148">
        <f t="shared" si="190"/>
        <v>0</v>
      </c>
      <c r="M594" s="148">
        <f t="shared" si="200"/>
        <v>0</v>
      </c>
      <c r="N594" s="148">
        <f t="shared" ref="N594:N657" si="203">IF(A594="", "", AE594)</f>
        <v>0</v>
      </c>
      <c r="O594" s="148"/>
      <c r="P594" s="148"/>
      <c r="Q594" s="148">
        <f t="shared" si="191"/>
        <v>0</v>
      </c>
      <c r="R594" s="148">
        <f t="shared" si="192"/>
        <v>0</v>
      </c>
      <c r="S594" s="137" t="str">
        <f t="shared" si="201"/>
        <v>Y</v>
      </c>
      <c r="T594" s="275">
        <f t="shared" si="195"/>
        <v>0</v>
      </c>
      <c r="U594" s="275">
        <f t="shared" si="194"/>
        <v>0</v>
      </c>
      <c r="V594" s="275">
        <f t="shared" si="194"/>
        <v>0</v>
      </c>
      <c r="W594" s="275">
        <f t="shared" si="194"/>
        <v>0</v>
      </c>
      <c r="X594" s="275">
        <f t="shared" si="194"/>
        <v>0</v>
      </c>
      <c r="Y594" s="275">
        <f t="shared" si="194"/>
        <v>0</v>
      </c>
      <c r="Z594" s="275">
        <f t="shared" si="194"/>
        <v>0</v>
      </c>
      <c r="AA594" s="275">
        <f t="shared" si="194"/>
        <v>0</v>
      </c>
      <c r="AB594" s="275">
        <f t="shared" si="194"/>
        <v>0</v>
      </c>
      <c r="AC594" s="275">
        <f t="shared" si="194"/>
        <v>0</v>
      </c>
      <c r="AD594" s="275">
        <f t="shared" si="194"/>
        <v>0</v>
      </c>
      <c r="AE594" s="276">
        <f t="shared" ref="AE594:AE657" si="204">SUMPRODUCT(T594:AD594,T$9:AD$9)/100/12</f>
        <v>0</v>
      </c>
    </row>
    <row r="595" spans="1:31">
      <c r="A595" s="133">
        <f t="shared" ref="A595:A658" si="205">IF(A594&lt;$D$11, A594+1, "")</f>
        <v>579</v>
      </c>
      <c r="B595" s="134">
        <f t="shared" ref="B595:B658" si="206">IF(A595&lt;&gt;"", IF(C595=1, B594+1, B594), "")</f>
        <v>48</v>
      </c>
      <c r="C595" s="134">
        <f t="shared" ref="C595:C658" si="207">IF(A595&lt;&gt;"", IF(C594=12, 1, C594+1), "")</f>
        <v>3</v>
      </c>
      <c r="D595" s="135">
        <f t="shared" ref="D595:D658" ca="1" si="208">IF(A595&lt;&gt;"", DATE(YEAR(D594), MONTH(D594)+1, DAY(D594)), "")</f>
        <v>63859</v>
      </c>
      <c r="E595" s="150">
        <f t="shared" si="196"/>
        <v>0</v>
      </c>
      <c r="F595" s="150" t="str">
        <f t="shared" si="197"/>
        <v>Y</v>
      </c>
      <c r="G595" s="136">
        <f t="shared" si="198"/>
        <v>0</v>
      </c>
      <c r="H595" s="148">
        <f t="shared" si="202"/>
        <v>0</v>
      </c>
      <c r="I595" s="148">
        <f t="shared" ref="I595:I658" si="209">IF(A595&lt;&gt;"", MIN(E595, H595, Q595), "")</f>
        <v>0</v>
      </c>
      <c r="J595" s="148">
        <f t="shared" ca="1" si="199"/>
        <v>0</v>
      </c>
      <c r="K595" s="148">
        <f t="shared" ref="K595:K658" ca="1" si="210">IF(A595="", "", $I$12^(A595/12)*J595)</f>
        <v>0</v>
      </c>
      <c r="L595" s="148">
        <f t="shared" ref="L595:L658" si="211">IF(A595="", "", R594)</f>
        <v>0</v>
      </c>
      <c r="M595" s="148">
        <f t="shared" si="200"/>
        <v>0</v>
      </c>
      <c r="N595" s="148">
        <f t="shared" si="203"/>
        <v>0</v>
      </c>
      <c r="O595" s="148"/>
      <c r="P595" s="148"/>
      <c r="Q595" s="148">
        <f t="shared" ref="Q595:Q658" si="212">IF(A595 = "", 0, MAX(M595 - (SUM(N595:P595)), 0))</f>
        <v>0</v>
      </c>
      <c r="R595" s="148">
        <f t="shared" ref="R595:R658" si="213">IF(A595="", "", MAX(Q595-E595, 0))</f>
        <v>0</v>
      </c>
      <c r="S595" s="137" t="str">
        <f t="shared" si="201"/>
        <v>Y</v>
      </c>
      <c r="T595" s="275">
        <f t="shared" si="195"/>
        <v>0</v>
      </c>
      <c r="U595" s="275">
        <f t="shared" si="194"/>
        <v>0</v>
      </c>
      <c r="V595" s="275">
        <f t="shared" si="194"/>
        <v>0</v>
      </c>
      <c r="W595" s="275">
        <f t="shared" si="194"/>
        <v>0</v>
      </c>
      <c r="X595" s="275">
        <f t="shared" si="194"/>
        <v>0</v>
      </c>
      <c r="Y595" s="275">
        <f t="shared" si="194"/>
        <v>0</v>
      </c>
      <c r="Z595" s="275">
        <f t="shared" si="194"/>
        <v>0</v>
      </c>
      <c r="AA595" s="275">
        <f t="shared" si="194"/>
        <v>0</v>
      </c>
      <c r="AB595" s="275">
        <f t="shared" si="194"/>
        <v>0</v>
      </c>
      <c r="AC595" s="275">
        <f t="shared" si="194"/>
        <v>0</v>
      </c>
      <c r="AD595" s="275">
        <f t="shared" si="194"/>
        <v>0</v>
      </c>
      <c r="AE595" s="276">
        <f t="shared" si="204"/>
        <v>0</v>
      </c>
    </row>
    <row r="596" spans="1:31">
      <c r="A596" s="133">
        <f t="shared" si="205"/>
        <v>580</v>
      </c>
      <c r="B596" s="134">
        <f t="shared" si="206"/>
        <v>48</v>
      </c>
      <c r="C596" s="134">
        <f t="shared" si="207"/>
        <v>4</v>
      </c>
      <c r="D596" s="135">
        <f t="shared" ca="1" si="208"/>
        <v>63889</v>
      </c>
      <c r="E596" s="150">
        <f t="shared" si="196"/>
        <v>0</v>
      </c>
      <c r="F596" s="150" t="str">
        <f t="shared" si="197"/>
        <v>Y</v>
      </c>
      <c r="G596" s="136">
        <f t="shared" si="198"/>
        <v>0</v>
      </c>
      <c r="H596" s="148">
        <f t="shared" si="202"/>
        <v>0</v>
      </c>
      <c r="I596" s="148">
        <f t="shared" si="209"/>
        <v>0</v>
      </c>
      <c r="J596" s="148">
        <f t="shared" ca="1" si="199"/>
        <v>0</v>
      </c>
      <c r="K596" s="148">
        <f t="shared" ca="1" si="210"/>
        <v>0</v>
      </c>
      <c r="L596" s="148">
        <f t="shared" si="211"/>
        <v>0</v>
      </c>
      <c r="M596" s="148">
        <f t="shared" si="200"/>
        <v>0</v>
      </c>
      <c r="N596" s="148">
        <f t="shared" si="203"/>
        <v>0</v>
      </c>
      <c r="O596" s="148"/>
      <c r="P596" s="148"/>
      <c r="Q596" s="148">
        <f t="shared" si="212"/>
        <v>0</v>
      </c>
      <c r="R596" s="148">
        <f t="shared" si="213"/>
        <v>0</v>
      </c>
      <c r="S596" s="137" t="str">
        <f t="shared" si="201"/>
        <v>Y</v>
      </c>
      <c r="T596" s="275">
        <f t="shared" si="195"/>
        <v>0</v>
      </c>
      <c r="U596" s="275">
        <f t="shared" si="194"/>
        <v>0</v>
      </c>
      <c r="V596" s="275">
        <f t="shared" si="194"/>
        <v>0</v>
      </c>
      <c r="W596" s="275">
        <f t="shared" si="194"/>
        <v>0</v>
      </c>
      <c r="X596" s="275">
        <f t="shared" si="194"/>
        <v>0</v>
      </c>
      <c r="Y596" s="275">
        <f t="shared" si="194"/>
        <v>0</v>
      </c>
      <c r="Z596" s="275">
        <f t="shared" si="194"/>
        <v>0</v>
      </c>
      <c r="AA596" s="275">
        <f t="shared" si="194"/>
        <v>0</v>
      </c>
      <c r="AB596" s="275">
        <f t="shared" si="194"/>
        <v>0</v>
      </c>
      <c r="AC596" s="275">
        <f t="shared" si="194"/>
        <v>0</v>
      </c>
      <c r="AD596" s="275">
        <f t="shared" si="194"/>
        <v>0</v>
      </c>
      <c r="AE596" s="276">
        <f t="shared" si="204"/>
        <v>0</v>
      </c>
    </row>
    <row r="597" spans="1:31">
      <c r="A597" s="133">
        <f t="shared" si="205"/>
        <v>581</v>
      </c>
      <c r="B597" s="134">
        <f t="shared" si="206"/>
        <v>48</v>
      </c>
      <c r="C597" s="134">
        <f t="shared" si="207"/>
        <v>5</v>
      </c>
      <c r="D597" s="135">
        <f t="shared" ca="1" si="208"/>
        <v>63920</v>
      </c>
      <c r="E597" s="150">
        <f t="shared" si="196"/>
        <v>0</v>
      </c>
      <c r="F597" s="150" t="str">
        <f t="shared" si="197"/>
        <v>Y</v>
      </c>
      <c r="G597" s="136">
        <f t="shared" si="198"/>
        <v>0</v>
      </c>
      <c r="H597" s="148">
        <f t="shared" si="202"/>
        <v>0</v>
      </c>
      <c r="I597" s="148">
        <f t="shared" si="209"/>
        <v>0</v>
      </c>
      <c r="J597" s="148">
        <f t="shared" ca="1" si="199"/>
        <v>0</v>
      </c>
      <c r="K597" s="148">
        <f t="shared" ca="1" si="210"/>
        <v>0</v>
      </c>
      <c r="L597" s="148">
        <f t="shared" si="211"/>
        <v>0</v>
      </c>
      <c r="M597" s="148">
        <f t="shared" si="200"/>
        <v>0</v>
      </c>
      <c r="N597" s="148">
        <f t="shared" si="203"/>
        <v>0</v>
      </c>
      <c r="O597" s="148"/>
      <c r="P597" s="148"/>
      <c r="Q597" s="148">
        <f t="shared" si="212"/>
        <v>0</v>
      </c>
      <c r="R597" s="148">
        <f t="shared" si="213"/>
        <v>0</v>
      </c>
      <c r="S597" s="137" t="str">
        <f t="shared" si="201"/>
        <v>Y</v>
      </c>
      <c r="T597" s="275">
        <f t="shared" si="195"/>
        <v>0</v>
      </c>
      <c r="U597" s="275">
        <f t="shared" si="194"/>
        <v>0</v>
      </c>
      <c r="V597" s="275">
        <f t="shared" si="194"/>
        <v>0</v>
      </c>
      <c r="W597" s="275">
        <f t="shared" si="194"/>
        <v>0</v>
      </c>
      <c r="X597" s="275">
        <f t="shared" si="194"/>
        <v>0</v>
      </c>
      <c r="Y597" s="275">
        <f t="shared" si="194"/>
        <v>0</v>
      </c>
      <c r="Z597" s="275">
        <f t="shared" si="194"/>
        <v>0</v>
      </c>
      <c r="AA597" s="275">
        <f t="shared" si="194"/>
        <v>0</v>
      </c>
      <c r="AB597" s="275">
        <f t="shared" si="194"/>
        <v>0</v>
      </c>
      <c r="AC597" s="275">
        <f t="shared" si="194"/>
        <v>0</v>
      </c>
      <c r="AD597" s="275">
        <f t="shared" si="194"/>
        <v>0</v>
      </c>
      <c r="AE597" s="276">
        <f t="shared" si="204"/>
        <v>0</v>
      </c>
    </row>
    <row r="598" spans="1:31">
      <c r="A598" s="133">
        <f t="shared" si="205"/>
        <v>582</v>
      </c>
      <c r="B598" s="134">
        <f t="shared" si="206"/>
        <v>48</v>
      </c>
      <c r="C598" s="134">
        <f t="shared" si="207"/>
        <v>6</v>
      </c>
      <c r="D598" s="135">
        <f t="shared" ca="1" si="208"/>
        <v>63951</v>
      </c>
      <c r="E598" s="150">
        <f t="shared" si="196"/>
        <v>0</v>
      </c>
      <c r="F598" s="150" t="str">
        <f t="shared" si="197"/>
        <v>Y</v>
      </c>
      <c r="G598" s="136">
        <f t="shared" si="198"/>
        <v>0</v>
      </c>
      <c r="H598" s="148">
        <f t="shared" si="202"/>
        <v>0</v>
      </c>
      <c r="I598" s="148">
        <f t="shared" si="209"/>
        <v>0</v>
      </c>
      <c r="J598" s="148">
        <f t="shared" ca="1" si="199"/>
        <v>0</v>
      </c>
      <c r="K598" s="148">
        <f t="shared" ca="1" si="210"/>
        <v>0</v>
      </c>
      <c r="L598" s="148">
        <f t="shared" si="211"/>
        <v>0</v>
      </c>
      <c r="M598" s="148">
        <f t="shared" si="200"/>
        <v>0</v>
      </c>
      <c r="N598" s="148">
        <f t="shared" si="203"/>
        <v>0</v>
      </c>
      <c r="O598" s="148"/>
      <c r="P598" s="148"/>
      <c r="Q598" s="148">
        <f t="shared" si="212"/>
        <v>0</v>
      </c>
      <c r="R598" s="148">
        <f t="shared" si="213"/>
        <v>0</v>
      </c>
      <c r="S598" s="137" t="str">
        <f t="shared" si="201"/>
        <v>Y</v>
      </c>
      <c r="T598" s="275">
        <f t="shared" si="195"/>
        <v>0</v>
      </c>
      <c r="U598" s="275">
        <f t="shared" si="194"/>
        <v>0</v>
      </c>
      <c r="V598" s="275">
        <f t="shared" si="194"/>
        <v>0</v>
      </c>
      <c r="W598" s="275">
        <f t="shared" si="194"/>
        <v>0</v>
      </c>
      <c r="X598" s="275">
        <f t="shared" si="194"/>
        <v>0</v>
      </c>
      <c r="Y598" s="275">
        <f t="shared" si="194"/>
        <v>0</v>
      </c>
      <c r="Z598" s="275">
        <f t="shared" si="194"/>
        <v>0</v>
      </c>
      <c r="AA598" s="275">
        <f t="shared" si="194"/>
        <v>0</v>
      </c>
      <c r="AB598" s="275">
        <f t="shared" si="194"/>
        <v>0</v>
      </c>
      <c r="AC598" s="275">
        <f t="shared" si="194"/>
        <v>0</v>
      </c>
      <c r="AD598" s="275">
        <f t="shared" si="194"/>
        <v>0</v>
      </c>
      <c r="AE598" s="276">
        <f t="shared" si="204"/>
        <v>0</v>
      </c>
    </row>
    <row r="599" spans="1:31">
      <c r="A599" s="133">
        <f t="shared" si="205"/>
        <v>583</v>
      </c>
      <c r="B599" s="134">
        <f t="shared" si="206"/>
        <v>48</v>
      </c>
      <c r="C599" s="134">
        <f t="shared" si="207"/>
        <v>7</v>
      </c>
      <c r="D599" s="135">
        <f t="shared" ca="1" si="208"/>
        <v>63979</v>
      </c>
      <c r="E599" s="150">
        <f t="shared" si="196"/>
        <v>0</v>
      </c>
      <c r="F599" s="150" t="str">
        <f t="shared" si="197"/>
        <v>Y</v>
      </c>
      <c r="G599" s="136">
        <f t="shared" si="198"/>
        <v>0</v>
      </c>
      <c r="H599" s="148">
        <f t="shared" si="202"/>
        <v>0</v>
      </c>
      <c r="I599" s="148">
        <f t="shared" si="209"/>
        <v>0</v>
      </c>
      <c r="J599" s="148">
        <f t="shared" ca="1" si="199"/>
        <v>0</v>
      </c>
      <c r="K599" s="148">
        <f t="shared" ca="1" si="210"/>
        <v>0</v>
      </c>
      <c r="L599" s="148">
        <f t="shared" si="211"/>
        <v>0</v>
      </c>
      <c r="M599" s="148">
        <f t="shared" si="200"/>
        <v>0</v>
      </c>
      <c r="N599" s="148">
        <f t="shared" si="203"/>
        <v>0</v>
      </c>
      <c r="O599" s="148"/>
      <c r="P599" s="148"/>
      <c r="Q599" s="148">
        <f t="shared" si="212"/>
        <v>0</v>
      </c>
      <c r="R599" s="148">
        <f t="shared" si="213"/>
        <v>0</v>
      </c>
      <c r="S599" s="137" t="str">
        <f t="shared" si="201"/>
        <v>Y</v>
      </c>
      <c r="T599" s="275">
        <f t="shared" si="195"/>
        <v>0</v>
      </c>
      <c r="U599" s="275">
        <f t="shared" si="194"/>
        <v>0</v>
      </c>
      <c r="V599" s="275">
        <f t="shared" si="194"/>
        <v>0</v>
      </c>
      <c r="W599" s="275">
        <f t="shared" si="194"/>
        <v>0</v>
      </c>
      <c r="X599" s="275">
        <f t="shared" si="194"/>
        <v>0</v>
      </c>
      <c r="Y599" s="275">
        <f t="shared" si="194"/>
        <v>0</v>
      </c>
      <c r="Z599" s="275">
        <f t="shared" si="194"/>
        <v>0</v>
      </c>
      <c r="AA599" s="275">
        <f t="shared" si="194"/>
        <v>0</v>
      </c>
      <c r="AB599" s="275">
        <f t="shared" si="194"/>
        <v>0</v>
      </c>
      <c r="AC599" s="275">
        <f t="shared" si="194"/>
        <v>0</v>
      </c>
      <c r="AD599" s="275">
        <f t="shared" si="194"/>
        <v>0</v>
      </c>
      <c r="AE599" s="276">
        <f t="shared" si="204"/>
        <v>0</v>
      </c>
    </row>
    <row r="600" spans="1:31">
      <c r="A600" s="133">
        <f t="shared" si="205"/>
        <v>584</v>
      </c>
      <c r="B600" s="134">
        <f t="shared" si="206"/>
        <v>48</v>
      </c>
      <c r="C600" s="134">
        <f t="shared" si="207"/>
        <v>8</v>
      </c>
      <c r="D600" s="135">
        <f t="shared" ca="1" si="208"/>
        <v>64010</v>
      </c>
      <c r="E600" s="150">
        <f t="shared" si="196"/>
        <v>0</v>
      </c>
      <c r="F600" s="150" t="str">
        <f t="shared" si="197"/>
        <v>Y</v>
      </c>
      <c r="G600" s="136">
        <f t="shared" si="198"/>
        <v>0</v>
      </c>
      <c r="H600" s="148">
        <f t="shared" si="202"/>
        <v>0</v>
      </c>
      <c r="I600" s="148">
        <f t="shared" si="209"/>
        <v>0</v>
      </c>
      <c r="J600" s="148">
        <f t="shared" ca="1" si="199"/>
        <v>0</v>
      </c>
      <c r="K600" s="148">
        <f t="shared" ca="1" si="210"/>
        <v>0</v>
      </c>
      <c r="L600" s="148">
        <f t="shared" si="211"/>
        <v>0</v>
      </c>
      <c r="M600" s="148">
        <f t="shared" si="200"/>
        <v>0</v>
      </c>
      <c r="N600" s="148">
        <f t="shared" si="203"/>
        <v>0</v>
      </c>
      <c r="O600" s="148"/>
      <c r="P600" s="148"/>
      <c r="Q600" s="148">
        <f t="shared" si="212"/>
        <v>0</v>
      </c>
      <c r="R600" s="148">
        <f t="shared" si="213"/>
        <v>0</v>
      </c>
      <c r="S600" s="137" t="str">
        <f t="shared" si="201"/>
        <v>Y</v>
      </c>
      <c r="T600" s="275">
        <f t="shared" si="195"/>
        <v>0</v>
      </c>
      <c r="U600" s="275">
        <f t="shared" si="194"/>
        <v>0</v>
      </c>
      <c r="V600" s="275">
        <f t="shared" si="194"/>
        <v>0</v>
      </c>
      <c r="W600" s="275">
        <f t="shared" si="194"/>
        <v>0</v>
      </c>
      <c r="X600" s="275">
        <f t="shared" si="194"/>
        <v>0</v>
      </c>
      <c r="Y600" s="275">
        <f t="shared" si="194"/>
        <v>0</v>
      </c>
      <c r="Z600" s="275">
        <f t="shared" si="194"/>
        <v>0</v>
      </c>
      <c r="AA600" s="275">
        <f t="shared" si="194"/>
        <v>0</v>
      </c>
      <c r="AB600" s="275">
        <f t="shared" si="194"/>
        <v>0</v>
      </c>
      <c r="AC600" s="275">
        <f t="shared" si="194"/>
        <v>0</v>
      </c>
      <c r="AD600" s="275">
        <f t="shared" si="194"/>
        <v>0</v>
      </c>
      <c r="AE600" s="276">
        <f t="shared" si="204"/>
        <v>0</v>
      </c>
    </row>
    <row r="601" spans="1:31">
      <c r="A601" s="133">
        <f t="shared" si="205"/>
        <v>585</v>
      </c>
      <c r="B601" s="134">
        <f t="shared" si="206"/>
        <v>48</v>
      </c>
      <c r="C601" s="134">
        <f t="shared" si="207"/>
        <v>9</v>
      </c>
      <c r="D601" s="135">
        <f t="shared" ca="1" si="208"/>
        <v>64040</v>
      </c>
      <c r="E601" s="150">
        <f t="shared" si="196"/>
        <v>0</v>
      </c>
      <c r="F601" s="150" t="str">
        <f t="shared" si="197"/>
        <v>Y</v>
      </c>
      <c r="G601" s="136">
        <f t="shared" si="198"/>
        <v>0</v>
      </c>
      <c r="H601" s="148">
        <f t="shared" si="202"/>
        <v>0</v>
      </c>
      <c r="I601" s="148">
        <f t="shared" si="209"/>
        <v>0</v>
      </c>
      <c r="J601" s="148">
        <f t="shared" ca="1" si="199"/>
        <v>0</v>
      </c>
      <c r="K601" s="148">
        <f t="shared" ca="1" si="210"/>
        <v>0</v>
      </c>
      <c r="L601" s="148">
        <f t="shared" si="211"/>
        <v>0</v>
      </c>
      <c r="M601" s="148">
        <f t="shared" si="200"/>
        <v>0</v>
      </c>
      <c r="N601" s="148">
        <f t="shared" si="203"/>
        <v>0</v>
      </c>
      <c r="O601" s="148"/>
      <c r="P601" s="148"/>
      <c r="Q601" s="148">
        <f t="shared" si="212"/>
        <v>0</v>
      </c>
      <c r="R601" s="148">
        <f t="shared" si="213"/>
        <v>0</v>
      </c>
      <c r="S601" s="137" t="str">
        <f t="shared" si="201"/>
        <v>Y</v>
      </c>
      <c r="T601" s="275">
        <f t="shared" si="195"/>
        <v>0</v>
      </c>
      <c r="U601" s="275">
        <f t="shared" si="194"/>
        <v>0</v>
      </c>
      <c r="V601" s="275">
        <f t="shared" si="194"/>
        <v>0</v>
      </c>
      <c r="W601" s="275">
        <f t="shared" si="194"/>
        <v>0</v>
      </c>
      <c r="X601" s="275">
        <f t="shared" si="194"/>
        <v>0</v>
      </c>
      <c r="Y601" s="275">
        <f t="shared" si="194"/>
        <v>0</v>
      </c>
      <c r="Z601" s="275">
        <f t="shared" si="194"/>
        <v>0</v>
      </c>
      <c r="AA601" s="275">
        <f t="shared" si="194"/>
        <v>0</v>
      </c>
      <c r="AB601" s="275">
        <f t="shared" si="194"/>
        <v>0</v>
      </c>
      <c r="AC601" s="275">
        <f t="shared" si="194"/>
        <v>0</v>
      </c>
      <c r="AD601" s="275">
        <f t="shared" si="194"/>
        <v>0</v>
      </c>
      <c r="AE601" s="276">
        <f t="shared" si="204"/>
        <v>0</v>
      </c>
    </row>
    <row r="602" spans="1:31">
      <c r="A602" s="133">
        <f t="shared" si="205"/>
        <v>586</v>
      </c>
      <c r="B602" s="134">
        <f t="shared" si="206"/>
        <v>48</v>
      </c>
      <c r="C602" s="134">
        <f t="shared" si="207"/>
        <v>10</v>
      </c>
      <c r="D602" s="135">
        <f t="shared" ca="1" si="208"/>
        <v>64071</v>
      </c>
      <c r="E602" s="150">
        <f t="shared" si="196"/>
        <v>0</v>
      </c>
      <c r="F602" s="150" t="str">
        <f t="shared" si="197"/>
        <v>Y</v>
      </c>
      <c r="G602" s="136">
        <f t="shared" si="198"/>
        <v>0</v>
      </c>
      <c r="H602" s="148">
        <f t="shared" si="202"/>
        <v>0</v>
      </c>
      <c r="I602" s="148">
        <f t="shared" si="209"/>
        <v>0</v>
      </c>
      <c r="J602" s="148">
        <f t="shared" ca="1" si="199"/>
        <v>0</v>
      </c>
      <c r="K602" s="148">
        <f t="shared" ca="1" si="210"/>
        <v>0</v>
      </c>
      <c r="L602" s="148">
        <f t="shared" si="211"/>
        <v>0</v>
      </c>
      <c r="M602" s="148">
        <f t="shared" si="200"/>
        <v>0</v>
      </c>
      <c r="N602" s="148">
        <f t="shared" si="203"/>
        <v>0</v>
      </c>
      <c r="O602" s="148"/>
      <c r="P602" s="148"/>
      <c r="Q602" s="148">
        <f t="shared" si="212"/>
        <v>0</v>
      </c>
      <c r="R602" s="148">
        <f t="shared" si="213"/>
        <v>0</v>
      </c>
      <c r="S602" s="137" t="str">
        <f t="shared" si="201"/>
        <v>Y</v>
      </c>
      <c r="T602" s="275">
        <f t="shared" si="195"/>
        <v>0</v>
      </c>
      <c r="U602" s="275">
        <f t="shared" si="194"/>
        <v>0</v>
      </c>
      <c r="V602" s="275">
        <f t="shared" si="194"/>
        <v>0</v>
      </c>
      <c r="W602" s="275">
        <f t="shared" si="194"/>
        <v>0</v>
      </c>
      <c r="X602" s="275">
        <f t="shared" si="194"/>
        <v>0</v>
      </c>
      <c r="Y602" s="275">
        <f t="shared" si="194"/>
        <v>0</v>
      </c>
      <c r="Z602" s="275">
        <f t="shared" si="194"/>
        <v>0</v>
      </c>
      <c r="AA602" s="275">
        <f t="shared" si="194"/>
        <v>0</v>
      </c>
      <c r="AB602" s="275">
        <f t="shared" si="194"/>
        <v>0</v>
      </c>
      <c r="AC602" s="275">
        <f t="shared" si="194"/>
        <v>0</v>
      </c>
      <c r="AD602" s="275">
        <f t="shared" si="194"/>
        <v>0</v>
      </c>
      <c r="AE602" s="276">
        <f t="shared" si="204"/>
        <v>0</v>
      </c>
    </row>
    <row r="603" spans="1:31">
      <c r="A603" s="133">
        <f t="shared" si="205"/>
        <v>587</v>
      </c>
      <c r="B603" s="134">
        <f t="shared" si="206"/>
        <v>48</v>
      </c>
      <c r="C603" s="134">
        <f t="shared" si="207"/>
        <v>11</v>
      </c>
      <c r="D603" s="135">
        <f t="shared" ca="1" si="208"/>
        <v>64101</v>
      </c>
      <c r="E603" s="150">
        <f t="shared" si="196"/>
        <v>0</v>
      </c>
      <c r="F603" s="150" t="str">
        <f t="shared" si="197"/>
        <v>Y</v>
      </c>
      <c r="G603" s="136">
        <f t="shared" si="198"/>
        <v>0</v>
      </c>
      <c r="H603" s="148">
        <f t="shared" si="202"/>
        <v>0</v>
      </c>
      <c r="I603" s="148">
        <f t="shared" si="209"/>
        <v>0</v>
      </c>
      <c r="J603" s="148">
        <f t="shared" ca="1" si="199"/>
        <v>0</v>
      </c>
      <c r="K603" s="148">
        <f t="shared" ca="1" si="210"/>
        <v>0</v>
      </c>
      <c r="L603" s="148">
        <f t="shared" si="211"/>
        <v>0</v>
      </c>
      <c r="M603" s="148">
        <f t="shared" si="200"/>
        <v>0</v>
      </c>
      <c r="N603" s="148">
        <f t="shared" si="203"/>
        <v>0</v>
      </c>
      <c r="O603" s="148"/>
      <c r="P603" s="148"/>
      <c r="Q603" s="148">
        <f t="shared" si="212"/>
        <v>0</v>
      </c>
      <c r="R603" s="148">
        <f t="shared" si="213"/>
        <v>0</v>
      </c>
      <c r="S603" s="137" t="str">
        <f t="shared" si="201"/>
        <v>Y</v>
      </c>
      <c r="T603" s="275">
        <f t="shared" si="195"/>
        <v>0</v>
      </c>
      <c r="U603" s="275">
        <f t="shared" si="194"/>
        <v>0</v>
      </c>
      <c r="V603" s="275">
        <f t="shared" si="194"/>
        <v>0</v>
      </c>
      <c r="W603" s="275">
        <f t="shared" si="194"/>
        <v>0</v>
      </c>
      <c r="X603" s="275">
        <f t="shared" si="194"/>
        <v>0</v>
      </c>
      <c r="Y603" s="275">
        <f t="shared" si="194"/>
        <v>0</v>
      </c>
      <c r="Z603" s="275">
        <f t="shared" si="194"/>
        <v>0</v>
      </c>
      <c r="AA603" s="275">
        <f t="shared" si="194"/>
        <v>0</v>
      </c>
      <c r="AB603" s="275">
        <f t="shared" si="194"/>
        <v>0</v>
      </c>
      <c r="AC603" s="275">
        <f t="shared" si="194"/>
        <v>0</v>
      </c>
      <c r="AD603" s="275">
        <f t="shared" si="194"/>
        <v>0</v>
      </c>
      <c r="AE603" s="276">
        <f t="shared" si="204"/>
        <v>0</v>
      </c>
    </row>
    <row r="604" spans="1:31">
      <c r="A604" s="133">
        <f t="shared" si="205"/>
        <v>588</v>
      </c>
      <c r="B604" s="134">
        <f t="shared" si="206"/>
        <v>48</v>
      </c>
      <c r="C604" s="134">
        <f t="shared" si="207"/>
        <v>12</v>
      </c>
      <c r="D604" s="135">
        <f t="shared" ca="1" si="208"/>
        <v>64132</v>
      </c>
      <c r="E604" s="150">
        <f t="shared" si="196"/>
        <v>0</v>
      </c>
      <c r="F604" s="150" t="str">
        <f t="shared" si="197"/>
        <v>Y</v>
      </c>
      <c r="G604" s="136">
        <f t="shared" si="198"/>
        <v>0</v>
      </c>
      <c r="H604" s="148">
        <f t="shared" si="202"/>
        <v>0</v>
      </c>
      <c r="I604" s="148">
        <f t="shared" si="209"/>
        <v>0</v>
      </c>
      <c r="J604" s="148">
        <f t="shared" ca="1" si="199"/>
        <v>0</v>
      </c>
      <c r="K604" s="148">
        <f t="shared" ca="1" si="210"/>
        <v>0</v>
      </c>
      <c r="L604" s="148">
        <f t="shared" si="211"/>
        <v>0</v>
      </c>
      <c r="M604" s="148">
        <f t="shared" si="200"/>
        <v>0</v>
      </c>
      <c r="N604" s="148">
        <f t="shared" si="203"/>
        <v>0</v>
      </c>
      <c r="O604" s="148"/>
      <c r="P604" s="148"/>
      <c r="Q604" s="148">
        <f t="shared" si="212"/>
        <v>0</v>
      </c>
      <c r="R604" s="148">
        <f t="shared" si="213"/>
        <v>0</v>
      </c>
      <c r="S604" s="137" t="str">
        <f t="shared" si="201"/>
        <v>Y</v>
      </c>
      <c r="T604" s="275">
        <f t="shared" si="195"/>
        <v>0</v>
      </c>
      <c r="U604" s="275">
        <f t="shared" si="194"/>
        <v>0</v>
      </c>
      <c r="V604" s="275">
        <f t="shared" si="194"/>
        <v>0</v>
      </c>
      <c r="W604" s="275">
        <f t="shared" si="194"/>
        <v>0</v>
      </c>
      <c r="X604" s="275">
        <f t="shared" si="194"/>
        <v>0</v>
      </c>
      <c r="Y604" s="275">
        <f t="shared" si="194"/>
        <v>0</v>
      </c>
      <c r="Z604" s="275">
        <f t="shared" si="194"/>
        <v>0</v>
      </c>
      <c r="AA604" s="275">
        <f t="shared" ref="U604:AD630" si="214">MAX(0,MIN(MAX(0,$M604),AA$7)-AA$6)</f>
        <v>0</v>
      </c>
      <c r="AB604" s="275">
        <f t="shared" si="214"/>
        <v>0</v>
      </c>
      <c r="AC604" s="275">
        <f t="shared" si="214"/>
        <v>0</v>
      </c>
      <c r="AD604" s="275">
        <f t="shared" si="214"/>
        <v>0</v>
      </c>
      <c r="AE604" s="276">
        <f t="shared" si="204"/>
        <v>0</v>
      </c>
    </row>
    <row r="605" spans="1:31">
      <c r="A605" s="133">
        <f t="shared" si="205"/>
        <v>589</v>
      </c>
      <c r="B605" s="134">
        <f t="shared" si="206"/>
        <v>49</v>
      </c>
      <c r="C605" s="134">
        <f t="shared" si="207"/>
        <v>1</v>
      </c>
      <c r="D605" s="135">
        <f t="shared" ca="1" si="208"/>
        <v>64163</v>
      </c>
      <c r="E605" s="150">
        <f t="shared" si="196"/>
        <v>0</v>
      </c>
      <c r="F605" s="150" t="str">
        <f t="shared" si="197"/>
        <v>Y</v>
      </c>
      <c r="G605" s="136">
        <f t="shared" si="198"/>
        <v>0</v>
      </c>
      <c r="H605" s="148">
        <f t="shared" si="202"/>
        <v>0</v>
      </c>
      <c r="I605" s="148">
        <f t="shared" si="209"/>
        <v>0</v>
      </c>
      <c r="J605" s="148">
        <f t="shared" ca="1" si="199"/>
        <v>0</v>
      </c>
      <c r="K605" s="148">
        <f t="shared" ca="1" si="210"/>
        <v>0</v>
      </c>
      <c r="L605" s="148">
        <f t="shared" si="211"/>
        <v>0</v>
      </c>
      <c r="M605" s="148">
        <f t="shared" si="200"/>
        <v>0</v>
      </c>
      <c r="N605" s="148">
        <f t="shared" si="203"/>
        <v>0</v>
      </c>
      <c r="O605" s="148"/>
      <c r="P605" s="148"/>
      <c r="Q605" s="148">
        <f t="shared" si="212"/>
        <v>0</v>
      </c>
      <c r="R605" s="148">
        <f t="shared" si="213"/>
        <v>0</v>
      </c>
      <c r="S605" s="137" t="str">
        <f t="shared" si="201"/>
        <v>Y</v>
      </c>
      <c r="T605" s="275">
        <f t="shared" si="195"/>
        <v>0</v>
      </c>
      <c r="U605" s="275">
        <f t="shared" si="214"/>
        <v>0</v>
      </c>
      <c r="V605" s="275">
        <f t="shared" si="214"/>
        <v>0</v>
      </c>
      <c r="W605" s="275">
        <f t="shared" si="214"/>
        <v>0</v>
      </c>
      <c r="X605" s="275">
        <f t="shared" si="214"/>
        <v>0</v>
      </c>
      <c r="Y605" s="275">
        <f t="shared" si="214"/>
        <v>0</v>
      </c>
      <c r="Z605" s="275">
        <f t="shared" si="214"/>
        <v>0</v>
      </c>
      <c r="AA605" s="275">
        <f t="shared" si="214"/>
        <v>0</v>
      </c>
      <c r="AB605" s="275">
        <f t="shared" si="214"/>
        <v>0</v>
      </c>
      <c r="AC605" s="275">
        <f t="shared" si="214"/>
        <v>0</v>
      </c>
      <c r="AD605" s="275">
        <f t="shared" si="214"/>
        <v>0</v>
      </c>
      <c r="AE605" s="276">
        <f t="shared" si="204"/>
        <v>0</v>
      </c>
    </row>
    <row r="606" spans="1:31">
      <c r="A606" s="133">
        <f t="shared" si="205"/>
        <v>590</v>
      </c>
      <c r="B606" s="134">
        <f t="shared" si="206"/>
        <v>49</v>
      </c>
      <c r="C606" s="134">
        <f t="shared" si="207"/>
        <v>2</v>
      </c>
      <c r="D606" s="135">
        <f t="shared" ca="1" si="208"/>
        <v>64193</v>
      </c>
      <c r="E606" s="150">
        <f t="shared" si="196"/>
        <v>0</v>
      </c>
      <c r="F606" s="150" t="str">
        <f t="shared" si="197"/>
        <v>Y</v>
      </c>
      <c r="G606" s="136">
        <f t="shared" si="198"/>
        <v>0</v>
      </c>
      <c r="H606" s="148">
        <f t="shared" si="202"/>
        <v>0</v>
      </c>
      <c r="I606" s="148">
        <f t="shared" si="209"/>
        <v>0</v>
      </c>
      <c r="J606" s="148">
        <f t="shared" ca="1" si="199"/>
        <v>0</v>
      </c>
      <c r="K606" s="148">
        <f t="shared" ca="1" si="210"/>
        <v>0</v>
      </c>
      <c r="L606" s="148">
        <f t="shared" si="211"/>
        <v>0</v>
      </c>
      <c r="M606" s="148">
        <f t="shared" si="200"/>
        <v>0</v>
      </c>
      <c r="N606" s="148">
        <f t="shared" si="203"/>
        <v>0</v>
      </c>
      <c r="O606" s="148"/>
      <c r="P606" s="148"/>
      <c r="Q606" s="148">
        <f t="shared" si="212"/>
        <v>0</v>
      </c>
      <c r="R606" s="148">
        <f t="shared" si="213"/>
        <v>0</v>
      </c>
      <c r="S606" s="137" t="str">
        <f t="shared" si="201"/>
        <v>Y</v>
      </c>
      <c r="T606" s="275">
        <f t="shared" si="195"/>
        <v>0</v>
      </c>
      <c r="U606" s="275">
        <f t="shared" si="214"/>
        <v>0</v>
      </c>
      <c r="V606" s="275">
        <f t="shared" si="214"/>
        <v>0</v>
      </c>
      <c r="W606" s="275">
        <f t="shared" si="214"/>
        <v>0</v>
      </c>
      <c r="X606" s="275">
        <f t="shared" si="214"/>
        <v>0</v>
      </c>
      <c r="Y606" s="275">
        <f t="shared" si="214"/>
        <v>0</v>
      </c>
      <c r="Z606" s="275">
        <f t="shared" si="214"/>
        <v>0</v>
      </c>
      <c r="AA606" s="275">
        <f t="shared" si="214"/>
        <v>0</v>
      </c>
      <c r="AB606" s="275">
        <f t="shared" si="214"/>
        <v>0</v>
      </c>
      <c r="AC606" s="275">
        <f t="shared" si="214"/>
        <v>0</v>
      </c>
      <c r="AD606" s="275">
        <f t="shared" si="214"/>
        <v>0</v>
      </c>
      <c r="AE606" s="276">
        <f t="shared" si="204"/>
        <v>0</v>
      </c>
    </row>
    <row r="607" spans="1:31">
      <c r="A607" s="133">
        <f t="shared" si="205"/>
        <v>591</v>
      </c>
      <c r="B607" s="134">
        <f t="shared" si="206"/>
        <v>49</v>
      </c>
      <c r="C607" s="134">
        <f t="shared" si="207"/>
        <v>3</v>
      </c>
      <c r="D607" s="135">
        <f t="shared" ca="1" si="208"/>
        <v>64224</v>
      </c>
      <c r="E607" s="150">
        <f t="shared" si="196"/>
        <v>0</v>
      </c>
      <c r="F607" s="150" t="str">
        <f t="shared" si="197"/>
        <v>Y</v>
      </c>
      <c r="G607" s="136">
        <f t="shared" si="198"/>
        <v>0</v>
      </c>
      <c r="H607" s="148">
        <f t="shared" si="202"/>
        <v>0</v>
      </c>
      <c r="I607" s="148">
        <f t="shared" si="209"/>
        <v>0</v>
      </c>
      <c r="J607" s="148">
        <f t="shared" ca="1" si="199"/>
        <v>0</v>
      </c>
      <c r="K607" s="148">
        <f t="shared" ca="1" si="210"/>
        <v>0</v>
      </c>
      <c r="L607" s="148">
        <f t="shared" si="211"/>
        <v>0</v>
      </c>
      <c r="M607" s="148">
        <f t="shared" si="200"/>
        <v>0</v>
      </c>
      <c r="N607" s="148">
        <f t="shared" si="203"/>
        <v>0</v>
      </c>
      <c r="O607" s="148"/>
      <c r="P607" s="148"/>
      <c r="Q607" s="148">
        <f t="shared" si="212"/>
        <v>0</v>
      </c>
      <c r="R607" s="148">
        <f t="shared" si="213"/>
        <v>0</v>
      </c>
      <c r="S607" s="137" t="str">
        <f t="shared" si="201"/>
        <v>Y</v>
      </c>
      <c r="T607" s="275">
        <f t="shared" si="195"/>
        <v>0</v>
      </c>
      <c r="U607" s="275">
        <f t="shared" si="214"/>
        <v>0</v>
      </c>
      <c r="V607" s="275">
        <f t="shared" si="214"/>
        <v>0</v>
      </c>
      <c r="W607" s="275">
        <f t="shared" si="214"/>
        <v>0</v>
      </c>
      <c r="X607" s="275">
        <f t="shared" si="214"/>
        <v>0</v>
      </c>
      <c r="Y607" s="275">
        <f t="shared" si="214"/>
        <v>0</v>
      </c>
      <c r="Z607" s="275">
        <f t="shared" si="214"/>
        <v>0</v>
      </c>
      <c r="AA607" s="275">
        <f t="shared" si="214"/>
        <v>0</v>
      </c>
      <c r="AB607" s="275">
        <f t="shared" si="214"/>
        <v>0</v>
      </c>
      <c r="AC607" s="275">
        <f t="shared" si="214"/>
        <v>0</v>
      </c>
      <c r="AD607" s="275">
        <f t="shared" si="214"/>
        <v>0</v>
      </c>
      <c r="AE607" s="276">
        <f t="shared" si="204"/>
        <v>0</v>
      </c>
    </row>
    <row r="608" spans="1:31">
      <c r="A608" s="133">
        <f t="shared" si="205"/>
        <v>592</v>
      </c>
      <c r="B608" s="134">
        <f t="shared" si="206"/>
        <v>49</v>
      </c>
      <c r="C608" s="134">
        <f t="shared" si="207"/>
        <v>4</v>
      </c>
      <c r="D608" s="135">
        <f t="shared" ca="1" si="208"/>
        <v>64254</v>
      </c>
      <c r="E608" s="150">
        <f t="shared" si="196"/>
        <v>0</v>
      </c>
      <c r="F608" s="150" t="str">
        <f t="shared" si="197"/>
        <v>Y</v>
      </c>
      <c r="G608" s="136">
        <f t="shared" si="198"/>
        <v>0</v>
      </c>
      <c r="H608" s="148">
        <f t="shared" si="202"/>
        <v>0</v>
      </c>
      <c r="I608" s="148">
        <f t="shared" si="209"/>
        <v>0</v>
      </c>
      <c r="J608" s="148">
        <f t="shared" ca="1" si="199"/>
        <v>0</v>
      </c>
      <c r="K608" s="148">
        <f t="shared" ca="1" si="210"/>
        <v>0</v>
      </c>
      <c r="L608" s="148">
        <f t="shared" si="211"/>
        <v>0</v>
      </c>
      <c r="M608" s="148">
        <f t="shared" si="200"/>
        <v>0</v>
      </c>
      <c r="N608" s="148">
        <f t="shared" si="203"/>
        <v>0</v>
      </c>
      <c r="O608" s="148"/>
      <c r="P608" s="148"/>
      <c r="Q608" s="148">
        <f t="shared" si="212"/>
        <v>0</v>
      </c>
      <c r="R608" s="148">
        <f t="shared" si="213"/>
        <v>0</v>
      </c>
      <c r="S608" s="137" t="str">
        <f t="shared" si="201"/>
        <v>Y</v>
      </c>
      <c r="T608" s="275">
        <f t="shared" si="195"/>
        <v>0</v>
      </c>
      <c r="U608" s="275">
        <f t="shared" si="214"/>
        <v>0</v>
      </c>
      <c r="V608" s="275">
        <f t="shared" si="214"/>
        <v>0</v>
      </c>
      <c r="W608" s="275">
        <f t="shared" si="214"/>
        <v>0</v>
      </c>
      <c r="X608" s="275">
        <f t="shared" si="214"/>
        <v>0</v>
      </c>
      <c r="Y608" s="275">
        <f t="shared" si="214"/>
        <v>0</v>
      </c>
      <c r="Z608" s="275">
        <f t="shared" si="214"/>
        <v>0</v>
      </c>
      <c r="AA608" s="275">
        <f t="shared" si="214"/>
        <v>0</v>
      </c>
      <c r="AB608" s="275">
        <f t="shared" si="214"/>
        <v>0</v>
      </c>
      <c r="AC608" s="275">
        <f t="shared" si="214"/>
        <v>0</v>
      </c>
      <c r="AD608" s="275">
        <f t="shared" si="214"/>
        <v>0</v>
      </c>
      <c r="AE608" s="276">
        <f t="shared" si="204"/>
        <v>0</v>
      </c>
    </row>
    <row r="609" spans="1:31">
      <c r="A609" s="133">
        <f t="shared" si="205"/>
        <v>593</v>
      </c>
      <c r="B609" s="134">
        <f t="shared" si="206"/>
        <v>49</v>
      </c>
      <c r="C609" s="134">
        <f t="shared" si="207"/>
        <v>5</v>
      </c>
      <c r="D609" s="135">
        <f t="shared" ca="1" si="208"/>
        <v>64285</v>
      </c>
      <c r="E609" s="150">
        <f t="shared" si="196"/>
        <v>0</v>
      </c>
      <c r="F609" s="150" t="str">
        <f t="shared" si="197"/>
        <v>Y</v>
      </c>
      <c r="G609" s="136">
        <f t="shared" si="198"/>
        <v>0</v>
      </c>
      <c r="H609" s="148">
        <f t="shared" si="202"/>
        <v>0</v>
      </c>
      <c r="I609" s="148">
        <f t="shared" si="209"/>
        <v>0</v>
      </c>
      <c r="J609" s="148">
        <f t="shared" ca="1" si="199"/>
        <v>0</v>
      </c>
      <c r="K609" s="148">
        <f t="shared" ca="1" si="210"/>
        <v>0</v>
      </c>
      <c r="L609" s="148">
        <f t="shared" si="211"/>
        <v>0</v>
      </c>
      <c r="M609" s="148">
        <f t="shared" si="200"/>
        <v>0</v>
      </c>
      <c r="N609" s="148">
        <f t="shared" si="203"/>
        <v>0</v>
      </c>
      <c r="O609" s="148"/>
      <c r="P609" s="148"/>
      <c r="Q609" s="148">
        <f t="shared" si="212"/>
        <v>0</v>
      </c>
      <c r="R609" s="148">
        <f t="shared" si="213"/>
        <v>0</v>
      </c>
      <c r="S609" s="137" t="str">
        <f t="shared" si="201"/>
        <v>Y</v>
      </c>
      <c r="T609" s="275">
        <f t="shared" si="195"/>
        <v>0</v>
      </c>
      <c r="U609" s="275">
        <f t="shared" si="214"/>
        <v>0</v>
      </c>
      <c r="V609" s="275">
        <f t="shared" si="214"/>
        <v>0</v>
      </c>
      <c r="W609" s="275">
        <f t="shared" si="214"/>
        <v>0</v>
      </c>
      <c r="X609" s="275">
        <f t="shared" si="214"/>
        <v>0</v>
      </c>
      <c r="Y609" s="275">
        <f t="shared" si="214"/>
        <v>0</v>
      </c>
      <c r="Z609" s="275">
        <f t="shared" si="214"/>
        <v>0</v>
      </c>
      <c r="AA609" s="275">
        <f t="shared" si="214"/>
        <v>0</v>
      </c>
      <c r="AB609" s="275">
        <f t="shared" si="214"/>
        <v>0</v>
      </c>
      <c r="AC609" s="275">
        <f t="shared" si="214"/>
        <v>0</v>
      </c>
      <c r="AD609" s="275">
        <f t="shared" si="214"/>
        <v>0</v>
      </c>
      <c r="AE609" s="276">
        <f t="shared" si="204"/>
        <v>0</v>
      </c>
    </row>
    <row r="610" spans="1:31">
      <c r="A610" s="133">
        <f t="shared" si="205"/>
        <v>594</v>
      </c>
      <c r="B610" s="134">
        <f t="shared" si="206"/>
        <v>49</v>
      </c>
      <c r="C610" s="134">
        <f t="shared" si="207"/>
        <v>6</v>
      </c>
      <c r="D610" s="135">
        <f t="shared" ca="1" si="208"/>
        <v>64316</v>
      </c>
      <c r="E610" s="150">
        <f t="shared" si="196"/>
        <v>0</v>
      </c>
      <c r="F610" s="150" t="str">
        <f t="shared" si="197"/>
        <v>Y</v>
      </c>
      <c r="G610" s="136">
        <f t="shared" si="198"/>
        <v>0</v>
      </c>
      <c r="H610" s="148">
        <f t="shared" si="202"/>
        <v>0</v>
      </c>
      <c r="I610" s="148">
        <f t="shared" si="209"/>
        <v>0</v>
      </c>
      <c r="J610" s="148">
        <f t="shared" ca="1" si="199"/>
        <v>0</v>
      </c>
      <c r="K610" s="148">
        <f t="shared" ca="1" si="210"/>
        <v>0</v>
      </c>
      <c r="L610" s="148">
        <f t="shared" si="211"/>
        <v>0</v>
      </c>
      <c r="M610" s="148">
        <f t="shared" si="200"/>
        <v>0</v>
      </c>
      <c r="N610" s="148">
        <f t="shared" si="203"/>
        <v>0</v>
      </c>
      <c r="O610" s="148"/>
      <c r="P610" s="148"/>
      <c r="Q610" s="148">
        <f t="shared" si="212"/>
        <v>0</v>
      </c>
      <c r="R610" s="148">
        <f t="shared" si="213"/>
        <v>0</v>
      </c>
      <c r="S610" s="137" t="str">
        <f t="shared" si="201"/>
        <v>Y</v>
      </c>
      <c r="T610" s="275">
        <f t="shared" si="195"/>
        <v>0</v>
      </c>
      <c r="U610" s="275">
        <f t="shared" si="214"/>
        <v>0</v>
      </c>
      <c r="V610" s="275">
        <f t="shared" si="214"/>
        <v>0</v>
      </c>
      <c r="W610" s="275">
        <f t="shared" si="214"/>
        <v>0</v>
      </c>
      <c r="X610" s="275">
        <f t="shared" si="214"/>
        <v>0</v>
      </c>
      <c r="Y610" s="275">
        <f t="shared" si="214"/>
        <v>0</v>
      </c>
      <c r="Z610" s="275">
        <f t="shared" si="214"/>
        <v>0</v>
      </c>
      <c r="AA610" s="275">
        <f t="shared" si="214"/>
        <v>0</v>
      </c>
      <c r="AB610" s="275">
        <f t="shared" si="214"/>
        <v>0</v>
      </c>
      <c r="AC610" s="275">
        <f t="shared" si="214"/>
        <v>0</v>
      </c>
      <c r="AD610" s="275">
        <f t="shared" si="214"/>
        <v>0</v>
      </c>
      <c r="AE610" s="276">
        <f t="shared" si="204"/>
        <v>0</v>
      </c>
    </row>
    <row r="611" spans="1:31">
      <c r="A611" s="133">
        <f t="shared" si="205"/>
        <v>595</v>
      </c>
      <c r="B611" s="134">
        <f t="shared" si="206"/>
        <v>49</v>
      </c>
      <c r="C611" s="134">
        <f t="shared" si="207"/>
        <v>7</v>
      </c>
      <c r="D611" s="135">
        <f t="shared" ca="1" si="208"/>
        <v>64345</v>
      </c>
      <c r="E611" s="150">
        <f t="shared" si="196"/>
        <v>0</v>
      </c>
      <c r="F611" s="150" t="str">
        <f t="shared" si="197"/>
        <v>Y</v>
      </c>
      <c r="G611" s="136">
        <f t="shared" si="198"/>
        <v>0</v>
      </c>
      <c r="H611" s="148">
        <f t="shared" si="202"/>
        <v>0</v>
      </c>
      <c r="I611" s="148">
        <f t="shared" si="209"/>
        <v>0</v>
      </c>
      <c r="J611" s="148">
        <f t="shared" ca="1" si="199"/>
        <v>0</v>
      </c>
      <c r="K611" s="148">
        <f t="shared" ca="1" si="210"/>
        <v>0</v>
      </c>
      <c r="L611" s="148">
        <f t="shared" si="211"/>
        <v>0</v>
      </c>
      <c r="M611" s="148">
        <f t="shared" si="200"/>
        <v>0</v>
      </c>
      <c r="N611" s="148">
        <f t="shared" si="203"/>
        <v>0</v>
      </c>
      <c r="O611" s="148"/>
      <c r="P611" s="148"/>
      <c r="Q611" s="148">
        <f t="shared" si="212"/>
        <v>0</v>
      </c>
      <c r="R611" s="148">
        <f t="shared" si="213"/>
        <v>0</v>
      </c>
      <c r="S611" s="137" t="str">
        <f t="shared" si="201"/>
        <v>Y</v>
      </c>
      <c r="T611" s="275">
        <f t="shared" si="195"/>
        <v>0</v>
      </c>
      <c r="U611" s="275">
        <f t="shared" si="214"/>
        <v>0</v>
      </c>
      <c r="V611" s="275">
        <f t="shared" si="214"/>
        <v>0</v>
      </c>
      <c r="W611" s="275">
        <f t="shared" si="214"/>
        <v>0</v>
      </c>
      <c r="X611" s="275">
        <f t="shared" si="214"/>
        <v>0</v>
      </c>
      <c r="Y611" s="275">
        <f t="shared" si="214"/>
        <v>0</v>
      </c>
      <c r="Z611" s="275">
        <f t="shared" si="214"/>
        <v>0</v>
      </c>
      <c r="AA611" s="275">
        <f t="shared" si="214"/>
        <v>0</v>
      </c>
      <c r="AB611" s="275">
        <f t="shared" si="214"/>
        <v>0</v>
      </c>
      <c r="AC611" s="275">
        <f t="shared" si="214"/>
        <v>0</v>
      </c>
      <c r="AD611" s="275">
        <f t="shared" si="214"/>
        <v>0</v>
      </c>
      <c r="AE611" s="276">
        <f t="shared" si="204"/>
        <v>0</v>
      </c>
    </row>
    <row r="612" spans="1:31">
      <c r="A612" s="133">
        <f t="shared" si="205"/>
        <v>596</v>
      </c>
      <c r="B612" s="134">
        <f t="shared" si="206"/>
        <v>49</v>
      </c>
      <c r="C612" s="134">
        <f t="shared" si="207"/>
        <v>8</v>
      </c>
      <c r="D612" s="135">
        <f t="shared" ca="1" si="208"/>
        <v>64376</v>
      </c>
      <c r="E612" s="150">
        <f t="shared" si="196"/>
        <v>0</v>
      </c>
      <c r="F612" s="150" t="str">
        <f t="shared" si="197"/>
        <v>Y</v>
      </c>
      <c r="G612" s="136">
        <f t="shared" si="198"/>
        <v>0</v>
      </c>
      <c r="H612" s="148">
        <f t="shared" si="202"/>
        <v>0</v>
      </c>
      <c r="I612" s="148">
        <f t="shared" si="209"/>
        <v>0</v>
      </c>
      <c r="J612" s="148">
        <f t="shared" ca="1" si="199"/>
        <v>0</v>
      </c>
      <c r="K612" s="148">
        <f t="shared" ca="1" si="210"/>
        <v>0</v>
      </c>
      <c r="L612" s="148">
        <f t="shared" si="211"/>
        <v>0</v>
      </c>
      <c r="M612" s="148">
        <f t="shared" si="200"/>
        <v>0</v>
      </c>
      <c r="N612" s="148">
        <f t="shared" si="203"/>
        <v>0</v>
      </c>
      <c r="O612" s="148"/>
      <c r="P612" s="148"/>
      <c r="Q612" s="148">
        <f t="shared" si="212"/>
        <v>0</v>
      </c>
      <c r="R612" s="148">
        <f t="shared" si="213"/>
        <v>0</v>
      </c>
      <c r="S612" s="137" t="str">
        <f t="shared" si="201"/>
        <v>Y</v>
      </c>
      <c r="T612" s="275">
        <f t="shared" si="195"/>
        <v>0</v>
      </c>
      <c r="U612" s="275">
        <f t="shared" si="214"/>
        <v>0</v>
      </c>
      <c r="V612" s="275">
        <f t="shared" si="214"/>
        <v>0</v>
      </c>
      <c r="W612" s="275">
        <f t="shared" si="214"/>
        <v>0</v>
      </c>
      <c r="X612" s="275">
        <f t="shared" si="214"/>
        <v>0</v>
      </c>
      <c r="Y612" s="275">
        <f t="shared" si="214"/>
        <v>0</v>
      </c>
      <c r="Z612" s="275">
        <f t="shared" si="214"/>
        <v>0</v>
      </c>
      <c r="AA612" s="275">
        <f t="shared" si="214"/>
        <v>0</v>
      </c>
      <c r="AB612" s="275">
        <f t="shared" si="214"/>
        <v>0</v>
      </c>
      <c r="AC612" s="275">
        <f t="shared" si="214"/>
        <v>0</v>
      </c>
      <c r="AD612" s="275">
        <f t="shared" si="214"/>
        <v>0</v>
      </c>
      <c r="AE612" s="276">
        <f t="shared" si="204"/>
        <v>0</v>
      </c>
    </row>
    <row r="613" spans="1:31">
      <c r="A613" s="133">
        <f t="shared" si="205"/>
        <v>597</v>
      </c>
      <c r="B613" s="134">
        <f t="shared" si="206"/>
        <v>49</v>
      </c>
      <c r="C613" s="134">
        <f t="shared" si="207"/>
        <v>9</v>
      </c>
      <c r="D613" s="135">
        <f t="shared" ca="1" si="208"/>
        <v>64406</v>
      </c>
      <c r="E613" s="150">
        <f t="shared" si="196"/>
        <v>0</v>
      </c>
      <c r="F613" s="150" t="str">
        <f t="shared" si="197"/>
        <v>Y</v>
      </c>
      <c r="G613" s="136">
        <f t="shared" si="198"/>
        <v>0</v>
      </c>
      <c r="H613" s="148">
        <f t="shared" si="202"/>
        <v>0</v>
      </c>
      <c r="I613" s="148">
        <f t="shared" si="209"/>
        <v>0</v>
      </c>
      <c r="J613" s="148">
        <f t="shared" ca="1" si="199"/>
        <v>0</v>
      </c>
      <c r="K613" s="148">
        <f t="shared" ca="1" si="210"/>
        <v>0</v>
      </c>
      <c r="L613" s="148">
        <f t="shared" si="211"/>
        <v>0</v>
      </c>
      <c r="M613" s="148">
        <f t="shared" si="200"/>
        <v>0</v>
      </c>
      <c r="N613" s="148">
        <f t="shared" si="203"/>
        <v>0</v>
      </c>
      <c r="O613" s="148"/>
      <c r="P613" s="148"/>
      <c r="Q613" s="148">
        <f t="shared" si="212"/>
        <v>0</v>
      </c>
      <c r="R613" s="148">
        <f t="shared" si="213"/>
        <v>0</v>
      </c>
      <c r="S613" s="137" t="str">
        <f t="shared" si="201"/>
        <v>Y</v>
      </c>
      <c r="T613" s="275">
        <f t="shared" si="195"/>
        <v>0</v>
      </c>
      <c r="U613" s="275">
        <f t="shared" si="214"/>
        <v>0</v>
      </c>
      <c r="V613" s="275">
        <f t="shared" si="214"/>
        <v>0</v>
      </c>
      <c r="W613" s="275">
        <f t="shared" si="214"/>
        <v>0</v>
      </c>
      <c r="X613" s="275">
        <f t="shared" si="214"/>
        <v>0</v>
      </c>
      <c r="Y613" s="275">
        <f t="shared" si="214"/>
        <v>0</v>
      </c>
      <c r="Z613" s="275">
        <f t="shared" si="214"/>
        <v>0</v>
      </c>
      <c r="AA613" s="275">
        <f t="shared" si="214"/>
        <v>0</v>
      </c>
      <c r="AB613" s="275">
        <f t="shared" si="214"/>
        <v>0</v>
      </c>
      <c r="AC613" s="275">
        <f t="shared" si="214"/>
        <v>0</v>
      </c>
      <c r="AD613" s="275">
        <f t="shared" si="214"/>
        <v>0</v>
      </c>
      <c r="AE613" s="276">
        <f t="shared" si="204"/>
        <v>0</v>
      </c>
    </row>
    <row r="614" spans="1:31">
      <c r="A614" s="133">
        <f t="shared" si="205"/>
        <v>598</v>
      </c>
      <c r="B614" s="134">
        <f t="shared" si="206"/>
        <v>49</v>
      </c>
      <c r="C614" s="134">
        <f t="shared" si="207"/>
        <v>10</v>
      </c>
      <c r="D614" s="135">
        <f t="shared" ca="1" si="208"/>
        <v>64437</v>
      </c>
      <c r="E614" s="150">
        <f t="shared" si="196"/>
        <v>0</v>
      </c>
      <c r="F614" s="150" t="str">
        <f t="shared" si="197"/>
        <v>Y</v>
      </c>
      <c r="G614" s="136">
        <f t="shared" si="198"/>
        <v>0</v>
      </c>
      <c r="H614" s="148">
        <f t="shared" si="202"/>
        <v>0</v>
      </c>
      <c r="I614" s="148">
        <f t="shared" si="209"/>
        <v>0</v>
      </c>
      <c r="J614" s="148">
        <f t="shared" ca="1" si="199"/>
        <v>0</v>
      </c>
      <c r="K614" s="148">
        <f t="shared" ca="1" si="210"/>
        <v>0</v>
      </c>
      <c r="L614" s="148">
        <f t="shared" si="211"/>
        <v>0</v>
      </c>
      <c r="M614" s="148">
        <f t="shared" si="200"/>
        <v>0</v>
      </c>
      <c r="N614" s="148">
        <f t="shared" si="203"/>
        <v>0</v>
      </c>
      <c r="O614" s="148"/>
      <c r="P614" s="148"/>
      <c r="Q614" s="148">
        <f t="shared" si="212"/>
        <v>0</v>
      </c>
      <c r="R614" s="148">
        <f t="shared" si="213"/>
        <v>0</v>
      </c>
      <c r="S614" s="137" t="str">
        <f t="shared" si="201"/>
        <v>Y</v>
      </c>
      <c r="T614" s="275">
        <f t="shared" si="195"/>
        <v>0</v>
      </c>
      <c r="U614" s="275">
        <f t="shared" si="214"/>
        <v>0</v>
      </c>
      <c r="V614" s="275">
        <f t="shared" si="214"/>
        <v>0</v>
      </c>
      <c r="W614" s="275">
        <f t="shared" si="214"/>
        <v>0</v>
      </c>
      <c r="X614" s="275">
        <f t="shared" si="214"/>
        <v>0</v>
      </c>
      <c r="Y614" s="275">
        <f t="shared" si="214"/>
        <v>0</v>
      </c>
      <c r="Z614" s="275">
        <f t="shared" si="214"/>
        <v>0</v>
      </c>
      <c r="AA614" s="275">
        <f t="shared" si="214"/>
        <v>0</v>
      </c>
      <c r="AB614" s="275">
        <f t="shared" si="214"/>
        <v>0</v>
      </c>
      <c r="AC614" s="275">
        <f t="shared" si="214"/>
        <v>0</v>
      </c>
      <c r="AD614" s="275">
        <f t="shared" si="214"/>
        <v>0</v>
      </c>
      <c r="AE614" s="276">
        <f t="shared" si="204"/>
        <v>0</v>
      </c>
    </row>
    <row r="615" spans="1:31">
      <c r="A615" s="133">
        <f t="shared" si="205"/>
        <v>599</v>
      </c>
      <c r="B615" s="134">
        <f t="shared" si="206"/>
        <v>49</v>
      </c>
      <c r="C615" s="134">
        <f t="shared" si="207"/>
        <v>11</v>
      </c>
      <c r="D615" s="135">
        <f t="shared" ca="1" si="208"/>
        <v>64467</v>
      </c>
      <c r="E615" s="150">
        <f t="shared" si="196"/>
        <v>0</v>
      </c>
      <c r="F615" s="150" t="str">
        <f t="shared" si="197"/>
        <v>Y</v>
      </c>
      <c r="G615" s="136">
        <f t="shared" si="198"/>
        <v>0</v>
      </c>
      <c r="H615" s="148">
        <f t="shared" si="202"/>
        <v>0</v>
      </c>
      <c r="I615" s="148">
        <f t="shared" si="209"/>
        <v>0</v>
      </c>
      <c r="J615" s="148">
        <f t="shared" ca="1" si="199"/>
        <v>0</v>
      </c>
      <c r="K615" s="148">
        <f t="shared" ca="1" si="210"/>
        <v>0</v>
      </c>
      <c r="L615" s="148">
        <f t="shared" si="211"/>
        <v>0</v>
      </c>
      <c r="M615" s="148">
        <f t="shared" si="200"/>
        <v>0</v>
      </c>
      <c r="N615" s="148">
        <f t="shared" si="203"/>
        <v>0</v>
      </c>
      <c r="O615" s="148"/>
      <c r="P615" s="148"/>
      <c r="Q615" s="148">
        <f t="shared" si="212"/>
        <v>0</v>
      </c>
      <c r="R615" s="148">
        <f t="shared" si="213"/>
        <v>0</v>
      </c>
      <c r="S615" s="137" t="str">
        <f t="shared" si="201"/>
        <v>Y</v>
      </c>
      <c r="T615" s="275">
        <f t="shared" si="195"/>
        <v>0</v>
      </c>
      <c r="U615" s="275">
        <f t="shared" si="214"/>
        <v>0</v>
      </c>
      <c r="V615" s="275">
        <f t="shared" si="214"/>
        <v>0</v>
      </c>
      <c r="W615" s="275">
        <f t="shared" si="214"/>
        <v>0</v>
      </c>
      <c r="X615" s="275">
        <f t="shared" si="214"/>
        <v>0</v>
      </c>
      <c r="Y615" s="275">
        <f t="shared" si="214"/>
        <v>0</v>
      </c>
      <c r="Z615" s="275">
        <f t="shared" si="214"/>
        <v>0</v>
      </c>
      <c r="AA615" s="275">
        <f t="shared" si="214"/>
        <v>0</v>
      </c>
      <c r="AB615" s="275">
        <f t="shared" si="214"/>
        <v>0</v>
      </c>
      <c r="AC615" s="275">
        <f t="shared" si="214"/>
        <v>0</v>
      </c>
      <c r="AD615" s="275">
        <f t="shared" si="214"/>
        <v>0</v>
      </c>
      <c r="AE615" s="276">
        <f t="shared" si="204"/>
        <v>0</v>
      </c>
    </row>
    <row r="616" spans="1:31">
      <c r="A616" s="133">
        <f t="shared" si="205"/>
        <v>600</v>
      </c>
      <c r="B616" s="134">
        <f t="shared" si="206"/>
        <v>49</v>
      </c>
      <c r="C616" s="134">
        <f t="shared" si="207"/>
        <v>12</v>
      </c>
      <c r="D616" s="135">
        <f t="shared" ca="1" si="208"/>
        <v>64498</v>
      </c>
      <c r="E616" s="150">
        <f t="shared" si="196"/>
        <v>0</v>
      </c>
      <c r="F616" s="150" t="str">
        <f t="shared" si="197"/>
        <v>Y</v>
      </c>
      <c r="G616" s="136">
        <f t="shared" si="198"/>
        <v>0</v>
      </c>
      <c r="H616" s="148">
        <f t="shared" si="202"/>
        <v>0</v>
      </c>
      <c r="I616" s="148">
        <f t="shared" si="209"/>
        <v>0</v>
      </c>
      <c r="J616" s="148">
        <f t="shared" ca="1" si="199"/>
        <v>0</v>
      </c>
      <c r="K616" s="148">
        <f t="shared" ca="1" si="210"/>
        <v>0</v>
      </c>
      <c r="L616" s="148">
        <f t="shared" si="211"/>
        <v>0</v>
      </c>
      <c r="M616" s="148">
        <f t="shared" si="200"/>
        <v>0</v>
      </c>
      <c r="N616" s="148">
        <f t="shared" si="203"/>
        <v>0</v>
      </c>
      <c r="O616" s="148"/>
      <c r="P616" s="148"/>
      <c r="Q616" s="148">
        <f t="shared" si="212"/>
        <v>0</v>
      </c>
      <c r="R616" s="148">
        <f t="shared" si="213"/>
        <v>0</v>
      </c>
      <c r="S616" s="137" t="str">
        <f t="shared" si="201"/>
        <v>Y</v>
      </c>
      <c r="T616" s="275">
        <f t="shared" si="195"/>
        <v>0</v>
      </c>
      <c r="U616" s="275">
        <f t="shared" si="214"/>
        <v>0</v>
      </c>
      <c r="V616" s="275">
        <f t="shared" si="214"/>
        <v>0</v>
      </c>
      <c r="W616" s="275">
        <f t="shared" si="214"/>
        <v>0</v>
      </c>
      <c r="X616" s="275">
        <f t="shared" si="214"/>
        <v>0</v>
      </c>
      <c r="Y616" s="275">
        <f t="shared" si="214"/>
        <v>0</v>
      </c>
      <c r="Z616" s="275">
        <f t="shared" si="214"/>
        <v>0</v>
      </c>
      <c r="AA616" s="275">
        <f t="shared" si="214"/>
        <v>0</v>
      </c>
      <c r="AB616" s="275">
        <f t="shared" si="214"/>
        <v>0</v>
      </c>
      <c r="AC616" s="275">
        <f t="shared" si="214"/>
        <v>0</v>
      </c>
      <c r="AD616" s="275">
        <f t="shared" si="214"/>
        <v>0</v>
      </c>
      <c r="AE616" s="276">
        <f t="shared" si="204"/>
        <v>0</v>
      </c>
    </row>
    <row r="617" spans="1:31">
      <c r="A617" s="133">
        <f t="shared" si="205"/>
        <v>601</v>
      </c>
      <c r="B617" s="134">
        <f t="shared" si="206"/>
        <v>50</v>
      </c>
      <c r="C617" s="134">
        <f t="shared" si="207"/>
        <v>1</v>
      </c>
      <c r="D617" s="135">
        <f t="shared" ca="1" si="208"/>
        <v>64529</v>
      </c>
      <c r="E617" s="150">
        <f t="shared" si="196"/>
        <v>0</v>
      </c>
      <c r="F617" s="150" t="str">
        <f t="shared" si="197"/>
        <v>Y</v>
      </c>
      <c r="G617" s="136">
        <f t="shared" si="198"/>
        <v>0</v>
      </c>
      <c r="H617" s="148">
        <f t="shared" si="202"/>
        <v>0</v>
      </c>
      <c r="I617" s="148">
        <f t="shared" si="209"/>
        <v>0</v>
      </c>
      <c r="J617" s="148">
        <f t="shared" ca="1" si="199"/>
        <v>0</v>
      </c>
      <c r="K617" s="148">
        <f t="shared" ca="1" si="210"/>
        <v>0</v>
      </c>
      <c r="L617" s="148">
        <f t="shared" si="211"/>
        <v>0</v>
      </c>
      <c r="M617" s="148">
        <f t="shared" si="200"/>
        <v>0</v>
      </c>
      <c r="N617" s="148">
        <f t="shared" si="203"/>
        <v>0</v>
      </c>
      <c r="O617" s="148"/>
      <c r="P617" s="148"/>
      <c r="Q617" s="148">
        <f t="shared" si="212"/>
        <v>0</v>
      </c>
      <c r="R617" s="148">
        <f t="shared" si="213"/>
        <v>0</v>
      </c>
      <c r="S617" s="137" t="str">
        <f t="shared" si="201"/>
        <v>Y</v>
      </c>
      <c r="T617" s="275">
        <f t="shared" si="195"/>
        <v>0</v>
      </c>
      <c r="U617" s="275">
        <f t="shared" si="214"/>
        <v>0</v>
      </c>
      <c r="V617" s="275">
        <f t="shared" si="214"/>
        <v>0</v>
      </c>
      <c r="W617" s="275">
        <f t="shared" si="214"/>
        <v>0</v>
      </c>
      <c r="X617" s="275">
        <f t="shared" si="214"/>
        <v>0</v>
      </c>
      <c r="Y617" s="275">
        <f t="shared" si="214"/>
        <v>0</v>
      </c>
      <c r="Z617" s="275">
        <f t="shared" si="214"/>
        <v>0</v>
      </c>
      <c r="AA617" s="275">
        <f t="shared" si="214"/>
        <v>0</v>
      </c>
      <c r="AB617" s="275">
        <f t="shared" si="214"/>
        <v>0</v>
      </c>
      <c r="AC617" s="275">
        <f t="shared" si="214"/>
        <v>0</v>
      </c>
      <c r="AD617" s="275">
        <f t="shared" si="214"/>
        <v>0</v>
      </c>
      <c r="AE617" s="276">
        <f t="shared" si="204"/>
        <v>0</v>
      </c>
    </row>
    <row r="618" spans="1:31">
      <c r="A618" s="133">
        <f t="shared" si="205"/>
        <v>602</v>
      </c>
      <c r="B618" s="134">
        <f t="shared" si="206"/>
        <v>50</v>
      </c>
      <c r="C618" s="134">
        <f t="shared" si="207"/>
        <v>2</v>
      </c>
      <c r="D618" s="135">
        <f t="shared" ca="1" si="208"/>
        <v>64559</v>
      </c>
      <c r="E618" s="150">
        <f t="shared" si="196"/>
        <v>0</v>
      </c>
      <c r="F618" s="150" t="str">
        <f t="shared" si="197"/>
        <v>Y</v>
      </c>
      <c r="G618" s="136">
        <f t="shared" si="198"/>
        <v>0</v>
      </c>
      <c r="H618" s="148">
        <f t="shared" si="202"/>
        <v>0</v>
      </c>
      <c r="I618" s="148">
        <f t="shared" si="209"/>
        <v>0</v>
      </c>
      <c r="J618" s="148">
        <f t="shared" ca="1" si="199"/>
        <v>0</v>
      </c>
      <c r="K618" s="148">
        <f t="shared" ca="1" si="210"/>
        <v>0</v>
      </c>
      <c r="L618" s="148">
        <f t="shared" si="211"/>
        <v>0</v>
      </c>
      <c r="M618" s="148">
        <f t="shared" si="200"/>
        <v>0</v>
      </c>
      <c r="N618" s="148">
        <f t="shared" si="203"/>
        <v>0</v>
      </c>
      <c r="O618" s="148"/>
      <c r="P618" s="148"/>
      <c r="Q618" s="148">
        <f t="shared" si="212"/>
        <v>0</v>
      </c>
      <c r="R618" s="148">
        <f t="shared" si="213"/>
        <v>0</v>
      </c>
      <c r="S618" s="137" t="str">
        <f t="shared" si="201"/>
        <v>Y</v>
      </c>
      <c r="T618" s="275">
        <f t="shared" si="195"/>
        <v>0</v>
      </c>
      <c r="U618" s="275">
        <f t="shared" si="214"/>
        <v>0</v>
      </c>
      <c r="V618" s="275">
        <f t="shared" si="214"/>
        <v>0</v>
      </c>
      <c r="W618" s="275">
        <f t="shared" si="214"/>
        <v>0</v>
      </c>
      <c r="X618" s="275">
        <f t="shared" si="214"/>
        <v>0</v>
      </c>
      <c r="Y618" s="275">
        <f t="shared" si="214"/>
        <v>0</v>
      </c>
      <c r="Z618" s="275">
        <f t="shared" si="214"/>
        <v>0</v>
      </c>
      <c r="AA618" s="275">
        <f t="shared" si="214"/>
        <v>0</v>
      </c>
      <c r="AB618" s="275">
        <f t="shared" si="214"/>
        <v>0</v>
      </c>
      <c r="AC618" s="275">
        <f t="shared" si="214"/>
        <v>0</v>
      </c>
      <c r="AD618" s="275">
        <f t="shared" si="214"/>
        <v>0</v>
      </c>
      <c r="AE618" s="276">
        <f t="shared" si="204"/>
        <v>0</v>
      </c>
    </row>
    <row r="619" spans="1:31">
      <c r="A619" s="133">
        <f t="shared" si="205"/>
        <v>603</v>
      </c>
      <c r="B619" s="134">
        <f t="shared" si="206"/>
        <v>50</v>
      </c>
      <c r="C619" s="134">
        <f t="shared" si="207"/>
        <v>3</v>
      </c>
      <c r="D619" s="135">
        <f t="shared" ca="1" si="208"/>
        <v>64590</v>
      </c>
      <c r="E619" s="150">
        <f t="shared" si="196"/>
        <v>0</v>
      </c>
      <c r="F619" s="150" t="str">
        <f t="shared" si="197"/>
        <v>Y</v>
      </c>
      <c r="G619" s="136">
        <f t="shared" si="198"/>
        <v>0</v>
      </c>
      <c r="H619" s="148">
        <f t="shared" si="202"/>
        <v>0</v>
      </c>
      <c r="I619" s="148">
        <f t="shared" si="209"/>
        <v>0</v>
      </c>
      <c r="J619" s="148">
        <f t="shared" ca="1" si="199"/>
        <v>0</v>
      </c>
      <c r="K619" s="148">
        <f t="shared" ca="1" si="210"/>
        <v>0</v>
      </c>
      <c r="L619" s="148">
        <f t="shared" si="211"/>
        <v>0</v>
      </c>
      <c r="M619" s="148">
        <f t="shared" si="200"/>
        <v>0</v>
      </c>
      <c r="N619" s="148">
        <f t="shared" si="203"/>
        <v>0</v>
      </c>
      <c r="O619" s="148"/>
      <c r="P619" s="148"/>
      <c r="Q619" s="148">
        <f t="shared" si="212"/>
        <v>0</v>
      </c>
      <c r="R619" s="148">
        <f t="shared" si="213"/>
        <v>0</v>
      </c>
      <c r="S619" s="137" t="str">
        <f t="shared" si="201"/>
        <v>Y</v>
      </c>
      <c r="T619" s="275">
        <f t="shared" si="195"/>
        <v>0</v>
      </c>
      <c r="U619" s="275">
        <f t="shared" si="214"/>
        <v>0</v>
      </c>
      <c r="V619" s="275">
        <f t="shared" si="214"/>
        <v>0</v>
      </c>
      <c r="W619" s="275">
        <f t="shared" si="214"/>
        <v>0</v>
      </c>
      <c r="X619" s="275">
        <f t="shared" si="214"/>
        <v>0</v>
      </c>
      <c r="Y619" s="275">
        <f t="shared" si="214"/>
        <v>0</v>
      </c>
      <c r="Z619" s="275">
        <f t="shared" si="214"/>
        <v>0</v>
      </c>
      <c r="AA619" s="275">
        <f t="shared" si="214"/>
        <v>0</v>
      </c>
      <c r="AB619" s="275">
        <f t="shared" si="214"/>
        <v>0</v>
      </c>
      <c r="AC619" s="275">
        <f t="shared" si="214"/>
        <v>0</v>
      </c>
      <c r="AD619" s="275">
        <f t="shared" si="214"/>
        <v>0</v>
      </c>
      <c r="AE619" s="276">
        <f t="shared" si="204"/>
        <v>0</v>
      </c>
    </row>
    <row r="620" spans="1:31">
      <c r="A620" s="133">
        <f t="shared" si="205"/>
        <v>604</v>
      </c>
      <c r="B620" s="134">
        <f t="shared" si="206"/>
        <v>50</v>
      </c>
      <c r="C620" s="134">
        <f t="shared" si="207"/>
        <v>4</v>
      </c>
      <c r="D620" s="135">
        <f t="shared" ca="1" si="208"/>
        <v>64620</v>
      </c>
      <c r="E620" s="150">
        <f t="shared" si="196"/>
        <v>0</v>
      </c>
      <c r="F620" s="150" t="str">
        <f t="shared" si="197"/>
        <v>Y</v>
      </c>
      <c r="G620" s="136">
        <f t="shared" si="198"/>
        <v>0</v>
      </c>
      <c r="H620" s="148">
        <f t="shared" si="202"/>
        <v>0</v>
      </c>
      <c r="I620" s="148">
        <f t="shared" si="209"/>
        <v>0</v>
      </c>
      <c r="J620" s="148">
        <f t="shared" ca="1" si="199"/>
        <v>0</v>
      </c>
      <c r="K620" s="148">
        <f t="shared" ca="1" si="210"/>
        <v>0</v>
      </c>
      <c r="L620" s="148">
        <f t="shared" si="211"/>
        <v>0</v>
      </c>
      <c r="M620" s="148">
        <f t="shared" si="200"/>
        <v>0</v>
      </c>
      <c r="N620" s="148">
        <f t="shared" si="203"/>
        <v>0</v>
      </c>
      <c r="O620" s="148"/>
      <c r="P620" s="148"/>
      <c r="Q620" s="148">
        <f t="shared" si="212"/>
        <v>0</v>
      </c>
      <c r="R620" s="148">
        <f t="shared" si="213"/>
        <v>0</v>
      </c>
      <c r="S620" s="137" t="str">
        <f t="shared" si="201"/>
        <v>Y</v>
      </c>
      <c r="T620" s="275">
        <f t="shared" si="195"/>
        <v>0</v>
      </c>
      <c r="U620" s="275">
        <f t="shared" si="214"/>
        <v>0</v>
      </c>
      <c r="V620" s="275">
        <f t="shared" si="214"/>
        <v>0</v>
      </c>
      <c r="W620" s="275">
        <f t="shared" si="214"/>
        <v>0</v>
      </c>
      <c r="X620" s="275">
        <f t="shared" si="214"/>
        <v>0</v>
      </c>
      <c r="Y620" s="275">
        <f t="shared" si="214"/>
        <v>0</v>
      </c>
      <c r="Z620" s="275">
        <f t="shared" si="214"/>
        <v>0</v>
      </c>
      <c r="AA620" s="275">
        <f t="shared" si="214"/>
        <v>0</v>
      </c>
      <c r="AB620" s="275">
        <f t="shared" si="214"/>
        <v>0</v>
      </c>
      <c r="AC620" s="275">
        <f t="shared" si="214"/>
        <v>0</v>
      </c>
      <c r="AD620" s="275">
        <f t="shared" si="214"/>
        <v>0</v>
      </c>
      <c r="AE620" s="276">
        <f t="shared" si="204"/>
        <v>0</v>
      </c>
    </row>
    <row r="621" spans="1:31">
      <c r="A621" s="133">
        <f t="shared" si="205"/>
        <v>605</v>
      </c>
      <c r="B621" s="134">
        <f t="shared" si="206"/>
        <v>50</v>
      </c>
      <c r="C621" s="134">
        <f t="shared" si="207"/>
        <v>5</v>
      </c>
      <c r="D621" s="135">
        <f t="shared" ca="1" si="208"/>
        <v>64651</v>
      </c>
      <c r="E621" s="150">
        <f t="shared" si="196"/>
        <v>0</v>
      </c>
      <c r="F621" s="150" t="str">
        <f t="shared" si="197"/>
        <v>Y</v>
      </c>
      <c r="G621" s="136">
        <f t="shared" si="198"/>
        <v>0</v>
      </c>
      <c r="H621" s="148">
        <f t="shared" si="202"/>
        <v>0</v>
      </c>
      <c r="I621" s="148">
        <f t="shared" si="209"/>
        <v>0</v>
      </c>
      <c r="J621" s="148">
        <f t="shared" ca="1" si="199"/>
        <v>0</v>
      </c>
      <c r="K621" s="148">
        <f t="shared" ca="1" si="210"/>
        <v>0</v>
      </c>
      <c r="L621" s="148">
        <f t="shared" si="211"/>
        <v>0</v>
      </c>
      <c r="M621" s="148">
        <f t="shared" si="200"/>
        <v>0</v>
      </c>
      <c r="N621" s="148">
        <f t="shared" si="203"/>
        <v>0</v>
      </c>
      <c r="O621" s="148"/>
      <c r="P621" s="148"/>
      <c r="Q621" s="148">
        <f t="shared" si="212"/>
        <v>0</v>
      </c>
      <c r="R621" s="148">
        <f t="shared" si="213"/>
        <v>0</v>
      </c>
      <c r="S621" s="137" t="str">
        <f t="shared" si="201"/>
        <v>Y</v>
      </c>
      <c r="T621" s="275">
        <f t="shared" si="195"/>
        <v>0</v>
      </c>
      <c r="U621" s="275">
        <f t="shared" si="214"/>
        <v>0</v>
      </c>
      <c r="V621" s="275">
        <f t="shared" si="214"/>
        <v>0</v>
      </c>
      <c r="W621" s="275">
        <f t="shared" si="214"/>
        <v>0</v>
      </c>
      <c r="X621" s="275">
        <f t="shared" si="214"/>
        <v>0</v>
      </c>
      <c r="Y621" s="275">
        <f t="shared" si="214"/>
        <v>0</v>
      </c>
      <c r="Z621" s="275">
        <f t="shared" si="214"/>
        <v>0</v>
      </c>
      <c r="AA621" s="275">
        <f t="shared" si="214"/>
        <v>0</v>
      </c>
      <c r="AB621" s="275">
        <f t="shared" si="214"/>
        <v>0</v>
      </c>
      <c r="AC621" s="275">
        <f t="shared" si="214"/>
        <v>0</v>
      </c>
      <c r="AD621" s="275">
        <f t="shared" si="214"/>
        <v>0</v>
      </c>
      <c r="AE621" s="276">
        <f t="shared" si="204"/>
        <v>0</v>
      </c>
    </row>
    <row r="622" spans="1:31">
      <c r="A622" s="133">
        <f t="shared" si="205"/>
        <v>606</v>
      </c>
      <c r="B622" s="134">
        <f t="shared" si="206"/>
        <v>50</v>
      </c>
      <c r="C622" s="134">
        <f t="shared" si="207"/>
        <v>6</v>
      </c>
      <c r="D622" s="135">
        <f t="shared" ca="1" si="208"/>
        <v>64682</v>
      </c>
      <c r="E622" s="150">
        <f t="shared" si="196"/>
        <v>0</v>
      </c>
      <c r="F622" s="150" t="str">
        <f t="shared" si="197"/>
        <v>Y</v>
      </c>
      <c r="G622" s="136">
        <f t="shared" si="198"/>
        <v>0</v>
      </c>
      <c r="H622" s="148">
        <f t="shared" si="202"/>
        <v>0</v>
      </c>
      <c r="I622" s="148">
        <f t="shared" si="209"/>
        <v>0</v>
      </c>
      <c r="J622" s="148">
        <f t="shared" ca="1" si="199"/>
        <v>0</v>
      </c>
      <c r="K622" s="148">
        <f t="shared" ca="1" si="210"/>
        <v>0</v>
      </c>
      <c r="L622" s="148">
        <f t="shared" si="211"/>
        <v>0</v>
      </c>
      <c r="M622" s="148">
        <f t="shared" si="200"/>
        <v>0</v>
      </c>
      <c r="N622" s="148">
        <f t="shared" si="203"/>
        <v>0</v>
      </c>
      <c r="O622" s="148"/>
      <c r="P622" s="148"/>
      <c r="Q622" s="148">
        <f t="shared" si="212"/>
        <v>0</v>
      </c>
      <c r="R622" s="148">
        <f t="shared" si="213"/>
        <v>0</v>
      </c>
      <c r="S622" s="137" t="str">
        <f t="shared" si="201"/>
        <v>Y</v>
      </c>
      <c r="T622" s="275">
        <f t="shared" si="195"/>
        <v>0</v>
      </c>
      <c r="U622" s="275">
        <f t="shared" si="214"/>
        <v>0</v>
      </c>
      <c r="V622" s="275">
        <f t="shared" si="214"/>
        <v>0</v>
      </c>
      <c r="W622" s="275">
        <f t="shared" si="214"/>
        <v>0</v>
      </c>
      <c r="X622" s="275">
        <f t="shared" si="214"/>
        <v>0</v>
      </c>
      <c r="Y622" s="275">
        <f t="shared" si="214"/>
        <v>0</v>
      </c>
      <c r="Z622" s="275">
        <f t="shared" si="214"/>
        <v>0</v>
      </c>
      <c r="AA622" s="275">
        <f t="shared" si="214"/>
        <v>0</v>
      </c>
      <c r="AB622" s="275">
        <f t="shared" si="214"/>
        <v>0</v>
      </c>
      <c r="AC622" s="275">
        <f t="shared" si="214"/>
        <v>0</v>
      </c>
      <c r="AD622" s="275">
        <f t="shared" si="214"/>
        <v>0</v>
      </c>
      <c r="AE622" s="276">
        <f t="shared" si="204"/>
        <v>0</v>
      </c>
    </row>
    <row r="623" spans="1:31">
      <c r="A623" s="133">
        <f t="shared" si="205"/>
        <v>607</v>
      </c>
      <c r="B623" s="134">
        <f t="shared" si="206"/>
        <v>50</v>
      </c>
      <c r="C623" s="134">
        <f t="shared" si="207"/>
        <v>7</v>
      </c>
      <c r="D623" s="135">
        <f t="shared" ca="1" si="208"/>
        <v>64710</v>
      </c>
      <c r="E623" s="150">
        <f t="shared" si="196"/>
        <v>0</v>
      </c>
      <c r="F623" s="150" t="str">
        <f t="shared" si="197"/>
        <v>Y</v>
      </c>
      <c r="G623" s="136">
        <f t="shared" si="198"/>
        <v>0</v>
      </c>
      <c r="H623" s="148">
        <f t="shared" si="202"/>
        <v>0</v>
      </c>
      <c r="I623" s="148">
        <f t="shared" si="209"/>
        <v>0</v>
      </c>
      <c r="J623" s="148">
        <f t="shared" ca="1" si="199"/>
        <v>0</v>
      </c>
      <c r="K623" s="148">
        <f t="shared" ca="1" si="210"/>
        <v>0</v>
      </c>
      <c r="L623" s="148">
        <f t="shared" si="211"/>
        <v>0</v>
      </c>
      <c r="M623" s="148">
        <f t="shared" si="200"/>
        <v>0</v>
      </c>
      <c r="N623" s="148">
        <f t="shared" si="203"/>
        <v>0</v>
      </c>
      <c r="O623" s="148"/>
      <c r="P623" s="148"/>
      <c r="Q623" s="148">
        <f t="shared" si="212"/>
        <v>0</v>
      </c>
      <c r="R623" s="148">
        <f t="shared" si="213"/>
        <v>0</v>
      </c>
      <c r="S623" s="137" t="str">
        <f t="shared" si="201"/>
        <v>Y</v>
      </c>
      <c r="T623" s="275">
        <f t="shared" si="195"/>
        <v>0</v>
      </c>
      <c r="U623" s="275">
        <f t="shared" si="214"/>
        <v>0</v>
      </c>
      <c r="V623" s="275">
        <f t="shared" si="214"/>
        <v>0</v>
      </c>
      <c r="W623" s="275">
        <f t="shared" si="214"/>
        <v>0</v>
      </c>
      <c r="X623" s="275">
        <f t="shared" si="214"/>
        <v>0</v>
      </c>
      <c r="Y623" s="275">
        <f t="shared" si="214"/>
        <v>0</v>
      </c>
      <c r="Z623" s="275">
        <f t="shared" si="214"/>
        <v>0</v>
      </c>
      <c r="AA623" s="275">
        <f t="shared" si="214"/>
        <v>0</v>
      </c>
      <c r="AB623" s="275">
        <f t="shared" si="214"/>
        <v>0</v>
      </c>
      <c r="AC623" s="275">
        <f t="shared" si="214"/>
        <v>0</v>
      </c>
      <c r="AD623" s="275">
        <f t="shared" si="214"/>
        <v>0</v>
      </c>
      <c r="AE623" s="276">
        <f t="shared" si="204"/>
        <v>0</v>
      </c>
    </row>
    <row r="624" spans="1:31">
      <c r="A624" s="133">
        <f t="shared" si="205"/>
        <v>608</v>
      </c>
      <c r="B624" s="134">
        <f t="shared" si="206"/>
        <v>50</v>
      </c>
      <c r="C624" s="134">
        <f t="shared" si="207"/>
        <v>8</v>
      </c>
      <c r="D624" s="135">
        <f t="shared" ca="1" si="208"/>
        <v>64741</v>
      </c>
      <c r="E624" s="150">
        <f t="shared" si="196"/>
        <v>0</v>
      </c>
      <c r="F624" s="150" t="str">
        <f t="shared" si="197"/>
        <v>Y</v>
      </c>
      <c r="G624" s="136">
        <f t="shared" si="198"/>
        <v>0</v>
      </c>
      <c r="H624" s="148">
        <f t="shared" si="202"/>
        <v>0</v>
      </c>
      <c r="I624" s="148">
        <f t="shared" si="209"/>
        <v>0</v>
      </c>
      <c r="J624" s="148">
        <f t="shared" ca="1" si="199"/>
        <v>0</v>
      </c>
      <c r="K624" s="148">
        <f t="shared" ca="1" si="210"/>
        <v>0</v>
      </c>
      <c r="L624" s="148">
        <f t="shared" si="211"/>
        <v>0</v>
      </c>
      <c r="M624" s="148">
        <f t="shared" si="200"/>
        <v>0</v>
      </c>
      <c r="N624" s="148">
        <f t="shared" si="203"/>
        <v>0</v>
      </c>
      <c r="O624" s="148"/>
      <c r="P624" s="148"/>
      <c r="Q624" s="148">
        <f t="shared" si="212"/>
        <v>0</v>
      </c>
      <c r="R624" s="148">
        <f t="shared" si="213"/>
        <v>0</v>
      </c>
      <c r="S624" s="137" t="str">
        <f t="shared" si="201"/>
        <v>Y</v>
      </c>
      <c r="T624" s="275">
        <f t="shared" si="195"/>
        <v>0</v>
      </c>
      <c r="U624" s="275">
        <f t="shared" si="214"/>
        <v>0</v>
      </c>
      <c r="V624" s="275">
        <f t="shared" si="214"/>
        <v>0</v>
      </c>
      <c r="W624" s="275">
        <f t="shared" si="214"/>
        <v>0</v>
      </c>
      <c r="X624" s="275">
        <f t="shared" si="214"/>
        <v>0</v>
      </c>
      <c r="Y624" s="275">
        <f t="shared" si="214"/>
        <v>0</v>
      </c>
      <c r="Z624" s="275">
        <f t="shared" si="214"/>
        <v>0</v>
      </c>
      <c r="AA624" s="275">
        <f t="shared" si="214"/>
        <v>0</v>
      </c>
      <c r="AB624" s="275">
        <f t="shared" si="214"/>
        <v>0</v>
      </c>
      <c r="AC624" s="275">
        <f t="shared" si="214"/>
        <v>0</v>
      </c>
      <c r="AD624" s="275">
        <f t="shared" si="214"/>
        <v>0</v>
      </c>
      <c r="AE624" s="276">
        <f t="shared" si="204"/>
        <v>0</v>
      </c>
    </row>
    <row r="625" spans="1:31">
      <c r="A625" s="133">
        <f t="shared" si="205"/>
        <v>609</v>
      </c>
      <c r="B625" s="134">
        <f t="shared" si="206"/>
        <v>50</v>
      </c>
      <c r="C625" s="134">
        <f t="shared" si="207"/>
        <v>9</v>
      </c>
      <c r="D625" s="135">
        <f t="shared" ca="1" si="208"/>
        <v>64771</v>
      </c>
      <c r="E625" s="150">
        <f t="shared" si="196"/>
        <v>0</v>
      </c>
      <c r="F625" s="150" t="str">
        <f t="shared" si="197"/>
        <v>Y</v>
      </c>
      <c r="G625" s="136">
        <f t="shared" si="198"/>
        <v>0</v>
      </c>
      <c r="H625" s="148">
        <f t="shared" si="202"/>
        <v>0</v>
      </c>
      <c r="I625" s="148">
        <f t="shared" si="209"/>
        <v>0</v>
      </c>
      <c r="J625" s="148">
        <f t="shared" ca="1" si="199"/>
        <v>0</v>
      </c>
      <c r="K625" s="148">
        <f t="shared" ca="1" si="210"/>
        <v>0</v>
      </c>
      <c r="L625" s="148">
        <f t="shared" si="211"/>
        <v>0</v>
      </c>
      <c r="M625" s="148">
        <f t="shared" si="200"/>
        <v>0</v>
      </c>
      <c r="N625" s="148">
        <f t="shared" si="203"/>
        <v>0</v>
      </c>
      <c r="O625" s="148"/>
      <c r="P625" s="148"/>
      <c r="Q625" s="148">
        <f t="shared" si="212"/>
        <v>0</v>
      </c>
      <c r="R625" s="148">
        <f t="shared" si="213"/>
        <v>0</v>
      </c>
      <c r="S625" s="137" t="str">
        <f t="shared" si="201"/>
        <v>Y</v>
      </c>
      <c r="T625" s="275">
        <f t="shared" si="195"/>
        <v>0</v>
      </c>
      <c r="U625" s="275">
        <f t="shared" si="214"/>
        <v>0</v>
      </c>
      <c r="V625" s="275">
        <f t="shared" si="214"/>
        <v>0</v>
      </c>
      <c r="W625" s="275">
        <f t="shared" si="214"/>
        <v>0</v>
      </c>
      <c r="X625" s="275">
        <f t="shared" si="214"/>
        <v>0</v>
      </c>
      <c r="Y625" s="275">
        <f t="shared" si="214"/>
        <v>0</v>
      </c>
      <c r="Z625" s="275">
        <f t="shared" si="214"/>
        <v>0</v>
      </c>
      <c r="AA625" s="275">
        <f t="shared" si="214"/>
        <v>0</v>
      </c>
      <c r="AB625" s="275">
        <f t="shared" si="214"/>
        <v>0</v>
      </c>
      <c r="AC625" s="275">
        <f t="shared" si="214"/>
        <v>0</v>
      </c>
      <c r="AD625" s="275">
        <f t="shared" si="214"/>
        <v>0</v>
      </c>
      <c r="AE625" s="276">
        <f t="shared" si="204"/>
        <v>0</v>
      </c>
    </row>
    <row r="626" spans="1:31">
      <c r="A626" s="133">
        <f t="shared" si="205"/>
        <v>610</v>
      </c>
      <c r="B626" s="134">
        <f t="shared" si="206"/>
        <v>50</v>
      </c>
      <c r="C626" s="134">
        <f t="shared" si="207"/>
        <v>10</v>
      </c>
      <c r="D626" s="135">
        <f t="shared" ca="1" si="208"/>
        <v>64802</v>
      </c>
      <c r="E626" s="150">
        <f t="shared" si="196"/>
        <v>0</v>
      </c>
      <c r="F626" s="150" t="str">
        <f t="shared" si="197"/>
        <v>Y</v>
      </c>
      <c r="G626" s="136">
        <f t="shared" si="198"/>
        <v>0</v>
      </c>
      <c r="H626" s="148">
        <f t="shared" si="202"/>
        <v>0</v>
      </c>
      <c r="I626" s="148">
        <f t="shared" si="209"/>
        <v>0</v>
      </c>
      <c r="J626" s="148">
        <f t="shared" ca="1" si="199"/>
        <v>0</v>
      </c>
      <c r="K626" s="148">
        <f t="shared" ca="1" si="210"/>
        <v>0</v>
      </c>
      <c r="L626" s="148">
        <f t="shared" si="211"/>
        <v>0</v>
      </c>
      <c r="M626" s="148">
        <f t="shared" si="200"/>
        <v>0</v>
      </c>
      <c r="N626" s="148">
        <f t="shared" si="203"/>
        <v>0</v>
      </c>
      <c r="O626" s="148"/>
      <c r="P626" s="148"/>
      <c r="Q626" s="148">
        <f t="shared" si="212"/>
        <v>0</v>
      </c>
      <c r="R626" s="148">
        <f t="shared" si="213"/>
        <v>0</v>
      </c>
      <c r="S626" s="137" t="str">
        <f t="shared" si="201"/>
        <v>Y</v>
      </c>
      <c r="T626" s="275">
        <f t="shared" si="195"/>
        <v>0</v>
      </c>
      <c r="U626" s="275">
        <f t="shared" si="214"/>
        <v>0</v>
      </c>
      <c r="V626" s="275">
        <f t="shared" si="214"/>
        <v>0</v>
      </c>
      <c r="W626" s="275">
        <f t="shared" si="214"/>
        <v>0</v>
      </c>
      <c r="X626" s="275">
        <f t="shared" si="214"/>
        <v>0</v>
      </c>
      <c r="Y626" s="275">
        <f t="shared" si="214"/>
        <v>0</v>
      </c>
      <c r="Z626" s="275">
        <f t="shared" si="214"/>
        <v>0</v>
      </c>
      <c r="AA626" s="275">
        <f t="shared" si="214"/>
        <v>0</v>
      </c>
      <c r="AB626" s="275">
        <f t="shared" si="214"/>
        <v>0</v>
      </c>
      <c r="AC626" s="275">
        <f t="shared" si="214"/>
        <v>0</v>
      </c>
      <c r="AD626" s="275">
        <f t="shared" si="214"/>
        <v>0</v>
      </c>
      <c r="AE626" s="276">
        <f t="shared" si="204"/>
        <v>0</v>
      </c>
    </row>
    <row r="627" spans="1:31">
      <c r="A627" s="133">
        <f t="shared" si="205"/>
        <v>611</v>
      </c>
      <c r="B627" s="134">
        <f t="shared" si="206"/>
        <v>50</v>
      </c>
      <c r="C627" s="134">
        <f t="shared" si="207"/>
        <v>11</v>
      </c>
      <c r="D627" s="135">
        <f t="shared" ca="1" si="208"/>
        <v>64832</v>
      </c>
      <c r="E627" s="150">
        <f t="shared" si="196"/>
        <v>0</v>
      </c>
      <c r="F627" s="150" t="str">
        <f t="shared" si="197"/>
        <v>Y</v>
      </c>
      <c r="G627" s="136">
        <f t="shared" si="198"/>
        <v>0</v>
      </c>
      <c r="H627" s="148">
        <f t="shared" si="202"/>
        <v>0</v>
      </c>
      <c r="I627" s="148">
        <f t="shared" si="209"/>
        <v>0</v>
      </c>
      <c r="J627" s="148">
        <f t="shared" ca="1" si="199"/>
        <v>0</v>
      </c>
      <c r="K627" s="148">
        <f t="shared" ca="1" si="210"/>
        <v>0</v>
      </c>
      <c r="L627" s="148">
        <f t="shared" si="211"/>
        <v>0</v>
      </c>
      <c r="M627" s="148">
        <f t="shared" si="200"/>
        <v>0</v>
      </c>
      <c r="N627" s="148">
        <f t="shared" si="203"/>
        <v>0</v>
      </c>
      <c r="O627" s="148"/>
      <c r="P627" s="148"/>
      <c r="Q627" s="148">
        <f t="shared" si="212"/>
        <v>0</v>
      </c>
      <c r="R627" s="148">
        <f t="shared" si="213"/>
        <v>0</v>
      </c>
      <c r="S627" s="137" t="str">
        <f t="shared" si="201"/>
        <v>Y</v>
      </c>
      <c r="T627" s="275">
        <f t="shared" si="195"/>
        <v>0</v>
      </c>
      <c r="U627" s="275">
        <f t="shared" si="214"/>
        <v>0</v>
      </c>
      <c r="V627" s="275">
        <f t="shared" si="214"/>
        <v>0</v>
      </c>
      <c r="W627" s="275">
        <f t="shared" si="214"/>
        <v>0</v>
      </c>
      <c r="X627" s="275">
        <f t="shared" si="214"/>
        <v>0</v>
      </c>
      <c r="Y627" s="275">
        <f t="shared" si="214"/>
        <v>0</v>
      </c>
      <c r="Z627" s="275">
        <f t="shared" si="214"/>
        <v>0</v>
      </c>
      <c r="AA627" s="275">
        <f t="shared" si="214"/>
        <v>0</v>
      </c>
      <c r="AB627" s="275">
        <f t="shared" si="214"/>
        <v>0</v>
      </c>
      <c r="AC627" s="275">
        <f t="shared" si="214"/>
        <v>0</v>
      </c>
      <c r="AD627" s="275">
        <f t="shared" si="214"/>
        <v>0</v>
      </c>
      <c r="AE627" s="276">
        <f t="shared" si="204"/>
        <v>0</v>
      </c>
    </row>
    <row r="628" spans="1:31">
      <c r="A628" s="133">
        <f t="shared" si="205"/>
        <v>612</v>
      </c>
      <c r="B628" s="134">
        <f t="shared" si="206"/>
        <v>50</v>
      </c>
      <c r="C628" s="134">
        <f t="shared" si="207"/>
        <v>12</v>
      </c>
      <c r="D628" s="135">
        <f t="shared" ca="1" si="208"/>
        <v>64863</v>
      </c>
      <c r="E628" s="150">
        <f t="shared" si="196"/>
        <v>0</v>
      </c>
      <c r="F628" s="150" t="str">
        <f t="shared" si="197"/>
        <v>Y</v>
      </c>
      <c r="G628" s="136">
        <f t="shared" si="198"/>
        <v>0</v>
      </c>
      <c r="H628" s="148">
        <f t="shared" si="202"/>
        <v>0</v>
      </c>
      <c r="I628" s="148">
        <f t="shared" si="209"/>
        <v>0</v>
      </c>
      <c r="J628" s="148">
        <f t="shared" ca="1" si="199"/>
        <v>0</v>
      </c>
      <c r="K628" s="148">
        <f t="shared" ca="1" si="210"/>
        <v>0</v>
      </c>
      <c r="L628" s="148">
        <f t="shared" si="211"/>
        <v>0</v>
      </c>
      <c r="M628" s="148">
        <f t="shared" si="200"/>
        <v>0</v>
      </c>
      <c r="N628" s="148">
        <f t="shared" si="203"/>
        <v>0</v>
      </c>
      <c r="O628" s="148"/>
      <c r="P628" s="148"/>
      <c r="Q628" s="148">
        <f t="shared" si="212"/>
        <v>0</v>
      </c>
      <c r="R628" s="148">
        <f t="shared" si="213"/>
        <v>0</v>
      </c>
      <c r="S628" s="137" t="str">
        <f t="shared" si="201"/>
        <v>Y</v>
      </c>
      <c r="T628" s="275">
        <f t="shared" si="195"/>
        <v>0</v>
      </c>
      <c r="U628" s="275">
        <f t="shared" si="214"/>
        <v>0</v>
      </c>
      <c r="V628" s="275">
        <f t="shared" si="214"/>
        <v>0</v>
      </c>
      <c r="W628" s="275">
        <f t="shared" si="214"/>
        <v>0</v>
      </c>
      <c r="X628" s="275">
        <f t="shared" si="214"/>
        <v>0</v>
      </c>
      <c r="Y628" s="275">
        <f t="shared" si="214"/>
        <v>0</v>
      </c>
      <c r="Z628" s="275">
        <f t="shared" si="214"/>
        <v>0</v>
      </c>
      <c r="AA628" s="275">
        <f t="shared" si="214"/>
        <v>0</v>
      </c>
      <c r="AB628" s="275">
        <f t="shared" si="214"/>
        <v>0</v>
      </c>
      <c r="AC628" s="275">
        <f t="shared" si="214"/>
        <v>0</v>
      </c>
      <c r="AD628" s="275">
        <f t="shared" si="214"/>
        <v>0</v>
      </c>
      <c r="AE628" s="276">
        <f t="shared" si="204"/>
        <v>0</v>
      </c>
    </row>
    <row r="629" spans="1:31">
      <c r="A629" s="133">
        <f t="shared" si="205"/>
        <v>613</v>
      </c>
      <c r="B629" s="134">
        <f t="shared" si="206"/>
        <v>51</v>
      </c>
      <c r="C629" s="134">
        <f t="shared" si="207"/>
        <v>1</v>
      </c>
      <c r="D629" s="135">
        <f t="shared" ca="1" si="208"/>
        <v>64894</v>
      </c>
      <c r="E629" s="150">
        <f t="shared" si="196"/>
        <v>0</v>
      </c>
      <c r="F629" s="150" t="str">
        <f t="shared" si="197"/>
        <v>Y</v>
      </c>
      <c r="G629" s="136">
        <f t="shared" si="198"/>
        <v>0</v>
      </c>
      <c r="H629" s="148">
        <f t="shared" si="202"/>
        <v>0</v>
      </c>
      <c r="I629" s="148">
        <f t="shared" si="209"/>
        <v>0</v>
      </c>
      <c r="J629" s="148">
        <f t="shared" ca="1" si="199"/>
        <v>0</v>
      </c>
      <c r="K629" s="148">
        <f t="shared" ca="1" si="210"/>
        <v>0</v>
      </c>
      <c r="L629" s="148">
        <f t="shared" si="211"/>
        <v>0</v>
      </c>
      <c r="M629" s="148">
        <f t="shared" si="200"/>
        <v>0</v>
      </c>
      <c r="N629" s="148">
        <f t="shared" si="203"/>
        <v>0</v>
      </c>
      <c r="O629" s="148"/>
      <c r="P629" s="148"/>
      <c r="Q629" s="148">
        <f t="shared" si="212"/>
        <v>0</v>
      </c>
      <c r="R629" s="148">
        <f t="shared" si="213"/>
        <v>0</v>
      </c>
      <c r="S629" s="137" t="str">
        <f t="shared" si="201"/>
        <v>Y</v>
      </c>
      <c r="T629" s="275">
        <f t="shared" si="195"/>
        <v>0</v>
      </c>
      <c r="U629" s="275">
        <f t="shared" si="214"/>
        <v>0</v>
      </c>
      <c r="V629" s="275">
        <f t="shared" si="214"/>
        <v>0</v>
      </c>
      <c r="W629" s="275">
        <f t="shared" si="214"/>
        <v>0</v>
      </c>
      <c r="X629" s="275">
        <f t="shared" si="214"/>
        <v>0</v>
      </c>
      <c r="Y629" s="275">
        <f t="shared" si="214"/>
        <v>0</v>
      </c>
      <c r="Z629" s="275">
        <f t="shared" si="214"/>
        <v>0</v>
      </c>
      <c r="AA629" s="275">
        <f t="shared" si="214"/>
        <v>0</v>
      </c>
      <c r="AB629" s="275">
        <f t="shared" si="214"/>
        <v>0</v>
      </c>
      <c r="AC629" s="275">
        <f t="shared" si="214"/>
        <v>0</v>
      </c>
      <c r="AD629" s="275">
        <f t="shared" si="214"/>
        <v>0</v>
      </c>
      <c r="AE629" s="276">
        <f t="shared" si="204"/>
        <v>0</v>
      </c>
    </row>
    <row r="630" spans="1:31">
      <c r="A630" s="133">
        <f t="shared" si="205"/>
        <v>614</v>
      </c>
      <c r="B630" s="134">
        <f t="shared" si="206"/>
        <v>51</v>
      </c>
      <c r="C630" s="134">
        <f t="shared" si="207"/>
        <v>2</v>
      </c>
      <c r="D630" s="135">
        <f t="shared" ca="1" si="208"/>
        <v>64924</v>
      </c>
      <c r="E630" s="150">
        <f t="shared" si="196"/>
        <v>0</v>
      </c>
      <c r="F630" s="150" t="str">
        <f t="shared" si="197"/>
        <v>Y</v>
      </c>
      <c r="G630" s="136">
        <f t="shared" si="198"/>
        <v>0</v>
      </c>
      <c r="H630" s="148">
        <f t="shared" si="202"/>
        <v>0</v>
      </c>
      <c r="I630" s="148">
        <f t="shared" si="209"/>
        <v>0</v>
      </c>
      <c r="J630" s="148">
        <f t="shared" ca="1" si="199"/>
        <v>0</v>
      </c>
      <c r="K630" s="148">
        <f t="shared" ca="1" si="210"/>
        <v>0</v>
      </c>
      <c r="L630" s="148">
        <f t="shared" si="211"/>
        <v>0</v>
      </c>
      <c r="M630" s="148">
        <f t="shared" si="200"/>
        <v>0</v>
      </c>
      <c r="N630" s="148">
        <f t="shared" si="203"/>
        <v>0</v>
      </c>
      <c r="O630" s="148"/>
      <c r="P630" s="148"/>
      <c r="Q630" s="148">
        <f t="shared" si="212"/>
        <v>0</v>
      </c>
      <c r="R630" s="148">
        <f t="shared" si="213"/>
        <v>0</v>
      </c>
      <c r="S630" s="137" t="str">
        <f t="shared" si="201"/>
        <v>Y</v>
      </c>
      <c r="T630" s="275">
        <f t="shared" si="195"/>
        <v>0</v>
      </c>
      <c r="U630" s="275">
        <f t="shared" si="214"/>
        <v>0</v>
      </c>
      <c r="V630" s="275">
        <f t="shared" ref="U630:AD655" si="215">MAX(0,MIN(MAX(0,$M630),V$7)-V$6)</f>
        <v>0</v>
      </c>
      <c r="W630" s="275">
        <f t="shared" si="215"/>
        <v>0</v>
      </c>
      <c r="X630" s="275">
        <f t="shared" si="215"/>
        <v>0</v>
      </c>
      <c r="Y630" s="275">
        <f t="shared" si="215"/>
        <v>0</v>
      </c>
      <c r="Z630" s="275">
        <f t="shared" si="215"/>
        <v>0</v>
      </c>
      <c r="AA630" s="275">
        <f t="shared" si="215"/>
        <v>0</v>
      </c>
      <c r="AB630" s="275">
        <f t="shared" si="215"/>
        <v>0</v>
      </c>
      <c r="AC630" s="275">
        <f t="shared" si="215"/>
        <v>0</v>
      </c>
      <c r="AD630" s="275">
        <f t="shared" si="215"/>
        <v>0</v>
      </c>
      <c r="AE630" s="276">
        <f t="shared" si="204"/>
        <v>0</v>
      </c>
    </row>
    <row r="631" spans="1:31">
      <c r="A631" s="133">
        <f t="shared" si="205"/>
        <v>615</v>
      </c>
      <c r="B631" s="134">
        <f t="shared" si="206"/>
        <v>51</v>
      </c>
      <c r="C631" s="134">
        <f t="shared" si="207"/>
        <v>3</v>
      </c>
      <c r="D631" s="135">
        <f t="shared" ca="1" si="208"/>
        <v>64955</v>
      </c>
      <c r="E631" s="150">
        <f t="shared" si="196"/>
        <v>0</v>
      </c>
      <c r="F631" s="150" t="str">
        <f t="shared" si="197"/>
        <v>Y</v>
      </c>
      <c r="G631" s="136">
        <f t="shared" si="198"/>
        <v>0</v>
      </c>
      <c r="H631" s="148">
        <f t="shared" si="202"/>
        <v>0</v>
      </c>
      <c r="I631" s="148">
        <f t="shared" si="209"/>
        <v>0</v>
      </c>
      <c r="J631" s="148">
        <f t="shared" ca="1" si="199"/>
        <v>0</v>
      </c>
      <c r="K631" s="148">
        <f t="shared" ca="1" si="210"/>
        <v>0</v>
      </c>
      <c r="L631" s="148">
        <f t="shared" si="211"/>
        <v>0</v>
      </c>
      <c r="M631" s="148">
        <f t="shared" si="200"/>
        <v>0</v>
      </c>
      <c r="N631" s="148">
        <f t="shared" si="203"/>
        <v>0</v>
      </c>
      <c r="O631" s="148"/>
      <c r="P631" s="148"/>
      <c r="Q631" s="148">
        <f t="shared" si="212"/>
        <v>0</v>
      </c>
      <c r="R631" s="148">
        <f t="shared" si="213"/>
        <v>0</v>
      </c>
      <c r="S631" s="137" t="str">
        <f t="shared" si="201"/>
        <v>Y</v>
      </c>
      <c r="T631" s="275">
        <f t="shared" si="195"/>
        <v>0</v>
      </c>
      <c r="U631" s="275">
        <f t="shared" si="215"/>
        <v>0</v>
      </c>
      <c r="V631" s="275">
        <f t="shared" si="215"/>
        <v>0</v>
      </c>
      <c r="W631" s="275">
        <f t="shared" si="215"/>
        <v>0</v>
      </c>
      <c r="X631" s="275">
        <f t="shared" si="215"/>
        <v>0</v>
      </c>
      <c r="Y631" s="275">
        <f t="shared" si="215"/>
        <v>0</v>
      </c>
      <c r="Z631" s="275">
        <f t="shared" si="215"/>
        <v>0</v>
      </c>
      <c r="AA631" s="275">
        <f t="shared" si="215"/>
        <v>0</v>
      </c>
      <c r="AB631" s="275">
        <f t="shared" si="215"/>
        <v>0</v>
      </c>
      <c r="AC631" s="275">
        <f t="shared" si="215"/>
        <v>0</v>
      </c>
      <c r="AD631" s="275">
        <f t="shared" si="215"/>
        <v>0</v>
      </c>
      <c r="AE631" s="276">
        <f t="shared" si="204"/>
        <v>0</v>
      </c>
    </row>
    <row r="632" spans="1:31">
      <c r="A632" s="133">
        <f t="shared" si="205"/>
        <v>616</v>
      </c>
      <c r="B632" s="134">
        <f t="shared" si="206"/>
        <v>51</v>
      </c>
      <c r="C632" s="134">
        <f t="shared" si="207"/>
        <v>4</v>
      </c>
      <c r="D632" s="135">
        <f t="shared" ca="1" si="208"/>
        <v>64985</v>
      </c>
      <c r="E632" s="150">
        <f t="shared" si="196"/>
        <v>0</v>
      </c>
      <c r="F632" s="150" t="str">
        <f t="shared" si="197"/>
        <v>Y</v>
      </c>
      <c r="G632" s="136">
        <f t="shared" si="198"/>
        <v>0</v>
      </c>
      <c r="H632" s="148">
        <f t="shared" si="202"/>
        <v>0</v>
      </c>
      <c r="I632" s="148">
        <f t="shared" si="209"/>
        <v>0</v>
      </c>
      <c r="J632" s="148">
        <f t="shared" ca="1" si="199"/>
        <v>0</v>
      </c>
      <c r="K632" s="148">
        <f t="shared" ca="1" si="210"/>
        <v>0</v>
      </c>
      <c r="L632" s="148">
        <f t="shared" si="211"/>
        <v>0</v>
      </c>
      <c r="M632" s="148">
        <f t="shared" si="200"/>
        <v>0</v>
      </c>
      <c r="N632" s="148">
        <f t="shared" si="203"/>
        <v>0</v>
      </c>
      <c r="O632" s="148"/>
      <c r="P632" s="148"/>
      <c r="Q632" s="148">
        <f t="shared" si="212"/>
        <v>0</v>
      </c>
      <c r="R632" s="148">
        <f t="shared" si="213"/>
        <v>0</v>
      </c>
      <c r="S632" s="137" t="str">
        <f t="shared" si="201"/>
        <v>Y</v>
      </c>
      <c r="T632" s="275">
        <f t="shared" si="195"/>
        <v>0</v>
      </c>
      <c r="U632" s="275">
        <f t="shared" si="215"/>
        <v>0</v>
      </c>
      <c r="V632" s="275">
        <f t="shared" si="215"/>
        <v>0</v>
      </c>
      <c r="W632" s="275">
        <f t="shared" si="215"/>
        <v>0</v>
      </c>
      <c r="X632" s="275">
        <f t="shared" si="215"/>
        <v>0</v>
      </c>
      <c r="Y632" s="275">
        <f t="shared" si="215"/>
        <v>0</v>
      </c>
      <c r="Z632" s="275">
        <f t="shared" si="215"/>
        <v>0</v>
      </c>
      <c r="AA632" s="275">
        <f t="shared" si="215"/>
        <v>0</v>
      </c>
      <c r="AB632" s="275">
        <f t="shared" si="215"/>
        <v>0</v>
      </c>
      <c r="AC632" s="275">
        <f t="shared" si="215"/>
        <v>0</v>
      </c>
      <c r="AD632" s="275">
        <f t="shared" si="215"/>
        <v>0</v>
      </c>
      <c r="AE632" s="276">
        <f t="shared" si="204"/>
        <v>0</v>
      </c>
    </row>
    <row r="633" spans="1:31">
      <c r="A633" s="133">
        <f t="shared" si="205"/>
        <v>617</v>
      </c>
      <c r="B633" s="134">
        <f t="shared" si="206"/>
        <v>51</v>
      </c>
      <c r="C633" s="134">
        <f t="shared" si="207"/>
        <v>5</v>
      </c>
      <c r="D633" s="135">
        <f t="shared" ca="1" si="208"/>
        <v>65016</v>
      </c>
      <c r="E633" s="150">
        <f t="shared" si="196"/>
        <v>0</v>
      </c>
      <c r="F633" s="150" t="str">
        <f t="shared" si="197"/>
        <v>Y</v>
      </c>
      <c r="G633" s="136">
        <f t="shared" si="198"/>
        <v>0</v>
      </c>
      <c r="H633" s="148">
        <f t="shared" si="202"/>
        <v>0</v>
      </c>
      <c r="I633" s="148">
        <f t="shared" si="209"/>
        <v>0</v>
      </c>
      <c r="J633" s="148">
        <f t="shared" ca="1" si="199"/>
        <v>0</v>
      </c>
      <c r="K633" s="148">
        <f t="shared" ca="1" si="210"/>
        <v>0</v>
      </c>
      <c r="L633" s="148">
        <f t="shared" si="211"/>
        <v>0</v>
      </c>
      <c r="M633" s="148">
        <f t="shared" si="200"/>
        <v>0</v>
      </c>
      <c r="N633" s="148">
        <f t="shared" si="203"/>
        <v>0</v>
      </c>
      <c r="O633" s="148"/>
      <c r="P633" s="148"/>
      <c r="Q633" s="148">
        <f t="shared" si="212"/>
        <v>0</v>
      </c>
      <c r="R633" s="148">
        <f t="shared" si="213"/>
        <v>0</v>
      </c>
      <c r="S633" s="137" t="str">
        <f t="shared" si="201"/>
        <v>Y</v>
      </c>
      <c r="T633" s="275">
        <f t="shared" si="195"/>
        <v>0</v>
      </c>
      <c r="U633" s="275">
        <f t="shared" si="215"/>
        <v>0</v>
      </c>
      <c r="V633" s="275">
        <f t="shared" si="215"/>
        <v>0</v>
      </c>
      <c r="W633" s="275">
        <f t="shared" si="215"/>
        <v>0</v>
      </c>
      <c r="X633" s="275">
        <f t="shared" si="215"/>
        <v>0</v>
      </c>
      <c r="Y633" s="275">
        <f t="shared" si="215"/>
        <v>0</v>
      </c>
      <c r="Z633" s="275">
        <f t="shared" si="215"/>
        <v>0</v>
      </c>
      <c r="AA633" s="275">
        <f t="shared" si="215"/>
        <v>0</v>
      </c>
      <c r="AB633" s="275">
        <f t="shared" si="215"/>
        <v>0</v>
      </c>
      <c r="AC633" s="275">
        <f t="shared" si="215"/>
        <v>0</v>
      </c>
      <c r="AD633" s="275">
        <f t="shared" si="215"/>
        <v>0</v>
      </c>
      <c r="AE633" s="276">
        <f t="shared" si="204"/>
        <v>0</v>
      </c>
    </row>
    <row r="634" spans="1:31">
      <c r="A634" s="133">
        <f t="shared" si="205"/>
        <v>618</v>
      </c>
      <c r="B634" s="134">
        <f t="shared" si="206"/>
        <v>51</v>
      </c>
      <c r="C634" s="134">
        <f t="shared" si="207"/>
        <v>6</v>
      </c>
      <c r="D634" s="135">
        <f t="shared" ca="1" si="208"/>
        <v>65047</v>
      </c>
      <c r="E634" s="150">
        <f t="shared" si="196"/>
        <v>0</v>
      </c>
      <c r="F634" s="150" t="str">
        <f t="shared" si="197"/>
        <v>Y</v>
      </c>
      <c r="G634" s="136">
        <f t="shared" si="198"/>
        <v>0</v>
      </c>
      <c r="H634" s="148">
        <f t="shared" si="202"/>
        <v>0</v>
      </c>
      <c r="I634" s="148">
        <f t="shared" si="209"/>
        <v>0</v>
      </c>
      <c r="J634" s="148">
        <f t="shared" ca="1" si="199"/>
        <v>0</v>
      </c>
      <c r="K634" s="148">
        <f t="shared" ca="1" si="210"/>
        <v>0</v>
      </c>
      <c r="L634" s="148">
        <f t="shared" si="211"/>
        <v>0</v>
      </c>
      <c r="M634" s="148">
        <f t="shared" si="200"/>
        <v>0</v>
      </c>
      <c r="N634" s="148">
        <f t="shared" si="203"/>
        <v>0</v>
      </c>
      <c r="O634" s="148"/>
      <c r="P634" s="148"/>
      <c r="Q634" s="148">
        <f t="shared" si="212"/>
        <v>0</v>
      </c>
      <c r="R634" s="148">
        <f t="shared" si="213"/>
        <v>0</v>
      </c>
      <c r="S634" s="137" t="str">
        <f t="shared" si="201"/>
        <v>Y</v>
      </c>
      <c r="T634" s="275">
        <f t="shared" si="195"/>
        <v>0</v>
      </c>
      <c r="U634" s="275">
        <f t="shared" si="215"/>
        <v>0</v>
      </c>
      <c r="V634" s="275">
        <f t="shared" si="215"/>
        <v>0</v>
      </c>
      <c r="W634" s="275">
        <f t="shared" si="215"/>
        <v>0</v>
      </c>
      <c r="X634" s="275">
        <f t="shared" si="215"/>
        <v>0</v>
      </c>
      <c r="Y634" s="275">
        <f t="shared" si="215"/>
        <v>0</v>
      </c>
      <c r="Z634" s="275">
        <f t="shared" si="215"/>
        <v>0</v>
      </c>
      <c r="AA634" s="275">
        <f t="shared" si="215"/>
        <v>0</v>
      </c>
      <c r="AB634" s="275">
        <f t="shared" si="215"/>
        <v>0</v>
      </c>
      <c r="AC634" s="275">
        <f t="shared" si="215"/>
        <v>0</v>
      </c>
      <c r="AD634" s="275">
        <f t="shared" si="215"/>
        <v>0</v>
      </c>
      <c r="AE634" s="276">
        <f t="shared" si="204"/>
        <v>0</v>
      </c>
    </row>
    <row r="635" spans="1:31">
      <c r="A635" s="133">
        <f t="shared" si="205"/>
        <v>619</v>
      </c>
      <c r="B635" s="134">
        <f t="shared" si="206"/>
        <v>51</v>
      </c>
      <c r="C635" s="134">
        <f t="shared" si="207"/>
        <v>7</v>
      </c>
      <c r="D635" s="135">
        <f t="shared" ca="1" si="208"/>
        <v>65075</v>
      </c>
      <c r="E635" s="150">
        <f t="shared" si="196"/>
        <v>0</v>
      </c>
      <c r="F635" s="150" t="str">
        <f t="shared" si="197"/>
        <v>Y</v>
      </c>
      <c r="G635" s="136">
        <f t="shared" si="198"/>
        <v>0</v>
      </c>
      <c r="H635" s="148">
        <f t="shared" si="202"/>
        <v>0</v>
      </c>
      <c r="I635" s="148">
        <f t="shared" si="209"/>
        <v>0</v>
      </c>
      <c r="J635" s="148">
        <f t="shared" ca="1" si="199"/>
        <v>0</v>
      </c>
      <c r="K635" s="148">
        <f t="shared" ca="1" si="210"/>
        <v>0</v>
      </c>
      <c r="L635" s="148">
        <f t="shared" si="211"/>
        <v>0</v>
      </c>
      <c r="M635" s="148">
        <f t="shared" si="200"/>
        <v>0</v>
      </c>
      <c r="N635" s="148">
        <f t="shared" si="203"/>
        <v>0</v>
      </c>
      <c r="O635" s="148"/>
      <c r="P635" s="148"/>
      <c r="Q635" s="148">
        <f t="shared" si="212"/>
        <v>0</v>
      </c>
      <c r="R635" s="148">
        <f t="shared" si="213"/>
        <v>0</v>
      </c>
      <c r="S635" s="137" t="str">
        <f t="shared" si="201"/>
        <v>Y</v>
      </c>
      <c r="T635" s="275">
        <f t="shared" si="195"/>
        <v>0</v>
      </c>
      <c r="U635" s="275">
        <f t="shared" si="215"/>
        <v>0</v>
      </c>
      <c r="V635" s="275">
        <f t="shared" si="215"/>
        <v>0</v>
      </c>
      <c r="W635" s="275">
        <f t="shared" si="215"/>
        <v>0</v>
      </c>
      <c r="X635" s="275">
        <f t="shared" si="215"/>
        <v>0</v>
      </c>
      <c r="Y635" s="275">
        <f t="shared" si="215"/>
        <v>0</v>
      </c>
      <c r="Z635" s="275">
        <f t="shared" si="215"/>
        <v>0</v>
      </c>
      <c r="AA635" s="275">
        <f t="shared" si="215"/>
        <v>0</v>
      </c>
      <c r="AB635" s="275">
        <f t="shared" si="215"/>
        <v>0</v>
      </c>
      <c r="AC635" s="275">
        <f t="shared" si="215"/>
        <v>0</v>
      </c>
      <c r="AD635" s="275">
        <f t="shared" si="215"/>
        <v>0</v>
      </c>
      <c r="AE635" s="276">
        <f t="shared" si="204"/>
        <v>0</v>
      </c>
    </row>
    <row r="636" spans="1:31">
      <c r="A636" s="133">
        <f t="shared" si="205"/>
        <v>620</v>
      </c>
      <c r="B636" s="134">
        <f t="shared" si="206"/>
        <v>51</v>
      </c>
      <c r="C636" s="134">
        <f t="shared" si="207"/>
        <v>8</v>
      </c>
      <c r="D636" s="135">
        <f t="shared" ca="1" si="208"/>
        <v>65106</v>
      </c>
      <c r="E636" s="150">
        <f t="shared" si="196"/>
        <v>0</v>
      </c>
      <c r="F636" s="150" t="str">
        <f t="shared" si="197"/>
        <v>Y</v>
      </c>
      <c r="G636" s="136">
        <f t="shared" si="198"/>
        <v>0</v>
      </c>
      <c r="H636" s="148">
        <f t="shared" si="202"/>
        <v>0</v>
      </c>
      <c r="I636" s="148">
        <f t="shared" si="209"/>
        <v>0</v>
      </c>
      <c r="J636" s="148">
        <f t="shared" ca="1" si="199"/>
        <v>0</v>
      </c>
      <c r="K636" s="148">
        <f t="shared" ca="1" si="210"/>
        <v>0</v>
      </c>
      <c r="L636" s="148">
        <f t="shared" si="211"/>
        <v>0</v>
      </c>
      <c r="M636" s="148">
        <f t="shared" si="200"/>
        <v>0</v>
      </c>
      <c r="N636" s="148">
        <f t="shared" si="203"/>
        <v>0</v>
      </c>
      <c r="O636" s="148"/>
      <c r="P636" s="148"/>
      <c r="Q636" s="148">
        <f t="shared" si="212"/>
        <v>0</v>
      </c>
      <c r="R636" s="148">
        <f t="shared" si="213"/>
        <v>0</v>
      </c>
      <c r="S636" s="137" t="str">
        <f t="shared" si="201"/>
        <v>Y</v>
      </c>
      <c r="T636" s="275">
        <f t="shared" si="195"/>
        <v>0</v>
      </c>
      <c r="U636" s="275">
        <f t="shared" si="215"/>
        <v>0</v>
      </c>
      <c r="V636" s="275">
        <f t="shared" si="215"/>
        <v>0</v>
      </c>
      <c r="W636" s="275">
        <f t="shared" si="215"/>
        <v>0</v>
      </c>
      <c r="X636" s="275">
        <f t="shared" si="215"/>
        <v>0</v>
      </c>
      <c r="Y636" s="275">
        <f t="shared" si="215"/>
        <v>0</v>
      </c>
      <c r="Z636" s="275">
        <f t="shared" si="215"/>
        <v>0</v>
      </c>
      <c r="AA636" s="275">
        <f t="shared" si="215"/>
        <v>0</v>
      </c>
      <c r="AB636" s="275">
        <f t="shared" si="215"/>
        <v>0</v>
      </c>
      <c r="AC636" s="275">
        <f t="shared" si="215"/>
        <v>0</v>
      </c>
      <c r="AD636" s="275">
        <f t="shared" si="215"/>
        <v>0</v>
      </c>
      <c r="AE636" s="276">
        <f t="shared" si="204"/>
        <v>0</v>
      </c>
    </row>
    <row r="637" spans="1:31">
      <c r="A637" s="133">
        <f t="shared" si="205"/>
        <v>621</v>
      </c>
      <c r="B637" s="134">
        <f t="shared" si="206"/>
        <v>51</v>
      </c>
      <c r="C637" s="134">
        <f t="shared" si="207"/>
        <v>9</v>
      </c>
      <c r="D637" s="135">
        <f t="shared" ca="1" si="208"/>
        <v>65136</v>
      </c>
      <c r="E637" s="150">
        <f t="shared" si="196"/>
        <v>0</v>
      </c>
      <c r="F637" s="150" t="str">
        <f t="shared" si="197"/>
        <v>Y</v>
      </c>
      <c r="G637" s="136">
        <f t="shared" si="198"/>
        <v>0</v>
      </c>
      <c r="H637" s="148">
        <f t="shared" si="202"/>
        <v>0</v>
      </c>
      <c r="I637" s="148">
        <f t="shared" si="209"/>
        <v>0</v>
      </c>
      <c r="J637" s="148">
        <f t="shared" ca="1" si="199"/>
        <v>0</v>
      </c>
      <c r="K637" s="148">
        <f t="shared" ca="1" si="210"/>
        <v>0</v>
      </c>
      <c r="L637" s="148">
        <f t="shared" si="211"/>
        <v>0</v>
      </c>
      <c r="M637" s="148">
        <f t="shared" si="200"/>
        <v>0</v>
      </c>
      <c r="N637" s="148">
        <f t="shared" si="203"/>
        <v>0</v>
      </c>
      <c r="O637" s="148"/>
      <c r="P637" s="148"/>
      <c r="Q637" s="148">
        <f t="shared" si="212"/>
        <v>0</v>
      </c>
      <c r="R637" s="148">
        <f t="shared" si="213"/>
        <v>0</v>
      </c>
      <c r="S637" s="137" t="str">
        <f t="shared" si="201"/>
        <v>Y</v>
      </c>
      <c r="T637" s="275">
        <f t="shared" si="195"/>
        <v>0</v>
      </c>
      <c r="U637" s="275">
        <f t="shared" si="215"/>
        <v>0</v>
      </c>
      <c r="V637" s="275">
        <f t="shared" si="215"/>
        <v>0</v>
      </c>
      <c r="W637" s="275">
        <f t="shared" si="215"/>
        <v>0</v>
      </c>
      <c r="X637" s="275">
        <f t="shared" si="215"/>
        <v>0</v>
      </c>
      <c r="Y637" s="275">
        <f t="shared" si="215"/>
        <v>0</v>
      </c>
      <c r="Z637" s="275">
        <f t="shared" si="215"/>
        <v>0</v>
      </c>
      <c r="AA637" s="275">
        <f t="shared" si="215"/>
        <v>0</v>
      </c>
      <c r="AB637" s="275">
        <f t="shared" si="215"/>
        <v>0</v>
      </c>
      <c r="AC637" s="275">
        <f t="shared" si="215"/>
        <v>0</v>
      </c>
      <c r="AD637" s="275">
        <f t="shared" si="215"/>
        <v>0</v>
      </c>
      <c r="AE637" s="276">
        <f t="shared" si="204"/>
        <v>0</v>
      </c>
    </row>
    <row r="638" spans="1:31">
      <c r="A638" s="133">
        <f t="shared" si="205"/>
        <v>622</v>
      </c>
      <c r="B638" s="134">
        <f t="shared" si="206"/>
        <v>51</v>
      </c>
      <c r="C638" s="134">
        <f t="shared" si="207"/>
        <v>10</v>
      </c>
      <c r="D638" s="135">
        <f t="shared" ca="1" si="208"/>
        <v>65167</v>
      </c>
      <c r="E638" s="150">
        <f t="shared" si="196"/>
        <v>0</v>
      </c>
      <c r="F638" s="150" t="str">
        <f t="shared" si="197"/>
        <v>Y</v>
      </c>
      <c r="G638" s="136">
        <f t="shared" si="198"/>
        <v>0</v>
      </c>
      <c r="H638" s="148">
        <f t="shared" si="202"/>
        <v>0</v>
      </c>
      <c r="I638" s="148">
        <f t="shared" si="209"/>
        <v>0</v>
      </c>
      <c r="J638" s="148">
        <f t="shared" ca="1" si="199"/>
        <v>0</v>
      </c>
      <c r="K638" s="148">
        <f t="shared" ca="1" si="210"/>
        <v>0</v>
      </c>
      <c r="L638" s="148">
        <f t="shared" si="211"/>
        <v>0</v>
      </c>
      <c r="M638" s="148">
        <f t="shared" si="200"/>
        <v>0</v>
      </c>
      <c r="N638" s="148">
        <f t="shared" si="203"/>
        <v>0</v>
      </c>
      <c r="O638" s="148"/>
      <c r="P638" s="148"/>
      <c r="Q638" s="148">
        <f t="shared" si="212"/>
        <v>0</v>
      </c>
      <c r="R638" s="148">
        <f t="shared" si="213"/>
        <v>0</v>
      </c>
      <c r="S638" s="137" t="str">
        <f t="shared" si="201"/>
        <v>Y</v>
      </c>
      <c r="T638" s="275">
        <f t="shared" si="195"/>
        <v>0</v>
      </c>
      <c r="U638" s="275">
        <f t="shared" si="215"/>
        <v>0</v>
      </c>
      <c r="V638" s="275">
        <f t="shared" si="215"/>
        <v>0</v>
      </c>
      <c r="W638" s="275">
        <f t="shared" si="215"/>
        <v>0</v>
      </c>
      <c r="X638" s="275">
        <f t="shared" si="215"/>
        <v>0</v>
      </c>
      <c r="Y638" s="275">
        <f t="shared" si="215"/>
        <v>0</v>
      </c>
      <c r="Z638" s="275">
        <f t="shared" si="215"/>
        <v>0</v>
      </c>
      <c r="AA638" s="275">
        <f t="shared" si="215"/>
        <v>0</v>
      </c>
      <c r="AB638" s="275">
        <f t="shared" si="215"/>
        <v>0</v>
      </c>
      <c r="AC638" s="275">
        <f t="shared" si="215"/>
        <v>0</v>
      </c>
      <c r="AD638" s="275">
        <f t="shared" si="215"/>
        <v>0</v>
      </c>
      <c r="AE638" s="276">
        <f t="shared" si="204"/>
        <v>0</v>
      </c>
    </row>
    <row r="639" spans="1:31">
      <c r="A639" s="133">
        <f t="shared" si="205"/>
        <v>623</v>
      </c>
      <c r="B639" s="134">
        <f t="shared" si="206"/>
        <v>51</v>
      </c>
      <c r="C639" s="134">
        <f t="shared" si="207"/>
        <v>11</v>
      </c>
      <c r="D639" s="135">
        <f t="shared" ca="1" si="208"/>
        <v>65197</v>
      </c>
      <c r="E639" s="150">
        <f t="shared" si="196"/>
        <v>0</v>
      </c>
      <c r="F639" s="150" t="str">
        <f t="shared" si="197"/>
        <v>Y</v>
      </c>
      <c r="G639" s="136">
        <f t="shared" si="198"/>
        <v>0</v>
      </c>
      <c r="H639" s="148">
        <f t="shared" si="202"/>
        <v>0</v>
      </c>
      <c r="I639" s="148">
        <f t="shared" si="209"/>
        <v>0</v>
      </c>
      <c r="J639" s="148">
        <f t="shared" ca="1" si="199"/>
        <v>0</v>
      </c>
      <c r="K639" s="148">
        <f t="shared" ca="1" si="210"/>
        <v>0</v>
      </c>
      <c r="L639" s="148">
        <f t="shared" si="211"/>
        <v>0</v>
      </c>
      <c r="M639" s="148">
        <f t="shared" si="200"/>
        <v>0</v>
      </c>
      <c r="N639" s="148">
        <f t="shared" si="203"/>
        <v>0</v>
      </c>
      <c r="O639" s="148"/>
      <c r="P639" s="148"/>
      <c r="Q639" s="148">
        <f t="shared" si="212"/>
        <v>0</v>
      </c>
      <c r="R639" s="148">
        <f t="shared" si="213"/>
        <v>0</v>
      </c>
      <c r="S639" s="137" t="str">
        <f t="shared" si="201"/>
        <v>Y</v>
      </c>
      <c r="T639" s="275">
        <f t="shared" si="195"/>
        <v>0</v>
      </c>
      <c r="U639" s="275">
        <f t="shared" si="215"/>
        <v>0</v>
      </c>
      <c r="V639" s="275">
        <f t="shared" si="215"/>
        <v>0</v>
      </c>
      <c r="W639" s="275">
        <f t="shared" si="215"/>
        <v>0</v>
      </c>
      <c r="X639" s="275">
        <f t="shared" si="215"/>
        <v>0</v>
      </c>
      <c r="Y639" s="275">
        <f t="shared" si="215"/>
        <v>0</v>
      </c>
      <c r="Z639" s="275">
        <f t="shared" si="215"/>
        <v>0</v>
      </c>
      <c r="AA639" s="275">
        <f t="shared" si="215"/>
        <v>0</v>
      </c>
      <c r="AB639" s="275">
        <f t="shared" si="215"/>
        <v>0</v>
      </c>
      <c r="AC639" s="275">
        <f t="shared" si="215"/>
        <v>0</v>
      </c>
      <c r="AD639" s="275">
        <f t="shared" si="215"/>
        <v>0</v>
      </c>
      <c r="AE639" s="276">
        <f t="shared" si="204"/>
        <v>0</v>
      </c>
    </row>
    <row r="640" spans="1:31">
      <c r="A640" s="133">
        <f t="shared" si="205"/>
        <v>624</v>
      </c>
      <c r="B640" s="134">
        <f t="shared" si="206"/>
        <v>51</v>
      </c>
      <c r="C640" s="134">
        <f t="shared" si="207"/>
        <v>12</v>
      </c>
      <c r="D640" s="135">
        <f t="shared" ca="1" si="208"/>
        <v>65228</v>
      </c>
      <c r="E640" s="150">
        <f t="shared" si="196"/>
        <v>0</v>
      </c>
      <c r="F640" s="150" t="str">
        <f t="shared" si="197"/>
        <v>Y</v>
      </c>
      <c r="G640" s="136">
        <f t="shared" si="198"/>
        <v>0</v>
      </c>
      <c r="H640" s="148">
        <f t="shared" si="202"/>
        <v>0</v>
      </c>
      <c r="I640" s="148">
        <f t="shared" si="209"/>
        <v>0</v>
      </c>
      <c r="J640" s="148">
        <f t="shared" ca="1" si="199"/>
        <v>0</v>
      </c>
      <c r="K640" s="148">
        <f t="shared" ca="1" si="210"/>
        <v>0</v>
      </c>
      <c r="L640" s="148">
        <f t="shared" si="211"/>
        <v>0</v>
      </c>
      <c r="M640" s="148">
        <f t="shared" si="200"/>
        <v>0</v>
      </c>
      <c r="N640" s="148">
        <f t="shared" si="203"/>
        <v>0</v>
      </c>
      <c r="O640" s="148"/>
      <c r="P640" s="148"/>
      <c r="Q640" s="148">
        <f t="shared" si="212"/>
        <v>0</v>
      </c>
      <c r="R640" s="148">
        <f t="shared" si="213"/>
        <v>0</v>
      </c>
      <c r="S640" s="137" t="str">
        <f t="shared" si="201"/>
        <v>Y</v>
      </c>
      <c r="T640" s="275">
        <f t="shared" si="195"/>
        <v>0</v>
      </c>
      <c r="U640" s="275">
        <f t="shared" si="215"/>
        <v>0</v>
      </c>
      <c r="V640" s="275">
        <f t="shared" si="215"/>
        <v>0</v>
      </c>
      <c r="W640" s="275">
        <f t="shared" si="215"/>
        <v>0</v>
      </c>
      <c r="X640" s="275">
        <f t="shared" si="215"/>
        <v>0</v>
      </c>
      <c r="Y640" s="275">
        <f t="shared" si="215"/>
        <v>0</v>
      </c>
      <c r="Z640" s="275">
        <f t="shared" si="215"/>
        <v>0</v>
      </c>
      <c r="AA640" s="275">
        <f t="shared" si="215"/>
        <v>0</v>
      </c>
      <c r="AB640" s="275">
        <f t="shared" si="215"/>
        <v>0</v>
      </c>
      <c r="AC640" s="275">
        <f t="shared" si="215"/>
        <v>0</v>
      </c>
      <c r="AD640" s="275">
        <f t="shared" si="215"/>
        <v>0</v>
      </c>
      <c r="AE640" s="276">
        <f t="shared" si="204"/>
        <v>0</v>
      </c>
    </row>
    <row r="641" spans="1:31">
      <c r="A641" s="133">
        <f t="shared" si="205"/>
        <v>625</v>
      </c>
      <c r="B641" s="134">
        <f t="shared" si="206"/>
        <v>52</v>
      </c>
      <c r="C641" s="134">
        <f t="shared" si="207"/>
        <v>1</v>
      </c>
      <c r="D641" s="135">
        <f t="shared" ca="1" si="208"/>
        <v>65259</v>
      </c>
      <c r="E641" s="150">
        <f t="shared" si="196"/>
        <v>0</v>
      </c>
      <c r="F641" s="150" t="str">
        <f t="shared" si="197"/>
        <v>Y</v>
      </c>
      <c r="G641" s="136">
        <f t="shared" si="198"/>
        <v>0</v>
      </c>
      <c r="H641" s="148">
        <f t="shared" si="202"/>
        <v>0</v>
      </c>
      <c r="I641" s="148">
        <f t="shared" si="209"/>
        <v>0</v>
      </c>
      <c r="J641" s="148">
        <f t="shared" ca="1" si="199"/>
        <v>0</v>
      </c>
      <c r="K641" s="148">
        <f t="shared" ca="1" si="210"/>
        <v>0</v>
      </c>
      <c r="L641" s="148">
        <f t="shared" si="211"/>
        <v>0</v>
      </c>
      <c r="M641" s="148">
        <f t="shared" si="200"/>
        <v>0</v>
      </c>
      <c r="N641" s="148">
        <f t="shared" si="203"/>
        <v>0</v>
      </c>
      <c r="O641" s="148"/>
      <c r="P641" s="148"/>
      <c r="Q641" s="148">
        <f t="shared" si="212"/>
        <v>0</v>
      </c>
      <c r="R641" s="148">
        <f t="shared" si="213"/>
        <v>0</v>
      </c>
      <c r="S641" s="137" t="str">
        <f t="shared" si="201"/>
        <v>Y</v>
      </c>
      <c r="T641" s="275">
        <f t="shared" si="195"/>
        <v>0</v>
      </c>
      <c r="U641" s="275">
        <f t="shared" si="215"/>
        <v>0</v>
      </c>
      <c r="V641" s="275">
        <f t="shared" si="215"/>
        <v>0</v>
      </c>
      <c r="W641" s="275">
        <f t="shared" si="215"/>
        <v>0</v>
      </c>
      <c r="X641" s="275">
        <f t="shared" si="215"/>
        <v>0</v>
      </c>
      <c r="Y641" s="275">
        <f t="shared" si="215"/>
        <v>0</v>
      </c>
      <c r="Z641" s="275">
        <f t="shared" si="215"/>
        <v>0</v>
      </c>
      <c r="AA641" s="275">
        <f t="shared" si="215"/>
        <v>0</v>
      </c>
      <c r="AB641" s="275">
        <f t="shared" si="215"/>
        <v>0</v>
      </c>
      <c r="AC641" s="275">
        <f t="shared" si="215"/>
        <v>0</v>
      </c>
      <c r="AD641" s="275">
        <f t="shared" si="215"/>
        <v>0</v>
      </c>
      <c r="AE641" s="276">
        <f t="shared" si="204"/>
        <v>0</v>
      </c>
    </row>
    <row r="642" spans="1:31">
      <c r="A642" s="133">
        <f t="shared" si="205"/>
        <v>626</v>
      </c>
      <c r="B642" s="134">
        <f t="shared" si="206"/>
        <v>52</v>
      </c>
      <c r="C642" s="134">
        <f t="shared" si="207"/>
        <v>2</v>
      </c>
      <c r="D642" s="135">
        <f t="shared" ca="1" si="208"/>
        <v>65289</v>
      </c>
      <c r="E642" s="150">
        <f t="shared" si="196"/>
        <v>0</v>
      </c>
      <c r="F642" s="150" t="str">
        <f t="shared" si="197"/>
        <v>Y</v>
      </c>
      <c r="G642" s="136">
        <f t="shared" si="198"/>
        <v>0</v>
      </c>
      <c r="H642" s="148">
        <f t="shared" si="202"/>
        <v>0</v>
      </c>
      <c r="I642" s="148">
        <f t="shared" si="209"/>
        <v>0</v>
      </c>
      <c r="J642" s="148">
        <f t="shared" ca="1" si="199"/>
        <v>0</v>
      </c>
      <c r="K642" s="148">
        <f t="shared" ca="1" si="210"/>
        <v>0</v>
      </c>
      <c r="L642" s="148">
        <f t="shared" si="211"/>
        <v>0</v>
      </c>
      <c r="M642" s="148">
        <f t="shared" si="200"/>
        <v>0</v>
      </c>
      <c r="N642" s="148">
        <f t="shared" si="203"/>
        <v>0</v>
      </c>
      <c r="O642" s="148"/>
      <c r="P642" s="148"/>
      <c r="Q642" s="148">
        <f t="shared" si="212"/>
        <v>0</v>
      </c>
      <c r="R642" s="148">
        <f t="shared" si="213"/>
        <v>0</v>
      </c>
      <c r="S642" s="137" t="str">
        <f t="shared" si="201"/>
        <v>Y</v>
      </c>
      <c r="T642" s="275">
        <f t="shared" si="195"/>
        <v>0</v>
      </c>
      <c r="U642" s="275">
        <f t="shared" si="215"/>
        <v>0</v>
      </c>
      <c r="V642" s="275">
        <f t="shared" si="215"/>
        <v>0</v>
      </c>
      <c r="W642" s="275">
        <f t="shared" si="215"/>
        <v>0</v>
      </c>
      <c r="X642" s="275">
        <f t="shared" si="215"/>
        <v>0</v>
      </c>
      <c r="Y642" s="275">
        <f t="shared" si="215"/>
        <v>0</v>
      </c>
      <c r="Z642" s="275">
        <f t="shared" si="215"/>
        <v>0</v>
      </c>
      <c r="AA642" s="275">
        <f t="shared" si="215"/>
        <v>0</v>
      </c>
      <c r="AB642" s="275">
        <f t="shared" si="215"/>
        <v>0</v>
      </c>
      <c r="AC642" s="275">
        <f t="shared" si="215"/>
        <v>0</v>
      </c>
      <c r="AD642" s="275">
        <f t="shared" si="215"/>
        <v>0</v>
      </c>
      <c r="AE642" s="276">
        <f t="shared" si="204"/>
        <v>0</v>
      </c>
    </row>
    <row r="643" spans="1:31">
      <c r="A643" s="133">
        <f t="shared" si="205"/>
        <v>627</v>
      </c>
      <c r="B643" s="134">
        <f t="shared" si="206"/>
        <v>52</v>
      </c>
      <c r="C643" s="134">
        <f t="shared" si="207"/>
        <v>3</v>
      </c>
      <c r="D643" s="135">
        <f t="shared" ca="1" si="208"/>
        <v>65320</v>
      </c>
      <c r="E643" s="150">
        <f t="shared" si="196"/>
        <v>0</v>
      </c>
      <c r="F643" s="150" t="str">
        <f t="shared" si="197"/>
        <v>Y</v>
      </c>
      <c r="G643" s="136">
        <f t="shared" si="198"/>
        <v>0</v>
      </c>
      <c r="H643" s="148">
        <f t="shared" si="202"/>
        <v>0</v>
      </c>
      <c r="I643" s="148">
        <f t="shared" si="209"/>
        <v>0</v>
      </c>
      <c r="J643" s="148">
        <f t="shared" ca="1" si="199"/>
        <v>0</v>
      </c>
      <c r="K643" s="148">
        <f t="shared" ca="1" si="210"/>
        <v>0</v>
      </c>
      <c r="L643" s="148">
        <f t="shared" si="211"/>
        <v>0</v>
      </c>
      <c r="M643" s="148">
        <f t="shared" si="200"/>
        <v>0</v>
      </c>
      <c r="N643" s="148">
        <f t="shared" si="203"/>
        <v>0</v>
      </c>
      <c r="O643" s="148"/>
      <c r="P643" s="148"/>
      <c r="Q643" s="148">
        <f t="shared" si="212"/>
        <v>0</v>
      </c>
      <c r="R643" s="148">
        <f t="shared" si="213"/>
        <v>0</v>
      </c>
      <c r="S643" s="137" t="str">
        <f t="shared" si="201"/>
        <v>Y</v>
      </c>
      <c r="T643" s="275">
        <f t="shared" si="195"/>
        <v>0</v>
      </c>
      <c r="U643" s="275">
        <f t="shared" si="215"/>
        <v>0</v>
      </c>
      <c r="V643" s="275">
        <f t="shared" si="215"/>
        <v>0</v>
      </c>
      <c r="W643" s="275">
        <f t="shared" si="215"/>
        <v>0</v>
      </c>
      <c r="X643" s="275">
        <f t="shared" si="215"/>
        <v>0</v>
      </c>
      <c r="Y643" s="275">
        <f t="shared" si="215"/>
        <v>0</v>
      </c>
      <c r="Z643" s="275">
        <f t="shared" si="215"/>
        <v>0</v>
      </c>
      <c r="AA643" s="275">
        <f t="shared" si="215"/>
        <v>0</v>
      </c>
      <c r="AB643" s="275">
        <f t="shared" si="215"/>
        <v>0</v>
      </c>
      <c r="AC643" s="275">
        <f t="shared" si="215"/>
        <v>0</v>
      </c>
      <c r="AD643" s="275">
        <f t="shared" si="215"/>
        <v>0</v>
      </c>
      <c r="AE643" s="276">
        <f t="shared" si="204"/>
        <v>0</v>
      </c>
    </row>
    <row r="644" spans="1:31">
      <c r="A644" s="133">
        <f t="shared" si="205"/>
        <v>628</v>
      </c>
      <c r="B644" s="134">
        <f t="shared" si="206"/>
        <v>52</v>
      </c>
      <c r="C644" s="134">
        <f t="shared" si="207"/>
        <v>4</v>
      </c>
      <c r="D644" s="135">
        <f t="shared" ca="1" si="208"/>
        <v>65350</v>
      </c>
      <c r="E644" s="150">
        <f t="shared" si="196"/>
        <v>0</v>
      </c>
      <c r="F644" s="150" t="str">
        <f t="shared" si="197"/>
        <v>Y</v>
      </c>
      <c r="G644" s="136">
        <f t="shared" si="198"/>
        <v>0</v>
      </c>
      <c r="H644" s="148">
        <f t="shared" si="202"/>
        <v>0</v>
      </c>
      <c r="I644" s="148">
        <f t="shared" si="209"/>
        <v>0</v>
      </c>
      <c r="J644" s="148">
        <f t="shared" ca="1" si="199"/>
        <v>0</v>
      </c>
      <c r="K644" s="148">
        <f t="shared" ca="1" si="210"/>
        <v>0</v>
      </c>
      <c r="L644" s="148">
        <f t="shared" si="211"/>
        <v>0</v>
      </c>
      <c r="M644" s="148">
        <f t="shared" si="200"/>
        <v>0</v>
      </c>
      <c r="N644" s="148">
        <f t="shared" si="203"/>
        <v>0</v>
      </c>
      <c r="O644" s="148"/>
      <c r="P644" s="148"/>
      <c r="Q644" s="148">
        <f t="shared" si="212"/>
        <v>0</v>
      </c>
      <c r="R644" s="148">
        <f t="shared" si="213"/>
        <v>0</v>
      </c>
      <c r="S644" s="137" t="str">
        <f t="shared" si="201"/>
        <v>Y</v>
      </c>
      <c r="T644" s="275">
        <f t="shared" si="195"/>
        <v>0</v>
      </c>
      <c r="U644" s="275">
        <f t="shared" si="215"/>
        <v>0</v>
      </c>
      <c r="V644" s="275">
        <f t="shared" si="215"/>
        <v>0</v>
      </c>
      <c r="W644" s="275">
        <f t="shared" si="215"/>
        <v>0</v>
      </c>
      <c r="X644" s="275">
        <f t="shared" si="215"/>
        <v>0</v>
      </c>
      <c r="Y644" s="275">
        <f t="shared" si="215"/>
        <v>0</v>
      </c>
      <c r="Z644" s="275">
        <f t="shared" si="215"/>
        <v>0</v>
      </c>
      <c r="AA644" s="275">
        <f t="shared" si="215"/>
        <v>0</v>
      </c>
      <c r="AB644" s="275">
        <f t="shared" si="215"/>
        <v>0</v>
      </c>
      <c r="AC644" s="275">
        <f t="shared" si="215"/>
        <v>0</v>
      </c>
      <c r="AD644" s="275">
        <f t="shared" si="215"/>
        <v>0</v>
      </c>
      <c r="AE644" s="276">
        <f t="shared" si="204"/>
        <v>0</v>
      </c>
    </row>
    <row r="645" spans="1:31">
      <c r="A645" s="133">
        <f t="shared" si="205"/>
        <v>629</v>
      </c>
      <c r="B645" s="134">
        <f t="shared" si="206"/>
        <v>52</v>
      </c>
      <c r="C645" s="134">
        <f t="shared" si="207"/>
        <v>5</v>
      </c>
      <c r="D645" s="135">
        <f t="shared" ca="1" si="208"/>
        <v>65381</v>
      </c>
      <c r="E645" s="150">
        <f t="shared" si="196"/>
        <v>0</v>
      </c>
      <c r="F645" s="150" t="str">
        <f t="shared" si="197"/>
        <v>Y</v>
      </c>
      <c r="G645" s="136">
        <f t="shared" si="198"/>
        <v>0</v>
      </c>
      <c r="H645" s="148">
        <f t="shared" si="202"/>
        <v>0</v>
      </c>
      <c r="I645" s="148">
        <f t="shared" si="209"/>
        <v>0</v>
      </c>
      <c r="J645" s="148">
        <f t="shared" ca="1" si="199"/>
        <v>0</v>
      </c>
      <c r="K645" s="148">
        <f t="shared" ca="1" si="210"/>
        <v>0</v>
      </c>
      <c r="L645" s="148">
        <f t="shared" si="211"/>
        <v>0</v>
      </c>
      <c r="M645" s="148">
        <f t="shared" si="200"/>
        <v>0</v>
      </c>
      <c r="N645" s="148">
        <f t="shared" si="203"/>
        <v>0</v>
      </c>
      <c r="O645" s="148"/>
      <c r="P645" s="148"/>
      <c r="Q645" s="148">
        <f t="shared" si="212"/>
        <v>0</v>
      </c>
      <c r="R645" s="148">
        <f t="shared" si="213"/>
        <v>0</v>
      </c>
      <c r="S645" s="137" t="str">
        <f t="shared" si="201"/>
        <v>Y</v>
      </c>
      <c r="T645" s="275">
        <f t="shared" ref="T645:T708" si="216">MAX(0,MIN(MAX(0,$M645),T$7)-T$6)</f>
        <v>0</v>
      </c>
      <c r="U645" s="275">
        <f t="shared" si="215"/>
        <v>0</v>
      </c>
      <c r="V645" s="275">
        <f t="shared" si="215"/>
        <v>0</v>
      </c>
      <c r="W645" s="275">
        <f t="shared" si="215"/>
        <v>0</v>
      </c>
      <c r="X645" s="275">
        <f t="shared" si="215"/>
        <v>0</v>
      </c>
      <c r="Y645" s="275">
        <f t="shared" si="215"/>
        <v>0</v>
      </c>
      <c r="Z645" s="275">
        <f t="shared" si="215"/>
        <v>0</v>
      </c>
      <c r="AA645" s="275">
        <f t="shared" si="215"/>
        <v>0</v>
      </c>
      <c r="AB645" s="275">
        <f t="shared" si="215"/>
        <v>0</v>
      </c>
      <c r="AC645" s="275">
        <f t="shared" si="215"/>
        <v>0</v>
      </c>
      <c r="AD645" s="275">
        <f t="shared" si="215"/>
        <v>0</v>
      </c>
      <c r="AE645" s="276">
        <f t="shared" si="204"/>
        <v>0</v>
      </c>
    </row>
    <row r="646" spans="1:31">
      <c r="A646" s="133">
        <f t="shared" si="205"/>
        <v>630</v>
      </c>
      <c r="B646" s="134">
        <f t="shared" si="206"/>
        <v>52</v>
      </c>
      <c r="C646" s="134">
        <f t="shared" si="207"/>
        <v>6</v>
      </c>
      <c r="D646" s="135">
        <f t="shared" ca="1" si="208"/>
        <v>65412</v>
      </c>
      <c r="E646" s="150">
        <f t="shared" si="196"/>
        <v>0</v>
      </c>
      <c r="F646" s="150" t="str">
        <f t="shared" si="197"/>
        <v>Y</v>
      </c>
      <c r="G646" s="136">
        <f t="shared" si="198"/>
        <v>0</v>
      </c>
      <c r="H646" s="148">
        <f t="shared" si="202"/>
        <v>0</v>
      </c>
      <c r="I646" s="148">
        <f t="shared" si="209"/>
        <v>0</v>
      </c>
      <c r="J646" s="148">
        <f t="shared" ca="1" si="199"/>
        <v>0</v>
      </c>
      <c r="K646" s="148">
        <f t="shared" ca="1" si="210"/>
        <v>0</v>
      </c>
      <c r="L646" s="148">
        <f t="shared" si="211"/>
        <v>0</v>
      </c>
      <c r="M646" s="148">
        <f t="shared" si="200"/>
        <v>0</v>
      </c>
      <c r="N646" s="148">
        <f t="shared" si="203"/>
        <v>0</v>
      </c>
      <c r="O646" s="148"/>
      <c r="P646" s="148"/>
      <c r="Q646" s="148">
        <f t="shared" si="212"/>
        <v>0</v>
      </c>
      <c r="R646" s="148">
        <f t="shared" si="213"/>
        <v>0</v>
      </c>
      <c r="S646" s="137" t="str">
        <f t="shared" si="201"/>
        <v>Y</v>
      </c>
      <c r="T646" s="275">
        <f t="shared" si="216"/>
        <v>0</v>
      </c>
      <c r="U646" s="275">
        <f t="shared" si="215"/>
        <v>0</v>
      </c>
      <c r="V646" s="275">
        <f t="shared" si="215"/>
        <v>0</v>
      </c>
      <c r="W646" s="275">
        <f t="shared" si="215"/>
        <v>0</v>
      </c>
      <c r="X646" s="275">
        <f t="shared" si="215"/>
        <v>0</v>
      </c>
      <c r="Y646" s="275">
        <f t="shared" si="215"/>
        <v>0</v>
      </c>
      <c r="Z646" s="275">
        <f t="shared" si="215"/>
        <v>0</v>
      </c>
      <c r="AA646" s="275">
        <f t="shared" si="215"/>
        <v>0</v>
      </c>
      <c r="AB646" s="275">
        <f t="shared" si="215"/>
        <v>0</v>
      </c>
      <c r="AC646" s="275">
        <f t="shared" si="215"/>
        <v>0</v>
      </c>
      <c r="AD646" s="275">
        <f t="shared" si="215"/>
        <v>0</v>
      </c>
      <c r="AE646" s="276">
        <f t="shared" si="204"/>
        <v>0</v>
      </c>
    </row>
    <row r="647" spans="1:31">
      <c r="A647" s="133">
        <f t="shared" si="205"/>
        <v>631</v>
      </c>
      <c r="B647" s="134">
        <f t="shared" si="206"/>
        <v>52</v>
      </c>
      <c r="C647" s="134">
        <f t="shared" si="207"/>
        <v>7</v>
      </c>
      <c r="D647" s="135">
        <f t="shared" ca="1" si="208"/>
        <v>65440</v>
      </c>
      <c r="E647" s="150">
        <f t="shared" si="196"/>
        <v>0</v>
      </c>
      <c r="F647" s="150" t="str">
        <f t="shared" si="197"/>
        <v>Y</v>
      </c>
      <c r="G647" s="136">
        <f t="shared" si="198"/>
        <v>0</v>
      </c>
      <c r="H647" s="148">
        <f t="shared" si="202"/>
        <v>0</v>
      </c>
      <c r="I647" s="148">
        <f t="shared" si="209"/>
        <v>0</v>
      </c>
      <c r="J647" s="148">
        <f t="shared" ca="1" si="199"/>
        <v>0</v>
      </c>
      <c r="K647" s="148">
        <f t="shared" ca="1" si="210"/>
        <v>0</v>
      </c>
      <c r="L647" s="148">
        <f t="shared" si="211"/>
        <v>0</v>
      </c>
      <c r="M647" s="148">
        <f t="shared" si="200"/>
        <v>0</v>
      </c>
      <c r="N647" s="148">
        <f t="shared" si="203"/>
        <v>0</v>
      </c>
      <c r="O647" s="148"/>
      <c r="P647" s="148"/>
      <c r="Q647" s="148">
        <f t="shared" si="212"/>
        <v>0</v>
      </c>
      <c r="R647" s="148">
        <f t="shared" si="213"/>
        <v>0</v>
      </c>
      <c r="S647" s="137" t="str">
        <f t="shared" si="201"/>
        <v>Y</v>
      </c>
      <c r="T647" s="275">
        <f t="shared" si="216"/>
        <v>0</v>
      </c>
      <c r="U647" s="275">
        <f t="shared" si="215"/>
        <v>0</v>
      </c>
      <c r="V647" s="275">
        <f t="shared" si="215"/>
        <v>0</v>
      </c>
      <c r="W647" s="275">
        <f t="shared" si="215"/>
        <v>0</v>
      </c>
      <c r="X647" s="275">
        <f t="shared" si="215"/>
        <v>0</v>
      </c>
      <c r="Y647" s="275">
        <f t="shared" si="215"/>
        <v>0</v>
      </c>
      <c r="Z647" s="275">
        <f t="shared" si="215"/>
        <v>0</v>
      </c>
      <c r="AA647" s="275">
        <f t="shared" si="215"/>
        <v>0</v>
      </c>
      <c r="AB647" s="275">
        <f t="shared" si="215"/>
        <v>0</v>
      </c>
      <c r="AC647" s="275">
        <f t="shared" si="215"/>
        <v>0</v>
      </c>
      <c r="AD647" s="275">
        <f t="shared" si="215"/>
        <v>0</v>
      </c>
      <c r="AE647" s="276">
        <f t="shared" si="204"/>
        <v>0</v>
      </c>
    </row>
    <row r="648" spans="1:31">
      <c r="A648" s="133">
        <f t="shared" si="205"/>
        <v>632</v>
      </c>
      <c r="B648" s="134">
        <f t="shared" si="206"/>
        <v>52</v>
      </c>
      <c r="C648" s="134">
        <f t="shared" si="207"/>
        <v>8</v>
      </c>
      <c r="D648" s="135">
        <f t="shared" ca="1" si="208"/>
        <v>65471</v>
      </c>
      <c r="E648" s="150">
        <f t="shared" si="196"/>
        <v>0</v>
      </c>
      <c r="F648" s="150" t="str">
        <f t="shared" si="197"/>
        <v>Y</v>
      </c>
      <c r="G648" s="136">
        <f t="shared" si="198"/>
        <v>0</v>
      </c>
      <c r="H648" s="148">
        <f t="shared" si="202"/>
        <v>0</v>
      </c>
      <c r="I648" s="148">
        <f t="shared" si="209"/>
        <v>0</v>
      </c>
      <c r="J648" s="148">
        <f t="shared" ca="1" si="199"/>
        <v>0</v>
      </c>
      <c r="K648" s="148">
        <f t="shared" ca="1" si="210"/>
        <v>0</v>
      </c>
      <c r="L648" s="148">
        <f t="shared" si="211"/>
        <v>0</v>
      </c>
      <c r="M648" s="148">
        <f t="shared" si="200"/>
        <v>0</v>
      </c>
      <c r="N648" s="148">
        <f t="shared" si="203"/>
        <v>0</v>
      </c>
      <c r="O648" s="148"/>
      <c r="P648" s="148"/>
      <c r="Q648" s="148">
        <f t="shared" si="212"/>
        <v>0</v>
      </c>
      <c r="R648" s="148">
        <f t="shared" si="213"/>
        <v>0</v>
      </c>
      <c r="S648" s="137" t="str">
        <f t="shared" si="201"/>
        <v>Y</v>
      </c>
      <c r="T648" s="275">
        <f t="shared" si="216"/>
        <v>0</v>
      </c>
      <c r="U648" s="275">
        <f t="shared" si="215"/>
        <v>0</v>
      </c>
      <c r="V648" s="275">
        <f t="shared" si="215"/>
        <v>0</v>
      </c>
      <c r="W648" s="275">
        <f t="shared" si="215"/>
        <v>0</v>
      </c>
      <c r="X648" s="275">
        <f t="shared" si="215"/>
        <v>0</v>
      </c>
      <c r="Y648" s="275">
        <f t="shared" si="215"/>
        <v>0</v>
      </c>
      <c r="Z648" s="275">
        <f t="shared" si="215"/>
        <v>0</v>
      </c>
      <c r="AA648" s="275">
        <f t="shared" si="215"/>
        <v>0</v>
      </c>
      <c r="AB648" s="275">
        <f t="shared" si="215"/>
        <v>0</v>
      </c>
      <c r="AC648" s="275">
        <f t="shared" si="215"/>
        <v>0</v>
      </c>
      <c r="AD648" s="275">
        <f t="shared" si="215"/>
        <v>0</v>
      </c>
      <c r="AE648" s="276">
        <f t="shared" si="204"/>
        <v>0</v>
      </c>
    </row>
    <row r="649" spans="1:31">
      <c r="A649" s="133">
        <f t="shared" si="205"/>
        <v>633</v>
      </c>
      <c r="B649" s="134">
        <f t="shared" si="206"/>
        <v>52</v>
      </c>
      <c r="C649" s="134">
        <f t="shared" si="207"/>
        <v>9</v>
      </c>
      <c r="D649" s="135">
        <f t="shared" ca="1" si="208"/>
        <v>65501</v>
      </c>
      <c r="E649" s="150">
        <f t="shared" si="196"/>
        <v>0</v>
      </c>
      <c r="F649" s="150" t="str">
        <f t="shared" si="197"/>
        <v>Y</v>
      </c>
      <c r="G649" s="136">
        <f t="shared" si="198"/>
        <v>0</v>
      </c>
      <c r="H649" s="148">
        <f t="shared" si="202"/>
        <v>0</v>
      </c>
      <c r="I649" s="148">
        <f t="shared" si="209"/>
        <v>0</v>
      </c>
      <c r="J649" s="148">
        <f t="shared" ca="1" si="199"/>
        <v>0</v>
      </c>
      <c r="K649" s="148">
        <f t="shared" ca="1" si="210"/>
        <v>0</v>
      </c>
      <c r="L649" s="148">
        <f t="shared" si="211"/>
        <v>0</v>
      </c>
      <c r="M649" s="148">
        <f t="shared" si="200"/>
        <v>0</v>
      </c>
      <c r="N649" s="148">
        <f t="shared" si="203"/>
        <v>0</v>
      </c>
      <c r="O649" s="148"/>
      <c r="P649" s="148"/>
      <c r="Q649" s="148">
        <f t="shared" si="212"/>
        <v>0</v>
      </c>
      <c r="R649" s="148">
        <f t="shared" si="213"/>
        <v>0</v>
      </c>
      <c r="S649" s="137" t="str">
        <f t="shared" si="201"/>
        <v>Y</v>
      </c>
      <c r="T649" s="275">
        <f t="shared" si="216"/>
        <v>0</v>
      </c>
      <c r="U649" s="275">
        <f t="shared" si="215"/>
        <v>0</v>
      </c>
      <c r="V649" s="275">
        <f t="shared" si="215"/>
        <v>0</v>
      </c>
      <c r="W649" s="275">
        <f t="shared" si="215"/>
        <v>0</v>
      </c>
      <c r="X649" s="275">
        <f t="shared" si="215"/>
        <v>0</v>
      </c>
      <c r="Y649" s="275">
        <f t="shared" si="215"/>
        <v>0</v>
      </c>
      <c r="Z649" s="275">
        <f t="shared" si="215"/>
        <v>0</v>
      </c>
      <c r="AA649" s="275">
        <f t="shared" si="215"/>
        <v>0</v>
      </c>
      <c r="AB649" s="275">
        <f t="shared" si="215"/>
        <v>0</v>
      </c>
      <c r="AC649" s="275">
        <f t="shared" si="215"/>
        <v>0</v>
      </c>
      <c r="AD649" s="275">
        <f t="shared" si="215"/>
        <v>0</v>
      </c>
      <c r="AE649" s="276">
        <f t="shared" si="204"/>
        <v>0</v>
      </c>
    </row>
    <row r="650" spans="1:31">
      <c r="A650" s="133">
        <f t="shared" si="205"/>
        <v>634</v>
      </c>
      <c r="B650" s="134">
        <f t="shared" si="206"/>
        <v>52</v>
      </c>
      <c r="C650" s="134">
        <f t="shared" si="207"/>
        <v>10</v>
      </c>
      <c r="D650" s="135">
        <f t="shared" ca="1" si="208"/>
        <v>65532</v>
      </c>
      <c r="E650" s="150">
        <f t="shared" si="196"/>
        <v>0</v>
      </c>
      <c r="F650" s="150" t="str">
        <f t="shared" si="197"/>
        <v>Y</v>
      </c>
      <c r="G650" s="136">
        <f t="shared" si="198"/>
        <v>0</v>
      </c>
      <c r="H650" s="148">
        <f t="shared" si="202"/>
        <v>0</v>
      </c>
      <c r="I650" s="148">
        <f t="shared" si="209"/>
        <v>0</v>
      </c>
      <c r="J650" s="148">
        <f t="shared" ca="1" si="199"/>
        <v>0</v>
      </c>
      <c r="K650" s="148">
        <f t="shared" ca="1" si="210"/>
        <v>0</v>
      </c>
      <c r="L650" s="148">
        <f t="shared" si="211"/>
        <v>0</v>
      </c>
      <c r="M650" s="148">
        <f t="shared" si="200"/>
        <v>0</v>
      </c>
      <c r="N650" s="148">
        <f t="shared" si="203"/>
        <v>0</v>
      </c>
      <c r="O650" s="148"/>
      <c r="P650" s="148"/>
      <c r="Q650" s="148">
        <f t="shared" si="212"/>
        <v>0</v>
      </c>
      <c r="R650" s="148">
        <f t="shared" si="213"/>
        <v>0</v>
      </c>
      <c r="S650" s="137" t="str">
        <f t="shared" si="201"/>
        <v>Y</v>
      </c>
      <c r="T650" s="275">
        <f t="shared" si="216"/>
        <v>0</v>
      </c>
      <c r="U650" s="275">
        <f t="shared" si="215"/>
        <v>0</v>
      </c>
      <c r="V650" s="275">
        <f t="shared" si="215"/>
        <v>0</v>
      </c>
      <c r="W650" s="275">
        <f t="shared" si="215"/>
        <v>0</v>
      </c>
      <c r="X650" s="275">
        <f t="shared" si="215"/>
        <v>0</v>
      </c>
      <c r="Y650" s="275">
        <f t="shared" si="215"/>
        <v>0</v>
      </c>
      <c r="Z650" s="275">
        <f t="shared" si="215"/>
        <v>0</v>
      </c>
      <c r="AA650" s="275">
        <f t="shared" si="215"/>
        <v>0</v>
      </c>
      <c r="AB650" s="275">
        <f t="shared" si="215"/>
        <v>0</v>
      </c>
      <c r="AC650" s="275">
        <f t="shared" si="215"/>
        <v>0</v>
      </c>
      <c r="AD650" s="275">
        <f t="shared" si="215"/>
        <v>0</v>
      </c>
      <c r="AE650" s="276">
        <f t="shared" si="204"/>
        <v>0</v>
      </c>
    </row>
    <row r="651" spans="1:31">
      <c r="A651" s="133">
        <f t="shared" si="205"/>
        <v>635</v>
      </c>
      <c r="B651" s="134">
        <f t="shared" si="206"/>
        <v>52</v>
      </c>
      <c r="C651" s="134">
        <f t="shared" si="207"/>
        <v>11</v>
      </c>
      <c r="D651" s="135">
        <f t="shared" ca="1" si="208"/>
        <v>65562</v>
      </c>
      <c r="E651" s="150">
        <f t="shared" si="196"/>
        <v>0</v>
      </c>
      <c r="F651" s="150" t="str">
        <f t="shared" si="197"/>
        <v>Y</v>
      </c>
      <c r="G651" s="136">
        <f t="shared" si="198"/>
        <v>0</v>
      </c>
      <c r="H651" s="148">
        <f t="shared" si="202"/>
        <v>0</v>
      </c>
      <c r="I651" s="148">
        <f t="shared" si="209"/>
        <v>0</v>
      </c>
      <c r="J651" s="148">
        <f t="shared" ca="1" si="199"/>
        <v>0</v>
      </c>
      <c r="K651" s="148">
        <f t="shared" ca="1" si="210"/>
        <v>0</v>
      </c>
      <c r="L651" s="148">
        <f t="shared" si="211"/>
        <v>0</v>
      </c>
      <c r="M651" s="148">
        <f t="shared" si="200"/>
        <v>0</v>
      </c>
      <c r="N651" s="148">
        <f t="shared" si="203"/>
        <v>0</v>
      </c>
      <c r="O651" s="148"/>
      <c r="P651" s="148"/>
      <c r="Q651" s="148">
        <f t="shared" si="212"/>
        <v>0</v>
      </c>
      <c r="R651" s="148">
        <f t="shared" si="213"/>
        <v>0</v>
      </c>
      <c r="S651" s="137" t="str">
        <f t="shared" si="201"/>
        <v>Y</v>
      </c>
      <c r="T651" s="275">
        <f t="shared" si="216"/>
        <v>0</v>
      </c>
      <c r="U651" s="275">
        <f t="shared" si="215"/>
        <v>0</v>
      </c>
      <c r="V651" s="275">
        <f t="shared" si="215"/>
        <v>0</v>
      </c>
      <c r="W651" s="275">
        <f t="shared" si="215"/>
        <v>0</v>
      </c>
      <c r="X651" s="275">
        <f t="shared" si="215"/>
        <v>0</v>
      </c>
      <c r="Y651" s="275">
        <f t="shared" si="215"/>
        <v>0</v>
      </c>
      <c r="Z651" s="275">
        <f t="shared" si="215"/>
        <v>0</v>
      </c>
      <c r="AA651" s="275">
        <f t="shared" si="215"/>
        <v>0</v>
      </c>
      <c r="AB651" s="275">
        <f t="shared" si="215"/>
        <v>0</v>
      </c>
      <c r="AC651" s="275">
        <f t="shared" si="215"/>
        <v>0</v>
      </c>
      <c r="AD651" s="275">
        <f t="shared" si="215"/>
        <v>0</v>
      </c>
      <c r="AE651" s="276">
        <f t="shared" si="204"/>
        <v>0</v>
      </c>
    </row>
    <row r="652" spans="1:31">
      <c r="A652" s="133">
        <f t="shared" si="205"/>
        <v>636</v>
      </c>
      <c r="B652" s="134">
        <f t="shared" si="206"/>
        <v>52</v>
      </c>
      <c r="C652" s="134">
        <f t="shared" si="207"/>
        <v>12</v>
      </c>
      <c r="D652" s="135">
        <f t="shared" ca="1" si="208"/>
        <v>65593</v>
      </c>
      <c r="E652" s="150">
        <f t="shared" si="196"/>
        <v>0</v>
      </c>
      <c r="F652" s="150" t="str">
        <f t="shared" si="197"/>
        <v>Y</v>
      </c>
      <c r="G652" s="136">
        <f t="shared" si="198"/>
        <v>0</v>
      </c>
      <c r="H652" s="148">
        <f t="shared" si="202"/>
        <v>0</v>
      </c>
      <c r="I652" s="148">
        <f t="shared" si="209"/>
        <v>0</v>
      </c>
      <c r="J652" s="148">
        <f t="shared" ca="1" si="199"/>
        <v>0</v>
      </c>
      <c r="K652" s="148">
        <f t="shared" ca="1" si="210"/>
        <v>0</v>
      </c>
      <c r="L652" s="148">
        <f t="shared" si="211"/>
        <v>0</v>
      </c>
      <c r="M652" s="148">
        <f t="shared" si="200"/>
        <v>0</v>
      </c>
      <c r="N652" s="148">
        <f t="shared" si="203"/>
        <v>0</v>
      </c>
      <c r="O652" s="148"/>
      <c r="P652" s="148"/>
      <c r="Q652" s="148">
        <f t="shared" si="212"/>
        <v>0</v>
      </c>
      <c r="R652" s="148">
        <f t="shared" si="213"/>
        <v>0</v>
      </c>
      <c r="S652" s="137" t="str">
        <f t="shared" si="201"/>
        <v>Y</v>
      </c>
      <c r="T652" s="275">
        <f t="shared" si="216"/>
        <v>0</v>
      </c>
      <c r="U652" s="275">
        <f t="shared" si="215"/>
        <v>0</v>
      </c>
      <c r="V652" s="275">
        <f t="shared" si="215"/>
        <v>0</v>
      </c>
      <c r="W652" s="275">
        <f t="shared" si="215"/>
        <v>0</v>
      </c>
      <c r="X652" s="275">
        <f t="shared" si="215"/>
        <v>0</v>
      </c>
      <c r="Y652" s="275">
        <f t="shared" si="215"/>
        <v>0</v>
      </c>
      <c r="Z652" s="275">
        <f t="shared" si="215"/>
        <v>0</v>
      </c>
      <c r="AA652" s="275">
        <f t="shared" si="215"/>
        <v>0</v>
      </c>
      <c r="AB652" s="275">
        <f t="shared" si="215"/>
        <v>0</v>
      </c>
      <c r="AC652" s="275">
        <f t="shared" si="215"/>
        <v>0</v>
      </c>
      <c r="AD652" s="275">
        <f t="shared" si="215"/>
        <v>0</v>
      </c>
      <c r="AE652" s="276">
        <f t="shared" si="204"/>
        <v>0</v>
      </c>
    </row>
    <row r="653" spans="1:31">
      <c r="A653" s="133">
        <f t="shared" si="205"/>
        <v>637</v>
      </c>
      <c r="B653" s="134">
        <f t="shared" si="206"/>
        <v>53</v>
      </c>
      <c r="C653" s="134">
        <f t="shared" si="207"/>
        <v>1</v>
      </c>
      <c r="D653" s="135">
        <f t="shared" ca="1" si="208"/>
        <v>65624</v>
      </c>
      <c r="E653" s="150">
        <f t="shared" si="196"/>
        <v>0</v>
      </c>
      <c r="F653" s="150" t="str">
        <f t="shared" si="197"/>
        <v>Y</v>
      </c>
      <c r="G653" s="136">
        <f t="shared" si="198"/>
        <v>0</v>
      </c>
      <c r="H653" s="148">
        <f t="shared" si="202"/>
        <v>0</v>
      </c>
      <c r="I653" s="148">
        <f t="shared" si="209"/>
        <v>0</v>
      </c>
      <c r="J653" s="148">
        <f t="shared" ca="1" si="199"/>
        <v>0</v>
      </c>
      <c r="K653" s="148">
        <f t="shared" ca="1" si="210"/>
        <v>0</v>
      </c>
      <c r="L653" s="148">
        <f t="shared" si="211"/>
        <v>0</v>
      </c>
      <c r="M653" s="148">
        <f t="shared" si="200"/>
        <v>0</v>
      </c>
      <c r="N653" s="148">
        <f t="shared" si="203"/>
        <v>0</v>
      </c>
      <c r="O653" s="148"/>
      <c r="P653" s="148"/>
      <c r="Q653" s="148">
        <f t="shared" si="212"/>
        <v>0</v>
      </c>
      <c r="R653" s="148">
        <f t="shared" si="213"/>
        <v>0</v>
      </c>
      <c r="S653" s="137" t="str">
        <f t="shared" si="201"/>
        <v>Y</v>
      </c>
      <c r="T653" s="275">
        <f t="shared" si="216"/>
        <v>0</v>
      </c>
      <c r="U653" s="275">
        <f t="shared" si="215"/>
        <v>0</v>
      </c>
      <c r="V653" s="275">
        <f t="shared" si="215"/>
        <v>0</v>
      </c>
      <c r="W653" s="275">
        <f t="shared" si="215"/>
        <v>0</v>
      </c>
      <c r="X653" s="275">
        <f t="shared" si="215"/>
        <v>0</v>
      </c>
      <c r="Y653" s="275">
        <f t="shared" si="215"/>
        <v>0</v>
      </c>
      <c r="Z653" s="275">
        <f t="shared" si="215"/>
        <v>0</v>
      </c>
      <c r="AA653" s="275">
        <f t="shared" si="215"/>
        <v>0</v>
      </c>
      <c r="AB653" s="275">
        <f t="shared" si="215"/>
        <v>0</v>
      </c>
      <c r="AC653" s="275">
        <f t="shared" si="215"/>
        <v>0</v>
      </c>
      <c r="AD653" s="275">
        <f t="shared" si="215"/>
        <v>0</v>
      </c>
      <c r="AE653" s="276">
        <f t="shared" si="204"/>
        <v>0</v>
      </c>
    </row>
    <row r="654" spans="1:31">
      <c r="A654" s="133">
        <f t="shared" si="205"/>
        <v>638</v>
      </c>
      <c r="B654" s="134">
        <f t="shared" si="206"/>
        <v>53</v>
      </c>
      <c r="C654" s="134">
        <f t="shared" si="207"/>
        <v>2</v>
      </c>
      <c r="D654" s="135">
        <f t="shared" ca="1" si="208"/>
        <v>65654</v>
      </c>
      <c r="E654" s="150">
        <f t="shared" si="196"/>
        <v>0</v>
      </c>
      <c r="F654" s="150" t="str">
        <f t="shared" si="197"/>
        <v>Y</v>
      </c>
      <c r="G654" s="136">
        <f t="shared" si="198"/>
        <v>0</v>
      </c>
      <c r="H654" s="148">
        <f t="shared" si="202"/>
        <v>0</v>
      </c>
      <c r="I654" s="148">
        <f t="shared" si="209"/>
        <v>0</v>
      </c>
      <c r="J654" s="148">
        <f t="shared" ca="1" si="199"/>
        <v>0</v>
      </c>
      <c r="K654" s="148">
        <f t="shared" ca="1" si="210"/>
        <v>0</v>
      </c>
      <c r="L654" s="148">
        <f t="shared" si="211"/>
        <v>0</v>
      </c>
      <c r="M654" s="148">
        <f t="shared" si="200"/>
        <v>0</v>
      </c>
      <c r="N654" s="148">
        <f t="shared" si="203"/>
        <v>0</v>
      </c>
      <c r="O654" s="148"/>
      <c r="P654" s="148"/>
      <c r="Q654" s="148">
        <f t="shared" si="212"/>
        <v>0</v>
      </c>
      <c r="R654" s="148">
        <f t="shared" si="213"/>
        <v>0</v>
      </c>
      <c r="S654" s="137" t="str">
        <f t="shared" si="201"/>
        <v>Y</v>
      </c>
      <c r="T654" s="275">
        <f t="shared" si="216"/>
        <v>0</v>
      </c>
      <c r="U654" s="275">
        <f t="shared" si="215"/>
        <v>0</v>
      </c>
      <c r="V654" s="275">
        <f t="shared" si="215"/>
        <v>0</v>
      </c>
      <c r="W654" s="275">
        <f t="shared" si="215"/>
        <v>0</v>
      </c>
      <c r="X654" s="275">
        <f t="shared" si="215"/>
        <v>0</v>
      </c>
      <c r="Y654" s="275">
        <f t="shared" si="215"/>
        <v>0</v>
      </c>
      <c r="Z654" s="275">
        <f t="shared" si="215"/>
        <v>0</v>
      </c>
      <c r="AA654" s="275">
        <f t="shared" si="215"/>
        <v>0</v>
      </c>
      <c r="AB654" s="275">
        <f t="shared" si="215"/>
        <v>0</v>
      </c>
      <c r="AC654" s="275">
        <f t="shared" si="215"/>
        <v>0</v>
      </c>
      <c r="AD654" s="275">
        <f t="shared" si="215"/>
        <v>0</v>
      </c>
      <c r="AE654" s="276">
        <f t="shared" si="204"/>
        <v>0</v>
      </c>
    </row>
    <row r="655" spans="1:31">
      <c r="A655" s="133">
        <f t="shared" si="205"/>
        <v>639</v>
      </c>
      <c r="B655" s="134">
        <f t="shared" si="206"/>
        <v>53</v>
      </c>
      <c r="C655" s="134">
        <f t="shared" si="207"/>
        <v>3</v>
      </c>
      <c r="D655" s="135">
        <f t="shared" ca="1" si="208"/>
        <v>65685</v>
      </c>
      <c r="E655" s="150">
        <f t="shared" si="196"/>
        <v>0</v>
      </c>
      <c r="F655" s="150" t="str">
        <f t="shared" si="197"/>
        <v>Y</v>
      </c>
      <c r="G655" s="136">
        <f t="shared" si="198"/>
        <v>0</v>
      </c>
      <c r="H655" s="148">
        <f t="shared" si="202"/>
        <v>0</v>
      </c>
      <c r="I655" s="148">
        <f t="shared" si="209"/>
        <v>0</v>
      </c>
      <c r="J655" s="148">
        <f t="shared" ca="1" si="199"/>
        <v>0</v>
      </c>
      <c r="K655" s="148">
        <f t="shared" ca="1" si="210"/>
        <v>0</v>
      </c>
      <c r="L655" s="148">
        <f t="shared" si="211"/>
        <v>0</v>
      </c>
      <c r="M655" s="148">
        <f t="shared" si="200"/>
        <v>0</v>
      </c>
      <c r="N655" s="148">
        <f t="shared" si="203"/>
        <v>0</v>
      </c>
      <c r="O655" s="148"/>
      <c r="P655" s="148"/>
      <c r="Q655" s="148">
        <f t="shared" si="212"/>
        <v>0</v>
      </c>
      <c r="R655" s="148">
        <f t="shared" si="213"/>
        <v>0</v>
      </c>
      <c r="S655" s="137" t="str">
        <f t="shared" si="201"/>
        <v>Y</v>
      </c>
      <c r="T655" s="275">
        <f t="shared" si="216"/>
        <v>0</v>
      </c>
      <c r="U655" s="275">
        <f t="shared" si="215"/>
        <v>0</v>
      </c>
      <c r="V655" s="275">
        <f t="shared" si="215"/>
        <v>0</v>
      </c>
      <c r="W655" s="275">
        <f t="shared" si="215"/>
        <v>0</v>
      </c>
      <c r="X655" s="275">
        <f t="shared" si="215"/>
        <v>0</v>
      </c>
      <c r="Y655" s="275">
        <f t="shared" si="215"/>
        <v>0</v>
      </c>
      <c r="Z655" s="275">
        <f t="shared" si="215"/>
        <v>0</v>
      </c>
      <c r="AA655" s="275">
        <f t="shared" ref="U655:AD681" si="217">MAX(0,MIN(MAX(0,$M655),AA$7)-AA$6)</f>
        <v>0</v>
      </c>
      <c r="AB655" s="275">
        <f t="shared" si="217"/>
        <v>0</v>
      </c>
      <c r="AC655" s="275">
        <f t="shared" si="217"/>
        <v>0</v>
      </c>
      <c r="AD655" s="275">
        <f t="shared" si="217"/>
        <v>0</v>
      </c>
      <c r="AE655" s="276">
        <f t="shared" si="204"/>
        <v>0</v>
      </c>
    </row>
    <row r="656" spans="1:31">
      <c r="A656" s="133">
        <f t="shared" si="205"/>
        <v>640</v>
      </c>
      <c r="B656" s="134">
        <f t="shared" si="206"/>
        <v>53</v>
      </c>
      <c r="C656" s="134">
        <f t="shared" si="207"/>
        <v>4</v>
      </c>
      <c r="D656" s="135">
        <f t="shared" ca="1" si="208"/>
        <v>65715</v>
      </c>
      <c r="E656" s="150">
        <f t="shared" si="196"/>
        <v>0</v>
      </c>
      <c r="F656" s="150" t="str">
        <f t="shared" si="197"/>
        <v>Y</v>
      </c>
      <c r="G656" s="136">
        <f t="shared" si="198"/>
        <v>0</v>
      </c>
      <c r="H656" s="148">
        <f t="shared" si="202"/>
        <v>0</v>
      </c>
      <c r="I656" s="148">
        <f t="shared" si="209"/>
        <v>0</v>
      </c>
      <c r="J656" s="148">
        <f t="shared" ca="1" si="199"/>
        <v>0</v>
      </c>
      <c r="K656" s="148">
        <f t="shared" ca="1" si="210"/>
        <v>0</v>
      </c>
      <c r="L656" s="148">
        <f t="shared" si="211"/>
        <v>0</v>
      </c>
      <c r="M656" s="148">
        <f t="shared" si="200"/>
        <v>0</v>
      </c>
      <c r="N656" s="148">
        <f t="shared" si="203"/>
        <v>0</v>
      </c>
      <c r="O656" s="148"/>
      <c r="P656" s="148"/>
      <c r="Q656" s="148">
        <f t="shared" si="212"/>
        <v>0</v>
      </c>
      <c r="R656" s="148">
        <f t="shared" si="213"/>
        <v>0</v>
      </c>
      <c r="S656" s="137" t="str">
        <f t="shared" si="201"/>
        <v>Y</v>
      </c>
      <c r="T656" s="275">
        <f t="shared" si="216"/>
        <v>0</v>
      </c>
      <c r="U656" s="275">
        <f t="shared" si="217"/>
        <v>0</v>
      </c>
      <c r="V656" s="275">
        <f t="shared" si="217"/>
        <v>0</v>
      </c>
      <c r="W656" s="275">
        <f t="shared" si="217"/>
        <v>0</v>
      </c>
      <c r="X656" s="275">
        <f t="shared" si="217"/>
        <v>0</v>
      </c>
      <c r="Y656" s="275">
        <f t="shared" si="217"/>
        <v>0</v>
      </c>
      <c r="Z656" s="275">
        <f t="shared" si="217"/>
        <v>0</v>
      </c>
      <c r="AA656" s="275">
        <f t="shared" si="217"/>
        <v>0</v>
      </c>
      <c r="AB656" s="275">
        <f t="shared" si="217"/>
        <v>0</v>
      </c>
      <c r="AC656" s="275">
        <f t="shared" si="217"/>
        <v>0</v>
      </c>
      <c r="AD656" s="275">
        <f t="shared" si="217"/>
        <v>0</v>
      </c>
      <c r="AE656" s="276">
        <f t="shared" si="204"/>
        <v>0</v>
      </c>
    </row>
    <row r="657" spans="1:31">
      <c r="A657" s="133">
        <f t="shared" si="205"/>
        <v>641</v>
      </c>
      <c r="B657" s="134">
        <f t="shared" si="206"/>
        <v>53</v>
      </c>
      <c r="C657" s="134">
        <f t="shared" si="207"/>
        <v>5</v>
      </c>
      <c r="D657" s="135">
        <f t="shared" ca="1" si="208"/>
        <v>65746</v>
      </c>
      <c r="E657" s="150">
        <f t="shared" ref="E657:E720" si="218">IF(A657&lt;&gt;"", IF(F657="N",0, ROUNDDOWN(IF(S657="Y", MAX(Q657, 0), MIN(BondAmountInvested*G657/Freq, Max_Wdwl_amt)), 2)),"")</f>
        <v>0</v>
      </c>
      <c r="F657" s="150" t="str">
        <f t="shared" ref="F657:F720" si="219">IF(A657&lt;&gt;"",  IF(A657&lt;first_projection_wdl_mth,"N",IF(A657=first_projection_wdl_mth,"Y",IF(INT((A657-first_projection_wdl_mth)/Mths_between_Wdwls)=(A657-first_projection_wdl_mth)/Mths_between_Wdwls,"Y","N"))),"")</f>
        <v>Y</v>
      </c>
      <c r="G657" s="136">
        <f t="shared" ref="G657:G720" si="220">IF(A657&lt;&gt;"", IncomeRetained, "")</f>
        <v>0</v>
      </c>
      <c r="H657" s="148">
        <f t="shared" si="202"/>
        <v>0</v>
      </c>
      <c r="I657" s="148">
        <f t="shared" si="209"/>
        <v>0</v>
      </c>
      <c r="J657" s="148">
        <f t="shared" ref="J657:J720" ca="1" si="221">IF(A657&lt;&gt;"", (MIN(E657, Q657)-I657)*(1-IF(D657&lt;chargeable_gain_taxrate_change_date,chargeable_gain_taxrate_pre_change,chargeable_gain_taxrate_post_change))+I657, "")</f>
        <v>0</v>
      </c>
      <c r="K657" s="148">
        <f t="shared" ca="1" si="210"/>
        <v>0</v>
      </c>
      <c r="L657" s="148">
        <f t="shared" si="211"/>
        <v>0</v>
      </c>
      <c r="M657" s="148">
        <f t="shared" ref="M657:M720" si="222">IF(A657="", "", L657*Mthly_growth_rate)</f>
        <v>0</v>
      </c>
      <c r="N657" s="148">
        <f t="shared" si="203"/>
        <v>0</v>
      </c>
      <c r="O657" s="148"/>
      <c r="P657" s="148"/>
      <c r="Q657" s="148">
        <f t="shared" si="212"/>
        <v>0</v>
      </c>
      <c r="R657" s="148">
        <f t="shared" si="213"/>
        <v>0</v>
      </c>
      <c r="S657" s="137" t="str">
        <f t="shared" ref="S657:S720" si="223">IF(A657="", "", IF(S656="Y", "Y", IF(Q657-IF(F657="Y", MIN(BondAmountInvested*G657/Freq,Max_Wdwl_amt), 0)&lt;=0, "Y", "N")))</f>
        <v>Y</v>
      </c>
      <c r="T657" s="275">
        <f t="shared" si="216"/>
        <v>0</v>
      </c>
      <c r="U657" s="275">
        <f t="shared" si="217"/>
        <v>0</v>
      </c>
      <c r="V657" s="275">
        <f t="shared" si="217"/>
        <v>0</v>
      </c>
      <c r="W657" s="275">
        <f t="shared" si="217"/>
        <v>0</v>
      </c>
      <c r="X657" s="275">
        <f t="shared" si="217"/>
        <v>0</v>
      </c>
      <c r="Y657" s="275">
        <f t="shared" si="217"/>
        <v>0</v>
      </c>
      <c r="Z657" s="275">
        <f t="shared" si="217"/>
        <v>0</v>
      </c>
      <c r="AA657" s="275">
        <f t="shared" si="217"/>
        <v>0</v>
      </c>
      <c r="AB657" s="275">
        <f t="shared" si="217"/>
        <v>0</v>
      </c>
      <c r="AC657" s="275">
        <f t="shared" si="217"/>
        <v>0</v>
      </c>
      <c r="AD657" s="275">
        <f t="shared" si="217"/>
        <v>0</v>
      </c>
      <c r="AE657" s="276">
        <f t="shared" si="204"/>
        <v>0</v>
      </c>
    </row>
    <row r="658" spans="1:31">
      <c r="A658" s="133">
        <f t="shared" si="205"/>
        <v>642</v>
      </c>
      <c r="B658" s="134">
        <f t="shared" si="206"/>
        <v>53</v>
      </c>
      <c r="C658" s="134">
        <f t="shared" si="207"/>
        <v>6</v>
      </c>
      <c r="D658" s="135">
        <f t="shared" ca="1" si="208"/>
        <v>65777</v>
      </c>
      <c r="E658" s="150">
        <f t="shared" si="218"/>
        <v>0</v>
      </c>
      <c r="F658" s="150" t="str">
        <f t="shared" si="219"/>
        <v>Y</v>
      </c>
      <c r="G658" s="136">
        <f t="shared" si="220"/>
        <v>0</v>
      </c>
      <c r="H658" s="148">
        <f t="shared" ref="H658:H721" si="224">IF(A658&lt;&gt;"", IF(B658&lt;Max_tax_free_term, IF(AND(C658=1, B658&lt;Max_tax_free_term), Annual_tax_free_Wdwl, 0), 0)+H657-I657, "")</f>
        <v>0</v>
      </c>
      <c r="I658" s="148">
        <f t="shared" si="209"/>
        <v>0</v>
      </c>
      <c r="J658" s="148">
        <f t="shared" ca="1" si="221"/>
        <v>0</v>
      </c>
      <c r="K658" s="148">
        <f t="shared" ca="1" si="210"/>
        <v>0</v>
      </c>
      <c r="L658" s="148">
        <f t="shared" si="211"/>
        <v>0</v>
      </c>
      <c r="M658" s="148">
        <f t="shared" si="222"/>
        <v>0</v>
      </c>
      <c r="N658" s="148">
        <f t="shared" ref="N658:N721" si="225">IF(A658="", "", AE658)</f>
        <v>0</v>
      </c>
      <c r="O658" s="148"/>
      <c r="P658" s="148"/>
      <c r="Q658" s="148">
        <f t="shared" si="212"/>
        <v>0</v>
      </c>
      <c r="R658" s="148">
        <f t="shared" si="213"/>
        <v>0</v>
      </c>
      <c r="S658" s="137" t="str">
        <f t="shared" si="223"/>
        <v>Y</v>
      </c>
      <c r="T658" s="275">
        <f t="shared" si="216"/>
        <v>0</v>
      </c>
      <c r="U658" s="275">
        <f t="shared" si="217"/>
        <v>0</v>
      </c>
      <c r="V658" s="275">
        <f t="shared" si="217"/>
        <v>0</v>
      </c>
      <c r="W658" s="275">
        <f t="shared" si="217"/>
        <v>0</v>
      </c>
      <c r="X658" s="275">
        <f t="shared" si="217"/>
        <v>0</v>
      </c>
      <c r="Y658" s="275">
        <f t="shared" si="217"/>
        <v>0</v>
      </c>
      <c r="Z658" s="275">
        <f t="shared" si="217"/>
        <v>0</v>
      </c>
      <c r="AA658" s="275">
        <f t="shared" si="217"/>
        <v>0</v>
      </c>
      <c r="AB658" s="275">
        <f t="shared" si="217"/>
        <v>0</v>
      </c>
      <c r="AC658" s="275">
        <f t="shared" si="217"/>
        <v>0</v>
      </c>
      <c r="AD658" s="275">
        <f t="shared" si="217"/>
        <v>0</v>
      </c>
      <c r="AE658" s="276">
        <f t="shared" ref="AE658:AE721" si="226">SUMPRODUCT(T658:AD658,T$9:AD$9)/100/12</f>
        <v>0</v>
      </c>
    </row>
    <row r="659" spans="1:31">
      <c r="A659" s="133">
        <f t="shared" ref="A659:A722" si="227">IF(A658&lt;$D$11, A658+1, "")</f>
        <v>643</v>
      </c>
      <c r="B659" s="134">
        <f t="shared" ref="B659:B722" si="228">IF(A659&lt;&gt;"", IF(C659=1, B658+1, B658), "")</f>
        <v>53</v>
      </c>
      <c r="C659" s="134">
        <f t="shared" ref="C659:C722" si="229">IF(A659&lt;&gt;"", IF(C658=12, 1, C658+1), "")</f>
        <v>7</v>
      </c>
      <c r="D659" s="135">
        <f t="shared" ref="D659:D722" ca="1" si="230">IF(A659&lt;&gt;"", DATE(YEAR(D658), MONTH(D658)+1, DAY(D658)), "")</f>
        <v>65806</v>
      </c>
      <c r="E659" s="150">
        <f t="shared" si="218"/>
        <v>0</v>
      </c>
      <c r="F659" s="150" t="str">
        <f t="shared" si="219"/>
        <v>Y</v>
      </c>
      <c r="G659" s="136">
        <f t="shared" si="220"/>
        <v>0</v>
      </c>
      <c r="H659" s="148">
        <f t="shared" si="224"/>
        <v>0</v>
      </c>
      <c r="I659" s="148">
        <f t="shared" ref="I659:I722" si="231">IF(A659&lt;&gt;"", MIN(E659, H659, Q659), "")</f>
        <v>0</v>
      </c>
      <c r="J659" s="148">
        <f t="shared" ca="1" si="221"/>
        <v>0</v>
      </c>
      <c r="K659" s="148">
        <f t="shared" ref="K659:K722" ca="1" si="232">IF(A659="", "", $I$12^(A659/12)*J659)</f>
        <v>0</v>
      </c>
      <c r="L659" s="148">
        <f t="shared" ref="L659:L722" si="233">IF(A659="", "", R658)</f>
        <v>0</v>
      </c>
      <c r="M659" s="148">
        <f t="shared" si="222"/>
        <v>0</v>
      </c>
      <c r="N659" s="148">
        <f t="shared" si="225"/>
        <v>0</v>
      </c>
      <c r="O659" s="148"/>
      <c r="P659" s="148"/>
      <c r="Q659" s="148">
        <f t="shared" ref="Q659:Q722" si="234">IF(A659 = "", 0, MAX(M659 - (SUM(N659:P659)), 0))</f>
        <v>0</v>
      </c>
      <c r="R659" s="148">
        <f t="shared" ref="R659:R722" si="235">IF(A659="", "", MAX(Q659-E659, 0))</f>
        <v>0</v>
      </c>
      <c r="S659" s="137" t="str">
        <f t="shared" si="223"/>
        <v>Y</v>
      </c>
      <c r="T659" s="275">
        <f t="shared" si="216"/>
        <v>0</v>
      </c>
      <c r="U659" s="275">
        <f t="shared" si="217"/>
        <v>0</v>
      </c>
      <c r="V659" s="275">
        <f t="shared" si="217"/>
        <v>0</v>
      </c>
      <c r="W659" s="275">
        <f t="shared" si="217"/>
        <v>0</v>
      </c>
      <c r="X659" s="275">
        <f t="shared" si="217"/>
        <v>0</v>
      </c>
      <c r="Y659" s="275">
        <f t="shared" si="217"/>
        <v>0</v>
      </c>
      <c r="Z659" s="275">
        <f t="shared" si="217"/>
        <v>0</v>
      </c>
      <c r="AA659" s="275">
        <f t="shared" si="217"/>
        <v>0</v>
      </c>
      <c r="AB659" s="275">
        <f t="shared" si="217"/>
        <v>0</v>
      </c>
      <c r="AC659" s="275">
        <f t="shared" si="217"/>
        <v>0</v>
      </c>
      <c r="AD659" s="275">
        <f t="shared" si="217"/>
        <v>0</v>
      </c>
      <c r="AE659" s="276">
        <f t="shared" si="226"/>
        <v>0</v>
      </c>
    </row>
    <row r="660" spans="1:31">
      <c r="A660" s="133">
        <f t="shared" si="227"/>
        <v>644</v>
      </c>
      <c r="B660" s="134">
        <f t="shared" si="228"/>
        <v>53</v>
      </c>
      <c r="C660" s="134">
        <f t="shared" si="229"/>
        <v>8</v>
      </c>
      <c r="D660" s="135">
        <f t="shared" ca="1" si="230"/>
        <v>65837</v>
      </c>
      <c r="E660" s="150">
        <f t="shared" si="218"/>
        <v>0</v>
      </c>
      <c r="F660" s="150" t="str">
        <f t="shared" si="219"/>
        <v>Y</v>
      </c>
      <c r="G660" s="136">
        <f t="shared" si="220"/>
        <v>0</v>
      </c>
      <c r="H660" s="148">
        <f t="shared" si="224"/>
        <v>0</v>
      </c>
      <c r="I660" s="148">
        <f t="shared" si="231"/>
        <v>0</v>
      </c>
      <c r="J660" s="148">
        <f t="shared" ca="1" si="221"/>
        <v>0</v>
      </c>
      <c r="K660" s="148">
        <f t="shared" ca="1" si="232"/>
        <v>0</v>
      </c>
      <c r="L660" s="148">
        <f t="shared" si="233"/>
        <v>0</v>
      </c>
      <c r="M660" s="148">
        <f t="shared" si="222"/>
        <v>0</v>
      </c>
      <c r="N660" s="148">
        <f t="shared" si="225"/>
        <v>0</v>
      </c>
      <c r="O660" s="148"/>
      <c r="P660" s="148"/>
      <c r="Q660" s="148">
        <f t="shared" si="234"/>
        <v>0</v>
      </c>
      <c r="R660" s="148">
        <f t="shared" si="235"/>
        <v>0</v>
      </c>
      <c r="S660" s="137" t="str">
        <f t="shared" si="223"/>
        <v>Y</v>
      </c>
      <c r="T660" s="275">
        <f t="shared" si="216"/>
        <v>0</v>
      </c>
      <c r="U660" s="275">
        <f t="shared" si="217"/>
        <v>0</v>
      </c>
      <c r="V660" s="275">
        <f t="shared" si="217"/>
        <v>0</v>
      </c>
      <c r="W660" s="275">
        <f t="shared" si="217"/>
        <v>0</v>
      </c>
      <c r="X660" s="275">
        <f t="shared" si="217"/>
        <v>0</v>
      </c>
      <c r="Y660" s="275">
        <f t="shared" si="217"/>
        <v>0</v>
      </c>
      <c r="Z660" s="275">
        <f t="shared" si="217"/>
        <v>0</v>
      </c>
      <c r="AA660" s="275">
        <f t="shared" si="217"/>
        <v>0</v>
      </c>
      <c r="AB660" s="275">
        <f t="shared" si="217"/>
        <v>0</v>
      </c>
      <c r="AC660" s="275">
        <f t="shared" si="217"/>
        <v>0</v>
      </c>
      <c r="AD660" s="275">
        <f t="shared" si="217"/>
        <v>0</v>
      </c>
      <c r="AE660" s="276">
        <f t="shared" si="226"/>
        <v>0</v>
      </c>
    </row>
    <row r="661" spans="1:31">
      <c r="A661" s="133">
        <f t="shared" si="227"/>
        <v>645</v>
      </c>
      <c r="B661" s="134">
        <f t="shared" si="228"/>
        <v>53</v>
      </c>
      <c r="C661" s="134">
        <f t="shared" si="229"/>
        <v>9</v>
      </c>
      <c r="D661" s="135">
        <f t="shared" ca="1" si="230"/>
        <v>65867</v>
      </c>
      <c r="E661" s="150">
        <f t="shared" si="218"/>
        <v>0</v>
      </c>
      <c r="F661" s="150" t="str">
        <f t="shared" si="219"/>
        <v>Y</v>
      </c>
      <c r="G661" s="136">
        <f t="shared" si="220"/>
        <v>0</v>
      </c>
      <c r="H661" s="148">
        <f t="shared" si="224"/>
        <v>0</v>
      </c>
      <c r="I661" s="148">
        <f t="shared" si="231"/>
        <v>0</v>
      </c>
      <c r="J661" s="148">
        <f t="shared" ca="1" si="221"/>
        <v>0</v>
      </c>
      <c r="K661" s="148">
        <f t="shared" ca="1" si="232"/>
        <v>0</v>
      </c>
      <c r="L661" s="148">
        <f t="shared" si="233"/>
        <v>0</v>
      </c>
      <c r="M661" s="148">
        <f t="shared" si="222"/>
        <v>0</v>
      </c>
      <c r="N661" s="148">
        <f t="shared" si="225"/>
        <v>0</v>
      </c>
      <c r="O661" s="148"/>
      <c r="P661" s="148"/>
      <c r="Q661" s="148">
        <f t="shared" si="234"/>
        <v>0</v>
      </c>
      <c r="R661" s="148">
        <f t="shared" si="235"/>
        <v>0</v>
      </c>
      <c r="S661" s="137" t="str">
        <f t="shared" si="223"/>
        <v>Y</v>
      </c>
      <c r="T661" s="275">
        <f t="shared" si="216"/>
        <v>0</v>
      </c>
      <c r="U661" s="275">
        <f t="shared" si="217"/>
        <v>0</v>
      </c>
      <c r="V661" s="275">
        <f t="shared" si="217"/>
        <v>0</v>
      </c>
      <c r="W661" s="275">
        <f t="shared" si="217"/>
        <v>0</v>
      </c>
      <c r="X661" s="275">
        <f t="shared" si="217"/>
        <v>0</v>
      </c>
      <c r="Y661" s="275">
        <f t="shared" si="217"/>
        <v>0</v>
      </c>
      <c r="Z661" s="275">
        <f t="shared" si="217"/>
        <v>0</v>
      </c>
      <c r="AA661" s="275">
        <f t="shared" si="217"/>
        <v>0</v>
      </c>
      <c r="AB661" s="275">
        <f t="shared" si="217"/>
        <v>0</v>
      </c>
      <c r="AC661" s="275">
        <f t="shared" si="217"/>
        <v>0</v>
      </c>
      <c r="AD661" s="275">
        <f t="shared" si="217"/>
        <v>0</v>
      </c>
      <c r="AE661" s="276">
        <f t="shared" si="226"/>
        <v>0</v>
      </c>
    </row>
    <row r="662" spans="1:31">
      <c r="A662" s="133">
        <f t="shared" si="227"/>
        <v>646</v>
      </c>
      <c r="B662" s="134">
        <f t="shared" si="228"/>
        <v>53</v>
      </c>
      <c r="C662" s="134">
        <f t="shared" si="229"/>
        <v>10</v>
      </c>
      <c r="D662" s="135">
        <f t="shared" ca="1" si="230"/>
        <v>65898</v>
      </c>
      <c r="E662" s="150">
        <f t="shared" si="218"/>
        <v>0</v>
      </c>
      <c r="F662" s="150" t="str">
        <f t="shared" si="219"/>
        <v>Y</v>
      </c>
      <c r="G662" s="136">
        <f t="shared" si="220"/>
        <v>0</v>
      </c>
      <c r="H662" s="148">
        <f t="shared" si="224"/>
        <v>0</v>
      </c>
      <c r="I662" s="148">
        <f t="shared" si="231"/>
        <v>0</v>
      </c>
      <c r="J662" s="148">
        <f t="shared" ca="1" si="221"/>
        <v>0</v>
      </c>
      <c r="K662" s="148">
        <f t="shared" ca="1" si="232"/>
        <v>0</v>
      </c>
      <c r="L662" s="148">
        <f t="shared" si="233"/>
        <v>0</v>
      </c>
      <c r="M662" s="148">
        <f t="shared" si="222"/>
        <v>0</v>
      </c>
      <c r="N662" s="148">
        <f t="shared" si="225"/>
        <v>0</v>
      </c>
      <c r="O662" s="148"/>
      <c r="P662" s="148"/>
      <c r="Q662" s="148">
        <f t="shared" si="234"/>
        <v>0</v>
      </c>
      <c r="R662" s="148">
        <f t="shared" si="235"/>
        <v>0</v>
      </c>
      <c r="S662" s="137" t="str">
        <f t="shared" si="223"/>
        <v>Y</v>
      </c>
      <c r="T662" s="275">
        <f t="shared" si="216"/>
        <v>0</v>
      </c>
      <c r="U662" s="275">
        <f t="shared" si="217"/>
        <v>0</v>
      </c>
      <c r="V662" s="275">
        <f t="shared" si="217"/>
        <v>0</v>
      </c>
      <c r="W662" s="275">
        <f t="shared" si="217"/>
        <v>0</v>
      </c>
      <c r="X662" s="275">
        <f t="shared" si="217"/>
        <v>0</v>
      </c>
      <c r="Y662" s="275">
        <f t="shared" si="217"/>
        <v>0</v>
      </c>
      <c r="Z662" s="275">
        <f t="shared" si="217"/>
        <v>0</v>
      </c>
      <c r="AA662" s="275">
        <f t="shared" si="217"/>
        <v>0</v>
      </c>
      <c r="AB662" s="275">
        <f t="shared" si="217"/>
        <v>0</v>
      </c>
      <c r="AC662" s="275">
        <f t="shared" si="217"/>
        <v>0</v>
      </c>
      <c r="AD662" s="275">
        <f t="shared" si="217"/>
        <v>0</v>
      </c>
      <c r="AE662" s="276">
        <f t="shared" si="226"/>
        <v>0</v>
      </c>
    </row>
    <row r="663" spans="1:31">
      <c r="A663" s="133">
        <f t="shared" si="227"/>
        <v>647</v>
      </c>
      <c r="B663" s="134">
        <f t="shared" si="228"/>
        <v>53</v>
      </c>
      <c r="C663" s="134">
        <f t="shared" si="229"/>
        <v>11</v>
      </c>
      <c r="D663" s="135">
        <f t="shared" ca="1" si="230"/>
        <v>65928</v>
      </c>
      <c r="E663" s="150">
        <f t="shared" si="218"/>
        <v>0</v>
      </c>
      <c r="F663" s="150" t="str">
        <f t="shared" si="219"/>
        <v>Y</v>
      </c>
      <c r="G663" s="136">
        <f t="shared" si="220"/>
        <v>0</v>
      </c>
      <c r="H663" s="148">
        <f t="shared" si="224"/>
        <v>0</v>
      </c>
      <c r="I663" s="148">
        <f t="shared" si="231"/>
        <v>0</v>
      </c>
      <c r="J663" s="148">
        <f t="shared" ca="1" si="221"/>
        <v>0</v>
      </c>
      <c r="K663" s="148">
        <f t="shared" ca="1" si="232"/>
        <v>0</v>
      </c>
      <c r="L663" s="148">
        <f t="shared" si="233"/>
        <v>0</v>
      </c>
      <c r="M663" s="148">
        <f t="shared" si="222"/>
        <v>0</v>
      </c>
      <c r="N663" s="148">
        <f t="shared" si="225"/>
        <v>0</v>
      </c>
      <c r="O663" s="148"/>
      <c r="P663" s="148"/>
      <c r="Q663" s="148">
        <f t="shared" si="234"/>
        <v>0</v>
      </c>
      <c r="R663" s="148">
        <f t="shared" si="235"/>
        <v>0</v>
      </c>
      <c r="S663" s="137" t="str">
        <f t="shared" si="223"/>
        <v>Y</v>
      </c>
      <c r="T663" s="275">
        <f t="shared" si="216"/>
        <v>0</v>
      </c>
      <c r="U663" s="275">
        <f t="shared" si="217"/>
        <v>0</v>
      </c>
      <c r="V663" s="275">
        <f t="shared" si="217"/>
        <v>0</v>
      </c>
      <c r="W663" s="275">
        <f t="shared" si="217"/>
        <v>0</v>
      </c>
      <c r="X663" s="275">
        <f t="shared" si="217"/>
        <v>0</v>
      </c>
      <c r="Y663" s="275">
        <f t="shared" si="217"/>
        <v>0</v>
      </c>
      <c r="Z663" s="275">
        <f t="shared" si="217"/>
        <v>0</v>
      </c>
      <c r="AA663" s="275">
        <f t="shared" si="217"/>
        <v>0</v>
      </c>
      <c r="AB663" s="275">
        <f t="shared" si="217"/>
        <v>0</v>
      </c>
      <c r="AC663" s="275">
        <f t="shared" si="217"/>
        <v>0</v>
      </c>
      <c r="AD663" s="275">
        <f t="shared" si="217"/>
        <v>0</v>
      </c>
      <c r="AE663" s="276">
        <f t="shared" si="226"/>
        <v>0</v>
      </c>
    </row>
    <row r="664" spans="1:31">
      <c r="A664" s="133">
        <f t="shared" si="227"/>
        <v>648</v>
      </c>
      <c r="B664" s="134">
        <f t="shared" si="228"/>
        <v>53</v>
      </c>
      <c r="C664" s="134">
        <f t="shared" si="229"/>
        <v>12</v>
      </c>
      <c r="D664" s="135">
        <f t="shared" ca="1" si="230"/>
        <v>65959</v>
      </c>
      <c r="E664" s="150">
        <f t="shared" si="218"/>
        <v>0</v>
      </c>
      <c r="F664" s="150" t="str">
        <f t="shared" si="219"/>
        <v>Y</v>
      </c>
      <c r="G664" s="136">
        <f t="shared" si="220"/>
        <v>0</v>
      </c>
      <c r="H664" s="148">
        <f t="shared" si="224"/>
        <v>0</v>
      </c>
      <c r="I664" s="148">
        <f t="shared" si="231"/>
        <v>0</v>
      </c>
      <c r="J664" s="148">
        <f t="shared" ca="1" si="221"/>
        <v>0</v>
      </c>
      <c r="K664" s="148">
        <f t="shared" ca="1" si="232"/>
        <v>0</v>
      </c>
      <c r="L664" s="148">
        <f t="shared" si="233"/>
        <v>0</v>
      </c>
      <c r="M664" s="148">
        <f t="shared" si="222"/>
        <v>0</v>
      </c>
      <c r="N664" s="148">
        <f t="shared" si="225"/>
        <v>0</v>
      </c>
      <c r="O664" s="148"/>
      <c r="P664" s="148"/>
      <c r="Q664" s="148">
        <f t="shared" si="234"/>
        <v>0</v>
      </c>
      <c r="R664" s="148">
        <f t="shared" si="235"/>
        <v>0</v>
      </c>
      <c r="S664" s="137" t="str">
        <f t="shared" si="223"/>
        <v>Y</v>
      </c>
      <c r="T664" s="275">
        <f t="shared" si="216"/>
        <v>0</v>
      </c>
      <c r="U664" s="275">
        <f t="shared" si="217"/>
        <v>0</v>
      </c>
      <c r="V664" s="275">
        <f t="shared" si="217"/>
        <v>0</v>
      </c>
      <c r="W664" s="275">
        <f t="shared" si="217"/>
        <v>0</v>
      </c>
      <c r="X664" s="275">
        <f t="shared" si="217"/>
        <v>0</v>
      </c>
      <c r="Y664" s="275">
        <f t="shared" si="217"/>
        <v>0</v>
      </c>
      <c r="Z664" s="275">
        <f t="shared" si="217"/>
        <v>0</v>
      </c>
      <c r="AA664" s="275">
        <f t="shared" si="217"/>
        <v>0</v>
      </c>
      <c r="AB664" s="275">
        <f t="shared" si="217"/>
        <v>0</v>
      </c>
      <c r="AC664" s="275">
        <f t="shared" si="217"/>
        <v>0</v>
      </c>
      <c r="AD664" s="275">
        <f t="shared" si="217"/>
        <v>0</v>
      </c>
      <c r="AE664" s="276">
        <f t="shared" si="226"/>
        <v>0</v>
      </c>
    </row>
    <row r="665" spans="1:31">
      <c r="A665" s="133">
        <f t="shared" si="227"/>
        <v>649</v>
      </c>
      <c r="B665" s="134">
        <f t="shared" si="228"/>
        <v>54</v>
      </c>
      <c r="C665" s="134">
        <f t="shared" si="229"/>
        <v>1</v>
      </c>
      <c r="D665" s="135">
        <f t="shared" ca="1" si="230"/>
        <v>65990</v>
      </c>
      <c r="E665" s="150">
        <f t="shared" si="218"/>
        <v>0</v>
      </c>
      <c r="F665" s="150" t="str">
        <f t="shared" si="219"/>
        <v>Y</v>
      </c>
      <c r="G665" s="136">
        <f t="shared" si="220"/>
        <v>0</v>
      </c>
      <c r="H665" s="148">
        <f t="shared" si="224"/>
        <v>0</v>
      </c>
      <c r="I665" s="148">
        <f t="shared" si="231"/>
        <v>0</v>
      </c>
      <c r="J665" s="148">
        <f t="shared" ca="1" si="221"/>
        <v>0</v>
      </c>
      <c r="K665" s="148">
        <f t="shared" ca="1" si="232"/>
        <v>0</v>
      </c>
      <c r="L665" s="148">
        <f t="shared" si="233"/>
        <v>0</v>
      </c>
      <c r="M665" s="148">
        <f t="shared" si="222"/>
        <v>0</v>
      </c>
      <c r="N665" s="148">
        <f t="shared" si="225"/>
        <v>0</v>
      </c>
      <c r="O665" s="148"/>
      <c r="P665" s="148"/>
      <c r="Q665" s="148">
        <f t="shared" si="234"/>
        <v>0</v>
      </c>
      <c r="R665" s="148">
        <f t="shared" si="235"/>
        <v>0</v>
      </c>
      <c r="S665" s="137" t="str">
        <f t="shared" si="223"/>
        <v>Y</v>
      </c>
      <c r="T665" s="275">
        <f t="shared" si="216"/>
        <v>0</v>
      </c>
      <c r="U665" s="275">
        <f t="shared" si="217"/>
        <v>0</v>
      </c>
      <c r="V665" s="275">
        <f t="shared" si="217"/>
        <v>0</v>
      </c>
      <c r="W665" s="275">
        <f t="shared" si="217"/>
        <v>0</v>
      </c>
      <c r="X665" s="275">
        <f t="shared" si="217"/>
        <v>0</v>
      </c>
      <c r="Y665" s="275">
        <f t="shared" si="217"/>
        <v>0</v>
      </c>
      <c r="Z665" s="275">
        <f t="shared" si="217"/>
        <v>0</v>
      </c>
      <c r="AA665" s="275">
        <f t="shared" si="217"/>
        <v>0</v>
      </c>
      <c r="AB665" s="275">
        <f t="shared" si="217"/>
        <v>0</v>
      </c>
      <c r="AC665" s="275">
        <f t="shared" si="217"/>
        <v>0</v>
      </c>
      <c r="AD665" s="275">
        <f t="shared" si="217"/>
        <v>0</v>
      </c>
      <c r="AE665" s="276">
        <f t="shared" si="226"/>
        <v>0</v>
      </c>
    </row>
    <row r="666" spans="1:31">
      <c r="A666" s="133">
        <f t="shared" si="227"/>
        <v>650</v>
      </c>
      <c r="B666" s="134">
        <f t="shared" si="228"/>
        <v>54</v>
      </c>
      <c r="C666" s="134">
        <f t="shared" si="229"/>
        <v>2</v>
      </c>
      <c r="D666" s="135">
        <f t="shared" ca="1" si="230"/>
        <v>66020</v>
      </c>
      <c r="E666" s="150">
        <f t="shared" si="218"/>
        <v>0</v>
      </c>
      <c r="F666" s="150" t="str">
        <f t="shared" si="219"/>
        <v>Y</v>
      </c>
      <c r="G666" s="136">
        <f t="shared" si="220"/>
        <v>0</v>
      </c>
      <c r="H666" s="148">
        <f t="shared" si="224"/>
        <v>0</v>
      </c>
      <c r="I666" s="148">
        <f t="shared" si="231"/>
        <v>0</v>
      </c>
      <c r="J666" s="148">
        <f t="shared" ca="1" si="221"/>
        <v>0</v>
      </c>
      <c r="K666" s="148">
        <f t="shared" ca="1" si="232"/>
        <v>0</v>
      </c>
      <c r="L666" s="148">
        <f t="shared" si="233"/>
        <v>0</v>
      </c>
      <c r="M666" s="148">
        <f t="shared" si="222"/>
        <v>0</v>
      </c>
      <c r="N666" s="148">
        <f t="shared" si="225"/>
        <v>0</v>
      </c>
      <c r="O666" s="148"/>
      <c r="P666" s="148"/>
      <c r="Q666" s="148">
        <f t="shared" si="234"/>
        <v>0</v>
      </c>
      <c r="R666" s="148">
        <f t="shared" si="235"/>
        <v>0</v>
      </c>
      <c r="S666" s="137" t="str">
        <f t="shared" si="223"/>
        <v>Y</v>
      </c>
      <c r="T666" s="275">
        <f t="shared" si="216"/>
        <v>0</v>
      </c>
      <c r="U666" s="275">
        <f t="shared" si="217"/>
        <v>0</v>
      </c>
      <c r="V666" s="275">
        <f t="shared" si="217"/>
        <v>0</v>
      </c>
      <c r="W666" s="275">
        <f t="shared" si="217"/>
        <v>0</v>
      </c>
      <c r="X666" s="275">
        <f t="shared" si="217"/>
        <v>0</v>
      </c>
      <c r="Y666" s="275">
        <f t="shared" si="217"/>
        <v>0</v>
      </c>
      <c r="Z666" s="275">
        <f t="shared" si="217"/>
        <v>0</v>
      </c>
      <c r="AA666" s="275">
        <f t="shared" si="217"/>
        <v>0</v>
      </c>
      <c r="AB666" s="275">
        <f t="shared" si="217"/>
        <v>0</v>
      </c>
      <c r="AC666" s="275">
        <f t="shared" si="217"/>
        <v>0</v>
      </c>
      <c r="AD666" s="275">
        <f t="shared" si="217"/>
        <v>0</v>
      </c>
      <c r="AE666" s="276">
        <f t="shared" si="226"/>
        <v>0</v>
      </c>
    </row>
    <row r="667" spans="1:31">
      <c r="A667" s="133">
        <f t="shared" si="227"/>
        <v>651</v>
      </c>
      <c r="B667" s="134">
        <f t="shared" si="228"/>
        <v>54</v>
      </c>
      <c r="C667" s="134">
        <f t="shared" si="229"/>
        <v>3</v>
      </c>
      <c r="D667" s="135">
        <f t="shared" ca="1" si="230"/>
        <v>66051</v>
      </c>
      <c r="E667" s="150">
        <f t="shared" si="218"/>
        <v>0</v>
      </c>
      <c r="F667" s="150" t="str">
        <f t="shared" si="219"/>
        <v>Y</v>
      </c>
      <c r="G667" s="136">
        <f t="shared" si="220"/>
        <v>0</v>
      </c>
      <c r="H667" s="148">
        <f t="shared" si="224"/>
        <v>0</v>
      </c>
      <c r="I667" s="148">
        <f t="shared" si="231"/>
        <v>0</v>
      </c>
      <c r="J667" s="148">
        <f t="shared" ca="1" si="221"/>
        <v>0</v>
      </c>
      <c r="K667" s="148">
        <f t="shared" ca="1" si="232"/>
        <v>0</v>
      </c>
      <c r="L667" s="148">
        <f t="shared" si="233"/>
        <v>0</v>
      </c>
      <c r="M667" s="148">
        <f t="shared" si="222"/>
        <v>0</v>
      </c>
      <c r="N667" s="148">
        <f t="shared" si="225"/>
        <v>0</v>
      </c>
      <c r="O667" s="148"/>
      <c r="P667" s="148"/>
      <c r="Q667" s="148">
        <f t="shared" si="234"/>
        <v>0</v>
      </c>
      <c r="R667" s="148">
        <f t="shared" si="235"/>
        <v>0</v>
      </c>
      <c r="S667" s="137" t="str">
        <f t="shared" si="223"/>
        <v>Y</v>
      </c>
      <c r="T667" s="275">
        <f t="shared" si="216"/>
        <v>0</v>
      </c>
      <c r="U667" s="275">
        <f t="shared" si="217"/>
        <v>0</v>
      </c>
      <c r="V667" s="275">
        <f t="shared" si="217"/>
        <v>0</v>
      </c>
      <c r="W667" s="275">
        <f t="shared" si="217"/>
        <v>0</v>
      </c>
      <c r="X667" s="275">
        <f t="shared" si="217"/>
        <v>0</v>
      </c>
      <c r="Y667" s="275">
        <f t="shared" si="217"/>
        <v>0</v>
      </c>
      <c r="Z667" s="275">
        <f t="shared" si="217"/>
        <v>0</v>
      </c>
      <c r="AA667" s="275">
        <f t="shared" si="217"/>
        <v>0</v>
      </c>
      <c r="AB667" s="275">
        <f t="shared" si="217"/>
        <v>0</v>
      </c>
      <c r="AC667" s="275">
        <f t="shared" si="217"/>
        <v>0</v>
      </c>
      <c r="AD667" s="275">
        <f t="shared" si="217"/>
        <v>0</v>
      </c>
      <c r="AE667" s="276">
        <f t="shared" si="226"/>
        <v>0</v>
      </c>
    </row>
    <row r="668" spans="1:31">
      <c r="A668" s="133">
        <f t="shared" si="227"/>
        <v>652</v>
      </c>
      <c r="B668" s="134">
        <f t="shared" si="228"/>
        <v>54</v>
      </c>
      <c r="C668" s="134">
        <f t="shared" si="229"/>
        <v>4</v>
      </c>
      <c r="D668" s="135">
        <f t="shared" ca="1" si="230"/>
        <v>66081</v>
      </c>
      <c r="E668" s="150">
        <f t="shared" si="218"/>
        <v>0</v>
      </c>
      <c r="F668" s="150" t="str">
        <f t="shared" si="219"/>
        <v>Y</v>
      </c>
      <c r="G668" s="136">
        <f t="shared" si="220"/>
        <v>0</v>
      </c>
      <c r="H668" s="148">
        <f t="shared" si="224"/>
        <v>0</v>
      </c>
      <c r="I668" s="148">
        <f t="shared" si="231"/>
        <v>0</v>
      </c>
      <c r="J668" s="148">
        <f t="shared" ca="1" si="221"/>
        <v>0</v>
      </c>
      <c r="K668" s="148">
        <f t="shared" ca="1" si="232"/>
        <v>0</v>
      </c>
      <c r="L668" s="148">
        <f t="shared" si="233"/>
        <v>0</v>
      </c>
      <c r="M668" s="148">
        <f t="shared" si="222"/>
        <v>0</v>
      </c>
      <c r="N668" s="148">
        <f t="shared" si="225"/>
        <v>0</v>
      </c>
      <c r="O668" s="148"/>
      <c r="P668" s="148"/>
      <c r="Q668" s="148">
        <f t="shared" si="234"/>
        <v>0</v>
      </c>
      <c r="R668" s="148">
        <f t="shared" si="235"/>
        <v>0</v>
      </c>
      <c r="S668" s="137" t="str">
        <f t="shared" si="223"/>
        <v>Y</v>
      </c>
      <c r="T668" s="275">
        <f t="shared" si="216"/>
        <v>0</v>
      </c>
      <c r="U668" s="275">
        <f t="shared" si="217"/>
        <v>0</v>
      </c>
      <c r="V668" s="275">
        <f t="shared" si="217"/>
        <v>0</v>
      </c>
      <c r="W668" s="275">
        <f t="shared" si="217"/>
        <v>0</v>
      </c>
      <c r="X668" s="275">
        <f t="shared" si="217"/>
        <v>0</v>
      </c>
      <c r="Y668" s="275">
        <f t="shared" si="217"/>
        <v>0</v>
      </c>
      <c r="Z668" s="275">
        <f t="shared" si="217"/>
        <v>0</v>
      </c>
      <c r="AA668" s="275">
        <f t="shared" si="217"/>
        <v>0</v>
      </c>
      <c r="AB668" s="275">
        <f t="shared" si="217"/>
        <v>0</v>
      </c>
      <c r="AC668" s="275">
        <f t="shared" si="217"/>
        <v>0</v>
      </c>
      <c r="AD668" s="275">
        <f t="shared" si="217"/>
        <v>0</v>
      </c>
      <c r="AE668" s="276">
        <f t="shared" si="226"/>
        <v>0</v>
      </c>
    </row>
    <row r="669" spans="1:31">
      <c r="A669" s="133">
        <f t="shared" si="227"/>
        <v>653</v>
      </c>
      <c r="B669" s="134">
        <f t="shared" si="228"/>
        <v>54</v>
      </c>
      <c r="C669" s="134">
        <f t="shared" si="229"/>
        <v>5</v>
      </c>
      <c r="D669" s="135">
        <f t="shared" ca="1" si="230"/>
        <v>66112</v>
      </c>
      <c r="E669" s="150">
        <f t="shared" si="218"/>
        <v>0</v>
      </c>
      <c r="F669" s="150" t="str">
        <f t="shared" si="219"/>
        <v>Y</v>
      </c>
      <c r="G669" s="136">
        <f t="shared" si="220"/>
        <v>0</v>
      </c>
      <c r="H669" s="148">
        <f t="shared" si="224"/>
        <v>0</v>
      </c>
      <c r="I669" s="148">
        <f t="shared" si="231"/>
        <v>0</v>
      </c>
      <c r="J669" s="148">
        <f t="shared" ca="1" si="221"/>
        <v>0</v>
      </c>
      <c r="K669" s="148">
        <f t="shared" ca="1" si="232"/>
        <v>0</v>
      </c>
      <c r="L669" s="148">
        <f t="shared" si="233"/>
        <v>0</v>
      </c>
      <c r="M669" s="148">
        <f t="shared" si="222"/>
        <v>0</v>
      </c>
      <c r="N669" s="148">
        <f t="shared" si="225"/>
        <v>0</v>
      </c>
      <c r="O669" s="148"/>
      <c r="P669" s="148"/>
      <c r="Q669" s="148">
        <f t="shared" si="234"/>
        <v>0</v>
      </c>
      <c r="R669" s="148">
        <f t="shared" si="235"/>
        <v>0</v>
      </c>
      <c r="S669" s="137" t="str">
        <f t="shared" si="223"/>
        <v>Y</v>
      </c>
      <c r="T669" s="275">
        <f t="shared" si="216"/>
        <v>0</v>
      </c>
      <c r="U669" s="275">
        <f t="shared" si="217"/>
        <v>0</v>
      </c>
      <c r="V669" s="275">
        <f t="shared" si="217"/>
        <v>0</v>
      </c>
      <c r="W669" s="275">
        <f t="shared" si="217"/>
        <v>0</v>
      </c>
      <c r="X669" s="275">
        <f t="shared" si="217"/>
        <v>0</v>
      </c>
      <c r="Y669" s="275">
        <f t="shared" si="217"/>
        <v>0</v>
      </c>
      <c r="Z669" s="275">
        <f t="shared" si="217"/>
        <v>0</v>
      </c>
      <c r="AA669" s="275">
        <f t="shared" si="217"/>
        <v>0</v>
      </c>
      <c r="AB669" s="275">
        <f t="shared" si="217"/>
        <v>0</v>
      </c>
      <c r="AC669" s="275">
        <f t="shared" si="217"/>
        <v>0</v>
      </c>
      <c r="AD669" s="275">
        <f t="shared" si="217"/>
        <v>0</v>
      </c>
      <c r="AE669" s="276">
        <f t="shared" si="226"/>
        <v>0</v>
      </c>
    </row>
    <row r="670" spans="1:31">
      <c r="A670" s="133">
        <f t="shared" si="227"/>
        <v>654</v>
      </c>
      <c r="B670" s="134">
        <f t="shared" si="228"/>
        <v>54</v>
      </c>
      <c r="C670" s="134">
        <f t="shared" si="229"/>
        <v>6</v>
      </c>
      <c r="D670" s="135">
        <f t="shared" ca="1" si="230"/>
        <v>66143</v>
      </c>
      <c r="E670" s="150">
        <f t="shared" si="218"/>
        <v>0</v>
      </c>
      <c r="F670" s="150" t="str">
        <f t="shared" si="219"/>
        <v>Y</v>
      </c>
      <c r="G670" s="136">
        <f t="shared" si="220"/>
        <v>0</v>
      </c>
      <c r="H670" s="148">
        <f t="shared" si="224"/>
        <v>0</v>
      </c>
      <c r="I670" s="148">
        <f t="shared" si="231"/>
        <v>0</v>
      </c>
      <c r="J670" s="148">
        <f t="shared" ca="1" si="221"/>
        <v>0</v>
      </c>
      <c r="K670" s="148">
        <f t="shared" ca="1" si="232"/>
        <v>0</v>
      </c>
      <c r="L670" s="148">
        <f t="shared" si="233"/>
        <v>0</v>
      </c>
      <c r="M670" s="148">
        <f t="shared" si="222"/>
        <v>0</v>
      </c>
      <c r="N670" s="148">
        <f t="shared" si="225"/>
        <v>0</v>
      </c>
      <c r="O670" s="148"/>
      <c r="P670" s="148"/>
      <c r="Q670" s="148">
        <f t="shared" si="234"/>
        <v>0</v>
      </c>
      <c r="R670" s="148">
        <f t="shared" si="235"/>
        <v>0</v>
      </c>
      <c r="S670" s="137" t="str">
        <f t="shared" si="223"/>
        <v>Y</v>
      </c>
      <c r="T670" s="275">
        <f t="shared" si="216"/>
        <v>0</v>
      </c>
      <c r="U670" s="275">
        <f t="shared" si="217"/>
        <v>0</v>
      </c>
      <c r="V670" s="275">
        <f t="shared" si="217"/>
        <v>0</v>
      </c>
      <c r="W670" s="275">
        <f t="shared" si="217"/>
        <v>0</v>
      </c>
      <c r="X670" s="275">
        <f t="shared" si="217"/>
        <v>0</v>
      </c>
      <c r="Y670" s="275">
        <f t="shared" si="217"/>
        <v>0</v>
      </c>
      <c r="Z670" s="275">
        <f t="shared" si="217"/>
        <v>0</v>
      </c>
      <c r="AA670" s="275">
        <f t="shared" si="217"/>
        <v>0</v>
      </c>
      <c r="AB670" s="275">
        <f t="shared" si="217"/>
        <v>0</v>
      </c>
      <c r="AC670" s="275">
        <f t="shared" si="217"/>
        <v>0</v>
      </c>
      <c r="AD670" s="275">
        <f t="shared" si="217"/>
        <v>0</v>
      </c>
      <c r="AE670" s="276">
        <f t="shared" si="226"/>
        <v>0</v>
      </c>
    </row>
    <row r="671" spans="1:31">
      <c r="A671" s="133">
        <f t="shared" si="227"/>
        <v>655</v>
      </c>
      <c r="B671" s="134">
        <f t="shared" si="228"/>
        <v>54</v>
      </c>
      <c r="C671" s="134">
        <f t="shared" si="229"/>
        <v>7</v>
      </c>
      <c r="D671" s="135">
        <f t="shared" ca="1" si="230"/>
        <v>66171</v>
      </c>
      <c r="E671" s="150">
        <f t="shared" si="218"/>
        <v>0</v>
      </c>
      <c r="F671" s="150" t="str">
        <f t="shared" si="219"/>
        <v>Y</v>
      </c>
      <c r="G671" s="136">
        <f t="shared" si="220"/>
        <v>0</v>
      </c>
      <c r="H671" s="148">
        <f t="shared" si="224"/>
        <v>0</v>
      </c>
      <c r="I671" s="148">
        <f t="shared" si="231"/>
        <v>0</v>
      </c>
      <c r="J671" s="148">
        <f t="shared" ca="1" si="221"/>
        <v>0</v>
      </c>
      <c r="K671" s="148">
        <f t="shared" ca="1" si="232"/>
        <v>0</v>
      </c>
      <c r="L671" s="148">
        <f t="shared" si="233"/>
        <v>0</v>
      </c>
      <c r="M671" s="148">
        <f t="shared" si="222"/>
        <v>0</v>
      </c>
      <c r="N671" s="148">
        <f t="shared" si="225"/>
        <v>0</v>
      </c>
      <c r="O671" s="148"/>
      <c r="P671" s="148"/>
      <c r="Q671" s="148">
        <f t="shared" si="234"/>
        <v>0</v>
      </c>
      <c r="R671" s="148">
        <f t="shared" si="235"/>
        <v>0</v>
      </c>
      <c r="S671" s="137" t="str">
        <f t="shared" si="223"/>
        <v>Y</v>
      </c>
      <c r="T671" s="275">
        <f t="shared" si="216"/>
        <v>0</v>
      </c>
      <c r="U671" s="275">
        <f t="shared" si="217"/>
        <v>0</v>
      </c>
      <c r="V671" s="275">
        <f t="shared" si="217"/>
        <v>0</v>
      </c>
      <c r="W671" s="275">
        <f t="shared" si="217"/>
        <v>0</v>
      </c>
      <c r="X671" s="275">
        <f t="shared" si="217"/>
        <v>0</v>
      </c>
      <c r="Y671" s="275">
        <f t="shared" si="217"/>
        <v>0</v>
      </c>
      <c r="Z671" s="275">
        <f t="shared" si="217"/>
        <v>0</v>
      </c>
      <c r="AA671" s="275">
        <f t="shared" si="217"/>
        <v>0</v>
      </c>
      <c r="AB671" s="275">
        <f t="shared" si="217"/>
        <v>0</v>
      </c>
      <c r="AC671" s="275">
        <f t="shared" si="217"/>
        <v>0</v>
      </c>
      <c r="AD671" s="275">
        <f t="shared" si="217"/>
        <v>0</v>
      </c>
      <c r="AE671" s="276">
        <f t="shared" si="226"/>
        <v>0</v>
      </c>
    </row>
    <row r="672" spans="1:31">
      <c r="A672" s="133">
        <f t="shared" si="227"/>
        <v>656</v>
      </c>
      <c r="B672" s="134">
        <f t="shared" si="228"/>
        <v>54</v>
      </c>
      <c r="C672" s="134">
        <f t="shared" si="229"/>
        <v>8</v>
      </c>
      <c r="D672" s="135">
        <f t="shared" ca="1" si="230"/>
        <v>66202</v>
      </c>
      <c r="E672" s="150">
        <f t="shared" si="218"/>
        <v>0</v>
      </c>
      <c r="F672" s="150" t="str">
        <f t="shared" si="219"/>
        <v>Y</v>
      </c>
      <c r="G672" s="136">
        <f t="shared" si="220"/>
        <v>0</v>
      </c>
      <c r="H672" s="148">
        <f t="shared" si="224"/>
        <v>0</v>
      </c>
      <c r="I672" s="148">
        <f t="shared" si="231"/>
        <v>0</v>
      </c>
      <c r="J672" s="148">
        <f t="shared" ca="1" si="221"/>
        <v>0</v>
      </c>
      <c r="K672" s="148">
        <f t="shared" ca="1" si="232"/>
        <v>0</v>
      </c>
      <c r="L672" s="148">
        <f t="shared" si="233"/>
        <v>0</v>
      </c>
      <c r="M672" s="148">
        <f t="shared" si="222"/>
        <v>0</v>
      </c>
      <c r="N672" s="148">
        <f t="shared" si="225"/>
        <v>0</v>
      </c>
      <c r="O672" s="148"/>
      <c r="P672" s="148"/>
      <c r="Q672" s="148">
        <f t="shared" si="234"/>
        <v>0</v>
      </c>
      <c r="R672" s="148">
        <f t="shared" si="235"/>
        <v>0</v>
      </c>
      <c r="S672" s="137" t="str">
        <f t="shared" si="223"/>
        <v>Y</v>
      </c>
      <c r="T672" s="275">
        <f t="shared" si="216"/>
        <v>0</v>
      </c>
      <c r="U672" s="275">
        <f t="shared" si="217"/>
        <v>0</v>
      </c>
      <c r="V672" s="275">
        <f t="shared" si="217"/>
        <v>0</v>
      </c>
      <c r="W672" s="275">
        <f t="shared" si="217"/>
        <v>0</v>
      </c>
      <c r="X672" s="275">
        <f t="shared" si="217"/>
        <v>0</v>
      </c>
      <c r="Y672" s="275">
        <f t="shared" si="217"/>
        <v>0</v>
      </c>
      <c r="Z672" s="275">
        <f t="shared" si="217"/>
        <v>0</v>
      </c>
      <c r="AA672" s="275">
        <f t="shared" si="217"/>
        <v>0</v>
      </c>
      <c r="AB672" s="275">
        <f t="shared" si="217"/>
        <v>0</v>
      </c>
      <c r="AC672" s="275">
        <f t="shared" si="217"/>
        <v>0</v>
      </c>
      <c r="AD672" s="275">
        <f t="shared" si="217"/>
        <v>0</v>
      </c>
      <c r="AE672" s="276">
        <f t="shared" si="226"/>
        <v>0</v>
      </c>
    </row>
    <row r="673" spans="1:31">
      <c r="A673" s="133">
        <f t="shared" si="227"/>
        <v>657</v>
      </c>
      <c r="B673" s="134">
        <f t="shared" si="228"/>
        <v>54</v>
      </c>
      <c r="C673" s="134">
        <f t="shared" si="229"/>
        <v>9</v>
      </c>
      <c r="D673" s="135">
        <f t="shared" ca="1" si="230"/>
        <v>66232</v>
      </c>
      <c r="E673" s="150">
        <f t="shared" si="218"/>
        <v>0</v>
      </c>
      <c r="F673" s="150" t="str">
        <f t="shared" si="219"/>
        <v>Y</v>
      </c>
      <c r="G673" s="136">
        <f t="shared" si="220"/>
        <v>0</v>
      </c>
      <c r="H673" s="148">
        <f t="shared" si="224"/>
        <v>0</v>
      </c>
      <c r="I673" s="148">
        <f t="shared" si="231"/>
        <v>0</v>
      </c>
      <c r="J673" s="148">
        <f t="shared" ca="1" si="221"/>
        <v>0</v>
      </c>
      <c r="K673" s="148">
        <f t="shared" ca="1" si="232"/>
        <v>0</v>
      </c>
      <c r="L673" s="148">
        <f t="shared" si="233"/>
        <v>0</v>
      </c>
      <c r="M673" s="148">
        <f t="shared" si="222"/>
        <v>0</v>
      </c>
      <c r="N673" s="148">
        <f t="shared" si="225"/>
        <v>0</v>
      </c>
      <c r="O673" s="148"/>
      <c r="P673" s="148"/>
      <c r="Q673" s="148">
        <f t="shared" si="234"/>
        <v>0</v>
      </c>
      <c r="R673" s="148">
        <f t="shared" si="235"/>
        <v>0</v>
      </c>
      <c r="S673" s="137" t="str">
        <f t="shared" si="223"/>
        <v>Y</v>
      </c>
      <c r="T673" s="275">
        <f t="shared" si="216"/>
        <v>0</v>
      </c>
      <c r="U673" s="275">
        <f t="shared" si="217"/>
        <v>0</v>
      </c>
      <c r="V673" s="275">
        <f t="shared" si="217"/>
        <v>0</v>
      </c>
      <c r="W673" s="275">
        <f t="shared" si="217"/>
        <v>0</v>
      </c>
      <c r="X673" s="275">
        <f t="shared" si="217"/>
        <v>0</v>
      </c>
      <c r="Y673" s="275">
        <f t="shared" si="217"/>
        <v>0</v>
      </c>
      <c r="Z673" s="275">
        <f t="shared" si="217"/>
        <v>0</v>
      </c>
      <c r="AA673" s="275">
        <f t="shared" si="217"/>
        <v>0</v>
      </c>
      <c r="AB673" s="275">
        <f t="shared" si="217"/>
        <v>0</v>
      </c>
      <c r="AC673" s="275">
        <f t="shared" si="217"/>
        <v>0</v>
      </c>
      <c r="AD673" s="275">
        <f t="shared" si="217"/>
        <v>0</v>
      </c>
      <c r="AE673" s="276">
        <f t="shared" si="226"/>
        <v>0</v>
      </c>
    </row>
    <row r="674" spans="1:31">
      <c r="A674" s="133">
        <f t="shared" si="227"/>
        <v>658</v>
      </c>
      <c r="B674" s="134">
        <f t="shared" si="228"/>
        <v>54</v>
      </c>
      <c r="C674" s="134">
        <f t="shared" si="229"/>
        <v>10</v>
      </c>
      <c r="D674" s="135">
        <f t="shared" ca="1" si="230"/>
        <v>66263</v>
      </c>
      <c r="E674" s="150">
        <f t="shared" si="218"/>
        <v>0</v>
      </c>
      <c r="F674" s="150" t="str">
        <f t="shared" si="219"/>
        <v>Y</v>
      </c>
      <c r="G674" s="136">
        <f t="shared" si="220"/>
        <v>0</v>
      </c>
      <c r="H674" s="148">
        <f t="shared" si="224"/>
        <v>0</v>
      </c>
      <c r="I674" s="148">
        <f t="shared" si="231"/>
        <v>0</v>
      </c>
      <c r="J674" s="148">
        <f t="shared" ca="1" si="221"/>
        <v>0</v>
      </c>
      <c r="K674" s="148">
        <f t="shared" ca="1" si="232"/>
        <v>0</v>
      </c>
      <c r="L674" s="148">
        <f t="shared" si="233"/>
        <v>0</v>
      </c>
      <c r="M674" s="148">
        <f t="shared" si="222"/>
        <v>0</v>
      </c>
      <c r="N674" s="148">
        <f t="shared" si="225"/>
        <v>0</v>
      </c>
      <c r="O674" s="148"/>
      <c r="P674" s="148"/>
      <c r="Q674" s="148">
        <f t="shared" si="234"/>
        <v>0</v>
      </c>
      <c r="R674" s="148">
        <f t="shared" si="235"/>
        <v>0</v>
      </c>
      <c r="S674" s="137" t="str">
        <f t="shared" si="223"/>
        <v>Y</v>
      </c>
      <c r="T674" s="275">
        <f t="shared" si="216"/>
        <v>0</v>
      </c>
      <c r="U674" s="275">
        <f t="shared" si="217"/>
        <v>0</v>
      </c>
      <c r="V674" s="275">
        <f t="shared" si="217"/>
        <v>0</v>
      </c>
      <c r="W674" s="275">
        <f t="shared" si="217"/>
        <v>0</v>
      </c>
      <c r="X674" s="275">
        <f t="shared" si="217"/>
        <v>0</v>
      </c>
      <c r="Y674" s="275">
        <f t="shared" si="217"/>
        <v>0</v>
      </c>
      <c r="Z674" s="275">
        <f t="shared" si="217"/>
        <v>0</v>
      </c>
      <c r="AA674" s="275">
        <f t="shared" si="217"/>
        <v>0</v>
      </c>
      <c r="AB674" s="275">
        <f t="shared" si="217"/>
        <v>0</v>
      </c>
      <c r="AC674" s="275">
        <f t="shared" si="217"/>
        <v>0</v>
      </c>
      <c r="AD674" s="275">
        <f t="shared" si="217"/>
        <v>0</v>
      </c>
      <c r="AE674" s="276">
        <f t="shared" si="226"/>
        <v>0</v>
      </c>
    </row>
    <row r="675" spans="1:31">
      <c r="A675" s="133">
        <f t="shared" si="227"/>
        <v>659</v>
      </c>
      <c r="B675" s="134">
        <f t="shared" si="228"/>
        <v>54</v>
      </c>
      <c r="C675" s="134">
        <f t="shared" si="229"/>
        <v>11</v>
      </c>
      <c r="D675" s="135">
        <f t="shared" ca="1" si="230"/>
        <v>66293</v>
      </c>
      <c r="E675" s="150">
        <f t="shared" si="218"/>
        <v>0</v>
      </c>
      <c r="F675" s="150" t="str">
        <f t="shared" si="219"/>
        <v>Y</v>
      </c>
      <c r="G675" s="136">
        <f t="shared" si="220"/>
        <v>0</v>
      </c>
      <c r="H675" s="148">
        <f t="shared" si="224"/>
        <v>0</v>
      </c>
      <c r="I675" s="148">
        <f t="shared" si="231"/>
        <v>0</v>
      </c>
      <c r="J675" s="148">
        <f t="shared" ca="1" si="221"/>
        <v>0</v>
      </c>
      <c r="K675" s="148">
        <f t="shared" ca="1" si="232"/>
        <v>0</v>
      </c>
      <c r="L675" s="148">
        <f t="shared" si="233"/>
        <v>0</v>
      </c>
      <c r="M675" s="148">
        <f t="shared" si="222"/>
        <v>0</v>
      </c>
      <c r="N675" s="148">
        <f t="shared" si="225"/>
        <v>0</v>
      </c>
      <c r="O675" s="148"/>
      <c r="P675" s="148"/>
      <c r="Q675" s="148">
        <f t="shared" si="234"/>
        <v>0</v>
      </c>
      <c r="R675" s="148">
        <f t="shared" si="235"/>
        <v>0</v>
      </c>
      <c r="S675" s="137" t="str">
        <f t="shared" si="223"/>
        <v>Y</v>
      </c>
      <c r="T675" s="275">
        <f t="shared" si="216"/>
        <v>0</v>
      </c>
      <c r="U675" s="275">
        <f t="shared" si="217"/>
        <v>0</v>
      </c>
      <c r="V675" s="275">
        <f t="shared" si="217"/>
        <v>0</v>
      </c>
      <c r="W675" s="275">
        <f t="shared" si="217"/>
        <v>0</v>
      </c>
      <c r="X675" s="275">
        <f t="shared" si="217"/>
        <v>0</v>
      </c>
      <c r="Y675" s="275">
        <f t="shared" si="217"/>
        <v>0</v>
      </c>
      <c r="Z675" s="275">
        <f t="shared" si="217"/>
        <v>0</v>
      </c>
      <c r="AA675" s="275">
        <f t="shared" si="217"/>
        <v>0</v>
      </c>
      <c r="AB675" s="275">
        <f t="shared" si="217"/>
        <v>0</v>
      </c>
      <c r="AC675" s="275">
        <f t="shared" si="217"/>
        <v>0</v>
      </c>
      <c r="AD675" s="275">
        <f t="shared" si="217"/>
        <v>0</v>
      </c>
      <c r="AE675" s="276">
        <f t="shared" si="226"/>
        <v>0</v>
      </c>
    </row>
    <row r="676" spans="1:31">
      <c r="A676" s="133">
        <f t="shared" si="227"/>
        <v>660</v>
      </c>
      <c r="B676" s="134">
        <f t="shared" si="228"/>
        <v>54</v>
      </c>
      <c r="C676" s="134">
        <f t="shared" si="229"/>
        <v>12</v>
      </c>
      <c r="D676" s="135">
        <f t="shared" ca="1" si="230"/>
        <v>66324</v>
      </c>
      <c r="E676" s="150">
        <f t="shared" si="218"/>
        <v>0</v>
      </c>
      <c r="F676" s="150" t="str">
        <f t="shared" si="219"/>
        <v>Y</v>
      </c>
      <c r="G676" s="136">
        <f t="shared" si="220"/>
        <v>0</v>
      </c>
      <c r="H676" s="148">
        <f t="shared" si="224"/>
        <v>0</v>
      </c>
      <c r="I676" s="148">
        <f t="shared" si="231"/>
        <v>0</v>
      </c>
      <c r="J676" s="148">
        <f t="shared" ca="1" si="221"/>
        <v>0</v>
      </c>
      <c r="K676" s="148">
        <f t="shared" ca="1" si="232"/>
        <v>0</v>
      </c>
      <c r="L676" s="148">
        <f t="shared" si="233"/>
        <v>0</v>
      </c>
      <c r="M676" s="148">
        <f t="shared" si="222"/>
        <v>0</v>
      </c>
      <c r="N676" s="148">
        <f t="shared" si="225"/>
        <v>0</v>
      </c>
      <c r="O676" s="148"/>
      <c r="P676" s="148"/>
      <c r="Q676" s="148">
        <f t="shared" si="234"/>
        <v>0</v>
      </c>
      <c r="R676" s="148">
        <f t="shared" si="235"/>
        <v>0</v>
      </c>
      <c r="S676" s="137" t="str">
        <f t="shared" si="223"/>
        <v>Y</v>
      </c>
      <c r="T676" s="275">
        <f t="shared" si="216"/>
        <v>0</v>
      </c>
      <c r="U676" s="275">
        <f t="shared" si="217"/>
        <v>0</v>
      </c>
      <c r="V676" s="275">
        <f t="shared" si="217"/>
        <v>0</v>
      </c>
      <c r="W676" s="275">
        <f t="shared" si="217"/>
        <v>0</v>
      </c>
      <c r="X676" s="275">
        <f t="shared" si="217"/>
        <v>0</v>
      </c>
      <c r="Y676" s="275">
        <f t="shared" si="217"/>
        <v>0</v>
      </c>
      <c r="Z676" s="275">
        <f t="shared" si="217"/>
        <v>0</v>
      </c>
      <c r="AA676" s="275">
        <f t="shared" si="217"/>
        <v>0</v>
      </c>
      <c r="AB676" s="275">
        <f t="shared" si="217"/>
        <v>0</v>
      </c>
      <c r="AC676" s="275">
        <f t="shared" si="217"/>
        <v>0</v>
      </c>
      <c r="AD676" s="275">
        <f t="shared" si="217"/>
        <v>0</v>
      </c>
      <c r="AE676" s="276">
        <f t="shared" si="226"/>
        <v>0</v>
      </c>
    </row>
    <row r="677" spans="1:31">
      <c r="A677" s="133">
        <f t="shared" si="227"/>
        <v>661</v>
      </c>
      <c r="B677" s="134">
        <f t="shared" si="228"/>
        <v>55</v>
      </c>
      <c r="C677" s="134">
        <f t="shared" si="229"/>
        <v>1</v>
      </c>
      <c r="D677" s="135">
        <f t="shared" ca="1" si="230"/>
        <v>66355</v>
      </c>
      <c r="E677" s="150">
        <f t="shared" si="218"/>
        <v>0</v>
      </c>
      <c r="F677" s="150" t="str">
        <f t="shared" si="219"/>
        <v>Y</v>
      </c>
      <c r="G677" s="136">
        <f t="shared" si="220"/>
        <v>0</v>
      </c>
      <c r="H677" s="148">
        <f t="shared" si="224"/>
        <v>0</v>
      </c>
      <c r="I677" s="148">
        <f t="shared" si="231"/>
        <v>0</v>
      </c>
      <c r="J677" s="148">
        <f t="shared" ca="1" si="221"/>
        <v>0</v>
      </c>
      <c r="K677" s="148">
        <f t="shared" ca="1" si="232"/>
        <v>0</v>
      </c>
      <c r="L677" s="148">
        <f t="shared" si="233"/>
        <v>0</v>
      </c>
      <c r="M677" s="148">
        <f t="shared" si="222"/>
        <v>0</v>
      </c>
      <c r="N677" s="148">
        <f t="shared" si="225"/>
        <v>0</v>
      </c>
      <c r="O677" s="148"/>
      <c r="P677" s="148"/>
      <c r="Q677" s="148">
        <f t="shared" si="234"/>
        <v>0</v>
      </c>
      <c r="R677" s="148">
        <f t="shared" si="235"/>
        <v>0</v>
      </c>
      <c r="S677" s="137" t="str">
        <f t="shared" si="223"/>
        <v>Y</v>
      </c>
      <c r="T677" s="275">
        <f t="shared" si="216"/>
        <v>0</v>
      </c>
      <c r="U677" s="275">
        <f t="shared" si="217"/>
        <v>0</v>
      </c>
      <c r="V677" s="275">
        <f t="shared" si="217"/>
        <v>0</v>
      </c>
      <c r="W677" s="275">
        <f t="shared" si="217"/>
        <v>0</v>
      </c>
      <c r="X677" s="275">
        <f t="shared" si="217"/>
        <v>0</v>
      </c>
      <c r="Y677" s="275">
        <f t="shared" si="217"/>
        <v>0</v>
      </c>
      <c r="Z677" s="275">
        <f t="shared" si="217"/>
        <v>0</v>
      </c>
      <c r="AA677" s="275">
        <f t="shared" si="217"/>
        <v>0</v>
      </c>
      <c r="AB677" s="275">
        <f t="shared" si="217"/>
        <v>0</v>
      </c>
      <c r="AC677" s="275">
        <f t="shared" si="217"/>
        <v>0</v>
      </c>
      <c r="AD677" s="275">
        <f t="shared" si="217"/>
        <v>0</v>
      </c>
      <c r="AE677" s="276">
        <f t="shared" si="226"/>
        <v>0</v>
      </c>
    </row>
    <row r="678" spans="1:31">
      <c r="A678" s="133">
        <f t="shared" si="227"/>
        <v>662</v>
      </c>
      <c r="B678" s="134">
        <f t="shared" si="228"/>
        <v>55</v>
      </c>
      <c r="C678" s="134">
        <f t="shared" si="229"/>
        <v>2</v>
      </c>
      <c r="D678" s="135">
        <f t="shared" ca="1" si="230"/>
        <v>66385</v>
      </c>
      <c r="E678" s="150">
        <f t="shared" si="218"/>
        <v>0</v>
      </c>
      <c r="F678" s="150" t="str">
        <f t="shared" si="219"/>
        <v>Y</v>
      </c>
      <c r="G678" s="136">
        <f t="shared" si="220"/>
        <v>0</v>
      </c>
      <c r="H678" s="148">
        <f t="shared" si="224"/>
        <v>0</v>
      </c>
      <c r="I678" s="148">
        <f t="shared" si="231"/>
        <v>0</v>
      </c>
      <c r="J678" s="148">
        <f t="shared" ca="1" si="221"/>
        <v>0</v>
      </c>
      <c r="K678" s="148">
        <f t="shared" ca="1" si="232"/>
        <v>0</v>
      </c>
      <c r="L678" s="148">
        <f t="shared" si="233"/>
        <v>0</v>
      </c>
      <c r="M678" s="148">
        <f t="shared" si="222"/>
        <v>0</v>
      </c>
      <c r="N678" s="148">
        <f t="shared" si="225"/>
        <v>0</v>
      </c>
      <c r="O678" s="148"/>
      <c r="P678" s="148"/>
      <c r="Q678" s="148">
        <f t="shared" si="234"/>
        <v>0</v>
      </c>
      <c r="R678" s="148">
        <f t="shared" si="235"/>
        <v>0</v>
      </c>
      <c r="S678" s="137" t="str">
        <f t="shared" si="223"/>
        <v>Y</v>
      </c>
      <c r="T678" s="275">
        <f t="shared" si="216"/>
        <v>0</v>
      </c>
      <c r="U678" s="275">
        <f t="shared" si="217"/>
        <v>0</v>
      </c>
      <c r="V678" s="275">
        <f t="shared" si="217"/>
        <v>0</v>
      </c>
      <c r="W678" s="275">
        <f t="shared" si="217"/>
        <v>0</v>
      </c>
      <c r="X678" s="275">
        <f t="shared" si="217"/>
        <v>0</v>
      </c>
      <c r="Y678" s="275">
        <f t="shared" si="217"/>
        <v>0</v>
      </c>
      <c r="Z678" s="275">
        <f t="shared" si="217"/>
        <v>0</v>
      </c>
      <c r="AA678" s="275">
        <f t="shared" si="217"/>
        <v>0</v>
      </c>
      <c r="AB678" s="275">
        <f t="shared" si="217"/>
        <v>0</v>
      </c>
      <c r="AC678" s="275">
        <f t="shared" si="217"/>
        <v>0</v>
      </c>
      <c r="AD678" s="275">
        <f t="shared" si="217"/>
        <v>0</v>
      </c>
      <c r="AE678" s="276">
        <f t="shared" si="226"/>
        <v>0</v>
      </c>
    </row>
    <row r="679" spans="1:31">
      <c r="A679" s="133">
        <f t="shared" si="227"/>
        <v>663</v>
      </c>
      <c r="B679" s="134">
        <f t="shared" si="228"/>
        <v>55</v>
      </c>
      <c r="C679" s="134">
        <f t="shared" si="229"/>
        <v>3</v>
      </c>
      <c r="D679" s="135">
        <f t="shared" ca="1" si="230"/>
        <v>66416</v>
      </c>
      <c r="E679" s="150">
        <f t="shared" si="218"/>
        <v>0</v>
      </c>
      <c r="F679" s="150" t="str">
        <f t="shared" si="219"/>
        <v>Y</v>
      </c>
      <c r="G679" s="136">
        <f t="shared" si="220"/>
        <v>0</v>
      </c>
      <c r="H679" s="148">
        <f t="shared" si="224"/>
        <v>0</v>
      </c>
      <c r="I679" s="148">
        <f t="shared" si="231"/>
        <v>0</v>
      </c>
      <c r="J679" s="148">
        <f t="shared" ca="1" si="221"/>
        <v>0</v>
      </c>
      <c r="K679" s="148">
        <f t="shared" ca="1" si="232"/>
        <v>0</v>
      </c>
      <c r="L679" s="148">
        <f t="shared" si="233"/>
        <v>0</v>
      </c>
      <c r="M679" s="148">
        <f t="shared" si="222"/>
        <v>0</v>
      </c>
      <c r="N679" s="148">
        <f t="shared" si="225"/>
        <v>0</v>
      </c>
      <c r="O679" s="148"/>
      <c r="P679" s="148"/>
      <c r="Q679" s="148">
        <f t="shared" si="234"/>
        <v>0</v>
      </c>
      <c r="R679" s="148">
        <f t="shared" si="235"/>
        <v>0</v>
      </c>
      <c r="S679" s="137" t="str">
        <f t="shared" si="223"/>
        <v>Y</v>
      </c>
      <c r="T679" s="275">
        <f t="shared" si="216"/>
        <v>0</v>
      </c>
      <c r="U679" s="275">
        <f t="shared" si="217"/>
        <v>0</v>
      </c>
      <c r="V679" s="275">
        <f t="shared" si="217"/>
        <v>0</v>
      </c>
      <c r="W679" s="275">
        <f t="shared" si="217"/>
        <v>0</v>
      </c>
      <c r="X679" s="275">
        <f t="shared" si="217"/>
        <v>0</v>
      </c>
      <c r="Y679" s="275">
        <f t="shared" si="217"/>
        <v>0</v>
      </c>
      <c r="Z679" s="275">
        <f t="shared" si="217"/>
        <v>0</v>
      </c>
      <c r="AA679" s="275">
        <f t="shared" si="217"/>
        <v>0</v>
      </c>
      <c r="AB679" s="275">
        <f t="shared" si="217"/>
        <v>0</v>
      </c>
      <c r="AC679" s="275">
        <f t="shared" si="217"/>
        <v>0</v>
      </c>
      <c r="AD679" s="275">
        <f t="shared" si="217"/>
        <v>0</v>
      </c>
      <c r="AE679" s="276">
        <f t="shared" si="226"/>
        <v>0</v>
      </c>
    </row>
    <row r="680" spans="1:31">
      <c r="A680" s="133">
        <f t="shared" si="227"/>
        <v>664</v>
      </c>
      <c r="B680" s="134">
        <f t="shared" si="228"/>
        <v>55</v>
      </c>
      <c r="C680" s="134">
        <f t="shared" si="229"/>
        <v>4</v>
      </c>
      <c r="D680" s="135">
        <f t="shared" ca="1" si="230"/>
        <v>66446</v>
      </c>
      <c r="E680" s="150">
        <f t="shared" si="218"/>
        <v>0</v>
      </c>
      <c r="F680" s="150" t="str">
        <f t="shared" si="219"/>
        <v>Y</v>
      </c>
      <c r="G680" s="136">
        <f t="shared" si="220"/>
        <v>0</v>
      </c>
      <c r="H680" s="148">
        <f t="shared" si="224"/>
        <v>0</v>
      </c>
      <c r="I680" s="148">
        <f t="shared" si="231"/>
        <v>0</v>
      </c>
      <c r="J680" s="148">
        <f t="shared" ca="1" si="221"/>
        <v>0</v>
      </c>
      <c r="K680" s="148">
        <f t="shared" ca="1" si="232"/>
        <v>0</v>
      </c>
      <c r="L680" s="148">
        <f t="shared" si="233"/>
        <v>0</v>
      </c>
      <c r="M680" s="148">
        <f t="shared" si="222"/>
        <v>0</v>
      </c>
      <c r="N680" s="148">
        <f t="shared" si="225"/>
        <v>0</v>
      </c>
      <c r="O680" s="148"/>
      <c r="P680" s="148"/>
      <c r="Q680" s="148">
        <f t="shared" si="234"/>
        <v>0</v>
      </c>
      <c r="R680" s="148">
        <f t="shared" si="235"/>
        <v>0</v>
      </c>
      <c r="S680" s="137" t="str">
        <f t="shared" si="223"/>
        <v>Y</v>
      </c>
      <c r="T680" s="275">
        <f t="shared" si="216"/>
        <v>0</v>
      </c>
      <c r="U680" s="275">
        <f t="shared" si="217"/>
        <v>0</v>
      </c>
      <c r="V680" s="275">
        <f t="shared" si="217"/>
        <v>0</v>
      </c>
      <c r="W680" s="275">
        <f t="shared" si="217"/>
        <v>0</v>
      </c>
      <c r="X680" s="275">
        <f t="shared" si="217"/>
        <v>0</v>
      </c>
      <c r="Y680" s="275">
        <f t="shared" si="217"/>
        <v>0</v>
      </c>
      <c r="Z680" s="275">
        <f t="shared" si="217"/>
        <v>0</v>
      </c>
      <c r="AA680" s="275">
        <f t="shared" si="217"/>
        <v>0</v>
      </c>
      <c r="AB680" s="275">
        <f t="shared" si="217"/>
        <v>0</v>
      </c>
      <c r="AC680" s="275">
        <f t="shared" si="217"/>
        <v>0</v>
      </c>
      <c r="AD680" s="275">
        <f t="shared" si="217"/>
        <v>0</v>
      </c>
      <c r="AE680" s="276">
        <f t="shared" si="226"/>
        <v>0</v>
      </c>
    </row>
    <row r="681" spans="1:31">
      <c r="A681" s="133">
        <f t="shared" si="227"/>
        <v>665</v>
      </c>
      <c r="B681" s="134">
        <f t="shared" si="228"/>
        <v>55</v>
      </c>
      <c r="C681" s="134">
        <f t="shared" si="229"/>
        <v>5</v>
      </c>
      <c r="D681" s="135">
        <f t="shared" ca="1" si="230"/>
        <v>66477</v>
      </c>
      <c r="E681" s="150">
        <f t="shared" si="218"/>
        <v>0</v>
      </c>
      <c r="F681" s="150" t="str">
        <f t="shared" si="219"/>
        <v>Y</v>
      </c>
      <c r="G681" s="136">
        <f t="shared" si="220"/>
        <v>0</v>
      </c>
      <c r="H681" s="148">
        <f t="shared" si="224"/>
        <v>0</v>
      </c>
      <c r="I681" s="148">
        <f t="shared" si="231"/>
        <v>0</v>
      </c>
      <c r="J681" s="148">
        <f t="shared" ca="1" si="221"/>
        <v>0</v>
      </c>
      <c r="K681" s="148">
        <f t="shared" ca="1" si="232"/>
        <v>0</v>
      </c>
      <c r="L681" s="148">
        <f t="shared" si="233"/>
        <v>0</v>
      </c>
      <c r="M681" s="148">
        <f t="shared" si="222"/>
        <v>0</v>
      </c>
      <c r="N681" s="148">
        <f t="shared" si="225"/>
        <v>0</v>
      </c>
      <c r="O681" s="148"/>
      <c r="P681" s="148"/>
      <c r="Q681" s="148">
        <f t="shared" si="234"/>
        <v>0</v>
      </c>
      <c r="R681" s="148">
        <f t="shared" si="235"/>
        <v>0</v>
      </c>
      <c r="S681" s="137" t="str">
        <f t="shared" si="223"/>
        <v>Y</v>
      </c>
      <c r="T681" s="275">
        <f t="shared" si="216"/>
        <v>0</v>
      </c>
      <c r="U681" s="275">
        <f t="shared" si="217"/>
        <v>0</v>
      </c>
      <c r="V681" s="275">
        <f t="shared" ref="U681:AD706" si="236">MAX(0,MIN(MAX(0,$M681),V$7)-V$6)</f>
        <v>0</v>
      </c>
      <c r="W681" s="275">
        <f t="shared" si="236"/>
        <v>0</v>
      </c>
      <c r="X681" s="275">
        <f t="shared" si="236"/>
        <v>0</v>
      </c>
      <c r="Y681" s="275">
        <f t="shared" si="236"/>
        <v>0</v>
      </c>
      <c r="Z681" s="275">
        <f t="shared" si="236"/>
        <v>0</v>
      </c>
      <c r="AA681" s="275">
        <f t="shared" si="236"/>
        <v>0</v>
      </c>
      <c r="AB681" s="275">
        <f t="shared" si="236"/>
        <v>0</v>
      </c>
      <c r="AC681" s="275">
        <f t="shared" si="236"/>
        <v>0</v>
      </c>
      <c r="AD681" s="275">
        <f t="shared" si="236"/>
        <v>0</v>
      </c>
      <c r="AE681" s="276">
        <f t="shared" si="226"/>
        <v>0</v>
      </c>
    </row>
    <row r="682" spans="1:31">
      <c r="A682" s="133">
        <f t="shared" si="227"/>
        <v>666</v>
      </c>
      <c r="B682" s="134">
        <f t="shared" si="228"/>
        <v>55</v>
      </c>
      <c r="C682" s="134">
        <f t="shared" si="229"/>
        <v>6</v>
      </c>
      <c r="D682" s="135">
        <f t="shared" ca="1" si="230"/>
        <v>66508</v>
      </c>
      <c r="E682" s="150">
        <f t="shared" si="218"/>
        <v>0</v>
      </c>
      <c r="F682" s="150" t="str">
        <f t="shared" si="219"/>
        <v>Y</v>
      </c>
      <c r="G682" s="136">
        <f t="shared" si="220"/>
        <v>0</v>
      </c>
      <c r="H682" s="148">
        <f t="shared" si="224"/>
        <v>0</v>
      </c>
      <c r="I682" s="148">
        <f t="shared" si="231"/>
        <v>0</v>
      </c>
      <c r="J682" s="148">
        <f t="shared" ca="1" si="221"/>
        <v>0</v>
      </c>
      <c r="K682" s="148">
        <f t="shared" ca="1" si="232"/>
        <v>0</v>
      </c>
      <c r="L682" s="148">
        <f t="shared" si="233"/>
        <v>0</v>
      </c>
      <c r="M682" s="148">
        <f t="shared" si="222"/>
        <v>0</v>
      </c>
      <c r="N682" s="148">
        <f t="shared" si="225"/>
        <v>0</v>
      </c>
      <c r="O682" s="148"/>
      <c r="P682" s="148"/>
      <c r="Q682" s="148">
        <f t="shared" si="234"/>
        <v>0</v>
      </c>
      <c r="R682" s="148">
        <f t="shared" si="235"/>
        <v>0</v>
      </c>
      <c r="S682" s="137" t="str">
        <f t="shared" si="223"/>
        <v>Y</v>
      </c>
      <c r="T682" s="275">
        <f t="shared" si="216"/>
        <v>0</v>
      </c>
      <c r="U682" s="275">
        <f t="shared" si="236"/>
        <v>0</v>
      </c>
      <c r="V682" s="275">
        <f t="shared" si="236"/>
        <v>0</v>
      </c>
      <c r="W682" s="275">
        <f t="shared" si="236"/>
        <v>0</v>
      </c>
      <c r="X682" s="275">
        <f t="shared" si="236"/>
        <v>0</v>
      </c>
      <c r="Y682" s="275">
        <f t="shared" si="236"/>
        <v>0</v>
      </c>
      <c r="Z682" s="275">
        <f t="shared" si="236"/>
        <v>0</v>
      </c>
      <c r="AA682" s="275">
        <f t="shared" si="236"/>
        <v>0</v>
      </c>
      <c r="AB682" s="275">
        <f t="shared" si="236"/>
        <v>0</v>
      </c>
      <c r="AC682" s="275">
        <f t="shared" si="236"/>
        <v>0</v>
      </c>
      <c r="AD682" s="275">
        <f t="shared" si="236"/>
        <v>0</v>
      </c>
      <c r="AE682" s="276">
        <f t="shared" si="226"/>
        <v>0</v>
      </c>
    </row>
    <row r="683" spans="1:31">
      <c r="A683" s="133">
        <f t="shared" si="227"/>
        <v>667</v>
      </c>
      <c r="B683" s="134">
        <f t="shared" si="228"/>
        <v>55</v>
      </c>
      <c r="C683" s="134">
        <f t="shared" si="229"/>
        <v>7</v>
      </c>
      <c r="D683" s="135">
        <f t="shared" ca="1" si="230"/>
        <v>66536</v>
      </c>
      <c r="E683" s="150">
        <f t="shared" si="218"/>
        <v>0</v>
      </c>
      <c r="F683" s="150" t="str">
        <f t="shared" si="219"/>
        <v>Y</v>
      </c>
      <c r="G683" s="136">
        <f t="shared" si="220"/>
        <v>0</v>
      </c>
      <c r="H683" s="148">
        <f t="shared" si="224"/>
        <v>0</v>
      </c>
      <c r="I683" s="148">
        <f t="shared" si="231"/>
        <v>0</v>
      </c>
      <c r="J683" s="148">
        <f t="shared" ca="1" si="221"/>
        <v>0</v>
      </c>
      <c r="K683" s="148">
        <f t="shared" ca="1" si="232"/>
        <v>0</v>
      </c>
      <c r="L683" s="148">
        <f t="shared" si="233"/>
        <v>0</v>
      </c>
      <c r="M683" s="148">
        <f t="shared" si="222"/>
        <v>0</v>
      </c>
      <c r="N683" s="148">
        <f t="shared" si="225"/>
        <v>0</v>
      </c>
      <c r="O683" s="148"/>
      <c r="P683" s="148"/>
      <c r="Q683" s="148">
        <f t="shared" si="234"/>
        <v>0</v>
      </c>
      <c r="R683" s="148">
        <f t="shared" si="235"/>
        <v>0</v>
      </c>
      <c r="S683" s="137" t="str">
        <f t="shared" si="223"/>
        <v>Y</v>
      </c>
      <c r="T683" s="275">
        <f t="shared" si="216"/>
        <v>0</v>
      </c>
      <c r="U683" s="275">
        <f t="shared" si="236"/>
        <v>0</v>
      </c>
      <c r="V683" s="275">
        <f t="shared" si="236"/>
        <v>0</v>
      </c>
      <c r="W683" s="275">
        <f t="shared" si="236"/>
        <v>0</v>
      </c>
      <c r="X683" s="275">
        <f t="shared" si="236"/>
        <v>0</v>
      </c>
      <c r="Y683" s="275">
        <f t="shared" si="236"/>
        <v>0</v>
      </c>
      <c r="Z683" s="275">
        <f t="shared" si="236"/>
        <v>0</v>
      </c>
      <c r="AA683" s="275">
        <f t="shared" si="236"/>
        <v>0</v>
      </c>
      <c r="AB683" s="275">
        <f t="shared" si="236"/>
        <v>0</v>
      </c>
      <c r="AC683" s="275">
        <f t="shared" si="236"/>
        <v>0</v>
      </c>
      <c r="AD683" s="275">
        <f t="shared" si="236"/>
        <v>0</v>
      </c>
      <c r="AE683" s="276">
        <f t="shared" si="226"/>
        <v>0</v>
      </c>
    </row>
    <row r="684" spans="1:31">
      <c r="A684" s="133">
        <f t="shared" si="227"/>
        <v>668</v>
      </c>
      <c r="B684" s="134">
        <f t="shared" si="228"/>
        <v>55</v>
      </c>
      <c r="C684" s="134">
        <f t="shared" si="229"/>
        <v>8</v>
      </c>
      <c r="D684" s="135">
        <f t="shared" ca="1" si="230"/>
        <v>66567</v>
      </c>
      <c r="E684" s="150">
        <f t="shared" si="218"/>
        <v>0</v>
      </c>
      <c r="F684" s="150" t="str">
        <f t="shared" si="219"/>
        <v>Y</v>
      </c>
      <c r="G684" s="136">
        <f t="shared" si="220"/>
        <v>0</v>
      </c>
      <c r="H684" s="148">
        <f t="shared" si="224"/>
        <v>0</v>
      </c>
      <c r="I684" s="148">
        <f t="shared" si="231"/>
        <v>0</v>
      </c>
      <c r="J684" s="148">
        <f t="shared" ca="1" si="221"/>
        <v>0</v>
      </c>
      <c r="K684" s="148">
        <f t="shared" ca="1" si="232"/>
        <v>0</v>
      </c>
      <c r="L684" s="148">
        <f t="shared" si="233"/>
        <v>0</v>
      </c>
      <c r="M684" s="148">
        <f t="shared" si="222"/>
        <v>0</v>
      </c>
      <c r="N684" s="148">
        <f t="shared" si="225"/>
        <v>0</v>
      </c>
      <c r="O684" s="148"/>
      <c r="P684" s="148"/>
      <c r="Q684" s="148">
        <f t="shared" si="234"/>
        <v>0</v>
      </c>
      <c r="R684" s="148">
        <f t="shared" si="235"/>
        <v>0</v>
      </c>
      <c r="S684" s="137" t="str">
        <f t="shared" si="223"/>
        <v>Y</v>
      </c>
      <c r="T684" s="275">
        <f t="shared" si="216"/>
        <v>0</v>
      </c>
      <c r="U684" s="275">
        <f t="shared" si="236"/>
        <v>0</v>
      </c>
      <c r="V684" s="275">
        <f t="shared" si="236"/>
        <v>0</v>
      </c>
      <c r="W684" s="275">
        <f t="shared" si="236"/>
        <v>0</v>
      </c>
      <c r="X684" s="275">
        <f t="shared" si="236"/>
        <v>0</v>
      </c>
      <c r="Y684" s="275">
        <f t="shared" si="236"/>
        <v>0</v>
      </c>
      <c r="Z684" s="275">
        <f t="shared" si="236"/>
        <v>0</v>
      </c>
      <c r="AA684" s="275">
        <f t="shared" si="236"/>
        <v>0</v>
      </c>
      <c r="AB684" s="275">
        <f t="shared" si="236"/>
        <v>0</v>
      </c>
      <c r="AC684" s="275">
        <f t="shared" si="236"/>
        <v>0</v>
      </c>
      <c r="AD684" s="275">
        <f t="shared" si="236"/>
        <v>0</v>
      </c>
      <c r="AE684" s="276">
        <f t="shared" si="226"/>
        <v>0</v>
      </c>
    </row>
    <row r="685" spans="1:31">
      <c r="A685" s="133">
        <f t="shared" si="227"/>
        <v>669</v>
      </c>
      <c r="B685" s="134">
        <f t="shared" si="228"/>
        <v>55</v>
      </c>
      <c r="C685" s="134">
        <f t="shared" si="229"/>
        <v>9</v>
      </c>
      <c r="D685" s="135">
        <f t="shared" ca="1" si="230"/>
        <v>66597</v>
      </c>
      <c r="E685" s="150">
        <f t="shared" si="218"/>
        <v>0</v>
      </c>
      <c r="F685" s="150" t="str">
        <f t="shared" si="219"/>
        <v>Y</v>
      </c>
      <c r="G685" s="136">
        <f t="shared" si="220"/>
        <v>0</v>
      </c>
      <c r="H685" s="148">
        <f t="shared" si="224"/>
        <v>0</v>
      </c>
      <c r="I685" s="148">
        <f t="shared" si="231"/>
        <v>0</v>
      </c>
      <c r="J685" s="148">
        <f t="shared" ca="1" si="221"/>
        <v>0</v>
      </c>
      <c r="K685" s="148">
        <f t="shared" ca="1" si="232"/>
        <v>0</v>
      </c>
      <c r="L685" s="148">
        <f t="shared" si="233"/>
        <v>0</v>
      </c>
      <c r="M685" s="148">
        <f t="shared" si="222"/>
        <v>0</v>
      </c>
      <c r="N685" s="148">
        <f t="shared" si="225"/>
        <v>0</v>
      </c>
      <c r="O685" s="148"/>
      <c r="P685" s="148"/>
      <c r="Q685" s="148">
        <f t="shared" si="234"/>
        <v>0</v>
      </c>
      <c r="R685" s="148">
        <f t="shared" si="235"/>
        <v>0</v>
      </c>
      <c r="S685" s="137" t="str">
        <f t="shared" si="223"/>
        <v>Y</v>
      </c>
      <c r="T685" s="275">
        <f t="shared" si="216"/>
        <v>0</v>
      </c>
      <c r="U685" s="275">
        <f t="shared" si="236"/>
        <v>0</v>
      </c>
      <c r="V685" s="275">
        <f t="shared" si="236"/>
        <v>0</v>
      </c>
      <c r="W685" s="275">
        <f t="shared" si="236"/>
        <v>0</v>
      </c>
      <c r="X685" s="275">
        <f t="shared" si="236"/>
        <v>0</v>
      </c>
      <c r="Y685" s="275">
        <f t="shared" si="236"/>
        <v>0</v>
      </c>
      <c r="Z685" s="275">
        <f t="shared" si="236"/>
        <v>0</v>
      </c>
      <c r="AA685" s="275">
        <f t="shared" si="236"/>
        <v>0</v>
      </c>
      <c r="AB685" s="275">
        <f t="shared" si="236"/>
        <v>0</v>
      </c>
      <c r="AC685" s="275">
        <f t="shared" si="236"/>
        <v>0</v>
      </c>
      <c r="AD685" s="275">
        <f t="shared" si="236"/>
        <v>0</v>
      </c>
      <c r="AE685" s="276">
        <f t="shared" si="226"/>
        <v>0</v>
      </c>
    </row>
    <row r="686" spans="1:31">
      <c r="A686" s="133">
        <f t="shared" si="227"/>
        <v>670</v>
      </c>
      <c r="B686" s="134">
        <f t="shared" si="228"/>
        <v>55</v>
      </c>
      <c r="C686" s="134">
        <f t="shared" si="229"/>
        <v>10</v>
      </c>
      <c r="D686" s="135">
        <f t="shared" ca="1" si="230"/>
        <v>66628</v>
      </c>
      <c r="E686" s="150">
        <f t="shared" si="218"/>
        <v>0</v>
      </c>
      <c r="F686" s="150" t="str">
        <f t="shared" si="219"/>
        <v>Y</v>
      </c>
      <c r="G686" s="136">
        <f t="shared" si="220"/>
        <v>0</v>
      </c>
      <c r="H686" s="148">
        <f t="shared" si="224"/>
        <v>0</v>
      </c>
      <c r="I686" s="148">
        <f t="shared" si="231"/>
        <v>0</v>
      </c>
      <c r="J686" s="148">
        <f t="shared" ca="1" si="221"/>
        <v>0</v>
      </c>
      <c r="K686" s="148">
        <f t="shared" ca="1" si="232"/>
        <v>0</v>
      </c>
      <c r="L686" s="148">
        <f t="shared" si="233"/>
        <v>0</v>
      </c>
      <c r="M686" s="148">
        <f t="shared" si="222"/>
        <v>0</v>
      </c>
      <c r="N686" s="148">
        <f t="shared" si="225"/>
        <v>0</v>
      </c>
      <c r="O686" s="148"/>
      <c r="P686" s="148"/>
      <c r="Q686" s="148">
        <f t="shared" si="234"/>
        <v>0</v>
      </c>
      <c r="R686" s="148">
        <f t="shared" si="235"/>
        <v>0</v>
      </c>
      <c r="S686" s="137" t="str">
        <f t="shared" si="223"/>
        <v>Y</v>
      </c>
      <c r="T686" s="275">
        <f t="shared" si="216"/>
        <v>0</v>
      </c>
      <c r="U686" s="275">
        <f t="shared" si="236"/>
        <v>0</v>
      </c>
      <c r="V686" s="275">
        <f t="shared" si="236"/>
        <v>0</v>
      </c>
      <c r="W686" s="275">
        <f t="shared" si="236"/>
        <v>0</v>
      </c>
      <c r="X686" s="275">
        <f t="shared" si="236"/>
        <v>0</v>
      </c>
      <c r="Y686" s="275">
        <f t="shared" si="236"/>
        <v>0</v>
      </c>
      <c r="Z686" s="275">
        <f t="shared" si="236"/>
        <v>0</v>
      </c>
      <c r="AA686" s="275">
        <f t="shared" si="236"/>
        <v>0</v>
      </c>
      <c r="AB686" s="275">
        <f t="shared" si="236"/>
        <v>0</v>
      </c>
      <c r="AC686" s="275">
        <f t="shared" si="236"/>
        <v>0</v>
      </c>
      <c r="AD686" s="275">
        <f t="shared" si="236"/>
        <v>0</v>
      </c>
      <c r="AE686" s="276">
        <f t="shared" si="226"/>
        <v>0</v>
      </c>
    </row>
    <row r="687" spans="1:31">
      <c r="A687" s="133">
        <f t="shared" si="227"/>
        <v>671</v>
      </c>
      <c r="B687" s="134">
        <f t="shared" si="228"/>
        <v>55</v>
      </c>
      <c r="C687" s="134">
        <f t="shared" si="229"/>
        <v>11</v>
      </c>
      <c r="D687" s="135">
        <f t="shared" ca="1" si="230"/>
        <v>66658</v>
      </c>
      <c r="E687" s="150">
        <f t="shared" si="218"/>
        <v>0</v>
      </c>
      <c r="F687" s="150" t="str">
        <f t="shared" si="219"/>
        <v>Y</v>
      </c>
      <c r="G687" s="136">
        <f t="shared" si="220"/>
        <v>0</v>
      </c>
      <c r="H687" s="148">
        <f t="shared" si="224"/>
        <v>0</v>
      </c>
      <c r="I687" s="148">
        <f t="shared" si="231"/>
        <v>0</v>
      </c>
      <c r="J687" s="148">
        <f t="shared" ca="1" si="221"/>
        <v>0</v>
      </c>
      <c r="K687" s="148">
        <f t="shared" ca="1" si="232"/>
        <v>0</v>
      </c>
      <c r="L687" s="148">
        <f t="shared" si="233"/>
        <v>0</v>
      </c>
      <c r="M687" s="148">
        <f t="shared" si="222"/>
        <v>0</v>
      </c>
      <c r="N687" s="148">
        <f t="shared" si="225"/>
        <v>0</v>
      </c>
      <c r="O687" s="148"/>
      <c r="P687" s="148"/>
      <c r="Q687" s="148">
        <f t="shared" si="234"/>
        <v>0</v>
      </c>
      <c r="R687" s="148">
        <f t="shared" si="235"/>
        <v>0</v>
      </c>
      <c r="S687" s="137" t="str">
        <f t="shared" si="223"/>
        <v>Y</v>
      </c>
      <c r="T687" s="275">
        <f t="shared" si="216"/>
        <v>0</v>
      </c>
      <c r="U687" s="275">
        <f t="shared" si="236"/>
        <v>0</v>
      </c>
      <c r="V687" s="275">
        <f t="shared" si="236"/>
        <v>0</v>
      </c>
      <c r="W687" s="275">
        <f t="shared" si="236"/>
        <v>0</v>
      </c>
      <c r="X687" s="275">
        <f t="shared" si="236"/>
        <v>0</v>
      </c>
      <c r="Y687" s="275">
        <f t="shared" si="236"/>
        <v>0</v>
      </c>
      <c r="Z687" s="275">
        <f t="shared" si="236"/>
        <v>0</v>
      </c>
      <c r="AA687" s="275">
        <f t="shared" si="236"/>
        <v>0</v>
      </c>
      <c r="AB687" s="275">
        <f t="shared" si="236"/>
        <v>0</v>
      </c>
      <c r="AC687" s="275">
        <f t="shared" si="236"/>
        <v>0</v>
      </c>
      <c r="AD687" s="275">
        <f t="shared" si="236"/>
        <v>0</v>
      </c>
      <c r="AE687" s="276">
        <f t="shared" si="226"/>
        <v>0</v>
      </c>
    </row>
    <row r="688" spans="1:31">
      <c r="A688" s="133">
        <f t="shared" si="227"/>
        <v>672</v>
      </c>
      <c r="B688" s="134">
        <f t="shared" si="228"/>
        <v>55</v>
      </c>
      <c r="C688" s="134">
        <f t="shared" si="229"/>
        <v>12</v>
      </c>
      <c r="D688" s="135">
        <f t="shared" ca="1" si="230"/>
        <v>66689</v>
      </c>
      <c r="E688" s="150">
        <f t="shared" si="218"/>
        <v>0</v>
      </c>
      <c r="F688" s="150" t="str">
        <f t="shared" si="219"/>
        <v>Y</v>
      </c>
      <c r="G688" s="136">
        <f t="shared" si="220"/>
        <v>0</v>
      </c>
      <c r="H688" s="148">
        <f t="shared" si="224"/>
        <v>0</v>
      </c>
      <c r="I688" s="148">
        <f t="shared" si="231"/>
        <v>0</v>
      </c>
      <c r="J688" s="148">
        <f t="shared" ca="1" si="221"/>
        <v>0</v>
      </c>
      <c r="K688" s="148">
        <f t="shared" ca="1" si="232"/>
        <v>0</v>
      </c>
      <c r="L688" s="148">
        <f t="shared" si="233"/>
        <v>0</v>
      </c>
      <c r="M688" s="148">
        <f t="shared" si="222"/>
        <v>0</v>
      </c>
      <c r="N688" s="148">
        <f t="shared" si="225"/>
        <v>0</v>
      </c>
      <c r="O688" s="148"/>
      <c r="P688" s="148"/>
      <c r="Q688" s="148">
        <f t="shared" si="234"/>
        <v>0</v>
      </c>
      <c r="R688" s="148">
        <f t="shared" si="235"/>
        <v>0</v>
      </c>
      <c r="S688" s="137" t="str">
        <f t="shared" si="223"/>
        <v>Y</v>
      </c>
      <c r="T688" s="275">
        <f t="shared" si="216"/>
        <v>0</v>
      </c>
      <c r="U688" s="275">
        <f t="shared" si="236"/>
        <v>0</v>
      </c>
      <c r="V688" s="275">
        <f t="shared" si="236"/>
        <v>0</v>
      </c>
      <c r="W688" s="275">
        <f t="shared" si="236"/>
        <v>0</v>
      </c>
      <c r="X688" s="275">
        <f t="shared" si="236"/>
        <v>0</v>
      </c>
      <c r="Y688" s="275">
        <f t="shared" si="236"/>
        <v>0</v>
      </c>
      <c r="Z688" s="275">
        <f t="shared" si="236"/>
        <v>0</v>
      </c>
      <c r="AA688" s="275">
        <f t="shared" si="236"/>
        <v>0</v>
      </c>
      <c r="AB688" s="275">
        <f t="shared" si="236"/>
        <v>0</v>
      </c>
      <c r="AC688" s="275">
        <f t="shared" si="236"/>
        <v>0</v>
      </c>
      <c r="AD688" s="275">
        <f t="shared" si="236"/>
        <v>0</v>
      </c>
      <c r="AE688" s="276">
        <f t="shared" si="226"/>
        <v>0</v>
      </c>
    </row>
    <row r="689" spans="1:31">
      <c r="A689" s="133">
        <f t="shared" si="227"/>
        <v>673</v>
      </c>
      <c r="B689" s="134">
        <f t="shared" si="228"/>
        <v>56</v>
      </c>
      <c r="C689" s="134">
        <f t="shared" si="229"/>
        <v>1</v>
      </c>
      <c r="D689" s="135">
        <f t="shared" ca="1" si="230"/>
        <v>66720</v>
      </c>
      <c r="E689" s="150">
        <f t="shared" si="218"/>
        <v>0</v>
      </c>
      <c r="F689" s="150" t="str">
        <f t="shared" si="219"/>
        <v>Y</v>
      </c>
      <c r="G689" s="136">
        <f t="shared" si="220"/>
        <v>0</v>
      </c>
      <c r="H689" s="148">
        <f t="shared" si="224"/>
        <v>0</v>
      </c>
      <c r="I689" s="148">
        <f t="shared" si="231"/>
        <v>0</v>
      </c>
      <c r="J689" s="148">
        <f t="shared" ca="1" si="221"/>
        <v>0</v>
      </c>
      <c r="K689" s="148">
        <f t="shared" ca="1" si="232"/>
        <v>0</v>
      </c>
      <c r="L689" s="148">
        <f t="shared" si="233"/>
        <v>0</v>
      </c>
      <c r="M689" s="148">
        <f t="shared" si="222"/>
        <v>0</v>
      </c>
      <c r="N689" s="148">
        <f t="shared" si="225"/>
        <v>0</v>
      </c>
      <c r="O689" s="148"/>
      <c r="P689" s="148"/>
      <c r="Q689" s="148">
        <f t="shared" si="234"/>
        <v>0</v>
      </c>
      <c r="R689" s="148">
        <f t="shared" si="235"/>
        <v>0</v>
      </c>
      <c r="S689" s="137" t="str">
        <f t="shared" si="223"/>
        <v>Y</v>
      </c>
      <c r="T689" s="275">
        <f t="shared" si="216"/>
        <v>0</v>
      </c>
      <c r="U689" s="275">
        <f t="shared" si="236"/>
        <v>0</v>
      </c>
      <c r="V689" s="275">
        <f t="shared" si="236"/>
        <v>0</v>
      </c>
      <c r="W689" s="275">
        <f t="shared" si="236"/>
        <v>0</v>
      </c>
      <c r="X689" s="275">
        <f t="shared" si="236"/>
        <v>0</v>
      </c>
      <c r="Y689" s="275">
        <f t="shared" si="236"/>
        <v>0</v>
      </c>
      <c r="Z689" s="275">
        <f t="shared" si="236"/>
        <v>0</v>
      </c>
      <c r="AA689" s="275">
        <f t="shared" si="236"/>
        <v>0</v>
      </c>
      <c r="AB689" s="275">
        <f t="shared" si="236"/>
        <v>0</v>
      </c>
      <c r="AC689" s="275">
        <f t="shared" si="236"/>
        <v>0</v>
      </c>
      <c r="AD689" s="275">
        <f t="shared" si="236"/>
        <v>0</v>
      </c>
      <c r="AE689" s="276">
        <f t="shared" si="226"/>
        <v>0</v>
      </c>
    </row>
    <row r="690" spans="1:31">
      <c r="A690" s="133">
        <f t="shared" si="227"/>
        <v>674</v>
      </c>
      <c r="B690" s="134">
        <f t="shared" si="228"/>
        <v>56</v>
      </c>
      <c r="C690" s="134">
        <f t="shared" si="229"/>
        <v>2</v>
      </c>
      <c r="D690" s="135">
        <f t="shared" ca="1" si="230"/>
        <v>66750</v>
      </c>
      <c r="E690" s="150">
        <f t="shared" si="218"/>
        <v>0</v>
      </c>
      <c r="F690" s="150" t="str">
        <f t="shared" si="219"/>
        <v>Y</v>
      </c>
      <c r="G690" s="136">
        <f t="shared" si="220"/>
        <v>0</v>
      </c>
      <c r="H690" s="148">
        <f t="shared" si="224"/>
        <v>0</v>
      </c>
      <c r="I690" s="148">
        <f t="shared" si="231"/>
        <v>0</v>
      </c>
      <c r="J690" s="148">
        <f t="shared" ca="1" si="221"/>
        <v>0</v>
      </c>
      <c r="K690" s="148">
        <f t="shared" ca="1" si="232"/>
        <v>0</v>
      </c>
      <c r="L690" s="148">
        <f t="shared" si="233"/>
        <v>0</v>
      </c>
      <c r="M690" s="148">
        <f t="shared" si="222"/>
        <v>0</v>
      </c>
      <c r="N690" s="148">
        <f t="shared" si="225"/>
        <v>0</v>
      </c>
      <c r="O690" s="148"/>
      <c r="P690" s="148"/>
      <c r="Q690" s="148">
        <f t="shared" si="234"/>
        <v>0</v>
      </c>
      <c r="R690" s="148">
        <f t="shared" si="235"/>
        <v>0</v>
      </c>
      <c r="S690" s="137" t="str">
        <f t="shared" si="223"/>
        <v>Y</v>
      </c>
      <c r="T690" s="275">
        <f t="shared" si="216"/>
        <v>0</v>
      </c>
      <c r="U690" s="275">
        <f t="shared" si="236"/>
        <v>0</v>
      </c>
      <c r="V690" s="275">
        <f t="shared" si="236"/>
        <v>0</v>
      </c>
      <c r="W690" s="275">
        <f t="shared" si="236"/>
        <v>0</v>
      </c>
      <c r="X690" s="275">
        <f t="shared" si="236"/>
        <v>0</v>
      </c>
      <c r="Y690" s="275">
        <f t="shared" si="236"/>
        <v>0</v>
      </c>
      <c r="Z690" s="275">
        <f t="shared" si="236"/>
        <v>0</v>
      </c>
      <c r="AA690" s="275">
        <f t="shared" si="236"/>
        <v>0</v>
      </c>
      <c r="AB690" s="275">
        <f t="shared" si="236"/>
        <v>0</v>
      </c>
      <c r="AC690" s="275">
        <f t="shared" si="236"/>
        <v>0</v>
      </c>
      <c r="AD690" s="275">
        <f t="shared" si="236"/>
        <v>0</v>
      </c>
      <c r="AE690" s="276">
        <f t="shared" si="226"/>
        <v>0</v>
      </c>
    </row>
    <row r="691" spans="1:31">
      <c r="A691" s="133">
        <f t="shared" si="227"/>
        <v>675</v>
      </c>
      <c r="B691" s="134">
        <f t="shared" si="228"/>
        <v>56</v>
      </c>
      <c r="C691" s="134">
        <f t="shared" si="229"/>
        <v>3</v>
      </c>
      <c r="D691" s="135">
        <f t="shared" ca="1" si="230"/>
        <v>66781</v>
      </c>
      <c r="E691" s="150">
        <f t="shared" si="218"/>
        <v>0</v>
      </c>
      <c r="F691" s="150" t="str">
        <f t="shared" si="219"/>
        <v>Y</v>
      </c>
      <c r="G691" s="136">
        <f t="shared" si="220"/>
        <v>0</v>
      </c>
      <c r="H691" s="148">
        <f t="shared" si="224"/>
        <v>0</v>
      </c>
      <c r="I691" s="148">
        <f t="shared" si="231"/>
        <v>0</v>
      </c>
      <c r="J691" s="148">
        <f t="shared" ca="1" si="221"/>
        <v>0</v>
      </c>
      <c r="K691" s="148">
        <f t="shared" ca="1" si="232"/>
        <v>0</v>
      </c>
      <c r="L691" s="148">
        <f t="shared" si="233"/>
        <v>0</v>
      </c>
      <c r="M691" s="148">
        <f t="shared" si="222"/>
        <v>0</v>
      </c>
      <c r="N691" s="148">
        <f t="shared" si="225"/>
        <v>0</v>
      </c>
      <c r="O691" s="148"/>
      <c r="P691" s="148"/>
      <c r="Q691" s="148">
        <f t="shared" si="234"/>
        <v>0</v>
      </c>
      <c r="R691" s="148">
        <f t="shared" si="235"/>
        <v>0</v>
      </c>
      <c r="S691" s="137" t="str">
        <f t="shared" si="223"/>
        <v>Y</v>
      </c>
      <c r="T691" s="275">
        <f t="shared" si="216"/>
        <v>0</v>
      </c>
      <c r="U691" s="275">
        <f t="shared" si="236"/>
        <v>0</v>
      </c>
      <c r="V691" s="275">
        <f t="shared" si="236"/>
        <v>0</v>
      </c>
      <c r="W691" s="275">
        <f t="shared" si="236"/>
        <v>0</v>
      </c>
      <c r="X691" s="275">
        <f t="shared" si="236"/>
        <v>0</v>
      </c>
      <c r="Y691" s="275">
        <f t="shared" si="236"/>
        <v>0</v>
      </c>
      <c r="Z691" s="275">
        <f t="shared" si="236"/>
        <v>0</v>
      </c>
      <c r="AA691" s="275">
        <f t="shared" si="236"/>
        <v>0</v>
      </c>
      <c r="AB691" s="275">
        <f t="shared" si="236"/>
        <v>0</v>
      </c>
      <c r="AC691" s="275">
        <f t="shared" si="236"/>
        <v>0</v>
      </c>
      <c r="AD691" s="275">
        <f t="shared" si="236"/>
        <v>0</v>
      </c>
      <c r="AE691" s="276">
        <f t="shared" si="226"/>
        <v>0</v>
      </c>
    </row>
    <row r="692" spans="1:31">
      <c r="A692" s="133">
        <f t="shared" si="227"/>
        <v>676</v>
      </c>
      <c r="B692" s="134">
        <f t="shared" si="228"/>
        <v>56</v>
      </c>
      <c r="C692" s="134">
        <f t="shared" si="229"/>
        <v>4</v>
      </c>
      <c r="D692" s="135">
        <f t="shared" ca="1" si="230"/>
        <v>66811</v>
      </c>
      <c r="E692" s="150">
        <f t="shared" si="218"/>
        <v>0</v>
      </c>
      <c r="F692" s="150" t="str">
        <f t="shared" si="219"/>
        <v>Y</v>
      </c>
      <c r="G692" s="136">
        <f t="shared" si="220"/>
        <v>0</v>
      </c>
      <c r="H692" s="148">
        <f t="shared" si="224"/>
        <v>0</v>
      </c>
      <c r="I692" s="148">
        <f t="shared" si="231"/>
        <v>0</v>
      </c>
      <c r="J692" s="148">
        <f t="shared" ca="1" si="221"/>
        <v>0</v>
      </c>
      <c r="K692" s="148">
        <f t="shared" ca="1" si="232"/>
        <v>0</v>
      </c>
      <c r="L692" s="148">
        <f t="shared" si="233"/>
        <v>0</v>
      </c>
      <c r="M692" s="148">
        <f t="shared" si="222"/>
        <v>0</v>
      </c>
      <c r="N692" s="148">
        <f t="shared" si="225"/>
        <v>0</v>
      </c>
      <c r="O692" s="148"/>
      <c r="P692" s="148"/>
      <c r="Q692" s="148">
        <f t="shared" si="234"/>
        <v>0</v>
      </c>
      <c r="R692" s="148">
        <f t="shared" si="235"/>
        <v>0</v>
      </c>
      <c r="S692" s="137" t="str">
        <f t="shared" si="223"/>
        <v>Y</v>
      </c>
      <c r="T692" s="275">
        <f t="shared" si="216"/>
        <v>0</v>
      </c>
      <c r="U692" s="275">
        <f t="shared" si="236"/>
        <v>0</v>
      </c>
      <c r="V692" s="275">
        <f t="shared" si="236"/>
        <v>0</v>
      </c>
      <c r="W692" s="275">
        <f t="shared" si="236"/>
        <v>0</v>
      </c>
      <c r="X692" s="275">
        <f t="shared" si="236"/>
        <v>0</v>
      </c>
      <c r="Y692" s="275">
        <f t="shared" si="236"/>
        <v>0</v>
      </c>
      <c r="Z692" s="275">
        <f t="shared" si="236"/>
        <v>0</v>
      </c>
      <c r="AA692" s="275">
        <f t="shared" si="236"/>
        <v>0</v>
      </c>
      <c r="AB692" s="275">
        <f t="shared" si="236"/>
        <v>0</v>
      </c>
      <c r="AC692" s="275">
        <f t="shared" si="236"/>
        <v>0</v>
      </c>
      <c r="AD692" s="275">
        <f t="shared" si="236"/>
        <v>0</v>
      </c>
      <c r="AE692" s="276">
        <f t="shared" si="226"/>
        <v>0</v>
      </c>
    </row>
    <row r="693" spans="1:31">
      <c r="A693" s="133">
        <f t="shared" si="227"/>
        <v>677</v>
      </c>
      <c r="B693" s="134">
        <f t="shared" si="228"/>
        <v>56</v>
      </c>
      <c r="C693" s="134">
        <f t="shared" si="229"/>
        <v>5</v>
      </c>
      <c r="D693" s="135">
        <f t="shared" ca="1" si="230"/>
        <v>66842</v>
      </c>
      <c r="E693" s="150">
        <f t="shared" si="218"/>
        <v>0</v>
      </c>
      <c r="F693" s="150" t="str">
        <f t="shared" si="219"/>
        <v>Y</v>
      </c>
      <c r="G693" s="136">
        <f t="shared" si="220"/>
        <v>0</v>
      </c>
      <c r="H693" s="148">
        <f t="shared" si="224"/>
        <v>0</v>
      </c>
      <c r="I693" s="148">
        <f t="shared" si="231"/>
        <v>0</v>
      </c>
      <c r="J693" s="148">
        <f t="shared" ca="1" si="221"/>
        <v>0</v>
      </c>
      <c r="K693" s="148">
        <f t="shared" ca="1" si="232"/>
        <v>0</v>
      </c>
      <c r="L693" s="148">
        <f t="shared" si="233"/>
        <v>0</v>
      </c>
      <c r="M693" s="148">
        <f t="shared" si="222"/>
        <v>0</v>
      </c>
      <c r="N693" s="148">
        <f t="shared" si="225"/>
        <v>0</v>
      </c>
      <c r="O693" s="148"/>
      <c r="P693" s="148"/>
      <c r="Q693" s="148">
        <f t="shared" si="234"/>
        <v>0</v>
      </c>
      <c r="R693" s="148">
        <f t="shared" si="235"/>
        <v>0</v>
      </c>
      <c r="S693" s="137" t="str">
        <f t="shared" si="223"/>
        <v>Y</v>
      </c>
      <c r="T693" s="275">
        <f t="shared" si="216"/>
        <v>0</v>
      </c>
      <c r="U693" s="275">
        <f t="shared" si="236"/>
        <v>0</v>
      </c>
      <c r="V693" s="275">
        <f t="shared" si="236"/>
        <v>0</v>
      </c>
      <c r="W693" s="275">
        <f t="shared" si="236"/>
        <v>0</v>
      </c>
      <c r="X693" s="275">
        <f t="shared" si="236"/>
        <v>0</v>
      </c>
      <c r="Y693" s="275">
        <f t="shared" si="236"/>
        <v>0</v>
      </c>
      <c r="Z693" s="275">
        <f t="shared" si="236"/>
        <v>0</v>
      </c>
      <c r="AA693" s="275">
        <f t="shared" si="236"/>
        <v>0</v>
      </c>
      <c r="AB693" s="275">
        <f t="shared" si="236"/>
        <v>0</v>
      </c>
      <c r="AC693" s="275">
        <f t="shared" si="236"/>
        <v>0</v>
      </c>
      <c r="AD693" s="275">
        <f t="shared" si="236"/>
        <v>0</v>
      </c>
      <c r="AE693" s="276">
        <f t="shared" si="226"/>
        <v>0</v>
      </c>
    </row>
    <row r="694" spans="1:31">
      <c r="A694" s="133">
        <f t="shared" si="227"/>
        <v>678</v>
      </c>
      <c r="B694" s="134">
        <f t="shared" si="228"/>
        <v>56</v>
      </c>
      <c r="C694" s="134">
        <f t="shared" si="229"/>
        <v>6</v>
      </c>
      <c r="D694" s="135">
        <f t="shared" ca="1" si="230"/>
        <v>66873</v>
      </c>
      <c r="E694" s="150">
        <f t="shared" si="218"/>
        <v>0</v>
      </c>
      <c r="F694" s="150" t="str">
        <f t="shared" si="219"/>
        <v>Y</v>
      </c>
      <c r="G694" s="136">
        <f t="shared" si="220"/>
        <v>0</v>
      </c>
      <c r="H694" s="148">
        <f t="shared" si="224"/>
        <v>0</v>
      </c>
      <c r="I694" s="148">
        <f t="shared" si="231"/>
        <v>0</v>
      </c>
      <c r="J694" s="148">
        <f t="shared" ca="1" si="221"/>
        <v>0</v>
      </c>
      <c r="K694" s="148">
        <f t="shared" ca="1" si="232"/>
        <v>0</v>
      </c>
      <c r="L694" s="148">
        <f t="shared" si="233"/>
        <v>0</v>
      </c>
      <c r="M694" s="148">
        <f t="shared" si="222"/>
        <v>0</v>
      </c>
      <c r="N694" s="148">
        <f t="shared" si="225"/>
        <v>0</v>
      </c>
      <c r="O694" s="148"/>
      <c r="P694" s="148"/>
      <c r="Q694" s="148">
        <f t="shared" si="234"/>
        <v>0</v>
      </c>
      <c r="R694" s="148">
        <f t="shared" si="235"/>
        <v>0</v>
      </c>
      <c r="S694" s="137" t="str">
        <f t="shared" si="223"/>
        <v>Y</v>
      </c>
      <c r="T694" s="275">
        <f t="shared" si="216"/>
        <v>0</v>
      </c>
      <c r="U694" s="275">
        <f t="shared" si="236"/>
        <v>0</v>
      </c>
      <c r="V694" s="275">
        <f t="shared" si="236"/>
        <v>0</v>
      </c>
      <c r="W694" s="275">
        <f t="shared" si="236"/>
        <v>0</v>
      </c>
      <c r="X694" s="275">
        <f t="shared" si="236"/>
        <v>0</v>
      </c>
      <c r="Y694" s="275">
        <f t="shared" si="236"/>
        <v>0</v>
      </c>
      <c r="Z694" s="275">
        <f t="shared" si="236"/>
        <v>0</v>
      </c>
      <c r="AA694" s="275">
        <f t="shared" si="236"/>
        <v>0</v>
      </c>
      <c r="AB694" s="275">
        <f t="shared" si="236"/>
        <v>0</v>
      </c>
      <c r="AC694" s="275">
        <f t="shared" si="236"/>
        <v>0</v>
      </c>
      <c r="AD694" s="275">
        <f t="shared" si="236"/>
        <v>0</v>
      </c>
      <c r="AE694" s="276">
        <f t="shared" si="226"/>
        <v>0</v>
      </c>
    </row>
    <row r="695" spans="1:31">
      <c r="A695" s="133">
        <f t="shared" si="227"/>
        <v>679</v>
      </c>
      <c r="B695" s="134">
        <f t="shared" si="228"/>
        <v>56</v>
      </c>
      <c r="C695" s="134">
        <f t="shared" si="229"/>
        <v>7</v>
      </c>
      <c r="D695" s="135">
        <f t="shared" ca="1" si="230"/>
        <v>66901</v>
      </c>
      <c r="E695" s="150">
        <f t="shared" si="218"/>
        <v>0</v>
      </c>
      <c r="F695" s="150" t="str">
        <f t="shared" si="219"/>
        <v>Y</v>
      </c>
      <c r="G695" s="136">
        <f t="shared" si="220"/>
        <v>0</v>
      </c>
      <c r="H695" s="148">
        <f t="shared" si="224"/>
        <v>0</v>
      </c>
      <c r="I695" s="148">
        <f t="shared" si="231"/>
        <v>0</v>
      </c>
      <c r="J695" s="148">
        <f t="shared" ca="1" si="221"/>
        <v>0</v>
      </c>
      <c r="K695" s="148">
        <f t="shared" ca="1" si="232"/>
        <v>0</v>
      </c>
      <c r="L695" s="148">
        <f t="shared" si="233"/>
        <v>0</v>
      </c>
      <c r="M695" s="148">
        <f t="shared" si="222"/>
        <v>0</v>
      </c>
      <c r="N695" s="148">
        <f t="shared" si="225"/>
        <v>0</v>
      </c>
      <c r="O695" s="148"/>
      <c r="P695" s="148"/>
      <c r="Q695" s="148">
        <f t="shared" si="234"/>
        <v>0</v>
      </c>
      <c r="R695" s="148">
        <f t="shared" si="235"/>
        <v>0</v>
      </c>
      <c r="S695" s="137" t="str">
        <f t="shared" si="223"/>
        <v>Y</v>
      </c>
      <c r="T695" s="275">
        <f t="shared" si="216"/>
        <v>0</v>
      </c>
      <c r="U695" s="275">
        <f t="shared" si="236"/>
        <v>0</v>
      </c>
      <c r="V695" s="275">
        <f t="shared" si="236"/>
        <v>0</v>
      </c>
      <c r="W695" s="275">
        <f t="shared" si="236"/>
        <v>0</v>
      </c>
      <c r="X695" s="275">
        <f t="shared" si="236"/>
        <v>0</v>
      </c>
      <c r="Y695" s="275">
        <f t="shared" si="236"/>
        <v>0</v>
      </c>
      <c r="Z695" s="275">
        <f t="shared" si="236"/>
        <v>0</v>
      </c>
      <c r="AA695" s="275">
        <f t="shared" si="236"/>
        <v>0</v>
      </c>
      <c r="AB695" s="275">
        <f t="shared" si="236"/>
        <v>0</v>
      </c>
      <c r="AC695" s="275">
        <f t="shared" si="236"/>
        <v>0</v>
      </c>
      <c r="AD695" s="275">
        <f t="shared" si="236"/>
        <v>0</v>
      </c>
      <c r="AE695" s="276">
        <f t="shared" si="226"/>
        <v>0</v>
      </c>
    </row>
    <row r="696" spans="1:31">
      <c r="A696" s="133">
        <f t="shared" si="227"/>
        <v>680</v>
      </c>
      <c r="B696" s="134">
        <f t="shared" si="228"/>
        <v>56</v>
      </c>
      <c r="C696" s="134">
        <f t="shared" si="229"/>
        <v>8</v>
      </c>
      <c r="D696" s="135">
        <f t="shared" ca="1" si="230"/>
        <v>66932</v>
      </c>
      <c r="E696" s="150">
        <f t="shared" si="218"/>
        <v>0</v>
      </c>
      <c r="F696" s="150" t="str">
        <f t="shared" si="219"/>
        <v>Y</v>
      </c>
      <c r="G696" s="136">
        <f t="shared" si="220"/>
        <v>0</v>
      </c>
      <c r="H696" s="148">
        <f t="shared" si="224"/>
        <v>0</v>
      </c>
      <c r="I696" s="148">
        <f t="shared" si="231"/>
        <v>0</v>
      </c>
      <c r="J696" s="148">
        <f t="shared" ca="1" si="221"/>
        <v>0</v>
      </c>
      <c r="K696" s="148">
        <f t="shared" ca="1" si="232"/>
        <v>0</v>
      </c>
      <c r="L696" s="148">
        <f t="shared" si="233"/>
        <v>0</v>
      </c>
      <c r="M696" s="148">
        <f t="shared" si="222"/>
        <v>0</v>
      </c>
      <c r="N696" s="148">
        <f t="shared" si="225"/>
        <v>0</v>
      </c>
      <c r="O696" s="148"/>
      <c r="P696" s="148"/>
      <c r="Q696" s="148">
        <f t="shared" si="234"/>
        <v>0</v>
      </c>
      <c r="R696" s="148">
        <f t="shared" si="235"/>
        <v>0</v>
      </c>
      <c r="S696" s="137" t="str">
        <f t="shared" si="223"/>
        <v>Y</v>
      </c>
      <c r="T696" s="275">
        <f t="shared" si="216"/>
        <v>0</v>
      </c>
      <c r="U696" s="275">
        <f t="shared" si="236"/>
        <v>0</v>
      </c>
      <c r="V696" s="275">
        <f t="shared" si="236"/>
        <v>0</v>
      </c>
      <c r="W696" s="275">
        <f t="shared" si="236"/>
        <v>0</v>
      </c>
      <c r="X696" s="275">
        <f t="shared" si="236"/>
        <v>0</v>
      </c>
      <c r="Y696" s="275">
        <f t="shared" si="236"/>
        <v>0</v>
      </c>
      <c r="Z696" s="275">
        <f t="shared" si="236"/>
        <v>0</v>
      </c>
      <c r="AA696" s="275">
        <f t="shared" si="236"/>
        <v>0</v>
      </c>
      <c r="AB696" s="275">
        <f t="shared" si="236"/>
        <v>0</v>
      </c>
      <c r="AC696" s="275">
        <f t="shared" si="236"/>
        <v>0</v>
      </c>
      <c r="AD696" s="275">
        <f t="shared" si="236"/>
        <v>0</v>
      </c>
      <c r="AE696" s="276">
        <f t="shared" si="226"/>
        <v>0</v>
      </c>
    </row>
    <row r="697" spans="1:31">
      <c r="A697" s="133">
        <f t="shared" si="227"/>
        <v>681</v>
      </c>
      <c r="B697" s="134">
        <f t="shared" si="228"/>
        <v>56</v>
      </c>
      <c r="C697" s="134">
        <f t="shared" si="229"/>
        <v>9</v>
      </c>
      <c r="D697" s="135">
        <f t="shared" ca="1" si="230"/>
        <v>66962</v>
      </c>
      <c r="E697" s="150">
        <f t="shared" si="218"/>
        <v>0</v>
      </c>
      <c r="F697" s="150" t="str">
        <f t="shared" si="219"/>
        <v>Y</v>
      </c>
      <c r="G697" s="136">
        <f t="shared" si="220"/>
        <v>0</v>
      </c>
      <c r="H697" s="148">
        <f t="shared" si="224"/>
        <v>0</v>
      </c>
      <c r="I697" s="148">
        <f t="shared" si="231"/>
        <v>0</v>
      </c>
      <c r="J697" s="148">
        <f t="shared" ca="1" si="221"/>
        <v>0</v>
      </c>
      <c r="K697" s="148">
        <f t="shared" ca="1" si="232"/>
        <v>0</v>
      </c>
      <c r="L697" s="148">
        <f t="shared" si="233"/>
        <v>0</v>
      </c>
      <c r="M697" s="148">
        <f t="shared" si="222"/>
        <v>0</v>
      </c>
      <c r="N697" s="148">
        <f t="shared" si="225"/>
        <v>0</v>
      </c>
      <c r="O697" s="148"/>
      <c r="P697" s="148"/>
      <c r="Q697" s="148">
        <f t="shared" si="234"/>
        <v>0</v>
      </c>
      <c r="R697" s="148">
        <f t="shared" si="235"/>
        <v>0</v>
      </c>
      <c r="S697" s="137" t="str">
        <f t="shared" si="223"/>
        <v>Y</v>
      </c>
      <c r="T697" s="275">
        <f t="shared" si="216"/>
        <v>0</v>
      </c>
      <c r="U697" s="275">
        <f t="shared" si="236"/>
        <v>0</v>
      </c>
      <c r="V697" s="275">
        <f t="shared" si="236"/>
        <v>0</v>
      </c>
      <c r="W697" s="275">
        <f t="shared" si="236"/>
        <v>0</v>
      </c>
      <c r="X697" s="275">
        <f t="shared" si="236"/>
        <v>0</v>
      </c>
      <c r="Y697" s="275">
        <f t="shared" si="236"/>
        <v>0</v>
      </c>
      <c r="Z697" s="275">
        <f t="shared" si="236"/>
        <v>0</v>
      </c>
      <c r="AA697" s="275">
        <f t="shared" si="236"/>
        <v>0</v>
      </c>
      <c r="AB697" s="275">
        <f t="shared" si="236"/>
        <v>0</v>
      </c>
      <c r="AC697" s="275">
        <f t="shared" si="236"/>
        <v>0</v>
      </c>
      <c r="AD697" s="275">
        <f t="shared" si="236"/>
        <v>0</v>
      </c>
      <c r="AE697" s="276">
        <f t="shared" si="226"/>
        <v>0</v>
      </c>
    </row>
    <row r="698" spans="1:31">
      <c r="A698" s="133">
        <f t="shared" si="227"/>
        <v>682</v>
      </c>
      <c r="B698" s="134">
        <f t="shared" si="228"/>
        <v>56</v>
      </c>
      <c r="C698" s="134">
        <f t="shared" si="229"/>
        <v>10</v>
      </c>
      <c r="D698" s="135">
        <f t="shared" ca="1" si="230"/>
        <v>66993</v>
      </c>
      <c r="E698" s="150">
        <f t="shared" si="218"/>
        <v>0</v>
      </c>
      <c r="F698" s="150" t="str">
        <f t="shared" si="219"/>
        <v>Y</v>
      </c>
      <c r="G698" s="136">
        <f t="shared" si="220"/>
        <v>0</v>
      </c>
      <c r="H698" s="148">
        <f t="shared" si="224"/>
        <v>0</v>
      </c>
      <c r="I698" s="148">
        <f t="shared" si="231"/>
        <v>0</v>
      </c>
      <c r="J698" s="148">
        <f t="shared" ca="1" si="221"/>
        <v>0</v>
      </c>
      <c r="K698" s="148">
        <f t="shared" ca="1" si="232"/>
        <v>0</v>
      </c>
      <c r="L698" s="148">
        <f t="shared" si="233"/>
        <v>0</v>
      </c>
      <c r="M698" s="148">
        <f t="shared" si="222"/>
        <v>0</v>
      </c>
      <c r="N698" s="148">
        <f t="shared" si="225"/>
        <v>0</v>
      </c>
      <c r="O698" s="148"/>
      <c r="P698" s="148"/>
      <c r="Q698" s="148">
        <f t="shared" si="234"/>
        <v>0</v>
      </c>
      <c r="R698" s="148">
        <f t="shared" si="235"/>
        <v>0</v>
      </c>
      <c r="S698" s="137" t="str">
        <f t="shared" si="223"/>
        <v>Y</v>
      </c>
      <c r="T698" s="275">
        <f t="shared" si="216"/>
        <v>0</v>
      </c>
      <c r="U698" s="275">
        <f t="shared" si="236"/>
        <v>0</v>
      </c>
      <c r="V698" s="275">
        <f t="shared" si="236"/>
        <v>0</v>
      </c>
      <c r="W698" s="275">
        <f t="shared" si="236"/>
        <v>0</v>
      </c>
      <c r="X698" s="275">
        <f t="shared" si="236"/>
        <v>0</v>
      </c>
      <c r="Y698" s="275">
        <f t="shared" si="236"/>
        <v>0</v>
      </c>
      <c r="Z698" s="275">
        <f t="shared" si="236"/>
        <v>0</v>
      </c>
      <c r="AA698" s="275">
        <f t="shared" si="236"/>
        <v>0</v>
      </c>
      <c r="AB698" s="275">
        <f t="shared" si="236"/>
        <v>0</v>
      </c>
      <c r="AC698" s="275">
        <f t="shared" si="236"/>
        <v>0</v>
      </c>
      <c r="AD698" s="275">
        <f t="shared" si="236"/>
        <v>0</v>
      </c>
      <c r="AE698" s="276">
        <f t="shared" si="226"/>
        <v>0</v>
      </c>
    </row>
    <row r="699" spans="1:31">
      <c r="A699" s="133">
        <f t="shared" si="227"/>
        <v>683</v>
      </c>
      <c r="B699" s="134">
        <f t="shared" si="228"/>
        <v>56</v>
      </c>
      <c r="C699" s="134">
        <f t="shared" si="229"/>
        <v>11</v>
      </c>
      <c r="D699" s="135">
        <f t="shared" ca="1" si="230"/>
        <v>67023</v>
      </c>
      <c r="E699" s="150">
        <f t="shared" si="218"/>
        <v>0</v>
      </c>
      <c r="F699" s="150" t="str">
        <f t="shared" si="219"/>
        <v>Y</v>
      </c>
      <c r="G699" s="136">
        <f t="shared" si="220"/>
        <v>0</v>
      </c>
      <c r="H699" s="148">
        <f t="shared" si="224"/>
        <v>0</v>
      </c>
      <c r="I699" s="148">
        <f t="shared" si="231"/>
        <v>0</v>
      </c>
      <c r="J699" s="148">
        <f t="shared" ca="1" si="221"/>
        <v>0</v>
      </c>
      <c r="K699" s="148">
        <f t="shared" ca="1" si="232"/>
        <v>0</v>
      </c>
      <c r="L699" s="148">
        <f t="shared" si="233"/>
        <v>0</v>
      </c>
      <c r="M699" s="148">
        <f t="shared" si="222"/>
        <v>0</v>
      </c>
      <c r="N699" s="148">
        <f t="shared" si="225"/>
        <v>0</v>
      </c>
      <c r="O699" s="148"/>
      <c r="P699" s="148"/>
      <c r="Q699" s="148">
        <f t="shared" si="234"/>
        <v>0</v>
      </c>
      <c r="R699" s="148">
        <f t="shared" si="235"/>
        <v>0</v>
      </c>
      <c r="S699" s="137" t="str">
        <f t="shared" si="223"/>
        <v>Y</v>
      </c>
      <c r="T699" s="275">
        <f t="shared" si="216"/>
        <v>0</v>
      </c>
      <c r="U699" s="275">
        <f t="shared" si="236"/>
        <v>0</v>
      </c>
      <c r="V699" s="275">
        <f t="shared" si="236"/>
        <v>0</v>
      </c>
      <c r="W699" s="275">
        <f t="shared" si="236"/>
        <v>0</v>
      </c>
      <c r="X699" s="275">
        <f t="shared" si="236"/>
        <v>0</v>
      </c>
      <c r="Y699" s="275">
        <f t="shared" si="236"/>
        <v>0</v>
      </c>
      <c r="Z699" s="275">
        <f t="shared" si="236"/>
        <v>0</v>
      </c>
      <c r="AA699" s="275">
        <f t="shared" si="236"/>
        <v>0</v>
      </c>
      <c r="AB699" s="275">
        <f t="shared" si="236"/>
        <v>0</v>
      </c>
      <c r="AC699" s="275">
        <f t="shared" si="236"/>
        <v>0</v>
      </c>
      <c r="AD699" s="275">
        <f t="shared" si="236"/>
        <v>0</v>
      </c>
      <c r="AE699" s="276">
        <f t="shared" si="226"/>
        <v>0</v>
      </c>
    </row>
    <row r="700" spans="1:31">
      <c r="A700" s="133">
        <f t="shared" si="227"/>
        <v>684</v>
      </c>
      <c r="B700" s="134">
        <f t="shared" si="228"/>
        <v>56</v>
      </c>
      <c r="C700" s="134">
        <f t="shared" si="229"/>
        <v>12</v>
      </c>
      <c r="D700" s="135">
        <f t="shared" ca="1" si="230"/>
        <v>67054</v>
      </c>
      <c r="E700" s="150">
        <f t="shared" si="218"/>
        <v>0</v>
      </c>
      <c r="F700" s="150" t="str">
        <f t="shared" si="219"/>
        <v>Y</v>
      </c>
      <c r="G700" s="136">
        <f t="shared" si="220"/>
        <v>0</v>
      </c>
      <c r="H700" s="148">
        <f t="shared" si="224"/>
        <v>0</v>
      </c>
      <c r="I700" s="148">
        <f t="shared" si="231"/>
        <v>0</v>
      </c>
      <c r="J700" s="148">
        <f t="shared" ca="1" si="221"/>
        <v>0</v>
      </c>
      <c r="K700" s="148">
        <f t="shared" ca="1" si="232"/>
        <v>0</v>
      </c>
      <c r="L700" s="148">
        <f t="shared" si="233"/>
        <v>0</v>
      </c>
      <c r="M700" s="148">
        <f t="shared" si="222"/>
        <v>0</v>
      </c>
      <c r="N700" s="148">
        <f t="shared" si="225"/>
        <v>0</v>
      </c>
      <c r="O700" s="148"/>
      <c r="P700" s="148"/>
      <c r="Q700" s="148">
        <f t="shared" si="234"/>
        <v>0</v>
      </c>
      <c r="R700" s="148">
        <f t="shared" si="235"/>
        <v>0</v>
      </c>
      <c r="S700" s="137" t="str">
        <f t="shared" si="223"/>
        <v>Y</v>
      </c>
      <c r="T700" s="275">
        <f t="shared" si="216"/>
        <v>0</v>
      </c>
      <c r="U700" s="275">
        <f t="shared" si="236"/>
        <v>0</v>
      </c>
      <c r="V700" s="275">
        <f t="shared" si="236"/>
        <v>0</v>
      </c>
      <c r="W700" s="275">
        <f t="shared" si="236"/>
        <v>0</v>
      </c>
      <c r="X700" s="275">
        <f t="shared" si="236"/>
        <v>0</v>
      </c>
      <c r="Y700" s="275">
        <f t="shared" si="236"/>
        <v>0</v>
      </c>
      <c r="Z700" s="275">
        <f t="shared" si="236"/>
        <v>0</v>
      </c>
      <c r="AA700" s="275">
        <f t="shared" si="236"/>
        <v>0</v>
      </c>
      <c r="AB700" s="275">
        <f t="shared" si="236"/>
        <v>0</v>
      </c>
      <c r="AC700" s="275">
        <f t="shared" si="236"/>
        <v>0</v>
      </c>
      <c r="AD700" s="275">
        <f t="shared" si="236"/>
        <v>0</v>
      </c>
      <c r="AE700" s="276">
        <f t="shared" si="226"/>
        <v>0</v>
      </c>
    </row>
    <row r="701" spans="1:31">
      <c r="A701" s="133">
        <f t="shared" si="227"/>
        <v>685</v>
      </c>
      <c r="B701" s="134">
        <f t="shared" si="228"/>
        <v>57</v>
      </c>
      <c r="C701" s="134">
        <f t="shared" si="229"/>
        <v>1</v>
      </c>
      <c r="D701" s="135">
        <f t="shared" ca="1" si="230"/>
        <v>67085</v>
      </c>
      <c r="E701" s="150">
        <f t="shared" si="218"/>
        <v>0</v>
      </c>
      <c r="F701" s="150" t="str">
        <f t="shared" si="219"/>
        <v>Y</v>
      </c>
      <c r="G701" s="136">
        <f t="shared" si="220"/>
        <v>0</v>
      </c>
      <c r="H701" s="148">
        <f t="shared" si="224"/>
        <v>0</v>
      </c>
      <c r="I701" s="148">
        <f t="shared" si="231"/>
        <v>0</v>
      </c>
      <c r="J701" s="148">
        <f t="shared" ca="1" si="221"/>
        <v>0</v>
      </c>
      <c r="K701" s="148">
        <f t="shared" ca="1" si="232"/>
        <v>0</v>
      </c>
      <c r="L701" s="148">
        <f t="shared" si="233"/>
        <v>0</v>
      </c>
      <c r="M701" s="148">
        <f t="shared" si="222"/>
        <v>0</v>
      </c>
      <c r="N701" s="148">
        <f t="shared" si="225"/>
        <v>0</v>
      </c>
      <c r="O701" s="148"/>
      <c r="P701" s="148"/>
      <c r="Q701" s="148">
        <f t="shared" si="234"/>
        <v>0</v>
      </c>
      <c r="R701" s="148">
        <f t="shared" si="235"/>
        <v>0</v>
      </c>
      <c r="S701" s="137" t="str">
        <f t="shared" si="223"/>
        <v>Y</v>
      </c>
      <c r="T701" s="275">
        <f t="shared" si="216"/>
        <v>0</v>
      </c>
      <c r="U701" s="275">
        <f t="shared" si="236"/>
        <v>0</v>
      </c>
      <c r="V701" s="275">
        <f t="shared" si="236"/>
        <v>0</v>
      </c>
      <c r="W701" s="275">
        <f t="shared" si="236"/>
        <v>0</v>
      </c>
      <c r="X701" s="275">
        <f t="shared" si="236"/>
        <v>0</v>
      </c>
      <c r="Y701" s="275">
        <f t="shared" si="236"/>
        <v>0</v>
      </c>
      <c r="Z701" s="275">
        <f t="shared" si="236"/>
        <v>0</v>
      </c>
      <c r="AA701" s="275">
        <f t="shared" si="236"/>
        <v>0</v>
      </c>
      <c r="AB701" s="275">
        <f t="shared" si="236"/>
        <v>0</v>
      </c>
      <c r="AC701" s="275">
        <f t="shared" si="236"/>
        <v>0</v>
      </c>
      <c r="AD701" s="275">
        <f t="shared" si="236"/>
        <v>0</v>
      </c>
      <c r="AE701" s="276">
        <f t="shared" si="226"/>
        <v>0</v>
      </c>
    </row>
    <row r="702" spans="1:31">
      <c r="A702" s="133">
        <f t="shared" si="227"/>
        <v>686</v>
      </c>
      <c r="B702" s="134">
        <f t="shared" si="228"/>
        <v>57</v>
      </c>
      <c r="C702" s="134">
        <f t="shared" si="229"/>
        <v>2</v>
      </c>
      <c r="D702" s="135">
        <f t="shared" ca="1" si="230"/>
        <v>67115</v>
      </c>
      <c r="E702" s="150">
        <f t="shared" si="218"/>
        <v>0</v>
      </c>
      <c r="F702" s="150" t="str">
        <f t="shared" si="219"/>
        <v>Y</v>
      </c>
      <c r="G702" s="136">
        <f t="shared" si="220"/>
        <v>0</v>
      </c>
      <c r="H702" s="148">
        <f t="shared" si="224"/>
        <v>0</v>
      </c>
      <c r="I702" s="148">
        <f t="shared" si="231"/>
        <v>0</v>
      </c>
      <c r="J702" s="148">
        <f t="shared" ca="1" si="221"/>
        <v>0</v>
      </c>
      <c r="K702" s="148">
        <f t="shared" ca="1" si="232"/>
        <v>0</v>
      </c>
      <c r="L702" s="148">
        <f t="shared" si="233"/>
        <v>0</v>
      </c>
      <c r="M702" s="148">
        <f t="shared" si="222"/>
        <v>0</v>
      </c>
      <c r="N702" s="148">
        <f t="shared" si="225"/>
        <v>0</v>
      </c>
      <c r="O702" s="148"/>
      <c r="P702" s="148"/>
      <c r="Q702" s="148">
        <f t="shared" si="234"/>
        <v>0</v>
      </c>
      <c r="R702" s="148">
        <f t="shared" si="235"/>
        <v>0</v>
      </c>
      <c r="S702" s="137" t="str">
        <f t="shared" si="223"/>
        <v>Y</v>
      </c>
      <c r="T702" s="275">
        <f t="shared" si="216"/>
        <v>0</v>
      </c>
      <c r="U702" s="275">
        <f t="shared" si="236"/>
        <v>0</v>
      </c>
      <c r="V702" s="275">
        <f t="shared" si="236"/>
        <v>0</v>
      </c>
      <c r="W702" s="275">
        <f t="shared" si="236"/>
        <v>0</v>
      </c>
      <c r="X702" s="275">
        <f t="shared" si="236"/>
        <v>0</v>
      </c>
      <c r="Y702" s="275">
        <f t="shared" si="236"/>
        <v>0</v>
      </c>
      <c r="Z702" s="275">
        <f t="shared" si="236"/>
        <v>0</v>
      </c>
      <c r="AA702" s="275">
        <f t="shared" si="236"/>
        <v>0</v>
      </c>
      <c r="AB702" s="275">
        <f t="shared" si="236"/>
        <v>0</v>
      </c>
      <c r="AC702" s="275">
        <f t="shared" si="236"/>
        <v>0</v>
      </c>
      <c r="AD702" s="275">
        <f t="shared" si="236"/>
        <v>0</v>
      </c>
      <c r="AE702" s="276">
        <f t="shared" si="226"/>
        <v>0</v>
      </c>
    </row>
    <row r="703" spans="1:31">
      <c r="A703" s="133">
        <f t="shared" si="227"/>
        <v>687</v>
      </c>
      <c r="B703" s="134">
        <f t="shared" si="228"/>
        <v>57</v>
      </c>
      <c r="C703" s="134">
        <f t="shared" si="229"/>
        <v>3</v>
      </c>
      <c r="D703" s="135">
        <f t="shared" ca="1" si="230"/>
        <v>67146</v>
      </c>
      <c r="E703" s="150">
        <f t="shared" si="218"/>
        <v>0</v>
      </c>
      <c r="F703" s="150" t="str">
        <f t="shared" si="219"/>
        <v>Y</v>
      </c>
      <c r="G703" s="136">
        <f t="shared" si="220"/>
        <v>0</v>
      </c>
      <c r="H703" s="148">
        <f t="shared" si="224"/>
        <v>0</v>
      </c>
      <c r="I703" s="148">
        <f t="shared" si="231"/>
        <v>0</v>
      </c>
      <c r="J703" s="148">
        <f t="shared" ca="1" si="221"/>
        <v>0</v>
      </c>
      <c r="K703" s="148">
        <f t="shared" ca="1" si="232"/>
        <v>0</v>
      </c>
      <c r="L703" s="148">
        <f t="shared" si="233"/>
        <v>0</v>
      </c>
      <c r="M703" s="148">
        <f t="shared" si="222"/>
        <v>0</v>
      </c>
      <c r="N703" s="148">
        <f t="shared" si="225"/>
        <v>0</v>
      </c>
      <c r="O703" s="148"/>
      <c r="P703" s="148"/>
      <c r="Q703" s="148">
        <f t="shared" si="234"/>
        <v>0</v>
      </c>
      <c r="R703" s="148">
        <f t="shared" si="235"/>
        <v>0</v>
      </c>
      <c r="S703" s="137" t="str">
        <f t="shared" si="223"/>
        <v>Y</v>
      </c>
      <c r="T703" s="275">
        <f t="shared" si="216"/>
        <v>0</v>
      </c>
      <c r="U703" s="275">
        <f t="shared" si="236"/>
        <v>0</v>
      </c>
      <c r="V703" s="275">
        <f t="shared" si="236"/>
        <v>0</v>
      </c>
      <c r="W703" s="275">
        <f t="shared" si="236"/>
        <v>0</v>
      </c>
      <c r="X703" s="275">
        <f t="shared" si="236"/>
        <v>0</v>
      </c>
      <c r="Y703" s="275">
        <f t="shared" si="236"/>
        <v>0</v>
      </c>
      <c r="Z703" s="275">
        <f t="shared" si="236"/>
        <v>0</v>
      </c>
      <c r="AA703" s="275">
        <f t="shared" si="236"/>
        <v>0</v>
      </c>
      <c r="AB703" s="275">
        <f t="shared" si="236"/>
        <v>0</v>
      </c>
      <c r="AC703" s="275">
        <f t="shared" si="236"/>
        <v>0</v>
      </c>
      <c r="AD703" s="275">
        <f t="shared" si="236"/>
        <v>0</v>
      </c>
      <c r="AE703" s="276">
        <f t="shared" si="226"/>
        <v>0</v>
      </c>
    </row>
    <row r="704" spans="1:31">
      <c r="A704" s="133">
        <f t="shared" si="227"/>
        <v>688</v>
      </c>
      <c r="B704" s="134">
        <f t="shared" si="228"/>
        <v>57</v>
      </c>
      <c r="C704" s="134">
        <f t="shared" si="229"/>
        <v>4</v>
      </c>
      <c r="D704" s="135">
        <f t="shared" ca="1" si="230"/>
        <v>67176</v>
      </c>
      <c r="E704" s="150">
        <f t="shared" si="218"/>
        <v>0</v>
      </c>
      <c r="F704" s="150" t="str">
        <f t="shared" si="219"/>
        <v>Y</v>
      </c>
      <c r="G704" s="136">
        <f t="shared" si="220"/>
        <v>0</v>
      </c>
      <c r="H704" s="148">
        <f t="shared" si="224"/>
        <v>0</v>
      </c>
      <c r="I704" s="148">
        <f t="shared" si="231"/>
        <v>0</v>
      </c>
      <c r="J704" s="148">
        <f t="shared" ca="1" si="221"/>
        <v>0</v>
      </c>
      <c r="K704" s="148">
        <f t="shared" ca="1" si="232"/>
        <v>0</v>
      </c>
      <c r="L704" s="148">
        <f t="shared" si="233"/>
        <v>0</v>
      </c>
      <c r="M704" s="148">
        <f t="shared" si="222"/>
        <v>0</v>
      </c>
      <c r="N704" s="148">
        <f t="shared" si="225"/>
        <v>0</v>
      </c>
      <c r="O704" s="148"/>
      <c r="P704" s="148"/>
      <c r="Q704" s="148">
        <f t="shared" si="234"/>
        <v>0</v>
      </c>
      <c r="R704" s="148">
        <f t="shared" si="235"/>
        <v>0</v>
      </c>
      <c r="S704" s="137" t="str">
        <f t="shared" si="223"/>
        <v>Y</v>
      </c>
      <c r="T704" s="275">
        <f t="shared" si="216"/>
        <v>0</v>
      </c>
      <c r="U704" s="275">
        <f t="shared" si="236"/>
        <v>0</v>
      </c>
      <c r="V704" s="275">
        <f t="shared" si="236"/>
        <v>0</v>
      </c>
      <c r="W704" s="275">
        <f t="shared" si="236"/>
        <v>0</v>
      </c>
      <c r="X704" s="275">
        <f t="shared" si="236"/>
        <v>0</v>
      </c>
      <c r="Y704" s="275">
        <f t="shared" si="236"/>
        <v>0</v>
      </c>
      <c r="Z704" s="275">
        <f t="shared" si="236"/>
        <v>0</v>
      </c>
      <c r="AA704" s="275">
        <f t="shared" si="236"/>
        <v>0</v>
      </c>
      <c r="AB704" s="275">
        <f t="shared" si="236"/>
        <v>0</v>
      </c>
      <c r="AC704" s="275">
        <f t="shared" si="236"/>
        <v>0</v>
      </c>
      <c r="AD704" s="275">
        <f t="shared" si="236"/>
        <v>0</v>
      </c>
      <c r="AE704" s="276">
        <f t="shared" si="226"/>
        <v>0</v>
      </c>
    </row>
    <row r="705" spans="1:31">
      <c r="A705" s="133">
        <f t="shared" si="227"/>
        <v>689</v>
      </c>
      <c r="B705" s="134">
        <f t="shared" si="228"/>
        <v>57</v>
      </c>
      <c r="C705" s="134">
        <f t="shared" si="229"/>
        <v>5</v>
      </c>
      <c r="D705" s="135">
        <f t="shared" ca="1" si="230"/>
        <v>67207</v>
      </c>
      <c r="E705" s="150">
        <f t="shared" si="218"/>
        <v>0</v>
      </c>
      <c r="F705" s="150" t="str">
        <f t="shared" si="219"/>
        <v>Y</v>
      </c>
      <c r="G705" s="136">
        <f t="shared" si="220"/>
        <v>0</v>
      </c>
      <c r="H705" s="148">
        <f t="shared" si="224"/>
        <v>0</v>
      </c>
      <c r="I705" s="148">
        <f t="shared" si="231"/>
        <v>0</v>
      </c>
      <c r="J705" s="148">
        <f t="shared" ca="1" si="221"/>
        <v>0</v>
      </c>
      <c r="K705" s="148">
        <f t="shared" ca="1" si="232"/>
        <v>0</v>
      </c>
      <c r="L705" s="148">
        <f t="shared" si="233"/>
        <v>0</v>
      </c>
      <c r="M705" s="148">
        <f t="shared" si="222"/>
        <v>0</v>
      </c>
      <c r="N705" s="148">
        <f t="shared" si="225"/>
        <v>0</v>
      </c>
      <c r="O705" s="148"/>
      <c r="P705" s="148"/>
      <c r="Q705" s="148">
        <f t="shared" si="234"/>
        <v>0</v>
      </c>
      <c r="R705" s="148">
        <f t="shared" si="235"/>
        <v>0</v>
      </c>
      <c r="S705" s="137" t="str">
        <f t="shared" si="223"/>
        <v>Y</v>
      </c>
      <c r="T705" s="275">
        <f t="shared" si="216"/>
        <v>0</v>
      </c>
      <c r="U705" s="275">
        <f t="shared" si="236"/>
        <v>0</v>
      </c>
      <c r="V705" s="275">
        <f t="shared" si="236"/>
        <v>0</v>
      </c>
      <c r="W705" s="275">
        <f t="shared" si="236"/>
        <v>0</v>
      </c>
      <c r="X705" s="275">
        <f t="shared" si="236"/>
        <v>0</v>
      </c>
      <c r="Y705" s="275">
        <f t="shared" si="236"/>
        <v>0</v>
      </c>
      <c r="Z705" s="275">
        <f t="shared" si="236"/>
        <v>0</v>
      </c>
      <c r="AA705" s="275">
        <f t="shared" si="236"/>
        <v>0</v>
      </c>
      <c r="AB705" s="275">
        <f t="shared" si="236"/>
        <v>0</v>
      </c>
      <c r="AC705" s="275">
        <f t="shared" si="236"/>
        <v>0</v>
      </c>
      <c r="AD705" s="275">
        <f t="shared" si="236"/>
        <v>0</v>
      </c>
      <c r="AE705" s="276">
        <f t="shared" si="226"/>
        <v>0</v>
      </c>
    </row>
    <row r="706" spans="1:31">
      <c r="A706" s="133">
        <f t="shared" si="227"/>
        <v>690</v>
      </c>
      <c r="B706" s="134">
        <f t="shared" si="228"/>
        <v>57</v>
      </c>
      <c r="C706" s="134">
        <f t="shared" si="229"/>
        <v>6</v>
      </c>
      <c r="D706" s="135">
        <f t="shared" ca="1" si="230"/>
        <v>67238</v>
      </c>
      <c r="E706" s="150">
        <f t="shared" si="218"/>
        <v>0</v>
      </c>
      <c r="F706" s="150" t="str">
        <f t="shared" si="219"/>
        <v>Y</v>
      </c>
      <c r="G706" s="136">
        <f t="shared" si="220"/>
        <v>0</v>
      </c>
      <c r="H706" s="148">
        <f t="shared" si="224"/>
        <v>0</v>
      </c>
      <c r="I706" s="148">
        <f t="shared" si="231"/>
        <v>0</v>
      </c>
      <c r="J706" s="148">
        <f t="shared" ca="1" si="221"/>
        <v>0</v>
      </c>
      <c r="K706" s="148">
        <f t="shared" ca="1" si="232"/>
        <v>0</v>
      </c>
      <c r="L706" s="148">
        <f t="shared" si="233"/>
        <v>0</v>
      </c>
      <c r="M706" s="148">
        <f t="shared" si="222"/>
        <v>0</v>
      </c>
      <c r="N706" s="148">
        <f t="shared" si="225"/>
        <v>0</v>
      </c>
      <c r="O706" s="148"/>
      <c r="P706" s="148"/>
      <c r="Q706" s="148">
        <f t="shared" si="234"/>
        <v>0</v>
      </c>
      <c r="R706" s="148">
        <f t="shared" si="235"/>
        <v>0</v>
      </c>
      <c r="S706" s="137" t="str">
        <f t="shared" si="223"/>
        <v>Y</v>
      </c>
      <c r="T706" s="275">
        <f t="shared" si="216"/>
        <v>0</v>
      </c>
      <c r="U706" s="275">
        <f t="shared" si="236"/>
        <v>0</v>
      </c>
      <c r="V706" s="275">
        <f t="shared" si="236"/>
        <v>0</v>
      </c>
      <c r="W706" s="275">
        <f t="shared" si="236"/>
        <v>0</v>
      </c>
      <c r="X706" s="275">
        <f t="shared" si="236"/>
        <v>0</v>
      </c>
      <c r="Y706" s="275">
        <f t="shared" si="236"/>
        <v>0</v>
      </c>
      <c r="Z706" s="275">
        <f t="shared" si="236"/>
        <v>0</v>
      </c>
      <c r="AA706" s="275">
        <f t="shared" ref="U706:AD732" si="237">MAX(0,MIN(MAX(0,$M706),AA$7)-AA$6)</f>
        <v>0</v>
      </c>
      <c r="AB706" s="275">
        <f t="shared" si="237"/>
        <v>0</v>
      </c>
      <c r="AC706" s="275">
        <f t="shared" si="237"/>
        <v>0</v>
      </c>
      <c r="AD706" s="275">
        <f t="shared" si="237"/>
        <v>0</v>
      </c>
      <c r="AE706" s="276">
        <f t="shared" si="226"/>
        <v>0</v>
      </c>
    </row>
    <row r="707" spans="1:31">
      <c r="A707" s="133">
        <f t="shared" si="227"/>
        <v>691</v>
      </c>
      <c r="B707" s="134">
        <f t="shared" si="228"/>
        <v>57</v>
      </c>
      <c r="C707" s="134">
        <f t="shared" si="229"/>
        <v>7</v>
      </c>
      <c r="D707" s="135">
        <f t="shared" ca="1" si="230"/>
        <v>67267</v>
      </c>
      <c r="E707" s="150">
        <f t="shared" si="218"/>
        <v>0</v>
      </c>
      <c r="F707" s="150" t="str">
        <f t="shared" si="219"/>
        <v>Y</v>
      </c>
      <c r="G707" s="136">
        <f t="shared" si="220"/>
        <v>0</v>
      </c>
      <c r="H707" s="148">
        <f t="shared" si="224"/>
        <v>0</v>
      </c>
      <c r="I707" s="148">
        <f t="shared" si="231"/>
        <v>0</v>
      </c>
      <c r="J707" s="148">
        <f t="shared" ca="1" si="221"/>
        <v>0</v>
      </c>
      <c r="K707" s="148">
        <f t="shared" ca="1" si="232"/>
        <v>0</v>
      </c>
      <c r="L707" s="148">
        <f t="shared" si="233"/>
        <v>0</v>
      </c>
      <c r="M707" s="148">
        <f t="shared" si="222"/>
        <v>0</v>
      </c>
      <c r="N707" s="148">
        <f t="shared" si="225"/>
        <v>0</v>
      </c>
      <c r="O707" s="148"/>
      <c r="P707" s="148"/>
      <c r="Q707" s="148">
        <f t="shared" si="234"/>
        <v>0</v>
      </c>
      <c r="R707" s="148">
        <f t="shared" si="235"/>
        <v>0</v>
      </c>
      <c r="S707" s="137" t="str">
        <f t="shared" si="223"/>
        <v>Y</v>
      </c>
      <c r="T707" s="275">
        <f t="shared" si="216"/>
        <v>0</v>
      </c>
      <c r="U707" s="275">
        <f t="shared" si="237"/>
        <v>0</v>
      </c>
      <c r="V707" s="275">
        <f t="shared" si="237"/>
        <v>0</v>
      </c>
      <c r="W707" s="275">
        <f t="shared" si="237"/>
        <v>0</v>
      </c>
      <c r="X707" s="275">
        <f t="shared" si="237"/>
        <v>0</v>
      </c>
      <c r="Y707" s="275">
        <f t="shared" si="237"/>
        <v>0</v>
      </c>
      <c r="Z707" s="275">
        <f t="shared" si="237"/>
        <v>0</v>
      </c>
      <c r="AA707" s="275">
        <f t="shared" si="237"/>
        <v>0</v>
      </c>
      <c r="AB707" s="275">
        <f t="shared" si="237"/>
        <v>0</v>
      </c>
      <c r="AC707" s="275">
        <f t="shared" si="237"/>
        <v>0</v>
      </c>
      <c r="AD707" s="275">
        <f t="shared" si="237"/>
        <v>0</v>
      </c>
      <c r="AE707" s="276">
        <f t="shared" si="226"/>
        <v>0</v>
      </c>
    </row>
    <row r="708" spans="1:31">
      <c r="A708" s="133">
        <f t="shared" si="227"/>
        <v>692</v>
      </c>
      <c r="B708" s="134">
        <f t="shared" si="228"/>
        <v>57</v>
      </c>
      <c r="C708" s="134">
        <f t="shared" si="229"/>
        <v>8</v>
      </c>
      <c r="D708" s="135">
        <f t="shared" ca="1" si="230"/>
        <v>67298</v>
      </c>
      <c r="E708" s="150">
        <f t="shared" si="218"/>
        <v>0</v>
      </c>
      <c r="F708" s="150" t="str">
        <f t="shared" si="219"/>
        <v>Y</v>
      </c>
      <c r="G708" s="136">
        <f t="shared" si="220"/>
        <v>0</v>
      </c>
      <c r="H708" s="148">
        <f t="shared" si="224"/>
        <v>0</v>
      </c>
      <c r="I708" s="148">
        <f t="shared" si="231"/>
        <v>0</v>
      </c>
      <c r="J708" s="148">
        <f t="shared" ca="1" si="221"/>
        <v>0</v>
      </c>
      <c r="K708" s="148">
        <f t="shared" ca="1" si="232"/>
        <v>0</v>
      </c>
      <c r="L708" s="148">
        <f t="shared" si="233"/>
        <v>0</v>
      </c>
      <c r="M708" s="148">
        <f t="shared" si="222"/>
        <v>0</v>
      </c>
      <c r="N708" s="148">
        <f t="shared" si="225"/>
        <v>0</v>
      </c>
      <c r="O708" s="148"/>
      <c r="P708" s="148"/>
      <c r="Q708" s="148">
        <f t="shared" si="234"/>
        <v>0</v>
      </c>
      <c r="R708" s="148">
        <f t="shared" si="235"/>
        <v>0</v>
      </c>
      <c r="S708" s="137" t="str">
        <f t="shared" si="223"/>
        <v>Y</v>
      </c>
      <c r="T708" s="275">
        <f t="shared" si="216"/>
        <v>0</v>
      </c>
      <c r="U708" s="275">
        <f t="shared" si="237"/>
        <v>0</v>
      </c>
      <c r="V708" s="275">
        <f t="shared" si="237"/>
        <v>0</v>
      </c>
      <c r="W708" s="275">
        <f t="shared" si="237"/>
        <v>0</v>
      </c>
      <c r="X708" s="275">
        <f t="shared" si="237"/>
        <v>0</v>
      </c>
      <c r="Y708" s="275">
        <f t="shared" si="237"/>
        <v>0</v>
      </c>
      <c r="Z708" s="275">
        <f t="shared" si="237"/>
        <v>0</v>
      </c>
      <c r="AA708" s="275">
        <f t="shared" si="237"/>
        <v>0</v>
      </c>
      <c r="AB708" s="275">
        <f t="shared" si="237"/>
        <v>0</v>
      </c>
      <c r="AC708" s="275">
        <f t="shared" si="237"/>
        <v>0</v>
      </c>
      <c r="AD708" s="275">
        <f t="shared" si="237"/>
        <v>0</v>
      </c>
      <c r="AE708" s="276">
        <f t="shared" si="226"/>
        <v>0</v>
      </c>
    </row>
    <row r="709" spans="1:31">
      <c r="A709" s="133">
        <f t="shared" si="227"/>
        <v>693</v>
      </c>
      <c r="B709" s="134">
        <f t="shared" si="228"/>
        <v>57</v>
      </c>
      <c r="C709" s="134">
        <f t="shared" si="229"/>
        <v>9</v>
      </c>
      <c r="D709" s="135">
        <f t="shared" ca="1" si="230"/>
        <v>67328</v>
      </c>
      <c r="E709" s="150">
        <f t="shared" si="218"/>
        <v>0</v>
      </c>
      <c r="F709" s="150" t="str">
        <f t="shared" si="219"/>
        <v>Y</v>
      </c>
      <c r="G709" s="136">
        <f t="shared" si="220"/>
        <v>0</v>
      </c>
      <c r="H709" s="148">
        <f t="shared" si="224"/>
        <v>0</v>
      </c>
      <c r="I709" s="148">
        <f t="shared" si="231"/>
        <v>0</v>
      </c>
      <c r="J709" s="148">
        <f t="shared" ca="1" si="221"/>
        <v>0</v>
      </c>
      <c r="K709" s="148">
        <f t="shared" ca="1" si="232"/>
        <v>0</v>
      </c>
      <c r="L709" s="148">
        <f t="shared" si="233"/>
        <v>0</v>
      </c>
      <c r="M709" s="148">
        <f t="shared" si="222"/>
        <v>0</v>
      </c>
      <c r="N709" s="148">
        <f t="shared" si="225"/>
        <v>0</v>
      </c>
      <c r="O709" s="148"/>
      <c r="P709" s="148"/>
      <c r="Q709" s="148">
        <f t="shared" si="234"/>
        <v>0</v>
      </c>
      <c r="R709" s="148">
        <f t="shared" si="235"/>
        <v>0</v>
      </c>
      <c r="S709" s="137" t="str">
        <f t="shared" si="223"/>
        <v>Y</v>
      </c>
      <c r="T709" s="275">
        <f t="shared" ref="T709:T772" si="238">MAX(0,MIN(MAX(0,$M709),T$7)-T$6)</f>
        <v>0</v>
      </c>
      <c r="U709" s="275">
        <f t="shared" si="237"/>
        <v>0</v>
      </c>
      <c r="V709" s="275">
        <f t="shared" si="237"/>
        <v>0</v>
      </c>
      <c r="W709" s="275">
        <f t="shared" si="237"/>
        <v>0</v>
      </c>
      <c r="X709" s="275">
        <f t="shared" si="237"/>
        <v>0</v>
      </c>
      <c r="Y709" s="275">
        <f t="shared" si="237"/>
        <v>0</v>
      </c>
      <c r="Z709" s="275">
        <f t="shared" si="237"/>
        <v>0</v>
      </c>
      <c r="AA709" s="275">
        <f t="shared" si="237"/>
        <v>0</v>
      </c>
      <c r="AB709" s="275">
        <f t="shared" si="237"/>
        <v>0</v>
      </c>
      <c r="AC709" s="275">
        <f t="shared" si="237"/>
        <v>0</v>
      </c>
      <c r="AD709" s="275">
        <f t="shared" si="237"/>
        <v>0</v>
      </c>
      <c r="AE709" s="276">
        <f t="shared" si="226"/>
        <v>0</v>
      </c>
    </row>
    <row r="710" spans="1:31">
      <c r="A710" s="133">
        <f t="shared" si="227"/>
        <v>694</v>
      </c>
      <c r="B710" s="134">
        <f t="shared" si="228"/>
        <v>57</v>
      </c>
      <c r="C710" s="134">
        <f t="shared" si="229"/>
        <v>10</v>
      </c>
      <c r="D710" s="135">
        <f t="shared" ca="1" si="230"/>
        <v>67359</v>
      </c>
      <c r="E710" s="150">
        <f t="shared" si="218"/>
        <v>0</v>
      </c>
      <c r="F710" s="150" t="str">
        <f t="shared" si="219"/>
        <v>Y</v>
      </c>
      <c r="G710" s="136">
        <f t="shared" si="220"/>
        <v>0</v>
      </c>
      <c r="H710" s="148">
        <f t="shared" si="224"/>
        <v>0</v>
      </c>
      <c r="I710" s="148">
        <f t="shared" si="231"/>
        <v>0</v>
      </c>
      <c r="J710" s="148">
        <f t="shared" ca="1" si="221"/>
        <v>0</v>
      </c>
      <c r="K710" s="148">
        <f t="shared" ca="1" si="232"/>
        <v>0</v>
      </c>
      <c r="L710" s="148">
        <f t="shared" si="233"/>
        <v>0</v>
      </c>
      <c r="M710" s="148">
        <f t="shared" si="222"/>
        <v>0</v>
      </c>
      <c r="N710" s="148">
        <f t="shared" si="225"/>
        <v>0</v>
      </c>
      <c r="O710" s="148"/>
      <c r="P710" s="148"/>
      <c r="Q710" s="148">
        <f t="shared" si="234"/>
        <v>0</v>
      </c>
      <c r="R710" s="148">
        <f t="shared" si="235"/>
        <v>0</v>
      </c>
      <c r="S710" s="137" t="str">
        <f t="shared" si="223"/>
        <v>Y</v>
      </c>
      <c r="T710" s="275">
        <f t="shared" si="238"/>
        <v>0</v>
      </c>
      <c r="U710" s="275">
        <f t="shared" si="237"/>
        <v>0</v>
      </c>
      <c r="V710" s="275">
        <f t="shared" si="237"/>
        <v>0</v>
      </c>
      <c r="W710" s="275">
        <f t="shared" si="237"/>
        <v>0</v>
      </c>
      <c r="X710" s="275">
        <f t="shared" si="237"/>
        <v>0</v>
      </c>
      <c r="Y710" s="275">
        <f t="shared" si="237"/>
        <v>0</v>
      </c>
      <c r="Z710" s="275">
        <f t="shared" si="237"/>
        <v>0</v>
      </c>
      <c r="AA710" s="275">
        <f t="shared" si="237"/>
        <v>0</v>
      </c>
      <c r="AB710" s="275">
        <f t="shared" si="237"/>
        <v>0</v>
      </c>
      <c r="AC710" s="275">
        <f t="shared" si="237"/>
        <v>0</v>
      </c>
      <c r="AD710" s="275">
        <f t="shared" si="237"/>
        <v>0</v>
      </c>
      <c r="AE710" s="276">
        <f t="shared" si="226"/>
        <v>0</v>
      </c>
    </row>
    <row r="711" spans="1:31">
      <c r="A711" s="133">
        <f t="shared" si="227"/>
        <v>695</v>
      </c>
      <c r="B711" s="134">
        <f t="shared" si="228"/>
        <v>57</v>
      </c>
      <c r="C711" s="134">
        <f t="shared" si="229"/>
        <v>11</v>
      </c>
      <c r="D711" s="135">
        <f t="shared" ca="1" si="230"/>
        <v>67389</v>
      </c>
      <c r="E711" s="150">
        <f t="shared" si="218"/>
        <v>0</v>
      </c>
      <c r="F711" s="150" t="str">
        <f t="shared" si="219"/>
        <v>Y</v>
      </c>
      <c r="G711" s="136">
        <f t="shared" si="220"/>
        <v>0</v>
      </c>
      <c r="H711" s="148">
        <f t="shared" si="224"/>
        <v>0</v>
      </c>
      <c r="I711" s="148">
        <f t="shared" si="231"/>
        <v>0</v>
      </c>
      <c r="J711" s="148">
        <f t="shared" ca="1" si="221"/>
        <v>0</v>
      </c>
      <c r="K711" s="148">
        <f t="shared" ca="1" si="232"/>
        <v>0</v>
      </c>
      <c r="L711" s="148">
        <f t="shared" si="233"/>
        <v>0</v>
      </c>
      <c r="M711" s="148">
        <f t="shared" si="222"/>
        <v>0</v>
      </c>
      <c r="N711" s="148">
        <f t="shared" si="225"/>
        <v>0</v>
      </c>
      <c r="O711" s="148"/>
      <c r="P711" s="148"/>
      <c r="Q711" s="148">
        <f t="shared" si="234"/>
        <v>0</v>
      </c>
      <c r="R711" s="148">
        <f t="shared" si="235"/>
        <v>0</v>
      </c>
      <c r="S711" s="137" t="str">
        <f t="shared" si="223"/>
        <v>Y</v>
      </c>
      <c r="T711" s="275">
        <f t="shared" si="238"/>
        <v>0</v>
      </c>
      <c r="U711" s="275">
        <f t="shared" si="237"/>
        <v>0</v>
      </c>
      <c r="V711" s="275">
        <f t="shared" si="237"/>
        <v>0</v>
      </c>
      <c r="W711" s="275">
        <f t="shared" si="237"/>
        <v>0</v>
      </c>
      <c r="X711" s="275">
        <f t="shared" si="237"/>
        <v>0</v>
      </c>
      <c r="Y711" s="275">
        <f t="shared" si="237"/>
        <v>0</v>
      </c>
      <c r="Z711" s="275">
        <f t="shared" si="237"/>
        <v>0</v>
      </c>
      <c r="AA711" s="275">
        <f t="shared" si="237"/>
        <v>0</v>
      </c>
      <c r="AB711" s="275">
        <f t="shared" si="237"/>
        <v>0</v>
      </c>
      <c r="AC711" s="275">
        <f t="shared" si="237"/>
        <v>0</v>
      </c>
      <c r="AD711" s="275">
        <f t="shared" si="237"/>
        <v>0</v>
      </c>
      <c r="AE711" s="276">
        <f t="shared" si="226"/>
        <v>0</v>
      </c>
    </row>
    <row r="712" spans="1:31">
      <c r="A712" s="133">
        <f t="shared" si="227"/>
        <v>696</v>
      </c>
      <c r="B712" s="134">
        <f t="shared" si="228"/>
        <v>57</v>
      </c>
      <c r="C712" s="134">
        <f t="shared" si="229"/>
        <v>12</v>
      </c>
      <c r="D712" s="135">
        <f t="shared" ca="1" si="230"/>
        <v>67420</v>
      </c>
      <c r="E712" s="150">
        <f t="shared" si="218"/>
        <v>0</v>
      </c>
      <c r="F712" s="150" t="str">
        <f t="shared" si="219"/>
        <v>Y</v>
      </c>
      <c r="G712" s="136">
        <f t="shared" si="220"/>
        <v>0</v>
      </c>
      <c r="H712" s="148">
        <f t="shared" si="224"/>
        <v>0</v>
      </c>
      <c r="I712" s="148">
        <f t="shared" si="231"/>
        <v>0</v>
      </c>
      <c r="J712" s="148">
        <f t="shared" ca="1" si="221"/>
        <v>0</v>
      </c>
      <c r="K712" s="148">
        <f t="shared" ca="1" si="232"/>
        <v>0</v>
      </c>
      <c r="L712" s="148">
        <f t="shared" si="233"/>
        <v>0</v>
      </c>
      <c r="M712" s="148">
        <f t="shared" si="222"/>
        <v>0</v>
      </c>
      <c r="N712" s="148">
        <f t="shared" si="225"/>
        <v>0</v>
      </c>
      <c r="O712" s="148"/>
      <c r="P712" s="148"/>
      <c r="Q712" s="148">
        <f t="shared" si="234"/>
        <v>0</v>
      </c>
      <c r="R712" s="148">
        <f t="shared" si="235"/>
        <v>0</v>
      </c>
      <c r="S712" s="137" t="str">
        <f t="shared" si="223"/>
        <v>Y</v>
      </c>
      <c r="T712" s="275">
        <f t="shared" si="238"/>
        <v>0</v>
      </c>
      <c r="U712" s="275">
        <f t="shared" si="237"/>
        <v>0</v>
      </c>
      <c r="V712" s="275">
        <f t="shared" si="237"/>
        <v>0</v>
      </c>
      <c r="W712" s="275">
        <f t="shared" si="237"/>
        <v>0</v>
      </c>
      <c r="X712" s="275">
        <f t="shared" si="237"/>
        <v>0</v>
      </c>
      <c r="Y712" s="275">
        <f t="shared" si="237"/>
        <v>0</v>
      </c>
      <c r="Z712" s="275">
        <f t="shared" si="237"/>
        <v>0</v>
      </c>
      <c r="AA712" s="275">
        <f t="shared" si="237"/>
        <v>0</v>
      </c>
      <c r="AB712" s="275">
        <f t="shared" si="237"/>
        <v>0</v>
      </c>
      <c r="AC712" s="275">
        <f t="shared" si="237"/>
        <v>0</v>
      </c>
      <c r="AD712" s="275">
        <f t="shared" si="237"/>
        <v>0</v>
      </c>
      <c r="AE712" s="276">
        <f t="shared" si="226"/>
        <v>0</v>
      </c>
    </row>
    <row r="713" spans="1:31">
      <c r="A713" s="133">
        <f t="shared" si="227"/>
        <v>697</v>
      </c>
      <c r="B713" s="134">
        <f t="shared" si="228"/>
        <v>58</v>
      </c>
      <c r="C713" s="134">
        <f t="shared" si="229"/>
        <v>1</v>
      </c>
      <c r="D713" s="135">
        <f t="shared" ca="1" si="230"/>
        <v>67451</v>
      </c>
      <c r="E713" s="150">
        <f t="shared" si="218"/>
        <v>0</v>
      </c>
      <c r="F713" s="150" t="str">
        <f t="shared" si="219"/>
        <v>Y</v>
      </c>
      <c r="G713" s="136">
        <f t="shared" si="220"/>
        <v>0</v>
      </c>
      <c r="H713" s="148">
        <f t="shared" si="224"/>
        <v>0</v>
      </c>
      <c r="I713" s="148">
        <f t="shared" si="231"/>
        <v>0</v>
      </c>
      <c r="J713" s="148">
        <f t="shared" ca="1" si="221"/>
        <v>0</v>
      </c>
      <c r="K713" s="148">
        <f t="shared" ca="1" si="232"/>
        <v>0</v>
      </c>
      <c r="L713" s="148">
        <f t="shared" si="233"/>
        <v>0</v>
      </c>
      <c r="M713" s="148">
        <f t="shared" si="222"/>
        <v>0</v>
      </c>
      <c r="N713" s="148">
        <f t="shared" si="225"/>
        <v>0</v>
      </c>
      <c r="O713" s="148"/>
      <c r="P713" s="148"/>
      <c r="Q713" s="148">
        <f t="shared" si="234"/>
        <v>0</v>
      </c>
      <c r="R713" s="148">
        <f t="shared" si="235"/>
        <v>0</v>
      </c>
      <c r="S713" s="137" t="str">
        <f t="shared" si="223"/>
        <v>Y</v>
      </c>
      <c r="T713" s="275">
        <f t="shared" si="238"/>
        <v>0</v>
      </c>
      <c r="U713" s="275">
        <f t="shared" si="237"/>
        <v>0</v>
      </c>
      <c r="V713" s="275">
        <f t="shared" si="237"/>
        <v>0</v>
      </c>
      <c r="W713" s="275">
        <f t="shared" si="237"/>
        <v>0</v>
      </c>
      <c r="X713" s="275">
        <f t="shared" si="237"/>
        <v>0</v>
      </c>
      <c r="Y713" s="275">
        <f t="shared" si="237"/>
        <v>0</v>
      </c>
      <c r="Z713" s="275">
        <f t="shared" si="237"/>
        <v>0</v>
      </c>
      <c r="AA713" s="275">
        <f t="shared" si="237"/>
        <v>0</v>
      </c>
      <c r="AB713" s="275">
        <f t="shared" si="237"/>
        <v>0</v>
      </c>
      <c r="AC713" s="275">
        <f t="shared" si="237"/>
        <v>0</v>
      </c>
      <c r="AD713" s="275">
        <f t="shared" si="237"/>
        <v>0</v>
      </c>
      <c r="AE713" s="276">
        <f t="shared" si="226"/>
        <v>0</v>
      </c>
    </row>
    <row r="714" spans="1:31">
      <c r="A714" s="133">
        <f t="shared" si="227"/>
        <v>698</v>
      </c>
      <c r="B714" s="134">
        <f t="shared" si="228"/>
        <v>58</v>
      </c>
      <c r="C714" s="134">
        <f t="shared" si="229"/>
        <v>2</v>
      </c>
      <c r="D714" s="135">
        <f t="shared" ca="1" si="230"/>
        <v>67481</v>
      </c>
      <c r="E714" s="150">
        <f t="shared" si="218"/>
        <v>0</v>
      </c>
      <c r="F714" s="150" t="str">
        <f t="shared" si="219"/>
        <v>Y</v>
      </c>
      <c r="G714" s="136">
        <f t="shared" si="220"/>
        <v>0</v>
      </c>
      <c r="H714" s="148">
        <f t="shared" si="224"/>
        <v>0</v>
      </c>
      <c r="I714" s="148">
        <f t="shared" si="231"/>
        <v>0</v>
      </c>
      <c r="J714" s="148">
        <f t="shared" ca="1" si="221"/>
        <v>0</v>
      </c>
      <c r="K714" s="148">
        <f t="shared" ca="1" si="232"/>
        <v>0</v>
      </c>
      <c r="L714" s="148">
        <f t="shared" si="233"/>
        <v>0</v>
      </c>
      <c r="M714" s="148">
        <f t="shared" si="222"/>
        <v>0</v>
      </c>
      <c r="N714" s="148">
        <f t="shared" si="225"/>
        <v>0</v>
      </c>
      <c r="O714" s="148"/>
      <c r="P714" s="148"/>
      <c r="Q714" s="148">
        <f t="shared" si="234"/>
        <v>0</v>
      </c>
      <c r="R714" s="148">
        <f t="shared" si="235"/>
        <v>0</v>
      </c>
      <c r="S714" s="137" t="str">
        <f t="shared" si="223"/>
        <v>Y</v>
      </c>
      <c r="T714" s="275">
        <f t="shared" si="238"/>
        <v>0</v>
      </c>
      <c r="U714" s="275">
        <f t="shared" si="237"/>
        <v>0</v>
      </c>
      <c r="V714" s="275">
        <f t="shared" si="237"/>
        <v>0</v>
      </c>
      <c r="W714" s="275">
        <f t="shared" si="237"/>
        <v>0</v>
      </c>
      <c r="X714" s="275">
        <f t="shared" si="237"/>
        <v>0</v>
      </c>
      <c r="Y714" s="275">
        <f t="shared" si="237"/>
        <v>0</v>
      </c>
      <c r="Z714" s="275">
        <f t="shared" si="237"/>
        <v>0</v>
      </c>
      <c r="AA714" s="275">
        <f t="shared" si="237"/>
        <v>0</v>
      </c>
      <c r="AB714" s="275">
        <f t="shared" si="237"/>
        <v>0</v>
      </c>
      <c r="AC714" s="275">
        <f t="shared" si="237"/>
        <v>0</v>
      </c>
      <c r="AD714" s="275">
        <f t="shared" si="237"/>
        <v>0</v>
      </c>
      <c r="AE714" s="276">
        <f t="shared" si="226"/>
        <v>0</v>
      </c>
    </row>
    <row r="715" spans="1:31">
      <c r="A715" s="133">
        <f t="shared" si="227"/>
        <v>699</v>
      </c>
      <c r="B715" s="134">
        <f t="shared" si="228"/>
        <v>58</v>
      </c>
      <c r="C715" s="134">
        <f t="shared" si="229"/>
        <v>3</v>
      </c>
      <c r="D715" s="135">
        <f t="shared" ca="1" si="230"/>
        <v>67512</v>
      </c>
      <c r="E715" s="150">
        <f t="shared" si="218"/>
        <v>0</v>
      </c>
      <c r="F715" s="150" t="str">
        <f t="shared" si="219"/>
        <v>Y</v>
      </c>
      <c r="G715" s="136">
        <f t="shared" si="220"/>
        <v>0</v>
      </c>
      <c r="H715" s="148">
        <f t="shared" si="224"/>
        <v>0</v>
      </c>
      <c r="I715" s="148">
        <f t="shared" si="231"/>
        <v>0</v>
      </c>
      <c r="J715" s="148">
        <f t="shared" ca="1" si="221"/>
        <v>0</v>
      </c>
      <c r="K715" s="148">
        <f t="shared" ca="1" si="232"/>
        <v>0</v>
      </c>
      <c r="L715" s="148">
        <f t="shared" si="233"/>
        <v>0</v>
      </c>
      <c r="M715" s="148">
        <f t="shared" si="222"/>
        <v>0</v>
      </c>
      <c r="N715" s="148">
        <f t="shared" si="225"/>
        <v>0</v>
      </c>
      <c r="O715" s="148"/>
      <c r="P715" s="148"/>
      <c r="Q715" s="148">
        <f t="shared" si="234"/>
        <v>0</v>
      </c>
      <c r="R715" s="148">
        <f t="shared" si="235"/>
        <v>0</v>
      </c>
      <c r="S715" s="137" t="str">
        <f t="shared" si="223"/>
        <v>Y</v>
      </c>
      <c r="T715" s="275">
        <f t="shared" si="238"/>
        <v>0</v>
      </c>
      <c r="U715" s="275">
        <f t="shared" si="237"/>
        <v>0</v>
      </c>
      <c r="V715" s="275">
        <f t="shared" si="237"/>
        <v>0</v>
      </c>
      <c r="W715" s="275">
        <f t="shared" si="237"/>
        <v>0</v>
      </c>
      <c r="X715" s="275">
        <f t="shared" si="237"/>
        <v>0</v>
      </c>
      <c r="Y715" s="275">
        <f t="shared" si="237"/>
        <v>0</v>
      </c>
      <c r="Z715" s="275">
        <f t="shared" si="237"/>
        <v>0</v>
      </c>
      <c r="AA715" s="275">
        <f t="shared" si="237"/>
        <v>0</v>
      </c>
      <c r="AB715" s="275">
        <f t="shared" si="237"/>
        <v>0</v>
      </c>
      <c r="AC715" s="275">
        <f t="shared" si="237"/>
        <v>0</v>
      </c>
      <c r="AD715" s="275">
        <f t="shared" si="237"/>
        <v>0</v>
      </c>
      <c r="AE715" s="276">
        <f t="shared" si="226"/>
        <v>0</v>
      </c>
    </row>
    <row r="716" spans="1:31">
      <c r="A716" s="133">
        <f t="shared" si="227"/>
        <v>700</v>
      </c>
      <c r="B716" s="134">
        <f t="shared" si="228"/>
        <v>58</v>
      </c>
      <c r="C716" s="134">
        <f t="shared" si="229"/>
        <v>4</v>
      </c>
      <c r="D716" s="135">
        <f t="shared" ca="1" si="230"/>
        <v>67542</v>
      </c>
      <c r="E716" s="150">
        <f t="shared" si="218"/>
        <v>0</v>
      </c>
      <c r="F716" s="150" t="str">
        <f t="shared" si="219"/>
        <v>Y</v>
      </c>
      <c r="G716" s="136">
        <f t="shared" si="220"/>
        <v>0</v>
      </c>
      <c r="H716" s="148">
        <f t="shared" si="224"/>
        <v>0</v>
      </c>
      <c r="I716" s="148">
        <f t="shared" si="231"/>
        <v>0</v>
      </c>
      <c r="J716" s="148">
        <f t="shared" ca="1" si="221"/>
        <v>0</v>
      </c>
      <c r="K716" s="148">
        <f t="shared" ca="1" si="232"/>
        <v>0</v>
      </c>
      <c r="L716" s="148">
        <f t="shared" si="233"/>
        <v>0</v>
      </c>
      <c r="M716" s="148">
        <f t="shared" si="222"/>
        <v>0</v>
      </c>
      <c r="N716" s="148">
        <f t="shared" si="225"/>
        <v>0</v>
      </c>
      <c r="O716" s="148"/>
      <c r="P716" s="148"/>
      <c r="Q716" s="148">
        <f t="shared" si="234"/>
        <v>0</v>
      </c>
      <c r="R716" s="148">
        <f t="shared" si="235"/>
        <v>0</v>
      </c>
      <c r="S716" s="137" t="str">
        <f t="shared" si="223"/>
        <v>Y</v>
      </c>
      <c r="T716" s="275">
        <f t="shared" si="238"/>
        <v>0</v>
      </c>
      <c r="U716" s="275">
        <f t="shared" si="237"/>
        <v>0</v>
      </c>
      <c r="V716" s="275">
        <f t="shared" si="237"/>
        <v>0</v>
      </c>
      <c r="W716" s="275">
        <f t="shared" si="237"/>
        <v>0</v>
      </c>
      <c r="X716" s="275">
        <f t="shared" si="237"/>
        <v>0</v>
      </c>
      <c r="Y716" s="275">
        <f t="shared" si="237"/>
        <v>0</v>
      </c>
      <c r="Z716" s="275">
        <f t="shared" si="237"/>
        <v>0</v>
      </c>
      <c r="AA716" s="275">
        <f t="shared" si="237"/>
        <v>0</v>
      </c>
      <c r="AB716" s="275">
        <f t="shared" si="237"/>
        <v>0</v>
      </c>
      <c r="AC716" s="275">
        <f t="shared" si="237"/>
        <v>0</v>
      </c>
      <c r="AD716" s="275">
        <f t="shared" si="237"/>
        <v>0</v>
      </c>
      <c r="AE716" s="276">
        <f t="shared" si="226"/>
        <v>0</v>
      </c>
    </row>
    <row r="717" spans="1:31">
      <c r="A717" s="133">
        <f t="shared" si="227"/>
        <v>701</v>
      </c>
      <c r="B717" s="134">
        <f t="shared" si="228"/>
        <v>58</v>
      </c>
      <c r="C717" s="134">
        <f t="shared" si="229"/>
        <v>5</v>
      </c>
      <c r="D717" s="135">
        <f t="shared" ca="1" si="230"/>
        <v>67573</v>
      </c>
      <c r="E717" s="150">
        <f t="shared" si="218"/>
        <v>0</v>
      </c>
      <c r="F717" s="150" t="str">
        <f t="shared" si="219"/>
        <v>Y</v>
      </c>
      <c r="G717" s="136">
        <f t="shared" si="220"/>
        <v>0</v>
      </c>
      <c r="H717" s="148">
        <f t="shared" si="224"/>
        <v>0</v>
      </c>
      <c r="I717" s="148">
        <f t="shared" si="231"/>
        <v>0</v>
      </c>
      <c r="J717" s="148">
        <f t="shared" ca="1" si="221"/>
        <v>0</v>
      </c>
      <c r="K717" s="148">
        <f t="shared" ca="1" si="232"/>
        <v>0</v>
      </c>
      <c r="L717" s="148">
        <f t="shared" si="233"/>
        <v>0</v>
      </c>
      <c r="M717" s="148">
        <f t="shared" si="222"/>
        <v>0</v>
      </c>
      <c r="N717" s="148">
        <f t="shared" si="225"/>
        <v>0</v>
      </c>
      <c r="O717" s="148"/>
      <c r="P717" s="148"/>
      <c r="Q717" s="148">
        <f t="shared" si="234"/>
        <v>0</v>
      </c>
      <c r="R717" s="148">
        <f t="shared" si="235"/>
        <v>0</v>
      </c>
      <c r="S717" s="137" t="str">
        <f t="shared" si="223"/>
        <v>Y</v>
      </c>
      <c r="T717" s="275">
        <f t="shared" si="238"/>
        <v>0</v>
      </c>
      <c r="U717" s="275">
        <f t="shared" si="237"/>
        <v>0</v>
      </c>
      <c r="V717" s="275">
        <f t="shared" si="237"/>
        <v>0</v>
      </c>
      <c r="W717" s="275">
        <f t="shared" si="237"/>
        <v>0</v>
      </c>
      <c r="X717" s="275">
        <f t="shared" si="237"/>
        <v>0</v>
      </c>
      <c r="Y717" s="275">
        <f t="shared" si="237"/>
        <v>0</v>
      </c>
      <c r="Z717" s="275">
        <f t="shared" si="237"/>
        <v>0</v>
      </c>
      <c r="AA717" s="275">
        <f t="shared" si="237"/>
        <v>0</v>
      </c>
      <c r="AB717" s="275">
        <f t="shared" si="237"/>
        <v>0</v>
      </c>
      <c r="AC717" s="275">
        <f t="shared" si="237"/>
        <v>0</v>
      </c>
      <c r="AD717" s="275">
        <f t="shared" si="237"/>
        <v>0</v>
      </c>
      <c r="AE717" s="276">
        <f t="shared" si="226"/>
        <v>0</v>
      </c>
    </row>
    <row r="718" spans="1:31">
      <c r="A718" s="133">
        <f t="shared" si="227"/>
        <v>702</v>
      </c>
      <c r="B718" s="134">
        <f t="shared" si="228"/>
        <v>58</v>
      </c>
      <c r="C718" s="134">
        <f t="shared" si="229"/>
        <v>6</v>
      </c>
      <c r="D718" s="135">
        <f t="shared" ca="1" si="230"/>
        <v>67604</v>
      </c>
      <c r="E718" s="150">
        <f t="shared" si="218"/>
        <v>0</v>
      </c>
      <c r="F718" s="150" t="str">
        <f t="shared" si="219"/>
        <v>Y</v>
      </c>
      <c r="G718" s="136">
        <f t="shared" si="220"/>
        <v>0</v>
      </c>
      <c r="H718" s="148">
        <f t="shared" si="224"/>
        <v>0</v>
      </c>
      <c r="I718" s="148">
        <f t="shared" si="231"/>
        <v>0</v>
      </c>
      <c r="J718" s="148">
        <f t="shared" ca="1" si="221"/>
        <v>0</v>
      </c>
      <c r="K718" s="148">
        <f t="shared" ca="1" si="232"/>
        <v>0</v>
      </c>
      <c r="L718" s="148">
        <f t="shared" si="233"/>
        <v>0</v>
      </c>
      <c r="M718" s="148">
        <f t="shared" si="222"/>
        <v>0</v>
      </c>
      <c r="N718" s="148">
        <f t="shared" si="225"/>
        <v>0</v>
      </c>
      <c r="O718" s="148"/>
      <c r="P718" s="148"/>
      <c r="Q718" s="148">
        <f t="shared" si="234"/>
        <v>0</v>
      </c>
      <c r="R718" s="148">
        <f t="shared" si="235"/>
        <v>0</v>
      </c>
      <c r="S718" s="137" t="str">
        <f t="shared" si="223"/>
        <v>Y</v>
      </c>
      <c r="T718" s="275">
        <f t="shared" si="238"/>
        <v>0</v>
      </c>
      <c r="U718" s="275">
        <f t="shared" si="237"/>
        <v>0</v>
      </c>
      <c r="V718" s="275">
        <f t="shared" si="237"/>
        <v>0</v>
      </c>
      <c r="W718" s="275">
        <f t="shared" si="237"/>
        <v>0</v>
      </c>
      <c r="X718" s="275">
        <f t="shared" si="237"/>
        <v>0</v>
      </c>
      <c r="Y718" s="275">
        <f t="shared" si="237"/>
        <v>0</v>
      </c>
      <c r="Z718" s="275">
        <f t="shared" si="237"/>
        <v>0</v>
      </c>
      <c r="AA718" s="275">
        <f t="shared" si="237"/>
        <v>0</v>
      </c>
      <c r="AB718" s="275">
        <f t="shared" si="237"/>
        <v>0</v>
      </c>
      <c r="AC718" s="275">
        <f t="shared" si="237"/>
        <v>0</v>
      </c>
      <c r="AD718" s="275">
        <f t="shared" si="237"/>
        <v>0</v>
      </c>
      <c r="AE718" s="276">
        <f t="shared" si="226"/>
        <v>0</v>
      </c>
    </row>
    <row r="719" spans="1:31">
      <c r="A719" s="133">
        <f t="shared" si="227"/>
        <v>703</v>
      </c>
      <c r="B719" s="134">
        <f t="shared" si="228"/>
        <v>58</v>
      </c>
      <c r="C719" s="134">
        <f t="shared" si="229"/>
        <v>7</v>
      </c>
      <c r="D719" s="135">
        <f t="shared" ca="1" si="230"/>
        <v>67632</v>
      </c>
      <c r="E719" s="150">
        <f t="shared" si="218"/>
        <v>0</v>
      </c>
      <c r="F719" s="150" t="str">
        <f t="shared" si="219"/>
        <v>Y</v>
      </c>
      <c r="G719" s="136">
        <f t="shared" si="220"/>
        <v>0</v>
      </c>
      <c r="H719" s="148">
        <f t="shared" si="224"/>
        <v>0</v>
      </c>
      <c r="I719" s="148">
        <f t="shared" si="231"/>
        <v>0</v>
      </c>
      <c r="J719" s="148">
        <f t="shared" ca="1" si="221"/>
        <v>0</v>
      </c>
      <c r="K719" s="148">
        <f t="shared" ca="1" si="232"/>
        <v>0</v>
      </c>
      <c r="L719" s="148">
        <f t="shared" si="233"/>
        <v>0</v>
      </c>
      <c r="M719" s="148">
        <f t="shared" si="222"/>
        <v>0</v>
      </c>
      <c r="N719" s="148">
        <f t="shared" si="225"/>
        <v>0</v>
      </c>
      <c r="O719" s="148"/>
      <c r="P719" s="148"/>
      <c r="Q719" s="148">
        <f t="shared" si="234"/>
        <v>0</v>
      </c>
      <c r="R719" s="148">
        <f t="shared" si="235"/>
        <v>0</v>
      </c>
      <c r="S719" s="137" t="str">
        <f t="shared" si="223"/>
        <v>Y</v>
      </c>
      <c r="T719" s="275">
        <f t="shared" si="238"/>
        <v>0</v>
      </c>
      <c r="U719" s="275">
        <f t="shared" si="237"/>
        <v>0</v>
      </c>
      <c r="V719" s="275">
        <f t="shared" si="237"/>
        <v>0</v>
      </c>
      <c r="W719" s="275">
        <f t="shared" si="237"/>
        <v>0</v>
      </c>
      <c r="X719" s="275">
        <f t="shared" si="237"/>
        <v>0</v>
      </c>
      <c r="Y719" s="275">
        <f t="shared" si="237"/>
        <v>0</v>
      </c>
      <c r="Z719" s="275">
        <f t="shared" si="237"/>
        <v>0</v>
      </c>
      <c r="AA719" s="275">
        <f t="shared" si="237"/>
        <v>0</v>
      </c>
      <c r="AB719" s="275">
        <f t="shared" si="237"/>
        <v>0</v>
      </c>
      <c r="AC719" s="275">
        <f t="shared" si="237"/>
        <v>0</v>
      </c>
      <c r="AD719" s="275">
        <f t="shared" si="237"/>
        <v>0</v>
      </c>
      <c r="AE719" s="276">
        <f t="shared" si="226"/>
        <v>0</v>
      </c>
    </row>
    <row r="720" spans="1:31">
      <c r="A720" s="133">
        <f t="shared" si="227"/>
        <v>704</v>
      </c>
      <c r="B720" s="134">
        <f t="shared" si="228"/>
        <v>58</v>
      </c>
      <c r="C720" s="134">
        <f t="shared" si="229"/>
        <v>8</v>
      </c>
      <c r="D720" s="135">
        <f t="shared" ca="1" si="230"/>
        <v>67663</v>
      </c>
      <c r="E720" s="150">
        <f t="shared" si="218"/>
        <v>0</v>
      </c>
      <c r="F720" s="150" t="str">
        <f t="shared" si="219"/>
        <v>Y</v>
      </c>
      <c r="G720" s="136">
        <f t="shared" si="220"/>
        <v>0</v>
      </c>
      <c r="H720" s="148">
        <f t="shared" si="224"/>
        <v>0</v>
      </c>
      <c r="I720" s="148">
        <f t="shared" si="231"/>
        <v>0</v>
      </c>
      <c r="J720" s="148">
        <f t="shared" ca="1" si="221"/>
        <v>0</v>
      </c>
      <c r="K720" s="148">
        <f t="shared" ca="1" si="232"/>
        <v>0</v>
      </c>
      <c r="L720" s="148">
        <f t="shared" si="233"/>
        <v>0</v>
      </c>
      <c r="M720" s="148">
        <f t="shared" si="222"/>
        <v>0</v>
      </c>
      <c r="N720" s="148">
        <f t="shared" si="225"/>
        <v>0</v>
      </c>
      <c r="O720" s="148"/>
      <c r="P720" s="148"/>
      <c r="Q720" s="148">
        <f t="shared" si="234"/>
        <v>0</v>
      </c>
      <c r="R720" s="148">
        <f t="shared" si="235"/>
        <v>0</v>
      </c>
      <c r="S720" s="137" t="str">
        <f t="shared" si="223"/>
        <v>Y</v>
      </c>
      <c r="T720" s="275">
        <f t="shared" si="238"/>
        <v>0</v>
      </c>
      <c r="U720" s="275">
        <f t="shared" si="237"/>
        <v>0</v>
      </c>
      <c r="V720" s="275">
        <f t="shared" si="237"/>
        <v>0</v>
      </c>
      <c r="W720" s="275">
        <f t="shared" si="237"/>
        <v>0</v>
      </c>
      <c r="X720" s="275">
        <f t="shared" si="237"/>
        <v>0</v>
      </c>
      <c r="Y720" s="275">
        <f t="shared" si="237"/>
        <v>0</v>
      </c>
      <c r="Z720" s="275">
        <f t="shared" si="237"/>
        <v>0</v>
      </c>
      <c r="AA720" s="275">
        <f t="shared" si="237"/>
        <v>0</v>
      </c>
      <c r="AB720" s="275">
        <f t="shared" si="237"/>
        <v>0</v>
      </c>
      <c r="AC720" s="275">
        <f t="shared" si="237"/>
        <v>0</v>
      </c>
      <c r="AD720" s="275">
        <f t="shared" si="237"/>
        <v>0</v>
      </c>
      <c r="AE720" s="276">
        <f t="shared" si="226"/>
        <v>0</v>
      </c>
    </row>
    <row r="721" spans="1:31">
      <c r="A721" s="133">
        <f t="shared" si="227"/>
        <v>705</v>
      </c>
      <c r="B721" s="134">
        <f t="shared" si="228"/>
        <v>58</v>
      </c>
      <c r="C721" s="134">
        <f t="shared" si="229"/>
        <v>9</v>
      </c>
      <c r="D721" s="135">
        <f t="shared" ca="1" si="230"/>
        <v>67693</v>
      </c>
      <c r="E721" s="150">
        <f t="shared" ref="E721:E784" si="239">IF(A721&lt;&gt;"", IF(F721="N",0, ROUNDDOWN(IF(S721="Y", MAX(Q721, 0), MIN(BondAmountInvested*G721/Freq, Max_Wdwl_amt)), 2)),"")</f>
        <v>0</v>
      </c>
      <c r="F721" s="150" t="str">
        <f t="shared" ref="F721:F784" si="240">IF(A721&lt;&gt;"",  IF(A721&lt;first_projection_wdl_mth,"N",IF(A721=first_projection_wdl_mth,"Y",IF(INT((A721-first_projection_wdl_mth)/Mths_between_Wdwls)=(A721-first_projection_wdl_mth)/Mths_between_Wdwls,"Y","N"))),"")</f>
        <v>Y</v>
      </c>
      <c r="G721" s="136">
        <f t="shared" ref="G721:G784" si="241">IF(A721&lt;&gt;"", IncomeRetained, "")</f>
        <v>0</v>
      </c>
      <c r="H721" s="148">
        <f t="shared" si="224"/>
        <v>0</v>
      </c>
      <c r="I721" s="148">
        <f t="shared" si="231"/>
        <v>0</v>
      </c>
      <c r="J721" s="148">
        <f t="shared" ref="J721:J784" ca="1" si="242">IF(A721&lt;&gt;"", (MIN(E721, Q721)-I721)*(1-IF(D721&lt;chargeable_gain_taxrate_change_date,chargeable_gain_taxrate_pre_change,chargeable_gain_taxrate_post_change))+I721, "")</f>
        <v>0</v>
      </c>
      <c r="K721" s="148">
        <f t="shared" ca="1" si="232"/>
        <v>0</v>
      </c>
      <c r="L721" s="148">
        <f t="shared" si="233"/>
        <v>0</v>
      </c>
      <c r="M721" s="148">
        <f t="shared" ref="M721:M784" si="243">IF(A721="", "", L721*Mthly_growth_rate)</f>
        <v>0</v>
      </c>
      <c r="N721" s="148">
        <f t="shared" si="225"/>
        <v>0</v>
      </c>
      <c r="O721" s="148"/>
      <c r="P721" s="148"/>
      <c r="Q721" s="148">
        <f t="shared" si="234"/>
        <v>0</v>
      </c>
      <c r="R721" s="148">
        <f t="shared" si="235"/>
        <v>0</v>
      </c>
      <c r="S721" s="137" t="str">
        <f t="shared" ref="S721:S784" si="244">IF(A721="", "", IF(S720="Y", "Y", IF(Q721-IF(F721="Y", MIN(BondAmountInvested*G721/Freq,Max_Wdwl_amt), 0)&lt;=0, "Y", "N")))</f>
        <v>Y</v>
      </c>
      <c r="T721" s="275">
        <f t="shared" si="238"/>
        <v>0</v>
      </c>
      <c r="U721" s="275">
        <f t="shared" si="237"/>
        <v>0</v>
      </c>
      <c r="V721" s="275">
        <f t="shared" si="237"/>
        <v>0</v>
      </c>
      <c r="W721" s="275">
        <f t="shared" si="237"/>
        <v>0</v>
      </c>
      <c r="X721" s="275">
        <f t="shared" si="237"/>
        <v>0</v>
      </c>
      <c r="Y721" s="275">
        <f t="shared" si="237"/>
        <v>0</v>
      </c>
      <c r="Z721" s="275">
        <f t="shared" si="237"/>
        <v>0</v>
      </c>
      <c r="AA721" s="275">
        <f t="shared" si="237"/>
        <v>0</v>
      </c>
      <c r="AB721" s="275">
        <f t="shared" si="237"/>
        <v>0</v>
      </c>
      <c r="AC721" s="275">
        <f t="shared" si="237"/>
        <v>0</v>
      </c>
      <c r="AD721" s="275">
        <f t="shared" si="237"/>
        <v>0</v>
      </c>
      <c r="AE721" s="276">
        <f t="shared" si="226"/>
        <v>0</v>
      </c>
    </row>
    <row r="722" spans="1:31">
      <c r="A722" s="133">
        <f t="shared" si="227"/>
        <v>706</v>
      </c>
      <c r="B722" s="134">
        <f t="shared" si="228"/>
        <v>58</v>
      </c>
      <c r="C722" s="134">
        <f t="shared" si="229"/>
        <v>10</v>
      </c>
      <c r="D722" s="135">
        <f t="shared" ca="1" si="230"/>
        <v>67724</v>
      </c>
      <c r="E722" s="150">
        <f t="shared" si="239"/>
        <v>0</v>
      </c>
      <c r="F722" s="150" t="str">
        <f t="shared" si="240"/>
        <v>Y</v>
      </c>
      <c r="G722" s="136">
        <f t="shared" si="241"/>
        <v>0</v>
      </c>
      <c r="H722" s="148">
        <f t="shared" ref="H722:H785" si="245">IF(A722&lt;&gt;"", IF(B722&lt;Max_tax_free_term, IF(AND(C722=1, B722&lt;Max_tax_free_term), Annual_tax_free_Wdwl, 0), 0)+H721-I721, "")</f>
        <v>0</v>
      </c>
      <c r="I722" s="148">
        <f t="shared" si="231"/>
        <v>0</v>
      </c>
      <c r="J722" s="148">
        <f t="shared" ca="1" si="242"/>
        <v>0</v>
      </c>
      <c r="K722" s="148">
        <f t="shared" ca="1" si="232"/>
        <v>0</v>
      </c>
      <c r="L722" s="148">
        <f t="shared" si="233"/>
        <v>0</v>
      </c>
      <c r="M722" s="148">
        <f t="shared" si="243"/>
        <v>0</v>
      </c>
      <c r="N722" s="148">
        <f t="shared" ref="N722:N785" si="246">IF(A722="", "", AE722)</f>
        <v>0</v>
      </c>
      <c r="O722" s="148"/>
      <c r="P722" s="148"/>
      <c r="Q722" s="148">
        <f t="shared" si="234"/>
        <v>0</v>
      </c>
      <c r="R722" s="148">
        <f t="shared" si="235"/>
        <v>0</v>
      </c>
      <c r="S722" s="137" t="str">
        <f t="shared" si="244"/>
        <v>Y</v>
      </c>
      <c r="T722" s="275">
        <f t="shared" si="238"/>
        <v>0</v>
      </c>
      <c r="U722" s="275">
        <f t="shared" si="237"/>
        <v>0</v>
      </c>
      <c r="V722" s="275">
        <f t="shared" si="237"/>
        <v>0</v>
      </c>
      <c r="W722" s="275">
        <f t="shared" si="237"/>
        <v>0</v>
      </c>
      <c r="X722" s="275">
        <f t="shared" si="237"/>
        <v>0</v>
      </c>
      <c r="Y722" s="275">
        <f t="shared" si="237"/>
        <v>0</v>
      </c>
      <c r="Z722" s="275">
        <f t="shared" si="237"/>
        <v>0</v>
      </c>
      <c r="AA722" s="275">
        <f t="shared" si="237"/>
        <v>0</v>
      </c>
      <c r="AB722" s="275">
        <f t="shared" si="237"/>
        <v>0</v>
      </c>
      <c r="AC722" s="275">
        <f t="shared" si="237"/>
        <v>0</v>
      </c>
      <c r="AD722" s="275">
        <f t="shared" si="237"/>
        <v>0</v>
      </c>
      <c r="AE722" s="276">
        <f t="shared" ref="AE722:AE785" si="247">SUMPRODUCT(T722:AD722,T$9:AD$9)/100/12</f>
        <v>0</v>
      </c>
    </row>
    <row r="723" spans="1:31">
      <c r="A723" s="133">
        <f t="shared" ref="A723:A786" si="248">IF(A722&lt;$D$11, A722+1, "")</f>
        <v>707</v>
      </c>
      <c r="B723" s="134">
        <f t="shared" ref="B723:B786" si="249">IF(A723&lt;&gt;"", IF(C723=1, B722+1, B722), "")</f>
        <v>58</v>
      </c>
      <c r="C723" s="134">
        <f t="shared" ref="C723:C786" si="250">IF(A723&lt;&gt;"", IF(C722=12, 1, C722+1), "")</f>
        <v>11</v>
      </c>
      <c r="D723" s="135">
        <f t="shared" ref="D723:D786" ca="1" si="251">IF(A723&lt;&gt;"", DATE(YEAR(D722), MONTH(D722)+1, DAY(D722)), "")</f>
        <v>67754</v>
      </c>
      <c r="E723" s="150">
        <f t="shared" si="239"/>
        <v>0</v>
      </c>
      <c r="F723" s="150" t="str">
        <f t="shared" si="240"/>
        <v>Y</v>
      </c>
      <c r="G723" s="136">
        <f t="shared" si="241"/>
        <v>0</v>
      </c>
      <c r="H723" s="148">
        <f t="shared" si="245"/>
        <v>0</v>
      </c>
      <c r="I723" s="148">
        <f t="shared" ref="I723:I786" si="252">IF(A723&lt;&gt;"", MIN(E723, H723, Q723), "")</f>
        <v>0</v>
      </c>
      <c r="J723" s="148">
        <f t="shared" ca="1" si="242"/>
        <v>0</v>
      </c>
      <c r="K723" s="148">
        <f t="shared" ref="K723:K786" ca="1" si="253">IF(A723="", "", $I$12^(A723/12)*J723)</f>
        <v>0</v>
      </c>
      <c r="L723" s="148">
        <f t="shared" ref="L723:L786" si="254">IF(A723="", "", R722)</f>
        <v>0</v>
      </c>
      <c r="M723" s="148">
        <f t="shared" si="243"/>
        <v>0</v>
      </c>
      <c r="N723" s="148">
        <f t="shared" si="246"/>
        <v>0</v>
      </c>
      <c r="O723" s="148"/>
      <c r="P723" s="148"/>
      <c r="Q723" s="148">
        <f t="shared" ref="Q723:Q786" si="255">IF(A723 = "", 0, MAX(M723 - (SUM(N723:P723)), 0))</f>
        <v>0</v>
      </c>
      <c r="R723" s="148">
        <f t="shared" ref="R723:R786" si="256">IF(A723="", "", MAX(Q723-E723, 0))</f>
        <v>0</v>
      </c>
      <c r="S723" s="137" t="str">
        <f t="shared" si="244"/>
        <v>Y</v>
      </c>
      <c r="T723" s="275">
        <f t="shared" si="238"/>
        <v>0</v>
      </c>
      <c r="U723" s="275">
        <f t="shared" si="237"/>
        <v>0</v>
      </c>
      <c r="V723" s="275">
        <f t="shared" si="237"/>
        <v>0</v>
      </c>
      <c r="W723" s="275">
        <f t="shared" si="237"/>
        <v>0</v>
      </c>
      <c r="X723" s="275">
        <f t="shared" si="237"/>
        <v>0</v>
      </c>
      <c r="Y723" s="275">
        <f t="shared" si="237"/>
        <v>0</v>
      </c>
      <c r="Z723" s="275">
        <f t="shared" si="237"/>
        <v>0</v>
      </c>
      <c r="AA723" s="275">
        <f t="shared" si="237"/>
        <v>0</v>
      </c>
      <c r="AB723" s="275">
        <f t="shared" si="237"/>
        <v>0</v>
      </c>
      <c r="AC723" s="275">
        <f t="shared" si="237"/>
        <v>0</v>
      </c>
      <c r="AD723" s="275">
        <f t="shared" si="237"/>
        <v>0</v>
      </c>
      <c r="AE723" s="276">
        <f t="shared" si="247"/>
        <v>0</v>
      </c>
    </row>
    <row r="724" spans="1:31">
      <c r="A724" s="133">
        <f t="shared" si="248"/>
        <v>708</v>
      </c>
      <c r="B724" s="134">
        <f t="shared" si="249"/>
        <v>58</v>
      </c>
      <c r="C724" s="134">
        <f t="shared" si="250"/>
        <v>12</v>
      </c>
      <c r="D724" s="135">
        <f t="shared" ca="1" si="251"/>
        <v>67785</v>
      </c>
      <c r="E724" s="150">
        <f t="shared" si="239"/>
        <v>0</v>
      </c>
      <c r="F724" s="150" t="str">
        <f t="shared" si="240"/>
        <v>Y</v>
      </c>
      <c r="G724" s="136">
        <f t="shared" si="241"/>
        <v>0</v>
      </c>
      <c r="H724" s="148">
        <f t="shared" si="245"/>
        <v>0</v>
      </c>
      <c r="I724" s="148">
        <f t="shared" si="252"/>
        <v>0</v>
      </c>
      <c r="J724" s="148">
        <f t="shared" ca="1" si="242"/>
        <v>0</v>
      </c>
      <c r="K724" s="148">
        <f t="shared" ca="1" si="253"/>
        <v>0</v>
      </c>
      <c r="L724" s="148">
        <f t="shared" si="254"/>
        <v>0</v>
      </c>
      <c r="M724" s="148">
        <f t="shared" si="243"/>
        <v>0</v>
      </c>
      <c r="N724" s="148">
        <f t="shared" si="246"/>
        <v>0</v>
      </c>
      <c r="O724" s="148"/>
      <c r="P724" s="148"/>
      <c r="Q724" s="148">
        <f t="shared" si="255"/>
        <v>0</v>
      </c>
      <c r="R724" s="148">
        <f t="shared" si="256"/>
        <v>0</v>
      </c>
      <c r="S724" s="137" t="str">
        <f t="shared" si="244"/>
        <v>Y</v>
      </c>
      <c r="T724" s="275">
        <f t="shared" si="238"/>
        <v>0</v>
      </c>
      <c r="U724" s="275">
        <f t="shared" si="237"/>
        <v>0</v>
      </c>
      <c r="V724" s="275">
        <f t="shared" si="237"/>
        <v>0</v>
      </c>
      <c r="W724" s="275">
        <f t="shared" si="237"/>
        <v>0</v>
      </c>
      <c r="X724" s="275">
        <f t="shared" si="237"/>
        <v>0</v>
      </c>
      <c r="Y724" s="275">
        <f t="shared" si="237"/>
        <v>0</v>
      </c>
      <c r="Z724" s="275">
        <f t="shared" si="237"/>
        <v>0</v>
      </c>
      <c r="AA724" s="275">
        <f t="shared" si="237"/>
        <v>0</v>
      </c>
      <c r="AB724" s="275">
        <f t="shared" si="237"/>
        <v>0</v>
      </c>
      <c r="AC724" s="275">
        <f t="shared" si="237"/>
        <v>0</v>
      </c>
      <c r="AD724" s="275">
        <f t="shared" si="237"/>
        <v>0</v>
      </c>
      <c r="AE724" s="276">
        <f t="shared" si="247"/>
        <v>0</v>
      </c>
    </row>
    <row r="725" spans="1:31">
      <c r="A725" s="133">
        <f t="shared" si="248"/>
        <v>709</v>
      </c>
      <c r="B725" s="134">
        <f t="shared" si="249"/>
        <v>59</v>
      </c>
      <c r="C725" s="134">
        <f t="shared" si="250"/>
        <v>1</v>
      </c>
      <c r="D725" s="135">
        <f t="shared" ca="1" si="251"/>
        <v>67816</v>
      </c>
      <c r="E725" s="150">
        <f t="shared" si="239"/>
        <v>0</v>
      </c>
      <c r="F725" s="150" t="str">
        <f t="shared" si="240"/>
        <v>Y</v>
      </c>
      <c r="G725" s="136">
        <f t="shared" si="241"/>
        <v>0</v>
      </c>
      <c r="H725" s="148">
        <f t="shared" si="245"/>
        <v>0</v>
      </c>
      <c r="I725" s="148">
        <f t="shared" si="252"/>
        <v>0</v>
      </c>
      <c r="J725" s="148">
        <f t="shared" ca="1" si="242"/>
        <v>0</v>
      </c>
      <c r="K725" s="148">
        <f t="shared" ca="1" si="253"/>
        <v>0</v>
      </c>
      <c r="L725" s="148">
        <f t="shared" si="254"/>
        <v>0</v>
      </c>
      <c r="M725" s="148">
        <f t="shared" si="243"/>
        <v>0</v>
      </c>
      <c r="N725" s="148">
        <f t="shared" si="246"/>
        <v>0</v>
      </c>
      <c r="O725" s="148"/>
      <c r="P725" s="148"/>
      <c r="Q725" s="148">
        <f t="shared" si="255"/>
        <v>0</v>
      </c>
      <c r="R725" s="148">
        <f t="shared" si="256"/>
        <v>0</v>
      </c>
      <c r="S725" s="137" t="str">
        <f t="shared" si="244"/>
        <v>Y</v>
      </c>
      <c r="T725" s="275">
        <f t="shared" si="238"/>
        <v>0</v>
      </c>
      <c r="U725" s="275">
        <f t="shared" si="237"/>
        <v>0</v>
      </c>
      <c r="V725" s="275">
        <f t="shared" si="237"/>
        <v>0</v>
      </c>
      <c r="W725" s="275">
        <f t="shared" si="237"/>
        <v>0</v>
      </c>
      <c r="X725" s="275">
        <f t="shared" si="237"/>
        <v>0</v>
      </c>
      <c r="Y725" s="275">
        <f t="shared" si="237"/>
        <v>0</v>
      </c>
      <c r="Z725" s="275">
        <f t="shared" si="237"/>
        <v>0</v>
      </c>
      <c r="AA725" s="275">
        <f t="shared" si="237"/>
        <v>0</v>
      </c>
      <c r="AB725" s="275">
        <f t="shared" si="237"/>
        <v>0</v>
      </c>
      <c r="AC725" s="275">
        <f t="shared" si="237"/>
        <v>0</v>
      </c>
      <c r="AD725" s="275">
        <f t="shared" si="237"/>
        <v>0</v>
      </c>
      <c r="AE725" s="276">
        <f t="shared" si="247"/>
        <v>0</v>
      </c>
    </row>
    <row r="726" spans="1:31">
      <c r="A726" s="133">
        <f t="shared" si="248"/>
        <v>710</v>
      </c>
      <c r="B726" s="134">
        <f t="shared" si="249"/>
        <v>59</v>
      </c>
      <c r="C726" s="134">
        <f t="shared" si="250"/>
        <v>2</v>
      </c>
      <c r="D726" s="135">
        <f t="shared" ca="1" si="251"/>
        <v>67846</v>
      </c>
      <c r="E726" s="150">
        <f t="shared" si="239"/>
        <v>0</v>
      </c>
      <c r="F726" s="150" t="str">
        <f t="shared" si="240"/>
        <v>Y</v>
      </c>
      <c r="G726" s="136">
        <f t="shared" si="241"/>
        <v>0</v>
      </c>
      <c r="H726" s="148">
        <f t="shared" si="245"/>
        <v>0</v>
      </c>
      <c r="I726" s="148">
        <f t="shared" si="252"/>
        <v>0</v>
      </c>
      <c r="J726" s="148">
        <f t="shared" ca="1" si="242"/>
        <v>0</v>
      </c>
      <c r="K726" s="148">
        <f t="shared" ca="1" si="253"/>
        <v>0</v>
      </c>
      <c r="L726" s="148">
        <f t="shared" si="254"/>
        <v>0</v>
      </c>
      <c r="M726" s="148">
        <f t="shared" si="243"/>
        <v>0</v>
      </c>
      <c r="N726" s="148">
        <f t="shared" si="246"/>
        <v>0</v>
      </c>
      <c r="O726" s="148"/>
      <c r="P726" s="148"/>
      <c r="Q726" s="148">
        <f t="shared" si="255"/>
        <v>0</v>
      </c>
      <c r="R726" s="148">
        <f t="shared" si="256"/>
        <v>0</v>
      </c>
      <c r="S726" s="137" t="str">
        <f t="shared" si="244"/>
        <v>Y</v>
      </c>
      <c r="T726" s="275">
        <f t="shared" si="238"/>
        <v>0</v>
      </c>
      <c r="U726" s="275">
        <f t="shared" si="237"/>
        <v>0</v>
      </c>
      <c r="V726" s="275">
        <f t="shared" si="237"/>
        <v>0</v>
      </c>
      <c r="W726" s="275">
        <f t="shared" si="237"/>
        <v>0</v>
      </c>
      <c r="X726" s="275">
        <f t="shared" si="237"/>
        <v>0</v>
      </c>
      <c r="Y726" s="275">
        <f t="shared" si="237"/>
        <v>0</v>
      </c>
      <c r="Z726" s="275">
        <f t="shared" si="237"/>
        <v>0</v>
      </c>
      <c r="AA726" s="275">
        <f t="shared" si="237"/>
        <v>0</v>
      </c>
      <c r="AB726" s="275">
        <f t="shared" si="237"/>
        <v>0</v>
      </c>
      <c r="AC726" s="275">
        <f t="shared" si="237"/>
        <v>0</v>
      </c>
      <c r="AD726" s="275">
        <f t="shared" si="237"/>
        <v>0</v>
      </c>
      <c r="AE726" s="276">
        <f t="shared" si="247"/>
        <v>0</v>
      </c>
    </row>
    <row r="727" spans="1:31">
      <c r="A727" s="133">
        <f t="shared" si="248"/>
        <v>711</v>
      </c>
      <c r="B727" s="134">
        <f t="shared" si="249"/>
        <v>59</v>
      </c>
      <c r="C727" s="134">
        <f t="shared" si="250"/>
        <v>3</v>
      </c>
      <c r="D727" s="135">
        <f t="shared" ca="1" si="251"/>
        <v>67877</v>
      </c>
      <c r="E727" s="150">
        <f t="shared" si="239"/>
        <v>0</v>
      </c>
      <c r="F727" s="150" t="str">
        <f t="shared" si="240"/>
        <v>Y</v>
      </c>
      <c r="G727" s="136">
        <f t="shared" si="241"/>
        <v>0</v>
      </c>
      <c r="H727" s="148">
        <f t="shared" si="245"/>
        <v>0</v>
      </c>
      <c r="I727" s="148">
        <f t="shared" si="252"/>
        <v>0</v>
      </c>
      <c r="J727" s="148">
        <f t="shared" ca="1" si="242"/>
        <v>0</v>
      </c>
      <c r="K727" s="148">
        <f t="shared" ca="1" si="253"/>
        <v>0</v>
      </c>
      <c r="L727" s="148">
        <f t="shared" si="254"/>
        <v>0</v>
      </c>
      <c r="M727" s="148">
        <f t="shared" si="243"/>
        <v>0</v>
      </c>
      <c r="N727" s="148">
        <f t="shared" si="246"/>
        <v>0</v>
      </c>
      <c r="O727" s="148"/>
      <c r="P727" s="148"/>
      <c r="Q727" s="148">
        <f t="shared" si="255"/>
        <v>0</v>
      </c>
      <c r="R727" s="148">
        <f t="shared" si="256"/>
        <v>0</v>
      </c>
      <c r="S727" s="137" t="str">
        <f t="shared" si="244"/>
        <v>Y</v>
      </c>
      <c r="T727" s="275">
        <f t="shared" si="238"/>
        <v>0</v>
      </c>
      <c r="U727" s="275">
        <f t="shared" si="237"/>
        <v>0</v>
      </c>
      <c r="V727" s="275">
        <f t="shared" si="237"/>
        <v>0</v>
      </c>
      <c r="W727" s="275">
        <f t="shared" si="237"/>
        <v>0</v>
      </c>
      <c r="X727" s="275">
        <f t="shared" si="237"/>
        <v>0</v>
      </c>
      <c r="Y727" s="275">
        <f t="shared" si="237"/>
        <v>0</v>
      </c>
      <c r="Z727" s="275">
        <f t="shared" si="237"/>
        <v>0</v>
      </c>
      <c r="AA727" s="275">
        <f t="shared" si="237"/>
        <v>0</v>
      </c>
      <c r="AB727" s="275">
        <f t="shared" si="237"/>
        <v>0</v>
      </c>
      <c r="AC727" s="275">
        <f t="shared" si="237"/>
        <v>0</v>
      </c>
      <c r="AD727" s="275">
        <f t="shared" si="237"/>
        <v>0</v>
      </c>
      <c r="AE727" s="276">
        <f t="shared" si="247"/>
        <v>0</v>
      </c>
    </row>
    <row r="728" spans="1:31">
      <c r="A728" s="133">
        <f t="shared" si="248"/>
        <v>712</v>
      </c>
      <c r="B728" s="134">
        <f t="shared" si="249"/>
        <v>59</v>
      </c>
      <c r="C728" s="134">
        <f t="shared" si="250"/>
        <v>4</v>
      </c>
      <c r="D728" s="135">
        <f t="shared" ca="1" si="251"/>
        <v>67907</v>
      </c>
      <c r="E728" s="150">
        <f t="shared" si="239"/>
        <v>0</v>
      </c>
      <c r="F728" s="150" t="str">
        <f t="shared" si="240"/>
        <v>Y</v>
      </c>
      <c r="G728" s="136">
        <f t="shared" si="241"/>
        <v>0</v>
      </c>
      <c r="H728" s="148">
        <f t="shared" si="245"/>
        <v>0</v>
      </c>
      <c r="I728" s="148">
        <f t="shared" si="252"/>
        <v>0</v>
      </c>
      <c r="J728" s="148">
        <f t="shared" ca="1" si="242"/>
        <v>0</v>
      </c>
      <c r="K728" s="148">
        <f t="shared" ca="1" si="253"/>
        <v>0</v>
      </c>
      <c r="L728" s="148">
        <f t="shared" si="254"/>
        <v>0</v>
      </c>
      <c r="M728" s="148">
        <f t="shared" si="243"/>
        <v>0</v>
      </c>
      <c r="N728" s="148">
        <f t="shared" si="246"/>
        <v>0</v>
      </c>
      <c r="O728" s="148"/>
      <c r="P728" s="148"/>
      <c r="Q728" s="148">
        <f t="shared" si="255"/>
        <v>0</v>
      </c>
      <c r="R728" s="148">
        <f t="shared" si="256"/>
        <v>0</v>
      </c>
      <c r="S728" s="137" t="str">
        <f t="shared" si="244"/>
        <v>Y</v>
      </c>
      <c r="T728" s="275">
        <f t="shared" si="238"/>
        <v>0</v>
      </c>
      <c r="U728" s="275">
        <f t="shared" si="237"/>
        <v>0</v>
      </c>
      <c r="V728" s="275">
        <f t="shared" si="237"/>
        <v>0</v>
      </c>
      <c r="W728" s="275">
        <f t="shared" si="237"/>
        <v>0</v>
      </c>
      <c r="X728" s="275">
        <f t="shared" si="237"/>
        <v>0</v>
      </c>
      <c r="Y728" s="275">
        <f t="shared" si="237"/>
        <v>0</v>
      </c>
      <c r="Z728" s="275">
        <f t="shared" si="237"/>
        <v>0</v>
      </c>
      <c r="AA728" s="275">
        <f t="shared" si="237"/>
        <v>0</v>
      </c>
      <c r="AB728" s="275">
        <f t="shared" si="237"/>
        <v>0</v>
      </c>
      <c r="AC728" s="275">
        <f t="shared" si="237"/>
        <v>0</v>
      </c>
      <c r="AD728" s="275">
        <f t="shared" si="237"/>
        <v>0</v>
      </c>
      <c r="AE728" s="276">
        <f t="shared" si="247"/>
        <v>0</v>
      </c>
    </row>
    <row r="729" spans="1:31">
      <c r="A729" s="133">
        <f t="shared" si="248"/>
        <v>713</v>
      </c>
      <c r="B729" s="134">
        <f t="shared" si="249"/>
        <v>59</v>
      </c>
      <c r="C729" s="134">
        <f t="shared" si="250"/>
        <v>5</v>
      </c>
      <c r="D729" s="135">
        <f t="shared" ca="1" si="251"/>
        <v>67938</v>
      </c>
      <c r="E729" s="150">
        <f t="shared" si="239"/>
        <v>0</v>
      </c>
      <c r="F729" s="150" t="str">
        <f t="shared" si="240"/>
        <v>Y</v>
      </c>
      <c r="G729" s="136">
        <f t="shared" si="241"/>
        <v>0</v>
      </c>
      <c r="H729" s="148">
        <f t="shared" si="245"/>
        <v>0</v>
      </c>
      <c r="I729" s="148">
        <f t="shared" si="252"/>
        <v>0</v>
      </c>
      <c r="J729" s="148">
        <f t="shared" ca="1" si="242"/>
        <v>0</v>
      </c>
      <c r="K729" s="148">
        <f t="shared" ca="1" si="253"/>
        <v>0</v>
      </c>
      <c r="L729" s="148">
        <f t="shared" si="254"/>
        <v>0</v>
      </c>
      <c r="M729" s="148">
        <f t="shared" si="243"/>
        <v>0</v>
      </c>
      <c r="N729" s="148">
        <f t="shared" si="246"/>
        <v>0</v>
      </c>
      <c r="O729" s="148"/>
      <c r="P729" s="148"/>
      <c r="Q729" s="148">
        <f t="shared" si="255"/>
        <v>0</v>
      </c>
      <c r="R729" s="148">
        <f t="shared" si="256"/>
        <v>0</v>
      </c>
      <c r="S729" s="137" t="str">
        <f t="shared" si="244"/>
        <v>Y</v>
      </c>
      <c r="T729" s="275">
        <f t="shared" si="238"/>
        <v>0</v>
      </c>
      <c r="U729" s="275">
        <f t="shared" si="237"/>
        <v>0</v>
      </c>
      <c r="V729" s="275">
        <f t="shared" si="237"/>
        <v>0</v>
      </c>
      <c r="W729" s="275">
        <f t="shared" si="237"/>
        <v>0</v>
      </c>
      <c r="X729" s="275">
        <f t="shared" si="237"/>
        <v>0</v>
      </c>
      <c r="Y729" s="275">
        <f t="shared" si="237"/>
        <v>0</v>
      </c>
      <c r="Z729" s="275">
        <f t="shared" si="237"/>
        <v>0</v>
      </c>
      <c r="AA729" s="275">
        <f t="shared" si="237"/>
        <v>0</v>
      </c>
      <c r="AB729" s="275">
        <f t="shared" si="237"/>
        <v>0</v>
      </c>
      <c r="AC729" s="275">
        <f t="shared" si="237"/>
        <v>0</v>
      </c>
      <c r="AD729" s="275">
        <f t="shared" si="237"/>
        <v>0</v>
      </c>
      <c r="AE729" s="276">
        <f t="shared" si="247"/>
        <v>0</v>
      </c>
    </row>
    <row r="730" spans="1:31">
      <c r="A730" s="133">
        <f t="shared" si="248"/>
        <v>714</v>
      </c>
      <c r="B730" s="134">
        <f t="shared" si="249"/>
        <v>59</v>
      </c>
      <c r="C730" s="134">
        <f t="shared" si="250"/>
        <v>6</v>
      </c>
      <c r="D730" s="135">
        <f t="shared" ca="1" si="251"/>
        <v>67969</v>
      </c>
      <c r="E730" s="150">
        <f t="shared" si="239"/>
        <v>0</v>
      </c>
      <c r="F730" s="150" t="str">
        <f t="shared" si="240"/>
        <v>Y</v>
      </c>
      <c r="G730" s="136">
        <f t="shared" si="241"/>
        <v>0</v>
      </c>
      <c r="H730" s="148">
        <f t="shared" si="245"/>
        <v>0</v>
      </c>
      <c r="I730" s="148">
        <f t="shared" si="252"/>
        <v>0</v>
      </c>
      <c r="J730" s="148">
        <f t="shared" ca="1" si="242"/>
        <v>0</v>
      </c>
      <c r="K730" s="148">
        <f t="shared" ca="1" si="253"/>
        <v>0</v>
      </c>
      <c r="L730" s="148">
        <f t="shared" si="254"/>
        <v>0</v>
      </c>
      <c r="M730" s="148">
        <f t="shared" si="243"/>
        <v>0</v>
      </c>
      <c r="N730" s="148">
        <f t="shared" si="246"/>
        <v>0</v>
      </c>
      <c r="O730" s="148"/>
      <c r="P730" s="148"/>
      <c r="Q730" s="148">
        <f t="shared" si="255"/>
        <v>0</v>
      </c>
      <c r="R730" s="148">
        <f t="shared" si="256"/>
        <v>0</v>
      </c>
      <c r="S730" s="137" t="str">
        <f t="shared" si="244"/>
        <v>Y</v>
      </c>
      <c r="T730" s="275">
        <f t="shared" si="238"/>
        <v>0</v>
      </c>
      <c r="U730" s="275">
        <f t="shared" si="237"/>
        <v>0</v>
      </c>
      <c r="V730" s="275">
        <f t="shared" si="237"/>
        <v>0</v>
      </c>
      <c r="W730" s="275">
        <f t="shared" si="237"/>
        <v>0</v>
      </c>
      <c r="X730" s="275">
        <f t="shared" si="237"/>
        <v>0</v>
      </c>
      <c r="Y730" s="275">
        <f t="shared" si="237"/>
        <v>0</v>
      </c>
      <c r="Z730" s="275">
        <f t="shared" si="237"/>
        <v>0</v>
      </c>
      <c r="AA730" s="275">
        <f t="shared" si="237"/>
        <v>0</v>
      </c>
      <c r="AB730" s="275">
        <f t="shared" si="237"/>
        <v>0</v>
      </c>
      <c r="AC730" s="275">
        <f t="shared" si="237"/>
        <v>0</v>
      </c>
      <c r="AD730" s="275">
        <f t="shared" si="237"/>
        <v>0</v>
      </c>
      <c r="AE730" s="276">
        <f t="shared" si="247"/>
        <v>0</v>
      </c>
    </row>
    <row r="731" spans="1:31">
      <c r="A731" s="133">
        <f t="shared" si="248"/>
        <v>715</v>
      </c>
      <c r="B731" s="134">
        <f t="shared" si="249"/>
        <v>59</v>
      </c>
      <c r="C731" s="134">
        <f t="shared" si="250"/>
        <v>7</v>
      </c>
      <c r="D731" s="135">
        <f t="shared" ca="1" si="251"/>
        <v>67997</v>
      </c>
      <c r="E731" s="150">
        <f t="shared" si="239"/>
        <v>0</v>
      </c>
      <c r="F731" s="150" t="str">
        <f t="shared" si="240"/>
        <v>Y</v>
      </c>
      <c r="G731" s="136">
        <f t="shared" si="241"/>
        <v>0</v>
      </c>
      <c r="H731" s="148">
        <f t="shared" si="245"/>
        <v>0</v>
      </c>
      <c r="I731" s="148">
        <f t="shared" si="252"/>
        <v>0</v>
      </c>
      <c r="J731" s="148">
        <f t="shared" ca="1" si="242"/>
        <v>0</v>
      </c>
      <c r="K731" s="148">
        <f t="shared" ca="1" si="253"/>
        <v>0</v>
      </c>
      <c r="L731" s="148">
        <f t="shared" si="254"/>
        <v>0</v>
      </c>
      <c r="M731" s="148">
        <f t="shared" si="243"/>
        <v>0</v>
      </c>
      <c r="N731" s="148">
        <f t="shared" si="246"/>
        <v>0</v>
      </c>
      <c r="O731" s="148"/>
      <c r="P731" s="148"/>
      <c r="Q731" s="148">
        <f t="shared" si="255"/>
        <v>0</v>
      </c>
      <c r="R731" s="148">
        <f t="shared" si="256"/>
        <v>0</v>
      </c>
      <c r="S731" s="137" t="str">
        <f t="shared" si="244"/>
        <v>Y</v>
      </c>
      <c r="T731" s="275">
        <f t="shared" si="238"/>
        <v>0</v>
      </c>
      <c r="U731" s="275">
        <f t="shared" si="237"/>
        <v>0</v>
      </c>
      <c r="V731" s="275">
        <f t="shared" si="237"/>
        <v>0</v>
      </c>
      <c r="W731" s="275">
        <f t="shared" si="237"/>
        <v>0</v>
      </c>
      <c r="X731" s="275">
        <f t="shared" si="237"/>
        <v>0</v>
      </c>
      <c r="Y731" s="275">
        <f t="shared" si="237"/>
        <v>0</v>
      </c>
      <c r="Z731" s="275">
        <f t="shared" si="237"/>
        <v>0</v>
      </c>
      <c r="AA731" s="275">
        <f t="shared" si="237"/>
        <v>0</v>
      </c>
      <c r="AB731" s="275">
        <f t="shared" si="237"/>
        <v>0</v>
      </c>
      <c r="AC731" s="275">
        <f t="shared" si="237"/>
        <v>0</v>
      </c>
      <c r="AD731" s="275">
        <f t="shared" si="237"/>
        <v>0</v>
      </c>
      <c r="AE731" s="276">
        <f t="shared" si="247"/>
        <v>0</v>
      </c>
    </row>
    <row r="732" spans="1:31">
      <c r="A732" s="133">
        <f t="shared" si="248"/>
        <v>716</v>
      </c>
      <c r="B732" s="134">
        <f t="shared" si="249"/>
        <v>59</v>
      </c>
      <c r="C732" s="134">
        <f t="shared" si="250"/>
        <v>8</v>
      </c>
      <c r="D732" s="135">
        <f t="shared" ca="1" si="251"/>
        <v>68028</v>
      </c>
      <c r="E732" s="150">
        <f t="shared" si="239"/>
        <v>0</v>
      </c>
      <c r="F732" s="150" t="str">
        <f t="shared" si="240"/>
        <v>Y</v>
      </c>
      <c r="G732" s="136">
        <f t="shared" si="241"/>
        <v>0</v>
      </c>
      <c r="H732" s="148">
        <f t="shared" si="245"/>
        <v>0</v>
      </c>
      <c r="I732" s="148">
        <f t="shared" si="252"/>
        <v>0</v>
      </c>
      <c r="J732" s="148">
        <f t="shared" ca="1" si="242"/>
        <v>0</v>
      </c>
      <c r="K732" s="148">
        <f t="shared" ca="1" si="253"/>
        <v>0</v>
      </c>
      <c r="L732" s="148">
        <f t="shared" si="254"/>
        <v>0</v>
      </c>
      <c r="M732" s="148">
        <f t="shared" si="243"/>
        <v>0</v>
      </c>
      <c r="N732" s="148">
        <f t="shared" si="246"/>
        <v>0</v>
      </c>
      <c r="O732" s="148"/>
      <c r="P732" s="148"/>
      <c r="Q732" s="148">
        <f t="shared" si="255"/>
        <v>0</v>
      </c>
      <c r="R732" s="148">
        <f t="shared" si="256"/>
        <v>0</v>
      </c>
      <c r="S732" s="137" t="str">
        <f t="shared" si="244"/>
        <v>Y</v>
      </c>
      <c r="T732" s="275">
        <f t="shared" si="238"/>
        <v>0</v>
      </c>
      <c r="U732" s="275">
        <f t="shared" si="237"/>
        <v>0</v>
      </c>
      <c r="V732" s="275">
        <f t="shared" ref="U732:AD757" si="257">MAX(0,MIN(MAX(0,$M732),V$7)-V$6)</f>
        <v>0</v>
      </c>
      <c r="W732" s="275">
        <f t="shared" si="257"/>
        <v>0</v>
      </c>
      <c r="X732" s="275">
        <f t="shared" si="257"/>
        <v>0</v>
      </c>
      <c r="Y732" s="275">
        <f t="shared" si="257"/>
        <v>0</v>
      </c>
      <c r="Z732" s="275">
        <f t="shared" si="257"/>
        <v>0</v>
      </c>
      <c r="AA732" s="275">
        <f t="shared" si="257"/>
        <v>0</v>
      </c>
      <c r="AB732" s="275">
        <f t="shared" si="257"/>
        <v>0</v>
      </c>
      <c r="AC732" s="275">
        <f t="shared" si="257"/>
        <v>0</v>
      </c>
      <c r="AD732" s="275">
        <f t="shared" si="257"/>
        <v>0</v>
      </c>
      <c r="AE732" s="276">
        <f t="shared" si="247"/>
        <v>0</v>
      </c>
    </row>
    <row r="733" spans="1:31">
      <c r="A733" s="133">
        <f t="shared" si="248"/>
        <v>717</v>
      </c>
      <c r="B733" s="134">
        <f t="shared" si="249"/>
        <v>59</v>
      </c>
      <c r="C733" s="134">
        <f t="shared" si="250"/>
        <v>9</v>
      </c>
      <c r="D733" s="135">
        <f t="shared" ca="1" si="251"/>
        <v>68058</v>
      </c>
      <c r="E733" s="150">
        <f t="shared" si="239"/>
        <v>0</v>
      </c>
      <c r="F733" s="150" t="str">
        <f t="shared" si="240"/>
        <v>Y</v>
      </c>
      <c r="G733" s="136">
        <f t="shared" si="241"/>
        <v>0</v>
      </c>
      <c r="H733" s="148">
        <f t="shared" si="245"/>
        <v>0</v>
      </c>
      <c r="I733" s="148">
        <f t="shared" si="252"/>
        <v>0</v>
      </c>
      <c r="J733" s="148">
        <f t="shared" ca="1" si="242"/>
        <v>0</v>
      </c>
      <c r="K733" s="148">
        <f t="shared" ca="1" si="253"/>
        <v>0</v>
      </c>
      <c r="L733" s="148">
        <f t="shared" si="254"/>
        <v>0</v>
      </c>
      <c r="M733" s="148">
        <f t="shared" si="243"/>
        <v>0</v>
      </c>
      <c r="N733" s="148">
        <f t="shared" si="246"/>
        <v>0</v>
      </c>
      <c r="O733" s="148"/>
      <c r="P733" s="148"/>
      <c r="Q733" s="148">
        <f t="shared" si="255"/>
        <v>0</v>
      </c>
      <c r="R733" s="148">
        <f t="shared" si="256"/>
        <v>0</v>
      </c>
      <c r="S733" s="137" t="str">
        <f t="shared" si="244"/>
        <v>Y</v>
      </c>
      <c r="T733" s="275">
        <f t="shared" si="238"/>
        <v>0</v>
      </c>
      <c r="U733" s="275">
        <f t="shared" si="257"/>
        <v>0</v>
      </c>
      <c r="V733" s="275">
        <f t="shared" si="257"/>
        <v>0</v>
      </c>
      <c r="W733" s="275">
        <f t="shared" si="257"/>
        <v>0</v>
      </c>
      <c r="X733" s="275">
        <f t="shared" si="257"/>
        <v>0</v>
      </c>
      <c r="Y733" s="275">
        <f t="shared" si="257"/>
        <v>0</v>
      </c>
      <c r="Z733" s="275">
        <f t="shared" si="257"/>
        <v>0</v>
      </c>
      <c r="AA733" s="275">
        <f t="shared" si="257"/>
        <v>0</v>
      </c>
      <c r="AB733" s="275">
        <f t="shared" si="257"/>
        <v>0</v>
      </c>
      <c r="AC733" s="275">
        <f t="shared" si="257"/>
        <v>0</v>
      </c>
      <c r="AD733" s="275">
        <f t="shared" si="257"/>
        <v>0</v>
      </c>
      <c r="AE733" s="276">
        <f t="shared" si="247"/>
        <v>0</v>
      </c>
    </row>
    <row r="734" spans="1:31">
      <c r="A734" s="133">
        <f t="shared" si="248"/>
        <v>718</v>
      </c>
      <c r="B734" s="134">
        <f t="shared" si="249"/>
        <v>59</v>
      </c>
      <c r="C734" s="134">
        <f t="shared" si="250"/>
        <v>10</v>
      </c>
      <c r="D734" s="135">
        <f t="shared" ca="1" si="251"/>
        <v>68089</v>
      </c>
      <c r="E734" s="150">
        <f t="shared" si="239"/>
        <v>0</v>
      </c>
      <c r="F734" s="150" t="str">
        <f t="shared" si="240"/>
        <v>Y</v>
      </c>
      <c r="G734" s="136">
        <f t="shared" si="241"/>
        <v>0</v>
      </c>
      <c r="H734" s="148">
        <f t="shared" si="245"/>
        <v>0</v>
      </c>
      <c r="I734" s="148">
        <f t="shared" si="252"/>
        <v>0</v>
      </c>
      <c r="J734" s="148">
        <f t="shared" ca="1" si="242"/>
        <v>0</v>
      </c>
      <c r="K734" s="148">
        <f t="shared" ca="1" si="253"/>
        <v>0</v>
      </c>
      <c r="L734" s="148">
        <f t="shared" si="254"/>
        <v>0</v>
      </c>
      <c r="M734" s="148">
        <f t="shared" si="243"/>
        <v>0</v>
      </c>
      <c r="N734" s="148">
        <f t="shared" si="246"/>
        <v>0</v>
      </c>
      <c r="O734" s="148"/>
      <c r="P734" s="148"/>
      <c r="Q734" s="148">
        <f t="shared" si="255"/>
        <v>0</v>
      </c>
      <c r="R734" s="148">
        <f t="shared" si="256"/>
        <v>0</v>
      </c>
      <c r="S734" s="137" t="str">
        <f t="shared" si="244"/>
        <v>Y</v>
      </c>
      <c r="T734" s="275">
        <f t="shared" si="238"/>
        <v>0</v>
      </c>
      <c r="U734" s="275">
        <f t="shared" si="257"/>
        <v>0</v>
      </c>
      <c r="V734" s="275">
        <f t="shared" si="257"/>
        <v>0</v>
      </c>
      <c r="W734" s="275">
        <f t="shared" si="257"/>
        <v>0</v>
      </c>
      <c r="X734" s="275">
        <f t="shared" si="257"/>
        <v>0</v>
      </c>
      <c r="Y734" s="275">
        <f t="shared" si="257"/>
        <v>0</v>
      </c>
      <c r="Z734" s="275">
        <f t="shared" si="257"/>
        <v>0</v>
      </c>
      <c r="AA734" s="275">
        <f t="shared" si="257"/>
        <v>0</v>
      </c>
      <c r="AB734" s="275">
        <f t="shared" si="257"/>
        <v>0</v>
      </c>
      <c r="AC734" s="275">
        <f t="shared" si="257"/>
        <v>0</v>
      </c>
      <c r="AD734" s="275">
        <f t="shared" si="257"/>
        <v>0</v>
      </c>
      <c r="AE734" s="276">
        <f t="shared" si="247"/>
        <v>0</v>
      </c>
    </row>
    <row r="735" spans="1:31">
      <c r="A735" s="133">
        <f t="shared" si="248"/>
        <v>719</v>
      </c>
      <c r="B735" s="134">
        <f t="shared" si="249"/>
        <v>59</v>
      </c>
      <c r="C735" s="134">
        <f t="shared" si="250"/>
        <v>11</v>
      </c>
      <c r="D735" s="135">
        <f t="shared" ca="1" si="251"/>
        <v>68119</v>
      </c>
      <c r="E735" s="150">
        <f t="shared" si="239"/>
        <v>0</v>
      </c>
      <c r="F735" s="150" t="str">
        <f t="shared" si="240"/>
        <v>Y</v>
      </c>
      <c r="G735" s="136">
        <f t="shared" si="241"/>
        <v>0</v>
      </c>
      <c r="H735" s="148">
        <f t="shared" si="245"/>
        <v>0</v>
      </c>
      <c r="I735" s="148">
        <f t="shared" si="252"/>
        <v>0</v>
      </c>
      <c r="J735" s="148">
        <f t="shared" ca="1" si="242"/>
        <v>0</v>
      </c>
      <c r="K735" s="148">
        <f t="shared" ca="1" si="253"/>
        <v>0</v>
      </c>
      <c r="L735" s="148">
        <f t="shared" si="254"/>
        <v>0</v>
      </c>
      <c r="M735" s="148">
        <f t="shared" si="243"/>
        <v>0</v>
      </c>
      <c r="N735" s="148">
        <f t="shared" si="246"/>
        <v>0</v>
      </c>
      <c r="O735" s="148"/>
      <c r="P735" s="148"/>
      <c r="Q735" s="148">
        <f t="shared" si="255"/>
        <v>0</v>
      </c>
      <c r="R735" s="148">
        <f t="shared" si="256"/>
        <v>0</v>
      </c>
      <c r="S735" s="137" t="str">
        <f t="shared" si="244"/>
        <v>Y</v>
      </c>
      <c r="T735" s="275">
        <f t="shared" si="238"/>
        <v>0</v>
      </c>
      <c r="U735" s="275">
        <f t="shared" si="257"/>
        <v>0</v>
      </c>
      <c r="V735" s="275">
        <f t="shared" si="257"/>
        <v>0</v>
      </c>
      <c r="W735" s="275">
        <f t="shared" si="257"/>
        <v>0</v>
      </c>
      <c r="X735" s="275">
        <f t="shared" si="257"/>
        <v>0</v>
      </c>
      <c r="Y735" s="275">
        <f t="shared" si="257"/>
        <v>0</v>
      </c>
      <c r="Z735" s="275">
        <f t="shared" si="257"/>
        <v>0</v>
      </c>
      <c r="AA735" s="275">
        <f t="shared" si="257"/>
        <v>0</v>
      </c>
      <c r="AB735" s="275">
        <f t="shared" si="257"/>
        <v>0</v>
      </c>
      <c r="AC735" s="275">
        <f t="shared" si="257"/>
        <v>0</v>
      </c>
      <c r="AD735" s="275">
        <f t="shared" si="257"/>
        <v>0</v>
      </c>
      <c r="AE735" s="276">
        <f t="shared" si="247"/>
        <v>0</v>
      </c>
    </row>
    <row r="736" spans="1:31">
      <c r="A736" s="133">
        <f t="shared" si="248"/>
        <v>720</v>
      </c>
      <c r="B736" s="134">
        <f t="shared" si="249"/>
        <v>59</v>
      </c>
      <c r="C736" s="134">
        <f t="shared" si="250"/>
        <v>12</v>
      </c>
      <c r="D736" s="135">
        <f t="shared" ca="1" si="251"/>
        <v>68150</v>
      </c>
      <c r="E736" s="150">
        <f t="shared" si="239"/>
        <v>0</v>
      </c>
      <c r="F736" s="150" t="str">
        <f t="shared" si="240"/>
        <v>Y</v>
      </c>
      <c r="G736" s="136">
        <f t="shared" si="241"/>
        <v>0</v>
      </c>
      <c r="H736" s="148">
        <f t="shared" si="245"/>
        <v>0</v>
      </c>
      <c r="I736" s="148">
        <f t="shared" si="252"/>
        <v>0</v>
      </c>
      <c r="J736" s="148">
        <f t="shared" ca="1" si="242"/>
        <v>0</v>
      </c>
      <c r="K736" s="148">
        <f t="shared" ca="1" si="253"/>
        <v>0</v>
      </c>
      <c r="L736" s="148">
        <f t="shared" si="254"/>
        <v>0</v>
      </c>
      <c r="M736" s="148">
        <f t="shared" si="243"/>
        <v>0</v>
      </c>
      <c r="N736" s="148">
        <f t="shared" si="246"/>
        <v>0</v>
      </c>
      <c r="O736" s="148"/>
      <c r="P736" s="148"/>
      <c r="Q736" s="148">
        <f t="shared" si="255"/>
        <v>0</v>
      </c>
      <c r="R736" s="148">
        <f t="shared" si="256"/>
        <v>0</v>
      </c>
      <c r="S736" s="137" t="str">
        <f t="shared" si="244"/>
        <v>Y</v>
      </c>
      <c r="T736" s="275">
        <f t="shared" si="238"/>
        <v>0</v>
      </c>
      <c r="U736" s="275">
        <f t="shared" si="257"/>
        <v>0</v>
      </c>
      <c r="V736" s="275">
        <f t="shared" si="257"/>
        <v>0</v>
      </c>
      <c r="W736" s="275">
        <f t="shared" si="257"/>
        <v>0</v>
      </c>
      <c r="X736" s="275">
        <f t="shared" si="257"/>
        <v>0</v>
      </c>
      <c r="Y736" s="275">
        <f t="shared" si="257"/>
        <v>0</v>
      </c>
      <c r="Z736" s="275">
        <f t="shared" si="257"/>
        <v>0</v>
      </c>
      <c r="AA736" s="275">
        <f t="shared" si="257"/>
        <v>0</v>
      </c>
      <c r="AB736" s="275">
        <f t="shared" si="257"/>
        <v>0</v>
      </c>
      <c r="AC736" s="275">
        <f t="shared" si="257"/>
        <v>0</v>
      </c>
      <c r="AD736" s="275">
        <f t="shared" si="257"/>
        <v>0</v>
      </c>
      <c r="AE736" s="276">
        <f t="shared" si="247"/>
        <v>0</v>
      </c>
    </row>
    <row r="737" spans="1:31">
      <c r="A737" s="133">
        <f t="shared" si="248"/>
        <v>721</v>
      </c>
      <c r="B737" s="134">
        <f t="shared" si="249"/>
        <v>60</v>
      </c>
      <c r="C737" s="134">
        <f t="shared" si="250"/>
        <v>1</v>
      </c>
      <c r="D737" s="135">
        <f t="shared" ca="1" si="251"/>
        <v>68181</v>
      </c>
      <c r="E737" s="150">
        <f t="shared" si="239"/>
        <v>0</v>
      </c>
      <c r="F737" s="150" t="str">
        <f t="shared" si="240"/>
        <v>Y</v>
      </c>
      <c r="G737" s="136">
        <f t="shared" si="241"/>
        <v>0</v>
      </c>
      <c r="H737" s="148">
        <f t="shared" si="245"/>
        <v>0</v>
      </c>
      <c r="I737" s="148">
        <f t="shared" si="252"/>
        <v>0</v>
      </c>
      <c r="J737" s="148">
        <f t="shared" ca="1" si="242"/>
        <v>0</v>
      </c>
      <c r="K737" s="148">
        <f t="shared" ca="1" si="253"/>
        <v>0</v>
      </c>
      <c r="L737" s="148">
        <f t="shared" si="254"/>
        <v>0</v>
      </c>
      <c r="M737" s="148">
        <f t="shared" si="243"/>
        <v>0</v>
      </c>
      <c r="N737" s="148">
        <f t="shared" si="246"/>
        <v>0</v>
      </c>
      <c r="O737" s="148"/>
      <c r="P737" s="148"/>
      <c r="Q737" s="148">
        <f t="shared" si="255"/>
        <v>0</v>
      </c>
      <c r="R737" s="148">
        <f t="shared" si="256"/>
        <v>0</v>
      </c>
      <c r="S737" s="137" t="str">
        <f t="shared" si="244"/>
        <v>Y</v>
      </c>
      <c r="T737" s="275">
        <f t="shared" si="238"/>
        <v>0</v>
      </c>
      <c r="U737" s="275">
        <f t="shared" si="257"/>
        <v>0</v>
      </c>
      <c r="V737" s="275">
        <f t="shared" si="257"/>
        <v>0</v>
      </c>
      <c r="W737" s="275">
        <f t="shared" si="257"/>
        <v>0</v>
      </c>
      <c r="X737" s="275">
        <f t="shared" si="257"/>
        <v>0</v>
      </c>
      <c r="Y737" s="275">
        <f t="shared" si="257"/>
        <v>0</v>
      </c>
      <c r="Z737" s="275">
        <f t="shared" si="257"/>
        <v>0</v>
      </c>
      <c r="AA737" s="275">
        <f t="shared" si="257"/>
        <v>0</v>
      </c>
      <c r="AB737" s="275">
        <f t="shared" si="257"/>
        <v>0</v>
      </c>
      <c r="AC737" s="275">
        <f t="shared" si="257"/>
        <v>0</v>
      </c>
      <c r="AD737" s="275">
        <f t="shared" si="257"/>
        <v>0</v>
      </c>
      <c r="AE737" s="276">
        <f t="shared" si="247"/>
        <v>0</v>
      </c>
    </row>
    <row r="738" spans="1:31">
      <c r="A738" s="133">
        <f t="shared" si="248"/>
        <v>722</v>
      </c>
      <c r="B738" s="134">
        <f t="shared" si="249"/>
        <v>60</v>
      </c>
      <c r="C738" s="134">
        <f t="shared" si="250"/>
        <v>2</v>
      </c>
      <c r="D738" s="135">
        <f t="shared" ca="1" si="251"/>
        <v>68211</v>
      </c>
      <c r="E738" s="150">
        <f t="shared" si="239"/>
        <v>0</v>
      </c>
      <c r="F738" s="150" t="str">
        <f t="shared" si="240"/>
        <v>Y</v>
      </c>
      <c r="G738" s="136">
        <f t="shared" si="241"/>
        <v>0</v>
      </c>
      <c r="H738" s="148">
        <f t="shared" si="245"/>
        <v>0</v>
      </c>
      <c r="I738" s="148">
        <f t="shared" si="252"/>
        <v>0</v>
      </c>
      <c r="J738" s="148">
        <f t="shared" ca="1" si="242"/>
        <v>0</v>
      </c>
      <c r="K738" s="148">
        <f t="shared" ca="1" si="253"/>
        <v>0</v>
      </c>
      <c r="L738" s="148">
        <f t="shared" si="254"/>
        <v>0</v>
      </c>
      <c r="M738" s="148">
        <f t="shared" si="243"/>
        <v>0</v>
      </c>
      <c r="N738" s="148">
        <f t="shared" si="246"/>
        <v>0</v>
      </c>
      <c r="O738" s="148"/>
      <c r="P738" s="148"/>
      <c r="Q738" s="148">
        <f t="shared" si="255"/>
        <v>0</v>
      </c>
      <c r="R738" s="148">
        <f t="shared" si="256"/>
        <v>0</v>
      </c>
      <c r="S738" s="137" t="str">
        <f t="shared" si="244"/>
        <v>Y</v>
      </c>
      <c r="T738" s="275">
        <f t="shared" si="238"/>
        <v>0</v>
      </c>
      <c r="U738" s="275">
        <f t="shared" si="257"/>
        <v>0</v>
      </c>
      <c r="V738" s="275">
        <f t="shared" si="257"/>
        <v>0</v>
      </c>
      <c r="W738" s="275">
        <f t="shared" si="257"/>
        <v>0</v>
      </c>
      <c r="X738" s="275">
        <f t="shared" si="257"/>
        <v>0</v>
      </c>
      <c r="Y738" s="275">
        <f t="shared" si="257"/>
        <v>0</v>
      </c>
      <c r="Z738" s="275">
        <f t="shared" si="257"/>
        <v>0</v>
      </c>
      <c r="AA738" s="275">
        <f t="shared" si="257"/>
        <v>0</v>
      </c>
      <c r="AB738" s="275">
        <f t="shared" si="257"/>
        <v>0</v>
      </c>
      <c r="AC738" s="275">
        <f t="shared" si="257"/>
        <v>0</v>
      </c>
      <c r="AD738" s="275">
        <f t="shared" si="257"/>
        <v>0</v>
      </c>
      <c r="AE738" s="276">
        <f t="shared" si="247"/>
        <v>0</v>
      </c>
    </row>
    <row r="739" spans="1:31">
      <c r="A739" s="133">
        <f t="shared" si="248"/>
        <v>723</v>
      </c>
      <c r="B739" s="134">
        <f t="shared" si="249"/>
        <v>60</v>
      </c>
      <c r="C739" s="134">
        <f t="shared" si="250"/>
        <v>3</v>
      </c>
      <c r="D739" s="135">
        <f t="shared" ca="1" si="251"/>
        <v>68242</v>
      </c>
      <c r="E739" s="150">
        <f t="shared" si="239"/>
        <v>0</v>
      </c>
      <c r="F739" s="150" t="str">
        <f t="shared" si="240"/>
        <v>Y</v>
      </c>
      <c r="G739" s="136">
        <f t="shared" si="241"/>
        <v>0</v>
      </c>
      <c r="H739" s="148">
        <f t="shared" si="245"/>
        <v>0</v>
      </c>
      <c r="I739" s="148">
        <f t="shared" si="252"/>
        <v>0</v>
      </c>
      <c r="J739" s="148">
        <f t="shared" ca="1" si="242"/>
        <v>0</v>
      </c>
      <c r="K739" s="148">
        <f t="shared" ca="1" si="253"/>
        <v>0</v>
      </c>
      <c r="L739" s="148">
        <f t="shared" si="254"/>
        <v>0</v>
      </c>
      <c r="M739" s="148">
        <f t="shared" si="243"/>
        <v>0</v>
      </c>
      <c r="N739" s="148">
        <f t="shared" si="246"/>
        <v>0</v>
      </c>
      <c r="O739" s="148"/>
      <c r="P739" s="148"/>
      <c r="Q739" s="148">
        <f t="shared" si="255"/>
        <v>0</v>
      </c>
      <c r="R739" s="148">
        <f t="shared" si="256"/>
        <v>0</v>
      </c>
      <c r="S739" s="137" t="str">
        <f t="shared" si="244"/>
        <v>Y</v>
      </c>
      <c r="T739" s="275">
        <f t="shared" si="238"/>
        <v>0</v>
      </c>
      <c r="U739" s="275">
        <f t="shared" si="257"/>
        <v>0</v>
      </c>
      <c r="V739" s="275">
        <f t="shared" si="257"/>
        <v>0</v>
      </c>
      <c r="W739" s="275">
        <f t="shared" si="257"/>
        <v>0</v>
      </c>
      <c r="X739" s="275">
        <f t="shared" si="257"/>
        <v>0</v>
      </c>
      <c r="Y739" s="275">
        <f t="shared" si="257"/>
        <v>0</v>
      </c>
      <c r="Z739" s="275">
        <f t="shared" si="257"/>
        <v>0</v>
      </c>
      <c r="AA739" s="275">
        <f t="shared" si="257"/>
        <v>0</v>
      </c>
      <c r="AB739" s="275">
        <f t="shared" si="257"/>
        <v>0</v>
      </c>
      <c r="AC739" s="275">
        <f t="shared" si="257"/>
        <v>0</v>
      </c>
      <c r="AD739" s="275">
        <f t="shared" si="257"/>
        <v>0</v>
      </c>
      <c r="AE739" s="276">
        <f t="shared" si="247"/>
        <v>0</v>
      </c>
    </row>
    <row r="740" spans="1:31">
      <c r="A740" s="133">
        <f t="shared" si="248"/>
        <v>724</v>
      </c>
      <c r="B740" s="134">
        <f t="shared" si="249"/>
        <v>60</v>
      </c>
      <c r="C740" s="134">
        <f t="shared" si="250"/>
        <v>4</v>
      </c>
      <c r="D740" s="135">
        <f t="shared" ca="1" si="251"/>
        <v>68272</v>
      </c>
      <c r="E740" s="150">
        <f t="shared" si="239"/>
        <v>0</v>
      </c>
      <c r="F740" s="150" t="str">
        <f t="shared" si="240"/>
        <v>Y</v>
      </c>
      <c r="G740" s="136">
        <f t="shared" si="241"/>
        <v>0</v>
      </c>
      <c r="H740" s="148">
        <f t="shared" si="245"/>
        <v>0</v>
      </c>
      <c r="I740" s="148">
        <f t="shared" si="252"/>
        <v>0</v>
      </c>
      <c r="J740" s="148">
        <f t="shared" ca="1" si="242"/>
        <v>0</v>
      </c>
      <c r="K740" s="148">
        <f t="shared" ca="1" si="253"/>
        <v>0</v>
      </c>
      <c r="L740" s="148">
        <f t="shared" si="254"/>
        <v>0</v>
      </c>
      <c r="M740" s="148">
        <f t="shared" si="243"/>
        <v>0</v>
      </c>
      <c r="N740" s="148">
        <f t="shared" si="246"/>
        <v>0</v>
      </c>
      <c r="O740" s="148"/>
      <c r="P740" s="148"/>
      <c r="Q740" s="148">
        <f t="shared" si="255"/>
        <v>0</v>
      </c>
      <c r="R740" s="148">
        <f t="shared" si="256"/>
        <v>0</v>
      </c>
      <c r="S740" s="137" t="str">
        <f t="shared" si="244"/>
        <v>Y</v>
      </c>
      <c r="T740" s="275">
        <f t="shared" si="238"/>
        <v>0</v>
      </c>
      <c r="U740" s="275">
        <f t="shared" si="257"/>
        <v>0</v>
      </c>
      <c r="V740" s="275">
        <f t="shared" si="257"/>
        <v>0</v>
      </c>
      <c r="W740" s="275">
        <f t="shared" si="257"/>
        <v>0</v>
      </c>
      <c r="X740" s="275">
        <f t="shared" si="257"/>
        <v>0</v>
      </c>
      <c r="Y740" s="275">
        <f t="shared" si="257"/>
        <v>0</v>
      </c>
      <c r="Z740" s="275">
        <f t="shared" si="257"/>
        <v>0</v>
      </c>
      <c r="AA740" s="275">
        <f t="shared" si="257"/>
        <v>0</v>
      </c>
      <c r="AB740" s="275">
        <f t="shared" si="257"/>
        <v>0</v>
      </c>
      <c r="AC740" s="275">
        <f t="shared" si="257"/>
        <v>0</v>
      </c>
      <c r="AD740" s="275">
        <f t="shared" si="257"/>
        <v>0</v>
      </c>
      <c r="AE740" s="276">
        <f t="shared" si="247"/>
        <v>0</v>
      </c>
    </row>
    <row r="741" spans="1:31">
      <c r="A741" s="133">
        <f t="shared" si="248"/>
        <v>725</v>
      </c>
      <c r="B741" s="134">
        <f t="shared" si="249"/>
        <v>60</v>
      </c>
      <c r="C741" s="134">
        <f t="shared" si="250"/>
        <v>5</v>
      </c>
      <c r="D741" s="135">
        <f t="shared" ca="1" si="251"/>
        <v>68303</v>
      </c>
      <c r="E741" s="150">
        <f t="shared" si="239"/>
        <v>0</v>
      </c>
      <c r="F741" s="150" t="str">
        <f t="shared" si="240"/>
        <v>Y</v>
      </c>
      <c r="G741" s="136">
        <f t="shared" si="241"/>
        <v>0</v>
      </c>
      <c r="H741" s="148">
        <f t="shared" si="245"/>
        <v>0</v>
      </c>
      <c r="I741" s="148">
        <f t="shared" si="252"/>
        <v>0</v>
      </c>
      <c r="J741" s="148">
        <f t="shared" ca="1" si="242"/>
        <v>0</v>
      </c>
      <c r="K741" s="148">
        <f t="shared" ca="1" si="253"/>
        <v>0</v>
      </c>
      <c r="L741" s="148">
        <f t="shared" si="254"/>
        <v>0</v>
      </c>
      <c r="M741" s="148">
        <f t="shared" si="243"/>
        <v>0</v>
      </c>
      <c r="N741" s="148">
        <f t="shared" si="246"/>
        <v>0</v>
      </c>
      <c r="O741" s="148"/>
      <c r="P741" s="148"/>
      <c r="Q741" s="148">
        <f t="shared" si="255"/>
        <v>0</v>
      </c>
      <c r="R741" s="148">
        <f t="shared" si="256"/>
        <v>0</v>
      </c>
      <c r="S741" s="137" t="str">
        <f t="shared" si="244"/>
        <v>Y</v>
      </c>
      <c r="T741" s="275">
        <f t="shared" si="238"/>
        <v>0</v>
      </c>
      <c r="U741" s="275">
        <f t="shared" si="257"/>
        <v>0</v>
      </c>
      <c r="V741" s="275">
        <f t="shared" si="257"/>
        <v>0</v>
      </c>
      <c r="W741" s="275">
        <f t="shared" si="257"/>
        <v>0</v>
      </c>
      <c r="X741" s="275">
        <f t="shared" si="257"/>
        <v>0</v>
      </c>
      <c r="Y741" s="275">
        <f t="shared" si="257"/>
        <v>0</v>
      </c>
      <c r="Z741" s="275">
        <f t="shared" si="257"/>
        <v>0</v>
      </c>
      <c r="AA741" s="275">
        <f t="shared" si="257"/>
        <v>0</v>
      </c>
      <c r="AB741" s="275">
        <f t="shared" si="257"/>
        <v>0</v>
      </c>
      <c r="AC741" s="275">
        <f t="shared" si="257"/>
        <v>0</v>
      </c>
      <c r="AD741" s="275">
        <f t="shared" si="257"/>
        <v>0</v>
      </c>
      <c r="AE741" s="276">
        <f t="shared" si="247"/>
        <v>0</v>
      </c>
    </row>
    <row r="742" spans="1:31">
      <c r="A742" s="133">
        <f t="shared" si="248"/>
        <v>726</v>
      </c>
      <c r="B742" s="134">
        <f t="shared" si="249"/>
        <v>60</v>
      </c>
      <c r="C742" s="134">
        <f t="shared" si="250"/>
        <v>6</v>
      </c>
      <c r="D742" s="135">
        <f t="shared" ca="1" si="251"/>
        <v>68334</v>
      </c>
      <c r="E742" s="150">
        <f t="shared" si="239"/>
        <v>0</v>
      </c>
      <c r="F742" s="150" t="str">
        <f t="shared" si="240"/>
        <v>Y</v>
      </c>
      <c r="G742" s="136">
        <f t="shared" si="241"/>
        <v>0</v>
      </c>
      <c r="H742" s="148">
        <f t="shared" si="245"/>
        <v>0</v>
      </c>
      <c r="I742" s="148">
        <f t="shared" si="252"/>
        <v>0</v>
      </c>
      <c r="J742" s="148">
        <f t="shared" ca="1" si="242"/>
        <v>0</v>
      </c>
      <c r="K742" s="148">
        <f t="shared" ca="1" si="253"/>
        <v>0</v>
      </c>
      <c r="L742" s="148">
        <f t="shared" si="254"/>
        <v>0</v>
      </c>
      <c r="M742" s="148">
        <f t="shared" si="243"/>
        <v>0</v>
      </c>
      <c r="N742" s="148">
        <f t="shared" si="246"/>
        <v>0</v>
      </c>
      <c r="O742" s="148"/>
      <c r="P742" s="148"/>
      <c r="Q742" s="148">
        <f t="shared" si="255"/>
        <v>0</v>
      </c>
      <c r="R742" s="148">
        <f t="shared" si="256"/>
        <v>0</v>
      </c>
      <c r="S742" s="137" t="str">
        <f t="shared" si="244"/>
        <v>Y</v>
      </c>
      <c r="T742" s="275">
        <f t="shared" si="238"/>
        <v>0</v>
      </c>
      <c r="U742" s="275">
        <f t="shared" si="257"/>
        <v>0</v>
      </c>
      <c r="V742" s="275">
        <f t="shared" si="257"/>
        <v>0</v>
      </c>
      <c r="W742" s="275">
        <f t="shared" si="257"/>
        <v>0</v>
      </c>
      <c r="X742" s="275">
        <f t="shared" si="257"/>
        <v>0</v>
      </c>
      <c r="Y742" s="275">
        <f t="shared" si="257"/>
        <v>0</v>
      </c>
      <c r="Z742" s="275">
        <f t="shared" si="257"/>
        <v>0</v>
      </c>
      <c r="AA742" s="275">
        <f t="shared" si="257"/>
        <v>0</v>
      </c>
      <c r="AB742" s="275">
        <f t="shared" si="257"/>
        <v>0</v>
      </c>
      <c r="AC742" s="275">
        <f t="shared" si="257"/>
        <v>0</v>
      </c>
      <c r="AD742" s="275">
        <f t="shared" si="257"/>
        <v>0</v>
      </c>
      <c r="AE742" s="276">
        <f t="shared" si="247"/>
        <v>0</v>
      </c>
    </row>
    <row r="743" spans="1:31">
      <c r="A743" s="133">
        <f t="shared" si="248"/>
        <v>727</v>
      </c>
      <c r="B743" s="134">
        <f t="shared" si="249"/>
        <v>60</v>
      </c>
      <c r="C743" s="134">
        <f t="shared" si="250"/>
        <v>7</v>
      </c>
      <c r="D743" s="135">
        <f t="shared" ca="1" si="251"/>
        <v>68362</v>
      </c>
      <c r="E743" s="150">
        <f t="shared" si="239"/>
        <v>0</v>
      </c>
      <c r="F743" s="150" t="str">
        <f t="shared" si="240"/>
        <v>Y</v>
      </c>
      <c r="G743" s="136">
        <f t="shared" si="241"/>
        <v>0</v>
      </c>
      <c r="H743" s="148">
        <f t="shared" si="245"/>
        <v>0</v>
      </c>
      <c r="I743" s="148">
        <f t="shared" si="252"/>
        <v>0</v>
      </c>
      <c r="J743" s="148">
        <f t="shared" ca="1" si="242"/>
        <v>0</v>
      </c>
      <c r="K743" s="148">
        <f t="shared" ca="1" si="253"/>
        <v>0</v>
      </c>
      <c r="L743" s="148">
        <f t="shared" si="254"/>
        <v>0</v>
      </c>
      <c r="M743" s="148">
        <f t="shared" si="243"/>
        <v>0</v>
      </c>
      <c r="N743" s="148">
        <f t="shared" si="246"/>
        <v>0</v>
      </c>
      <c r="O743" s="148"/>
      <c r="P743" s="148"/>
      <c r="Q743" s="148">
        <f t="shared" si="255"/>
        <v>0</v>
      </c>
      <c r="R743" s="148">
        <f t="shared" si="256"/>
        <v>0</v>
      </c>
      <c r="S743" s="137" t="str">
        <f t="shared" si="244"/>
        <v>Y</v>
      </c>
      <c r="T743" s="275">
        <f t="shared" si="238"/>
        <v>0</v>
      </c>
      <c r="U743" s="275">
        <f t="shared" si="257"/>
        <v>0</v>
      </c>
      <c r="V743" s="275">
        <f t="shared" si="257"/>
        <v>0</v>
      </c>
      <c r="W743" s="275">
        <f t="shared" si="257"/>
        <v>0</v>
      </c>
      <c r="X743" s="275">
        <f t="shared" si="257"/>
        <v>0</v>
      </c>
      <c r="Y743" s="275">
        <f t="shared" si="257"/>
        <v>0</v>
      </c>
      <c r="Z743" s="275">
        <f t="shared" si="257"/>
        <v>0</v>
      </c>
      <c r="AA743" s="275">
        <f t="shared" si="257"/>
        <v>0</v>
      </c>
      <c r="AB743" s="275">
        <f t="shared" si="257"/>
        <v>0</v>
      </c>
      <c r="AC743" s="275">
        <f t="shared" si="257"/>
        <v>0</v>
      </c>
      <c r="AD743" s="275">
        <f t="shared" si="257"/>
        <v>0</v>
      </c>
      <c r="AE743" s="276">
        <f t="shared" si="247"/>
        <v>0</v>
      </c>
    </row>
    <row r="744" spans="1:31">
      <c r="A744" s="133">
        <f t="shared" si="248"/>
        <v>728</v>
      </c>
      <c r="B744" s="134">
        <f t="shared" si="249"/>
        <v>60</v>
      </c>
      <c r="C744" s="134">
        <f t="shared" si="250"/>
        <v>8</v>
      </c>
      <c r="D744" s="135">
        <f t="shared" ca="1" si="251"/>
        <v>68393</v>
      </c>
      <c r="E744" s="150">
        <f t="shared" si="239"/>
        <v>0</v>
      </c>
      <c r="F744" s="150" t="str">
        <f t="shared" si="240"/>
        <v>Y</v>
      </c>
      <c r="G744" s="136">
        <f t="shared" si="241"/>
        <v>0</v>
      </c>
      <c r="H744" s="148">
        <f t="shared" si="245"/>
        <v>0</v>
      </c>
      <c r="I744" s="148">
        <f t="shared" si="252"/>
        <v>0</v>
      </c>
      <c r="J744" s="148">
        <f t="shared" ca="1" si="242"/>
        <v>0</v>
      </c>
      <c r="K744" s="148">
        <f t="shared" ca="1" si="253"/>
        <v>0</v>
      </c>
      <c r="L744" s="148">
        <f t="shared" si="254"/>
        <v>0</v>
      </c>
      <c r="M744" s="148">
        <f t="shared" si="243"/>
        <v>0</v>
      </c>
      <c r="N744" s="148">
        <f t="shared" si="246"/>
        <v>0</v>
      </c>
      <c r="O744" s="148"/>
      <c r="P744" s="148"/>
      <c r="Q744" s="148">
        <f t="shared" si="255"/>
        <v>0</v>
      </c>
      <c r="R744" s="148">
        <f t="shared" si="256"/>
        <v>0</v>
      </c>
      <c r="S744" s="137" t="str">
        <f t="shared" si="244"/>
        <v>Y</v>
      </c>
      <c r="T744" s="275">
        <f t="shared" si="238"/>
        <v>0</v>
      </c>
      <c r="U744" s="275">
        <f t="shared" si="257"/>
        <v>0</v>
      </c>
      <c r="V744" s="275">
        <f t="shared" si="257"/>
        <v>0</v>
      </c>
      <c r="W744" s="275">
        <f t="shared" si="257"/>
        <v>0</v>
      </c>
      <c r="X744" s="275">
        <f t="shared" si="257"/>
        <v>0</v>
      </c>
      <c r="Y744" s="275">
        <f t="shared" si="257"/>
        <v>0</v>
      </c>
      <c r="Z744" s="275">
        <f t="shared" si="257"/>
        <v>0</v>
      </c>
      <c r="AA744" s="275">
        <f t="shared" si="257"/>
        <v>0</v>
      </c>
      <c r="AB744" s="275">
        <f t="shared" si="257"/>
        <v>0</v>
      </c>
      <c r="AC744" s="275">
        <f t="shared" si="257"/>
        <v>0</v>
      </c>
      <c r="AD744" s="275">
        <f t="shared" si="257"/>
        <v>0</v>
      </c>
      <c r="AE744" s="276">
        <f t="shared" si="247"/>
        <v>0</v>
      </c>
    </row>
    <row r="745" spans="1:31">
      <c r="A745" s="133">
        <f t="shared" si="248"/>
        <v>729</v>
      </c>
      <c r="B745" s="134">
        <f t="shared" si="249"/>
        <v>60</v>
      </c>
      <c r="C745" s="134">
        <f t="shared" si="250"/>
        <v>9</v>
      </c>
      <c r="D745" s="135">
        <f t="shared" ca="1" si="251"/>
        <v>68423</v>
      </c>
      <c r="E745" s="150">
        <f t="shared" si="239"/>
        <v>0</v>
      </c>
      <c r="F745" s="150" t="str">
        <f t="shared" si="240"/>
        <v>Y</v>
      </c>
      <c r="G745" s="136">
        <f t="shared" si="241"/>
        <v>0</v>
      </c>
      <c r="H745" s="148">
        <f t="shared" si="245"/>
        <v>0</v>
      </c>
      <c r="I745" s="148">
        <f t="shared" si="252"/>
        <v>0</v>
      </c>
      <c r="J745" s="148">
        <f t="shared" ca="1" si="242"/>
        <v>0</v>
      </c>
      <c r="K745" s="148">
        <f t="shared" ca="1" si="253"/>
        <v>0</v>
      </c>
      <c r="L745" s="148">
        <f t="shared" si="254"/>
        <v>0</v>
      </c>
      <c r="M745" s="148">
        <f t="shared" si="243"/>
        <v>0</v>
      </c>
      <c r="N745" s="148">
        <f t="shared" si="246"/>
        <v>0</v>
      </c>
      <c r="O745" s="148"/>
      <c r="P745" s="148"/>
      <c r="Q745" s="148">
        <f t="shared" si="255"/>
        <v>0</v>
      </c>
      <c r="R745" s="148">
        <f t="shared" si="256"/>
        <v>0</v>
      </c>
      <c r="S745" s="137" t="str">
        <f t="shared" si="244"/>
        <v>Y</v>
      </c>
      <c r="T745" s="275">
        <f t="shared" si="238"/>
        <v>0</v>
      </c>
      <c r="U745" s="275">
        <f t="shared" si="257"/>
        <v>0</v>
      </c>
      <c r="V745" s="275">
        <f t="shared" si="257"/>
        <v>0</v>
      </c>
      <c r="W745" s="275">
        <f t="shared" si="257"/>
        <v>0</v>
      </c>
      <c r="X745" s="275">
        <f t="shared" si="257"/>
        <v>0</v>
      </c>
      <c r="Y745" s="275">
        <f t="shared" si="257"/>
        <v>0</v>
      </c>
      <c r="Z745" s="275">
        <f t="shared" si="257"/>
        <v>0</v>
      </c>
      <c r="AA745" s="275">
        <f t="shared" si="257"/>
        <v>0</v>
      </c>
      <c r="AB745" s="275">
        <f t="shared" si="257"/>
        <v>0</v>
      </c>
      <c r="AC745" s="275">
        <f t="shared" si="257"/>
        <v>0</v>
      </c>
      <c r="AD745" s="275">
        <f t="shared" si="257"/>
        <v>0</v>
      </c>
      <c r="AE745" s="276">
        <f t="shared" si="247"/>
        <v>0</v>
      </c>
    </row>
    <row r="746" spans="1:31">
      <c r="A746" s="133">
        <f t="shared" si="248"/>
        <v>730</v>
      </c>
      <c r="B746" s="134">
        <f t="shared" si="249"/>
        <v>60</v>
      </c>
      <c r="C746" s="134">
        <f t="shared" si="250"/>
        <v>10</v>
      </c>
      <c r="D746" s="135">
        <f t="shared" ca="1" si="251"/>
        <v>68454</v>
      </c>
      <c r="E746" s="150">
        <f t="shared" si="239"/>
        <v>0</v>
      </c>
      <c r="F746" s="150" t="str">
        <f t="shared" si="240"/>
        <v>Y</v>
      </c>
      <c r="G746" s="136">
        <f t="shared" si="241"/>
        <v>0</v>
      </c>
      <c r="H746" s="148">
        <f t="shared" si="245"/>
        <v>0</v>
      </c>
      <c r="I746" s="148">
        <f t="shared" si="252"/>
        <v>0</v>
      </c>
      <c r="J746" s="148">
        <f t="shared" ca="1" si="242"/>
        <v>0</v>
      </c>
      <c r="K746" s="148">
        <f t="shared" ca="1" si="253"/>
        <v>0</v>
      </c>
      <c r="L746" s="148">
        <f t="shared" si="254"/>
        <v>0</v>
      </c>
      <c r="M746" s="148">
        <f t="shared" si="243"/>
        <v>0</v>
      </c>
      <c r="N746" s="148">
        <f t="shared" si="246"/>
        <v>0</v>
      </c>
      <c r="O746" s="148"/>
      <c r="P746" s="148"/>
      <c r="Q746" s="148">
        <f t="shared" si="255"/>
        <v>0</v>
      </c>
      <c r="R746" s="148">
        <f t="shared" si="256"/>
        <v>0</v>
      </c>
      <c r="S746" s="137" t="str">
        <f t="shared" si="244"/>
        <v>Y</v>
      </c>
      <c r="T746" s="275">
        <f t="shared" si="238"/>
        <v>0</v>
      </c>
      <c r="U746" s="275">
        <f t="shared" si="257"/>
        <v>0</v>
      </c>
      <c r="V746" s="275">
        <f t="shared" si="257"/>
        <v>0</v>
      </c>
      <c r="W746" s="275">
        <f t="shared" si="257"/>
        <v>0</v>
      </c>
      <c r="X746" s="275">
        <f t="shared" si="257"/>
        <v>0</v>
      </c>
      <c r="Y746" s="275">
        <f t="shared" si="257"/>
        <v>0</v>
      </c>
      <c r="Z746" s="275">
        <f t="shared" si="257"/>
        <v>0</v>
      </c>
      <c r="AA746" s="275">
        <f t="shared" si="257"/>
        <v>0</v>
      </c>
      <c r="AB746" s="275">
        <f t="shared" si="257"/>
        <v>0</v>
      </c>
      <c r="AC746" s="275">
        <f t="shared" si="257"/>
        <v>0</v>
      </c>
      <c r="AD746" s="275">
        <f t="shared" si="257"/>
        <v>0</v>
      </c>
      <c r="AE746" s="276">
        <f t="shared" si="247"/>
        <v>0</v>
      </c>
    </row>
    <row r="747" spans="1:31">
      <c r="A747" s="133">
        <f t="shared" si="248"/>
        <v>731</v>
      </c>
      <c r="B747" s="134">
        <f t="shared" si="249"/>
        <v>60</v>
      </c>
      <c r="C747" s="134">
        <f t="shared" si="250"/>
        <v>11</v>
      </c>
      <c r="D747" s="135">
        <f t="shared" ca="1" si="251"/>
        <v>68484</v>
      </c>
      <c r="E747" s="150">
        <f t="shared" si="239"/>
        <v>0</v>
      </c>
      <c r="F747" s="150" t="str">
        <f t="shared" si="240"/>
        <v>Y</v>
      </c>
      <c r="G747" s="136">
        <f t="shared" si="241"/>
        <v>0</v>
      </c>
      <c r="H747" s="148">
        <f t="shared" si="245"/>
        <v>0</v>
      </c>
      <c r="I747" s="148">
        <f t="shared" si="252"/>
        <v>0</v>
      </c>
      <c r="J747" s="148">
        <f t="shared" ca="1" si="242"/>
        <v>0</v>
      </c>
      <c r="K747" s="148">
        <f t="shared" ca="1" si="253"/>
        <v>0</v>
      </c>
      <c r="L747" s="148">
        <f t="shared" si="254"/>
        <v>0</v>
      </c>
      <c r="M747" s="148">
        <f t="shared" si="243"/>
        <v>0</v>
      </c>
      <c r="N747" s="148">
        <f t="shared" si="246"/>
        <v>0</v>
      </c>
      <c r="O747" s="148"/>
      <c r="P747" s="148"/>
      <c r="Q747" s="148">
        <f t="shared" si="255"/>
        <v>0</v>
      </c>
      <c r="R747" s="148">
        <f t="shared" si="256"/>
        <v>0</v>
      </c>
      <c r="S747" s="137" t="str">
        <f t="shared" si="244"/>
        <v>Y</v>
      </c>
      <c r="T747" s="275">
        <f t="shared" si="238"/>
        <v>0</v>
      </c>
      <c r="U747" s="275">
        <f t="shared" si="257"/>
        <v>0</v>
      </c>
      <c r="V747" s="275">
        <f t="shared" si="257"/>
        <v>0</v>
      </c>
      <c r="W747" s="275">
        <f t="shared" si="257"/>
        <v>0</v>
      </c>
      <c r="X747" s="275">
        <f t="shared" si="257"/>
        <v>0</v>
      </c>
      <c r="Y747" s="275">
        <f t="shared" si="257"/>
        <v>0</v>
      </c>
      <c r="Z747" s="275">
        <f t="shared" si="257"/>
        <v>0</v>
      </c>
      <c r="AA747" s="275">
        <f t="shared" si="257"/>
        <v>0</v>
      </c>
      <c r="AB747" s="275">
        <f t="shared" si="257"/>
        <v>0</v>
      </c>
      <c r="AC747" s="275">
        <f t="shared" si="257"/>
        <v>0</v>
      </c>
      <c r="AD747" s="275">
        <f t="shared" si="257"/>
        <v>0</v>
      </c>
      <c r="AE747" s="276">
        <f t="shared" si="247"/>
        <v>0</v>
      </c>
    </row>
    <row r="748" spans="1:31">
      <c r="A748" s="133">
        <f t="shared" si="248"/>
        <v>732</v>
      </c>
      <c r="B748" s="134">
        <f t="shared" si="249"/>
        <v>60</v>
      </c>
      <c r="C748" s="134">
        <f t="shared" si="250"/>
        <v>12</v>
      </c>
      <c r="D748" s="135">
        <f t="shared" ca="1" si="251"/>
        <v>68515</v>
      </c>
      <c r="E748" s="150">
        <f t="shared" si="239"/>
        <v>0</v>
      </c>
      <c r="F748" s="150" t="str">
        <f t="shared" si="240"/>
        <v>Y</v>
      </c>
      <c r="G748" s="136">
        <f t="shared" si="241"/>
        <v>0</v>
      </c>
      <c r="H748" s="148">
        <f t="shared" si="245"/>
        <v>0</v>
      </c>
      <c r="I748" s="148">
        <f t="shared" si="252"/>
        <v>0</v>
      </c>
      <c r="J748" s="148">
        <f t="shared" ca="1" si="242"/>
        <v>0</v>
      </c>
      <c r="K748" s="148">
        <f t="shared" ca="1" si="253"/>
        <v>0</v>
      </c>
      <c r="L748" s="148">
        <f t="shared" si="254"/>
        <v>0</v>
      </c>
      <c r="M748" s="148">
        <f t="shared" si="243"/>
        <v>0</v>
      </c>
      <c r="N748" s="148">
        <f t="shared" si="246"/>
        <v>0</v>
      </c>
      <c r="O748" s="148"/>
      <c r="P748" s="148"/>
      <c r="Q748" s="148">
        <f t="shared" si="255"/>
        <v>0</v>
      </c>
      <c r="R748" s="148">
        <f t="shared" si="256"/>
        <v>0</v>
      </c>
      <c r="S748" s="137" t="str">
        <f t="shared" si="244"/>
        <v>Y</v>
      </c>
      <c r="T748" s="275">
        <f t="shared" si="238"/>
        <v>0</v>
      </c>
      <c r="U748" s="275">
        <f t="shared" si="257"/>
        <v>0</v>
      </c>
      <c r="V748" s="275">
        <f t="shared" si="257"/>
        <v>0</v>
      </c>
      <c r="W748" s="275">
        <f t="shared" si="257"/>
        <v>0</v>
      </c>
      <c r="X748" s="275">
        <f t="shared" si="257"/>
        <v>0</v>
      </c>
      <c r="Y748" s="275">
        <f t="shared" si="257"/>
        <v>0</v>
      </c>
      <c r="Z748" s="275">
        <f t="shared" si="257"/>
        <v>0</v>
      </c>
      <c r="AA748" s="275">
        <f t="shared" si="257"/>
        <v>0</v>
      </c>
      <c r="AB748" s="275">
        <f t="shared" si="257"/>
        <v>0</v>
      </c>
      <c r="AC748" s="275">
        <f t="shared" si="257"/>
        <v>0</v>
      </c>
      <c r="AD748" s="275">
        <f t="shared" si="257"/>
        <v>0</v>
      </c>
      <c r="AE748" s="276">
        <f t="shared" si="247"/>
        <v>0</v>
      </c>
    </row>
    <row r="749" spans="1:31">
      <c r="A749" s="133">
        <f t="shared" si="248"/>
        <v>733</v>
      </c>
      <c r="B749" s="134">
        <f t="shared" si="249"/>
        <v>61</v>
      </c>
      <c r="C749" s="134">
        <f t="shared" si="250"/>
        <v>1</v>
      </c>
      <c r="D749" s="135">
        <f t="shared" ca="1" si="251"/>
        <v>68546</v>
      </c>
      <c r="E749" s="150">
        <f t="shared" si="239"/>
        <v>0</v>
      </c>
      <c r="F749" s="150" t="str">
        <f t="shared" si="240"/>
        <v>Y</v>
      </c>
      <c r="G749" s="136">
        <f t="shared" si="241"/>
        <v>0</v>
      </c>
      <c r="H749" s="148">
        <f t="shared" si="245"/>
        <v>0</v>
      </c>
      <c r="I749" s="148">
        <f t="shared" si="252"/>
        <v>0</v>
      </c>
      <c r="J749" s="148">
        <f t="shared" ca="1" si="242"/>
        <v>0</v>
      </c>
      <c r="K749" s="148">
        <f t="shared" ca="1" si="253"/>
        <v>0</v>
      </c>
      <c r="L749" s="148">
        <f t="shared" si="254"/>
        <v>0</v>
      </c>
      <c r="M749" s="148">
        <f t="shared" si="243"/>
        <v>0</v>
      </c>
      <c r="N749" s="148">
        <f t="shared" si="246"/>
        <v>0</v>
      </c>
      <c r="O749" s="148"/>
      <c r="P749" s="148"/>
      <c r="Q749" s="148">
        <f t="shared" si="255"/>
        <v>0</v>
      </c>
      <c r="R749" s="148">
        <f t="shared" si="256"/>
        <v>0</v>
      </c>
      <c r="S749" s="137" t="str">
        <f t="shared" si="244"/>
        <v>Y</v>
      </c>
      <c r="T749" s="275">
        <f t="shared" si="238"/>
        <v>0</v>
      </c>
      <c r="U749" s="275">
        <f t="shared" si="257"/>
        <v>0</v>
      </c>
      <c r="V749" s="275">
        <f t="shared" si="257"/>
        <v>0</v>
      </c>
      <c r="W749" s="275">
        <f t="shared" si="257"/>
        <v>0</v>
      </c>
      <c r="X749" s="275">
        <f t="shared" si="257"/>
        <v>0</v>
      </c>
      <c r="Y749" s="275">
        <f t="shared" si="257"/>
        <v>0</v>
      </c>
      <c r="Z749" s="275">
        <f t="shared" si="257"/>
        <v>0</v>
      </c>
      <c r="AA749" s="275">
        <f t="shared" si="257"/>
        <v>0</v>
      </c>
      <c r="AB749" s="275">
        <f t="shared" si="257"/>
        <v>0</v>
      </c>
      <c r="AC749" s="275">
        <f t="shared" si="257"/>
        <v>0</v>
      </c>
      <c r="AD749" s="275">
        <f t="shared" si="257"/>
        <v>0</v>
      </c>
      <c r="AE749" s="276">
        <f t="shared" si="247"/>
        <v>0</v>
      </c>
    </row>
    <row r="750" spans="1:31">
      <c r="A750" s="133">
        <f t="shared" si="248"/>
        <v>734</v>
      </c>
      <c r="B750" s="134">
        <f t="shared" si="249"/>
        <v>61</v>
      </c>
      <c r="C750" s="134">
        <f t="shared" si="250"/>
        <v>2</v>
      </c>
      <c r="D750" s="135">
        <f t="shared" ca="1" si="251"/>
        <v>68576</v>
      </c>
      <c r="E750" s="150">
        <f t="shared" si="239"/>
        <v>0</v>
      </c>
      <c r="F750" s="150" t="str">
        <f t="shared" si="240"/>
        <v>Y</v>
      </c>
      <c r="G750" s="136">
        <f t="shared" si="241"/>
        <v>0</v>
      </c>
      <c r="H750" s="148">
        <f t="shared" si="245"/>
        <v>0</v>
      </c>
      <c r="I750" s="148">
        <f t="shared" si="252"/>
        <v>0</v>
      </c>
      <c r="J750" s="148">
        <f t="shared" ca="1" si="242"/>
        <v>0</v>
      </c>
      <c r="K750" s="148">
        <f t="shared" ca="1" si="253"/>
        <v>0</v>
      </c>
      <c r="L750" s="148">
        <f t="shared" si="254"/>
        <v>0</v>
      </c>
      <c r="M750" s="148">
        <f t="shared" si="243"/>
        <v>0</v>
      </c>
      <c r="N750" s="148">
        <f t="shared" si="246"/>
        <v>0</v>
      </c>
      <c r="O750" s="148"/>
      <c r="P750" s="148"/>
      <c r="Q750" s="148">
        <f t="shared" si="255"/>
        <v>0</v>
      </c>
      <c r="R750" s="148">
        <f t="shared" si="256"/>
        <v>0</v>
      </c>
      <c r="S750" s="137" t="str">
        <f t="shared" si="244"/>
        <v>Y</v>
      </c>
      <c r="T750" s="275">
        <f t="shared" si="238"/>
        <v>0</v>
      </c>
      <c r="U750" s="275">
        <f t="shared" si="257"/>
        <v>0</v>
      </c>
      <c r="V750" s="275">
        <f t="shared" si="257"/>
        <v>0</v>
      </c>
      <c r="W750" s="275">
        <f t="shared" si="257"/>
        <v>0</v>
      </c>
      <c r="X750" s="275">
        <f t="shared" si="257"/>
        <v>0</v>
      </c>
      <c r="Y750" s="275">
        <f t="shared" si="257"/>
        <v>0</v>
      </c>
      <c r="Z750" s="275">
        <f t="shared" si="257"/>
        <v>0</v>
      </c>
      <c r="AA750" s="275">
        <f t="shared" si="257"/>
        <v>0</v>
      </c>
      <c r="AB750" s="275">
        <f t="shared" si="257"/>
        <v>0</v>
      </c>
      <c r="AC750" s="275">
        <f t="shared" si="257"/>
        <v>0</v>
      </c>
      <c r="AD750" s="275">
        <f t="shared" si="257"/>
        <v>0</v>
      </c>
      <c r="AE750" s="276">
        <f t="shared" si="247"/>
        <v>0</v>
      </c>
    </row>
    <row r="751" spans="1:31">
      <c r="A751" s="133">
        <f t="shared" si="248"/>
        <v>735</v>
      </c>
      <c r="B751" s="134">
        <f t="shared" si="249"/>
        <v>61</v>
      </c>
      <c r="C751" s="134">
        <f t="shared" si="250"/>
        <v>3</v>
      </c>
      <c r="D751" s="135">
        <f t="shared" ca="1" si="251"/>
        <v>68607</v>
      </c>
      <c r="E751" s="150">
        <f t="shared" si="239"/>
        <v>0</v>
      </c>
      <c r="F751" s="150" t="str">
        <f t="shared" si="240"/>
        <v>Y</v>
      </c>
      <c r="G751" s="136">
        <f t="shared" si="241"/>
        <v>0</v>
      </c>
      <c r="H751" s="148">
        <f t="shared" si="245"/>
        <v>0</v>
      </c>
      <c r="I751" s="148">
        <f t="shared" si="252"/>
        <v>0</v>
      </c>
      <c r="J751" s="148">
        <f t="shared" ca="1" si="242"/>
        <v>0</v>
      </c>
      <c r="K751" s="148">
        <f t="shared" ca="1" si="253"/>
        <v>0</v>
      </c>
      <c r="L751" s="148">
        <f t="shared" si="254"/>
        <v>0</v>
      </c>
      <c r="M751" s="148">
        <f t="shared" si="243"/>
        <v>0</v>
      </c>
      <c r="N751" s="148">
        <f t="shared" si="246"/>
        <v>0</v>
      </c>
      <c r="O751" s="148"/>
      <c r="P751" s="148"/>
      <c r="Q751" s="148">
        <f t="shared" si="255"/>
        <v>0</v>
      </c>
      <c r="R751" s="148">
        <f t="shared" si="256"/>
        <v>0</v>
      </c>
      <c r="S751" s="137" t="str">
        <f t="shared" si="244"/>
        <v>Y</v>
      </c>
      <c r="T751" s="275">
        <f t="shared" si="238"/>
        <v>0</v>
      </c>
      <c r="U751" s="275">
        <f t="shared" si="257"/>
        <v>0</v>
      </c>
      <c r="V751" s="275">
        <f t="shared" si="257"/>
        <v>0</v>
      </c>
      <c r="W751" s="275">
        <f t="shared" si="257"/>
        <v>0</v>
      </c>
      <c r="X751" s="275">
        <f t="shared" si="257"/>
        <v>0</v>
      </c>
      <c r="Y751" s="275">
        <f t="shared" si="257"/>
        <v>0</v>
      </c>
      <c r="Z751" s="275">
        <f t="shared" si="257"/>
        <v>0</v>
      </c>
      <c r="AA751" s="275">
        <f t="shared" si="257"/>
        <v>0</v>
      </c>
      <c r="AB751" s="275">
        <f t="shared" si="257"/>
        <v>0</v>
      </c>
      <c r="AC751" s="275">
        <f t="shared" si="257"/>
        <v>0</v>
      </c>
      <c r="AD751" s="275">
        <f t="shared" si="257"/>
        <v>0</v>
      </c>
      <c r="AE751" s="276">
        <f t="shared" si="247"/>
        <v>0</v>
      </c>
    </row>
    <row r="752" spans="1:31">
      <c r="A752" s="133">
        <f t="shared" si="248"/>
        <v>736</v>
      </c>
      <c r="B752" s="134">
        <f t="shared" si="249"/>
        <v>61</v>
      </c>
      <c r="C752" s="134">
        <f t="shared" si="250"/>
        <v>4</v>
      </c>
      <c r="D752" s="135">
        <f t="shared" ca="1" si="251"/>
        <v>68637</v>
      </c>
      <c r="E752" s="150">
        <f t="shared" si="239"/>
        <v>0</v>
      </c>
      <c r="F752" s="150" t="str">
        <f t="shared" si="240"/>
        <v>Y</v>
      </c>
      <c r="G752" s="136">
        <f t="shared" si="241"/>
        <v>0</v>
      </c>
      <c r="H752" s="148">
        <f t="shared" si="245"/>
        <v>0</v>
      </c>
      <c r="I752" s="148">
        <f t="shared" si="252"/>
        <v>0</v>
      </c>
      <c r="J752" s="148">
        <f t="shared" ca="1" si="242"/>
        <v>0</v>
      </c>
      <c r="K752" s="148">
        <f t="shared" ca="1" si="253"/>
        <v>0</v>
      </c>
      <c r="L752" s="148">
        <f t="shared" si="254"/>
        <v>0</v>
      </c>
      <c r="M752" s="148">
        <f t="shared" si="243"/>
        <v>0</v>
      </c>
      <c r="N752" s="148">
        <f t="shared" si="246"/>
        <v>0</v>
      </c>
      <c r="O752" s="148"/>
      <c r="P752" s="148"/>
      <c r="Q752" s="148">
        <f t="shared" si="255"/>
        <v>0</v>
      </c>
      <c r="R752" s="148">
        <f t="shared" si="256"/>
        <v>0</v>
      </c>
      <c r="S752" s="137" t="str">
        <f t="shared" si="244"/>
        <v>Y</v>
      </c>
      <c r="T752" s="275">
        <f t="shared" si="238"/>
        <v>0</v>
      </c>
      <c r="U752" s="275">
        <f t="shared" si="257"/>
        <v>0</v>
      </c>
      <c r="V752" s="275">
        <f t="shared" si="257"/>
        <v>0</v>
      </c>
      <c r="W752" s="275">
        <f t="shared" si="257"/>
        <v>0</v>
      </c>
      <c r="X752" s="275">
        <f t="shared" si="257"/>
        <v>0</v>
      </c>
      <c r="Y752" s="275">
        <f t="shared" si="257"/>
        <v>0</v>
      </c>
      <c r="Z752" s="275">
        <f t="shared" si="257"/>
        <v>0</v>
      </c>
      <c r="AA752" s="275">
        <f t="shared" si="257"/>
        <v>0</v>
      </c>
      <c r="AB752" s="275">
        <f t="shared" si="257"/>
        <v>0</v>
      </c>
      <c r="AC752" s="275">
        <f t="shared" si="257"/>
        <v>0</v>
      </c>
      <c r="AD752" s="275">
        <f t="shared" si="257"/>
        <v>0</v>
      </c>
      <c r="AE752" s="276">
        <f t="shared" si="247"/>
        <v>0</v>
      </c>
    </row>
    <row r="753" spans="1:31">
      <c r="A753" s="133">
        <f t="shared" si="248"/>
        <v>737</v>
      </c>
      <c r="B753" s="134">
        <f t="shared" si="249"/>
        <v>61</v>
      </c>
      <c r="C753" s="134">
        <f t="shared" si="250"/>
        <v>5</v>
      </c>
      <c r="D753" s="135">
        <f t="shared" ca="1" si="251"/>
        <v>68668</v>
      </c>
      <c r="E753" s="150">
        <f t="shared" si="239"/>
        <v>0</v>
      </c>
      <c r="F753" s="150" t="str">
        <f t="shared" si="240"/>
        <v>Y</v>
      </c>
      <c r="G753" s="136">
        <f t="shared" si="241"/>
        <v>0</v>
      </c>
      <c r="H753" s="148">
        <f t="shared" si="245"/>
        <v>0</v>
      </c>
      <c r="I753" s="148">
        <f t="shared" si="252"/>
        <v>0</v>
      </c>
      <c r="J753" s="148">
        <f t="shared" ca="1" si="242"/>
        <v>0</v>
      </c>
      <c r="K753" s="148">
        <f t="shared" ca="1" si="253"/>
        <v>0</v>
      </c>
      <c r="L753" s="148">
        <f t="shared" si="254"/>
        <v>0</v>
      </c>
      <c r="M753" s="148">
        <f t="shared" si="243"/>
        <v>0</v>
      </c>
      <c r="N753" s="148">
        <f t="shared" si="246"/>
        <v>0</v>
      </c>
      <c r="O753" s="148"/>
      <c r="P753" s="148"/>
      <c r="Q753" s="148">
        <f t="shared" si="255"/>
        <v>0</v>
      </c>
      <c r="R753" s="148">
        <f t="shared" si="256"/>
        <v>0</v>
      </c>
      <c r="S753" s="137" t="str">
        <f t="shared" si="244"/>
        <v>Y</v>
      </c>
      <c r="T753" s="275">
        <f t="shared" si="238"/>
        <v>0</v>
      </c>
      <c r="U753" s="275">
        <f t="shared" si="257"/>
        <v>0</v>
      </c>
      <c r="V753" s="275">
        <f t="shared" si="257"/>
        <v>0</v>
      </c>
      <c r="W753" s="275">
        <f t="shared" si="257"/>
        <v>0</v>
      </c>
      <c r="X753" s="275">
        <f t="shared" si="257"/>
        <v>0</v>
      </c>
      <c r="Y753" s="275">
        <f t="shared" si="257"/>
        <v>0</v>
      </c>
      <c r="Z753" s="275">
        <f t="shared" si="257"/>
        <v>0</v>
      </c>
      <c r="AA753" s="275">
        <f t="shared" si="257"/>
        <v>0</v>
      </c>
      <c r="AB753" s="275">
        <f t="shared" si="257"/>
        <v>0</v>
      </c>
      <c r="AC753" s="275">
        <f t="shared" si="257"/>
        <v>0</v>
      </c>
      <c r="AD753" s="275">
        <f t="shared" si="257"/>
        <v>0</v>
      </c>
      <c r="AE753" s="276">
        <f t="shared" si="247"/>
        <v>0</v>
      </c>
    </row>
    <row r="754" spans="1:31">
      <c r="A754" s="133">
        <f t="shared" si="248"/>
        <v>738</v>
      </c>
      <c r="B754" s="134">
        <f t="shared" si="249"/>
        <v>61</v>
      </c>
      <c r="C754" s="134">
        <f t="shared" si="250"/>
        <v>6</v>
      </c>
      <c r="D754" s="135">
        <f t="shared" ca="1" si="251"/>
        <v>68699</v>
      </c>
      <c r="E754" s="150">
        <f t="shared" si="239"/>
        <v>0</v>
      </c>
      <c r="F754" s="150" t="str">
        <f t="shared" si="240"/>
        <v>Y</v>
      </c>
      <c r="G754" s="136">
        <f t="shared" si="241"/>
        <v>0</v>
      </c>
      <c r="H754" s="148">
        <f t="shared" si="245"/>
        <v>0</v>
      </c>
      <c r="I754" s="148">
        <f t="shared" si="252"/>
        <v>0</v>
      </c>
      <c r="J754" s="148">
        <f t="shared" ca="1" si="242"/>
        <v>0</v>
      </c>
      <c r="K754" s="148">
        <f t="shared" ca="1" si="253"/>
        <v>0</v>
      </c>
      <c r="L754" s="148">
        <f t="shared" si="254"/>
        <v>0</v>
      </c>
      <c r="M754" s="148">
        <f t="shared" si="243"/>
        <v>0</v>
      </c>
      <c r="N754" s="148">
        <f t="shared" si="246"/>
        <v>0</v>
      </c>
      <c r="O754" s="148"/>
      <c r="P754" s="148"/>
      <c r="Q754" s="148">
        <f t="shared" si="255"/>
        <v>0</v>
      </c>
      <c r="R754" s="148">
        <f t="shared" si="256"/>
        <v>0</v>
      </c>
      <c r="S754" s="137" t="str">
        <f t="shared" si="244"/>
        <v>Y</v>
      </c>
      <c r="T754" s="275">
        <f t="shared" si="238"/>
        <v>0</v>
      </c>
      <c r="U754" s="275">
        <f t="shared" si="257"/>
        <v>0</v>
      </c>
      <c r="V754" s="275">
        <f t="shared" si="257"/>
        <v>0</v>
      </c>
      <c r="W754" s="275">
        <f t="shared" si="257"/>
        <v>0</v>
      </c>
      <c r="X754" s="275">
        <f t="shared" si="257"/>
        <v>0</v>
      </c>
      <c r="Y754" s="275">
        <f t="shared" si="257"/>
        <v>0</v>
      </c>
      <c r="Z754" s="275">
        <f t="shared" si="257"/>
        <v>0</v>
      </c>
      <c r="AA754" s="275">
        <f t="shared" si="257"/>
        <v>0</v>
      </c>
      <c r="AB754" s="275">
        <f t="shared" si="257"/>
        <v>0</v>
      </c>
      <c r="AC754" s="275">
        <f t="shared" si="257"/>
        <v>0</v>
      </c>
      <c r="AD754" s="275">
        <f t="shared" si="257"/>
        <v>0</v>
      </c>
      <c r="AE754" s="276">
        <f t="shared" si="247"/>
        <v>0</v>
      </c>
    </row>
    <row r="755" spans="1:31">
      <c r="A755" s="133">
        <f t="shared" si="248"/>
        <v>739</v>
      </c>
      <c r="B755" s="134">
        <f t="shared" si="249"/>
        <v>61</v>
      </c>
      <c r="C755" s="134">
        <f t="shared" si="250"/>
        <v>7</v>
      </c>
      <c r="D755" s="135">
        <f t="shared" ca="1" si="251"/>
        <v>68728</v>
      </c>
      <c r="E755" s="150">
        <f t="shared" si="239"/>
        <v>0</v>
      </c>
      <c r="F755" s="150" t="str">
        <f t="shared" si="240"/>
        <v>Y</v>
      </c>
      <c r="G755" s="136">
        <f t="shared" si="241"/>
        <v>0</v>
      </c>
      <c r="H755" s="148">
        <f t="shared" si="245"/>
        <v>0</v>
      </c>
      <c r="I755" s="148">
        <f t="shared" si="252"/>
        <v>0</v>
      </c>
      <c r="J755" s="148">
        <f t="shared" ca="1" si="242"/>
        <v>0</v>
      </c>
      <c r="K755" s="148">
        <f t="shared" ca="1" si="253"/>
        <v>0</v>
      </c>
      <c r="L755" s="148">
        <f t="shared" si="254"/>
        <v>0</v>
      </c>
      <c r="M755" s="148">
        <f t="shared" si="243"/>
        <v>0</v>
      </c>
      <c r="N755" s="148">
        <f t="shared" si="246"/>
        <v>0</v>
      </c>
      <c r="O755" s="148"/>
      <c r="P755" s="148"/>
      <c r="Q755" s="148">
        <f t="shared" si="255"/>
        <v>0</v>
      </c>
      <c r="R755" s="148">
        <f t="shared" si="256"/>
        <v>0</v>
      </c>
      <c r="S755" s="137" t="str">
        <f t="shared" si="244"/>
        <v>Y</v>
      </c>
      <c r="T755" s="275">
        <f t="shared" si="238"/>
        <v>0</v>
      </c>
      <c r="U755" s="275">
        <f t="shared" si="257"/>
        <v>0</v>
      </c>
      <c r="V755" s="275">
        <f t="shared" si="257"/>
        <v>0</v>
      </c>
      <c r="W755" s="275">
        <f t="shared" si="257"/>
        <v>0</v>
      </c>
      <c r="X755" s="275">
        <f t="shared" si="257"/>
        <v>0</v>
      </c>
      <c r="Y755" s="275">
        <f t="shared" si="257"/>
        <v>0</v>
      </c>
      <c r="Z755" s="275">
        <f t="shared" si="257"/>
        <v>0</v>
      </c>
      <c r="AA755" s="275">
        <f t="shared" si="257"/>
        <v>0</v>
      </c>
      <c r="AB755" s="275">
        <f t="shared" si="257"/>
        <v>0</v>
      </c>
      <c r="AC755" s="275">
        <f t="shared" si="257"/>
        <v>0</v>
      </c>
      <c r="AD755" s="275">
        <f t="shared" si="257"/>
        <v>0</v>
      </c>
      <c r="AE755" s="276">
        <f t="shared" si="247"/>
        <v>0</v>
      </c>
    </row>
    <row r="756" spans="1:31">
      <c r="A756" s="133">
        <f t="shared" si="248"/>
        <v>740</v>
      </c>
      <c r="B756" s="134">
        <f t="shared" si="249"/>
        <v>61</v>
      </c>
      <c r="C756" s="134">
        <f t="shared" si="250"/>
        <v>8</v>
      </c>
      <c r="D756" s="135">
        <f t="shared" ca="1" si="251"/>
        <v>68759</v>
      </c>
      <c r="E756" s="150">
        <f t="shared" si="239"/>
        <v>0</v>
      </c>
      <c r="F756" s="150" t="str">
        <f t="shared" si="240"/>
        <v>Y</v>
      </c>
      <c r="G756" s="136">
        <f t="shared" si="241"/>
        <v>0</v>
      </c>
      <c r="H756" s="148">
        <f t="shared" si="245"/>
        <v>0</v>
      </c>
      <c r="I756" s="148">
        <f t="shared" si="252"/>
        <v>0</v>
      </c>
      <c r="J756" s="148">
        <f t="shared" ca="1" si="242"/>
        <v>0</v>
      </c>
      <c r="K756" s="148">
        <f t="shared" ca="1" si="253"/>
        <v>0</v>
      </c>
      <c r="L756" s="148">
        <f t="shared" si="254"/>
        <v>0</v>
      </c>
      <c r="M756" s="148">
        <f t="shared" si="243"/>
        <v>0</v>
      </c>
      <c r="N756" s="148">
        <f t="shared" si="246"/>
        <v>0</v>
      </c>
      <c r="O756" s="148"/>
      <c r="P756" s="148"/>
      <c r="Q756" s="148">
        <f t="shared" si="255"/>
        <v>0</v>
      </c>
      <c r="R756" s="148">
        <f t="shared" si="256"/>
        <v>0</v>
      </c>
      <c r="S756" s="137" t="str">
        <f t="shared" si="244"/>
        <v>Y</v>
      </c>
      <c r="T756" s="275">
        <f t="shared" si="238"/>
        <v>0</v>
      </c>
      <c r="U756" s="275">
        <f t="shared" si="257"/>
        <v>0</v>
      </c>
      <c r="V756" s="275">
        <f t="shared" si="257"/>
        <v>0</v>
      </c>
      <c r="W756" s="275">
        <f t="shared" si="257"/>
        <v>0</v>
      </c>
      <c r="X756" s="275">
        <f t="shared" si="257"/>
        <v>0</v>
      </c>
      <c r="Y756" s="275">
        <f t="shared" si="257"/>
        <v>0</v>
      </c>
      <c r="Z756" s="275">
        <f t="shared" si="257"/>
        <v>0</v>
      </c>
      <c r="AA756" s="275">
        <f t="shared" si="257"/>
        <v>0</v>
      </c>
      <c r="AB756" s="275">
        <f t="shared" si="257"/>
        <v>0</v>
      </c>
      <c r="AC756" s="275">
        <f t="shared" si="257"/>
        <v>0</v>
      </c>
      <c r="AD756" s="275">
        <f t="shared" si="257"/>
        <v>0</v>
      </c>
      <c r="AE756" s="276">
        <f t="shared" si="247"/>
        <v>0</v>
      </c>
    </row>
    <row r="757" spans="1:31">
      <c r="A757" s="133">
        <f t="shared" si="248"/>
        <v>741</v>
      </c>
      <c r="B757" s="134">
        <f t="shared" si="249"/>
        <v>61</v>
      </c>
      <c r="C757" s="134">
        <f t="shared" si="250"/>
        <v>9</v>
      </c>
      <c r="D757" s="135">
        <f t="shared" ca="1" si="251"/>
        <v>68789</v>
      </c>
      <c r="E757" s="150">
        <f t="shared" si="239"/>
        <v>0</v>
      </c>
      <c r="F757" s="150" t="str">
        <f t="shared" si="240"/>
        <v>Y</v>
      </c>
      <c r="G757" s="136">
        <f t="shared" si="241"/>
        <v>0</v>
      </c>
      <c r="H757" s="148">
        <f t="shared" si="245"/>
        <v>0</v>
      </c>
      <c r="I757" s="148">
        <f t="shared" si="252"/>
        <v>0</v>
      </c>
      <c r="J757" s="148">
        <f t="shared" ca="1" si="242"/>
        <v>0</v>
      </c>
      <c r="K757" s="148">
        <f t="shared" ca="1" si="253"/>
        <v>0</v>
      </c>
      <c r="L757" s="148">
        <f t="shared" si="254"/>
        <v>0</v>
      </c>
      <c r="M757" s="148">
        <f t="shared" si="243"/>
        <v>0</v>
      </c>
      <c r="N757" s="148">
        <f t="shared" si="246"/>
        <v>0</v>
      </c>
      <c r="O757" s="148"/>
      <c r="P757" s="148"/>
      <c r="Q757" s="148">
        <f t="shared" si="255"/>
        <v>0</v>
      </c>
      <c r="R757" s="148">
        <f t="shared" si="256"/>
        <v>0</v>
      </c>
      <c r="S757" s="137" t="str">
        <f t="shared" si="244"/>
        <v>Y</v>
      </c>
      <c r="T757" s="275">
        <f t="shared" si="238"/>
        <v>0</v>
      </c>
      <c r="U757" s="275">
        <f t="shared" si="257"/>
        <v>0</v>
      </c>
      <c r="V757" s="275">
        <f t="shared" si="257"/>
        <v>0</v>
      </c>
      <c r="W757" s="275">
        <f t="shared" si="257"/>
        <v>0</v>
      </c>
      <c r="X757" s="275">
        <f t="shared" si="257"/>
        <v>0</v>
      </c>
      <c r="Y757" s="275">
        <f t="shared" si="257"/>
        <v>0</v>
      </c>
      <c r="Z757" s="275">
        <f t="shared" si="257"/>
        <v>0</v>
      </c>
      <c r="AA757" s="275">
        <f t="shared" ref="U757:AD783" si="258">MAX(0,MIN(MAX(0,$M757),AA$7)-AA$6)</f>
        <v>0</v>
      </c>
      <c r="AB757" s="275">
        <f t="shared" si="258"/>
        <v>0</v>
      </c>
      <c r="AC757" s="275">
        <f t="shared" si="258"/>
        <v>0</v>
      </c>
      <c r="AD757" s="275">
        <f t="shared" si="258"/>
        <v>0</v>
      </c>
      <c r="AE757" s="276">
        <f t="shared" si="247"/>
        <v>0</v>
      </c>
    </row>
    <row r="758" spans="1:31">
      <c r="A758" s="133">
        <f t="shared" si="248"/>
        <v>742</v>
      </c>
      <c r="B758" s="134">
        <f t="shared" si="249"/>
        <v>61</v>
      </c>
      <c r="C758" s="134">
        <f t="shared" si="250"/>
        <v>10</v>
      </c>
      <c r="D758" s="135">
        <f t="shared" ca="1" si="251"/>
        <v>68820</v>
      </c>
      <c r="E758" s="150">
        <f t="shared" si="239"/>
        <v>0</v>
      </c>
      <c r="F758" s="150" t="str">
        <f t="shared" si="240"/>
        <v>Y</v>
      </c>
      <c r="G758" s="136">
        <f t="shared" si="241"/>
        <v>0</v>
      </c>
      <c r="H758" s="148">
        <f t="shared" si="245"/>
        <v>0</v>
      </c>
      <c r="I758" s="148">
        <f t="shared" si="252"/>
        <v>0</v>
      </c>
      <c r="J758" s="148">
        <f t="shared" ca="1" si="242"/>
        <v>0</v>
      </c>
      <c r="K758" s="148">
        <f t="shared" ca="1" si="253"/>
        <v>0</v>
      </c>
      <c r="L758" s="148">
        <f t="shared" si="254"/>
        <v>0</v>
      </c>
      <c r="M758" s="148">
        <f t="shared" si="243"/>
        <v>0</v>
      </c>
      <c r="N758" s="148">
        <f t="shared" si="246"/>
        <v>0</v>
      </c>
      <c r="O758" s="148"/>
      <c r="P758" s="148"/>
      <c r="Q758" s="148">
        <f t="shared" si="255"/>
        <v>0</v>
      </c>
      <c r="R758" s="148">
        <f t="shared" si="256"/>
        <v>0</v>
      </c>
      <c r="S758" s="137" t="str">
        <f t="shared" si="244"/>
        <v>Y</v>
      </c>
      <c r="T758" s="275">
        <f t="shared" si="238"/>
        <v>0</v>
      </c>
      <c r="U758" s="275">
        <f t="shared" si="258"/>
        <v>0</v>
      </c>
      <c r="V758" s="275">
        <f t="shared" si="258"/>
        <v>0</v>
      </c>
      <c r="W758" s="275">
        <f t="shared" si="258"/>
        <v>0</v>
      </c>
      <c r="X758" s="275">
        <f t="shared" si="258"/>
        <v>0</v>
      </c>
      <c r="Y758" s="275">
        <f t="shared" si="258"/>
        <v>0</v>
      </c>
      <c r="Z758" s="275">
        <f t="shared" si="258"/>
        <v>0</v>
      </c>
      <c r="AA758" s="275">
        <f t="shared" si="258"/>
        <v>0</v>
      </c>
      <c r="AB758" s="275">
        <f t="shared" si="258"/>
        <v>0</v>
      </c>
      <c r="AC758" s="275">
        <f t="shared" si="258"/>
        <v>0</v>
      </c>
      <c r="AD758" s="275">
        <f t="shared" si="258"/>
        <v>0</v>
      </c>
      <c r="AE758" s="276">
        <f t="shared" si="247"/>
        <v>0</v>
      </c>
    </row>
    <row r="759" spans="1:31">
      <c r="A759" s="133">
        <f t="shared" si="248"/>
        <v>743</v>
      </c>
      <c r="B759" s="134">
        <f t="shared" si="249"/>
        <v>61</v>
      </c>
      <c r="C759" s="134">
        <f t="shared" si="250"/>
        <v>11</v>
      </c>
      <c r="D759" s="135">
        <f t="shared" ca="1" si="251"/>
        <v>68850</v>
      </c>
      <c r="E759" s="150">
        <f t="shared" si="239"/>
        <v>0</v>
      </c>
      <c r="F759" s="150" t="str">
        <f t="shared" si="240"/>
        <v>Y</v>
      </c>
      <c r="G759" s="136">
        <f t="shared" si="241"/>
        <v>0</v>
      </c>
      <c r="H759" s="148">
        <f t="shared" si="245"/>
        <v>0</v>
      </c>
      <c r="I759" s="148">
        <f t="shared" si="252"/>
        <v>0</v>
      </c>
      <c r="J759" s="148">
        <f t="shared" ca="1" si="242"/>
        <v>0</v>
      </c>
      <c r="K759" s="148">
        <f t="shared" ca="1" si="253"/>
        <v>0</v>
      </c>
      <c r="L759" s="148">
        <f t="shared" si="254"/>
        <v>0</v>
      </c>
      <c r="M759" s="148">
        <f t="shared" si="243"/>
        <v>0</v>
      </c>
      <c r="N759" s="148">
        <f t="shared" si="246"/>
        <v>0</v>
      </c>
      <c r="O759" s="148"/>
      <c r="P759" s="148"/>
      <c r="Q759" s="148">
        <f t="shared" si="255"/>
        <v>0</v>
      </c>
      <c r="R759" s="148">
        <f t="shared" si="256"/>
        <v>0</v>
      </c>
      <c r="S759" s="137" t="str">
        <f t="shared" si="244"/>
        <v>Y</v>
      </c>
      <c r="T759" s="275">
        <f t="shared" si="238"/>
        <v>0</v>
      </c>
      <c r="U759" s="275">
        <f t="shared" si="258"/>
        <v>0</v>
      </c>
      <c r="V759" s="275">
        <f t="shared" si="258"/>
        <v>0</v>
      </c>
      <c r="W759" s="275">
        <f t="shared" si="258"/>
        <v>0</v>
      </c>
      <c r="X759" s="275">
        <f t="shared" si="258"/>
        <v>0</v>
      </c>
      <c r="Y759" s="275">
        <f t="shared" si="258"/>
        <v>0</v>
      </c>
      <c r="Z759" s="275">
        <f t="shared" si="258"/>
        <v>0</v>
      </c>
      <c r="AA759" s="275">
        <f t="shared" si="258"/>
        <v>0</v>
      </c>
      <c r="AB759" s="275">
        <f t="shared" si="258"/>
        <v>0</v>
      </c>
      <c r="AC759" s="275">
        <f t="shared" si="258"/>
        <v>0</v>
      </c>
      <c r="AD759" s="275">
        <f t="shared" si="258"/>
        <v>0</v>
      </c>
      <c r="AE759" s="276">
        <f t="shared" si="247"/>
        <v>0</v>
      </c>
    </row>
    <row r="760" spans="1:31">
      <c r="A760" s="133">
        <f t="shared" si="248"/>
        <v>744</v>
      </c>
      <c r="B760" s="134">
        <f t="shared" si="249"/>
        <v>61</v>
      </c>
      <c r="C760" s="134">
        <f t="shared" si="250"/>
        <v>12</v>
      </c>
      <c r="D760" s="135">
        <f t="shared" ca="1" si="251"/>
        <v>68881</v>
      </c>
      <c r="E760" s="150">
        <f t="shared" si="239"/>
        <v>0</v>
      </c>
      <c r="F760" s="150" t="str">
        <f t="shared" si="240"/>
        <v>Y</v>
      </c>
      <c r="G760" s="136">
        <f t="shared" si="241"/>
        <v>0</v>
      </c>
      <c r="H760" s="148">
        <f t="shared" si="245"/>
        <v>0</v>
      </c>
      <c r="I760" s="148">
        <f t="shared" si="252"/>
        <v>0</v>
      </c>
      <c r="J760" s="148">
        <f t="shared" ca="1" si="242"/>
        <v>0</v>
      </c>
      <c r="K760" s="148">
        <f t="shared" ca="1" si="253"/>
        <v>0</v>
      </c>
      <c r="L760" s="148">
        <f t="shared" si="254"/>
        <v>0</v>
      </c>
      <c r="M760" s="148">
        <f t="shared" si="243"/>
        <v>0</v>
      </c>
      <c r="N760" s="148">
        <f t="shared" si="246"/>
        <v>0</v>
      </c>
      <c r="O760" s="148"/>
      <c r="P760" s="148"/>
      <c r="Q760" s="148">
        <f t="shared" si="255"/>
        <v>0</v>
      </c>
      <c r="R760" s="148">
        <f t="shared" si="256"/>
        <v>0</v>
      </c>
      <c r="S760" s="137" t="str">
        <f t="shared" si="244"/>
        <v>Y</v>
      </c>
      <c r="T760" s="275">
        <f t="shared" si="238"/>
        <v>0</v>
      </c>
      <c r="U760" s="275">
        <f t="shared" si="258"/>
        <v>0</v>
      </c>
      <c r="V760" s="275">
        <f t="shared" si="258"/>
        <v>0</v>
      </c>
      <c r="W760" s="275">
        <f t="shared" si="258"/>
        <v>0</v>
      </c>
      <c r="X760" s="275">
        <f t="shared" si="258"/>
        <v>0</v>
      </c>
      <c r="Y760" s="275">
        <f t="shared" si="258"/>
        <v>0</v>
      </c>
      <c r="Z760" s="275">
        <f t="shared" si="258"/>
        <v>0</v>
      </c>
      <c r="AA760" s="275">
        <f t="shared" si="258"/>
        <v>0</v>
      </c>
      <c r="AB760" s="275">
        <f t="shared" si="258"/>
        <v>0</v>
      </c>
      <c r="AC760" s="275">
        <f t="shared" si="258"/>
        <v>0</v>
      </c>
      <c r="AD760" s="275">
        <f t="shared" si="258"/>
        <v>0</v>
      </c>
      <c r="AE760" s="276">
        <f t="shared" si="247"/>
        <v>0</v>
      </c>
    </row>
    <row r="761" spans="1:31">
      <c r="A761" s="133">
        <f t="shared" si="248"/>
        <v>745</v>
      </c>
      <c r="B761" s="134">
        <f t="shared" si="249"/>
        <v>62</v>
      </c>
      <c r="C761" s="134">
        <f t="shared" si="250"/>
        <v>1</v>
      </c>
      <c r="D761" s="135">
        <f t="shared" ca="1" si="251"/>
        <v>68912</v>
      </c>
      <c r="E761" s="150">
        <f t="shared" si="239"/>
        <v>0</v>
      </c>
      <c r="F761" s="150" t="str">
        <f t="shared" si="240"/>
        <v>Y</v>
      </c>
      <c r="G761" s="136">
        <f t="shared" si="241"/>
        <v>0</v>
      </c>
      <c r="H761" s="148">
        <f t="shared" si="245"/>
        <v>0</v>
      </c>
      <c r="I761" s="148">
        <f t="shared" si="252"/>
        <v>0</v>
      </c>
      <c r="J761" s="148">
        <f t="shared" ca="1" si="242"/>
        <v>0</v>
      </c>
      <c r="K761" s="148">
        <f t="shared" ca="1" si="253"/>
        <v>0</v>
      </c>
      <c r="L761" s="148">
        <f t="shared" si="254"/>
        <v>0</v>
      </c>
      <c r="M761" s="148">
        <f t="shared" si="243"/>
        <v>0</v>
      </c>
      <c r="N761" s="148">
        <f t="shared" si="246"/>
        <v>0</v>
      </c>
      <c r="O761" s="148"/>
      <c r="P761" s="148"/>
      <c r="Q761" s="148">
        <f t="shared" si="255"/>
        <v>0</v>
      </c>
      <c r="R761" s="148">
        <f t="shared" si="256"/>
        <v>0</v>
      </c>
      <c r="S761" s="137" t="str">
        <f t="shared" si="244"/>
        <v>Y</v>
      </c>
      <c r="T761" s="275">
        <f t="shared" si="238"/>
        <v>0</v>
      </c>
      <c r="U761" s="275">
        <f t="shared" si="258"/>
        <v>0</v>
      </c>
      <c r="V761" s="275">
        <f t="shared" si="258"/>
        <v>0</v>
      </c>
      <c r="W761" s="275">
        <f t="shared" si="258"/>
        <v>0</v>
      </c>
      <c r="X761" s="275">
        <f t="shared" si="258"/>
        <v>0</v>
      </c>
      <c r="Y761" s="275">
        <f t="shared" si="258"/>
        <v>0</v>
      </c>
      <c r="Z761" s="275">
        <f t="shared" si="258"/>
        <v>0</v>
      </c>
      <c r="AA761" s="275">
        <f t="shared" si="258"/>
        <v>0</v>
      </c>
      <c r="AB761" s="275">
        <f t="shared" si="258"/>
        <v>0</v>
      </c>
      <c r="AC761" s="275">
        <f t="shared" si="258"/>
        <v>0</v>
      </c>
      <c r="AD761" s="275">
        <f t="shared" si="258"/>
        <v>0</v>
      </c>
      <c r="AE761" s="276">
        <f t="shared" si="247"/>
        <v>0</v>
      </c>
    </row>
    <row r="762" spans="1:31">
      <c r="A762" s="133">
        <f t="shared" si="248"/>
        <v>746</v>
      </c>
      <c r="B762" s="134">
        <f t="shared" si="249"/>
        <v>62</v>
      </c>
      <c r="C762" s="134">
        <f t="shared" si="250"/>
        <v>2</v>
      </c>
      <c r="D762" s="135">
        <f t="shared" ca="1" si="251"/>
        <v>68942</v>
      </c>
      <c r="E762" s="150">
        <f t="shared" si="239"/>
        <v>0</v>
      </c>
      <c r="F762" s="150" t="str">
        <f t="shared" si="240"/>
        <v>Y</v>
      </c>
      <c r="G762" s="136">
        <f t="shared" si="241"/>
        <v>0</v>
      </c>
      <c r="H762" s="148">
        <f t="shared" si="245"/>
        <v>0</v>
      </c>
      <c r="I762" s="148">
        <f t="shared" si="252"/>
        <v>0</v>
      </c>
      <c r="J762" s="148">
        <f t="shared" ca="1" si="242"/>
        <v>0</v>
      </c>
      <c r="K762" s="148">
        <f t="shared" ca="1" si="253"/>
        <v>0</v>
      </c>
      <c r="L762" s="148">
        <f t="shared" si="254"/>
        <v>0</v>
      </c>
      <c r="M762" s="148">
        <f t="shared" si="243"/>
        <v>0</v>
      </c>
      <c r="N762" s="148">
        <f t="shared" si="246"/>
        <v>0</v>
      </c>
      <c r="O762" s="148"/>
      <c r="P762" s="148"/>
      <c r="Q762" s="148">
        <f t="shared" si="255"/>
        <v>0</v>
      </c>
      <c r="R762" s="148">
        <f t="shared" si="256"/>
        <v>0</v>
      </c>
      <c r="S762" s="137" t="str">
        <f t="shared" si="244"/>
        <v>Y</v>
      </c>
      <c r="T762" s="275">
        <f t="shared" si="238"/>
        <v>0</v>
      </c>
      <c r="U762" s="275">
        <f t="shared" si="258"/>
        <v>0</v>
      </c>
      <c r="V762" s="275">
        <f t="shared" si="258"/>
        <v>0</v>
      </c>
      <c r="W762" s="275">
        <f t="shared" si="258"/>
        <v>0</v>
      </c>
      <c r="X762" s="275">
        <f t="shared" si="258"/>
        <v>0</v>
      </c>
      <c r="Y762" s="275">
        <f t="shared" si="258"/>
        <v>0</v>
      </c>
      <c r="Z762" s="275">
        <f t="shared" si="258"/>
        <v>0</v>
      </c>
      <c r="AA762" s="275">
        <f t="shared" si="258"/>
        <v>0</v>
      </c>
      <c r="AB762" s="275">
        <f t="shared" si="258"/>
        <v>0</v>
      </c>
      <c r="AC762" s="275">
        <f t="shared" si="258"/>
        <v>0</v>
      </c>
      <c r="AD762" s="275">
        <f t="shared" si="258"/>
        <v>0</v>
      </c>
      <c r="AE762" s="276">
        <f t="shared" si="247"/>
        <v>0</v>
      </c>
    </row>
    <row r="763" spans="1:31">
      <c r="A763" s="133">
        <f t="shared" si="248"/>
        <v>747</v>
      </c>
      <c r="B763" s="134">
        <f t="shared" si="249"/>
        <v>62</v>
      </c>
      <c r="C763" s="134">
        <f t="shared" si="250"/>
        <v>3</v>
      </c>
      <c r="D763" s="135">
        <f t="shared" ca="1" si="251"/>
        <v>68973</v>
      </c>
      <c r="E763" s="150">
        <f t="shared" si="239"/>
        <v>0</v>
      </c>
      <c r="F763" s="150" t="str">
        <f t="shared" si="240"/>
        <v>Y</v>
      </c>
      <c r="G763" s="136">
        <f t="shared" si="241"/>
        <v>0</v>
      </c>
      <c r="H763" s="148">
        <f t="shared" si="245"/>
        <v>0</v>
      </c>
      <c r="I763" s="148">
        <f t="shared" si="252"/>
        <v>0</v>
      </c>
      <c r="J763" s="148">
        <f t="shared" ca="1" si="242"/>
        <v>0</v>
      </c>
      <c r="K763" s="148">
        <f t="shared" ca="1" si="253"/>
        <v>0</v>
      </c>
      <c r="L763" s="148">
        <f t="shared" si="254"/>
        <v>0</v>
      </c>
      <c r="M763" s="148">
        <f t="shared" si="243"/>
        <v>0</v>
      </c>
      <c r="N763" s="148">
        <f t="shared" si="246"/>
        <v>0</v>
      </c>
      <c r="O763" s="148"/>
      <c r="P763" s="148"/>
      <c r="Q763" s="148">
        <f t="shared" si="255"/>
        <v>0</v>
      </c>
      <c r="R763" s="148">
        <f t="shared" si="256"/>
        <v>0</v>
      </c>
      <c r="S763" s="137" t="str">
        <f t="shared" si="244"/>
        <v>Y</v>
      </c>
      <c r="T763" s="275">
        <f t="shared" si="238"/>
        <v>0</v>
      </c>
      <c r="U763" s="275">
        <f t="shared" si="258"/>
        <v>0</v>
      </c>
      <c r="V763" s="275">
        <f t="shared" si="258"/>
        <v>0</v>
      </c>
      <c r="W763" s="275">
        <f t="shared" si="258"/>
        <v>0</v>
      </c>
      <c r="X763" s="275">
        <f t="shared" si="258"/>
        <v>0</v>
      </c>
      <c r="Y763" s="275">
        <f t="shared" si="258"/>
        <v>0</v>
      </c>
      <c r="Z763" s="275">
        <f t="shared" si="258"/>
        <v>0</v>
      </c>
      <c r="AA763" s="275">
        <f t="shared" si="258"/>
        <v>0</v>
      </c>
      <c r="AB763" s="275">
        <f t="shared" si="258"/>
        <v>0</v>
      </c>
      <c r="AC763" s="275">
        <f t="shared" si="258"/>
        <v>0</v>
      </c>
      <c r="AD763" s="275">
        <f t="shared" si="258"/>
        <v>0</v>
      </c>
      <c r="AE763" s="276">
        <f t="shared" si="247"/>
        <v>0</v>
      </c>
    </row>
    <row r="764" spans="1:31">
      <c r="A764" s="133">
        <f t="shared" si="248"/>
        <v>748</v>
      </c>
      <c r="B764" s="134">
        <f t="shared" si="249"/>
        <v>62</v>
      </c>
      <c r="C764" s="134">
        <f t="shared" si="250"/>
        <v>4</v>
      </c>
      <c r="D764" s="135">
        <f t="shared" ca="1" si="251"/>
        <v>69003</v>
      </c>
      <c r="E764" s="150">
        <f t="shared" si="239"/>
        <v>0</v>
      </c>
      <c r="F764" s="150" t="str">
        <f t="shared" si="240"/>
        <v>Y</v>
      </c>
      <c r="G764" s="136">
        <f t="shared" si="241"/>
        <v>0</v>
      </c>
      <c r="H764" s="148">
        <f t="shared" si="245"/>
        <v>0</v>
      </c>
      <c r="I764" s="148">
        <f t="shared" si="252"/>
        <v>0</v>
      </c>
      <c r="J764" s="148">
        <f t="shared" ca="1" si="242"/>
        <v>0</v>
      </c>
      <c r="K764" s="148">
        <f t="shared" ca="1" si="253"/>
        <v>0</v>
      </c>
      <c r="L764" s="148">
        <f t="shared" si="254"/>
        <v>0</v>
      </c>
      <c r="M764" s="148">
        <f t="shared" si="243"/>
        <v>0</v>
      </c>
      <c r="N764" s="148">
        <f t="shared" si="246"/>
        <v>0</v>
      </c>
      <c r="O764" s="148"/>
      <c r="P764" s="148"/>
      <c r="Q764" s="148">
        <f t="shared" si="255"/>
        <v>0</v>
      </c>
      <c r="R764" s="148">
        <f t="shared" si="256"/>
        <v>0</v>
      </c>
      <c r="S764" s="137" t="str">
        <f t="shared" si="244"/>
        <v>Y</v>
      </c>
      <c r="T764" s="275">
        <f t="shared" si="238"/>
        <v>0</v>
      </c>
      <c r="U764" s="275">
        <f t="shared" si="258"/>
        <v>0</v>
      </c>
      <c r="V764" s="275">
        <f t="shared" si="258"/>
        <v>0</v>
      </c>
      <c r="W764" s="275">
        <f t="shared" si="258"/>
        <v>0</v>
      </c>
      <c r="X764" s="275">
        <f t="shared" si="258"/>
        <v>0</v>
      </c>
      <c r="Y764" s="275">
        <f t="shared" si="258"/>
        <v>0</v>
      </c>
      <c r="Z764" s="275">
        <f t="shared" si="258"/>
        <v>0</v>
      </c>
      <c r="AA764" s="275">
        <f t="shared" si="258"/>
        <v>0</v>
      </c>
      <c r="AB764" s="275">
        <f t="shared" si="258"/>
        <v>0</v>
      </c>
      <c r="AC764" s="275">
        <f t="shared" si="258"/>
        <v>0</v>
      </c>
      <c r="AD764" s="275">
        <f t="shared" si="258"/>
        <v>0</v>
      </c>
      <c r="AE764" s="276">
        <f t="shared" si="247"/>
        <v>0</v>
      </c>
    </row>
    <row r="765" spans="1:31">
      <c r="A765" s="133">
        <f t="shared" si="248"/>
        <v>749</v>
      </c>
      <c r="B765" s="134">
        <f t="shared" si="249"/>
        <v>62</v>
      </c>
      <c r="C765" s="134">
        <f t="shared" si="250"/>
        <v>5</v>
      </c>
      <c r="D765" s="135">
        <f t="shared" ca="1" si="251"/>
        <v>69034</v>
      </c>
      <c r="E765" s="150">
        <f t="shared" si="239"/>
        <v>0</v>
      </c>
      <c r="F765" s="150" t="str">
        <f t="shared" si="240"/>
        <v>Y</v>
      </c>
      <c r="G765" s="136">
        <f t="shared" si="241"/>
        <v>0</v>
      </c>
      <c r="H765" s="148">
        <f t="shared" si="245"/>
        <v>0</v>
      </c>
      <c r="I765" s="148">
        <f t="shared" si="252"/>
        <v>0</v>
      </c>
      <c r="J765" s="148">
        <f t="shared" ca="1" si="242"/>
        <v>0</v>
      </c>
      <c r="K765" s="148">
        <f t="shared" ca="1" si="253"/>
        <v>0</v>
      </c>
      <c r="L765" s="148">
        <f t="shared" si="254"/>
        <v>0</v>
      </c>
      <c r="M765" s="148">
        <f t="shared" si="243"/>
        <v>0</v>
      </c>
      <c r="N765" s="148">
        <f t="shared" si="246"/>
        <v>0</v>
      </c>
      <c r="O765" s="148"/>
      <c r="P765" s="148"/>
      <c r="Q765" s="148">
        <f t="shared" si="255"/>
        <v>0</v>
      </c>
      <c r="R765" s="148">
        <f t="shared" si="256"/>
        <v>0</v>
      </c>
      <c r="S765" s="137" t="str">
        <f t="shared" si="244"/>
        <v>Y</v>
      </c>
      <c r="T765" s="275">
        <f t="shared" si="238"/>
        <v>0</v>
      </c>
      <c r="U765" s="275">
        <f t="shared" si="258"/>
        <v>0</v>
      </c>
      <c r="V765" s="275">
        <f t="shared" si="258"/>
        <v>0</v>
      </c>
      <c r="W765" s="275">
        <f t="shared" si="258"/>
        <v>0</v>
      </c>
      <c r="X765" s="275">
        <f t="shared" si="258"/>
        <v>0</v>
      </c>
      <c r="Y765" s="275">
        <f t="shared" si="258"/>
        <v>0</v>
      </c>
      <c r="Z765" s="275">
        <f t="shared" si="258"/>
        <v>0</v>
      </c>
      <c r="AA765" s="275">
        <f t="shared" si="258"/>
        <v>0</v>
      </c>
      <c r="AB765" s="275">
        <f t="shared" si="258"/>
        <v>0</v>
      </c>
      <c r="AC765" s="275">
        <f t="shared" si="258"/>
        <v>0</v>
      </c>
      <c r="AD765" s="275">
        <f t="shared" si="258"/>
        <v>0</v>
      </c>
      <c r="AE765" s="276">
        <f t="shared" si="247"/>
        <v>0</v>
      </c>
    </row>
    <row r="766" spans="1:31">
      <c r="A766" s="133">
        <f t="shared" si="248"/>
        <v>750</v>
      </c>
      <c r="B766" s="134">
        <f t="shared" si="249"/>
        <v>62</v>
      </c>
      <c r="C766" s="134">
        <f t="shared" si="250"/>
        <v>6</v>
      </c>
      <c r="D766" s="135">
        <f t="shared" ca="1" si="251"/>
        <v>69065</v>
      </c>
      <c r="E766" s="150">
        <f t="shared" si="239"/>
        <v>0</v>
      </c>
      <c r="F766" s="150" t="str">
        <f t="shared" si="240"/>
        <v>Y</v>
      </c>
      <c r="G766" s="136">
        <f t="shared" si="241"/>
        <v>0</v>
      </c>
      <c r="H766" s="148">
        <f t="shared" si="245"/>
        <v>0</v>
      </c>
      <c r="I766" s="148">
        <f t="shared" si="252"/>
        <v>0</v>
      </c>
      <c r="J766" s="148">
        <f t="shared" ca="1" si="242"/>
        <v>0</v>
      </c>
      <c r="K766" s="148">
        <f t="shared" ca="1" si="253"/>
        <v>0</v>
      </c>
      <c r="L766" s="148">
        <f t="shared" si="254"/>
        <v>0</v>
      </c>
      <c r="M766" s="148">
        <f t="shared" si="243"/>
        <v>0</v>
      </c>
      <c r="N766" s="148">
        <f t="shared" si="246"/>
        <v>0</v>
      </c>
      <c r="O766" s="148"/>
      <c r="P766" s="148"/>
      <c r="Q766" s="148">
        <f t="shared" si="255"/>
        <v>0</v>
      </c>
      <c r="R766" s="148">
        <f t="shared" si="256"/>
        <v>0</v>
      </c>
      <c r="S766" s="137" t="str">
        <f t="shared" si="244"/>
        <v>Y</v>
      </c>
      <c r="T766" s="275">
        <f t="shared" si="238"/>
        <v>0</v>
      </c>
      <c r="U766" s="275">
        <f t="shared" si="258"/>
        <v>0</v>
      </c>
      <c r="V766" s="275">
        <f t="shared" si="258"/>
        <v>0</v>
      </c>
      <c r="W766" s="275">
        <f t="shared" si="258"/>
        <v>0</v>
      </c>
      <c r="X766" s="275">
        <f t="shared" si="258"/>
        <v>0</v>
      </c>
      <c r="Y766" s="275">
        <f t="shared" si="258"/>
        <v>0</v>
      </c>
      <c r="Z766" s="275">
        <f t="shared" si="258"/>
        <v>0</v>
      </c>
      <c r="AA766" s="275">
        <f t="shared" si="258"/>
        <v>0</v>
      </c>
      <c r="AB766" s="275">
        <f t="shared" si="258"/>
        <v>0</v>
      </c>
      <c r="AC766" s="275">
        <f t="shared" si="258"/>
        <v>0</v>
      </c>
      <c r="AD766" s="275">
        <f t="shared" si="258"/>
        <v>0</v>
      </c>
      <c r="AE766" s="276">
        <f t="shared" si="247"/>
        <v>0</v>
      </c>
    </row>
    <row r="767" spans="1:31">
      <c r="A767" s="133">
        <f t="shared" si="248"/>
        <v>751</v>
      </c>
      <c r="B767" s="134">
        <f t="shared" si="249"/>
        <v>62</v>
      </c>
      <c r="C767" s="134">
        <f t="shared" si="250"/>
        <v>7</v>
      </c>
      <c r="D767" s="135">
        <f t="shared" ca="1" si="251"/>
        <v>69093</v>
      </c>
      <c r="E767" s="150">
        <f t="shared" si="239"/>
        <v>0</v>
      </c>
      <c r="F767" s="150" t="str">
        <f t="shared" si="240"/>
        <v>Y</v>
      </c>
      <c r="G767" s="136">
        <f t="shared" si="241"/>
        <v>0</v>
      </c>
      <c r="H767" s="148">
        <f t="shared" si="245"/>
        <v>0</v>
      </c>
      <c r="I767" s="148">
        <f t="shared" si="252"/>
        <v>0</v>
      </c>
      <c r="J767" s="148">
        <f t="shared" ca="1" si="242"/>
        <v>0</v>
      </c>
      <c r="K767" s="148">
        <f t="shared" ca="1" si="253"/>
        <v>0</v>
      </c>
      <c r="L767" s="148">
        <f t="shared" si="254"/>
        <v>0</v>
      </c>
      <c r="M767" s="148">
        <f t="shared" si="243"/>
        <v>0</v>
      </c>
      <c r="N767" s="148">
        <f t="shared" si="246"/>
        <v>0</v>
      </c>
      <c r="O767" s="148"/>
      <c r="P767" s="148"/>
      <c r="Q767" s="148">
        <f t="shared" si="255"/>
        <v>0</v>
      </c>
      <c r="R767" s="148">
        <f t="shared" si="256"/>
        <v>0</v>
      </c>
      <c r="S767" s="137" t="str">
        <f t="shared" si="244"/>
        <v>Y</v>
      </c>
      <c r="T767" s="275">
        <f t="shared" si="238"/>
        <v>0</v>
      </c>
      <c r="U767" s="275">
        <f t="shared" si="258"/>
        <v>0</v>
      </c>
      <c r="V767" s="275">
        <f t="shared" si="258"/>
        <v>0</v>
      </c>
      <c r="W767" s="275">
        <f t="shared" si="258"/>
        <v>0</v>
      </c>
      <c r="X767" s="275">
        <f t="shared" si="258"/>
        <v>0</v>
      </c>
      <c r="Y767" s="275">
        <f t="shared" si="258"/>
        <v>0</v>
      </c>
      <c r="Z767" s="275">
        <f t="shared" si="258"/>
        <v>0</v>
      </c>
      <c r="AA767" s="275">
        <f t="shared" si="258"/>
        <v>0</v>
      </c>
      <c r="AB767" s="275">
        <f t="shared" si="258"/>
        <v>0</v>
      </c>
      <c r="AC767" s="275">
        <f t="shared" si="258"/>
        <v>0</v>
      </c>
      <c r="AD767" s="275">
        <f t="shared" si="258"/>
        <v>0</v>
      </c>
      <c r="AE767" s="276">
        <f t="shared" si="247"/>
        <v>0</v>
      </c>
    </row>
    <row r="768" spans="1:31">
      <c r="A768" s="133">
        <f t="shared" si="248"/>
        <v>752</v>
      </c>
      <c r="B768" s="134">
        <f t="shared" si="249"/>
        <v>62</v>
      </c>
      <c r="C768" s="134">
        <f t="shared" si="250"/>
        <v>8</v>
      </c>
      <c r="D768" s="135">
        <f t="shared" ca="1" si="251"/>
        <v>69124</v>
      </c>
      <c r="E768" s="150">
        <f t="shared" si="239"/>
        <v>0</v>
      </c>
      <c r="F768" s="150" t="str">
        <f t="shared" si="240"/>
        <v>Y</v>
      </c>
      <c r="G768" s="136">
        <f t="shared" si="241"/>
        <v>0</v>
      </c>
      <c r="H768" s="148">
        <f t="shared" si="245"/>
        <v>0</v>
      </c>
      <c r="I768" s="148">
        <f t="shared" si="252"/>
        <v>0</v>
      </c>
      <c r="J768" s="148">
        <f t="shared" ca="1" si="242"/>
        <v>0</v>
      </c>
      <c r="K768" s="148">
        <f t="shared" ca="1" si="253"/>
        <v>0</v>
      </c>
      <c r="L768" s="148">
        <f t="shared" si="254"/>
        <v>0</v>
      </c>
      <c r="M768" s="148">
        <f t="shared" si="243"/>
        <v>0</v>
      </c>
      <c r="N768" s="148">
        <f t="shared" si="246"/>
        <v>0</v>
      </c>
      <c r="O768" s="148"/>
      <c r="P768" s="148"/>
      <c r="Q768" s="148">
        <f t="shared" si="255"/>
        <v>0</v>
      </c>
      <c r="R768" s="148">
        <f t="shared" si="256"/>
        <v>0</v>
      </c>
      <c r="S768" s="137" t="str">
        <f t="shared" si="244"/>
        <v>Y</v>
      </c>
      <c r="T768" s="275">
        <f t="shared" si="238"/>
        <v>0</v>
      </c>
      <c r="U768" s="275">
        <f t="shared" si="258"/>
        <v>0</v>
      </c>
      <c r="V768" s="275">
        <f t="shared" si="258"/>
        <v>0</v>
      </c>
      <c r="W768" s="275">
        <f t="shared" si="258"/>
        <v>0</v>
      </c>
      <c r="X768" s="275">
        <f t="shared" si="258"/>
        <v>0</v>
      </c>
      <c r="Y768" s="275">
        <f t="shared" si="258"/>
        <v>0</v>
      </c>
      <c r="Z768" s="275">
        <f t="shared" si="258"/>
        <v>0</v>
      </c>
      <c r="AA768" s="275">
        <f t="shared" si="258"/>
        <v>0</v>
      </c>
      <c r="AB768" s="275">
        <f t="shared" si="258"/>
        <v>0</v>
      </c>
      <c r="AC768" s="275">
        <f t="shared" si="258"/>
        <v>0</v>
      </c>
      <c r="AD768" s="275">
        <f t="shared" si="258"/>
        <v>0</v>
      </c>
      <c r="AE768" s="276">
        <f t="shared" si="247"/>
        <v>0</v>
      </c>
    </row>
    <row r="769" spans="1:31">
      <c r="A769" s="133">
        <f t="shared" si="248"/>
        <v>753</v>
      </c>
      <c r="B769" s="134">
        <f t="shared" si="249"/>
        <v>62</v>
      </c>
      <c r="C769" s="134">
        <f t="shared" si="250"/>
        <v>9</v>
      </c>
      <c r="D769" s="135">
        <f t="shared" ca="1" si="251"/>
        <v>69154</v>
      </c>
      <c r="E769" s="150">
        <f t="shared" si="239"/>
        <v>0</v>
      </c>
      <c r="F769" s="150" t="str">
        <f t="shared" si="240"/>
        <v>Y</v>
      </c>
      <c r="G769" s="136">
        <f t="shared" si="241"/>
        <v>0</v>
      </c>
      <c r="H769" s="148">
        <f t="shared" si="245"/>
        <v>0</v>
      </c>
      <c r="I769" s="148">
        <f t="shared" si="252"/>
        <v>0</v>
      </c>
      <c r="J769" s="148">
        <f t="shared" ca="1" si="242"/>
        <v>0</v>
      </c>
      <c r="K769" s="148">
        <f t="shared" ca="1" si="253"/>
        <v>0</v>
      </c>
      <c r="L769" s="148">
        <f t="shared" si="254"/>
        <v>0</v>
      </c>
      <c r="M769" s="148">
        <f t="shared" si="243"/>
        <v>0</v>
      </c>
      <c r="N769" s="148">
        <f t="shared" si="246"/>
        <v>0</v>
      </c>
      <c r="O769" s="148"/>
      <c r="P769" s="148"/>
      <c r="Q769" s="148">
        <f t="shared" si="255"/>
        <v>0</v>
      </c>
      <c r="R769" s="148">
        <f t="shared" si="256"/>
        <v>0</v>
      </c>
      <c r="S769" s="137" t="str">
        <f t="shared" si="244"/>
        <v>Y</v>
      </c>
      <c r="T769" s="275">
        <f t="shared" si="238"/>
        <v>0</v>
      </c>
      <c r="U769" s="275">
        <f t="shared" si="258"/>
        <v>0</v>
      </c>
      <c r="V769" s="275">
        <f t="shared" si="258"/>
        <v>0</v>
      </c>
      <c r="W769" s="275">
        <f t="shared" si="258"/>
        <v>0</v>
      </c>
      <c r="X769" s="275">
        <f t="shared" si="258"/>
        <v>0</v>
      </c>
      <c r="Y769" s="275">
        <f t="shared" si="258"/>
        <v>0</v>
      </c>
      <c r="Z769" s="275">
        <f t="shared" si="258"/>
        <v>0</v>
      </c>
      <c r="AA769" s="275">
        <f t="shared" si="258"/>
        <v>0</v>
      </c>
      <c r="AB769" s="275">
        <f t="shared" si="258"/>
        <v>0</v>
      </c>
      <c r="AC769" s="275">
        <f t="shared" si="258"/>
        <v>0</v>
      </c>
      <c r="AD769" s="275">
        <f t="shared" si="258"/>
        <v>0</v>
      </c>
      <c r="AE769" s="276">
        <f t="shared" si="247"/>
        <v>0</v>
      </c>
    </row>
    <row r="770" spans="1:31">
      <c r="A770" s="133">
        <f t="shared" si="248"/>
        <v>754</v>
      </c>
      <c r="B770" s="134">
        <f t="shared" si="249"/>
        <v>62</v>
      </c>
      <c r="C770" s="134">
        <f t="shared" si="250"/>
        <v>10</v>
      </c>
      <c r="D770" s="135">
        <f t="shared" ca="1" si="251"/>
        <v>69185</v>
      </c>
      <c r="E770" s="150">
        <f t="shared" si="239"/>
        <v>0</v>
      </c>
      <c r="F770" s="150" t="str">
        <f t="shared" si="240"/>
        <v>Y</v>
      </c>
      <c r="G770" s="136">
        <f t="shared" si="241"/>
        <v>0</v>
      </c>
      <c r="H770" s="148">
        <f t="shared" si="245"/>
        <v>0</v>
      </c>
      <c r="I770" s="148">
        <f t="shared" si="252"/>
        <v>0</v>
      </c>
      <c r="J770" s="148">
        <f t="shared" ca="1" si="242"/>
        <v>0</v>
      </c>
      <c r="K770" s="148">
        <f t="shared" ca="1" si="253"/>
        <v>0</v>
      </c>
      <c r="L770" s="148">
        <f t="shared" si="254"/>
        <v>0</v>
      </c>
      <c r="M770" s="148">
        <f t="shared" si="243"/>
        <v>0</v>
      </c>
      <c r="N770" s="148">
        <f t="shared" si="246"/>
        <v>0</v>
      </c>
      <c r="O770" s="148"/>
      <c r="P770" s="148"/>
      <c r="Q770" s="148">
        <f t="shared" si="255"/>
        <v>0</v>
      </c>
      <c r="R770" s="148">
        <f t="shared" si="256"/>
        <v>0</v>
      </c>
      <c r="S770" s="137" t="str">
        <f t="shared" si="244"/>
        <v>Y</v>
      </c>
      <c r="T770" s="275">
        <f t="shared" si="238"/>
        <v>0</v>
      </c>
      <c r="U770" s="275">
        <f t="shared" si="258"/>
        <v>0</v>
      </c>
      <c r="V770" s="275">
        <f t="shared" si="258"/>
        <v>0</v>
      </c>
      <c r="W770" s="275">
        <f t="shared" si="258"/>
        <v>0</v>
      </c>
      <c r="X770" s="275">
        <f t="shared" si="258"/>
        <v>0</v>
      </c>
      <c r="Y770" s="275">
        <f t="shared" si="258"/>
        <v>0</v>
      </c>
      <c r="Z770" s="275">
        <f t="shared" si="258"/>
        <v>0</v>
      </c>
      <c r="AA770" s="275">
        <f t="shared" si="258"/>
        <v>0</v>
      </c>
      <c r="AB770" s="275">
        <f t="shared" si="258"/>
        <v>0</v>
      </c>
      <c r="AC770" s="275">
        <f t="shared" si="258"/>
        <v>0</v>
      </c>
      <c r="AD770" s="275">
        <f t="shared" si="258"/>
        <v>0</v>
      </c>
      <c r="AE770" s="276">
        <f t="shared" si="247"/>
        <v>0</v>
      </c>
    </row>
    <row r="771" spans="1:31">
      <c r="A771" s="133">
        <f t="shared" si="248"/>
        <v>755</v>
      </c>
      <c r="B771" s="134">
        <f t="shared" si="249"/>
        <v>62</v>
      </c>
      <c r="C771" s="134">
        <f t="shared" si="250"/>
        <v>11</v>
      </c>
      <c r="D771" s="135">
        <f t="shared" ca="1" si="251"/>
        <v>69215</v>
      </c>
      <c r="E771" s="150">
        <f t="shared" si="239"/>
        <v>0</v>
      </c>
      <c r="F771" s="150" t="str">
        <f t="shared" si="240"/>
        <v>Y</v>
      </c>
      <c r="G771" s="136">
        <f t="shared" si="241"/>
        <v>0</v>
      </c>
      <c r="H771" s="148">
        <f t="shared" si="245"/>
        <v>0</v>
      </c>
      <c r="I771" s="148">
        <f t="shared" si="252"/>
        <v>0</v>
      </c>
      <c r="J771" s="148">
        <f t="shared" ca="1" si="242"/>
        <v>0</v>
      </c>
      <c r="K771" s="148">
        <f t="shared" ca="1" si="253"/>
        <v>0</v>
      </c>
      <c r="L771" s="148">
        <f t="shared" si="254"/>
        <v>0</v>
      </c>
      <c r="M771" s="148">
        <f t="shared" si="243"/>
        <v>0</v>
      </c>
      <c r="N771" s="148">
        <f t="shared" si="246"/>
        <v>0</v>
      </c>
      <c r="O771" s="148"/>
      <c r="P771" s="148"/>
      <c r="Q771" s="148">
        <f t="shared" si="255"/>
        <v>0</v>
      </c>
      <c r="R771" s="148">
        <f t="shared" si="256"/>
        <v>0</v>
      </c>
      <c r="S771" s="137" t="str">
        <f t="shared" si="244"/>
        <v>Y</v>
      </c>
      <c r="T771" s="275">
        <f t="shared" si="238"/>
        <v>0</v>
      </c>
      <c r="U771" s="275">
        <f t="shared" si="258"/>
        <v>0</v>
      </c>
      <c r="V771" s="275">
        <f t="shared" si="258"/>
        <v>0</v>
      </c>
      <c r="W771" s="275">
        <f t="shared" si="258"/>
        <v>0</v>
      </c>
      <c r="X771" s="275">
        <f t="shared" si="258"/>
        <v>0</v>
      </c>
      <c r="Y771" s="275">
        <f t="shared" si="258"/>
        <v>0</v>
      </c>
      <c r="Z771" s="275">
        <f t="shared" si="258"/>
        <v>0</v>
      </c>
      <c r="AA771" s="275">
        <f t="shared" si="258"/>
        <v>0</v>
      </c>
      <c r="AB771" s="275">
        <f t="shared" si="258"/>
        <v>0</v>
      </c>
      <c r="AC771" s="275">
        <f t="shared" si="258"/>
        <v>0</v>
      </c>
      <c r="AD771" s="275">
        <f t="shared" si="258"/>
        <v>0</v>
      </c>
      <c r="AE771" s="276">
        <f t="shared" si="247"/>
        <v>0</v>
      </c>
    </row>
    <row r="772" spans="1:31">
      <c r="A772" s="133">
        <f t="shared" si="248"/>
        <v>756</v>
      </c>
      <c r="B772" s="134">
        <f t="shared" si="249"/>
        <v>62</v>
      </c>
      <c r="C772" s="134">
        <f t="shared" si="250"/>
        <v>12</v>
      </c>
      <c r="D772" s="135">
        <f t="shared" ca="1" si="251"/>
        <v>69246</v>
      </c>
      <c r="E772" s="150">
        <f t="shared" si="239"/>
        <v>0</v>
      </c>
      <c r="F772" s="150" t="str">
        <f t="shared" si="240"/>
        <v>Y</v>
      </c>
      <c r="G772" s="136">
        <f t="shared" si="241"/>
        <v>0</v>
      </c>
      <c r="H772" s="148">
        <f t="shared" si="245"/>
        <v>0</v>
      </c>
      <c r="I772" s="148">
        <f t="shared" si="252"/>
        <v>0</v>
      </c>
      <c r="J772" s="148">
        <f t="shared" ca="1" si="242"/>
        <v>0</v>
      </c>
      <c r="K772" s="148">
        <f t="shared" ca="1" si="253"/>
        <v>0</v>
      </c>
      <c r="L772" s="148">
        <f t="shared" si="254"/>
        <v>0</v>
      </c>
      <c r="M772" s="148">
        <f t="shared" si="243"/>
        <v>0</v>
      </c>
      <c r="N772" s="148">
        <f t="shared" si="246"/>
        <v>0</v>
      </c>
      <c r="O772" s="148"/>
      <c r="P772" s="148"/>
      <c r="Q772" s="148">
        <f t="shared" si="255"/>
        <v>0</v>
      </c>
      <c r="R772" s="148">
        <f t="shared" si="256"/>
        <v>0</v>
      </c>
      <c r="S772" s="137" t="str">
        <f t="shared" si="244"/>
        <v>Y</v>
      </c>
      <c r="T772" s="275">
        <f t="shared" si="238"/>
        <v>0</v>
      </c>
      <c r="U772" s="275">
        <f t="shared" si="258"/>
        <v>0</v>
      </c>
      <c r="V772" s="275">
        <f t="shared" si="258"/>
        <v>0</v>
      </c>
      <c r="W772" s="275">
        <f t="shared" si="258"/>
        <v>0</v>
      </c>
      <c r="X772" s="275">
        <f t="shared" si="258"/>
        <v>0</v>
      </c>
      <c r="Y772" s="275">
        <f t="shared" si="258"/>
        <v>0</v>
      </c>
      <c r="Z772" s="275">
        <f t="shared" si="258"/>
        <v>0</v>
      </c>
      <c r="AA772" s="275">
        <f t="shared" si="258"/>
        <v>0</v>
      </c>
      <c r="AB772" s="275">
        <f t="shared" si="258"/>
        <v>0</v>
      </c>
      <c r="AC772" s="275">
        <f t="shared" si="258"/>
        <v>0</v>
      </c>
      <c r="AD772" s="275">
        <f t="shared" si="258"/>
        <v>0</v>
      </c>
      <c r="AE772" s="276">
        <f t="shared" si="247"/>
        <v>0</v>
      </c>
    </row>
    <row r="773" spans="1:31">
      <c r="A773" s="133">
        <f t="shared" si="248"/>
        <v>757</v>
      </c>
      <c r="B773" s="134">
        <f t="shared" si="249"/>
        <v>63</v>
      </c>
      <c r="C773" s="134">
        <f t="shared" si="250"/>
        <v>1</v>
      </c>
      <c r="D773" s="135">
        <f t="shared" ca="1" si="251"/>
        <v>69277</v>
      </c>
      <c r="E773" s="150">
        <f t="shared" si="239"/>
        <v>0</v>
      </c>
      <c r="F773" s="150" t="str">
        <f t="shared" si="240"/>
        <v>Y</v>
      </c>
      <c r="G773" s="136">
        <f t="shared" si="241"/>
        <v>0</v>
      </c>
      <c r="H773" s="148">
        <f t="shared" si="245"/>
        <v>0</v>
      </c>
      <c r="I773" s="148">
        <f t="shared" si="252"/>
        <v>0</v>
      </c>
      <c r="J773" s="148">
        <f t="shared" ca="1" si="242"/>
        <v>0</v>
      </c>
      <c r="K773" s="148">
        <f t="shared" ca="1" si="253"/>
        <v>0</v>
      </c>
      <c r="L773" s="148">
        <f t="shared" si="254"/>
        <v>0</v>
      </c>
      <c r="M773" s="148">
        <f t="shared" si="243"/>
        <v>0</v>
      </c>
      <c r="N773" s="148">
        <f t="shared" si="246"/>
        <v>0</v>
      </c>
      <c r="O773" s="148"/>
      <c r="P773" s="148"/>
      <c r="Q773" s="148">
        <f t="shared" si="255"/>
        <v>0</v>
      </c>
      <c r="R773" s="148">
        <f t="shared" si="256"/>
        <v>0</v>
      </c>
      <c r="S773" s="137" t="str">
        <f t="shared" si="244"/>
        <v>Y</v>
      </c>
      <c r="T773" s="275">
        <f t="shared" ref="T773:T836" si="259">MAX(0,MIN(MAX(0,$M773),T$7)-T$6)</f>
        <v>0</v>
      </c>
      <c r="U773" s="275">
        <f t="shared" si="258"/>
        <v>0</v>
      </c>
      <c r="V773" s="275">
        <f t="shared" si="258"/>
        <v>0</v>
      </c>
      <c r="W773" s="275">
        <f t="shared" si="258"/>
        <v>0</v>
      </c>
      <c r="X773" s="275">
        <f t="shared" si="258"/>
        <v>0</v>
      </c>
      <c r="Y773" s="275">
        <f t="shared" si="258"/>
        <v>0</v>
      </c>
      <c r="Z773" s="275">
        <f t="shared" si="258"/>
        <v>0</v>
      </c>
      <c r="AA773" s="275">
        <f t="shared" si="258"/>
        <v>0</v>
      </c>
      <c r="AB773" s="275">
        <f t="shared" si="258"/>
        <v>0</v>
      </c>
      <c r="AC773" s="275">
        <f t="shared" si="258"/>
        <v>0</v>
      </c>
      <c r="AD773" s="275">
        <f t="shared" si="258"/>
        <v>0</v>
      </c>
      <c r="AE773" s="276">
        <f t="shared" si="247"/>
        <v>0</v>
      </c>
    </row>
    <row r="774" spans="1:31">
      <c r="A774" s="133">
        <f t="shared" si="248"/>
        <v>758</v>
      </c>
      <c r="B774" s="134">
        <f t="shared" si="249"/>
        <v>63</v>
      </c>
      <c r="C774" s="134">
        <f t="shared" si="250"/>
        <v>2</v>
      </c>
      <c r="D774" s="135">
        <f t="shared" ca="1" si="251"/>
        <v>69307</v>
      </c>
      <c r="E774" s="150">
        <f t="shared" si="239"/>
        <v>0</v>
      </c>
      <c r="F774" s="150" t="str">
        <f t="shared" si="240"/>
        <v>Y</v>
      </c>
      <c r="G774" s="136">
        <f t="shared" si="241"/>
        <v>0</v>
      </c>
      <c r="H774" s="148">
        <f t="shared" si="245"/>
        <v>0</v>
      </c>
      <c r="I774" s="148">
        <f t="shared" si="252"/>
        <v>0</v>
      </c>
      <c r="J774" s="148">
        <f t="shared" ca="1" si="242"/>
        <v>0</v>
      </c>
      <c r="K774" s="148">
        <f t="shared" ca="1" si="253"/>
        <v>0</v>
      </c>
      <c r="L774" s="148">
        <f t="shared" si="254"/>
        <v>0</v>
      </c>
      <c r="M774" s="148">
        <f t="shared" si="243"/>
        <v>0</v>
      </c>
      <c r="N774" s="148">
        <f t="shared" si="246"/>
        <v>0</v>
      </c>
      <c r="O774" s="148"/>
      <c r="P774" s="148"/>
      <c r="Q774" s="148">
        <f t="shared" si="255"/>
        <v>0</v>
      </c>
      <c r="R774" s="148">
        <f t="shared" si="256"/>
        <v>0</v>
      </c>
      <c r="S774" s="137" t="str">
        <f t="shared" si="244"/>
        <v>Y</v>
      </c>
      <c r="T774" s="275">
        <f t="shared" si="259"/>
        <v>0</v>
      </c>
      <c r="U774" s="275">
        <f t="shared" si="258"/>
        <v>0</v>
      </c>
      <c r="V774" s="275">
        <f t="shared" si="258"/>
        <v>0</v>
      </c>
      <c r="W774" s="275">
        <f t="shared" si="258"/>
        <v>0</v>
      </c>
      <c r="X774" s="275">
        <f t="shared" si="258"/>
        <v>0</v>
      </c>
      <c r="Y774" s="275">
        <f t="shared" si="258"/>
        <v>0</v>
      </c>
      <c r="Z774" s="275">
        <f t="shared" si="258"/>
        <v>0</v>
      </c>
      <c r="AA774" s="275">
        <f t="shared" si="258"/>
        <v>0</v>
      </c>
      <c r="AB774" s="275">
        <f t="shared" si="258"/>
        <v>0</v>
      </c>
      <c r="AC774" s="275">
        <f t="shared" si="258"/>
        <v>0</v>
      </c>
      <c r="AD774" s="275">
        <f t="shared" si="258"/>
        <v>0</v>
      </c>
      <c r="AE774" s="276">
        <f t="shared" si="247"/>
        <v>0</v>
      </c>
    </row>
    <row r="775" spans="1:31">
      <c r="A775" s="133">
        <f t="shared" si="248"/>
        <v>759</v>
      </c>
      <c r="B775" s="134">
        <f t="shared" si="249"/>
        <v>63</v>
      </c>
      <c r="C775" s="134">
        <f t="shared" si="250"/>
        <v>3</v>
      </c>
      <c r="D775" s="135">
        <f t="shared" ca="1" si="251"/>
        <v>69338</v>
      </c>
      <c r="E775" s="150">
        <f t="shared" si="239"/>
        <v>0</v>
      </c>
      <c r="F775" s="150" t="str">
        <f t="shared" si="240"/>
        <v>Y</v>
      </c>
      <c r="G775" s="136">
        <f t="shared" si="241"/>
        <v>0</v>
      </c>
      <c r="H775" s="148">
        <f t="shared" si="245"/>
        <v>0</v>
      </c>
      <c r="I775" s="148">
        <f t="shared" si="252"/>
        <v>0</v>
      </c>
      <c r="J775" s="148">
        <f t="shared" ca="1" si="242"/>
        <v>0</v>
      </c>
      <c r="K775" s="148">
        <f t="shared" ca="1" si="253"/>
        <v>0</v>
      </c>
      <c r="L775" s="148">
        <f t="shared" si="254"/>
        <v>0</v>
      </c>
      <c r="M775" s="148">
        <f t="shared" si="243"/>
        <v>0</v>
      </c>
      <c r="N775" s="148">
        <f t="shared" si="246"/>
        <v>0</v>
      </c>
      <c r="O775" s="148"/>
      <c r="P775" s="148"/>
      <c r="Q775" s="148">
        <f t="shared" si="255"/>
        <v>0</v>
      </c>
      <c r="R775" s="148">
        <f t="shared" si="256"/>
        <v>0</v>
      </c>
      <c r="S775" s="137" t="str">
        <f t="shared" si="244"/>
        <v>Y</v>
      </c>
      <c r="T775" s="275">
        <f t="shared" si="259"/>
        <v>0</v>
      </c>
      <c r="U775" s="275">
        <f t="shared" si="258"/>
        <v>0</v>
      </c>
      <c r="V775" s="275">
        <f t="shared" si="258"/>
        <v>0</v>
      </c>
      <c r="W775" s="275">
        <f t="shared" si="258"/>
        <v>0</v>
      </c>
      <c r="X775" s="275">
        <f t="shared" si="258"/>
        <v>0</v>
      </c>
      <c r="Y775" s="275">
        <f t="shared" si="258"/>
        <v>0</v>
      </c>
      <c r="Z775" s="275">
        <f t="shared" si="258"/>
        <v>0</v>
      </c>
      <c r="AA775" s="275">
        <f t="shared" si="258"/>
        <v>0</v>
      </c>
      <c r="AB775" s="275">
        <f t="shared" si="258"/>
        <v>0</v>
      </c>
      <c r="AC775" s="275">
        <f t="shared" si="258"/>
        <v>0</v>
      </c>
      <c r="AD775" s="275">
        <f t="shared" si="258"/>
        <v>0</v>
      </c>
      <c r="AE775" s="276">
        <f t="shared" si="247"/>
        <v>0</v>
      </c>
    </row>
    <row r="776" spans="1:31">
      <c r="A776" s="133">
        <f t="shared" si="248"/>
        <v>760</v>
      </c>
      <c r="B776" s="134">
        <f t="shared" si="249"/>
        <v>63</v>
      </c>
      <c r="C776" s="134">
        <f t="shared" si="250"/>
        <v>4</v>
      </c>
      <c r="D776" s="135">
        <f t="shared" ca="1" si="251"/>
        <v>69368</v>
      </c>
      <c r="E776" s="150">
        <f t="shared" si="239"/>
        <v>0</v>
      </c>
      <c r="F776" s="150" t="str">
        <f t="shared" si="240"/>
        <v>Y</v>
      </c>
      <c r="G776" s="136">
        <f t="shared" si="241"/>
        <v>0</v>
      </c>
      <c r="H776" s="148">
        <f t="shared" si="245"/>
        <v>0</v>
      </c>
      <c r="I776" s="148">
        <f t="shared" si="252"/>
        <v>0</v>
      </c>
      <c r="J776" s="148">
        <f t="shared" ca="1" si="242"/>
        <v>0</v>
      </c>
      <c r="K776" s="148">
        <f t="shared" ca="1" si="253"/>
        <v>0</v>
      </c>
      <c r="L776" s="148">
        <f t="shared" si="254"/>
        <v>0</v>
      </c>
      <c r="M776" s="148">
        <f t="shared" si="243"/>
        <v>0</v>
      </c>
      <c r="N776" s="148">
        <f t="shared" si="246"/>
        <v>0</v>
      </c>
      <c r="O776" s="148"/>
      <c r="P776" s="148"/>
      <c r="Q776" s="148">
        <f t="shared" si="255"/>
        <v>0</v>
      </c>
      <c r="R776" s="148">
        <f t="shared" si="256"/>
        <v>0</v>
      </c>
      <c r="S776" s="137" t="str">
        <f t="shared" si="244"/>
        <v>Y</v>
      </c>
      <c r="T776" s="275">
        <f t="shared" si="259"/>
        <v>0</v>
      </c>
      <c r="U776" s="275">
        <f t="shared" si="258"/>
        <v>0</v>
      </c>
      <c r="V776" s="275">
        <f t="shared" si="258"/>
        <v>0</v>
      </c>
      <c r="W776" s="275">
        <f t="shared" si="258"/>
        <v>0</v>
      </c>
      <c r="X776" s="275">
        <f t="shared" si="258"/>
        <v>0</v>
      </c>
      <c r="Y776" s="275">
        <f t="shared" si="258"/>
        <v>0</v>
      </c>
      <c r="Z776" s="275">
        <f t="shared" si="258"/>
        <v>0</v>
      </c>
      <c r="AA776" s="275">
        <f t="shared" si="258"/>
        <v>0</v>
      </c>
      <c r="AB776" s="275">
        <f t="shared" si="258"/>
        <v>0</v>
      </c>
      <c r="AC776" s="275">
        <f t="shared" si="258"/>
        <v>0</v>
      </c>
      <c r="AD776" s="275">
        <f t="shared" si="258"/>
        <v>0</v>
      </c>
      <c r="AE776" s="276">
        <f t="shared" si="247"/>
        <v>0</v>
      </c>
    </row>
    <row r="777" spans="1:31">
      <c r="A777" s="133">
        <f t="shared" si="248"/>
        <v>761</v>
      </c>
      <c r="B777" s="134">
        <f t="shared" si="249"/>
        <v>63</v>
      </c>
      <c r="C777" s="134">
        <f t="shared" si="250"/>
        <v>5</v>
      </c>
      <c r="D777" s="135">
        <f t="shared" ca="1" si="251"/>
        <v>69399</v>
      </c>
      <c r="E777" s="150">
        <f t="shared" si="239"/>
        <v>0</v>
      </c>
      <c r="F777" s="150" t="str">
        <f t="shared" si="240"/>
        <v>Y</v>
      </c>
      <c r="G777" s="136">
        <f t="shared" si="241"/>
        <v>0</v>
      </c>
      <c r="H777" s="148">
        <f t="shared" si="245"/>
        <v>0</v>
      </c>
      <c r="I777" s="148">
        <f t="shared" si="252"/>
        <v>0</v>
      </c>
      <c r="J777" s="148">
        <f t="shared" ca="1" si="242"/>
        <v>0</v>
      </c>
      <c r="K777" s="148">
        <f t="shared" ca="1" si="253"/>
        <v>0</v>
      </c>
      <c r="L777" s="148">
        <f t="shared" si="254"/>
        <v>0</v>
      </c>
      <c r="M777" s="148">
        <f t="shared" si="243"/>
        <v>0</v>
      </c>
      <c r="N777" s="148">
        <f t="shared" si="246"/>
        <v>0</v>
      </c>
      <c r="O777" s="148"/>
      <c r="P777" s="148"/>
      <c r="Q777" s="148">
        <f t="shared" si="255"/>
        <v>0</v>
      </c>
      <c r="R777" s="148">
        <f t="shared" si="256"/>
        <v>0</v>
      </c>
      <c r="S777" s="137" t="str">
        <f t="shared" si="244"/>
        <v>Y</v>
      </c>
      <c r="T777" s="275">
        <f t="shared" si="259"/>
        <v>0</v>
      </c>
      <c r="U777" s="275">
        <f t="shared" si="258"/>
        <v>0</v>
      </c>
      <c r="V777" s="275">
        <f t="shared" si="258"/>
        <v>0</v>
      </c>
      <c r="W777" s="275">
        <f t="shared" si="258"/>
        <v>0</v>
      </c>
      <c r="X777" s="275">
        <f t="shared" si="258"/>
        <v>0</v>
      </c>
      <c r="Y777" s="275">
        <f t="shared" si="258"/>
        <v>0</v>
      </c>
      <c r="Z777" s="275">
        <f t="shared" si="258"/>
        <v>0</v>
      </c>
      <c r="AA777" s="275">
        <f t="shared" si="258"/>
        <v>0</v>
      </c>
      <c r="AB777" s="275">
        <f t="shared" si="258"/>
        <v>0</v>
      </c>
      <c r="AC777" s="275">
        <f t="shared" si="258"/>
        <v>0</v>
      </c>
      <c r="AD777" s="275">
        <f t="shared" si="258"/>
        <v>0</v>
      </c>
      <c r="AE777" s="276">
        <f t="shared" si="247"/>
        <v>0</v>
      </c>
    </row>
    <row r="778" spans="1:31">
      <c r="A778" s="133">
        <f t="shared" si="248"/>
        <v>762</v>
      </c>
      <c r="B778" s="134">
        <f t="shared" si="249"/>
        <v>63</v>
      </c>
      <c r="C778" s="134">
        <f t="shared" si="250"/>
        <v>6</v>
      </c>
      <c r="D778" s="135">
        <f t="shared" ca="1" si="251"/>
        <v>69430</v>
      </c>
      <c r="E778" s="150">
        <f t="shared" si="239"/>
        <v>0</v>
      </c>
      <c r="F778" s="150" t="str">
        <f t="shared" si="240"/>
        <v>Y</v>
      </c>
      <c r="G778" s="136">
        <f t="shared" si="241"/>
        <v>0</v>
      </c>
      <c r="H778" s="148">
        <f t="shared" si="245"/>
        <v>0</v>
      </c>
      <c r="I778" s="148">
        <f t="shared" si="252"/>
        <v>0</v>
      </c>
      <c r="J778" s="148">
        <f t="shared" ca="1" si="242"/>
        <v>0</v>
      </c>
      <c r="K778" s="148">
        <f t="shared" ca="1" si="253"/>
        <v>0</v>
      </c>
      <c r="L778" s="148">
        <f t="shared" si="254"/>
        <v>0</v>
      </c>
      <c r="M778" s="148">
        <f t="shared" si="243"/>
        <v>0</v>
      </c>
      <c r="N778" s="148">
        <f t="shared" si="246"/>
        <v>0</v>
      </c>
      <c r="O778" s="148"/>
      <c r="P778" s="148"/>
      <c r="Q778" s="148">
        <f t="shared" si="255"/>
        <v>0</v>
      </c>
      <c r="R778" s="148">
        <f t="shared" si="256"/>
        <v>0</v>
      </c>
      <c r="S778" s="137" t="str">
        <f t="shared" si="244"/>
        <v>Y</v>
      </c>
      <c r="T778" s="275">
        <f t="shared" si="259"/>
        <v>0</v>
      </c>
      <c r="U778" s="275">
        <f t="shared" si="258"/>
        <v>0</v>
      </c>
      <c r="V778" s="275">
        <f t="shared" si="258"/>
        <v>0</v>
      </c>
      <c r="W778" s="275">
        <f t="shared" si="258"/>
        <v>0</v>
      </c>
      <c r="X778" s="275">
        <f t="shared" si="258"/>
        <v>0</v>
      </c>
      <c r="Y778" s="275">
        <f t="shared" si="258"/>
        <v>0</v>
      </c>
      <c r="Z778" s="275">
        <f t="shared" si="258"/>
        <v>0</v>
      </c>
      <c r="AA778" s="275">
        <f t="shared" si="258"/>
        <v>0</v>
      </c>
      <c r="AB778" s="275">
        <f t="shared" si="258"/>
        <v>0</v>
      </c>
      <c r="AC778" s="275">
        <f t="shared" si="258"/>
        <v>0</v>
      </c>
      <c r="AD778" s="275">
        <f t="shared" si="258"/>
        <v>0</v>
      </c>
      <c r="AE778" s="276">
        <f t="shared" si="247"/>
        <v>0</v>
      </c>
    </row>
    <row r="779" spans="1:31">
      <c r="A779" s="133">
        <f t="shared" si="248"/>
        <v>763</v>
      </c>
      <c r="B779" s="134">
        <f t="shared" si="249"/>
        <v>63</v>
      </c>
      <c r="C779" s="134">
        <f t="shared" si="250"/>
        <v>7</v>
      </c>
      <c r="D779" s="135">
        <f t="shared" ca="1" si="251"/>
        <v>69458</v>
      </c>
      <c r="E779" s="150">
        <f t="shared" si="239"/>
        <v>0</v>
      </c>
      <c r="F779" s="150" t="str">
        <f t="shared" si="240"/>
        <v>Y</v>
      </c>
      <c r="G779" s="136">
        <f t="shared" si="241"/>
        <v>0</v>
      </c>
      <c r="H779" s="148">
        <f t="shared" si="245"/>
        <v>0</v>
      </c>
      <c r="I779" s="148">
        <f t="shared" si="252"/>
        <v>0</v>
      </c>
      <c r="J779" s="148">
        <f t="shared" ca="1" si="242"/>
        <v>0</v>
      </c>
      <c r="K779" s="148">
        <f t="shared" ca="1" si="253"/>
        <v>0</v>
      </c>
      <c r="L779" s="148">
        <f t="shared" si="254"/>
        <v>0</v>
      </c>
      <c r="M779" s="148">
        <f t="shared" si="243"/>
        <v>0</v>
      </c>
      <c r="N779" s="148">
        <f t="shared" si="246"/>
        <v>0</v>
      </c>
      <c r="O779" s="148"/>
      <c r="P779" s="148"/>
      <c r="Q779" s="148">
        <f t="shared" si="255"/>
        <v>0</v>
      </c>
      <c r="R779" s="148">
        <f t="shared" si="256"/>
        <v>0</v>
      </c>
      <c r="S779" s="137" t="str">
        <f t="shared" si="244"/>
        <v>Y</v>
      </c>
      <c r="T779" s="275">
        <f t="shared" si="259"/>
        <v>0</v>
      </c>
      <c r="U779" s="275">
        <f t="shared" si="258"/>
        <v>0</v>
      </c>
      <c r="V779" s="275">
        <f t="shared" si="258"/>
        <v>0</v>
      </c>
      <c r="W779" s="275">
        <f t="shared" si="258"/>
        <v>0</v>
      </c>
      <c r="X779" s="275">
        <f t="shared" si="258"/>
        <v>0</v>
      </c>
      <c r="Y779" s="275">
        <f t="shared" si="258"/>
        <v>0</v>
      </c>
      <c r="Z779" s="275">
        <f t="shared" si="258"/>
        <v>0</v>
      </c>
      <c r="AA779" s="275">
        <f t="shared" si="258"/>
        <v>0</v>
      </c>
      <c r="AB779" s="275">
        <f t="shared" si="258"/>
        <v>0</v>
      </c>
      <c r="AC779" s="275">
        <f t="shared" si="258"/>
        <v>0</v>
      </c>
      <c r="AD779" s="275">
        <f t="shared" si="258"/>
        <v>0</v>
      </c>
      <c r="AE779" s="276">
        <f t="shared" si="247"/>
        <v>0</v>
      </c>
    </row>
    <row r="780" spans="1:31">
      <c r="A780" s="133">
        <f t="shared" si="248"/>
        <v>764</v>
      </c>
      <c r="B780" s="134">
        <f t="shared" si="249"/>
        <v>63</v>
      </c>
      <c r="C780" s="134">
        <f t="shared" si="250"/>
        <v>8</v>
      </c>
      <c r="D780" s="135">
        <f t="shared" ca="1" si="251"/>
        <v>69489</v>
      </c>
      <c r="E780" s="150">
        <f t="shared" si="239"/>
        <v>0</v>
      </c>
      <c r="F780" s="150" t="str">
        <f t="shared" si="240"/>
        <v>Y</v>
      </c>
      <c r="G780" s="136">
        <f t="shared" si="241"/>
        <v>0</v>
      </c>
      <c r="H780" s="148">
        <f t="shared" si="245"/>
        <v>0</v>
      </c>
      <c r="I780" s="148">
        <f t="shared" si="252"/>
        <v>0</v>
      </c>
      <c r="J780" s="148">
        <f t="shared" ca="1" si="242"/>
        <v>0</v>
      </c>
      <c r="K780" s="148">
        <f t="shared" ca="1" si="253"/>
        <v>0</v>
      </c>
      <c r="L780" s="148">
        <f t="shared" si="254"/>
        <v>0</v>
      </c>
      <c r="M780" s="148">
        <f t="shared" si="243"/>
        <v>0</v>
      </c>
      <c r="N780" s="148">
        <f t="shared" si="246"/>
        <v>0</v>
      </c>
      <c r="O780" s="148"/>
      <c r="P780" s="148"/>
      <c r="Q780" s="148">
        <f t="shared" si="255"/>
        <v>0</v>
      </c>
      <c r="R780" s="148">
        <f t="shared" si="256"/>
        <v>0</v>
      </c>
      <c r="S780" s="137" t="str">
        <f t="shared" si="244"/>
        <v>Y</v>
      </c>
      <c r="T780" s="275">
        <f t="shared" si="259"/>
        <v>0</v>
      </c>
      <c r="U780" s="275">
        <f t="shared" si="258"/>
        <v>0</v>
      </c>
      <c r="V780" s="275">
        <f t="shared" si="258"/>
        <v>0</v>
      </c>
      <c r="W780" s="275">
        <f t="shared" si="258"/>
        <v>0</v>
      </c>
      <c r="X780" s="275">
        <f t="shared" si="258"/>
        <v>0</v>
      </c>
      <c r="Y780" s="275">
        <f t="shared" si="258"/>
        <v>0</v>
      </c>
      <c r="Z780" s="275">
        <f t="shared" si="258"/>
        <v>0</v>
      </c>
      <c r="AA780" s="275">
        <f t="shared" si="258"/>
        <v>0</v>
      </c>
      <c r="AB780" s="275">
        <f t="shared" si="258"/>
        <v>0</v>
      </c>
      <c r="AC780" s="275">
        <f t="shared" si="258"/>
        <v>0</v>
      </c>
      <c r="AD780" s="275">
        <f t="shared" si="258"/>
        <v>0</v>
      </c>
      <c r="AE780" s="276">
        <f t="shared" si="247"/>
        <v>0</v>
      </c>
    </row>
    <row r="781" spans="1:31">
      <c r="A781" s="133">
        <f t="shared" si="248"/>
        <v>765</v>
      </c>
      <c r="B781" s="134">
        <f t="shared" si="249"/>
        <v>63</v>
      </c>
      <c r="C781" s="134">
        <f t="shared" si="250"/>
        <v>9</v>
      </c>
      <c r="D781" s="135">
        <f t="shared" ca="1" si="251"/>
        <v>69519</v>
      </c>
      <c r="E781" s="150">
        <f t="shared" si="239"/>
        <v>0</v>
      </c>
      <c r="F781" s="150" t="str">
        <f t="shared" si="240"/>
        <v>Y</v>
      </c>
      <c r="G781" s="136">
        <f t="shared" si="241"/>
        <v>0</v>
      </c>
      <c r="H781" s="148">
        <f t="shared" si="245"/>
        <v>0</v>
      </c>
      <c r="I781" s="148">
        <f t="shared" si="252"/>
        <v>0</v>
      </c>
      <c r="J781" s="148">
        <f t="shared" ca="1" si="242"/>
        <v>0</v>
      </c>
      <c r="K781" s="148">
        <f t="shared" ca="1" si="253"/>
        <v>0</v>
      </c>
      <c r="L781" s="148">
        <f t="shared" si="254"/>
        <v>0</v>
      </c>
      <c r="M781" s="148">
        <f t="shared" si="243"/>
        <v>0</v>
      </c>
      <c r="N781" s="148">
        <f t="shared" si="246"/>
        <v>0</v>
      </c>
      <c r="O781" s="148"/>
      <c r="P781" s="148"/>
      <c r="Q781" s="148">
        <f t="shared" si="255"/>
        <v>0</v>
      </c>
      <c r="R781" s="148">
        <f t="shared" si="256"/>
        <v>0</v>
      </c>
      <c r="S781" s="137" t="str">
        <f t="shared" si="244"/>
        <v>Y</v>
      </c>
      <c r="T781" s="275">
        <f t="shared" si="259"/>
        <v>0</v>
      </c>
      <c r="U781" s="275">
        <f t="shared" si="258"/>
        <v>0</v>
      </c>
      <c r="V781" s="275">
        <f t="shared" si="258"/>
        <v>0</v>
      </c>
      <c r="W781" s="275">
        <f t="shared" si="258"/>
        <v>0</v>
      </c>
      <c r="X781" s="275">
        <f t="shared" si="258"/>
        <v>0</v>
      </c>
      <c r="Y781" s="275">
        <f t="shared" si="258"/>
        <v>0</v>
      </c>
      <c r="Z781" s="275">
        <f t="shared" si="258"/>
        <v>0</v>
      </c>
      <c r="AA781" s="275">
        <f t="shared" si="258"/>
        <v>0</v>
      </c>
      <c r="AB781" s="275">
        <f t="shared" si="258"/>
        <v>0</v>
      </c>
      <c r="AC781" s="275">
        <f t="shared" si="258"/>
        <v>0</v>
      </c>
      <c r="AD781" s="275">
        <f t="shared" si="258"/>
        <v>0</v>
      </c>
      <c r="AE781" s="276">
        <f t="shared" si="247"/>
        <v>0</v>
      </c>
    </row>
    <row r="782" spans="1:31">
      <c r="A782" s="133">
        <f t="shared" si="248"/>
        <v>766</v>
      </c>
      <c r="B782" s="134">
        <f t="shared" si="249"/>
        <v>63</v>
      </c>
      <c r="C782" s="134">
        <f t="shared" si="250"/>
        <v>10</v>
      </c>
      <c r="D782" s="135">
        <f t="shared" ca="1" si="251"/>
        <v>69550</v>
      </c>
      <c r="E782" s="150">
        <f t="shared" si="239"/>
        <v>0</v>
      </c>
      <c r="F782" s="150" t="str">
        <f t="shared" si="240"/>
        <v>Y</v>
      </c>
      <c r="G782" s="136">
        <f t="shared" si="241"/>
        <v>0</v>
      </c>
      <c r="H782" s="148">
        <f t="shared" si="245"/>
        <v>0</v>
      </c>
      <c r="I782" s="148">
        <f t="shared" si="252"/>
        <v>0</v>
      </c>
      <c r="J782" s="148">
        <f t="shared" ca="1" si="242"/>
        <v>0</v>
      </c>
      <c r="K782" s="148">
        <f t="shared" ca="1" si="253"/>
        <v>0</v>
      </c>
      <c r="L782" s="148">
        <f t="shared" si="254"/>
        <v>0</v>
      </c>
      <c r="M782" s="148">
        <f t="shared" si="243"/>
        <v>0</v>
      </c>
      <c r="N782" s="148">
        <f t="shared" si="246"/>
        <v>0</v>
      </c>
      <c r="O782" s="148"/>
      <c r="P782" s="148"/>
      <c r="Q782" s="148">
        <f t="shared" si="255"/>
        <v>0</v>
      </c>
      <c r="R782" s="148">
        <f t="shared" si="256"/>
        <v>0</v>
      </c>
      <c r="S782" s="137" t="str">
        <f t="shared" si="244"/>
        <v>Y</v>
      </c>
      <c r="T782" s="275">
        <f t="shared" si="259"/>
        <v>0</v>
      </c>
      <c r="U782" s="275">
        <f t="shared" si="258"/>
        <v>0</v>
      </c>
      <c r="V782" s="275">
        <f t="shared" si="258"/>
        <v>0</v>
      </c>
      <c r="W782" s="275">
        <f t="shared" si="258"/>
        <v>0</v>
      </c>
      <c r="X782" s="275">
        <f t="shared" si="258"/>
        <v>0</v>
      </c>
      <c r="Y782" s="275">
        <f t="shared" si="258"/>
        <v>0</v>
      </c>
      <c r="Z782" s="275">
        <f t="shared" si="258"/>
        <v>0</v>
      </c>
      <c r="AA782" s="275">
        <f t="shared" si="258"/>
        <v>0</v>
      </c>
      <c r="AB782" s="275">
        <f t="shared" si="258"/>
        <v>0</v>
      </c>
      <c r="AC782" s="275">
        <f t="shared" si="258"/>
        <v>0</v>
      </c>
      <c r="AD782" s="275">
        <f t="shared" si="258"/>
        <v>0</v>
      </c>
      <c r="AE782" s="276">
        <f t="shared" si="247"/>
        <v>0</v>
      </c>
    </row>
    <row r="783" spans="1:31">
      <c r="A783" s="133">
        <f t="shared" si="248"/>
        <v>767</v>
      </c>
      <c r="B783" s="134">
        <f t="shared" si="249"/>
        <v>63</v>
      </c>
      <c r="C783" s="134">
        <f t="shared" si="250"/>
        <v>11</v>
      </c>
      <c r="D783" s="135">
        <f t="shared" ca="1" si="251"/>
        <v>69580</v>
      </c>
      <c r="E783" s="150">
        <f t="shared" si="239"/>
        <v>0</v>
      </c>
      <c r="F783" s="150" t="str">
        <f t="shared" si="240"/>
        <v>Y</v>
      </c>
      <c r="G783" s="136">
        <f t="shared" si="241"/>
        <v>0</v>
      </c>
      <c r="H783" s="148">
        <f t="shared" si="245"/>
        <v>0</v>
      </c>
      <c r="I783" s="148">
        <f t="shared" si="252"/>
        <v>0</v>
      </c>
      <c r="J783" s="148">
        <f t="shared" ca="1" si="242"/>
        <v>0</v>
      </c>
      <c r="K783" s="148">
        <f t="shared" ca="1" si="253"/>
        <v>0</v>
      </c>
      <c r="L783" s="148">
        <f t="shared" si="254"/>
        <v>0</v>
      </c>
      <c r="M783" s="148">
        <f t="shared" si="243"/>
        <v>0</v>
      </c>
      <c r="N783" s="148">
        <f t="shared" si="246"/>
        <v>0</v>
      </c>
      <c r="O783" s="148"/>
      <c r="P783" s="148"/>
      <c r="Q783" s="148">
        <f t="shared" si="255"/>
        <v>0</v>
      </c>
      <c r="R783" s="148">
        <f t="shared" si="256"/>
        <v>0</v>
      </c>
      <c r="S783" s="137" t="str">
        <f t="shared" si="244"/>
        <v>Y</v>
      </c>
      <c r="T783" s="275">
        <f t="shared" si="259"/>
        <v>0</v>
      </c>
      <c r="U783" s="275">
        <f t="shared" si="258"/>
        <v>0</v>
      </c>
      <c r="V783" s="275">
        <f t="shared" ref="U783:AD808" si="260">MAX(0,MIN(MAX(0,$M783),V$7)-V$6)</f>
        <v>0</v>
      </c>
      <c r="W783" s="275">
        <f t="shared" si="260"/>
        <v>0</v>
      </c>
      <c r="X783" s="275">
        <f t="shared" si="260"/>
        <v>0</v>
      </c>
      <c r="Y783" s="275">
        <f t="shared" si="260"/>
        <v>0</v>
      </c>
      <c r="Z783" s="275">
        <f t="shared" si="260"/>
        <v>0</v>
      </c>
      <c r="AA783" s="275">
        <f t="shared" si="260"/>
        <v>0</v>
      </c>
      <c r="AB783" s="275">
        <f t="shared" si="260"/>
        <v>0</v>
      </c>
      <c r="AC783" s="275">
        <f t="shared" si="260"/>
        <v>0</v>
      </c>
      <c r="AD783" s="275">
        <f t="shared" si="260"/>
        <v>0</v>
      </c>
      <c r="AE783" s="276">
        <f t="shared" si="247"/>
        <v>0</v>
      </c>
    </row>
    <row r="784" spans="1:31">
      <c r="A784" s="133">
        <f t="shared" si="248"/>
        <v>768</v>
      </c>
      <c r="B784" s="134">
        <f t="shared" si="249"/>
        <v>63</v>
      </c>
      <c r="C784" s="134">
        <f t="shared" si="250"/>
        <v>12</v>
      </c>
      <c r="D784" s="135">
        <f t="shared" ca="1" si="251"/>
        <v>69611</v>
      </c>
      <c r="E784" s="150">
        <f t="shared" si="239"/>
        <v>0</v>
      </c>
      <c r="F784" s="150" t="str">
        <f t="shared" si="240"/>
        <v>Y</v>
      </c>
      <c r="G784" s="136">
        <f t="shared" si="241"/>
        <v>0</v>
      </c>
      <c r="H784" s="148">
        <f t="shared" si="245"/>
        <v>0</v>
      </c>
      <c r="I784" s="148">
        <f t="shared" si="252"/>
        <v>0</v>
      </c>
      <c r="J784" s="148">
        <f t="shared" ca="1" si="242"/>
        <v>0</v>
      </c>
      <c r="K784" s="148">
        <f t="shared" ca="1" si="253"/>
        <v>0</v>
      </c>
      <c r="L784" s="148">
        <f t="shared" si="254"/>
        <v>0</v>
      </c>
      <c r="M784" s="148">
        <f t="shared" si="243"/>
        <v>0</v>
      </c>
      <c r="N784" s="148">
        <f t="shared" si="246"/>
        <v>0</v>
      </c>
      <c r="O784" s="148"/>
      <c r="P784" s="148"/>
      <c r="Q784" s="148">
        <f t="shared" si="255"/>
        <v>0</v>
      </c>
      <c r="R784" s="148">
        <f t="shared" si="256"/>
        <v>0</v>
      </c>
      <c r="S784" s="137" t="str">
        <f t="shared" si="244"/>
        <v>Y</v>
      </c>
      <c r="T784" s="275">
        <f t="shared" si="259"/>
        <v>0</v>
      </c>
      <c r="U784" s="275">
        <f t="shared" si="260"/>
        <v>0</v>
      </c>
      <c r="V784" s="275">
        <f t="shared" si="260"/>
        <v>0</v>
      </c>
      <c r="W784" s="275">
        <f t="shared" si="260"/>
        <v>0</v>
      </c>
      <c r="X784" s="275">
        <f t="shared" si="260"/>
        <v>0</v>
      </c>
      <c r="Y784" s="275">
        <f t="shared" si="260"/>
        <v>0</v>
      </c>
      <c r="Z784" s="275">
        <f t="shared" si="260"/>
        <v>0</v>
      </c>
      <c r="AA784" s="275">
        <f t="shared" si="260"/>
        <v>0</v>
      </c>
      <c r="AB784" s="275">
        <f t="shared" si="260"/>
        <v>0</v>
      </c>
      <c r="AC784" s="275">
        <f t="shared" si="260"/>
        <v>0</v>
      </c>
      <c r="AD784" s="275">
        <f t="shared" si="260"/>
        <v>0</v>
      </c>
      <c r="AE784" s="276">
        <f t="shared" si="247"/>
        <v>0</v>
      </c>
    </row>
    <row r="785" spans="1:31">
      <c r="A785" s="133">
        <f t="shared" si="248"/>
        <v>769</v>
      </c>
      <c r="B785" s="134">
        <f t="shared" si="249"/>
        <v>64</v>
      </c>
      <c r="C785" s="134">
        <f t="shared" si="250"/>
        <v>1</v>
      </c>
      <c r="D785" s="135">
        <f t="shared" ca="1" si="251"/>
        <v>69642</v>
      </c>
      <c r="E785" s="150">
        <f t="shared" ref="E785:E848" si="261">IF(A785&lt;&gt;"", IF(F785="N",0, ROUNDDOWN(IF(S785="Y", MAX(Q785, 0), MIN(BondAmountInvested*G785/Freq, Max_Wdwl_amt)), 2)),"")</f>
        <v>0</v>
      </c>
      <c r="F785" s="150" t="str">
        <f t="shared" ref="F785:F848" si="262">IF(A785&lt;&gt;"",  IF(A785&lt;first_projection_wdl_mth,"N",IF(A785=first_projection_wdl_mth,"Y",IF(INT((A785-first_projection_wdl_mth)/Mths_between_Wdwls)=(A785-first_projection_wdl_mth)/Mths_between_Wdwls,"Y","N"))),"")</f>
        <v>Y</v>
      </c>
      <c r="G785" s="136">
        <f t="shared" ref="G785:G848" si="263">IF(A785&lt;&gt;"", IncomeRetained, "")</f>
        <v>0</v>
      </c>
      <c r="H785" s="148">
        <f t="shared" si="245"/>
        <v>0</v>
      </c>
      <c r="I785" s="148">
        <f t="shared" si="252"/>
        <v>0</v>
      </c>
      <c r="J785" s="148">
        <f t="shared" ref="J785:J848" ca="1" si="264">IF(A785&lt;&gt;"", (MIN(E785, Q785)-I785)*(1-IF(D785&lt;chargeable_gain_taxrate_change_date,chargeable_gain_taxrate_pre_change,chargeable_gain_taxrate_post_change))+I785, "")</f>
        <v>0</v>
      </c>
      <c r="K785" s="148">
        <f t="shared" ca="1" si="253"/>
        <v>0</v>
      </c>
      <c r="L785" s="148">
        <f t="shared" si="254"/>
        <v>0</v>
      </c>
      <c r="M785" s="148">
        <f t="shared" ref="M785:M848" si="265">IF(A785="", "", L785*Mthly_growth_rate)</f>
        <v>0</v>
      </c>
      <c r="N785" s="148">
        <f t="shared" si="246"/>
        <v>0</v>
      </c>
      <c r="O785" s="148"/>
      <c r="P785" s="148"/>
      <c r="Q785" s="148">
        <f t="shared" si="255"/>
        <v>0</v>
      </c>
      <c r="R785" s="148">
        <f t="shared" si="256"/>
        <v>0</v>
      </c>
      <c r="S785" s="137" t="str">
        <f t="shared" ref="S785:S848" si="266">IF(A785="", "", IF(S784="Y", "Y", IF(Q785-IF(F785="Y", MIN(BondAmountInvested*G785/Freq,Max_Wdwl_amt), 0)&lt;=0, "Y", "N")))</f>
        <v>Y</v>
      </c>
      <c r="T785" s="275">
        <f t="shared" si="259"/>
        <v>0</v>
      </c>
      <c r="U785" s="275">
        <f t="shared" si="260"/>
        <v>0</v>
      </c>
      <c r="V785" s="275">
        <f t="shared" si="260"/>
        <v>0</v>
      </c>
      <c r="W785" s="275">
        <f t="shared" si="260"/>
        <v>0</v>
      </c>
      <c r="X785" s="275">
        <f t="shared" si="260"/>
        <v>0</v>
      </c>
      <c r="Y785" s="275">
        <f t="shared" si="260"/>
        <v>0</v>
      </c>
      <c r="Z785" s="275">
        <f t="shared" si="260"/>
        <v>0</v>
      </c>
      <c r="AA785" s="275">
        <f t="shared" si="260"/>
        <v>0</v>
      </c>
      <c r="AB785" s="275">
        <f t="shared" si="260"/>
        <v>0</v>
      </c>
      <c r="AC785" s="275">
        <f t="shared" si="260"/>
        <v>0</v>
      </c>
      <c r="AD785" s="275">
        <f t="shared" si="260"/>
        <v>0</v>
      </c>
      <c r="AE785" s="276">
        <f t="shared" si="247"/>
        <v>0</v>
      </c>
    </row>
    <row r="786" spans="1:31">
      <c r="A786" s="133">
        <f t="shared" si="248"/>
        <v>770</v>
      </c>
      <c r="B786" s="134">
        <f t="shared" si="249"/>
        <v>64</v>
      </c>
      <c r="C786" s="134">
        <f t="shared" si="250"/>
        <v>2</v>
      </c>
      <c r="D786" s="135">
        <f t="shared" ca="1" si="251"/>
        <v>69672</v>
      </c>
      <c r="E786" s="150">
        <f t="shared" si="261"/>
        <v>0</v>
      </c>
      <c r="F786" s="150" t="str">
        <f t="shared" si="262"/>
        <v>Y</v>
      </c>
      <c r="G786" s="136">
        <f t="shared" si="263"/>
        <v>0</v>
      </c>
      <c r="H786" s="148">
        <f t="shared" ref="H786:H849" si="267">IF(A786&lt;&gt;"", IF(B786&lt;Max_tax_free_term, IF(AND(C786=1, B786&lt;Max_tax_free_term), Annual_tax_free_Wdwl, 0), 0)+H785-I785, "")</f>
        <v>0</v>
      </c>
      <c r="I786" s="148">
        <f t="shared" si="252"/>
        <v>0</v>
      </c>
      <c r="J786" s="148">
        <f t="shared" ca="1" si="264"/>
        <v>0</v>
      </c>
      <c r="K786" s="148">
        <f t="shared" ca="1" si="253"/>
        <v>0</v>
      </c>
      <c r="L786" s="148">
        <f t="shared" si="254"/>
        <v>0</v>
      </c>
      <c r="M786" s="148">
        <f t="shared" si="265"/>
        <v>0</v>
      </c>
      <c r="N786" s="148">
        <f t="shared" ref="N786:N849" si="268">IF(A786="", "", AE786)</f>
        <v>0</v>
      </c>
      <c r="O786" s="148"/>
      <c r="P786" s="148"/>
      <c r="Q786" s="148">
        <f t="shared" si="255"/>
        <v>0</v>
      </c>
      <c r="R786" s="148">
        <f t="shared" si="256"/>
        <v>0</v>
      </c>
      <c r="S786" s="137" t="str">
        <f t="shared" si="266"/>
        <v>Y</v>
      </c>
      <c r="T786" s="275">
        <f t="shared" si="259"/>
        <v>0</v>
      </c>
      <c r="U786" s="275">
        <f t="shared" si="260"/>
        <v>0</v>
      </c>
      <c r="V786" s="275">
        <f t="shared" si="260"/>
        <v>0</v>
      </c>
      <c r="W786" s="275">
        <f t="shared" si="260"/>
        <v>0</v>
      </c>
      <c r="X786" s="275">
        <f t="shared" si="260"/>
        <v>0</v>
      </c>
      <c r="Y786" s="275">
        <f t="shared" si="260"/>
        <v>0</v>
      </c>
      <c r="Z786" s="275">
        <f t="shared" si="260"/>
        <v>0</v>
      </c>
      <c r="AA786" s="275">
        <f t="shared" si="260"/>
        <v>0</v>
      </c>
      <c r="AB786" s="275">
        <f t="shared" si="260"/>
        <v>0</v>
      </c>
      <c r="AC786" s="275">
        <f t="shared" si="260"/>
        <v>0</v>
      </c>
      <c r="AD786" s="275">
        <f t="shared" si="260"/>
        <v>0</v>
      </c>
      <c r="AE786" s="276">
        <f t="shared" ref="AE786:AE849" si="269">SUMPRODUCT(T786:AD786,T$9:AD$9)/100/12</f>
        <v>0</v>
      </c>
    </row>
    <row r="787" spans="1:31">
      <c r="A787" s="133">
        <f t="shared" ref="A787:A850" si="270">IF(A786&lt;$D$11, A786+1, "")</f>
        <v>771</v>
      </c>
      <c r="B787" s="134">
        <f t="shared" ref="B787:B850" si="271">IF(A787&lt;&gt;"", IF(C787=1, B786+1, B786), "")</f>
        <v>64</v>
      </c>
      <c r="C787" s="134">
        <f t="shared" ref="C787:C850" si="272">IF(A787&lt;&gt;"", IF(C786=12, 1, C786+1), "")</f>
        <v>3</v>
      </c>
      <c r="D787" s="135">
        <f t="shared" ref="D787:D850" ca="1" si="273">IF(A787&lt;&gt;"", DATE(YEAR(D786), MONTH(D786)+1, DAY(D786)), "")</f>
        <v>69703</v>
      </c>
      <c r="E787" s="150">
        <f t="shared" si="261"/>
        <v>0</v>
      </c>
      <c r="F787" s="150" t="str">
        <f t="shared" si="262"/>
        <v>Y</v>
      </c>
      <c r="G787" s="136">
        <f t="shared" si="263"/>
        <v>0</v>
      </c>
      <c r="H787" s="148">
        <f t="shared" si="267"/>
        <v>0</v>
      </c>
      <c r="I787" s="148">
        <f t="shared" ref="I787:I850" si="274">IF(A787&lt;&gt;"", MIN(E787, H787, Q787), "")</f>
        <v>0</v>
      </c>
      <c r="J787" s="148">
        <f t="shared" ca="1" si="264"/>
        <v>0</v>
      </c>
      <c r="K787" s="148">
        <f t="shared" ref="K787:K850" ca="1" si="275">IF(A787="", "", $I$12^(A787/12)*J787)</f>
        <v>0</v>
      </c>
      <c r="L787" s="148">
        <f t="shared" ref="L787:L850" si="276">IF(A787="", "", R786)</f>
        <v>0</v>
      </c>
      <c r="M787" s="148">
        <f t="shared" si="265"/>
        <v>0</v>
      </c>
      <c r="N787" s="148">
        <f t="shared" si="268"/>
        <v>0</v>
      </c>
      <c r="O787" s="148"/>
      <c r="P787" s="148"/>
      <c r="Q787" s="148">
        <f t="shared" ref="Q787:Q850" si="277">IF(A787 = "", 0, MAX(M787 - (SUM(N787:P787)), 0))</f>
        <v>0</v>
      </c>
      <c r="R787" s="148">
        <f t="shared" ref="R787:R850" si="278">IF(A787="", "", MAX(Q787-E787, 0))</f>
        <v>0</v>
      </c>
      <c r="S787" s="137" t="str">
        <f t="shared" si="266"/>
        <v>Y</v>
      </c>
      <c r="T787" s="275">
        <f t="shared" si="259"/>
        <v>0</v>
      </c>
      <c r="U787" s="275">
        <f t="shared" si="260"/>
        <v>0</v>
      </c>
      <c r="V787" s="275">
        <f t="shared" si="260"/>
        <v>0</v>
      </c>
      <c r="W787" s="275">
        <f t="shared" si="260"/>
        <v>0</v>
      </c>
      <c r="X787" s="275">
        <f t="shared" si="260"/>
        <v>0</v>
      </c>
      <c r="Y787" s="275">
        <f t="shared" si="260"/>
        <v>0</v>
      </c>
      <c r="Z787" s="275">
        <f t="shared" si="260"/>
        <v>0</v>
      </c>
      <c r="AA787" s="275">
        <f t="shared" si="260"/>
        <v>0</v>
      </c>
      <c r="AB787" s="275">
        <f t="shared" si="260"/>
        <v>0</v>
      </c>
      <c r="AC787" s="275">
        <f t="shared" si="260"/>
        <v>0</v>
      </c>
      <c r="AD787" s="275">
        <f t="shared" si="260"/>
        <v>0</v>
      </c>
      <c r="AE787" s="276">
        <f t="shared" si="269"/>
        <v>0</v>
      </c>
    </row>
    <row r="788" spans="1:31">
      <c r="A788" s="133">
        <f t="shared" si="270"/>
        <v>772</v>
      </c>
      <c r="B788" s="134">
        <f t="shared" si="271"/>
        <v>64</v>
      </c>
      <c r="C788" s="134">
        <f t="shared" si="272"/>
        <v>4</v>
      </c>
      <c r="D788" s="135">
        <f t="shared" ca="1" si="273"/>
        <v>69733</v>
      </c>
      <c r="E788" s="150">
        <f t="shared" si="261"/>
        <v>0</v>
      </c>
      <c r="F788" s="150" t="str">
        <f t="shared" si="262"/>
        <v>Y</v>
      </c>
      <c r="G788" s="136">
        <f t="shared" si="263"/>
        <v>0</v>
      </c>
      <c r="H788" s="148">
        <f t="shared" si="267"/>
        <v>0</v>
      </c>
      <c r="I788" s="148">
        <f t="shared" si="274"/>
        <v>0</v>
      </c>
      <c r="J788" s="148">
        <f t="shared" ca="1" si="264"/>
        <v>0</v>
      </c>
      <c r="K788" s="148">
        <f t="shared" ca="1" si="275"/>
        <v>0</v>
      </c>
      <c r="L788" s="148">
        <f t="shared" si="276"/>
        <v>0</v>
      </c>
      <c r="M788" s="148">
        <f t="shared" si="265"/>
        <v>0</v>
      </c>
      <c r="N788" s="148">
        <f t="shared" si="268"/>
        <v>0</v>
      </c>
      <c r="O788" s="148"/>
      <c r="P788" s="148"/>
      <c r="Q788" s="148">
        <f t="shared" si="277"/>
        <v>0</v>
      </c>
      <c r="R788" s="148">
        <f t="shared" si="278"/>
        <v>0</v>
      </c>
      <c r="S788" s="137" t="str">
        <f t="shared" si="266"/>
        <v>Y</v>
      </c>
      <c r="T788" s="275">
        <f t="shared" si="259"/>
        <v>0</v>
      </c>
      <c r="U788" s="275">
        <f t="shared" si="260"/>
        <v>0</v>
      </c>
      <c r="V788" s="275">
        <f t="shared" si="260"/>
        <v>0</v>
      </c>
      <c r="W788" s="275">
        <f t="shared" si="260"/>
        <v>0</v>
      </c>
      <c r="X788" s="275">
        <f t="shared" si="260"/>
        <v>0</v>
      </c>
      <c r="Y788" s="275">
        <f t="shared" si="260"/>
        <v>0</v>
      </c>
      <c r="Z788" s="275">
        <f t="shared" si="260"/>
        <v>0</v>
      </c>
      <c r="AA788" s="275">
        <f t="shared" si="260"/>
        <v>0</v>
      </c>
      <c r="AB788" s="275">
        <f t="shared" si="260"/>
        <v>0</v>
      </c>
      <c r="AC788" s="275">
        <f t="shared" si="260"/>
        <v>0</v>
      </c>
      <c r="AD788" s="275">
        <f t="shared" si="260"/>
        <v>0</v>
      </c>
      <c r="AE788" s="276">
        <f t="shared" si="269"/>
        <v>0</v>
      </c>
    </row>
    <row r="789" spans="1:31">
      <c r="A789" s="133">
        <f t="shared" si="270"/>
        <v>773</v>
      </c>
      <c r="B789" s="134">
        <f t="shared" si="271"/>
        <v>64</v>
      </c>
      <c r="C789" s="134">
        <f t="shared" si="272"/>
        <v>5</v>
      </c>
      <c r="D789" s="135">
        <f t="shared" ca="1" si="273"/>
        <v>69764</v>
      </c>
      <c r="E789" s="150">
        <f t="shared" si="261"/>
        <v>0</v>
      </c>
      <c r="F789" s="150" t="str">
        <f t="shared" si="262"/>
        <v>Y</v>
      </c>
      <c r="G789" s="136">
        <f t="shared" si="263"/>
        <v>0</v>
      </c>
      <c r="H789" s="148">
        <f t="shared" si="267"/>
        <v>0</v>
      </c>
      <c r="I789" s="148">
        <f t="shared" si="274"/>
        <v>0</v>
      </c>
      <c r="J789" s="148">
        <f t="shared" ca="1" si="264"/>
        <v>0</v>
      </c>
      <c r="K789" s="148">
        <f t="shared" ca="1" si="275"/>
        <v>0</v>
      </c>
      <c r="L789" s="148">
        <f t="shared" si="276"/>
        <v>0</v>
      </c>
      <c r="M789" s="148">
        <f t="shared" si="265"/>
        <v>0</v>
      </c>
      <c r="N789" s="148">
        <f t="shared" si="268"/>
        <v>0</v>
      </c>
      <c r="O789" s="148"/>
      <c r="P789" s="148"/>
      <c r="Q789" s="148">
        <f t="shared" si="277"/>
        <v>0</v>
      </c>
      <c r="R789" s="148">
        <f t="shared" si="278"/>
        <v>0</v>
      </c>
      <c r="S789" s="137" t="str">
        <f t="shared" si="266"/>
        <v>Y</v>
      </c>
      <c r="T789" s="275">
        <f t="shared" si="259"/>
        <v>0</v>
      </c>
      <c r="U789" s="275">
        <f t="shared" si="260"/>
        <v>0</v>
      </c>
      <c r="V789" s="275">
        <f t="shared" si="260"/>
        <v>0</v>
      </c>
      <c r="W789" s="275">
        <f t="shared" si="260"/>
        <v>0</v>
      </c>
      <c r="X789" s="275">
        <f t="shared" si="260"/>
        <v>0</v>
      </c>
      <c r="Y789" s="275">
        <f t="shared" si="260"/>
        <v>0</v>
      </c>
      <c r="Z789" s="275">
        <f t="shared" si="260"/>
        <v>0</v>
      </c>
      <c r="AA789" s="275">
        <f t="shared" si="260"/>
        <v>0</v>
      </c>
      <c r="AB789" s="275">
        <f t="shared" si="260"/>
        <v>0</v>
      </c>
      <c r="AC789" s="275">
        <f t="shared" si="260"/>
        <v>0</v>
      </c>
      <c r="AD789" s="275">
        <f t="shared" si="260"/>
        <v>0</v>
      </c>
      <c r="AE789" s="276">
        <f t="shared" si="269"/>
        <v>0</v>
      </c>
    </row>
    <row r="790" spans="1:31">
      <c r="A790" s="133">
        <f t="shared" si="270"/>
        <v>774</v>
      </c>
      <c r="B790" s="134">
        <f t="shared" si="271"/>
        <v>64</v>
      </c>
      <c r="C790" s="134">
        <f t="shared" si="272"/>
        <v>6</v>
      </c>
      <c r="D790" s="135">
        <f t="shared" ca="1" si="273"/>
        <v>69795</v>
      </c>
      <c r="E790" s="150">
        <f t="shared" si="261"/>
        <v>0</v>
      </c>
      <c r="F790" s="150" t="str">
        <f t="shared" si="262"/>
        <v>Y</v>
      </c>
      <c r="G790" s="136">
        <f t="shared" si="263"/>
        <v>0</v>
      </c>
      <c r="H790" s="148">
        <f t="shared" si="267"/>
        <v>0</v>
      </c>
      <c r="I790" s="148">
        <f t="shared" si="274"/>
        <v>0</v>
      </c>
      <c r="J790" s="148">
        <f t="shared" ca="1" si="264"/>
        <v>0</v>
      </c>
      <c r="K790" s="148">
        <f t="shared" ca="1" si="275"/>
        <v>0</v>
      </c>
      <c r="L790" s="148">
        <f t="shared" si="276"/>
        <v>0</v>
      </c>
      <c r="M790" s="148">
        <f t="shared" si="265"/>
        <v>0</v>
      </c>
      <c r="N790" s="148">
        <f t="shared" si="268"/>
        <v>0</v>
      </c>
      <c r="O790" s="148"/>
      <c r="P790" s="148"/>
      <c r="Q790" s="148">
        <f t="shared" si="277"/>
        <v>0</v>
      </c>
      <c r="R790" s="148">
        <f t="shared" si="278"/>
        <v>0</v>
      </c>
      <c r="S790" s="137" t="str">
        <f t="shared" si="266"/>
        <v>Y</v>
      </c>
      <c r="T790" s="275">
        <f t="shared" si="259"/>
        <v>0</v>
      </c>
      <c r="U790" s="275">
        <f t="shared" si="260"/>
        <v>0</v>
      </c>
      <c r="V790" s="275">
        <f t="shared" si="260"/>
        <v>0</v>
      </c>
      <c r="W790" s="275">
        <f t="shared" si="260"/>
        <v>0</v>
      </c>
      <c r="X790" s="275">
        <f t="shared" si="260"/>
        <v>0</v>
      </c>
      <c r="Y790" s="275">
        <f t="shared" si="260"/>
        <v>0</v>
      </c>
      <c r="Z790" s="275">
        <f t="shared" si="260"/>
        <v>0</v>
      </c>
      <c r="AA790" s="275">
        <f t="shared" si="260"/>
        <v>0</v>
      </c>
      <c r="AB790" s="275">
        <f t="shared" si="260"/>
        <v>0</v>
      </c>
      <c r="AC790" s="275">
        <f t="shared" si="260"/>
        <v>0</v>
      </c>
      <c r="AD790" s="275">
        <f t="shared" si="260"/>
        <v>0</v>
      </c>
      <c r="AE790" s="276">
        <f t="shared" si="269"/>
        <v>0</v>
      </c>
    </row>
    <row r="791" spans="1:31">
      <c r="A791" s="133">
        <f t="shared" si="270"/>
        <v>775</v>
      </c>
      <c r="B791" s="134">
        <f t="shared" si="271"/>
        <v>64</v>
      </c>
      <c r="C791" s="134">
        <f t="shared" si="272"/>
        <v>7</v>
      </c>
      <c r="D791" s="135">
        <f t="shared" ca="1" si="273"/>
        <v>69823</v>
      </c>
      <c r="E791" s="150">
        <f t="shared" si="261"/>
        <v>0</v>
      </c>
      <c r="F791" s="150" t="str">
        <f t="shared" si="262"/>
        <v>Y</v>
      </c>
      <c r="G791" s="136">
        <f t="shared" si="263"/>
        <v>0</v>
      </c>
      <c r="H791" s="148">
        <f t="shared" si="267"/>
        <v>0</v>
      </c>
      <c r="I791" s="148">
        <f t="shared" si="274"/>
        <v>0</v>
      </c>
      <c r="J791" s="148">
        <f t="shared" ca="1" si="264"/>
        <v>0</v>
      </c>
      <c r="K791" s="148">
        <f t="shared" ca="1" si="275"/>
        <v>0</v>
      </c>
      <c r="L791" s="148">
        <f t="shared" si="276"/>
        <v>0</v>
      </c>
      <c r="M791" s="148">
        <f t="shared" si="265"/>
        <v>0</v>
      </c>
      <c r="N791" s="148">
        <f t="shared" si="268"/>
        <v>0</v>
      </c>
      <c r="O791" s="148"/>
      <c r="P791" s="148"/>
      <c r="Q791" s="148">
        <f t="shared" si="277"/>
        <v>0</v>
      </c>
      <c r="R791" s="148">
        <f t="shared" si="278"/>
        <v>0</v>
      </c>
      <c r="S791" s="137" t="str">
        <f t="shared" si="266"/>
        <v>Y</v>
      </c>
      <c r="T791" s="275">
        <f t="shared" si="259"/>
        <v>0</v>
      </c>
      <c r="U791" s="275">
        <f t="shared" si="260"/>
        <v>0</v>
      </c>
      <c r="V791" s="275">
        <f t="shared" si="260"/>
        <v>0</v>
      </c>
      <c r="W791" s="275">
        <f t="shared" si="260"/>
        <v>0</v>
      </c>
      <c r="X791" s="275">
        <f t="shared" si="260"/>
        <v>0</v>
      </c>
      <c r="Y791" s="275">
        <f t="shared" si="260"/>
        <v>0</v>
      </c>
      <c r="Z791" s="275">
        <f t="shared" si="260"/>
        <v>0</v>
      </c>
      <c r="AA791" s="275">
        <f t="shared" si="260"/>
        <v>0</v>
      </c>
      <c r="AB791" s="275">
        <f t="shared" si="260"/>
        <v>0</v>
      </c>
      <c r="AC791" s="275">
        <f t="shared" si="260"/>
        <v>0</v>
      </c>
      <c r="AD791" s="275">
        <f t="shared" si="260"/>
        <v>0</v>
      </c>
      <c r="AE791" s="276">
        <f t="shared" si="269"/>
        <v>0</v>
      </c>
    </row>
    <row r="792" spans="1:31">
      <c r="A792" s="133">
        <f t="shared" si="270"/>
        <v>776</v>
      </c>
      <c r="B792" s="134">
        <f t="shared" si="271"/>
        <v>64</v>
      </c>
      <c r="C792" s="134">
        <f t="shared" si="272"/>
        <v>8</v>
      </c>
      <c r="D792" s="135">
        <f t="shared" ca="1" si="273"/>
        <v>69854</v>
      </c>
      <c r="E792" s="150">
        <f t="shared" si="261"/>
        <v>0</v>
      </c>
      <c r="F792" s="150" t="str">
        <f t="shared" si="262"/>
        <v>Y</v>
      </c>
      <c r="G792" s="136">
        <f t="shared" si="263"/>
        <v>0</v>
      </c>
      <c r="H792" s="148">
        <f t="shared" si="267"/>
        <v>0</v>
      </c>
      <c r="I792" s="148">
        <f t="shared" si="274"/>
        <v>0</v>
      </c>
      <c r="J792" s="148">
        <f t="shared" ca="1" si="264"/>
        <v>0</v>
      </c>
      <c r="K792" s="148">
        <f t="shared" ca="1" si="275"/>
        <v>0</v>
      </c>
      <c r="L792" s="148">
        <f t="shared" si="276"/>
        <v>0</v>
      </c>
      <c r="M792" s="148">
        <f t="shared" si="265"/>
        <v>0</v>
      </c>
      <c r="N792" s="148">
        <f t="shared" si="268"/>
        <v>0</v>
      </c>
      <c r="O792" s="148"/>
      <c r="P792" s="148"/>
      <c r="Q792" s="148">
        <f t="shared" si="277"/>
        <v>0</v>
      </c>
      <c r="R792" s="148">
        <f t="shared" si="278"/>
        <v>0</v>
      </c>
      <c r="S792" s="137" t="str">
        <f t="shared" si="266"/>
        <v>Y</v>
      </c>
      <c r="T792" s="275">
        <f t="shared" si="259"/>
        <v>0</v>
      </c>
      <c r="U792" s="275">
        <f t="shared" si="260"/>
        <v>0</v>
      </c>
      <c r="V792" s="275">
        <f t="shared" si="260"/>
        <v>0</v>
      </c>
      <c r="W792" s="275">
        <f t="shared" si="260"/>
        <v>0</v>
      </c>
      <c r="X792" s="275">
        <f t="shared" si="260"/>
        <v>0</v>
      </c>
      <c r="Y792" s="275">
        <f t="shared" si="260"/>
        <v>0</v>
      </c>
      <c r="Z792" s="275">
        <f t="shared" si="260"/>
        <v>0</v>
      </c>
      <c r="AA792" s="275">
        <f t="shared" si="260"/>
        <v>0</v>
      </c>
      <c r="AB792" s="275">
        <f t="shared" si="260"/>
        <v>0</v>
      </c>
      <c r="AC792" s="275">
        <f t="shared" si="260"/>
        <v>0</v>
      </c>
      <c r="AD792" s="275">
        <f t="shared" si="260"/>
        <v>0</v>
      </c>
      <c r="AE792" s="276">
        <f t="shared" si="269"/>
        <v>0</v>
      </c>
    </row>
    <row r="793" spans="1:31">
      <c r="A793" s="133">
        <f t="shared" si="270"/>
        <v>777</v>
      </c>
      <c r="B793" s="134">
        <f t="shared" si="271"/>
        <v>64</v>
      </c>
      <c r="C793" s="134">
        <f t="shared" si="272"/>
        <v>9</v>
      </c>
      <c r="D793" s="135">
        <f t="shared" ca="1" si="273"/>
        <v>69884</v>
      </c>
      <c r="E793" s="150">
        <f t="shared" si="261"/>
        <v>0</v>
      </c>
      <c r="F793" s="150" t="str">
        <f t="shared" si="262"/>
        <v>Y</v>
      </c>
      <c r="G793" s="136">
        <f t="shared" si="263"/>
        <v>0</v>
      </c>
      <c r="H793" s="148">
        <f t="shared" si="267"/>
        <v>0</v>
      </c>
      <c r="I793" s="148">
        <f t="shared" si="274"/>
        <v>0</v>
      </c>
      <c r="J793" s="148">
        <f t="shared" ca="1" si="264"/>
        <v>0</v>
      </c>
      <c r="K793" s="148">
        <f t="shared" ca="1" si="275"/>
        <v>0</v>
      </c>
      <c r="L793" s="148">
        <f t="shared" si="276"/>
        <v>0</v>
      </c>
      <c r="M793" s="148">
        <f t="shared" si="265"/>
        <v>0</v>
      </c>
      <c r="N793" s="148">
        <f t="shared" si="268"/>
        <v>0</v>
      </c>
      <c r="O793" s="148"/>
      <c r="P793" s="148"/>
      <c r="Q793" s="148">
        <f t="shared" si="277"/>
        <v>0</v>
      </c>
      <c r="R793" s="148">
        <f t="shared" si="278"/>
        <v>0</v>
      </c>
      <c r="S793" s="137" t="str">
        <f t="shared" si="266"/>
        <v>Y</v>
      </c>
      <c r="T793" s="275">
        <f t="shared" si="259"/>
        <v>0</v>
      </c>
      <c r="U793" s="275">
        <f t="shared" si="260"/>
        <v>0</v>
      </c>
      <c r="V793" s="275">
        <f t="shared" si="260"/>
        <v>0</v>
      </c>
      <c r="W793" s="275">
        <f t="shared" si="260"/>
        <v>0</v>
      </c>
      <c r="X793" s="275">
        <f t="shared" si="260"/>
        <v>0</v>
      </c>
      <c r="Y793" s="275">
        <f t="shared" si="260"/>
        <v>0</v>
      </c>
      <c r="Z793" s="275">
        <f t="shared" si="260"/>
        <v>0</v>
      </c>
      <c r="AA793" s="275">
        <f t="shared" si="260"/>
        <v>0</v>
      </c>
      <c r="AB793" s="275">
        <f t="shared" si="260"/>
        <v>0</v>
      </c>
      <c r="AC793" s="275">
        <f t="shared" si="260"/>
        <v>0</v>
      </c>
      <c r="AD793" s="275">
        <f t="shared" si="260"/>
        <v>0</v>
      </c>
      <c r="AE793" s="276">
        <f t="shared" si="269"/>
        <v>0</v>
      </c>
    </row>
    <row r="794" spans="1:31">
      <c r="A794" s="133">
        <f t="shared" si="270"/>
        <v>778</v>
      </c>
      <c r="B794" s="134">
        <f t="shared" si="271"/>
        <v>64</v>
      </c>
      <c r="C794" s="134">
        <f t="shared" si="272"/>
        <v>10</v>
      </c>
      <c r="D794" s="135">
        <f t="shared" ca="1" si="273"/>
        <v>69915</v>
      </c>
      <c r="E794" s="150">
        <f t="shared" si="261"/>
        <v>0</v>
      </c>
      <c r="F794" s="150" t="str">
        <f t="shared" si="262"/>
        <v>Y</v>
      </c>
      <c r="G794" s="136">
        <f t="shared" si="263"/>
        <v>0</v>
      </c>
      <c r="H794" s="148">
        <f t="shared" si="267"/>
        <v>0</v>
      </c>
      <c r="I794" s="148">
        <f t="shared" si="274"/>
        <v>0</v>
      </c>
      <c r="J794" s="148">
        <f t="shared" ca="1" si="264"/>
        <v>0</v>
      </c>
      <c r="K794" s="148">
        <f t="shared" ca="1" si="275"/>
        <v>0</v>
      </c>
      <c r="L794" s="148">
        <f t="shared" si="276"/>
        <v>0</v>
      </c>
      <c r="M794" s="148">
        <f t="shared" si="265"/>
        <v>0</v>
      </c>
      <c r="N794" s="148">
        <f t="shared" si="268"/>
        <v>0</v>
      </c>
      <c r="O794" s="148"/>
      <c r="P794" s="148"/>
      <c r="Q794" s="148">
        <f t="shared" si="277"/>
        <v>0</v>
      </c>
      <c r="R794" s="148">
        <f t="shared" si="278"/>
        <v>0</v>
      </c>
      <c r="S794" s="137" t="str">
        <f t="shared" si="266"/>
        <v>Y</v>
      </c>
      <c r="T794" s="275">
        <f t="shared" si="259"/>
        <v>0</v>
      </c>
      <c r="U794" s="275">
        <f t="shared" si="260"/>
        <v>0</v>
      </c>
      <c r="V794" s="275">
        <f t="shared" si="260"/>
        <v>0</v>
      </c>
      <c r="W794" s="275">
        <f t="shared" si="260"/>
        <v>0</v>
      </c>
      <c r="X794" s="275">
        <f t="shared" si="260"/>
        <v>0</v>
      </c>
      <c r="Y794" s="275">
        <f t="shared" si="260"/>
        <v>0</v>
      </c>
      <c r="Z794" s="275">
        <f t="shared" si="260"/>
        <v>0</v>
      </c>
      <c r="AA794" s="275">
        <f t="shared" si="260"/>
        <v>0</v>
      </c>
      <c r="AB794" s="275">
        <f t="shared" si="260"/>
        <v>0</v>
      </c>
      <c r="AC794" s="275">
        <f t="shared" si="260"/>
        <v>0</v>
      </c>
      <c r="AD794" s="275">
        <f t="shared" si="260"/>
        <v>0</v>
      </c>
      <c r="AE794" s="276">
        <f t="shared" si="269"/>
        <v>0</v>
      </c>
    </row>
    <row r="795" spans="1:31">
      <c r="A795" s="133">
        <f t="shared" si="270"/>
        <v>779</v>
      </c>
      <c r="B795" s="134">
        <f t="shared" si="271"/>
        <v>64</v>
      </c>
      <c r="C795" s="134">
        <f t="shared" si="272"/>
        <v>11</v>
      </c>
      <c r="D795" s="135">
        <f t="shared" ca="1" si="273"/>
        <v>69945</v>
      </c>
      <c r="E795" s="150">
        <f t="shared" si="261"/>
        <v>0</v>
      </c>
      <c r="F795" s="150" t="str">
        <f t="shared" si="262"/>
        <v>Y</v>
      </c>
      <c r="G795" s="136">
        <f t="shared" si="263"/>
        <v>0</v>
      </c>
      <c r="H795" s="148">
        <f t="shared" si="267"/>
        <v>0</v>
      </c>
      <c r="I795" s="148">
        <f t="shared" si="274"/>
        <v>0</v>
      </c>
      <c r="J795" s="148">
        <f t="shared" ca="1" si="264"/>
        <v>0</v>
      </c>
      <c r="K795" s="148">
        <f t="shared" ca="1" si="275"/>
        <v>0</v>
      </c>
      <c r="L795" s="148">
        <f t="shared" si="276"/>
        <v>0</v>
      </c>
      <c r="M795" s="148">
        <f t="shared" si="265"/>
        <v>0</v>
      </c>
      <c r="N795" s="148">
        <f t="shared" si="268"/>
        <v>0</v>
      </c>
      <c r="O795" s="148"/>
      <c r="P795" s="148"/>
      <c r="Q795" s="148">
        <f t="shared" si="277"/>
        <v>0</v>
      </c>
      <c r="R795" s="148">
        <f t="shared" si="278"/>
        <v>0</v>
      </c>
      <c r="S795" s="137" t="str">
        <f t="shared" si="266"/>
        <v>Y</v>
      </c>
      <c r="T795" s="275">
        <f t="shared" si="259"/>
        <v>0</v>
      </c>
      <c r="U795" s="275">
        <f t="shared" si="260"/>
        <v>0</v>
      </c>
      <c r="V795" s="275">
        <f t="shared" si="260"/>
        <v>0</v>
      </c>
      <c r="W795" s="275">
        <f t="shared" si="260"/>
        <v>0</v>
      </c>
      <c r="X795" s="275">
        <f t="shared" si="260"/>
        <v>0</v>
      </c>
      <c r="Y795" s="275">
        <f t="shared" si="260"/>
        <v>0</v>
      </c>
      <c r="Z795" s="275">
        <f t="shared" si="260"/>
        <v>0</v>
      </c>
      <c r="AA795" s="275">
        <f t="shared" si="260"/>
        <v>0</v>
      </c>
      <c r="AB795" s="275">
        <f t="shared" si="260"/>
        <v>0</v>
      </c>
      <c r="AC795" s="275">
        <f t="shared" si="260"/>
        <v>0</v>
      </c>
      <c r="AD795" s="275">
        <f t="shared" si="260"/>
        <v>0</v>
      </c>
      <c r="AE795" s="276">
        <f t="shared" si="269"/>
        <v>0</v>
      </c>
    </row>
    <row r="796" spans="1:31">
      <c r="A796" s="133">
        <f t="shared" si="270"/>
        <v>780</v>
      </c>
      <c r="B796" s="134">
        <f t="shared" si="271"/>
        <v>64</v>
      </c>
      <c r="C796" s="134">
        <f t="shared" si="272"/>
        <v>12</v>
      </c>
      <c r="D796" s="135">
        <f t="shared" ca="1" si="273"/>
        <v>69976</v>
      </c>
      <c r="E796" s="150">
        <f t="shared" si="261"/>
        <v>0</v>
      </c>
      <c r="F796" s="150" t="str">
        <f t="shared" si="262"/>
        <v>Y</v>
      </c>
      <c r="G796" s="136">
        <f t="shared" si="263"/>
        <v>0</v>
      </c>
      <c r="H796" s="148">
        <f t="shared" si="267"/>
        <v>0</v>
      </c>
      <c r="I796" s="148">
        <f t="shared" si="274"/>
        <v>0</v>
      </c>
      <c r="J796" s="148">
        <f t="shared" ca="1" si="264"/>
        <v>0</v>
      </c>
      <c r="K796" s="148">
        <f t="shared" ca="1" si="275"/>
        <v>0</v>
      </c>
      <c r="L796" s="148">
        <f t="shared" si="276"/>
        <v>0</v>
      </c>
      <c r="M796" s="148">
        <f t="shared" si="265"/>
        <v>0</v>
      </c>
      <c r="N796" s="148">
        <f t="shared" si="268"/>
        <v>0</v>
      </c>
      <c r="O796" s="148"/>
      <c r="P796" s="148"/>
      <c r="Q796" s="148">
        <f t="shared" si="277"/>
        <v>0</v>
      </c>
      <c r="R796" s="148">
        <f t="shared" si="278"/>
        <v>0</v>
      </c>
      <c r="S796" s="137" t="str">
        <f t="shared" si="266"/>
        <v>Y</v>
      </c>
      <c r="T796" s="275">
        <f t="shared" si="259"/>
        <v>0</v>
      </c>
      <c r="U796" s="275">
        <f t="shared" si="260"/>
        <v>0</v>
      </c>
      <c r="V796" s="275">
        <f t="shared" si="260"/>
        <v>0</v>
      </c>
      <c r="W796" s="275">
        <f t="shared" si="260"/>
        <v>0</v>
      </c>
      <c r="X796" s="275">
        <f t="shared" si="260"/>
        <v>0</v>
      </c>
      <c r="Y796" s="275">
        <f t="shared" si="260"/>
        <v>0</v>
      </c>
      <c r="Z796" s="275">
        <f t="shared" si="260"/>
        <v>0</v>
      </c>
      <c r="AA796" s="275">
        <f t="shared" si="260"/>
        <v>0</v>
      </c>
      <c r="AB796" s="275">
        <f t="shared" si="260"/>
        <v>0</v>
      </c>
      <c r="AC796" s="275">
        <f t="shared" si="260"/>
        <v>0</v>
      </c>
      <c r="AD796" s="275">
        <f t="shared" si="260"/>
        <v>0</v>
      </c>
      <c r="AE796" s="276">
        <f t="shared" si="269"/>
        <v>0</v>
      </c>
    </row>
    <row r="797" spans="1:31">
      <c r="A797" s="133">
        <f t="shared" si="270"/>
        <v>781</v>
      </c>
      <c r="B797" s="134">
        <f t="shared" si="271"/>
        <v>65</v>
      </c>
      <c r="C797" s="134">
        <f t="shared" si="272"/>
        <v>1</v>
      </c>
      <c r="D797" s="135">
        <f t="shared" ca="1" si="273"/>
        <v>70007</v>
      </c>
      <c r="E797" s="150">
        <f t="shared" si="261"/>
        <v>0</v>
      </c>
      <c r="F797" s="150" t="str">
        <f t="shared" si="262"/>
        <v>Y</v>
      </c>
      <c r="G797" s="136">
        <f t="shared" si="263"/>
        <v>0</v>
      </c>
      <c r="H797" s="148">
        <f t="shared" si="267"/>
        <v>0</v>
      </c>
      <c r="I797" s="148">
        <f t="shared" si="274"/>
        <v>0</v>
      </c>
      <c r="J797" s="148">
        <f t="shared" ca="1" si="264"/>
        <v>0</v>
      </c>
      <c r="K797" s="148">
        <f t="shared" ca="1" si="275"/>
        <v>0</v>
      </c>
      <c r="L797" s="148">
        <f t="shared" si="276"/>
        <v>0</v>
      </c>
      <c r="M797" s="148">
        <f t="shared" si="265"/>
        <v>0</v>
      </c>
      <c r="N797" s="148">
        <f t="shared" si="268"/>
        <v>0</v>
      </c>
      <c r="O797" s="148"/>
      <c r="P797" s="148"/>
      <c r="Q797" s="148">
        <f t="shared" si="277"/>
        <v>0</v>
      </c>
      <c r="R797" s="148">
        <f t="shared" si="278"/>
        <v>0</v>
      </c>
      <c r="S797" s="137" t="str">
        <f t="shared" si="266"/>
        <v>Y</v>
      </c>
      <c r="T797" s="275">
        <f t="shared" si="259"/>
        <v>0</v>
      </c>
      <c r="U797" s="275">
        <f t="shared" si="260"/>
        <v>0</v>
      </c>
      <c r="V797" s="275">
        <f t="shared" si="260"/>
        <v>0</v>
      </c>
      <c r="W797" s="275">
        <f t="shared" si="260"/>
        <v>0</v>
      </c>
      <c r="X797" s="275">
        <f t="shared" si="260"/>
        <v>0</v>
      </c>
      <c r="Y797" s="275">
        <f t="shared" si="260"/>
        <v>0</v>
      </c>
      <c r="Z797" s="275">
        <f t="shared" si="260"/>
        <v>0</v>
      </c>
      <c r="AA797" s="275">
        <f t="shared" si="260"/>
        <v>0</v>
      </c>
      <c r="AB797" s="275">
        <f t="shared" si="260"/>
        <v>0</v>
      </c>
      <c r="AC797" s="275">
        <f t="shared" si="260"/>
        <v>0</v>
      </c>
      <c r="AD797" s="275">
        <f t="shared" si="260"/>
        <v>0</v>
      </c>
      <c r="AE797" s="276">
        <f t="shared" si="269"/>
        <v>0</v>
      </c>
    </row>
    <row r="798" spans="1:31">
      <c r="A798" s="133">
        <f t="shared" si="270"/>
        <v>782</v>
      </c>
      <c r="B798" s="134">
        <f t="shared" si="271"/>
        <v>65</v>
      </c>
      <c r="C798" s="134">
        <f t="shared" si="272"/>
        <v>2</v>
      </c>
      <c r="D798" s="135">
        <f t="shared" ca="1" si="273"/>
        <v>70037</v>
      </c>
      <c r="E798" s="150">
        <f t="shared" si="261"/>
        <v>0</v>
      </c>
      <c r="F798" s="150" t="str">
        <f t="shared" si="262"/>
        <v>Y</v>
      </c>
      <c r="G798" s="136">
        <f t="shared" si="263"/>
        <v>0</v>
      </c>
      <c r="H798" s="148">
        <f t="shared" si="267"/>
        <v>0</v>
      </c>
      <c r="I798" s="148">
        <f t="shared" si="274"/>
        <v>0</v>
      </c>
      <c r="J798" s="148">
        <f t="shared" ca="1" si="264"/>
        <v>0</v>
      </c>
      <c r="K798" s="148">
        <f t="shared" ca="1" si="275"/>
        <v>0</v>
      </c>
      <c r="L798" s="148">
        <f t="shared" si="276"/>
        <v>0</v>
      </c>
      <c r="M798" s="148">
        <f t="shared" si="265"/>
        <v>0</v>
      </c>
      <c r="N798" s="148">
        <f t="shared" si="268"/>
        <v>0</v>
      </c>
      <c r="O798" s="148"/>
      <c r="P798" s="148"/>
      <c r="Q798" s="148">
        <f t="shared" si="277"/>
        <v>0</v>
      </c>
      <c r="R798" s="148">
        <f t="shared" si="278"/>
        <v>0</v>
      </c>
      <c r="S798" s="137" t="str">
        <f t="shared" si="266"/>
        <v>Y</v>
      </c>
      <c r="T798" s="275">
        <f t="shared" si="259"/>
        <v>0</v>
      </c>
      <c r="U798" s="275">
        <f t="shared" si="260"/>
        <v>0</v>
      </c>
      <c r="V798" s="275">
        <f t="shared" si="260"/>
        <v>0</v>
      </c>
      <c r="W798" s="275">
        <f t="shared" si="260"/>
        <v>0</v>
      </c>
      <c r="X798" s="275">
        <f t="shared" si="260"/>
        <v>0</v>
      </c>
      <c r="Y798" s="275">
        <f t="shared" si="260"/>
        <v>0</v>
      </c>
      <c r="Z798" s="275">
        <f t="shared" si="260"/>
        <v>0</v>
      </c>
      <c r="AA798" s="275">
        <f t="shared" si="260"/>
        <v>0</v>
      </c>
      <c r="AB798" s="275">
        <f t="shared" si="260"/>
        <v>0</v>
      </c>
      <c r="AC798" s="275">
        <f t="shared" si="260"/>
        <v>0</v>
      </c>
      <c r="AD798" s="275">
        <f t="shared" si="260"/>
        <v>0</v>
      </c>
      <c r="AE798" s="276">
        <f t="shared" si="269"/>
        <v>0</v>
      </c>
    </row>
    <row r="799" spans="1:31">
      <c r="A799" s="133">
        <f t="shared" si="270"/>
        <v>783</v>
      </c>
      <c r="B799" s="134">
        <f t="shared" si="271"/>
        <v>65</v>
      </c>
      <c r="C799" s="134">
        <f t="shared" si="272"/>
        <v>3</v>
      </c>
      <c r="D799" s="135">
        <f t="shared" ca="1" si="273"/>
        <v>70068</v>
      </c>
      <c r="E799" s="150">
        <f t="shared" si="261"/>
        <v>0</v>
      </c>
      <c r="F799" s="150" t="str">
        <f t="shared" si="262"/>
        <v>Y</v>
      </c>
      <c r="G799" s="136">
        <f t="shared" si="263"/>
        <v>0</v>
      </c>
      <c r="H799" s="148">
        <f t="shared" si="267"/>
        <v>0</v>
      </c>
      <c r="I799" s="148">
        <f t="shared" si="274"/>
        <v>0</v>
      </c>
      <c r="J799" s="148">
        <f t="shared" ca="1" si="264"/>
        <v>0</v>
      </c>
      <c r="K799" s="148">
        <f t="shared" ca="1" si="275"/>
        <v>0</v>
      </c>
      <c r="L799" s="148">
        <f t="shared" si="276"/>
        <v>0</v>
      </c>
      <c r="M799" s="148">
        <f t="shared" si="265"/>
        <v>0</v>
      </c>
      <c r="N799" s="148">
        <f t="shared" si="268"/>
        <v>0</v>
      </c>
      <c r="O799" s="148"/>
      <c r="P799" s="148"/>
      <c r="Q799" s="148">
        <f t="shared" si="277"/>
        <v>0</v>
      </c>
      <c r="R799" s="148">
        <f t="shared" si="278"/>
        <v>0</v>
      </c>
      <c r="S799" s="137" t="str">
        <f t="shared" si="266"/>
        <v>Y</v>
      </c>
      <c r="T799" s="275">
        <f t="shared" si="259"/>
        <v>0</v>
      </c>
      <c r="U799" s="275">
        <f t="shared" si="260"/>
        <v>0</v>
      </c>
      <c r="V799" s="275">
        <f t="shared" si="260"/>
        <v>0</v>
      </c>
      <c r="W799" s="275">
        <f t="shared" si="260"/>
        <v>0</v>
      </c>
      <c r="X799" s="275">
        <f t="shared" si="260"/>
        <v>0</v>
      </c>
      <c r="Y799" s="275">
        <f t="shared" si="260"/>
        <v>0</v>
      </c>
      <c r="Z799" s="275">
        <f t="shared" si="260"/>
        <v>0</v>
      </c>
      <c r="AA799" s="275">
        <f t="shared" si="260"/>
        <v>0</v>
      </c>
      <c r="AB799" s="275">
        <f t="shared" si="260"/>
        <v>0</v>
      </c>
      <c r="AC799" s="275">
        <f t="shared" si="260"/>
        <v>0</v>
      </c>
      <c r="AD799" s="275">
        <f t="shared" si="260"/>
        <v>0</v>
      </c>
      <c r="AE799" s="276">
        <f t="shared" si="269"/>
        <v>0</v>
      </c>
    </row>
    <row r="800" spans="1:31">
      <c r="A800" s="133">
        <f t="shared" si="270"/>
        <v>784</v>
      </c>
      <c r="B800" s="134">
        <f t="shared" si="271"/>
        <v>65</v>
      </c>
      <c r="C800" s="134">
        <f t="shared" si="272"/>
        <v>4</v>
      </c>
      <c r="D800" s="135">
        <f t="shared" ca="1" si="273"/>
        <v>70098</v>
      </c>
      <c r="E800" s="150">
        <f t="shared" si="261"/>
        <v>0</v>
      </c>
      <c r="F800" s="150" t="str">
        <f t="shared" si="262"/>
        <v>Y</v>
      </c>
      <c r="G800" s="136">
        <f t="shared" si="263"/>
        <v>0</v>
      </c>
      <c r="H800" s="148">
        <f t="shared" si="267"/>
        <v>0</v>
      </c>
      <c r="I800" s="148">
        <f t="shared" si="274"/>
        <v>0</v>
      </c>
      <c r="J800" s="148">
        <f t="shared" ca="1" si="264"/>
        <v>0</v>
      </c>
      <c r="K800" s="148">
        <f t="shared" ca="1" si="275"/>
        <v>0</v>
      </c>
      <c r="L800" s="148">
        <f t="shared" si="276"/>
        <v>0</v>
      </c>
      <c r="M800" s="148">
        <f t="shared" si="265"/>
        <v>0</v>
      </c>
      <c r="N800" s="148">
        <f t="shared" si="268"/>
        <v>0</v>
      </c>
      <c r="O800" s="148"/>
      <c r="P800" s="148"/>
      <c r="Q800" s="148">
        <f t="shared" si="277"/>
        <v>0</v>
      </c>
      <c r="R800" s="148">
        <f t="shared" si="278"/>
        <v>0</v>
      </c>
      <c r="S800" s="137" t="str">
        <f t="shared" si="266"/>
        <v>Y</v>
      </c>
      <c r="T800" s="275">
        <f t="shared" si="259"/>
        <v>0</v>
      </c>
      <c r="U800" s="275">
        <f t="shared" si="260"/>
        <v>0</v>
      </c>
      <c r="V800" s="275">
        <f t="shared" si="260"/>
        <v>0</v>
      </c>
      <c r="W800" s="275">
        <f t="shared" si="260"/>
        <v>0</v>
      </c>
      <c r="X800" s="275">
        <f t="shared" si="260"/>
        <v>0</v>
      </c>
      <c r="Y800" s="275">
        <f t="shared" si="260"/>
        <v>0</v>
      </c>
      <c r="Z800" s="275">
        <f t="shared" si="260"/>
        <v>0</v>
      </c>
      <c r="AA800" s="275">
        <f t="shared" si="260"/>
        <v>0</v>
      </c>
      <c r="AB800" s="275">
        <f t="shared" si="260"/>
        <v>0</v>
      </c>
      <c r="AC800" s="275">
        <f t="shared" si="260"/>
        <v>0</v>
      </c>
      <c r="AD800" s="275">
        <f t="shared" si="260"/>
        <v>0</v>
      </c>
      <c r="AE800" s="276">
        <f t="shared" si="269"/>
        <v>0</v>
      </c>
    </row>
    <row r="801" spans="1:31">
      <c r="A801" s="133">
        <f t="shared" si="270"/>
        <v>785</v>
      </c>
      <c r="B801" s="134">
        <f t="shared" si="271"/>
        <v>65</v>
      </c>
      <c r="C801" s="134">
        <f t="shared" si="272"/>
        <v>5</v>
      </c>
      <c r="D801" s="135">
        <f t="shared" ca="1" si="273"/>
        <v>70129</v>
      </c>
      <c r="E801" s="150">
        <f t="shared" si="261"/>
        <v>0</v>
      </c>
      <c r="F801" s="150" t="str">
        <f t="shared" si="262"/>
        <v>Y</v>
      </c>
      <c r="G801" s="136">
        <f t="shared" si="263"/>
        <v>0</v>
      </c>
      <c r="H801" s="148">
        <f t="shared" si="267"/>
        <v>0</v>
      </c>
      <c r="I801" s="148">
        <f t="shared" si="274"/>
        <v>0</v>
      </c>
      <c r="J801" s="148">
        <f t="shared" ca="1" si="264"/>
        <v>0</v>
      </c>
      <c r="K801" s="148">
        <f t="shared" ca="1" si="275"/>
        <v>0</v>
      </c>
      <c r="L801" s="148">
        <f t="shared" si="276"/>
        <v>0</v>
      </c>
      <c r="M801" s="148">
        <f t="shared" si="265"/>
        <v>0</v>
      </c>
      <c r="N801" s="148">
        <f t="shared" si="268"/>
        <v>0</v>
      </c>
      <c r="O801" s="148"/>
      <c r="P801" s="148"/>
      <c r="Q801" s="148">
        <f t="shared" si="277"/>
        <v>0</v>
      </c>
      <c r="R801" s="148">
        <f t="shared" si="278"/>
        <v>0</v>
      </c>
      <c r="S801" s="137" t="str">
        <f t="shared" si="266"/>
        <v>Y</v>
      </c>
      <c r="T801" s="275">
        <f t="shared" si="259"/>
        <v>0</v>
      </c>
      <c r="U801" s="275">
        <f t="shared" si="260"/>
        <v>0</v>
      </c>
      <c r="V801" s="275">
        <f t="shared" si="260"/>
        <v>0</v>
      </c>
      <c r="W801" s="275">
        <f t="shared" si="260"/>
        <v>0</v>
      </c>
      <c r="X801" s="275">
        <f t="shared" si="260"/>
        <v>0</v>
      </c>
      <c r="Y801" s="275">
        <f t="shared" si="260"/>
        <v>0</v>
      </c>
      <c r="Z801" s="275">
        <f t="shared" si="260"/>
        <v>0</v>
      </c>
      <c r="AA801" s="275">
        <f t="shared" si="260"/>
        <v>0</v>
      </c>
      <c r="AB801" s="275">
        <f t="shared" si="260"/>
        <v>0</v>
      </c>
      <c r="AC801" s="275">
        <f t="shared" si="260"/>
        <v>0</v>
      </c>
      <c r="AD801" s="275">
        <f t="shared" si="260"/>
        <v>0</v>
      </c>
      <c r="AE801" s="276">
        <f t="shared" si="269"/>
        <v>0</v>
      </c>
    </row>
    <row r="802" spans="1:31">
      <c r="A802" s="133">
        <f t="shared" si="270"/>
        <v>786</v>
      </c>
      <c r="B802" s="134">
        <f t="shared" si="271"/>
        <v>65</v>
      </c>
      <c r="C802" s="134">
        <f t="shared" si="272"/>
        <v>6</v>
      </c>
      <c r="D802" s="135">
        <f t="shared" ca="1" si="273"/>
        <v>70160</v>
      </c>
      <c r="E802" s="150">
        <f t="shared" si="261"/>
        <v>0</v>
      </c>
      <c r="F802" s="150" t="str">
        <f t="shared" si="262"/>
        <v>Y</v>
      </c>
      <c r="G802" s="136">
        <f t="shared" si="263"/>
        <v>0</v>
      </c>
      <c r="H802" s="148">
        <f t="shared" si="267"/>
        <v>0</v>
      </c>
      <c r="I802" s="148">
        <f t="shared" si="274"/>
        <v>0</v>
      </c>
      <c r="J802" s="148">
        <f t="shared" ca="1" si="264"/>
        <v>0</v>
      </c>
      <c r="K802" s="148">
        <f t="shared" ca="1" si="275"/>
        <v>0</v>
      </c>
      <c r="L802" s="148">
        <f t="shared" si="276"/>
        <v>0</v>
      </c>
      <c r="M802" s="148">
        <f t="shared" si="265"/>
        <v>0</v>
      </c>
      <c r="N802" s="148">
        <f t="shared" si="268"/>
        <v>0</v>
      </c>
      <c r="O802" s="148"/>
      <c r="P802" s="148"/>
      <c r="Q802" s="148">
        <f t="shared" si="277"/>
        <v>0</v>
      </c>
      <c r="R802" s="148">
        <f t="shared" si="278"/>
        <v>0</v>
      </c>
      <c r="S802" s="137" t="str">
        <f t="shared" si="266"/>
        <v>Y</v>
      </c>
      <c r="T802" s="275">
        <f t="shared" si="259"/>
        <v>0</v>
      </c>
      <c r="U802" s="275">
        <f t="shared" si="260"/>
        <v>0</v>
      </c>
      <c r="V802" s="275">
        <f t="shared" si="260"/>
        <v>0</v>
      </c>
      <c r="W802" s="275">
        <f t="shared" si="260"/>
        <v>0</v>
      </c>
      <c r="X802" s="275">
        <f t="shared" si="260"/>
        <v>0</v>
      </c>
      <c r="Y802" s="275">
        <f t="shared" si="260"/>
        <v>0</v>
      </c>
      <c r="Z802" s="275">
        <f t="shared" si="260"/>
        <v>0</v>
      </c>
      <c r="AA802" s="275">
        <f t="shared" si="260"/>
        <v>0</v>
      </c>
      <c r="AB802" s="275">
        <f t="shared" si="260"/>
        <v>0</v>
      </c>
      <c r="AC802" s="275">
        <f t="shared" si="260"/>
        <v>0</v>
      </c>
      <c r="AD802" s="275">
        <f t="shared" si="260"/>
        <v>0</v>
      </c>
      <c r="AE802" s="276">
        <f t="shared" si="269"/>
        <v>0</v>
      </c>
    </row>
    <row r="803" spans="1:31">
      <c r="A803" s="133">
        <f t="shared" si="270"/>
        <v>787</v>
      </c>
      <c r="B803" s="134">
        <f t="shared" si="271"/>
        <v>65</v>
      </c>
      <c r="C803" s="134">
        <f t="shared" si="272"/>
        <v>7</v>
      </c>
      <c r="D803" s="135">
        <f t="shared" ca="1" si="273"/>
        <v>70189</v>
      </c>
      <c r="E803" s="150">
        <f t="shared" si="261"/>
        <v>0</v>
      </c>
      <c r="F803" s="150" t="str">
        <f t="shared" si="262"/>
        <v>Y</v>
      </c>
      <c r="G803" s="136">
        <f t="shared" si="263"/>
        <v>0</v>
      </c>
      <c r="H803" s="148">
        <f t="shared" si="267"/>
        <v>0</v>
      </c>
      <c r="I803" s="148">
        <f t="shared" si="274"/>
        <v>0</v>
      </c>
      <c r="J803" s="148">
        <f t="shared" ca="1" si="264"/>
        <v>0</v>
      </c>
      <c r="K803" s="148">
        <f t="shared" ca="1" si="275"/>
        <v>0</v>
      </c>
      <c r="L803" s="148">
        <f t="shared" si="276"/>
        <v>0</v>
      </c>
      <c r="M803" s="148">
        <f t="shared" si="265"/>
        <v>0</v>
      </c>
      <c r="N803" s="148">
        <f t="shared" si="268"/>
        <v>0</v>
      </c>
      <c r="O803" s="148"/>
      <c r="P803" s="148"/>
      <c r="Q803" s="148">
        <f t="shared" si="277"/>
        <v>0</v>
      </c>
      <c r="R803" s="148">
        <f t="shared" si="278"/>
        <v>0</v>
      </c>
      <c r="S803" s="137" t="str">
        <f t="shared" si="266"/>
        <v>Y</v>
      </c>
      <c r="T803" s="275">
        <f t="shared" si="259"/>
        <v>0</v>
      </c>
      <c r="U803" s="275">
        <f t="shared" si="260"/>
        <v>0</v>
      </c>
      <c r="V803" s="275">
        <f t="shared" si="260"/>
        <v>0</v>
      </c>
      <c r="W803" s="275">
        <f t="shared" si="260"/>
        <v>0</v>
      </c>
      <c r="X803" s="275">
        <f t="shared" si="260"/>
        <v>0</v>
      </c>
      <c r="Y803" s="275">
        <f t="shared" si="260"/>
        <v>0</v>
      </c>
      <c r="Z803" s="275">
        <f t="shared" si="260"/>
        <v>0</v>
      </c>
      <c r="AA803" s="275">
        <f t="shared" si="260"/>
        <v>0</v>
      </c>
      <c r="AB803" s="275">
        <f t="shared" si="260"/>
        <v>0</v>
      </c>
      <c r="AC803" s="275">
        <f t="shared" si="260"/>
        <v>0</v>
      </c>
      <c r="AD803" s="275">
        <f t="shared" si="260"/>
        <v>0</v>
      </c>
      <c r="AE803" s="276">
        <f t="shared" si="269"/>
        <v>0</v>
      </c>
    </row>
    <row r="804" spans="1:31">
      <c r="A804" s="133">
        <f t="shared" si="270"/>
        <v>788</v>
      </c>
      <c r="B804" s="134">
        <f t="shared" si="271"/>
        <v>65</v>
      </c>
      <c r="C804" s="134">
        <f t="shared" si="272"/>
        <v>8</v>
      </c>
      <c r="D804" s="135">
        <f t="shared" ca="1" si="273"/>
        <v>70220</v>
      </c>
      <c r="E804" s="150">
        <f t="shared" si="261"/>
        <v>0</v>
      </c>
      <c r="F804" s="150" t="str">
        <f t="shared" si="262"/>
        <v>Y</v>
      </c>
      <c r="G804" s="136">
        <f t="shared" si="263"/>
        <v>0</v>
      </c>
      <c r="H804" s="148">
        <f t="shared" si="267"/>
        <v>0</v>
      </c>
      <c r="I804" s="148">
        <f t="shared" si="274"/>
        <v>0</v>
      </c>
      <c r="J804" s="148">
        <f t="shared" ca="1" si="264"/>
        <v>0</v>
      </c>
      <c r="K804" s="148">
        <f t="shared" ca="1" si="275"/>
        <v>0</v>
      </c>
      <c r="L804" s="148">
        <f t="shared" si="276"/>
        <v>0</v>
      </c>
      <c r="M804" s="148">
        <f t="shared" si="265"/>
        <v>0</v>
      </c>
      <c r="N804" s="148">
        <f t="shared" si="268"/>
        <v>0</v>
      </c>
      <c r="O804" s="148"/>
      <c r="P804" s="148"/>
      <c r="Q804" s="148">
        <f t="shared" si="277"/>
        <v>0</v>
      </c>
      <c r="R804" s="148">
        <f t="shared" si="278"/>
        <v>0</v>
      </c>
      <c r="S804" s="137" t="str">
        <f t="shared" si="266"/>
        <v>Y</v>
      </c>
      <c r="T804" s="275">
        <f t="shared" si="259"/>
        <v>0</v>
      </c>
      <c r="U804" s="275">
        <f t="shared" si="260"/>
        <v>0</v>
      </c>
      <c r="V804" s="275">
        <f t="shared" si="260"/>
        <v>0</v>
      </c>
      <c r="W804" s="275">
        <f t="shared" si="260"/>
        <v>0</v>
      </c>
      <c r="X804" s="275">
        <f t="shared" si="260"/>
        <v>0</v>
      </c>
      <c r="Y804" s="275">
        <f t="shared" si="260"/>
        <v>0</v>
      </c>
      <c r="Z804" s="275">
        <f t="shared" si="260"/>
        <v>0</v>
      </c>
      <c r="AA804" s="275">
        <f t="shared" si="260"/>
        <v>0</v>
      </c>
      <c r="AB804" s="275">
        <f t="shared" si="260"/>
        <v>0</v>
      </c>
      <c r="AC804" s="275">
        <f t="shared" si="260"/>
        <v>0</v>
      </c>
      <c r="AD804" s="275">
        <f t="shared" si="260"/>
        <v>0</v>
      </c>
      <c r="AE804" s="276">
        <f t="shared" si="269"/>
        <v>0</v>
      </c>
    </row>
    <row r="805" spans="1:31">
      <c r="A805" s="133">
        <f t="shared" si="270"/>
        <v>789</v>
      </c>
      <c r="B805" s="134">
        <f t="shared" si="271"/>
        <v>65</v>
      </c>
      <c r="C805" s="134">
        <f t="shared" si="272"/>
        <v>9</v>
      </c>
      <c r="D805" s="135">
        <f t="shared" ca="1" si="273"/>
        <v>70250</v>
      </c>
      <c r="E805" s="150">
        <f t="shared" si="261"/>
        <v>0</v>
      </c>
      <c r="F805" s="150" t="str">
        <f t="shared" si="262"/>
        <v>Y</v>
      </c>
      <c r="G805" s="136">
        <f t="shared" si="263"/>
        <v>0</v>
      </c>
      <c r="H805" s="148">
        <f t="shared" si="267"/>
        <v>0</v>
      </c>
      <c r="I805" s="148">
        <f t="shared" si="274"/>
        <v>0</v>
      </c>
      <c r="J805" s="148">
        <f t="shared" ca="1" si="264"/>
        <v>0</v>
      </c>
      <c r="K805" s="148">
        <f t="shared" ca="1" si="275"/>
        <v>0</v>
      </c>
      <c r="L805" s="148">
        <f t="shared" si="276"/>
        <v>0</v>
      </c>
      <c r="M805" s="148">
        <f t="shared" si="265"/>
        <v>0</v>
      </c>
      <c r="N805" s="148">
        <f t="shared" si="268"/>
        <v>0</v>
      </c>
      <c r="O805" s="148"/>
      <c r="P805" s="148"/>
      <c r="Q805" s="148">
        <f t="shared" si="277"/>
        <v>0</v>
      </c>
      <c r="R805" s="148">
        <f t="shared" si="278"/>
        <v>0</v>
      </c>
      <c r="S805" s="137" t="str">
        <f t="shared" si="266"/>
        <v>Y</v>
      </c>
      <c r="T805" s="275">
        <f t="shared" si="259"/>
        <v>0</v>
      </c>
      <c r="U805" s="275">
        <f t="shared" si="260"/>
        <v>0</v>
      </c>
      <c r="V805" s="275">
        <f t="shared" si="260"/>
        <v>0</v>
      </c>
      <c r="W805" s="275">
        <f t="shared" si="260"/>
        <v>0</v>
      </c>
      <c r="X805" s="275">
        <f t="shared" si="260"/>
        <v>0</v>
      </c>
      <c r="Y805" s="275">
        <f t="shared" si="260"/>
        <v>0</v>
      </c>
      <c r="Z805" s="275">
        <f t="shared" si="260"/>
        <v>0</v>
      </c>
      <c r="AA805" s="275">
        <f t="shared" si="260"/>
        <v>0</v>
      </c>
      <c r="AB805" s="275">
        <f t="shared" si="260"/>
        <v>0</v>
      </c>
      <c r="AC805" s="275">
        <f t="shared" si="260"/>
        <v>0</v>
      </c>
      <c r="AD805" s="275">
        <f t="shared" si="260"/>
        <v>0</v>
      </c>
      <c r="AE805" s="276">
        <f t="shared" si="269"/>
        <v>0</v>
      </c>
    </row>
    <row r="806" spans="1:31">
      <c r="A806" s="133">
        <f t="shared" si="270"/>
        <v>790</v>
      </c>
      <c r="B806" s="134">
        <f t="shared" si="271"/>
        <v>65</v>
      </c>
      <c r="C806" s="134">
        <f t="shared" si="272"/>
        <v>10</v>
      </c>
      <c r="D806" s="135">
        <f t="shared" ca="1" si="273"/>
        <v>70281</v>
      </c>
      <c r="E806" s="150">
        <f t="shared" si="261"/>
        <v>0</v>
      </c>
      <c r="F806" s="150" t="str">
        <f t="shared" si="262"/>
        <v>Y</v>
      </c>
      <c r="G806" s="136">
        <f t="shared" si="263"/>
        <v>0</v>
      </c>
      <c r="H806" s="148">
        <f t="shared" si="267"/>
        <v>0</v>
      </c>
      <c r="I806" s="148">
        <f t="shared" si="274"/>
        <v>0</v>
      </c>
      <c r="J806" s="148">
        <f t="shared" ca="1" si="264"/>
        <v>0</v>
      </c>
      <c r="K806" s="148">
        <f t="shared" ca="1" si="275"/>
        <v>0</v>
      </c>
      <c r="L806" s="148">
        <f t="shared" si="276"/>
        <v>0</v>
      </c>
      <c r="M806" s="148">
        <f t="shared" si="265"/>
        <v>0</v>
      </c>
      <c r="N806" s="148">
        <f t="shared" si="268"/>
        <v>0</v>
      </c>
      <c r="O806" s="148"/>
      <c r="P806" s="148"/>
      <c r="Q806" s="148">
        <f t="shared" si="277"/>
        <v>0</v>
      </c>
      <c r="R806" s="148">
        <f t="shared" si="278"/>
        <v>0</v>
      </c>
      <c r="S806" s="137" t="str">
        <f t="shared" si="266"/>
        <v>Y</v>
      </c>
      <c r="T806" s="275">
        <f t="shared" si="259"/>
        <v>0</v>
      </c>
      <c r="U806" s="275">
        <f t="shared" si="260"/>
        <v>0</v>
      </c>
      <c r="V806" s="275">
        <f t="shared" si="260"/>
        <v>0</v>
      </c>
      <c r="W806" s="275">
        <f t="shared" si="260"/>
        <v>0</v>
      </c>
      <c r="X806" s="275">
        <f t="shared" si="260"/>
        <v>0</v>
      </c>
      <c r="Y806" s="275">
        <f t="shared" si="260"/>
        <v>0</v>
      </c>
      <c r="Z806" s="275">
        <f t="shared" si="260"/>
        <v>0</v>
      </c>
      <c r="AA806" s="275">
        <f t="shared" si="260"/>
        <v>0</v>
      </c>
      <c r="AB806" s="275">
        <f t="shared" si="260"/>
        <v>0</v>
      </c>
      <c r="AC806" s="275">
        <f t="shared" si="260"/>
        <v>0</v>
      </c>
      <c r="AD806" s="275">
        <f t="shared" si="260"/>
        <v>0</v>
      </c>
      <c r="AE806" s="276">
        <f t="shared" si="269"/>
        <v>0</v>
      </c>
    </row>
    <row r="807" spans="1:31">
      <c r="A807" s="133">
        <f t="shared" si="270"/>
        <v>791</v>
      </c>
      <c r="B807" s="134">
        <f t="shared" si="271"/>
        <v>65</v>
      </c>
      <c r="C807" s="134">
        <f t="shared" si="272"/>
        <v>11</v>
      </c>
      <c r="D807" s="135">
        <f t="shared" ca="1" si="273"/>
        <v>70311</v>
      </c>
      <c r="E807" s="150">
        <f t="shared" si="261"/>
        <v>0</v>
      </c>
      <c r="F807" s="150" t="str">
        <f t="shared" si="262"/>
        <v>Y</v>
      </c>
      <c r="G807" s="136">
        <f t="shared" si="263"/>
        <v>0</v>
      </c>
      <c r="H807" s="148">
        <f t="shared" si="267"/>
        <v>0</v>
      </c>
      <c r="I807" s="148">
        <f t="shared" si="274"/>
        <v>0</v>
      </c>
      <c r="J807" s="148">
        <f t="shared" ca="1" si="264"/>
        <v>0</v>
      </c>
      <c r="K807" s="148">
        <f t="shared" ca="1" si="275"/>
        <v>0</v>
      </c>
      <c r="L807" s="148">
        <f t="shared" si="276"/>
        <v>0</v>
      </c>
      <c r="M807" s="148">
        <f t="shared" si="265"/>
        <v>0</v>
      </c>
      <c r="N807" s="148">
        <f t="shared" si="268"/>
        <v>0</v>
      </c>
      <c r="O807" s="148"/>
      <c r="P807" s="148"/>
      <c r="Q807" s="148">
        <f t="shared" si="277"/>
        <v>0</v>
      </c>
      <c r="R807" s="148">
        <f t="shared" si="278"/>
        <v>0</v>
      </c>
      <c r="S807" s="137" t="str">
        <f t="shared" si="266"/>
        <v>Y</v>
      </c>
      <c r="T807" s="275">
        <f t="shared" si="259"/>
        <v>0</v>
      </c>
      <c r="U807" s="275">
        <f t="shared" si="260"/>
        <v>0</v>
      </c>
      <c r="V807" s="275">
        <f t="shared" si="260"/>
        <v>0</v>
      </c>
      <c r="W807" s="275">
        <f t="shared" si="260"/>
        <v>0</v>
      </c>
      <c r="X807" s="275">
        <f t="shared" si="260"/>
        <v>0</v>
      </c>
      <c r="Y807" s="275">
        <f t="shared" si="260"/>
        <v>0</v>
      </c>
      <c r="Z807" s="275">
        <f t="shared" si="260"/>
        <v>0</v>
      </c>
      <c r="AA807" s="275">
        <f t="shared" si="260"/>
        <v>0</v>
      </c>
      <c r="AB807" s="275">
        <f t="shared" si="260"/>
        <v>0</v>
      </c>
      <c r="AC807" s="275">
        <f t="shared" si="260"/>
        <v>0</v>
      </c>
      <c r="AD807" s="275">
        <f t="shared" si="260"/>
        <v>0</v>
      </c>
      <c r="AE807" s="276">
        <f t="shared" si="269"/>
        <v>0</v>
      </c>
    </row>
    <row r="808" spans="1:31">
      <c r="A808" s="133">
        <f t="shared" si="270"/>
        <v>792</v>
      </c>
      <c r="B808" s="134">
        <f t="shared" si="271"/>
        <v>65</v>
      </c>
      <c r="C808" s="134">
        <f t="shared" si="272"/>
        <v>12</v>
      </c>
      <c r="D808" s="135">
        <f t="shared" ca="1" si="273"/>
        <v>70342</v>
      </c>
      <c r="E808" s="150">
        <f t="shared" si="261"/>
        <v>0</v>
      </c>
      <c r="F808" s="150" t="str">
        <f t="shared" si="262"/>
        <v>Y</v>
      </c>
      <c r="G808" s="136">
        <f t="shared" si="263"/>
        <v>0</v>
      </c>
      <c r="H808" s="148">
        <f t="shared" si="267"/>
        <v>0</v>
      </c>
      <c r="I808" s="148">
        <f t="shared" si="274"/>
        <v>0</v>
      </c>
      <c r="J808" s="148">
        <f t="shared" ca="1" si="264"/>
        <v>0</v>
      </c>
      <c r="K808" s="148">
        <f t="shared" ca="1" si="275"/>
        <v>0</v>
      </c>
      <c r="L808" s="148">
        <f t="shared" si="276"/>
        <v>0</v>
      </c>
      <c r="M808" s="148">
        <f t="shared" si="265"/>
        <v>0</v>
      </c>
      <c r="N808" s="148">
        <f t="shared" si="268"/>
        <v>0</v>
      </c>
      <c r="O808" s="148"/>
      <c r="P808" s="148"/>
      <c r="Q808" s="148">
        <f t="shared" si="277"/>
        <v>0</v>
      </c>
      <c r="R808" s="148">
        <f t="shared" si="278"/>
        <v>0</v>
      </c>
      <c r="S808" s="137" t="str">
        <f t="shared" si="266"/>
        <v>Y</v>
      </c>
      <c r="T808" s="275">
        <f t="shared" si="259"/>
        <v>0</v>
      </c>
      <c r="U808" s="275">
        <f t="shared" si="260"/>
        <v>0</v>
      </c>
      <c r="V808" s="275">
        <f t="shared" si="260"/>
        <v>0</v>
      </c>
      <c r="W808" s="275">
        <f t="shared" si="260"/>
        <v>0</v>
      </c>
      <c r="X808" s="275">
        <f t="shared" si="260"/>
        <v>0</v>
      </c>
      <c r="Y808" s="275">
        <f t="shared" si="260"/>
        <v>0</v>
      </c>
      <c r="Z808" s="275">
        <f t="shared" si="260"/>
        <v>0</v>
      </c>
      <c r="AA808" s="275">
        <f t="shared" ref="U808:AD834" si="279">MAX(0,MIN(MAX(0,$M808),AA$7)-AA$6)</f>
        <v>0</v>
      </c>
      <c r="AB808" s="275">
        <f t="shared" si="279"/>
        <v>0</v>
      </c>
      <c r="AC808" s="275">
        <f t="shared" si="279"/>
        <v>0</v>
      </c>
      <c r="AD808" s="275">
        <f t="shared" si="279"/>
        <v>0</v>
      </c>
      <c r="AE808" s="276">
        <f t="shared" si="269"/>
        <v>0</v>
      </c>
    </row>
    <row r="809" spans="1:31">
      <c r="A809" s="133">
        <f t="shared" si="270"/>
        <v>793</v>
      </c>
      <c r="B809" s="134">
        <f t="shared" si="271"/>
        <v>66</v>
      </c>
      <c r="C809" s="134">
        <f t="shared" si="272"/>
        <v>1</v>
      </c>
      <c r="D809" s="135">
        <f t="shared" ca="1" si="273"/>
        <v>70373</v>
      </c>
      <c r="E809" s="150">
        <f t="shared" si="261"/>
        <v>0</v>
      </c>
      <c r="F809" s="150" t="str">
        <f t="shared" si="262"/>
        <v>Y</v>
      </c>
      <c r="G809" s="136">
        <f t="shared" si="263"/>
        <v>0</v>
      </c>
      <c r="H809" s="148">
        <f t="shared" si="267"/>
        <v>0</v>
      </c>
      <c r="I809" s="148">
        <f t="shared" si="274"/>
        <v>0</v>
      </c>
      <c r="J809" s="148">
        <f t="shared" ca="1" si="264"/>
        <v>0</v>
      </c>
      <c r="K809" s="148">
        <f t="shared" ca="1" si="275"/>
        <v>0</v>
      </c>
      <c r="L809" s="148">
        <f t="shared" si="276"/>
        <v>0</v>
      </c>
      <c r="M809" s="148">
        <f t="shared" si="265"/>
        <v>0</v>
      </c>
      <c r="N809" s="148">
        <f t="shared" si="268"/>
        <v>0</v>
      </c>
      <c r="O809" s="148"/>
      <c r="P809" s="148"/>
      <c r="Q809" s="148">
        <f t="shared" si="277"/>
        <v>0</v>
      </c>
      <c r="R809" s="148">
        <f t="shared" si="278"/>
        <v>0</v>
      </c>
      <c r="S809" s="137" t="str">
        <f t="shared" si="266"/>
        <v>Y</v>
      </c>
      <c r="T809" s="275">
        <f t="shared" si="259"/>
        <v>0</v>
      </c>
      <c r="U809" s="275">
        <f t="shared" si="279"/>
        <v>0</v>
      </c>
      <c r="V809" s="275">
        <f t="shared" si="279"/>
        <v>0</v>
      </c>
      <c r="W809" s="275">
        <f t="shared" si="279"/>
        <v>0</v>
      </c>
      <c r="X809" s="275">
        <f t="shared" si="279"/>
        <v>0</v>
      </c>
      <c r="Y809" s="275">
        <f t="shared" si="279"/>
        <v>0</v>
      </c>
      <c r="Z809" s="275">
        <f t="shared" si="279"/>
        <v>0</v>
      </c>
      <c r="AA809" s="275">
        <f t="shared" si="279"/>
        <v>0</v>
      </c>
      <c r="AB809" s="275">
        <f t="shared" si="279"/>
        <v>0</v>
      </c>
      <c r="AC809" s="275">
        <f t="shared" si="279"/>
        <v>0</v>
      </c>
      <c r="AD809" s="275">
        <f t="shared" si="279"/>
        <v>0</v>
      </c>
      <c r="AE809" s="276">
        <f t="shared" si="269"/>
        <v>0</v>
      </c>
    </row>
    <row r="810" spans="1:31">
      <c r="A810" s="133">
        <f t="shared" si="270"/>
        <v>794</v>
      </c>
      <c r="B810" s="134">
        <f t="shared" si="271"/>
        <v>66</v>
      </c>
      <c r="C810" s="134">
        <f t="shared" si="272"/>
        <v>2</v>
      </c>
      <c r="D810" s="135">
        <f t="shared" ca="1" si="273"/>
        <v>70403</v>
      </c>
      <c r="E810" s="150">
        <f t="shared" si="261"/>
        <v>0</v>
      </c>
      <c r="F810" s="150" t="str">
        <f t="shared" si="262"/>
        <v>Y</v>
      </c>
      <c r="G810" s="136">
        <f t="shared" si="263"/>
        <v>0</v>
      </c>
      <c r="H810" s="148">
        <f t="shared" si="267"/>
        <v>0</v>
      </c>
      <c r="I810" s="148">
        <f t="shared" si="274"/>
        <v>0</v>
      </c>
      <c r="J810" s="148">
        <f t="shared" ca="1" si="264"/>
        <v>0</v>
      </c>
      <c r="K810" s="148">
        <f t="shared" ca="1" si="275"/>
        <v>0</v>
      </c>
      <c r="L810" s="148">
        <f t="shared" si="276"/>
        <v>0</v>
      </c>
      <c r="M810" s="148">
        <f t="shared" si="265"/>
        <v>0</v>
      </c>
      <c r="N810" s="148">
        <f t="shared" si="268"/>
        <v>0</v>
      </c>
      <c r="O810" s="148"/>
      <c r="P810" s="148"/>
      <c r="Q810" s="148">
        <f t="shared" si="277"/>
        <v>0</v>
      </c>
      <c r="R810" s="148">
        <f t="shared" si="278"/>
        <v>0</v>
      </c>
      <c r="S810" s="137" t="str">
        <f t="shared" si="266"/>
        <v>Y</v>
      </c>
      <c r="T810" s="275">
        <f t="shared" si="259"/>
        <v>0</v>
      </c>
      <c r="U810" s="275">
        <f t="shared" si="279"/>
        <v>0</v>
      </c>
      <c r="V810" s="275">
        <f t="shared" si="279"/>
        <v>0</v>
      </c>
      <c r="W810" s="275">
        <f t="shared" si="279"/>
        <v>0</v>
      </c>
      <c r="X810" s="275">
        <f t="shared" si="279"/>
        <v>0</v>
      </c>
      <c r="Y810" s="275">
        <f t="shared" si="279"/>
        <v>0</v>
      </c>
      <c r="Z810" s="275">
        <f t="shared" si="279"/>
        <v>0</v>
      </c>
      <c r="AA810" s="275">
        <f t="shared" si="279"/>
        <v>0</v>
      </c>
      <c r="AB810" s="275">
        <f t="shared" si="279"/>
        <v>0</v>
      </c>
      <c r="AC810" s="275">
        <f t="shared" si="279"/>
        <v>0</v>
      </c>
      <c r="AD810" s="275">
        <f t="shared" si="279"/>
        <v>0</v>
      </c>
      <c r="AE810" s="276">
        <f t="shared" si="269"/>
        <v>0</v>
      </c>
    </row>
    <row r="811" spans="1:31">
      <c r="A811" s="133">
        <f t="shared" si="270"/>
        <v>795</v>
      </c>
      <c r="B811" s="134">
        <f t="shared" si="271"/>
        <v>66</v>
      </c>
      <c r="C811" s="134">
        <f t="shared" si="272"/>
        <v>3</v>
      </c>
      <c r="D811" s="135">
        <f t="shared" ca="1" si="273"/>
        <v>70434</v>
      </c>
      <c r="E811" s="150">
        <f t="shared" si="261"/>
        <v>0</v>
      </c>
      <c r="F811" s="150" t="str">
        <f t="shared" si="262"/>
        <v>Y</v>
      </c>
      <c r="G811" s="136">
        <f t="shared" si="263"/>
        <v>0</v>
      </c>
      <c r="H811" s="148">
        <f t="shared" si="267"/>
        <v>0</v>
      </c>
      <c r="I811" s="148">
        <f t="shared" si="274"/>
        <v>0</v>
      </c>
      <c r="J811" s="148">
        <f t="shared" ca="1" si="264"/>
        <v>0</v>
      </c>
      <c r="K811" s="148">
        <f t="shared" ca="1" si="275"/>
        <v>0</v>
      </c>
      <c r="L811" s="148">
        <f t="shared" si="276"/>
        <v>0</v>
      </c>
      <c r="M811" s="148">
        <f t="shared" si="265"/>
        <v>0</v>
      </c>
      <c r="N811" s="148">
        <f t="shared" si="268"/>
        <v>0</v>
      </c>
      <c r="O811" s="148"/>
      <c r="P811" s="148"/>
      <c r="Q811" s="148">
        <f t="shared" si="277"/>
        <v>0</v>
      </c>
      <c r="R811" s="148">
        <f t="shared" si="278"/>
        <v>0</v>
      </c>
      <c r="S811" s="137" t="str">
        <f t="shared" si="266"/>
        <v>Y</v>
      </c>
      <c r="T811" s="275">
        <f t="shared" si="259"/>
        <v>0</v>
      </c>
      <c r="U811" s="275">
        <f t="shared" si="279"/>
        <v>0</v>
      </c>
      <c r="V811" s="275">
        <f t="shared" si="279"/>
        <v>0</v>
      </c>
      <c r="W811" s="275">
        <f t="shared" si="279"/>
        <v>0</v>
      </c>
      <c r="X811" s="275">
        <f t="shared" si="279"/>
        <v>0</v>
      </c>
      <c r="Y811" s="275">
        <f t="shared" si="279"/>
        <v>0</v>
      </c>
      <c r="Z811" s="275">
        <f t="shared" si="279"/>
        <v>0</v>
      </c>
      <c r="AA811" s="275">
        <f t="shared" si="279"/>
        <v>0</v>
      </c>
      <c r="AB811" s="275">
        <f t="shared" si="279"/>
        <v>0</v>
      </c>
      <c r="AC811" s="275">
        <f t="shared" si="279"/>
        <v>0</v>
      </c>
      <c r="AD811" s="275">
        <f t="shared" si="279"/>
        <v>0</v>
      </c>
      <c r="AE811" s="276">
        <f t="shared" si="269"/>
        <v>0</v>
      </c>
    </row>
    <row r="812" spans="1:31">
      <c r="A812" s="133">
        <f t="shared" si="270"/>
        <v>796</v>
      </c>
      <c r="B812" s="134">
        <f t="shared" si="271"/>
        <v>66</v>
      </c>
      <c r="C812" s="134">
        <f t="shared" si="272"/>
        <v>4</v>
      </c>
      <c r="D812" s="135">
        <f t="shared" ca="1" si="273"/>
        <v>70464</v>
      </c>
      <c r="E812" s="150">
        <f t="shared" si="261"/>
        <v>0</v>
      </c>
      <c r="F812" s="150" t="str">
        <f t="shared" si="262"/>
        <v>Y</v>
      </c>
      <c r="G812" s="136">
        <f t="shared" si="263"/>
        <v>0</v>
      </c>
      <c r="H812" s="148">
        <f t="shared" si="267"/>
        <v>0</v>
      </c>
      <c r="I812" s="148">
        <f t="shared" si="274"/>
        <v>0</v>
      </c>
      <c r="J812" s="148">
        <f t="shared" ca="1" si="264"/>
        <v>0</v>
      </c>
      <c r="K812" s="148">
        <f t="shared" ca="1" si="275"/>
        <v>0</v>
      </c>
      <c r="L812" s="148">
        <f t="shared" si="276"/>
        <v>0</v>
      </c>
      <c r="M812" s="148">
        <f t="shared" si="265"/>
        <v>0</v>
      </c>
      <c r="N812" s="148">
        <f t="shared" si="268"/>
        <v>0</v>
      </c>
      <c r="O812" s="148"/>
      <c r="P812" s="148"/>
      <c r="Q812" s="148">
        <f t="shared" si="277"/>
        <v>0</v>
      </c>
      <c r="R812" s="148">
        <f t="shared" si="278"/>
        <v>0</v>
      </c>
      <c r="S812" s="137" t="str">
        <f t="shared" si="266"/>
        <v>Y</v>
      </c>
      <c r="T812" s="275">
        <f t="shared" si="259"/>
        <v>0</v>
      </c>
      <c r="U812" s="275">
        <f t="shared" si="279"/>
        <v>0</v>
      </c>
      <c r="V812" s="275">
        <f t="shared" si="279"/>
        <v>0</v>
      </c>
      <c r="W812" s="275">
        <f t="shared" si="279"/>
        <v>0</v>
      </c>
      <c r="X812" s="275">
        <f t="shared" si="279"/>
        <v>0</v>
      </c>
      <c r="Y812" s="275">
        <f t="shared" si="279"/>
        <v>0</v>
      </c>
      <c r="Z812" s="275">
        <f t="shared" si="279"/>
        <v>0</v>
      </c>
      <c r="AA812" s="275">
        <f t="shared" si="279"/>
        <v>0</v>
      </c>
      <c r="AB812" s="275">
        <f t="shared" si="279"/>
        <v>0</v>
      </c>
      <c r="AC812" s="275">
        <f t="shared" si="279"/>
        <v>0</v>
      </c>
      <c r="AD812" s="275">
        <f t="shared" si="279"/>
        <v>0</v>
      </c>
      <c r="AE812" s="276">
        <f t="shared" si="269"/>
        <v>0</v>
      </c>
    </row>
    <row r="813" spans="1:31">
      <c r="A813" s="133">
        <f t="shared" si="270"/>
        <v>797</v>
      </c>
      <c r="B813" s="134">
        <f t="shared" si="271"/>
        <v>66</v>
      </c>
      <c r="C813" s="134">
        <f t="shared" si="272"/>
        <v>5</v>
      </c>
      <c r="D813" s="135">
        <f t="shared" ca="1" si="273"/>
        <v>70495</v>
      </c>
      <c r="E813" s="150">
        <f t="shared" si="261"/>
        <v>0</v>
      </c>
      <c r="F813" s="150" t="str">
        <f t="shared" si="262"/>
        <v>Y</v>
      </c>
      <c r="G813" s="136">
        <f t="shared" si="263"/>
        <v>0</v>
      </c>
      <c r="H813" s="148">
        <f t="shared" si="267"/>
        <v>0</v>
      </c>
      <c r="I813" s="148">
        <f t="shared" si="274"/>
        <v>0</v>
      </c>
      <c r="J813" s="148">
        <f t="shared" ca="1" si="264"/>
        <v>0</v>
      </c>
      <c r="K813" s="148">
        <f t="shared" ca="1" si="275"/>
        <v>0</v>
      </c>
      <c r="L813" s="148">
        <f t="shared" si="276"/>
        <v>0</v>
      </c>
      <c r="M813" s="148">
        <f t="shared" si="265"/>
        <v>0</v>
      </c>
      <c r="N813" s="148">
        <f t="shared" si="268"/>
        <v>0</v>
      </c>
      <c r="O813" s="148"/>
      <c r="P813" s="148"/>
      <c r="Q813" s="148">
        <f t="shared" si="277"/>
        <v>0</v>
      </c>
      <c r="R813" s="148">
        <f t="shared" si="278"/>
        <v>0</v>
      </c>
      <c r="S813" s="137" t="str">
        <f t="shared" si="266"/>
        <v>Y</v>
      </c>
      <c r="T813" s="275">
        <f t="shared" si="259"/>
        <v>0</v>
      </c>
      <c r="U813" s="275">
        <f t="shared" si="279"/>
        <v>0</v>
      </c>
      <c r="V813" s="275">
        <f t="shared" si="279"/>
        <v>0</v>
      </c>
      <c r="W813" s="275">
        <f t="shared" si="279"/>
        <v>0</v>
      </c>
      <c r="X813" s="275">
        <f t="shared" si="279"/>
        <v>0</v>
      </c>
      <c r="Y813" s="275">
        <f t="shared" si="279"/>
        <v>0</v>
      </c>
      <c r="Z813" s="275">
        <f t="shared" si="279"/>
        <v>0</v>
      </c>
      <c r="AA813" s="275">
        <f t="shared" si="279"/>
        <v>0</v>
      </c>
      <c r="AB813" s="275">
        <f t="shared" si="279"/>
        <v>0</v>
      </c>
      <c r="AC813" s="275">
        <f t="shared" si="279"/>
        <v>0</v>
      </c>
      <c r="AD813" s="275">
        <f t="shared" si="279"/>
        <v>0</v>
      </c>
      <c r="AE813" s="276">
        <f t="shared" si="269"/>
        <v>0</v>
      </c>
    </row>
    <row r="814" spans="1:31">
      <c r="A814" s="133">
        <f t="shared" si="270"/>
        <v>798</v>
      </c>
      <c r="B814" s="134">
        <f t="shared" si="271"/>
        <v>66</v>
      </c>
      <c r="C814" s="134">
        <f t="shared" si="272"/>
        <v>6</v>
      </c>
      <c r="D814" s="135">
        <f t="shared" ca="1" si="273"/>
        <v>70526</v>
      </c>
      <c r="E814" s="150">
        <f t="shared" si="261"/>
        <v>0</v>
      </c>
      <c r="F814" s="150" t="str">
        <f t="shared" si="262"/>
        <v>Y</v>
      </c>
      <c r="G814" s="136">
        <f t="shared" si="263"/>
        <v>0</v>
      </c>
      <c r="H814" s="148">
        <f t="shared" si="267"/>
        <v>0</v>
      </c>
      <c r="I814" s="148">
        <f t="shared" si="274"/>
        <v>0</v>
      </c>
      <c r="J814" s="148">
        <f t="shared" ca="1" si="264"/>
        <v>0</v>
      </c>
      <c r="K814" s="148">
        <f t="shared" ca="1" si="275"/>
        <v>0</v>
      </c>
      <c r="L814" s="148">
        <f t="shared" si="276"/>
        <v>0</v>
      </c>
      <c r="M814" s="148">
        <f t="shared" si="265"/>
        <v>0</v>
      </c>
      <c r="N814" s="148">
        <f t="shared" si="268"/>
        <v>0</v>
      </c>
      <c r="O814" s="148"/>
      <c r="P814" s="148"/>
      <c r="Q814" s="148">
        <f t="shared" si="277"/>
        <v>0</v>
      </c>
      <c r="R814" s="148">
        <f t="shared" si="278"/>
        <v>0</v>
      </c>
      <c r="S814" s="137" t="str">
        <f t="shared" si="266"/>
        <v>Y</v>
      </c>
      <c r="T814" s="275">
        <f t="shared" si="259"/>
        <v>0</v>
      </c>
      <c r="U814" s="275">
        <f t="shared" si="279"/>
        <v>0</v>
      </c>
      <c r="V814" s="275">
        <f t="shared" si="279"/>
        <v>0</v>
      </c>
      <c r="W814" s="275">
        <f t="shared" si="279"/>
        <v>0</v>
      </c>
      <c r="X814" s="275">
        <f t="shared" si="279"/>
        <v>0</v>
      </c>
      <c r="Y814" s="275">
        <f t="shared" si="279"/>
        <v>0</v>
      </c>
      <c r="Z814" s="275">
        <f t="shared" si="279"/>
        <v>0</v>
      </c>
      <c r="AA814" s="275">
        <f t="shared" si="279"/>
        <v>0</v>
      </c>
      <c r="AB814" s="275">
        <f t="shared" si="279"/>
        <v>0</v>
      </c>
      <c r="AC814" s="275">
        <f t="shared" si="279"/>
        <v>0</v>
      </c>
      <c r="AD814" s="275">
        <f t="shared" si="279"/>
        <v>0</v>
      </c>
      <c r="AE814" s="276">
        <f t="shared" si="269"/>
        <v>0</v>
      </c>
    </row>
    <row r="815" spans="1:31">
      <c r="A815" s="133">
        <f t="shared" si="270"/>
        <v>799</v>
      </c>
      <c r="B815" s="134">
        <f t="shared" si="271"/>
        <v>66</v>
      </c>
      <c r="C815" s="134">
        <f t="shared" si="272"/>
        <v>7</v>
      </c>
      <c r="D815" s="135">
        <f t="shared" ca="1" si="273"/>
        <v>70554</v>
      </c>
      <c r="E815" s="150">
        <f t="shared" si="261"/>
        <v>0</v>
      </c>
      <c r="F815" s="150" t="str">
        <f t="shared" si="262"/>
        <v>Y</v>
      </c>
      <c r="G815" s="136">
        <f t="shared" si="263"/>
        <v>0</v>
      </c>
      <c r="H815" s="148">
        <f t="shared" si="267"/>
        <v>0</v>
      </c>
      <c r="I815" s="148">
        <f t="shared" si="274"/>
        <v>0</v>
      </c>
      <c r="J815" s="148">
        <f t="shared" ca="1" si="264"/>
        <v>0</v>
      </c>
      <c r="K815" s="148">
        <f t="shared" ca="1" si="275"/>
        <v>0</v>
      </c>
      <c r="L815" s="148">
        <f t="shared" si="276"/>
        <v>0</v>
      </c>
      <c r="M815" s="148">
        <f t="shared" si="265"/>
        <v>0</v>
      </c>
      <c r="N815" s="148">
        <f t="shared" si="268"/>
        <v>0</v>
      </c>
      <c r="O815" s="148"/>
      <c r="P815" s="148"/>
      <c r="Q815" s="148">
        <f t="shared" si="277"/>
        <v>0</v>
      </c>
      <c r="R815" s="148">
        <f t="shared" si="278"/>
        <v>0</v>
      </c>
      <c r="S815" s="137" t="str">
        <f t="shared" si="266"/>
        <v>Y</v>
      </c>
      <c r="T815" s="275">
        <f t="shared" si="259"/>
        <v>0</v>
      </c>
      <c r="U815" s="275">
        <f t="shared" si="279"/>
        <v>0</v>
      </c>
      <c r="V815" s="275">
        <f t="shared" si="279"/>
        <v>0</v>
      </c>
      <c r="W815" s="275">
        <f t="shared" si="279"/>
        <v>0</v>
      </c>
      <c r="X815" s="275">
        <f t="shared" si="279"/>
        <v>0</v>
      </c>
      <c r="Y815" s="275">
        <f t="shared" si="279"/>
        <v>0</v>
      </c>
      <c r="Z815" s="275">
        <f t="shared" si="279"/>
        <v>0</v>
      </c>
      <c r="AA815" s="275">
        <f t="shared" si="279"/>
        <v>0</v>
      </c>
      <c r="AB815" s="275">
        <f t="shared" si="279"/>
        <v>0</v>
      </c>
      <c r="AC815" s="275">
        <f t="shared" si="279"/>
        <v>0</v>
      </c>
      <c r="AD815" s="275">
        <f t="shared" si="279"/>
        <v>0</v>
      </c>
      <c r="AE815" s="276">
        <f t="shared" si="269"/>
        <v>0</v>
      </c>
    </row>
    <row r="816" spans="1:31">
      <c r="A816" s="133">
        <f t="shared" si="270"/>
        <v>800</v>
      </c>
      <c r="B816" s="134">
        <f t="shared" si="271"/>
        <v>66</v>
      </c>
      <c r="C816" s="134">
        <f t="shared" si="272"/>
        <v>8</v>
      </c>
      <c r="D816" s="135">
        <f t="shared" ca="1" si="273"/>
        <v>70585</v>
      </c>
      <c r="E816" s="150">
        <f t="shared" si="261"/>
        <v>0</v>
      </c>
      <c r="F816" s="150" t="str">
        <f t="shared" si="262"/>
        <v>Y</v>
      </c>
      <c r="G816" s="136">
        <f t="shared" si="263"/>
        <v>0</v>
      </c>
      <c r="H816" s="148">
        <f t="shared" si="267"/>
        <v>0</v>
      </c>
      <c r="I816" s="148">
        <f t="shared" si="274"/>
        <v>0</v>
      </c>
      <c r="J816" s="148">
        <f t="shared" ca="1" si="264"/>
        <v>0</v>
      </c>
      <c r="K816" s="148">
        <f t="shared" ca="1" si="275"/>
        <v>0</v>
      </c>
      <c r="L816" s="148">
        <f t="shared" si="276"/>
        <v>0</v>
      </c>
      <c r="M816" s="148">
        <f t="shared" si="265"/>
        <v>0</v>
      </c>
      <c r="N816" s="148">
        <f t="shared" si="268"/>
        <v>0</v>
      </c>
      <c r="O816" s="148"/>
      <c r="P816" s="148"/>
      <c r="Q816" s="148">
        <f t="shared" si="277"/>
        <v>0</v>
      </c>
      <c r="R816" s="148">
        <f t="shared" si="278"/>
        <v>0</v>
      </c>
      <c r="S816" s="137" t="str">
        <f t="shared" si="266"/>
        <v>Y</v>
      </c>
      <c r="T816" s="275">
        <f t="shared" si="259"/>
        <v>0</v>
      </c>
      <c r="U816" s="275">
        <f t="shared" si="279"/>
        <v>0</v>
      </c>
      <c r="V816" s="275">
        <f t="shared" si="279"/>
        <v>0</v>
      </c>
      <c r="W816" s="275">
        <f t="shared" si="279"/>
        <v>0</v>
      </c>
      <c r="X816" s="275">
        <f t="shared" si="279"/>
        <v>0</v>
      </c>
      <c r="Y816" s="275">
        <f t="shared" si="279"/>
        <v>0</v>
      </c>
      <c r="Z816" s="275">
        <f t="shared" si="279"/>
        <v>0</v>
      </c>
      <c r="AA816" s="275">
        <f t="shared" si="279"/>
        <v>0</v>
      </c>
      <c r="AB816" s="275">
        <f t="shared" si="279"/>
        <v>0</v>
      </c>
      <c r="AC816" s="275">
        <f t="shared" si="279"/>
        <v>0</v>
      </c>
      <c r="AD816" s="275">
        <f t="shared" si="279"/>
        <v>0</v>
      </c>
      <c r="AE816" s="276">
        <f t="shared" si="269"/>
        <v>0</v>
      </c>
    </row>
    <row r="817" spans="1:31">
      <c r="A817" s="133">
        <f t="shared" si="270"/>
        <v>801</v>
      </c>
      <c r="B817" s="134">
        <f t="shared" si="271"/>
        <v>66</v>
      </c>
      <c r="C817" s="134">
        <f t="shared" si="272"/>
        <v>9</v>
      </c>
      <c r="D817" s="135">
        <f t="shared" ca="1" si="273"/>
        <v>70615</v>
      </c>
      <c r="E817" s="150">
        <f t="shared" si="261"/>
        <v>0</v>
      </c>
      <c r="F817" s="150" t="str">
        <f t="shared" si="262"/>
        <v>Y</v>
      </c>
      <c r="G817" s="136">
        <f t="shared" si="263"/>
        <v>0</v>
      </c>
      <c r="H817" s="148">
        <f t="shared" si="267"/>
        <v>0</v>
      </c>
      <c r="I817" s="148">
        <f t="shared" si="274"/>
        <v>0</v>
      </c>
      <c r="J817" s="148">
        <f t="shared" ca="1" si="264"/>
        <v>0</v>
      </c>
      <c r="K817" s="148">
        <f t="shared" ca="1" si="275"/>
        <v>0</v>
      </c>
      <c r="L817" s="148">
        <f t="shared" si="276"/>
        <v>0</v>
      </c>
      <c r="M817" s="148">
        <f t="shared" si="265"/>
        <v>0</v>
      </c>
      <c r="N817" s="148">
        <f t="shared" si="268"/>
        <v>0</v>
      </c>
      <c r="O817" s="148"/>
      <c r="P817" s="148"/>
      <c r="Q817" s="148">
        <f t="shared" si="277"/>
        <v>0</v>
      </c>
      <c r="R817" s="148">
        <f t="shared" si="278"/>
        <v>0</v>
      </c>
      <c r="S817" s="137" t="str">
        <f t="shared" si="266"/>
        <v>Y</v>
      </c>
      <c r="T817" s="275">
        <f t="shared" si="259"/>
        <v>0</v>
      </c>
      <c r="U817" s="275">
        <f t="shared" si="279"/>
        <v>0</v>
      </c>
      <c r="V817" s="275">
        <f t="shared" si="279"/>
        <v>0</v>
      </c>
      <c r="W817" s="275">
        <f t="shared" si="279"/>
        <v>0</v>
      </c>
      <c r="X817" s="275">
        <f t="shared" si="279"/>
        <v>0</v>
      </c>
      <c r="Y817" s="275">
        <f t="shared" si="279"/>
        <v>0</v>
      </c>
      <c r="Z817" s="275">
        <f t="shared" si="279"/>
        <v>0</v>
      </c>
      <c r="AA817" s="275">
        <f t="shared" si="279"/>
        <v>0</v>
      </c>
      <c r="AB817" s="275">
        <f t="shared" si="279"/>
        <v>0</v>
      </c>
      <c r="AC817" s="275">
        <f t="shared" si="279"/>
        <v>0</v>
      </c>
      <c r="AD817" s="275">
        <f t="shared" si="279"/>
        <v>0</v>
      </c>
      <c r="AE817" s="276">
        <f t="shared" si="269"/>
        <v>0</v>
      </c>
    </row>
    <row r="818" spans="1:31">
      <c r="A818" s="133">
        <f t="shared" si="270"/>
        <v>802</v>
      </c>
      <c r="B818" s="134">
        <f t="shared" si="271"/>
        <v>66</v>
      </c>
      <c r="C818" s="134">
        <f t="shared" si="272"/>
        <v>10</v>
      </c>
      <c r="D818" s="135">
        <f t="shared" ca="1" si="273"/>
        <v>70646</v>
      </c>
      <c r="E818" s="150">
        <f t="shared" si="261"/>
        <v>0</v>
      </c>
      <c r="F818" s="150" t="str">
        <f t="shared" si="262"/>
        <v>Y</v>
      </c>
      <c r="G818" s="136">
        <f t="shared" si="263"/>
        <v>0</v>
      </c>
      <c r="H818" s="148">
        <f t="shared" si="267"/>
        <v>0</v>
      </c>
      <c r="I818" s="148">
        <f t="shared" si="274"/>
        <v>0</v>
      </c>
      <c r="J818" s="148">
        <f t="shared" ca="1" si="264"/>
        <v>0</v>
      </c>
      <c r="K818" s="148">
        <f t="shared" ca="1" si="275"/>
        <v>0</v>
      </c>
      <c r="L818" s="148">
        <f t="shared" si="276"/>
        <v>0</v>
      </c>
      <c r="M818" s="148">
        <f t="shared" si="265"/>
        <v>0</v>
      </c>
      <c r="N818" s="148">
        <f t="shared" si="268"/>
        <v>0</v>
      </c>
      <c r="O818" s="148"/>
      <c r="P818" s="148"/>
      <c r="Q818" s="148">
        <f t="shared" si="277"/>
        <v>0</v>
      </c>
      <c r="R818" s="148">
        <f t="shared" si="278"/>
        <v>0</v>
      </c>
      <c r="S818" s="137" t="str">
        <f t="shared" si="266"/>
        <v>Y</v>
      </c>
      <c r="T818" s="275">
        <f t="shared" si="259"/>
        <v>0</v>
      </c>
      <c r="U818" s="275">
        <f t="shared" si="279"/>
        <v>0</v>
      </c>
      <c r="V818" s="275">
        <f t="shared" si="279"/>
        <v>0</v>
      </c>
      <c r="W818" s="275">
        <f t="shared" si="279"/>
        <v>0</v>
      </c>
      <c r="X818" s="275">
        <f t="shared" si="279"/>
        <v>0</v>
      </c>
      <c r="Y818" s="275">
        <f t="shared" si="279"/>
        <v>0</v>
      </c>
      <c r="Z818" s="275">
        <f t="shared" si="279"/>
        <v>0</v>
      </c>
      <c r="AA818" s="275">
        <f t="shared" si="279"/>
        <v>0</v>
      </c>
      <c r="AB818" s="275">
        <f t="shared" si="279"/>
        <v>0</v>
      </c>
      <c r="AC818" s="275">
        <f t="shared" si="279"/>
        <v>0</v>
      </c>
      <c r="AD818" s="275">
        <f t="shared" si="279"/>
        <v>0</v>
      </c>
      <c r="AE818" s="276">
        <f t="shared" si="269"/>
        <v>0</v>
      </c>
    </row>
    <row r="819" spans="1:31">
      <c r="A819" s="133">
        <f t="shared" si="270"/>
        <v>803</v>
      </c>
      <c r="B819" s="134">
        <f t="shared" si="271"/>
        <v>66</v>
      </c>
      <c r="C819" s="134">
        <f t="shared" si="272"/>
        <v>11</v>
      </c>
      <c r="D819" s="135">
        <f t="shared" ca="1" si="273"/>
        <v>70676</v>
      </c>
      <c r="E819" s="150">
        <f t="shared" si="261"/>
        <v>0</v>
      </c>
      <c r="F819" s="150" t="str">
        <f t="shared" si="262"/>
        <v>Y</v>
      </c>
      <c r="G819" s="136">
        <f t="shared" si="263"/>
        <v>0</v>
      </c>
      <c r="H819" s="148">
        <f t="shared" si="267"/>
        <v>0</v>
      </c>
      <c r="I819" s="148">
        <f t="shared" si="274"/>
        <v>0</v>
      </c>
      <c r="J819" s="148">
        <f t="shared" ca="1" si="264"/>
        <v>0</v>
      </c>
      <c r="K819" s="148">
        <f t="shared" ca="1" si="275"/>
        <v>0</v>
      </c>
      <c r="L819" s="148">
        <f t="shared" si="276"/>
        <v>0</v>
      </c>
      <c r="M819" s="148">
        <f t="shared" si="265"/>
        <v>0</v>
      </c>
      <c r="N819" s="148">
        <f t="shared" si="268"/>
        <v>0</v>
      </c>
      <c r="O819" s="148"/>
      <c r="P819" s="148"/>
      <c r="Q819" s="148">
        <f t="shared" si="277"/>
        <v>0</v>
      </c>
      <c r="R819" s="148">
        <f t="shared" si="278"/>
        <v>0</v>
      </c>
      <c r="S819" s="137" t="str">
        <f t="shared" si="266"/>
        <v>Y</v>
      </c>
      <c r="T819" s="275">
        <f t="shared" si="259"/>
        <v>0</v>
      </c>
      <c r="U819" s="275">
        <f t="shared" si="279"/>
        <v>0</v>
      </c>
      <c r="V819" s="275">
        <f t="shared" si="279"/>
        <v>0</v>
      </c>
      <c r="W819" s="275">
        <f t="shared" si="279"/>
        <v>0</v>
      </c>
      <c r="X819" s="275">
        <f t="shared" si="279"/>
        <v>0</v>
      </c>
      <c r="Y819" s="275">
        <f t="shared" si="279"/>
        <v>0</v>
      </c>
      <c r="Z819" s="275">
        <f t="shared" si="279"/>
        <v>0</v>
      </c>
      <c r="AA819" s="275">
        <f t="shared" si="279"/>
        <v>0</v>
      </c>
      <c r="AB819" s="275">
        <f t="shared" si="279"/>
        <v>0</v>
      </c>
      <c r="AC819" s="275">
        <f t="shared" si="279"/>
        <v>0</v>
      </c>
      <c r="AD819" s="275">
        <f t="shared" si="279"/>
        <v>0</v>
      </c>
      <c r="AE819" s="276">
        <f t="shared" si="269"/>
        <v>0</v>
      </c>
    </row>
    <row r="820" spans="1:31">
      <c r="A820" s="133">
        <f t="shared" si="270"/>
        <v>804</v>
      </c>
      <c r="B820" s="134">
        <f t="shared" si="271"/>
        <v>66</v>
      </c>
      <c r="C820" s="134">
        <f t="shared" si="272"/>
        <v>12</v>
      </c>
      <c r="D820" s="135">
        <f t="shared" ca="1" si="273"/>
        <v>70707</v>
      </c>
      <c r="E820" s="150">
        <f t="shared" si="261"/>
        <v>0</v>
      </c>
      <c r="F820" s="150" t="str">
        <f t="shared" si="262"/>
        <v>Y</v>
      </c>
      <c r="G820" s="136">
        <f t="shared" si="263"/>
        <v>0</v>
      </c>
      <c r="H820" s="148">
        <f t="shared" si="267"/>
        <v>0</v>
      </c>
      <c r="I820" s="148">
        <f t="shared" si="274"/>
        <v>0</v>
      </c>
      <c r="J820" s="148">
        <f t="shared" ca="1" si="264"/>
        <v>0</v>
      </c>
      <c r="K820" s="148">
        <f t="shared" ca="1" si="275"/>
        <v>0</v>
      </c>
      <c r="L820" s="148">
        <f t="shared" si="276"/>
        <v>0</v>
      </c>
      <c r="M820" s="148">
        <f t="shared" si="265"/>
        <v>0</v>
      </c>
      <c r="N820" s="148">
        <f t="shared" si="268"/>
        <v>0</v>
      </c>
      <c r="O820" s="148"/>
      <c r="P820" s="148"/>
      <c r="Q820" s="148">
        <f t="shared" si="277"/>
        <v>0</v>
      </c>
      <c r="R820" s="148">
        <f t="shared" si="278"/>
        <v>0</v>
      </c>
      <c r="S820" s="137" t="str">
        <f t="shared" si="266"/>
        <v>Y</v>
      </c>
      <c r="T820" s="275">
        <f t="shared" si="259"/>
        <v>0</v>
      </c>
      <c r="U820" s="275">
        <f t="shared" si="279"/>
        <v>0</v>
      </c>
      <c r="V820" s="275">
        <f t="shared" si="279"/>
        <v>0</v>
      </c>
      <c r="W820" s="275">
        <f t="shared" si="279"/>
        <v>0</v>
      </c>
      <c r="X820" s="275">
        <f t="shared" si="279"/>
        <v>0</v>
      </c>
      <c r="Y820" s="275">
        <f t="shared" si="279"/>
        <v>0</v>
      </c>
      <c r="Z820" s="275">
        <f t="shared" si="279"/>
        <v>0</v>
      </c>
      <c r="AA820" s="275">
        <f t="shared" si="279"/>
        <v>0</v>
      </c>
      <c r="AB820" s="275">
        <f t="shared" si="279"/>
        <v>0</v>
      </c>
      <c r="AC820" s="275">
        <f t="shared" si="279"/>
        <v>0</v>
      </c>
      <c r="AD820" s="275">
        <f t="shared" si="279"/>
        <v>0</v>
      </c>
      <c r="AE820" s="276">
        <f t="shared" si="269"/>
        <v>0</v>
      </c>
    </row>
    <row r="821" spans="1:31">
      <c r="A821" s="133">
        <f t="shared" si="270"/>
        <v>805</v>
      </c>
      <c r="B821" s="134">
        <f t="shared" si="271"/>
        <v>67</v>
      </c>
      <c r="C821" s="134">
        <f t="shared" si="272"/>
        <v>1</v>
      </c>
      <c r="D821" s="135">
        <f t="shared" ca="1" si="273"/>
        <v>70738</v>
      </c>
      <c r="E821" s="150">
        <f t="shared" si="261"/>
        <v>0</v>
      </c>
      <c r="F821" s="150" t="str">
        <f t="shared" si="262"/>
        <v>Y</v>
      </c>
      <c r="G821" s="136">
        <f t="shared" si="263"/>
        <v>0</v>
      </c>
      <c r="H821" s="148">
        <f t="shared" si="267"/>
        <v>0</v>
      </c>
      <c r="I821" s="148">
        <f t="shared" si="274"/>
        <v>0</v>
      </c>
      <c r="J821" s="148">
        <f t="shared" ca="1" si="264"/>
        <v>0</v>
      </c>
      <c r="K821" s="148">
        <f t="shared" ca="1" si="275"/>
        <v>0</v>
      </c>
      <c r="L821" s="148">
        <f t="shared" si="276"/>
        <v>0</v>
      </c>
      <c r="M821" s="148">
        <f t="shared" si="265"/>
        <v>0</v>
      </c>
      <c r="N821" s="148">
        <f t="shared" si="268"/>
        <v>0</v>
      </c>
      <c r="O821" s="148"/>
      <c r="P821" s="148"/>
      <c r="Q821" s="148">
        <f t="shared" si="277"/>
        <v>0</v>
      </c>
      <c r="R821" s="148">
        <f t="shared" si="278"/>
        <v>0</v>
      </c>
      <c r="S821" s="137" t="str">
        <f t="shared" si="266"/>
        <v>Y</v>
      </c>
      <c r="T821" s="275">
        <f t="shared" si="259"/>
        <v>0</v>
      </c>
      <c r="U821" s="275">
        <f t="shared" si="279"/>
        <v>0</v>
      </c>
      <c r="V821" s="275">
        <f t="shared" si="279"/>
        <v>0</v>
      </c>
      <c r="W821" s="275">
        <f t="shared" si="279"/>
        <v>0</v>
      </c>
      <c r="X821" s="275">
        <f t="shared" si="279"/>
        <v>0</v>
      </c>
      <c r="Y821" s="275">
        <f t="shared" si="279"/>
        <v>0</v>
      </c>
      <c r="Z821" s="275">
        <f t="shared" si="279"/>
        <v>0</v>
      </c>
      <c r="AA821" s="275">
        <f t="shared" si="279"/>
        <v>0</v>
      </c>
      <c r="AB821" s="275">
        <f t="shared" si="279"/>
        <v>0</v>
      </c>
      <c r="AC821" s="275">
        <f t="shared" si="279"/>
        <v>0</v>
      </c>
      <c r="AD821" s="275">
        <f t="shared" si="279"/>
        <v>0</v>
      </c>
      <c r="AE821" s="276">
        <f t="shared" si="269"/>
        <v>0</v>
      </c>
    </row>
    <row r="822" spans="1:31">
      <c r="A822" s="133">
        <f t="shared" si="270"/>
        <v>806</v>
      </c>
      <c r="B822" s="134">
        <f t="shared" si="271"/>
        <v>67</v>
      </c>
      <c r="C822" s="134">
        <f t="shared" si="272"/>
        <v>2</v>
      </c>
      <c r="D822" s="135">
        <f t="shared" ca="1" si="273"/>
        <v>70768</v>
      </c>
      <c r="E822" s="150">
        <f t="shared" si="261"/>
        <v>0</v>
      </c>
      <c r="F822" s="150" t="str">
        <f t="shared" si="262"/>
        <v>Y</v>
      </c>
      <c r="G822" s="136">
        <f t="shared" si="263"/>
        <v>0</v>
      </c>
      <c r="H822" s="148">
        <f t="shared" si="267"/>
        <v>0</v>
      </c>
      <c r="I822" s="148">
        <f t="shared" si="274"/>
        <v>0</v>
      </c>
      <c r="J822" s="148">
        <f t="shared" ca="1" si="264"/>
        <v>0</v>
      </c>
      <c r="K822" s="148">
        <f t="shared" ca="1" si="275"/>
        <v>0</v>
      </c>
      <c r="L822" s="148">
        <f t="shared" si="276"/>
        <v>0</v>
      </c>
      <c r="M822" s="148">
        <f t="shared" si="265"/>
        <v>0</v>
      </c>
      <c r="N822" s="148">
        <f t="shared" si="268"/>
        <v>0</v>
      </c>
      <c r="O822" s="148"/>
      <c r="P822" s="148"/>
      <c r="Q822" s="148">
        <f t="shared" si="277"/>
        <v>0</v>
      </c>
      <c r="R822" s="148">
        <f t="shared" si="278"/>
        <v>0</v>
      </c>
      <c r="S822" s="137" t="str">
        <f t="shared" si="266"/>
        <v>Y</v>
      </c>
      <c r="T822" s="275">
        <f t="shared" si="259"/>
        <v>0</v>
      </c>
      <c r="U822" s="275">
        <f t="shared" si="279"/>
        <v>0</v>
      </c>
      <c r="V822" s="275">
        <f t="shared" si="279"/>
        <v>0</v>
      </c>
      <c r="W822" s="275">
        <f t="shared" si="279"/>
        <v>0</v>
      </c>
      <c r="X822" s="275">
        <f t="shared" si="279"/>
        <v>0</v>
      </c>
      <c r="Y822" s="275">
        <f t="shared" si="279"/>
        <v>0</v>
      </c>
      <c r="Z822" s="275">
        <f t="shared" si="279"/>
        <v>0</v>
      </c>
      <c r="AA822" s="275">
        <f t="shared" si="279"/>
        <v>0</v>
      </c>
      <c r="AB822" s="275">
        <f t="shared" si="279"/>
        <v>0</v>
      </c>
      <c r="AC822" s="275">
        <f t="shared" si="279"/>
        <v>0</v>
      </c>
      <c r="AD822" s="275">
        <f t="shared" si="279"/>
        <v>0</v>
      </c>
      <c r="AE822" s="276">
        <f t="shared" si="269"/>
        <v>0</v>
      </c>
    </row>
    <row r="823" spans="1:31">
      <c r="A823" s="133">
        <f t="shared" si="270"/>
        <v>807</v>
      </c>
      <c r="B823" s="134">
        <f t="shared" si="271"/>
        <v>67</v>
      </c>
      <c r="C823" s="134">
        <f t="shared" si="272"/>
        <v>3</v>
      </c>
      <c r="D823" s="135">
        <f t="shared" ca="1" si="273"/>
        <v>70799</v>
      </c>
      <c r="E823" s="150">
        <f t="shared" si="261"/>
        <v>0</v>
      </c>
      <c r="F823" s="150" t="str">
        <f t="shared" si="262"/>
        <v>Y</v>
      </c>
      <c r="G823" s="136">
        <f t="shared" si="263"/>
        <v>0</v>
      </c>
      <c r="H823" s="148">
        <f t="shared" si="267"/>
        <v>0</v>
      </c>
      <c r="I823" s="148">
        <f t="shared" si="274"/>
        <v>0</v>
      </c>
      <c r="J823" s="148">
        <f t="shared" ca="1" si="264"/>
        <v>0</v>
      </c>
      <c r="K823" s="148">
        <f t="shared" ca="1" si="275"/>
        <v>0</v>
      </c>
      <c r="L823" s="148">
        <f t="shared" si="276"/>
        <v>0</v>
      </c>
      <c r="M823" s="148">
        <f t="shared" si="265"/>
        <v>0</v>
      </c>
      <c r="N823" s="148">
        <f t="shared" si="268"/>
        <v>0</v>
      </c>
      <c r="O823" s="148"/>
      <c r="P823" s="148"/>
      <c r="Q823" s="148">
        <f t="shared" si="277"/>
        <v>0</v>
      </c>
      <c r="R823" s="148">
        <f t="shared" si="278"/>
        <v>0</v>
      </c>
      <c r="S823" s="137" t="str">
        <f t="shared" si="266"/>
        <v>Y</v>
      </c>
      <c r="T823" s="275">
        <f t="shared" si="259"/>
        <v>0</v>
      </c>
      <c r="U823" s="275">
        <f t="shared" si="279"/>
        <v>0</v>
      </c>
      <c r="V823" s="275">
        <f t="shared" si="279"/>
        <v>0</v>
      </c>
      <c r="W823" s="275">
        <f t="shared" si="279"/>
        <v>0</v>
      </c>
      <c r="X823" s="275">
        <f t="shared" si="279"/>
        <v>0</v>
      </c>
      <c r="Y823" s="275">
        <f t="shared" si="279"/>
        <v>0</v>
      </c>
      <c r="Z823" s="275">
        <f t="shared" si="279"/>
        <v>0</v>
      </c>
      <c r="AA823" s="275">
        <f t="shared" si="279"/>
        <v>0</v>
      </c>
      <c r="AB823" s="275">
        <f t="shared" si="279"/>
        <v>0</v>
      </c>
      <c r="AC823" s="275">
        <f t="shared" si="279"/>
        <v>0</v>
      </c>
      <c r="AD823" s="275">
        <f t="shared" si="279"/>
        <v>0</v>
      </c>
      <c r="AE823" s="276">
        <f t="shared" si="269"/>
        <v>0</v>
      </c>
    </row>
    <row r="824" spans="1:31">
      <c r="A824" s="133" t="str">
        <f t="shared" si="270"/>
        <v/>
      </c>
      <c r="B824" s="134" t="str">
        <f t="shared" si="271"/>
        <v/>
      </c>
      <c r="C824" s="134" t="str">
        <f t="shared" si="272"/>
        <v/>
      </c>
      <c r="D824" s="135" t="str">
        <f t="shared" si="273"/>
        <v/>
      </c>
      <c r="E824" s="150" t="str">
        <f t="shared" si="261"/>
        <v/>
      </c>
      <c r="F824" s="150" t="str">
        <f t="shared" si="262"/>
        <v/>
      </c>
      <c r="G824" s="136" t="str">
        <f t="shared" si="263"/>
        <v/>
      </c>
      <c r="H824" s="148" t="str">
        <f t="shared" si="267"/>
        <v/>
      </c>
      <c r="I824" s="148" t="str">
        <f t="shared" si="274"/>
        <v/>
      </c>
      <c r="J824" s="148" t="str">
        <f t="shared" si="264"/>
        <v/>
      </c>
      <c r="K824" s="148" t="str">
        <f t="shared" si="275"/>
        <v/>
      </c>
      <c r="L824" s="148" t="str">
        <f t="shared" si="276"/>
        <v/>
      </c>
      <c r="M824" s="148" t="str">
        <f t="shared" si="265"/>
        <v/>
      </c>
      <c r="N824" s="148" t="str">
        <f t="shared" si="268"/>
        <v/>
      </c>
      <c r="O824" s="148"/>
      <c r="P824" s="148"/>
      <c r="Q824" s="148">
        <f t="shared" si="277"/>
        <v>0</v>
      </c>
      <c r="R824" s="148" t="str">
        <f t="shared" si="278"/>
        <v/>
      </c>
      <c r="S824" s="137" t="str">
        <f t="shared" si="266"/>
        <v/>
      </c>
      <c r="T824" s="275">
        <f t="shared" si="259"/>
        <v>0</v>
      </c>
      <c r="U824" s="275">
        <f t="shared" si="279"/>
        <v>0</v>
      </c>
      <c r="V824" s="275">
        <f t="shared" si="279"/>
        <v>0</v>
      </c>
      <c r="W824" s="275">
        <f t="shared" si="279"/>
        <v>0</v>
      </c>
      <c r="X824" s="275">
        <f t="shared" si="279"/>
        <v>0</v>
      </c>
      <c r="Y824" s="275">
        <f t="shared" si="279"/>
        <v>0</v>
      </c>
      <c r="Z824" s="275">
        <f t="shared" si="279"/>
        <v>0</v>
      </c>
      <c r="AA824" s="275">
        <f t="shared" si="279"/>
        <v>0</v>
      </c>
      <c r="AB824" s="275">
        <f t="shared" si="279"/>
        <v>0</v>
      </c>
      <c r="AC824" s="275">
        <f t="shared" si="279"/>
        <v>0</v>
      </c>
      <c r="AD824" s="275">
        <f t="shared" si="279"/>
        <v>0</v>
      </c>
      <c r="AE824" s="276">
        <f t="shared" si="269"/>
        <v>0</v>
      </c>
    </row>
    <row r="825" spans="1:31">
      <c r="A825" s="133" t="str">
        <f t="shared" si="270"/>
        <v/>
      </c>
      <c r="B825" s="134" t="str">
        <f t="shared" si="271"/>
        <v/>
      </c>
      <c r="C825" s="134" t="str">
        <f t="shared" si="272"/>
        <v/>
      </c>
      <c r="D825" s="135" t="str">
        <f t="shared" si="273"/>
        <v/>
      </c>
      <c r="E825" s="150" t="str">
        <f t="shared" si="261"/>
        <v/>
      </c>
      <c r="F825" s="150" t="str">
        <f t="shared" si="262"/>
        <v/>
      </c>
      <c r="G825" s="136" t="str">
        <f t="shared" si="263"/>
        <v/>
      </c>
      <c r="H825" s="148" t="str">
        <f t="shared" si="267"/>
        <v/>
      </c>
      <c r="I825" s="148" t="str">
        <f t="shared" si="274"/>
        <v/>
      </c>
      <c r="J825" s="148" t="str">
        <f t="shared" si="264"/>
        <v/>
      </c>
      <c r="K825" s="148" t="str">
        <f t="shared" si="275"/>
        <v/>
      </c>
      <c r="L825" s="148" t="str">
        <f t="shared" si="276"/>
        <v/>
      </c>
      <c r="M825" s="148" t="str">
        <f t="shared" si="265"/>
        <v/>
      </c>
      <c r="N825" s="148" t="str">
        <f t="shared" si="268"/>
        <v/>
      </c>
      <c r="O825" s="148"/>
      <c r="P825" s="148"/>
      <c r="Q825" s="148">
        <f t="shared" si="277"/>
        <v>0</v>
      </c>
      <c r="R825" s="148" t="str">
        <f t="shared" si="278"/>
        <v/>
      </c>
      <c r="S825" s="137" t="str">
        <f t="shared" si="266"/>
        <v/>
      </c>
      <c r="T825" s="275">
        <f t="shared" si="259"/>
        <v>0</v>
      </c>
      <c r="U825" s="275">
        <f t="shared" si="279"/>
        <v>0</v>
      </c>
      <c r="V825" s="275">
        <f t="shared" si="279"/>
        <v>0</v>
      </c>
      <c r="W825" s="275">
        <f t="shared" si="279"/>
        <v>0</v>
      </c>
      <c r="X825" s="275">
        <f t="shared" si="279"/>
        <v>0</v>
      </c>
      <c r="Y825" s="275">
        <f t="shared" si="279"/>
        <v>0</v>
      </c>
      <c r="Z825" s="275">
        <f t="shared" si="279"/>
        <v>0</v>
      </c>
      <c r="AA825" s="275">
        <f t="shared" si="279"/>
        <v>0</v>
      </c>
      <c r="AB825" s="275">
        <f t="shared" si="279"/>
        <v>0</v>
      </c>
      <c r="AC825" s="275">
        <f t="shared" si="279"/>
        <v>0</v>
      </c>
      <c r="AD825" s="275">
        <f t="shared" si="279"/>
        <v>0</v>
      </c>
      <c r="AE825" s="276">
        <f t="shared" si="269"/>
        <v>0</v>
      </c>
    </row>
    <row r="826" spans="1:31">
      <c r="A826" s="133" t="str">
        <f t="shared" si="270"/>
        <v/>
      </c>
      <c r="B826" s="134" t="str">
        <f t="shared" si="271"/>
        <v/>
      </c>
      <c r="C826" s="134" t="str">
        <f t="shared" si="272"/>
        <v/>
      </c>
      <c r="D826" s="135" t="str">
        <f t="shared" si="273"/>
        <v/>
      </c>
      <c r="E826" s="150" t="str">
        <f t="shared" si="261"/>
        <v/>
      </c>
      <c r="F826" s="150" t="str">
        <f t="shared" si="262"/>
        <v/>
      </c>
      <c r="G826" s="136" t="str">
        <f t="shared" si="263"/>
        <v/>
      </c>
      <c r="H826" s="148" t="str">
        <f t="shared" si="267"/>
        <v/>
      </c>
      <c r="I826" s="148" t="str">
        <f t="shared" si="274"/>
        <v/>
      </c>
      <c r="J826" s="148" t="str">
        <f t="shared" si="264"/>
        <v/>
      </c>
      <c r="K826" s="148" t="str">
        <f t="shared" si="275"/>
        <v/>
      </c>
      <c r="L826" s="148" t="str">
        <f t="shared" si="276"/>
        <v/>
      </c>
      <c r="M826" s="148" t="str">
        <f t="shared" si="265"/>
        <v/>
      </c>
      <c r="N826" s="148" t="str">
        <f t="shared" si="268"/>
        <v/>
      </c>
      <c r="O826" s="148"/>
      <c r="P826" s="148"/>
      <c r="Q826" s="148">
        <f t="shared" si="277"/>
        <v>0</v>
      </c>
      <c r="R826" s="148" t="str">
        <f t="shared" si="278"/>
        <v/>
      </c>
      <c r="S826" s="137" t="str">
        <f t="shared" si="266"/>
        <v/>
      </c>
      <c r="T826" s="275">
        <f t="shared" si="259"/>
        <v>0</v>
      </c>
      <c r="U826" s="275">
        <f t="shared" si="279"/>
        <v>0</v>
      </c>
      <c r="V826" s="275">
        <f t="shared" si="279"/>
        <v>0</v>
      </c>
      <c r="W826" s="275">
        <f t="shared" si="279"/>
        <v>0</v>
      </c>
      <c r="X826" s="275">
        <f t="shared" si="279"/>
        <v>0</v>
      </c>
      <c r="Y826" s="275">
        <f t="shared" si="279"/>
        <v>0</v>
      </c>
      <c r="Z826" s="275">
        <f t="shared" si="279"/>
        <v>0</v>
      </c>
      <c r="AA826" s="275">
        <f t="shared" si="279"/>
        <v>0</v>
      </c>
      <c r="AB826" s="275">
        <f t="shared" si="279"/>
        <v>0</v>
      </c>
      <c r="AC826" s="275">
        <f t="shared" si="279"/>
        <v>0</v>
      </c>
      <c r="AD826" s="275">
        <f t="shared" si="279"/>
        <v>0</v>
      </c>
      <c r="AE826" s="276">
        <f t="shared" si="269"/>
        <v>0</v>
      </c>
    </row>
    <row r="827" spans="1:31">
      <c r="A827" s="133" t="str">
        <f t="shared" si="270"/>
        <v/>
      </c>
      <c r="B827" s="134" t="str">
        <f t="shared" si="271"/>
        <v/>
      </c>
      <c r="C827" s="134" t="str">
        <f t="shared" si="272"/>
        <v/>
      </c>
      <c r="D827" s="135" t="str">
        <f t="shared" si="273"/>
        <v/>
      </c>
      <c r="E827" s="150" t="str">
        <f t="shared" si="261"/>
        <v/>
      </c>
      <c r="F827" s="150" t="str">
        <f t="shared" si="262"/>
        <v/>
      </c>
      <c r="G827" s="136" t="str">
        <f t="shared" si="263"/>
        <v/>
      </c>
      <c r="H827" s="148" t="str">
        <f t="shared" si="267"/>
        <v/>
      </c>
      <c r="I827" s="148" t="str">
        <f t="shared" si="274"/>
        <v/>
      </c>
      <c r="J827" s="148" t="str">
        <f t="shared" si="264"/>
        <v/>
      </c>
      <c r="K827" s="148" t="str">
        <f t="shared" si="275"/>
        <v/>
      </c>
      <c r="L827" s="148" t="str">
        <f t="shared" si="276"/>
        <v/>
      </c>
      <c r="M827" s="148" t="str">
        <f t="shared" si="265"/>
        <v/>
      </c>
      <c r="N827" s="148" t="str">
        <f t="shared" si="268"/>
        <v/>
      </c>
      <c r="O827" s="148"/>
      <c r="P827" s="148"/>
      <c r="Q827" s="148">
        <f t="shared" si="277"/>
        <v>0</v>
      </c>
      <c r="R827" s="148" t="str">
        <f t="shared" si="278"/>
        <v/>
      </c>
      <c r="S827" s="137" t="str">
        <f t="shared" si="266"/>
        <v/>
      </c>
      <c r="T827" s="275">
        <f t="shared" si="259"/>
        <v>0</v>
      </c>
      <c r="U827" s="275">
        <f t="shared" si="279"/>
        <v>0</v>
      </c>
      <c r="V827" s="275">
        <f t="shared" si="279"/>
        <v>0</v>
      </c>
      <c r="W827" s="275">
        <f t="shared" si="279"/>
        <v>0</v>
      </c>
      <c r="X827" s="275">
        <f t="shared" si="279"/>
        <v>0</v>
      </c>
      <c r="Y827" s="275">
        <f t="shared" si="279"/>
        <v>0</v>
      </c>
      <c r="Z827" s="275">
        <f t="shared" si="279"/>
        <v>0</v>
      </c>
      <c r="AA827" s="275">
        <f t="shared" si="279"/>
        <v>0</v>
      </c>
      <c r="AB827" s="275">
        <f t="shared" si="279"/>
        <v>0</v>
      </c>
      <c r="AC827" s="275">
        <f t="shared" si="279"/>
        <v>0</v>
      </c>
      <c r="AD827" s="275">
        <f t="shared" si="279"/>
        <v>0</v>
      </c>
      <c r="AE827" s="276">
        <f t="shared" si="269"/>
        <v>0</v>
      </c>
    </row>
    <row r="828" spans="1:31">
      <c r="A828" s="133" t="str">
        <f t="shared" si="270"/>
        <v/>
      </c>
      <c r="B828" s="134" t="str">
        <f t="shared" si="271"/>
        <v/>
      </c>
      <c r="C828" s="134" t="str">
        <f t="shared" si="272"/>
        <v/>
      </c>
      <c r="D828" s="135" t="str">
        <f t="shared" si="273"/>
        <v/>
      </c>
      <c r="E828" s="150" t="str">
        <f t="shared" si="261"/>
        <v/>
      </c>
      <c r="F828" s="150" t="str">
        <f t="shared" si="262"/>
        <v/>
      </c>
      <c r="G828" s="136" t="str">
        <f t="shared" si="263"/>
        <v/>
      </c>
      <c r="H828" s="148" t="str">
        <f t="shared" si="267"/>
        <v/>
      </c>
      <c r="I828" s="148" t="str">
        <f t="shared" si="274"/>
        <v/>
      </c>
      <c r="J828" s="148" t="str">
        <f t="shared" si="264"/>
        <v/>
      </c>
      <c r="K828" s="148" t="str">
        <f t="shared" si="275"/>
        <v/>
      </c>
      <c r="L828" s="148" t="str">
        <f t="shared" si="276"/>
        <v/>
      </c>
      <c r="M828" s="148" t="str">
        <f t="shared" si="265"/>
        <v/>
      </c>
      <c r="N828" s="148" t="str">
        <f t="shared" si="268"/>
        <v/>
      </c>
      <c r="O828" s="148"/>
      <c r="P828" s="148"/>
      <c r="Q828" s="148">
        <f t="shared" si="277"/>
        <v>0</v>
      </c>
      <c r="R828" s="148" t="str">
        <f t="shared" si="278"/>
        <v/>
      </c>
      <c r="S828" s="137" t="str">
        <f t="shared" si="266"/>
        <v/>
      </c>
      <c r="T828" s="275">
        <f t="shared" si="259"/>
        <v>0</v>
      </c>
      <c r="U828" s="275">
        <f t="shared" si="279"/>
        <v>0</v>
      </c>
      <c r="V828" s="275">
        <f t="shared" si="279"/>
        <v>0</v>
      </c>
      <c r="W828" s="275">
        <f t="shared" si="279"/>
        <v>0</v>
      </c>
      <c r="X828" s="275">
        <f t="shared" si="279"/>
        <v>0</v>
      </c>
      <c r="Y828" s="275">
        <f t="shared" si="279"/>
        <v>0</v>
      </c>
      <c r="Z828" s="275">
        <f t="shared" si="279"/>
        <v>0</v>
      </c>
      <c r="AA828" s="275">
        <f t="shared" si="279"/>
        <v>0</v>
      </c>
      <c r="AB828" s="275">
        <f t="shared" si="279"/>
        <v>0</v>
      </c>
      <c r="AC828" s="275">
        <f t="shared" si="279"/>
        <v>0</v>
      </c>
      <c r="AD828" s="275">
        <f t="shared" si="279"/>
        <v>0</v>
      </c>
      <c r="AE828" s="276">
        <f t="shared" si="269"/>
        <v>0</v>
      </c>
    </row>
    <row r="829" spans="1:31">
      <c r="A829" s="133" t="str">
        <f t="shared" si="270"/>
        <v/>
      </c>
      <c r="B829" s="134" t="str">
        <f t="shared" si="271"/>
        <v/>
      </c>
      <c r="C829" s="134" t="str">
        <f t="shared" si="272"/>
        <v/>
      </c>
      <c r="D829" s="135" t="str">
        <f t="shared" si="273"/>
        <v/>
      </c>
      <c r="E829" s="150" t="str">
        <f t="shared" si="261"/>
        <v/>
      </c>
      <c r="F829" s="150" t="str">
        <f t="shared" si="262"/>
        <v/>
      </c>
      <c r="G829" s="136" t="str">
        <f t="shared" si="263"/>
        <v/>
      </c>
      <c r="H829" s="148" t="str">
        <f t="shared" si="267"/>
        <v/>
      </c>
      <c r="I829" s="148" t="str">
        <f t="shared" si="274"/>
        <v/>
      </c>
      <c r="J829" s="148" t="str">
        <f t="shared" si="264"/>
        <v/>
      </c>
      <c r="K829" s="148" t="str">
        <f t="shared" si="275"/>
        <v/>
      </c>
      <c r="L829" s="148" t="str">
        <f t="shared" si="276"/>
        <v/>
      </c>
      <c r="M829" s="148" t="str">
        <f t="shared" si="265"/>
        <v/>
      </c>
      <c r="N829" s="148" t="str">
        <f t="shared" si="268"/>
        <v/>
      </c>
      <c r="O829" s="148"/>
      <c r="P829" s="148"/>
      <c r="Q829" s="148">
        <f t="shared" si="277"/>
        <v>0</v>
      </c>
      <c r="R829" s="148" t="str">
        <f t="shared" si="278"/>
        <v/>
      </c>
      <c r="S829" s="137" t="str">
        <f t="shared" si="266"/>
        <v/>
      </c>
      <c r="T829" s="275">
        <f t="shared" si="259"/>
        <v>0</v>
      </c>
      <c r="U829" s="275">
        <f t="shared" si="279"/>
        <v>0</v>
      </c>
      <c r="V829" s="275">
        <f t="shared" si="279"/>
        <v>0</v>
      </c>
      <c r="W829" s="275">
        <f t="shared" si="279"/>
        <v>0</v>
      </c>
      <c r="X829" s="275">
        <f t="shared" si="279"/>
        <v>0</v>
      </c>
      <c r="Y829" s="275">
        <f t="shared" si="279"/>
        <v>0</v>
      </c>
      <c r="Z829" s="275">
        <f t="shared" si="279"/>
        <v>0</v>
      </c>
      <c r="AA829" s="275">
        <f t="shared" si="279"/>
        <v>0</v>
      </c>
      <c r="AB829" s="275">
        <f t="shared" si="279"/>
        <v>0</v>
      </c>
      <c r="AC829" s="275">
        <f t="shared" si="279"/>
        <v>0</v>
      </c>
      <c r="AD829" s="275">
        <f t="shared" si="279"/>
        <v>0</v>
      </c>
      <c r="AE829" s="276">
        <f t="shared" si="269"/>
        <v>0</v>
      </c>
    </row>
    <row r="830" spans="1:31">
      <c r="A830" s="133" t="str">
        <f t="shared" si="270"/>
        <v/>
      </c>
      <c r="B830" s="134" t="str">
        <f t="shared" si="271"/>
        <v/>
      </c>
      <c r="C830" s="134" t="str">
        <f t="shared" si="272"/>
        <v/>
      </c>
      <c r="D830" s="135" t="str">
        <f t="shared" si="273"/>
        <v/>
      </c>
      <c r="E830" s="150" t="str">
        <f t="shared" si="261"/>
        <v/>
      </c>
      <c r="F830" s="150" t="str">
        <f t="shared" si="262"/>
        <v/>
      </c>
      <c r="G830" s="136" t="str">
        <f t="shared" si="263"/>
        <v/>
      </c>
      <c r="H830" s="148" t="str">
        <f t="shared" si="267"/>
        <v/>
      </c>
      <c r="I830" s="148" t="str">
        <f t="shared" si="274"/>
        <v/>
      </c>
      <c r="J830" s="148" t="str">
        <f t="shared" si="264"/>
        <v/>
      </c>
      <c r="K830" s="148" t="str">
        <f t="shared" si="275"/>
        <v/>
      </c>
      <c r="L830" s="148" t="str">
        <f t="shared" si="276"/>
        <v/>
      </c>
      <c r="M830" s="148" t="str">
        <f t="shared" si="265"/>
        <v/>
      </c>
      <c r="N830" s="148" t="str">
        <f t="shared" si="268"/>
        <v/>
      </c>
      <c r="O830" s="148"/>
      <c r="P830" s="148"/>
      <c r="Q830" s="148">
        <f t="shared" si="277"/>
        <v>0</v>
      </c>
      <c r="R830" s="148" t="str">
        <f t="shared" si="278"/>
        <v/>
      </c>
      <c r="S830" s="137" t="str">
        <f t="shared" si="266"/>
        <v/>
      </c>
      <c r="T830" s="275">
        <f t="shared" si="259"/>
        <v>0</v>
      </c>
      <c r="U830" s="275">
        <f t="shared" si="279"/>
        <v>0</v>
      </c>
      <c r="V830" s="275">
        <f t="shared" si="279"/>
        <v>0</v>
      </c>
      <c r="W830" s="275">
        <f t="shared" si="279"/>
        <v>0</v>
      </c>
      <c r="X830" s="275">
        <f t="shared" si="279"/>
        <v>0</v>
      </c>
      <c r="Y830" s="275">
        <f t="shared" si="279"/>
        <v>0</v>
      </c>
      <c r="Z830" s="275">
        <f t="shared" si="279"/>
        <v>0</v>
      </c>
      <c r="AA830" s="275">
        <f t="shared" si="279"/>
        <v>0</v>
      </c>
      <c r="AB830" s="275">
        <f t="shared" si="279"/>
        <v>0</v>
      </c>
      <c r="AC830" s="275">
        <f t="shared" si="279"/>
        <v>0</v>
      </c>
      <c r="AD830" s="275">
        <f t="shared" si="279"/>
        <v>0</v>
      </c>
      <c r="AE830" s="276">
        <f t="shared" si="269"/>
        <v>0</v>
      </c>
    </row>
    <row r="831" spans="1:31">
      <c r="A831" s="133" t="str">
        <f t="shared" si="270"/>
        <v/>
      </c>
      <c r="B831" s="134" t="str">
        <f t="shared" si="271"/>
        <v/>
      </c>
      <c r="C831" s="134" t="str">
        <f t="shared" si="272"/>
        <v/>
      </c>
      <c r="D831" s="135" t="str">
        <f t="shared" si="273"/>
        <v/>
      </c>
      <c r="E831" s="150" t="str">
        <f t="shared" si="261"/>
        <v/>
      </c>
      <c r="F831" s="150" t="str">
        <f t="shared" si="262"/>
        <v/>
      </c>
      <c r="G831" s="136" t="str">
        <f t="shared" si="263"/>
        <v/>
      </c>
      <c r="H831" s="148" t="str">
        <f t="shared" si="267"/>
        <v/>
      </c>
      <c r="I831" s="148" t="str">
        <f t="shared" si="274"/>
        <v/>
      </c>
      <c r="J831" s="148" t="str">
        <f t="shared" si="264"/>
        <v/>
      </c>
      <c r="K831" s="148" t="str">
        <f t="shared" si="275"/>
        <v/>
      </c>
      <c r="L831" s="148" t="str">
        <f t="shared" si="276"/>
        <v/>
      </c>
      <c r="M831" s="148" t="str">
        <f t="shared" si="265"/>
        <v/>
      </c>
      <c r="N831" s="148" t="str">
        <f t="shared" si="268"/>
        <v/>
      </c>
      <c r="O831" s="148"/>
      <c r="P831" s="148"/>
      <c r="Q831" s="148">
        <f t="shared" si="277"/>
        <v>0</v>
      </c>
      <c r="R831" s="148" t="str">
        <f t="shared" si="278"/>
        <v/>
      </c>
      <c r="S831" s="137" t="str">
        <f t="shared" si="266"/>
        <v/>
      </c>
      <c r="T831" s="275">
        <f t="shared" si="259"/>
        <v>0</v>
      </c>
      <c r="U831" s="275">
        <f t="shared" si="279"/>
        <v>0</v>
      </c>
      <c r="V831" s="275">
        <f t="shared" si="279"/>
        <v>0</v>
      </c>
      <c r="W831" s="275">
        <f t="shared" si="279"/>
        <v>0</v>
      </c>
      <c r="X831" s="275">
        <f t="shared" si="279"/>
        <v>0</v>
      </c>
      <c r="Y831" s="275">
        <f t="shared" si="279"/>
        <v>0</v>
      </c>
      <c r="Z831" s="275">
        <f t="shared" si="279"/>
        <v>0</v>
      </c>
      <c r="AA831" s="275">
        <f t="shared" si="279"/>
        <v>0</v>
      </c>
      <c r="AB831" s="275">
        <f t="shared" si="279"/>
        <v>0</v>
      </c>
      <c r="AC831" s="275">
        <f t="shared" si="279"/>
        <v>0</v>
      </c>
      <c r="AD831" s="275">
        <f t="shared" si="279"/>
        <v>0</v>
      </c>
      <c r="AE831" s="276">
        <f t="shared" si="269"/>
        <v>0</v>
      </c>
    </row>
    <row r="832" spans="1:31">
      <c r="A832" s="133" t="str">
        <f t="shared" si="270"/>
        <v/>
      </c>
      <c r="B832" s="134" t="str">
        <f t="shared" si="271"/>
        <v/>
      </c>
      <c r="C832" s="134" t="str">
        <f t="shared" si="272"/>
        <v/>
      </c>
      <c r="D832" s="135" t="str">
        <f t="shared" si="273"/>
        <v/>
      </c>
      <c r="E832" s="150" t="str">
        <f t="shared" si="261"/>
        <v/>
      </c>
      <c r="F832" s="150" t="str">
        <f t="shared" si="262"/>
        <v/>
      </c>
      <c r="G832" s="136" t="str">
        <f t="shared" si="263"/>
        <v/>
      </c>
      <c r="H832" s="148" t="str">
        <f t="shared" si="267"/>
        <v/>
      </c>
      <c r="I832" s="148" t="str">
        <f t="shared" si="274"/>
        <v/>
      </c>
      <c r="J832" s="148" t="str">
        <f t="shared" si="264"/>
        <v/>
      </c>
      <c r="K832" s="148" t="str">
        <f t="shared" si="275"/>
        <v/>
      </c>
      <c r="L832" s="148" t="str">
        <f t="shared" si="276"/>
        <v/>
      </c>
      <c r="M832" s="148" t="str">
        <f t="shared" si="265"/>
        <v/>
      </c>
      <c r="N832" s="148" t="str">
        <f t="shared" si="268"/>
        <v/>
      </c>
      <c r="O832" s="148"/>
      <c r="P832" s="148"/>
      <c r="Q832" s="148">
        <f t="shared" si="277"/>
        <v>0</v>
      </c>
      <c r="R832" s="148" t="str">
        <f t="shared" si="278"/>
        <v/>
      </c>
      <c r="S832" s="137" t="str">
        <f t="shared" si="266"/>
        <v/>
      </c>
      <c r="T832" s="275">
        <f t="shared" si="259"/>
        <v>0</v>
      </c>
      <c r="U832" s="275">
        <f t="shared" si="279"/>
        <v>0</v>
      </c>
      <c r="V832" s="275">
        <f t="shared" si="279"/>
        <v>0</v>
      </c>
      <c r="W832" s="275">
        <f t="shared" si="279"/>
        <v>0</v>
      </c>
      <c r="X832" s="275">
        <f t="shared" si="279"/>
        <v>0</v>
      </c>
      <c r="Y832" s="275">
        <f t="shared" si="279"/>
        <v>0</v>
      </c>
      <c r="Z832" s="275">
        <f t="shared" si="279"/>
        <v>0</v>
      </c>
      <c r="AA832" s="275">
        <f t="shared" si="279"/>
        <v>0</v>
      </c>
      <c r="AB832" s="275">
        <f t="shared" si="279"/>
        <v>0</v>
      </c>
      <c r="AC832" s="275">
        <f t="shared" si="279"/>
        <v>0</v>
      </c>
      <c r="AD832" s="275">
        <f t="shared" si="279"/>
        <v>0</v>
      </c>
      <c r="AE832" s="276">
        <f t="shared" si="269"/>
        <v>0</v>
      </c>
    </row>
    <row r="833" spans="1:31">
      <c r="A833" s="133" t="str">
        <f t="shared" si="270"/>
        <v/>
      </c>
      <c r="B833" s="134" t="str">
        <f t="shared" si="271"/>
        <v/>
      </c>
      <c r="C833" s="134" t="str">
        <f t="shared" si="272"/>
        <v/>
      </c>
      <c r="D833" s="135" t="str">
        <f t="shared" si="273"/>
        <v/>
      </c>
      <c r="E833" s="150" t="str">
        <f t="shared" si="261"/>
        <v/>
      </c>
      <c r="F833" s="150" t="str">
        <f t="shared" si="262"/>
        <v/>
      </c>
      <c r="G833" s="136" t="str">
        <f t="shared" si="263"/>
        <v/>
      </c>
      <c r="H833" s="148" t="str">
        <f t="shared" si="267"/>
        <v/>
      </c>
      <c r="I833" s="148" t="str">
        <f t="shared" si="274"/>
        <v/>
      </c>
      <c r="J833" s="148" t="str">
        <f t="shared" si="264"/>
        <v/>
      </c>
      <c r="K833" s="148" t="str">
        <f t="shared" si="275"/>
        <v/>
      </c>
      <c r="L833" s="148" t="str">
        <f t="shared" si="276"/>
        <v/>
      </c>
      <c r="M833" s="148" t="str">
        <f t="shared" si="265"/>
        <v/>
      </c>
      <c r="N833" s="148" t="str">
        <f t="shared" si="268"/>
        <v/>
      </c>
      <c r="O833" s="148"/>
      <c r="P833" s="148"/>
      <c r="Q833" s="148">
        <f t="shared" si="277"/>
        <v>0</v>
      </c>
      <c r="R833" s="148" t="str">
        <f t="shared" si="278"/>
        <v/>
      </c>
      <c r="S833" s="137" t="str">
        <f t="shared" si="266"/>
        <v/>
      </c>
      <c r="T833" s="275">
        <f t="shared" si="259"/>
        <v>0</v>
      </c>
      <c r="U833" s="275">
        <f t="shared" si="279"/>
        <v>0</v>
      </c>
      <c r="V833" s="275">
        <f t="shared" si="279"/>
        <v>0</v>
      </c>
      <c r="W833" s="275">
        <f t="shared" si="279"/>
        <v>0</v>
      </c>
      <c r="X833" s="275">
        <f t="shared" si="279"/>
        <v>0</v>
      </c>
      <c r="Y833" s="275">
        <f t="shared" si="279"/>
        <v>0</v>
      </c>
      <c r="Z833" s="275">
        <f t="shared" si="279"/>
        <v>0</v>
      </c>
      <c r="AA833" s="275">
        <f t="shared" si="279"/>
        <v>0</v>
      </c>
      <c r="AB833" s="275">
        <f t="shared" si="279"/>
        <v>0</v>
      </c>
      <c r="AC833" s="275">
        <f t="shared" si="279"/>
        <v>0</v>
      </c>
      <c r="AD833" s="275">
        <f t="shared" si="279"/>
        <v>0</v>
      </c>
      <c r="AE833" s="276">
        <f t="shared" si="269"/>
        <v>0</v>
      </c>
    </row>
    <row r="834" spans="1:31">
      <c r="A834" s="133" t="str">
        <f t="shared" si="270"/>
        <v/>
      </c>
      <c r="B834" s="134" t="str">
        <f t="shared" si="271"/>
        <v/>
      </c>
      <c r="C834" s="134" t="str">
        <f t="shared" si="272"/>
        <v/>
      </c>
      <c r="D834" s="135" t="str">
        <f t="shared" si="273"/>
        <v/>
      </c>
      <c r="E834" s="150" t="str">
        <f t="shared" si="261"/>
        <v/>
      </c>
      <c r="F834" s="150" t="str">
        <f t="shared" si="262"/>
        <v/>
      </c>
      <c r="G834" s="136" t="str">
        <f t="shared" si="263"/>
        <v/>
      </c>
      <c r="H834" s="148" t="str">
        <f t="shared" si="267"/>
        <v/>
      </c>
      <c r="I834" s="148" t="str">
        <f t="shared" si="274"/>
        <v/>
      </c>
      <c r="J834" s="148" t="str">
        <f t="shared" si="264"/>
        <v/>
      </c>
      <c r="K834" s="148" t="str">
        <f t="shared" si="275"/>
        <v/>
      </c>
      <c r="L834" s="148" t="str">
        <f t="shared" si="276"/>
        <v/>
      </c>
      <c r="M834" s="148" t="str">
        <f t="shared" si="265"/>
        <v/>
      </c>
      <c r="N834" s="148" t="str">
        <f t="shared" si="268"/>
        <v/>
      </c>
      <c r="O834" s="148"/>
      <c r="P834" s="148"/>
      <c r="Q834" s="148">
        <f t="shared" si="277"/>
        <v>0</v>
      </c>
      <c r="R834" s="148" t="str">
        <f t="shared" si="278"/>
        <v/>
      </c>
      <c r="S834" s="137" t="str">
        <f t="shared" si="266"/>
        <v/>
      </c>
      <c r="T834" s="275">
        <f t="shared" si="259"/>
        <v>0</v>
      </c>
      <c r="U834" s="275">
        <f t="shared" si="279"/>
        <v>0</v>
      </c>
      <c r="V834" s="275">
        <f t="shared" ref="U834:AD859" si="280">MAX(0,MIN(MAX(0,$M834),V$7)-V$6)</f>
        <v>0</v>
      </c>
      <c r="W834" s="275">
        <f t="shared" si="280"/>
        <v>0</v>
      </c>
      <c r="X834" s="275">
        <f t="shared" si="280"/>
        <v>0</v>
      </c>
      <c r="Y834" s="275">
        <f t="shared" si="280"/>
        <v>0</v>
      </c>
      <c r="Z834" s="275">
        <f t="shared" si="280"/>
        <v>0</v>
      </c>
      <c r="AA834" s="275">
        <f t="shared" si="280"/>
        <v>0</v>
      </c>
      <c r="AB834" s="275">
        <f t="shared" si="280"/>
        <v>0</v>
      </c>
      <c r="AC834" s="275">
        <f t="shared" si="280"/>
        <v>0</v>
      </c>
      <c r="AD834" s="275">
        <f t="shared" si="280"/>
        <v>0</v>
      </c>
      <c r="AE834" s="276">
        <f t="shared" si="269"/>
        <v>0</v>
      </c>
    </row>
    <row r="835" spans="1:31">
      <c r="A835" s="133" t="str">
        <f t="shared" si="270"/>
        <v/>
      </c>
      <c r="B835" s="134" t="str">
        <f t="shared" si="271"/>
        <v/>
      </c>
      <c r="C835" s="134" t="str">
        <f t="shared" si="272"/>
        <v/>
      </c>
      <c r="D835" s="135" t="str">
        <f t="shared" si="273"/>
        <v/>
      </c>
      <c r="E835" s="150" t="str">
        <f t="shared" si="261"/>
        <v/>
      </c>
      <c r="F835" s="150" t="str">
        <f t="shared" si="262"/>
        <v/>
      </c>
      <c r="G835" s="136" t="str">
        <f t="shared" si="263"/>
        <v/>
      </c>
      <c r="H835" s="148" t="str">
        <f t="shared" si="267"/>
        <v/>
      </c>
      <c r="I835" s="148" t="str">
        <f t="shared" si="274"/>
        <v/>
      </c>
      <c r="J835" s="148" t="str">
        <f t="shared" si="264"/>
        <v/>
      </c>
      <c r="K835" s="148" t="str">
        <f t="shared" si="275"/>
        <v/>
      </c>
      <c r="L835" s="148" t="str">
        <f t="shared" si="276"/>
        <v/>
      </c>
      <c r="M835" s="148" t="str">
        <f t="shared" si="265"/>
        <v/>
      </c>
      <c r="N835" s="148" t="str">
        <f t="shared" si="268"/>
        <v/>
      </c>
      <c r="O835" s="148"/>
      <c r="P835" s="148"/>
      <c r="Q835" s="148">
        <f t="shared" si="277"/>
        <v>0</v>
      </c>
      <c r="R835" s="148" t="str">
        <f t="shared" si="278"/>
        <v/>
      </c>
      <c r="S835" s="137" t="str">
        <f t="shared" si="266"/>
        <v/>
      </c>
      <c r="T835" s="275">
        <f t="shared" si="259"/>
        <v>0</v>
      </c>
      <c r="U835" s="275">
        <f t="shared" si="280"/>
        <v>0</v>
      </c>
      <c r="V835" s="275">
        <f t="shared" si="280"/>
        <v>0</v>
      </c>
      <c r="W835" s="275">
        <f t="shared" si="280"/>
        <v>0</v>
      </c>
      <c r="X835" s="275">
        <f t="shared" si="280"/>
        <v>0</v>
      </c>
      <c r="Y835" s="275">
        <f t="shared" si="280"/>
        <v>0</v>
      </c>
      <c r="Z835" s="275">
        <f t="shared" si="280"/>
        <v>0</v>
      </c>
      <c r="AA835" s="275">
        <f t="shared" si="280"/>
        <v>0</v>
      </c>
      <c r="AB835" s="275">
        <f t="shared" si="280"/>
        <v>0</v>
      </c>
      <c r="AC835" s="275">
        <f t="shared" si="280"/>
        <v>0</v>
      </c>
      <c r="AD835" s="275">
        <f t="shared" si="280"/>
        <v>0</v>
      </c>
      <c r="AE835" s="276">
        <f t="shared" si="269"/>
        <v>0</v>
      </c>
    </row>
    <row r="836" spans="1:31">
      <c r="A836" s="133" t="str">
        <f t="shared" si="270"/>
        <v/>
      </c>
      <c r="B836" s="134" t="str">
        <f t="shared" si="271"/>
        <v/>
      </c>
      <c r="C836" s="134" t="str">
        <f t="shared" si="272"/>
        <v/>
      </c>
      <c r="D836" s="135" t="str">
        <f t="shared" si="273"/>
        <v/>
      </c>
      <c r="E836" s="150" t="str">
        <f t="shared" si="261"/>
        <v/>
      </c>
      <c r="F836" s="150" t="str">
        <f t="shared" si="262"/>
        <v/>
      </c>
      <c r="G836" s="136" t="str">
        <f t="shared" si="263"/>
        <v/>
      </c>
      <c r="H836" s="148" t="str">
        <f t="shared" si="267"/>
        <v/>
      </c>
      <c r="I836" s="148" t="str">
        <f t="shared" si="274"/>
        <v/>
      </c>
      <c r="J836" s="148" t="str">
        <f t="shared" si="264"/>
        <v/>
      </c>
      <c r="K836" s="148" t="str">
        <f t="shared" si="275"/>
        <v/>
      </c>
      <c r="L836" s="148" t="str">
        <f t="shared" si="276"/>
        <v/>
      </c>
      <c r="M836" s="148" t="str">
        <f t="shared" si="265"/>
        <v/>
      </c>
      <c r="N836" s="148" t="str">
        <f t="shared" si="268"/>
        <v/>
      </c>
      <c r="O836" s="148"/>
      <c r="P836" s="148"/>
      <c r="Q836" s="148">
        <f t="shared" si="277"/>
        <v>0</v>
      </c>
      <c r="R836" s="148" t="str">
        <f t="shared" si="278"/>
        <v/>
      </c>
      <c r="S836" s="137" t="str">
        <f t="shared" si="266"/>
        <v/>
      </c>
      <c r="T836" s="275">
        <f t="shared" si="259"/>
        <v>0</v>
      </c>
      <c r="U836" s="275">
        <f t="shared" si="280"/>
        <v>0</v>
      </c>
      <c r="V836" s="275">
        <f t="shared" si="280"/>
        <v>0</v>
      </c>
      <c r="W836" s="275">
        <f t="shared" si="280"/>
        <v>0</v>
      </c>
      <c r="X836" s="275">
        <f t="shared" si="280"/>
        <v>0</v>
      </c>
      <c r="Y836" s="275">
        <f t="shared" si="280"/>
        <v>0</v>
      </c>
      <c r="Z836" s="275">
        <f t="shared" si="280"/>
        <v>0</v>
      </c>
      <c r="AA836" s="275">
        <f t="shared" si="280"/>
        <v>0</v>
      </c>
      <c r="AB836" s="275">
        <f t="shared" si="280"/>
        <v>0</v>
      </c>
      <c r="AC836" s="275">
        <f t="shared" si="280"/>
        <v>0</v>
      </c>
      <c r="AD836" s="275">
        <f t="shared" si="280"/>
        <v>0</v>
      </c>
      <c r="AE836" s="276">
        <f t="shared" si="269"/>
        <v>0</v>
      </c>
    </row>
    <row r="837" spans="1:31">
      <c r="A837" s="133" t="str">
        <f t="shared" si="270"/>
        <v/>
      </c>
      <c r="B837" s="134" t="str">
        <f t="shared" si="271"/>
        <v/>
      </c>
      <c r="C837" s="134" t="str">
        <f t="shared" si="272"/>
        <v/>
      </c>
      <c r="D837" s="135" t="str">
        <f t="shared" si="273"/>
        <v/>
      </c>
      <c r="E837" s="150" t="str">
        <f t="shared" si="261"/>
        <v/>
      </c>
      <c r="F837" s="150" t="str">
        <f t="shared" si="262"/>
        <v/>
      </c>
      <c r="G837" s="136" t="str">
        <f t="shared" si="263"/>
        <v/>
      </c>
      <c r="H837" s="148" t="str">
        <f t="shared" si="267"/>
        <v/>
      </c>
      <c r="I837" s="148" t="str">
        <f t="shared" si="274"/>
        <v/>
      </c>
      <c r="J837" s="148" t="str">
        <f t="shared" si="264"/>
        <v/>
      </c>
      <c r="K837" s="148" t="str">
        <f t="shared" si="275"/>
        <v/>
      </c>
      <c r="L837" s="148" t="str">
        <f t="shared" si="276"/>
        <v/>
      </c>
      <c r="M837" s="148" t="str">
        <f t="shared" si="265"/>
        <v/>
      </c>
      <c r="N837" s="148" t="str">
        <f t="shared" si="268"/>
        <v/>
      </c>
      <c r="O837" s="148"/>
      <c r="P837" s="148"/>
      <c r="Q837" s="148">
        <f t="shared" si="277"/>
        <v>0</v>
      </c>
      <c r="R837" s="148" t="str">
        <f t="shared" si="278"/>
        <v/>
      </c>
      <c r="S837" s="137" t="str">
        <f t="shared" si="266"/>
        <v/>
      </c>
      <c r="T837" s="275">
        <f t="shared" ref="T837:T900" si="281">MAX(0,MIN(MAX(0,$M837),T$7)-T$6)</f>
        <v>0</v>
      </c>
      <c r="U837" s="275">
        <f t="shared" si="280"/>
        <v>0</v>
      </c>
      <c r="V837" s="275">
        <f t="shared" si="280"/>
        <v>0</v>
      </c>
      <c r="W837" s="275">
        <f t="shared" si="280"/>
        <v>0</v>
      </c>
      <c r="X837" s="275">
        <f t="shared" si="280"/>
        <v>0</v>
      </c>
      <c r="Y837" s="275">
        <f t="shared" si="280"/>
        <v>0</v>
      </c>
      <c r="Z837" s="275">
        <f t="shared" si="280"/>
        <v>0</v>
      </c>
      <c r="AA837" s="275">
        <f t="shared" si="280"/>
        <v>0</v>
      </c>
      <c r="AB837" s="275">
        <f t="shared" si="280"/>
        <v>0</v>
      </c>
      <c r="AC837" s="275">
        <f t="shared" si="280"/>
        <v>0</v>
      </c>
      <c r="AD837" s="275">
        <f t="shared" si="280"/>
        <v>0</v>
      </c>
      <c r="AE837" s="276">
        <f t="shared" si="269"/>
        <v>0</v>
      </c>
    </row>
    <row r="838" spans="1:31">
      <c r="A838" s="133" t="str">
        <f t="shared" si="270"/>
        <v/>
      </c>
      <c r="B838" s="134" t="str">
        <f t="shared" si="271"/>
        <v/>
      </c>
      <c r="C838" s="134" t="str">
        <f t="shared" si="272"/>
        <v/>
      </c>
      <c r="D838" s="135" t="str">
        <f t="shared" si="273"/>
        <v/>
      </c>
      <c r="E838" s="150" t="str">
        <f t="shared" si="261"/>
        <v/>
      </c>
      <c r="F838" s="150" t="str">
        <f t="shared" si="262"/>
        <v/>
      </c>
      <c r="G838" s="136" t="str">
        <f t="shared" si="263"/>
        <v/>
      </c>
      <c r="H838" s="148" t="str">
        <f t="shared" si="267"/>
        <v/>
      </c>
      <c r="I838" s="148" t="str">
        <f t="shared" si="274"/>
        <v/>
      </c>
      <c r="J838" s="148" t="str">
        <f t="shared" si="264"/>
        <v/>
      </c>
      <c r="K838" s="148" t="str">
        <f t="shared" si="275"/>
        <v/>
      </c>
      <c r="L838" s="148" t="str">
        <f t="shared" si="276"/>
        <v/>
      </c>
      <c r="M838" s="148" t="str">
        <f t="shared" si="265"/>
        <v/>
      </c>
      <c r="N838" s="148" t="str">
        <f t="shared" si="268"/>
        <v/>
      </c>
      <c r="O838" s="148"/>
      <c r="P838" s="148"/>
      <c r="Q838" s="148">
        <f t="shared" si="277"/>
        <v>0</v>
      </c>
      <c r="R838" s="148" t="str">
        <f t="shared" si="278"/>
        <v/>
      </c>
      <c r="S838" s="137" t="str">
        <f t="shared" si="266"/>
        <v/>
      </c>
      <c r="T838" s="275">
        <f t="shared" si="281"/>
        <v>0</v>
      </c>
      <c r="U838" s="275">
        <f t="shared" si="280"/>
        <v>0</v>
      </c>
      <c r="V838" s="275">
        <f t="shared" si="280"/>
        <v>0</v>
      </c>
      <c r="W838" s="275">
        <f t="shared" si="280"/>
        <v>0</v>
      </c>
      <c r="X838" s="275">
        <f t="shared" si="280"/>
        <v>0</v>
      </c>
      <c r="Y838" s="275">
        <f t="shared" si="280"/>
        <v>0</v>
      </c>
      <c r="Z838" s="275">
        <f t="shared" si="280"/>
        <v>0</v>
      </c>
      <c r="AA838" s="275">
        <f t="shared" si="280"/>
        <v>0</v>
      </c>
      <c r="AB838" s="275">
        <f t="shared" si="280"/>
        <v>0</v>
      </c>
      <c r="AC838" s="275">
        <f t="shared" si="280"/>
        <v>0</v>
      </c>
      <c r="AD838" s="275">
        <f t="shared" si="280"/>
        <v>0</v>
      </c>
      <c r="AE838" s="276">
        <f t="shared" si="269"/>
        <v>0</v>
      </c>
    </row>
    <row r="839" spans="1:31">
      <c r="A839" s="133" t="str">
        <f t="shared" si="270"/>
        <v/>
      </c>
      <c r="B839" s="134" t="str">
        <f t="shared" si="271"/>
        <v/>
      </c>
      <c r="C839" s="134" t="str">
        <f t="shared" si="272"/>
        <v/>
      </c>
      <c r="D839" s="135" t="str">
        <f t="shared" si="273"/>
        <v/>
      </c>
      <c r="E839" s="150" t="str">
        <f t="shared" si="261"/>
        <v/>
      </c>
      <c r="F839" s="150" t="str">
        <f t="shared" si="262"/>
        <v/>
      </c>
      <c r="G839" s="136" t="str">
        <f t="shared" si="263"/>
        <v/>
      </c>
      <c r="H839" s="148" t="str">
        <f t="shared" si="267"/>
        <v/>
      </c>
      <c r="I839" s="148" t="str">
        <f t="shared" si="274"/>
        <v/>
      </c>
      <c r="J839" s="148" t="str">
        <f t="shared" si="264"/>
        <v/>
      </c>
      <c r="K839" s="148" t="str">
        <f t="shared" si="275"/>
        <v/>
      </c>
      <c r="L839" s="148" t="str">
        <f t="shared" si="276"/>
        <v/>
      </c>
      <c r="M839" s="148" t="str">
        <f t="shared" si="265"/>
        <v/>
      </c>
      <c r="N839" s="148" t="str">
        <f t="shared" si="268"/>
        <v/>
      </c>
      <c r="O839" s="148"/>
      <c r="P839" s="148"/>
      <c r="Q839" s="148">
        <f t="shared" si="277"/>
        <v>0</v>
      </c>
      <c r="R839" s="148" t="str">
        <f t="shared" si="278"/>
        <v/>
      </c>
      <c r="S839" s="137" t="str">
        <f t="shared" si="266"/>
        <v/>
      </c>
      <c r="T839" s="275">
        <f t="shared" si="281"/>
        <v>0</v>
      </c>
      <c r="U839" s="275">
        <f t="shared" si="280"/>
        <v>0</v>
      </c>
      <c r="V839" s="275">
        <f t="shared" si="280"/>
        <v>0</v>
      </c>
      <c r="W839" s="275">
        <f t="shared" si="280"/>
        <v>0</v>
      </c>
      <c r="X839" s="275">
        <f t="shared" si="280"/>
        <v>0</v>
      </c>
      <c r="Y839" s="275">
        <f t="shared" si="280"/>
        <v>0</v>
      </c>
      <c r="Z839" s="275">
        <f t="shared" si="280"/>
        <v>0</v>
      </c>
      <c r="AA839" s="275">
        <f t="shared" si="280"/>
        <v>0</v>
      </c>
      <c r="AB839" s="275">
        <f t="shared" si="280"/>
        <v>0</v>
      </c>
      <c r="AC839" s="275">
        <f t="shared" si="280"/>
        <v>0</v>
      </c>
      <c r="AD839" s="275">
        <f t="shared" si="280"/>
        <v>0</v>
      </c>
      <c r="AE839" s="276">
        <f t="shared" si="269"/>
        <v>0</v>
      </c>
    </row>
    <row r="840" spans="1:31">
      <c r="A840" s="133" t="str">
        <f t="shared" si="270"/>
        <v/>
      </c>
      <c r="B840" s="134" t="str">
        <f t="shared" si="271"/>
        <v/>
      </c>
      <c r="C840" s="134" t="str">
        <f t="shared" si="272"/>
        <v/>
      </c>
      <c r="D840" s="135" t="str">
        <f t="shared" si="273"/>
        <v/>
      </c>
      <c r="E840" s="150" t="str">
        <f t="shared" si="261"/>
        <v/>
      </c>
      <c r="F840" s="150" t="str">
        <f t="shared" si="262"/>
        <v/>
      </c>
      <c r="G840" s="136" t="str">
        <f t="shared" si="263"/>
        <v/>
      </c>
      <c r="H840" s="148" t="str">
        <f t="shared" si="267"/>
        <v/>
      </c>
      <c r="I840" s="148" t="str">
        <f t="shared" si="274"/>
        <v/>
      </c>
      <c r="J840" s="148" t="str">
        <f t="shared" si="264"/>
        <v/>
      </c>
      <c r="K840" s="148" t="str">
        <f t="shared" si="275"/>
        <v/>
      </c>
      <c r="L840" s="148" t="str">
        <f t="shared" si="276"/>
        <v/>
      </c>
      <c r="M840" s="148" t="str">
        <f t="shared" si="265"/>
        <v/>
      </c>
      <c r="N840" s="148" t="str">
        <f t="shared" si="268"/>
        <v/>
      </c>
      <c r="O840" s="148"/>
      <c r="P840" s="148"/>
      <c r="Q840" s="148">
        <f t="shared" si="277"/>
        <v>0</v>
      </c>
      <c r="R840" s="148" t="str">
        <f t="shared" si="278"/>
        <v/>
      </c>
      <c r="S840" s="137" t="str">
        <f t="shared" si="266"/>
        <v/>
      </c>
      <c r="T840" s="275">
        <f t="shared" si="281"/>
        <v>0</v>
      </c>
      <c r="U840" s="275">
        <f t="shared" si="280"/>
        <v>0</v>
      </c>
      <c r="V840" s="275">
        <f t="shared" si="280"/>
        <v>0</v>
      </c>
      <c r="W840" s="275">
        <f t="shared" si="280"/>
        <v>0</v>
      </c>
      <c r="X840" s="275">
        <f t="shared" si="280"/>
        <v>0</v>
      </c>
      <c r="Y840" s="275">
        <f t="shared" si="280"/>
        <v>0</v>
      </c>
      <c r="Z840" s="275">
        <f t="shared" si="280"/>
        <v>0</v>
      </c>
      <c r="AA840" s="275">
        <f t="shared" si="280"/>
        <v>0</v>
      </c>
      <c r="AB840" s="275">
        <f t="shared" si="280"/>
        <v>0</v>
      </c>
      <c r="AC840" s="275">
        <f t="shared" si="280"/>
        <v>0</v>
      </c>
      <c r="AD840" s="275">
        <f t="shared" si="280"/>
        <v>0</v>
      </c>
      <c r="AE840" s="276">
        <f t="shared" si="269"/>
        <v>0</v>
      </c>
    </row>
    <row r="841" spans="1:31">
      <c r="A841" s="133" t="str">
        <f t="shared" si="270"/>
        <v/>
      </c>
      <c r="B841" s="134" t="str">
        <f t="shared" si="271"/>
        <v/>
      </c>
      <c r="C841" s="134" t="str">
        <f t="shared" si="272"/>
        <v/>
      </c>
      <c r="D841" s="135" t="str">
        <f t="shared" si="273"/>
        <v/>
      </c>
      <c r="E841" s="150" t="str">
        <f t="shared" si="261"/>
        <v/>
      </c>
      <c r="F841" s="150" t="str">
        <f t="shared" si="262"/>
        <v/>
      </c>
      <c r="G841" s="136" t="str">
        <f t="shared" si="263"/>
        <v/>
      </c>
      <c r="H841" s="148" t="str">
        <f t="shared" si="267"/>
        <v/>
      </c>
      <c r="I841" s="148" t="str">
        <f t="shared" si="274"/>
        <v/>
      </c>
      <c r="J841" s="148" t="str">
        <f t="shared" si="264"/>
        <v/>
      </c>
      <c r="K841" s="148" t="str">
        <f t="shared" si="275"/>
        <v/>
      </c>
      <c r="L841" s="148" t="str">
        <f t="shared" si="276"/>
        <v/>
      </c>
      <c r="M841" s="148" t="str">
        <f t="shared" si="265"/>
        <v/>
      </c>
      <c r="N841" s="148" t="str">
        <f t="shared" si="268"/>
        <v/>
      </c>
      <c r="O841" s="148"/>
      <c r="P841" s="148"/>
      <c r="Q841" s="148">
        <f t="shared" si="277"/>
        <v>0</v>
      </c>
      <c r="R841" s="148" t="str">
        <f t="shared" si="278"/>
        <v/>
      </c>
      <c r="S841" s="137" t="str">
        <f t="shared" si="266"/>
        <v/>
      </c>
      <c r="T841" s="275">
        <f t="shared" si="281"/>
        <v>0</v>
      </c>
      <c r="U841" s="275">
        <f t="shared" si="280"/>
        <v>0</v>
      </c>
      <c r="V841" s="275">
        <f t="shared" si="280"/>
        <v>0</v>
      </c>
      <c r="W841" s="275">
        <f t="shared" si="280"/>
        <v>0</v>
      </c>
      <c r="X841" s="275">
        <f t="shared" si="280"/>
        <v>0</v>
      </c>
      <c r="Y841" s="275">
        <f t="shared" si="280"/>
        <v>0</v>
      </c>
      <c r="Z841" s="275">
        <f t="shared" si="280"/>
        <v>0</v>
      </c>
      <c r="AA841" s="275">
        <f t="shared" si="280"/>
        <v>0</v>
      </c>
      <c r="AB841" s="275">
        <f t="shared" si="280"/>
        <v>0</v>
      </c>
      <c r="AC841" s="275">
        <f t="shared" si="280"/>
        <v>0</v>
      </c>
      <c r="AD841" s="275">
        <f t="shared" si="280"/>
        <v>0</v>
      </c>
      <c r="AE841" s="276">
        <f t="shared" si="269"/>
        <v>0</v>
      </c>
    </row>
    <row r="842" spans="1:31">
      <c r="A842" s="133" t="str">
        <f t="shared" si="270"/>
        <v/>
      </c>
      <c r="B842" s="134" t="str">
        <f t="shared" si="271"/>
        <v/>
      </c>
      <c r="C842" s="134" t="str">
        <f t="shared" si="272"/>
        <v/>
      </c>
      <c r="D842" s="135" t="str">
        <f t="shared" si="273"/>
        <v/>
      </c>
      <c r="E842" s="150" t="str">
        <f t="shared" si="261"/>
        <v/>
      </c>
      <c r="F842" s="150" t="str">
        <f t="shared" si="262"/>
        <v/>
      </c>
      <c r="G842" s="136" t="str">
        <f t="shared" si="263"/>
        <v/>
      </c>
      <c r="H842" s="148" t="str">
        <f t="shared" si="267"/>
        <v/>
      </c>
      <c r="I842" s="148" t="str">
        <f t="shared" si="274"/>
        <v/>
      </c>
      <c r="J842" s="148" t="str">
        <f t="shared" si="264"/>
        <v/>
      </c>
      <c r="K842" s="148" t="str">
        <f t="shared" si="275"/>
        <v/>
      </c>
      <c r="L842" s="148" t="str">
        <f t="shared" si="276"/>
        <v/>
      </c>
      <c r="M842" s="148" t="str">
        <f t="shared" si="265"/>
        <v/>
      </c>
      <c r="N842" s="148" t="str">
        <f t="shared" si="268"/>
        <v/>
      </c>
      <c r="O842" s="148"/>
      <c r="P842" s="148"/>
      <c r="Q842" s="148">
        <f t="shared" si="277"/>
        <v>0</v>
      </c>
      <c r="R842" s="148" t="str">
        <f t="shared" si="278"/>
        <v/>
      </c>
      <c r="S842" s="137" t="str">
        <f t="shared" si="266"/>
        <v/>
      </c>
      <c r="T842" s="275">
        <f t="shared" si="281"/>
        <v>0</v>
      </c>
      <c r="U842" s="275">
        <f t="shared" si="280"/>
        <v>0</v>
      </c>
      <c r="V842" s="275">
        <f t="shared" si="280"/>
        <v>0</v>
      </c>
      <c r="W842" s="275">
        <f t="shared" si="280"/>
        <v>0</v>
      </c>
      <c r="X842" s="275">
        <f t="shared" si="280"/>
        <v>0</v>
      </c>
      <c r="Y842" s="275">
        <f t="shared" si="280"/>
        <v>0</v>
      </c>
      <c r="Z842" s="275">
        <f t="shared" si="280"/>
        <v>0</v>
      </c>
      <c r="AA842" s="275">
        <f t="shared" si="280"/>
        <v>0</v>
      </c>
      <c r="AB842" s="275">
        <f t="shared" si="280"/>
        <v>0</v>
      </c>
      <c r="AC842" s="275">
        <f t="shared" si="280"/>
        <v>0</v>
      </c>
      <c r="AD842" s="275">
        <f t="shared" si="280"/>
        <v>0</v>
      </c>
      <c r="AE842" s="276">
        <f t="shared" si="269"/>
        <v>0</v>
      </c>
    </row>
    <row r="843" spans="1:31">
      <c r="A843" s="133" t="str">
        <f t="shared" si="270"/>
        <v/>
      </c>
      <c r="B843" s="134" t="str">
        <f t="shared" si="271"/>
        <v/>
      </c>
      <c r="C843" s="134" t="str">
        <f t="shared" si="272"/>
        <v/>
      </c>
      <c r="D843" s="135" t="str">
        <f t="shared" si="273"/>
        <v/>
      </c>
      <c r="E843" s="150" t="str">
        <f t="shared" si="261"/>
        <v/>
      </c>
      <c r="F843" s="150" t="str">
        <f t="shared" si="262"/>
        <v/>
      </c>
      <c r="G843" s="136" t="str">
        <f t="shared" si="263"/>
        <v/>
      </c>
      <c r="H843" s="148" t="str">
        <f t="shared" si="267"/>
        <v/>
      </c>
      <c r="I843" s="148" t="str">
        <f t="shared" si="274"/>
        <v/>
      </c>
      <c r="J843" s="148" t="str">
        <f t="shared" si="264"/>
        <v/>
      </c>
      <c r="K843" s="148" t="str">
        <f t="shared" si="275"/>
        <v/>
      </c>
      <c r="L843" s="148" t="str">
        <f t="shared" si="276"/>
        <v/>
      </c>
      <c r="M843" s="148" t="str">
        <f t="shared" si="265"/>
        <v/>
      </c>
      <c r="N843" s="148" t="str">
        <f t="shared" si="268"/>
        <v/>
      </c>
      <c r="O843" s="148"/>
      <c r="P843" s="148"/>
      <c r="Q843" s="148">
        <f t="shared" si="277"/>
        <v>0</v>
      </c>
      <c r="R843" s="148" t="str">
        <f t="shared" si="278"/>
        <v/>
      </c>
      <c r="S843" s="137" t="str">
        <f t="shared" si="266"/>
        <v/>
      </c>
      <c r="T843" s="275">
        <f t="shared" si="281"/>
        <v>0</v>
      </c>
      <c r="U843" s="275">
        <f t="shared" si="280"/>
        <v>0</v>
      </c>
      <c r="V843" s="275">
        <f t="shared" si="280"/>
        <v>0</v>
      </c>
      <c r="W843" s="275">
        <f t="shared" si="280"/>
        <v>0</v>
      </c>
      <c r="X843" s="275">
        <f t="shared" si="280"/>
        <v>0</v>
      </c>
      <c r="Y843" s="275">
        <f t="shared" si="280"/>
        <v>0</v>
      </c>
      <c r="Z843" s="275">
        <f t="shared" si="280"/>
        <v>0</v>
      </c>
      <c r="AA843" s="275">
        <f t="shared" si="280"/>
        <v>0</v>
      </c>
      <c r="AB843" s="275">
        <f t="shared" si="280"/>
        <v>0</v>
      </c>
      <c r="AC843" s="275">
        <f t="shared" si="280"/>
        <v>0</v>
      </c>
      <c r="AD843" s="275">
        <f t="shared" si="280"/>
        <v>0</v>
      </c>
      <c r="AE843" s="276">
        <f t="shared" si="269"/>
        <v>0</v>
      </c>
    </row>
    <row r="844" spans="1:31">
      <c r="A844" s="133" t="str">
        <f t="shared" si="270"/>
        <v/>
      </c>
      <c r="B844" s="134" t="str">
        <f t="shared" si="271"/>
        <v/>
      </c>
      <c r="C844" s="134" t="str">
        <f t="shared" si="272"/>
        <v/>
      </c>
      <c r="D844" s="135" t="str">
        <f t="shared" si="273"/>
        <v/>
      </c>
      <c r="E844" s="150" t="str">
        <f t="shared" si="261"/>
        <v/>
      </c>
      <c r="F844" s="150" t="str">
        <f t="shared" si="262"/>
        <v/>
      </c>
      <c r="G844" s="136" t="str">
        <f t="shared" si="263"/>
        <v/>
      </c>
      <c r="H844" s="148" t="str">
        <f t="shared" si="267"/>
        <v/>
      </c>
      <c r="I844" s="148" t="str">
        <f t="shared" si="274"/>
        <v/>
      </c>
      <c r="J844" s="148" t="str">
        <f t="shared" si="264"/>
        <v/>
      </c>
      <c r="K844" s="148" t="str">
        <f t="shared" si="275"/>
        <v/>
      </c>
      <c r="L844" s="148" t="str">
        <f t="shared" si="276"/>
        <v/>
      </c>
      <c r="M844" s="148" t="str">
        <f t="shared" si="265"/>
        <v/>
      </c>
      <c r="N844" s="148" t="str">
        <f t="shared" si="268"/>
        <v/>
      </c>
      <c r="O844" s="148"/>
      <c r="P844" s="148"/>
      <c r="Q844" s="148">
        <f t="shared" si="277"/>
        <v>0</v>
      </c>
      <c r="R844" s="148" t="str">
        <f t="shared" si="278"/>
        <v/>
      </c>
      <c r="S844" s="137" t="str">
        <f t="shared" si="266"/>
        <v/>
      </c>
      <c r="T844" s="275">
        <f t="shared" si="281"/>
        <v>0</v>
      </c>
      <c r="U844" s="275">
        <f t="shared" si="280"/>
        <v>0</v>
      </c>
      <c r="V844" s="275">
        <f t="shared" si="280"/>
        <v>0</v>
      </c>
      <c r="W844" s="275">
        <f t="shared" si="280"/>
        <v>0</v>
      </c>
      <c r="X844" s="275">
        <f t="shared" si="280"/>
        <v>0</v>
      </c>
      <c r="Y844" s="275">
        <f t="shared" si="280"/>
        <v>0</v>
      </c>
      <c r="Z844" s="275">
        <f t="shared" si="280"/>
        <v>0</v>
      </c>
      <c r="AA844" s="275">
        <f t="shared" si="280"/>
        <v>0</v>
      </c>
      <c r="AB844" s="275">
        <f t="shared" si="280"/>
        <v>0</v>
      </c>
      <c r="AC844" s="275">
        <f t="shared" si="280"/>
        <v>0</v>
      </c>
      <c r="AD844" s="275">
        <f t="shared" si="280"/>
        <v>0</v>
      </c>
      <c r="AE844" s="276">
        <f t="shared" si="269"/>
        <v>0</v>
      </c>
    </row>
    <row r="845" spans="1:31">
      <c r="A845" s="133" t="str">
        <f t="shared" si="270"/>
        <v/>
      </c>
      <c r="B845" s="134" t="str">
        <f t="shared" si="271"/>
        <v/>
      </c>
      <c r="C845" s="134" t="str">
        <f t="shared" si="272"/>
        <v/>
      </c>
      <c r="D845" s="135" t="str">
        <f t="shared" si="273"/>
        <v/>
      </c>
      <c r="E845" s="150" t="str">
        <f t="shared" si="261"/>
        <v/>
      </c>
      <c r="F845" s="150" t="str">
        <f t="shared" si="262"/>
        <v/>
      </c>
      <c r="G845" s="136" t="str">
        <f t="shared" si="263"/>
        <v/>
      </c>
      <c r="H845" s="148" t="str">
        <f t="shared" si="267"/>
        <v/>
      </c>
      <c r="I845" s="148" t="str">
        <f t="shared" si="274"/>
        <v/>
      </c>
      <c r="J845" s="148" t="str">
        <f t="shared" si="264"/>
        <v/>
      </c>
      <c r="K845" s="148" t="str">
        <f t="shared" si="275"/>
        <v/>
      </c>
      <c r="L845" s="148" t="str">
        <f t="shared" si="276"/>
        <v/>
      </c>
      <c r="M845" s="148" t="str">
        <f t="shared" si="265"/>
        <v/>
      </c>
      <c r="N845" s="148" t="str">
        <f t="shared" si="268"/>
        <v/>
      </c>
      <c r="O845" s="148"/>
      <c r="P845" s="148"/>
      <c r="Q845" s="148">
        <f t="shared" si="277"/>
        <v>0</v>
      </c>
      <c r="R845" s="148" t="str">
        <f t="shared" si="278"/>
        <v/>
      </c>
      <c r="S845" s="137" t="str">
        <f t="shared" si="266"/>
        <v/>
      </c>
      <c r="T845" s="275">
        <f t="shared" si="281"/>
        <v>0</v>
      </c>
      <c r="U845" s="275">
        <f t="shared" si="280"/>
        <v>0</v>
      </c>
      <c r="V845" s="275">
        <f t="shared" si="280"/>
        <v>0</v>
      </c>
      <c r="W845" s="275">
        <f t="shared" si="280"/>
        <v>0</v>
      </c>
      <c r="X845" s="275">
        <f t="shared" si="280"/>
        <v>0</v>
      </c>
      <c r="Y845" s="275">
        <f t="shared" si="280"/>
        <v>0</v>
      </c>
      <c r="Z845" s="275">
        <f t="shared" si="280"/>
        <v>0</v>
      </c>
      <c r="AA845" s="275">
        <f t="shared" si="280"/>
        <v>0</v>
      </c>
      <c r="AB845" s="275">
        <f t="shared" si="280"/>
        <v>0</v>
      </c>
      <c r="AC845" s="275">
        <f t="shared" si="280"/>
        <v>0</v>
      </c>
      <c r="AD845" s="275">
        <f t="shared" si="280"/>
        <v>0</v>
      </c>
      <c r="AE845" s="276">
        <f t="shared" si="269"/>
        <v>0</v>
      </c>
    </row>
    <row r="846" spans="1:31">
      <c r="A846" s="133" t="str">
        <f t="shared" si="270"/>
        <v/>
      </c>
      <c r="B846" s="134" t="str">
        <f t="shared" si="271"/>
        <v/>
      </c>
      <c r="C846" s="134" t="str">
        <f t="shared" si="272"/>
        <v/>
      </c>
      <c r="D846" s="135" t="str">
        <f t="shared" si="273"/>
        <v/>
      </c>
      <c r="E846" s="150" t="str">
        <f t="shared" si="261"/>
        <v/>
      </c>
      <c r="F846" s="150" t="str">
        <f t="shared" si="262"/>
        <v/>
      </c>
      <c r="G846" s="136" t="str">
        <f t="shared" si="263"/>
        <v/>
      </c>
      <c r="H846" s="148" t="str">
        <f t="shared" si="267"/>
        <v/>
      </c>
      <c r="I846" s="148" t="str">
        <f t="shared" si="274"/>
        <v/>
      </c>
      <c r="J846" s="148" t="str">
        <f t="shared" si="264"/>
        <v/>
      </c>
      <c r="K846" s="148" t="str">
        <f t="shared" si="275"/>
        <v/>
      </c>
      <c r="L846" s="148" t="str">
        <f t="shared" si="276"/>
        <v/>
      </c>
      <c r="M846" s="148" t="str">
        <f t="shared" si="265"/>
        <v/>
      </c>
      <c r="N846" s="148" t="str">
        <f t="shared" si="268"/>
        <v/>
      </c>
      <c r="O846" s="148"/>
      <c r="P846" s="148"/>
      <c r="Q846" s="148">
        <f t="shared" si="277"/>
        <v>0</v>
      </c>
      <c r="R846" s="148" t="str">
        <f t="shared" si="278"/>
        <v/>
      </c>
      <c r="S846" s="137" t="str">
        <f t="shared" si="266"/>
        <v/>
      </c>
      <c r="T846" s="275">
        <f t="shared" si="281"/>
        <v>0</v>
      </c>
      <c r="U846" s="275">
        <f t="shared" si="280"/>
        <v>0</v>
      </c>
      <c r="V846" s="275">
        <f t="shared" si="280"/>
        <v>0</v>
      </c>
      <c r="W846" s="275">
        <f t="shared" si="280"/>
        <v>0</v>
      </c>
      <c r="X846" s="275">
        <f t="shared" si="280"/>
        <v>0</v>
      </c>
      <c r="Y846" s="275">
        <f t="shared" si="280"/>
        <v>0</v>
      </c>
      <c r="Z846" s="275">
        <f t="shared" si="280"/>
        <v>0</v>
      </c>
      <c r="AA846" s="275">
        <f t="shared" si="280"/>
        <v>0</v>
      </c>
      <c r="AB846" s="275">
        <f t="shared" si="280"/>
        <v>0</v>
      </c>
      <c r="AC846" s="275">
        <f t="shared" si="280"/>
        <v>0</v>
      </c>
      <c r="AD846" s="275">
        <f t="shared" si="280"/>
        <v>0</v>
      </c>
      <c r="AE846" s="276">
        <f t="shared" si="269"/>
        <v>0</v>
      </c>
    </row>
    <row r="847" spans="1:31">
      <c r="A847" s="133" t="str">
        <f t="shared" si="270"/>
        <v/>
      </c>
      <c r="B847" s="134" t="str">
        <f t="shared" si="271"/>
        <v/>
      </c>
      <c r="C847" s="134" t="str">
        <f t="shared" si="272"/>
        <v/>
      </c>
      <c r="D847" s="135" t="str">
        <f t="shared" si="273"/>
        <v/>
      </c>
      <c r="E847" s="150" t="str">
        <f t="shared" si="261"/>
        <v/>
      </c>
      <c r="F847" s="150" t="str">
        <f t="shared" si="262"/>
        <v/>
      </c>
      <c r="G847" s="136" t="str">
        <f t="shared" si="263"/>
        <v/>
      </c>
      <c r="H847" s="148" t="str">
        <f t="shared" si="267"/>
        <v/>
      </c>
      <c r="I847" s="148" t="str">
        <f t="shared" si="274"/>
        <v/>
      </c>
      <c r="J847" s="148" t="str">
        <f t="shared" si="264"/>
        <v/>
      </c>
      <c r="K847" s="148" t="str">
        <f t="shared" si="275"/>
        <v/>
      </c>
      <c r="L847" s="148" t="str">
        <f t="shared" si="276"/>
        <v/>
      </c>
      <c r="M847" s="148" t="str">
        <f t="shared" si="265"/>
        <v/>
      </c>
      <c r="N847" s="148" t="str">
        <f t="shared" si="268"/>
        <v/>
      </c>
      <c r="O847" s="148"/>
      <c r="P847" s="148"/>
      <c r="Q847" s="148">
        <f t="shared" si="277"/>
        <v>0</v>
      </c>
      <c r="R847" s="148" t="str">
        <f t="shared" si="278"/>
        <v/>
      </c>
      <c r="S847" s="137" t="str">
        <f t="shared" si="266"/>
        <v/>
      </c>
      <c r="T847" s="275">
        <f t="shared" si="281"/>
        <v>0</v>
      </c>
      <c r="U847" s="275">
        <f t="shared" si="280"/>
        <v>0</v>
      </c>
      <c r="V847" s="275">
        <f t="shared" si="280"/>
        <v>0</v>
      </c>
      <c r="W847" s="275">
        <f t="shared" si="280"/>
        <v>0</v>
      </c>
      <c r="X847" s="275">
        <f t="shared" si="280"/>
        <v>0</v>
      </c>
      <c r="Y847" s="275">
        <f t="shared" si="280"/>
        <v>0</v>
      </c>
      <c r="Z847" s="275">
        <f t="shared" si="280"/>
        <v>0</v>
      </c>
      <c r="AA847" s="275">
        <f t="shared" si="280"/>
        <v>0</v>
      </c>
      <c r="AB847" s="275">
        <f t="shared" si="280"/>
        <v>0</v>
      </c>
      <c r="AC847" s="275">
        <f t="shared" si="280"/>
        <v>0</v>
      </c>
      <c r="AD847" s="275">
        <f t="shared" si="280"/>
        <v>0</v>
      </c>
      <c r="AE847" s="276">
        <f t="shared" si="269"/>
        <v>0</v>
      </c>
    </row>
    <row r="848" spans="1:31">
      <c r="A848" s="133" t="str">
        <f t="shared" si="270"/>
        <v/>
      </c>
      <c r="B848" s="134" t="str">
        <f t="shared" si="271"/>
        <v/>
      </c>
      <c r="C848" s="134" t="str">
        <f t="shared" si="272"/>
        <v/>
      </c>
      <c r="D848" s="135" t="str">
        <f t="shared" si="273"/>
        <v/>
      </c>
      <c r="E848" s="150" t="str">
        <f t="shared" si="261"/>
        <v/>
      </c>
      <c r="F848" s="150" t="str">
        <f t="shared" si="262"/>
        <v/>
      </c>
      <c r="G848" s="136" t="str">
        <f t="shared" si="263"/>
        <v/>
      </c>
      <c r="H848" s="148" t="str">
        <f t="shared" si="267"/>
        <v/>
      </c>
      <c r="I848" s="148" t="str">
        <f t="shared" si="274"/>
        <v/>
      </c>
      <c r="J848" s="148" t="str">
        <f t="shared" si="264"/>
        <v/>
      </c>
      <c r="K848" s="148" t="str">
        <f t="shared" si="275"/>
        <v/>
      </c>
      <c r="L848" s="148" t="str">
        <f t="shared" si="276"/>
        <v/>
      </c>
      <c r="M848" s="148" t="str">
        <f t="shared" si="265"/>
        <v/>
      </c>
      <c r="N848" s="148" t="str">
        <f t="shared" si="268"/>
        <v/>
      </c>
      <c r="O848" s="148"/>
      <c r="P848" s="148"/>
      <c r="Q848" s="148">
        <f t="shared" si="277"/>
        <v>0</v>
      </c>
      <c r="R848" s="148" t="str">
        <f t="shared" si="278"/>
        <v/>
      </c>
      <c r="S848" s="137" t="str">
        <f t="shared" si="266"/>
        <v/>
      </c>
      <c r="T848" s="275">
        <f t="shared" si="281"/>
        <v>0</v>
      </c>
      <c r="U848" s="275">
        <f t="shared" si="280"/>
        <v>0</v>
      </c>
      <c r="V848" s="275">
        <f t="shared" si="280"/>
        <v>0</v>
      </c>
      <c r="W848" s="275">
        <f t="shared" si="280"/>
        <v>0</v>
      </c>
      <c r="X848" s="275">
        <f t="shared" si="280"/>
        <v>0</v>
      </c>
      <c r="Y848" s="275">
        <f t="shared" si="280"/>
        <v>0</v>
      </c>
      <c r="Z848" s="275">
        <f t="shared" si="280"/>
        <v>0</v>
      </c>
      <c r="AA848" s="275">
        <f t="shared" si="280"/>
        <v>0</v>
      </c>
      <c r="AB848" s="275">
        <f t="shared" si="280"/>
        <v>0</v>
      </c>
      <c r="AC848" s="275">
        <f t="shared" si="280"/>
        <v>0</v>
      </c>
      <c r="AD848" s="275">
        <f t="shared" si="280"/>
        <v>0</v>
      </c>
      <c r="AE848" s="276">
        <f t="shared" si="269"/>
        <v>0</v>
      </c>
    </row>
    <row r="849" spans="1:31">
      <c r="A849" s="133" t="str">
        <f t="shared" si="270"/>
        <v/>
      </c>
      <c r="B849" s="134" t="str">
        <f t="shared" si="271"/>
        <v/>
      </c>
      <c r="C849" s="134" t="str">
        <f t="shared" si="272"/>
        <v/>
      </c>
      <c r="D849" s="135" t="str">
        <f t="shared" si="273"/>
        <v/>
      </c>
      <c r="E849" s="150" t="str">
        <f t="shared" ref="E849:E912" si="282">IF(A849&lt;&gt;"", IF(F849="N",0, ROUNDDOWN(IF(S849="Y", MAX(Q849, 0), MIN(BondAmountInvested*G849/Freq, Max_Wdwl_amt)), 2)),"")</f>
        <v/>
      </c>
      <c r="F849" s="150" t="str">
        <f t="shared" ref="F849:F912" si="283">IF(A849&lt;&gt;"",  IF(A849&lt;first_projection_wdl_mth,"N",IF(A849=first_projection_wdl_mth,"Y",IF(INT((A849-first_projection_wdl_mth)/Mths_between_Wdwls)=(A849-first_projection_wdl_mth)/Mths_between_Wdwls,"Y","N"))),"")</f>
        <v/>
      </c>
      <c r="G849" s="136" t="str">
        <f t="shared" ref="G849:G912" si="284">IF(A849&lt;&gt;"", IncomeRetained, "")</f>
        <v/>
      </c>
      <c r="H849" s="148" t="str">
        <f t="shared" si="267"/>
        <v/>
      </c>
      <c r="I849" s="148" t="str">
        <f t="shared" si="274"/>
        <v/>
      </c>
      <c r="J849" s="148" t="str">
        <f t="shared" ref="J849:J912" si="285">IF(A849&lt;&gt;"", (MIN(E849, Q849)-I849)*(1-IF(D849&lt;chargeable_gain_taxrate_change_date,chargeable_gain_taxrate_pre_change,chargeable_gain_taxrate_post_change))+I849, "")</f>
        <v/>
      </c>
      <c r="K849" s="148" t="str">
        <f t="shared" si="275"/>
        <v/>
      </c>
      <c r="L849" s="148" t="str">
        <f t="shared" si="276"/>
        <v/>
      </c>
      <c r="M849" s="148" t="str">
        <f t="shared" ref="M849:M912" si="286">IF(A849="", "", L849*Mthly_growth_rate)</f>
        <v/>
      </c>
      <c r="N849" s="148" t="str">
        <f t="shared" si="268"/>
        <v/>
      </c>
      <c r="O849" s="148"/>
      <c r="P849" s="148"/>
      <c r="Q849" s="148">
        <f t="shared" si="277"/>
        <v>0</v>
      </c>
      <c r="R849" s="148" t="str">
        <f t="shared" si="278"/>
        <v/>
      </c>
      <c r="S849" s="137" t="str">
        <f t="shared" ref="S849:S912" si="287">IF(A849="", "", IF(S848="Y", "Y", IF(Q849-IF(F849="Y", MIN(BondAmountInvested*G849/Freq,Max_Wdwl_amt), 0)&lt;=0, "Y", "N")))</f>
        <v/>
      </c>
      <c r="T849" s="275">
        <f t="shared" si="281"/>
        <v>0</v>
      </c>
      <c r="U849" s="275">
        <f t="shared" si="280"/>
        <v>0</v>
      </c>
      <c r="V849" s="275">
        <f t="shared" si="280"/>
        <v>0</v>
      </c>
      <c r="W849" s="275">
        <f t="shared" si="280"/>
        <v>0</v>
      </c>
      <c r="X849" s="275">
        <f t="shared" si="280"/>
        <v>0</v>
      </c>
      <c r="Y849" s="275">
        <f t="shared" si="280"/>
        <v>0</v>
      </c>
      <c r="Z849" s="275">
        <f t="shared" si="280"/>
        <v>0</v>
      </c>
      <c r="AA849" s="275">
        <f t="shared" si="280"/>
        <v>0</v>
      </c>
      <c r="AB849" s="275">
        <f t="shared" si="280"/>
        <v>0</v>
      </c>
      <c r="AC849" s="275">
        <f t="shared" si="280"/>
        <v>0</v>
      </c>
      <c r="AD849" s="275">
        <f t="shared" si="280"/>
        <v>0</v>
      </c>
      <c r="AE849" s="276">
        <f t="shared" si="269"/>
        <v>0</v>
      </c>
    </row>
    <row r="850" spans="1:31">
      <c r="A850" s="133" t="str">
        <f t="shared" si="270"/>
        <v/>
      </c>
      <c r="B850" s="134" t="str">
        <f t="shared" si="271"/>
        <v/>
      </c>
      <c r="C850" s="134" t="str">
        <f t="shared" si="272"/>
        <v/>
      </c>
      <c r="D850" s="135" t="str">
        <f t="shared" si="273"/>
        <v/>
      </c>
      <c r="E850" s="150" t="str">
        <f t="shared" si="282"/>
        <v/>
      </c>
      <c r="F850" s="150" t="str">
        <f t="shared" si="283"/>
        <v/>
      </c>
      <c r="G850" s="136" t="str">
        <f t="shared" si="284"/>
        <v/>
      </c>
      <c r="H850" s="148" t="str">
        <f t="shared" ref="H850:H913" si="288">IF(A850&lt;&gt;"", IF(B850&lt;Max_tax_free_term, IF(AND(C850=1, B850&lt;Max_tax_free_term), Annual_tax_free_Wdwl, 0), 0)+H849-I849, "")</f>
        <v/>
      </c>
      <c r="I850" s="148" t="str">
        <f t="shared" si="274"/>
        <v/>
      </c>
      <c r="J850" s="148" t="str">
        <f t="shared" si="285"/>
        <v/>
      </c>
      <c r="K850" s="148" t="str">
        <f t="shared" si="275"/>
        <v/>
      </c>
      <c r="L850" s="148" t="str">
        <f t="shared" si="276"/>
        <v/>
      </c>
      <c r="M850" s="148" t="str">
        <f t="shared" si="286"/>
        <v/>
      </c>
      <c r="N850" s="148" t="str">
        <f t="shared" ref="N850:N913" si="289">IF(A850="", "", AE850)</f>
        <v/>
      </c>
      <c r="O850" s="148"/>
      <c r="P850" s="148"/>
      <c r="Q850" s="148">
        <f t="shared" si="277"/>
        <v>0</v>
      </c>
      <c r="R850" s="148" t="str">
        <f t="shared" si="278"/>
        <v/>
      </c>
      <c r="S850" s="137" t="str">
        <f t="shared" si="287"/>
        <v/>
      </c>
      <c r="T850" s="275">
        <f t="shared" si="281"/>
        <v>0</v>
      </c>
      <c r="U850" s="275">
        <f t="shared" si="280"/>
        <v>0</v>
      </c>
      <c r="V850" s="275">
        <f t="shared" si="280"/>
        <v>0</v>
      </c>
      <c r="W850" s="275">
        <f t="shared" si="280"/>
        <v>0</v>
      </c>
      <c r="X850" s="275">
        <f t="shared" si="280"/>
        <v>0</v>
      </c>
      <c r="Y850" s="275">
        <f t="shared" si="280"/>
        <v>0</v>
      </c>
      <c r="Z850" s="275">
        <f t="shared" si="280"/>
        <v>0</v>
      </c>
      <c r="AA850" s="275">
        <f t="shared" si="280"/>
        <v>0</v>
      </c>
      <c r="AB850" s="275">
        <f t="shared" si="280"/>
        <v>0</v>
      </c>
      <c r="AC850" s="275">
        <f t="shared" si="280"/>
        <v>0</v>
      </c>
      <c r="AD850" s="275">
        <f t="shared" si="280"/>
        <v>0</v>
      </c>
      <c r="AE850" s="276">
        <f t="shared" ref="AE850:AE913" si="290">SUMPRODUCT(T850:AD850,T$9:AD$9)/100/12</f>
        <v>0</v>
      </c>
    </row>
    <row r="851" spans="1:31">
      <c r="A851" s="133" t="str">
        <f t="shared" ref="A851:A914" si="291">IF(A850&lt;$D$11, A850+1, "")</f>
        <v/>
      </c>
      <c r="B851" s="134" t="str">
        <f t="shared" ref="B851:B914" si="292">IF(A851&lt;&gt;"", IF(C851=1, B850+1, B850), "")</f>
        <v/>
      </c>
      <c r="C851" s="134" t="str">
        <f t="shared" ref="C851:C914" si="293">IF(A851&lt;&gt;"", IF(C850=12, 1, C850+1), "")</f>
        <v/>
      </c>
      <c r="D851" s="135" t="str">
        <f t="shared" ref="D851:D914" si="294">IF(A851&lt;&gt;"", DATE(YEAR(D850), MONTH(D850)+1, DAY(D850)), "")</f>
        <v/>
      </c>
      <c r="E851" s="150" t="str">
        <f t="shared" si="282"/>
        <v/>
      </c>
      <c r="F851" s="150" t="str">
        <f t="shared" si="283"/>
        <v/>
      </c>
      <c r="G851" s="136" t="str">
        <f t="shared" si="284"/>
        <v/>
      </c>
      <c r="H851" s="148" t="str">
        <f t="shared" si="288"/>
        <v/>
      </c>
      <c r="I851" s="148" t="str">
        <f t="shared" ref="I851:I914" si="295">IF(A851&lt;&gt;"", MIN(E851, H851, Q851), "")</f>
        <v/>
      </c>
      <c r="J851" s="148" t="str">
        <f t="shared" si="285"/>
        <v/>
      </c>
      <c r="K851" s="148" t="str">
        <f t="shared" ref="K851:K914" si="296">IF(A851="", "", $I$12^(A851/12)*J851)</f>
        <v/>
      </c>
      <c r="L851" s="148" t="str">
        <f t="shared" ref="L851:L914" si="297">IF(A851="", "", R850)</f>
        <v/>
      </c>
      <c r="M851" s="148" t="str">
        <f t="shared" si="286"/>
        <v/>
      </c>
      <c r="N851" s="148" t="str">
        <f t="shared" si="289"/>
        <v/>
      </c>
      <c r="O851" s="148"/>
      <c r="P851" s="148"/>
      <c r="Q851" s="148">
        <f t="shared" ref="Q851:Q914" si="298">IF(A851 = "", 0, MAX(M851 - (SUM(N851:P851)), 0))</f>
        <v>0</v>
      </c>
      <c r="R851" s="148" t="str">
        <f t="shared" ref="R851:R914" si="299">IF(A851="", "", MAX(Q851-E851, 0))</f>
        <v/>
      </c>
      <c r="S851" s="137" t="str">
        <f t="shared" si="287"/>
        <v/>
      </c>
      <c r="T851" s="275">
        <f t="shared" si="281"/>
        <v>0</v>
      </c>
      <c r="U851" s="275">
        <f t="shared" si="280"/>
        <v>0</v>
      </c>
      <c r="V851" s="275">
        <f t="shared" si="280"/>
        <v>0</v>
      </c>
      <c r="W851" s="275">
        <f t="shared" si="280"/>
        <v>0</v>
      </c>
      <c r="X851" s="275">
        <f t="shared" si="280"/>
        <v>0</v>
      </c>
      <c r="Y851" s="275">
        <f t="shared" si="280"/>
        <v>0</v>
      </c>
      <c r="Z851" s="275">
        <f t="shared" si="280"/>
        <v>0</v>
      </c>
      <c r="AA851" s="275">
        <f t="shared" si="280"/>
        <v>0</v>
      </c>
      <c r="AB851" s="275">
        <f t="shared" si="280"/>
        <v>0</v>
      </c>
      <c r="AC851" s="275">
        <f t="shared" si="280"/>
        <v>0</v>
      </c>
      <c r="AD851" s="275">
        <f t="shared" si="280"/>
        <v>0</v>
      </c>
      <c r="AE851" s="276">
        <f t="shared" si="290"/>
        <v>0</v>
      </c>
    </row>
    <row r="852" spans="1:31">
      <c r="A852" s="133" t="str">
        <f t="shared" si="291"/>
        <v/>
      </c>
      <c r="B852" s="134" t="str">
        <f t="shared" si="292"/>
        <v/>
      </c>
      <c r="C852" s="134" t="str">
        <f t="shared" si="293"/>
        <v/>
      </c>
      <c r="D852" s="135" t="str">
        <f t="shared" si="294"/>
        <v/>
      </c>
      <c r="E852" s="150" t="str">
        <f t="shared" si="282"/>
        <v/>
      </c>
      <c r="F852" s="150" t="str">
        <f t="shared" si="283"/>
        <v/>
      </c>
      <c r="G852" s="136" t="str">
        <f t="shared" si="284"/>
        <v/>
      </c>
      <c r="H852" s="148" t="str">
        <f t="shared" si="288"/>
        <v/>
      </c>
      <c r="I852" s="148" t="str">
        <f t="shared" si="295"/>
        <v/>
      </c>
      <c r="J852" s="148" t="str">
        <f t="shared" si="285"/>
        <v/>
      </c>
      <c r="K852" s="148" t="str">
        <f t="shared" si="296"/>
        <v/>
      </c>
      <c r="L852" s="148" t="str">
        <f t="shared" si="297"/>
        <v/>
      </c>
      <c r="M852" s="148" t="str">
        <f t="shared" si="286"/>
        <v/>
      </c>
      <c r="N852" s="148" t="str">
        <f t="shared" si="289"/>
        <v/>
      </c>
      <c r="O852" s="148"/>
      <c r="P852" s="148"/>
      <c r="Q852" s="148">
        <f t="shared" si="298"/>
        <v>0</v>
      </c>
      <c r="R852" s="148" t="str">
        <f t="shared" si="299"/>
        <v/>
      </c>
      <c r="S852" s="137" t="str">
        <f t="shared" si="287"/>
        <v/>
      </c>
      <c r="T852" s="275">
        <f t="shared" si="281"/>
        <v>0</v>
      </c>
      <c r="U852" s="275">
        <f t="shared" si="280"/>
        <v>0</v>
      </c>
      <c r="V852" s="275">
        <f t="shared" si="280"/>
        <v>0</v>
      </c>
      <c r="W852" s="275">
        <f t="shared" si="280"/>
        <v>0</v>
      </c>
      <c r="X852" s="275">
        <f t="shared" si="280"/>
        <v>0</v>
      </c>
      <c r="Y852" s="275">
        <f t="shared" si="280"/>
        <v>0</v>
      </c>
      <c r="Z852" s="275">
        <f t="shared" si="280"/>
        <v>0</v>
      </c>
      <c r="AA852" s="275">
        <f t="shared" si="280"/>
        <v>0</v>
      </c>
      <c r="AB852" s="275">
        <f t="shared" si="280"/>
        <v>0</v>
      </c>
      <c r="AC852" s="275">
        <f t="shared" si="280"/>
        <v>0</v>
      </c>
      <c r="AD852" s="275">
        <f t="shared" si="280"/>
        <v>0</v>
      </c>
      <c r="AE852" s="276">
        <f t="shared" si="290"/>
        <v>0</v>
      </c>
    </row>
    <row r="853" spans="1:31">
      <c r="A853" s="133" t="str">
        <f t="shared" si="291"/>
        <v/>
      </c>
      <c r="B853" s="134" t="str">
        <f t="shared" si="292"/>
        <v/>
      </c>
      <c r="C853" s="134" t="str">
        <f t="shared" si="293"/>
        <v/>
      </c>
      <c r="D853" s="135" t="str">
        <f t="shared" si="294"/>
        <v/>
      </c>
      <c r="E853" s="150" t="str">
        <f t="shared" si="282"/>
        <v/>
      </c>
      <c r="F853" s="150" t="str">
        <f t="shared" si="283"/>
        <v/>
      </c>
      <c r="G853" s="136" t="str">
        <f t="shared" si="284"/>
        <v/>
      </c>
      <c r="H853" s="148" t="str">
        <f t="shared" si="288"/>
        <v/>
      </c>
      <c r="I853" s="148" t="str">
        <f t="shared" si="295"/>
        <v/>
      </c>
      <c r="J853" s="148" t="str">
        <f t="shared" si="285"/>
        <v/>
      </c>
      <c r="K853" s="148" t="str">
        <f t="shared" si="296"/>
        <v/>
      </c>
      <c r="L853" s="148" t="str">
        <f t="shared" si="297"/>
        <v/>
      </c>
      <c r="M853" s="148" t="str">
        <f t="shared" si="286"/>
        <v/>
      </c>
      <c r="N853" s="148" t="str">
        <f t="shared" si="289"/>
        <v/>
      </c>
      <c r="O853" s="148"/>
      <c r="P853" s="148"/>
      <c r="Q853" s="148">
        <f t="shared" si="298"/>
        <v>0</v>
      </c>
      <c r="R853" s="148" t="str">
        <f t="shared" si="299"/>
        <v/>
      </c>
      <c r="S853" s="137" t="str">
        <f t="shared" si="287"/>
        <v/>
      </c>
      <c r="T853" s="275">
        <f t="shared" si="281"/>
        <v>0</v>
      </c>
      <c r="U853" s="275">
        <f t="shared" si="280"/>
        <v>0</v>
      </c>
      <c r="V853" s="275">
        <f t="shared" si="280"/>
        <v>0</v>
      </c>
      <c r="W853" s="275">
        <f t="shared" si="280"/>
        <v>0</v>
      </c>
      <c r="X853" s="275">
        <f t="shared" si="280"/>
        <v>0</v>
      </c>
      <c r="Y853" s="275">
        <f t="shared" si="280"/>
        <v>0</v>
      </c>
      <c r="Z853" s="275">
        <f t="shared" si="280"/>
        <v>0</v>
      </c>
      <c r="AA853" s="275">
        <f t="shared" si="280"/>
        <v>0</v>
      </c>
      <c r="AB853" s="275">
        <f t="shared" si="280"/>
        <v>0</v>
      </c>
      <c r="AC853" s="275">
        <f t="shared" si="280"/>
        <v>0</v>
      </c>
      <c r="AD853" s="275">
        <f t="shared" si="280"/>
        <v>0</v>
      </c>
      <c r="AE853" s="276">
        <f t="shared" si="290"/>
        <v>0</v>
      </c>
    </row>
    <row r="854" spans="1:31">
      <c r="A854" s="133" t="str">
        <f t="shared" si="291"/>
        <v/>
      </c>
      <c r="B854" s="134" t="str">
        <f t="shared" si="292"/>
        <v/>
      </c>
      <c r="C854" s="134" t="str">
        <f t="shared" si="293"/>
        <v/>
      </c>
      <c r="D854" s="135" t="str">
        <f t="shared" si="294"/>
        <v/>
      </c>
      <c r="E854" s="150" t="str">
        <f t="shared" si="282"/>
        <v/>
      </c>
      <c r="F854" s="150" t="str">
        <f t="shared" si="283"/>
        <v/>
      </c>
      <c r="G854" s="136" t="str">
        <f t="shared" si="284"/>
        <v/>
      </c>
      <c r="H854" s="148" t="str">
        <f t="shared" si="288"/>
        <v/>
      </c>
      <c r="I854" s="148" t="str">
        <f t="shared" si="295"/>
        <v/>
      </c>
      <c r="J854" s="148" t="str">
        <f t="shared" si="285"/>
        <v/>
      </c>
      <c r="K854" s="148" t="str">
        <f t="shared" si="296"/>
        <v/>
      </c>
      <c r="L854" s="148" t="str">
        <f t="shared" si="297"/>
        <v/>
      </c>
      <c r="M854" s="148" t="str">
        <f t="shared" si="286"/>
        <v/>
      </c>
      <c r="N854" s="148" t="str">
        <f t="shared" si="289"/>
        <v/>
      </c>
      <c r="O854" s="148"/>
      <c r="P854" s="148"/>
      <c r="Q854" s="148">
        <f t="shared" si="298"/>
        <v>0</v>
      </c>
      <c r="R854" s="148" t="str">
        <f t="shared" si="299"/>
        <v/>
      </c>
      <c r="S854" s="137" t="str">
        <f t="shared" si="287"/>
        <v/>
      </c>
      <c r="T854" s="275">
        <f t="shared" si="281"/>
        <v>0</v>
      </c>
      <c r="U854" s="275">
        <f t="shared" si="280"/>
        <v>0</v>
      </c>
      <c r="V854" s="275">
        <f t="shared" si="280"/>
        <v>0</v>
      </c>
      <c r="W854" s="275">
        <f t="shared" si="280"/>
        <v>0</v>
      </c>
      <c r="X854" s="275">
        <f t="shared" si="280"/>
        <v>0</v>
      </c>
      <c r="Y854" s="275">
        <f t="shared" si="280"/>
        <v>0</v>
      </c>
      <c r="Z854" s="275">
        <f t="shared" si="280"/>
        <v>0</v>
      </c>
      <c r="AA854" s="275">
        <f t="shared" si="280"/>
        <v>0</v>
      </c>
      <c r="AB854" s="275">
        <f t="shared" si="280"/>
        <v>0</v>
      </c>
      <c r="AC854" s="275">
        <f t="shared" si="280"/>
        <v>0</v>
      </c>
      <c r="AD854" s="275">
        <f t="shared" si="280"/>
        <v>0</v>
      </c>
      <c r="AE854" s="276">
        <f t="shared" si="290"/>
        <v>0</v>
      </c>
    </row>
    <row r="855" spans="1:31">
      <c r="A855" s="133" t="str">
        <f t="shared" si="291"/>
        <v/>
      </c>
      <c r="B855" s="134" t="str">
        <f t="shared" si="292"/>
        <v/>
      </c>
      <c r="C855" s="134" t="str">
        <f t="shared" si="293"/>
        <v/>
      </c>
      <c r="D855" s="135" t="str">
        <f t="shared" si="294"/>
        <v/>
      </c>
      <c r="E855" s="150" t="str">
        <f t="shared" si="282"/>
        <v/>
      </c>
      <c r="F855" s="150" t="str">
        <f t="shared" si="283"/>
        <v/>
      </c>
      <c r="G855" s="136" t="str">
        <f t="shared" si="284"/>
        <v/>
      </c>
      <c r="H855" s="148" t="str">
        <f t="shared" si="288"/>
        <v/>
      </c>
      <c r="I855" s="148" t="str">
        <f t="shared" si="295"/>
        <v/>
      </c>
      <c r="J855" s="148" t="str">
        <f t="shared" si="285"/>
        <v/>
      </c>
      <c r="K855" s="148" t="str">
        <f t="shared" si="296"/>
        <v/>
      </c>
      <c r="L855" s="148" t="str">
        <f t="shared" si="297"/>
        <v/>
      </c>
      <c r="M855" s="148" t="str">
        <f t="shared" si="286"/>
        <v/>
      </c>
      <c r="N855" s="148" t="str">
        <f t="shared" si="289"/>
        <v/>
      </c>
      <c r="O855" s="148"/>
      <c r="P855" s="148"/>
      <c r="Q855" s="148">
        <f t="shared" si="298"/>
        <v>0</v>
      </c>
      <c r="R855" s="148" t="str">
        <f t="shared" si="299"/>
        <v/>
      </c>
      <c r="S855" s="137" t="str">
        <f t="shared" si="287"/>
        <v/>
      </c>
      <c r="T855" s="275">
        <f t="shared" si="281"/>
        <v>0</v>
      </c>
      <c r="U855" s="275">
        <f t="shared" si="280"/>
        <v>0</v>
      </c>
      <c r="V855" s="275">
        <f t="shared" si="280"/>
        <v>0</v>
      </c>
      <c r="W855" s="275">
        <f t="shared" si="280"/>
        <v>0</v>
      </c>
      <c r="X855" s="275">
        <f t="shared" si="280"/>
        <v>0</v>
      </c>
      <c r="Y855" s="275">
        <f t="shared" si="280"/>
        <v>0</v>
      </c>
      <c r="Z855" s="275">
        <f t="shared" si="280"/>
        <v>0</v>
      </c>
      <c r="AA855" s="275">
        <f t="shared" si="280"/>
        <v>0</v>
      </c>
      <c r="AB855" s="275">
        <f t="shared" si="280"/>
        <v>0</v>
      </c>
      <c r="AC855" s="275">
        <f t="shared" si="280"/>
        <v>0</v>
      </c>
      <c r="AD855" s="275">
        <f t="shared" si="280"/>
        <v>0</v>
      </c>
      <c r="AE855" s="276">
        <f t="shared" si="290"/>
        <v>0</v>
      </c>
    </row>
    <row r="856" spans="1:31">
      <c r="A856" s="133" t="str">
        <f t="shared" si="291"/>
        <v/>
      </c>
      <c r="B856" s="134" t="str">
        <f t="shared" si="292"/>
        <v/>
      </c>
      <c r="C856" s="134" t="str">
        <f t="shared" si="293"/>
        <v/>
      </c>
      <c r="D856" s="135" t="str">
        <f t="shared" si="294"/>
        <v/>
      </c>
      <c r="E856" s="150" t="str">
        <f t="shared" si="282"/>
        <v/>
      </c>
      <c r="F856" s="150" t="str">
        <f t="shared" si="283"/>
        <v/>
      </c>
      <c r="G856" s="136" t="str">
        <f t="shared" si="284"/>
        <v/>
      </c>
      <c r="H856" s="148" t="str">
        <f t="shared" si="288"/>
        <v/>
      </c>
      <c r="I856" s="148" t="str">
        <f t="shared" si="295"/>
        <v/>
      </c>
      <c r="J856" s="148" t="str">
        <f t="shared" si="285"/>
        <v/>
      </c>
      <c r="K856" s="148" t="str">
        <f t="shared" si="296"/>
        <v/>
      </c>
      <c r="L856" s="148" t="str">
        <f t="shared" si="297"/>
        <v/>
      </c>
      <c r="M856" s="148" t="str">
        <f t="shared" si="286"/>
        <v/>
      </c>
      <c r="N856" s="148" t="str">
        <f t="shared" si="289"/>
        <v/>
      </c>
      <c r="O856" s="148"/>
      <c r="P856" s="148"/>
      <c r="Q856" s="148">
        <f t="shared" si="298"/>
        <v>0</v>
      </c>
      <c r="R856" s="148" t="str">
        <f t="shared" si="299"/>
        <v/>
      </c>
      <c r="S856" s="137" t="str">
        <f t="shared" si="287"/>
        <v/>
      </c>
      <c r="T856" s="275">
        <f t="shared" si="281"/>
        <v>0</v>
      </c>
      <c r="U856" s="275">
        <f t="shared" si="280"/>
        <v>0</v>
      </c>
      <c r="V856" s="275">
        <f t="shared" si="280"/>
        <v>0</v>
      </c>
      <c r="W856" s="275">
        <f t="shared" si="280"/>
        <v>0</v>
      </c>
      <c r="X856" s="275">
        <f t="shared" si="280"/>
        <v>0</v>
      </c>
      <c r="Y856" s="275">
        <f t="shared" si="280"/>
        <v>0</v>
      </c>
      <c r="Z856" s="275">
        <f t="shared" si="280"/>
        <v>0</v>
      </c>
      <c r="AA856" s="275">
        <f t="shared" si="280"/>
        <v>0</v>
      </c>
      <c r="AB856" s="275">
        <f t="shared" si="280"/>
        <v>0</v>
      </c>
      <c r="AC856" s="275">
        <f t="shared" si="280"/>
        <v>0</v>
      </c>
      <c r="AD856" s="275">
        <f t="shared" si="280"/>
        <v>0</v>
      </c>
      <c r="AE856" s="276">
        <f t="shared" si="290"/>
        <v>0</v>
      </c>
    </row>
    <row r="857" spans="1:31">
      <c r="A857" s="133" t="str">
        <f t="shared" si="291"/>
        <v/>
      </c>
      <c r="B857" s="134" t="str">
        <f t="shared" si="292"/>
        <v/>
      </c>
      <c r="C857" s="134" t="str">
        <f t="shared" si="293"/>
        <v/>
      </c>
      <c r="D857" s="135" t="str">
        <f t="shared" si="294"/>
        <v/>
      </c>
      <c r="E857" s="150" t="str">
        <f t="shared" si="282"/>
        <v/>
      </c>
      <c r="F857" s="150" t="str">
        <f t="shared" si="283"/>
        <v/>
      </c>
      <c r="G857" s="136" t="str">
        <f t="shared" si="284"/>
        <v/>
      </c>
      <c r="H857" s="148" t="str">
        <f t="shared" si="288"/>
        <v/>
      </c>
      <c r="I857" s="148" t="str">
        <f t="shared" si="295"/>
        <v/>
      </c>
      <c r="J857" s="148" t="str">
        <f t="shared" si="285"/>
        <v/>
      </c>
      <c r="K857" s="148" t="str">
        <f t="shared" si="296"/>
        <v/>
      </c>
      <c r="L857" s="148" t="str">
        <f t="shared" si="297"/>
        <v/>
      </c>
      <c r="M857" s="148" t="str">
        <f t="shared" si="286"/>
        <v/>
      </c>
      <c r="N857" s="148" t="str">
        <f t="shared" si="289"/>
        <v/>
      </c>
      <c r="O857" s="148"/>
      <c r="P857" s="148"/>
      <c r="Q857" s="148">
        <f t="shared" si="298"/>
        <v>0</v>
      </c>
      <c r="R857" s="148" t="str">
        <f t="shared" si="299"/>
        <v/>
      </c>
      <c r="S857" s="137" t="str">
        <f t="shared" si="287"/>
        <v/>
      </c>
      <c r="T857" s="275">
        <f t="shared" si="281"/>
        <v>0</v>
      </c>
      <c r="U857" s="275">
        <f t="shared" si="280"/>
        <v>0</v>
      </c>
      <c r="V857" s="275">
        <f t="shared" si="280"/>
        <v>0</v>
      </c>
      <c r="W857" s="275">
        <f t="shared" si="280"/>
        <v>0</v>
      </c>
      <c r="X857" s="275">
        <f t="shared" si="280"/>
        <v>0</v>
      </c>
      <c r="Y857" s="275">
        <f t="shared" si="280"/>
        <v>0</v>
      </c>
      <c r="Z857" s="275">
        <f t="shared" si="280"/>
        <v>0</v>
      </c>
      <c r="AA857" s="275">
        <f t="shared" si="280"/>
        <v>0</v>
      </c>
      <c r="AB857" s="275">
        <f t="shared" si="280"/>
        <v>0</v>
      </c>
      <c r="AC857" s="275">
        <f t="shared" si="280"/>
        <v>0</v>
      </c>
      <c r="AD857" s="275">
        <f t="shared" si="280"/>
        <v>0</v>
      </c>
      <c r="AE857" s="276">
        <f t="shared" si="290"/>
        <v>0</v>
      </c>
    </row>
    <row r="858" spans="1:31">
      <c r="A858" s="133" t="str">
        <f t="shared" si="291"/>
        <v/>
      </c>
      <c r="B858" s="134" t="str">
        <f t="shared" si="292"/>
        <v/>
      </c>
      <c r="C858" s="134" t="str">
        <f t="shared" si="293"/>
        <v/>
      </c>
      <c r="D858" s="135" t="str">
        <f t="shared" si="294"/>
        <v/>
      </c>
      <c r="E858" s="150" t="str">
        <f t="shared" si="282"/>
        <v/>
      </c>
      <c r="F858" s="150" t="str">
        <f t="shared" si="283"/>
        <v/>
      </c>
      <c r="G858" s="136" t="str">
        <f t="shared" si="284"/>
        <v/>
      </c>
      <c r="H858" s="148" t="str">
        <f t="shared" si="288"/>
        <v/>
      </c>
      <c r="I858" s="148" t="str">
        <f t="shared" si="295"/>
        <v/>
      </c>
      <c r="J858" s="148" t="str">
        <f t="shared" si="285"/>
        <v/>
      </c>
      <c r="K858" s="148" t="str">
        <f t="shared" si="296"/>
        <v/>
      </c>
      <c r="L858" s="148" t="str">
        <f t="shared" si="297"/>
        <v/>
      </c>
      <c r="M858" s="148" t="str">
        <f t="shared" si="286"/>
        <v/>
      </c>
      <c r="N858" s="148" t="str">
        <f t="shared" si="289"/>
        <v/>
      </c>
      <c r="O858" s="148"/>
      <c r="P858" s="148"/>
      <c r="Q858" s="148">
        <f t="shared" si="298"/>
        <v>0</v>
      </c>
      <c r="R858" s="148" t="str">
        <f t="shared" si="299"/>
        <v/>
      </c>
      <c r="S858" s="137" t="str">
        <f t="shared" si="287"/>
        <v/>
      </c>
      <c r="T858" s="275">
        <f t="shared" si="281"/>
        <v>0</v>
      </c>
      <c r="U858" s="275">
        <f t="shared" si="280"/>
        <v>0</v>
      </c>
      <c r="V858" s="275">
        <f t="shared" si="280"/>
        <v>0</v>
      </c>
      <c r="W858" s="275">
        <f t="shared" si="280"/>
        <v>0</v>
      </c>
      <c r="X858" s="275">
        <f t="shared" si="280"/>
        <v>0</v>
      </c>
      <c r="Y858" s="275">
        <f t="shared" si="280"/>
        <v>0</v>
      </c>
      <c r="Z858" s="275">
        <f t="shared" si="280"/>
        <v>0</v>
      </c>
      <c r="AA858" s="275">
        <f t="shared" si="280"/>
        <v>0</v>
      </c>
      <c r="AB858" s="275">
        <f t="shared" si="280"/>
        <v>0</v>
      </c>
      <c r="AC858" s="275">
        <f t="shared" si="280"/>
        <v>0</v>
      </c>
      <c r="AD858" s="275">
        <f t="shared" si="280"/>
        <v>0</v>
      </c>
      <c r="AE858" s="276">
        <f t="shared" si="290"/>
        <v>0</v>
      </c>
    </row>
    <row r="859" spans="1:31">
      <c r="A859" s="133" t="str">
        <f t="shared" si="291"/>
        <v/>
      </c>
      <c r="B859" s="134" t="str">
        <f t="shared" si="292"/>
        <v/>
      </c>
      <c r="C859" s="134" t="str">
        <f t="shared" si="293"/>
        <v/>
      </c>
      <c r="D859" s="135" t="str">
        <f t="shared" si="294"/>
        <v/>
      </c>
      <c r="E859" s="150" t="str">
        <f t="shared" si="282"/>
        <v/>
      </c>
      <c r="F859" s="150" t="str">
        <f t="shared" si="283"/>
        <v/>
      </c>
      <c r="G859" s="136" t="str">
        <f t="shared" si="284"/>
        <v/>
      </c>
      <c r="H859" s="148" t="str">
        <f t="shared" si="288"/>
        <v/>
      </c>
      <c r="I859" s="148" t="str">
        <f t="shared" si="295"/>
        <v/>
      </c>
      <c r="J859" s="148" t="str">
        <f t="shared" si="285"/>
        <v/>
      </c>
      <c r="K859" s="148" t="str">
        <f t="shared" si="296"/>
        <v/>
      </c>
      <c r="L859" s="148" t="str">
        <f t="shared" si="297"/>
        <v/>
      </c>
      <c r="M859" s="148" t="str">
        <f t="shared" si="286"/>
        <v/>
      </c>
      <c r="N859" s="148" t="str">
        <f t="shared" si="289"/>
        <v/>
      </c>
      <c r="O859" s="148"/>
      <c r="P859" s="148"/>
      <c r="Q859" s="148">
        <f t="shared" si="298"/>
        <v>0</v>
      </c>
      <c r="R859" s="148" t="str">
        <f t="shared" si="299"/>
        <v/>
      </c>
      <c r="S859" s="137" t="str">
        <f t="shared" si="287"/>
        <v/>
      </c>
      <c r="T859" s="275">
        <f t="shared" si="281"/>
        <v>0</v>
      </c>
      <c r="U859" s="275">
        <f t="shared" si="280"/>
        <v>0</v>
      </c>
      <c r="V859" s="275">
        <f t="shared" si="280"/>
        <v>0</v>
      </c>
      <c r="W859" s="275">
        <f t="shared" si="280"/>
        <v>0</v>
      </c>
      <c r="X859" s="275">
        <f t="shared" si="280"/>
        <v>0</v>
      </c>
      <c r="Y859" s="275">
        <f t="shared" si="280"/>
        <v>0</v>
      </c>
      <c r="Z859" s="275">
        <f t="shared" si="280"/>
        <v>0</v>
      </c>
      <c r="AA859" s="275">
        <f t="shared" ref="U859:AD885" si="300">MAX(0,MIN(MAX(0,$M859),AA$7)-AA$6)</f>
        <v>0</v>
      </c>
      <c r="AB859" s="275">
        <f t="shared" si="300"/>
        <v>0</v>
      </c>
      <c r="AC859" s="275">
        <f t="shared" si="300"/>
        <v>0</v>
      </c>
      <c r="AD859" s="275">
        <f t="shared" si="300"/>
        <v>0</v>
      </c>
      <c r="AE859" s="276">
        <f t="shared" si="290"/>
        <v>0</v>
      </c>
    </row>
    <row r="860" spans="1:31">
      <c r="A860" s="133" t="str">
        <f t="shared" si="291"/>
        <v/>
      </c>
      <c r="B860" s="134" t="str">
        <f t="shared" si="292"/>
        <v/>
      </c>
      <c r="C860" s="134" t="str">
        <f t="shared" si="293"/>
        <v/>
      </c>
      <c r="D860" s="135" t="str">
        <f t="shared" si="294"/>
        <v/>
      </c>
      <c r="E860" s="150" t="str">
        <f t="shared" si="282"/>
        <v/>
      </c>
      <c r="F860" s="150" t="str">
        <f t="shared" si="283"/>
        <v/>
      </c>
      <c r="G860" s="136" t="str">
        <f t="shared" si="284"/>
        <v/>
      </c>
      <c r="H860" s="148" t="str">
        <f t="shared" si="288"/>
        <v/>
      </c>
      <c r="I860" s="148" t="str">
        <f t="shared" si="295"/>
        <v/>
      </c>
      <c r="J860" s="148" t="str">
        <f t="shared" si="285"/>
        <v/>
      </c>
      <c r="K860" s="148" t="str">
        <f t="shared" si="296"/>
        <v/>
      </c>
      <c r="L860" s="148" t="str">
        <f t="shared" si="297"/>
        <v/>
      </c>
      <c r="M860" s="148" t="str">
        <f t="shared" si="286"/>
        <v/>
      </c>
      <c r="N860" s="148" t="str">
        <f t="shared" si="289"/>
        <v/>
      </c>
      <c r="O860" s="148"/>
      <c r="P860" s="148"/>
      <c r="Q860" s="148">
        <f t="shared" si="298"/>
        <v>0</v>
      </c>
      <c r="R860" s="148" t="str">
        <f t="shared" si="299"/>
        <v/>
      </c>
      <c r="S860" s="137" t="str">
        <f t="shared" si="287"/>
        <v/>
      </c>
      <c r="T860" s="275">
        <f t="shared" si="281"/>
        <v>0</v>
      </c>
      <c r="U860" s="275">
        <f t="shared" si="300"/>
        <v>0</v>
      </c>
      <c r="V860" s="275">
        <f t="shared" si="300"/>
        <v>0</v>
      </c>
      <c r="W860" s="275">
        <f t="shared" si="300"/>
        <v>0</v>
      </c>
      <c r="X860" s="275">
        <f t="shared" si="300"/>
        <v>0</v>
      </c>
      <c r="Y860" s="275">
        <f t="shared" si="300"/>
        <v>0</v>
      </c>
      <c r="Z860" s="275">
        <f t="shared" si="300"/>
        <v>0</v>
      </c>
      <c r="AA860" s="275">
        <f t="shared" si="300"/>
        <v>0</v>
      </c>
      <c r="AB860" s="275">
        <f t="shared" si="300"/>
        <v>0</v>
      </c>
      <c r="AC860" s="275">
        <f t="shared" si="300"/>
        <v>0</v>
      </c>
      <c r="AD860" s="275">
        <f t="shared" si="300"/>
        <v>0</v>
      </c>
      <c r="AE860" s="276">
        <f t="shared" si="290"/>
        <v>0</v>
      </c>
    </row>
    <row r="861" spans="1:31">
      <c r="A861" s="133" t="str">
        <f t="shared" si="291"/>
        <v/>
      </c>
      <c r="B861" s="134" t="str">
        <f t="shared" si="292"/>
        <v/>
      </c>
      <c r="C861" s="134" t="str">
        <f t="shared" si="293"/>
        <v/>
      </c>
      <c r="D861" s="135" t="str">
        <f t="shared" si="294"/>
        <v/>
      </c>
      <c r="E861" s="150" t="str">
        <f t="shared" si="282"/>
        <v/>
      </c>
      <c r="F861" s="150" t="str">
        <f t="shared" si="283"/>
        <v/>
      </c>
      <c r="G861" s="136" t="str">
        <f t="shared" si="284"/>
        <v/>
      </c>
      <c r="H861" s="148" t="str">
        <f t="shared" si="288"/>
        <v/>
      </c>
      <c r="I861" s="148" t="str">
        <f t="shared" si="295"/>
        <v/>
      </c>
      <c r="J861" s="148" t="str">
        <f t="shared" si="285"/>
        <v/>
      </c>
      <c r="K861" s="148" t="str">
        <f t="shared" si="296"/>
        <v/>
      </c>
      <c r="L861" s="148" t="str">
        <f t="shared" si="297"/>
        <v/>
      </c>
      <c r="M861" s="148" t="str">
        <f t="shared" si="286"/>
        <v/>
      </c>
      <c r="N861" s="148" t="str">
        <f t="shared" si="289"/>
        <v/>
      </c>
      <c r="O861" s="148"/>
      <c r="P861" s="148"/>
      <c r="Q861" s="148">
        <f t="shared" si="298"/>
        <v>0</v>
      </c>
      <c r="R861" s="148" t="str">
        <f t="shared" si="299"/>
        <v/>
      </c>
      <c r="S861" s="137" t="str">
        <f t="shared" si="287"/>
        <v/>
      </c>
      <c r="T861" s="275">
        <f t="shared" si="281"/>
        <v>0</v>
      </c>
      <c r="U861" s="275">
        <f t="shared" si="300"/>
        <v>0</v>
      </c>
      <c r="V861" s="275">
        <f t="shared" si="300"/>
        <v>0</v>
      </c>
      <c r="W861" s="275">
        <f t="shared" si="300"/>
        <v>0</v>
      </c>
      <c r="X861" s="275">
        <f t="shared" si="300"/>
        <v>0</v>
      </c>
      <c r="Y861" s="275">
        <f t="shared" si="300"/>
        <v>0</v>
      </c>
      <c r="Z861" s="275">
        <f t="shared" si="300"/>
        <v>0</v>
      </c>
      <c r="AA861" s="275">
        <f t="shared" si="300"/>
        <v>0</v>
      </c>
      <c r="AB861" s="275">
        <f t="shared" si="300"/>
        <v>0</v>
      </c>
      <c r="AC861" s="275">
        <f t="shared" si="300"/>
        <v>0</v>
      </c>
      <c r="AD861" s="275">
        <f t="shared" si="300"/>
        <v>0</v>
      </c>
      <c r="AE861" s="276">
        <f t="shared" si="290"/>
        <v>0</v>
      </c>
    </row>
    <row r="862" spans="1:31">
      <c r="A862" s="133" t="str">
        <f t="shared" si="291"/>
        <v/>
      </c>
      <c r="B862" s="134" t="str">
        <f t="shared" si="292"/>
        <v/>
      </c>
      <c r="C862" s="134" t="str">
        <f t="shared" si="293"/>
        <v/>
      </c>
      <c r="D862" s="135" t="str">
        <f t="shared" si="294"/>
        <v/>
      </c>
      <c r="E862" s="150" t="str">
        <f t="shared" si="282"/>
        <v/>
      </c>
      <c r="F862" s="150" t="str">
        <f t="shared" si="283"/>
        <v/>
      </c>
      <c r="G862" s="136" t="str">
        <f t="shared" si="284"/>
        <v/>
      </c>
      <c r="H862" s="148" t="str">
        <f t="shared" si="288"/>
        <v/>
      </c>
      <c r="I862" s="148" t="str">
        <f t="shared" si="295"/>
        <v/>
      </c>
      <c r="J862" s="148" t="str">
        <f t="shared" si="285"/>
        <v/>
      </c>
      <c r="K862" s="148" t="str">
        <f t="shared" si="296"/>
        <v/>
      </c>
      <c r="L862" s="148" t="str">
        <f t="shared" si="297"/>
        <v/>
      </c>
      <c r="M862" s="148" t="str">
        <f t="shared" si="286"/>
        <v/>
      </c>
      <c r="N862" s="148" t="str">
        <f t="shared" si="289"/>
        <v/>
      </c>
      <c r="O862" s="148"/>
      <c r="P862" s="148"/>
      <c r="Q862" s="148">
        <f t="shared" si="298"/>
        <v>0</v>
      </c>
      <c r="R862" s="148" t="str">
        <f t="shared" si="299"/>
        <v/>
      </c>
      <c r="S862" s="137" t="str">
        <f t="shared" si="287"/>
        <v/>
      </c>
      <c r="T862" s="275">
        <f t="shared" si="281"/>
        <v>0</v>
      </c>
      <c r="U862" s="275">
        <f t="shared" si="300"/>
        <v>0</v>
      </c>
      <c r="V862" s="275">
        <f t="shared" si="300"/>
        <v>0</v>
      </c>
      <c r="W862" s="275">
        <f t="shared" si="300"/>
        <v>0</v>
      </c>
      <c r="X862" s="275">
        <f t="shared" si="300"/>
        <v>0</v>
      </c>
      <c r="Y862" s="275">
        <f t="shared" si="300"/>
        <v>0</v>
      </c>
      <c r="Z862" s="275">
        <f t="shared" si="300"/>
        <v>0</v>
      </c>
      <c r="AA862" s="275">
        <f t="shared" si="300"/>
        <v>0</v>
      </c>
      <c r="AB862" s="275">
        <f t="shared" si="300"/>
        <v>0</v>
      </c>
      <c r="AC862" s="275">
        <f t="shared" si="300"/>
        <v>0</v>
      </c>
      <c r="AD862" s="275">
        <f t="shared" si="300"/>
        <v>0</v>
      </c>
      <c r="AE862" s="276">
        <f t="shared" si="290"/>
        <v>0</v>
      </c>
    </row>
    <row r="863" spans="1:31">
      <c r="A863" s="133" t="str">
        <f t="shared" si="291"/>
        <v/>
      </c>
      <c r="B863" s="134" t="str">
        <f t="shared" si="292"/>
        <v/>
      </c>
      <c r="C863" s="134" t="str">
        <f t="shared" si="293"/>
        <v/>
      </c>
      <c r="D863" s="135" t="str">
        <f t="shared" si="294"/>
        <v/>
      </c>
      <c r="E863" s="150" t="str">
        <f t="shared" si="282"/>
        <v/>
      </c>
      <c r="F863" s="150" t="str">
        <f t="shared" si="283"/>
        <v/>
      </c>
      <c r="G863" s="136" t="str">
        <f t="shared" si="284"/>
        <v/>
      </c>
      <c r="H863" s="148" t="str">
        <f t="shared" si="288"/>
        <v/>
      </c>
      <c r="I863" s="148" t="str">
        <f t="shared" si="295"/>
        <v/>
      </c>
      <c r="J863" s="148" t="str">
        <f t="shared" si="285"/>
        <v/>
      </c>
      <c r="K863" s="148" t="str">
        <f t="shared" si="296"/>
        <v/>
      </c>
      <c r="L863" s="148" t="str">
        <f t="shared" si="297"/>
        <v/>
      </c>
      <c r="M863" s="148" t="str">
        <f t="shared" si="286"/>
        <v/>
      </c>
      <c r="N863" s="148" t="str">
        <f t="shared" si="289"/>
        <v/>
      </c>
      <c r="O863" s="148"/>
      <c r="P863" s="148"/>
      <c r="Q863" s="148">
        <f t="shared" si="298"/>
        <v>0</v>
      </c>
      <c r="R863" s="148" t="str">
        <f t="shared" si="299"/>
        <v/>
      </c>
      <c r="S863" s="137" t="str">
        <f t="shared" si="287"/>
        <v/>
      </c>
      <c r="T863" s="275">
        <f t="shared" si="281"/>
        <v>0</v>
      </c>
      <c r="U863" s="275">
        <f t="shared" si="300"/>
        <v>0</v>
      </c>
      <c r="V863" s="275">
        <f t="shared" si="300"/>
        <v>0</v>
      </c>
      <c r="W863" s="275">
        <f t="shared" si="300"/>
        <v>0</v>
      </c>
      <c r="X863" s="275">
        <f t="shared" si="300"/>
        <v>0</v>
      </c>
      <c r="Y863" s="275">
        <f t="shared" si="300"/>
        <v>0</v>
      </c>
      <c r="Z863" s="275">
        <f t="shared" si="300"/>
        <v>0</v>
      </c>
      <c r="AA863" s="275">
        <f t="shared" si="300"/>
        <v>0</v>
      </c>
      <c r="AB863" s="275">
        <f t="shared" si="300"/>
        <v>0</v>
      </c>
      <c r="AC863" s="275">
        <f t="shared" si="300"/>
        <v>0</v>
      </c>
      <c r="AD863" s="275">
        <f t="shared" si="300"/>
        <v>0</v>
      </c>
      <c r="AE863" s="276">
        <f t="shared" si="290"/>
        <v>0</v>
      </c>
    </row>
    <row r="864" spans="1:31">
      <c r="A864" s="133" t="str">
        <f t="shared" si="291"/>
        <v/>
      </c>
      <c r="B864" s="134" t="str">
        <f t="shared" si="292"/>
        <v/>
      </c>
      <c r="C864" s="134" t="str">
        <f t="shared" si="293"/>
        <v/>
      </c>
      <c r="D864" s="135" t="str">
        <f t="shared" si="294"/>
        <v/>
      </c>
      <c r="E864" s="150" t="str">
        <f t="shared" si="282"/>
        <v/>
      </c>
      <c r="F864" s="150" t="str">
        <f t="shared" si="283"/>
        <v/>
      </c>
      <c r="G864" s="136" t="str">
        <f t="shared" si="284"/>
        <v/>
      </c>
      <c r="H864" s="148" t="str">
        <f t="shared" si="288"/>
        <v/>
      </c>
      <c r="I864" s="148" t="str">
        <f t="shared" si="295"/>
        <v/>
      </c>
      <c r="J864" s="148" t="str">
        <f t="shared" si="285"/>
        <v/>
      </c>
      <c r="K864" s="148" t="str">
        <f t="shared" si="296"/>
        <v/>
      </c>
      <c r="L864" s="148" t="str">
        <f t="shared" si="297"/>
        <v/>
      </c>
      <c r="M864" s="148" t="str">
        <f t="shared" si="286"/>
        <v/>
      </c>
      <c r="N864" s="148" t="str">
        <f t="shared" si="289"/>
        <v/>
      </c>
      <c r="O864" s="148"/>
      <c r="P864" s="148"/>
      <c r="Q864" s="148">
        <f t="shared" si="298"/>
        <v>0</v>
      </c>
      <c r="R864" s="148" t="str">
        <f t="shared" si="299"/>
        <v/>
      </c>
      <c r="S864" s="137" t="str">
        <f t="shared" si="287"/>
        <v/>
      </c>
      <c r="T864" s="275">
        <f t="shared" si="281"/>
        <v>0</v>
      </c>
      <c r="U864" s="275">
        <f t="shared" si="300"/>
        <v>0</v>
      </c>
      <c r="V864" s="275">
        <f t="shared" si="300"/>
        <v>0</v>
      </c>
      <c r="W864" s="275">
        <f t="shared" si="300"/>
        <v>0</v>
      </c>
      <c r="X864" s="275">
        <f t="shared" si="300"/>
        <v>0</v>
      </c>
      <c r="Y864" s="275">
        <f t="shared" si="300"/>
        <v>0</v>
      </c>
      <c r="Z864" s="275">
        <f t="shared" si="300"/>
        <v>0</v>
      </c>
      <c r="AA864" s="275">
        <f t="shared" si="300"/>
        <v>0</v>
      </c>
      <c r="AB864" s="275">
        <f t="shared" si="300"/>
        <v>0</v>
      </c>
      <c r="AC864" s="275">
        <f t="shared" si="300"/>
        <v>0</v>
      </c>
      <c r="AD864" s="275">
        <f t="shared" si="300"/>
        <v>0</v>
      </c>
      <c r="AE864" s="276">
        <f t="shared" si="290"/>
        <v>0</v>
      </c>
    </row>
    <row r="865" spans="1:31">
      <c r="A865" s="133" t="str">
        <f t="shared" si="291"/>
        <v/>
      </c>
      <c r="B865" s="134" t="str">
        <f t="shared" si="292"/>
        <v/>
      </c>
      <c r="C865" s="134" t="str">
        <f t="shared" si="293"/>
        <v/>
      </c>
      <c r="D865" s="135" t="str">
        <f t="shared" si="294"/>
        <v/>
      </c>
      <c r="E865" s="150" t="str">
        <f t="shared" si="282"/>
        <v/>
      </c>
      <c r="F865" s="150" t="str">
        <f t="shared" si="283"/>
        <v/>
      </c>
      <c r="G865" s="136" t="str">
        <f t="shared" si="284"/>
        <v/>
      </c>
      <c r="H865" s="148" t="str">
        <f t="shared" si="288"/>
        <v/>
      </c>
      <c r="I865" s="148" t="str">
        <f t="shared" si="295"/>
        <v/>
      </c>
      <c r="J865" s="148" t="str">
        <f t="shared" si="285"/>
        <v/>
      </c>
      <c r="K865" s="148" t="str">
        <f t="shared" si="296"/>
        <v/>
      </c>
      <c r="L865" s="148" t="str">
        <f t="shared" si="297"/>
        <v/>
      </c>
      <c r="M865" s="148" t="str">
        <f t="shared" si="286"/>
        <v/>
      </c>
      <c r="N865" s="148" t="str">
        <f t="shared" si="289"/>
        <v/>
      </c>
      <c r="O865" s="148"/>
      <c r="P865" s="148"/>
      <c r="Q865" s="148">
        <f t="shared" si="298"/>
        <v>0</v>
      </c>
      <c r="R865" s="148" t="str">
        <f t="shared" si="299"/>
        <v/>
      </c>
      <c r="S865" s="137" t="str">
        <f t="shared" si="287"/>
        <v/>
      </c>
      <c r="T865" s="275">
        <f t="shared" si="281"/>
        <v>0</v>
      </c>
      <c r="U865" s="275">
        <f t="shared" si="300"/>
        <v>0</v>
      </c>
      <c r="V865" s="275">
        <f t="shared" si="300"/>
        <v>0</v>
      </c>
      <c r="W865" s="275">
        <f t="shared" si="300"/>
        <v>0</v>
      </c>
      <c r="X865" s="275">
        <f t="shared" si="300"/>
        <v>0</v>
      </c>
      <c r="Y865" s="275">
        <f t="shared" si="300"/>
        <v>0</v>
      </c>
      <c r="Z865" s="275">
        <f t="shared" si="300"/>
        <v>0</v>
      </c>
      <c r="AA865" s="275">
        <f t="shared" si="300"/>
        <v>0</v>
      </c>
      <c r="AB865" s="275">
        <f t="shared" si="300"/>
        <v>0</v>
      </c>
      <c r="AC865" s="275">
        <f t="shared" si="300"/>
        <v>0</v>
      </c>
      <c r="AD865" s="275">
        <f t="shared" si="300"/>
        <v>0</v>
      </c>
      <c r="AE865" s="276">
        <f t="shared" si="290"/>
        <v>0</v>
      </c>
    </row>
    <row r="866" spans="1:31">
      <c r="A866" s="133" t="str">
        <f t="shared" si="291"/>
        <v/>
      </c>
      <c r="B866" s="134" t="str">
        <f t="shared" si="292"/>
        <v/>
      </c>
      <c r="C866" s="134" t="str">
        <f t="shared" si="293"/>
        <v/>
      </c>
      <c r="D866" s="135" t="str">
        <f t="shared" si="294"/>
        <v/>
      </c>
      <c r="E866" s="150" t="str">
        <f t="shared" si="282"/>
        <v/>
      </c>
      <c r="F866" s="150" t="str">
        <f t="shared" si="283"/>
        <v/>
      </c>
      <c r="G866" s="136" t="str">
        <f t="shared" si="284"/>
        <v/>
      </c>
      <c r="H866" s="148" t="str">
        <f t="shared" si="288"/>
        <v/>
      </c>
      <c r="I866" s="148" t="str">
        <f t="shared" si="295"/>
        <v/>
      </c>
      <c r="J866" s="148" t="str">
        <f t="shared" si="285"/>
        <v/>
      </c>
      <c r="K866" s="148" t="str">
        <f t="shared" si="296"/>
        <v/>
      </c>
      <c r="L866" s="148" t="str">
        <f t="shared" si="297"/>
        <v/>
      </c>
      <c r="M866" s="148" t="str">
        <f t="shared" si="286"/>
        <v/>
      </c>
      <c r="N866" s="148" t="str">
        <f t="shared" si="289"/>
        <v/>
      </c>
      <c r="O866" s="148"/>
      <c r="P866" s="148"/>
      <c r="Q866" s="148">
        <f t="shared" si="298"/>
        <v>0</v>
      </c>
      <c r="R866" s="148" t="str">
        <f t="shared" si="299"/>
        <v/>
      </c>
      <c r="S866" s="137" t="str">
        <f t="shared" si="287"/>
        <v/>
      </c>
      <c r="T866" s="275">
        <f t="shared" si="281"/>
        <v>0</v>
      </c>
      <c r="U866" s="275">
        <f t="shared" si="300"/>
        <v>0</v>
      </c>
      <c r="V866" s="275">
        <f t="shared" si="300"/>
        <v>0</v>
      </c>
      <c r="W866" s="275">
        <f t="shared" si="300"/>
        <v>0</v>
      </c>
      <c r="X866" s="275">
        <f t="shared" si="300"/>
        <v>0</v>
      </c>
      <c r="Y866" s="275">
        <f t="shared" si="300"/>
        <v>0</v>
      </c>
      <c r="Z866" s="275">
        <f t="shared" si="300"/>
        <v>0</v>
      </c>
      <c r="AA866" s="275">
        <f t="shared" si="300"/>
        <v>0</v>
      </c>
      <c r="AB866" s="275">
        <f t="shared" si="300"/>
        <v>0</v>
      </c>
      <c r="AC866" s="275">
        <f t="shared" si="300"/>
        <v>0</v>
      </c>
      <c r="AD866" s="275">
        <f t="shared" si="300"/>
        <v>0</v>
      </c>
      <c r="AE866" s="276">
        <f t="shared" si="290"/>
        <v>0</v>
      </c>
    </row>
    <row r="867" spans="1:31">
      <c r="A867" s="133" t="str">
        <f t="shared" si="291"/>
        <v/>
      </c>
      <c r="B867" s="134" t="str">
        <f t="shared" si="292"/>
        <v/>
      </c>
      <c r="C867" s="134" t="str">
        <f t="shared" si="293"/>
        <v/>
      </c>
      <c r="D867" s="135" t="str">
        <f t="shared" si="294"/>
        <v/>
      </c>
      <c r="E867" s="150" t="str">
        <f t="shared" si="282"/>
        <v/>
      </c>
      <c r="F867" s="150" t="str">
        <f t="shared" si="283"/>
        <v/>
      </c>
      <c r="G867" s="136" t="str">
        <f t="shared" si="284"/>
        <v/>
      </c>
      <c r="H867" s="148" t="str">
        <f t="shared" si="288"/>
        <v/>
      </c>
      <c r="I867" s="148" t="str">
        <f t="shared" si="295"/>
        <v/>
      </c>
      <c r="J867" s="148" t="str">
        <f t="shared" si="285"/>
        <v/>
      </c>
      <c r="K867" s="148" t="str">
        <f t="shared" si="296"/>
        <v/>
      </c>
      <c r="L867" s="148" t="str">
        <f t="shared" si="297"/>
        <v/>
      </c>
      <c r="M867" s="148" t="str">
        <f t="shared" si="286"/>
        <v/>
      </c>
      <c r="N867" s="148" t="str">
        <f t="shared" si="289"/>
        <v/>
      </c>
      <c r="O867" s="148"/>
      <c r="P867" s="148"/>
      <c r="Q867" s="148">
        <f t="shared" si="298"/>
        <v>0</v>
      </c>
      <c r="R867" s="148" t="str">
        <f t="shared" si="299"/>
        <v/>
      </c>
      <c r="S867" s="137" t="str">
        <f t="shared" si="287"/>
        <v/>
      </c>
      <c r="T867" s="275">
        <f t="shared" si="281"/>
        <v>0</v>
      </c>
      <c r="U867" s="275">
        <f t="shared" si="300"/>
        <v>0</v>
      </c>
      <c r="V867" s="275">
        <f t="shared" si="300"/>
        <v>0</v>
      </c>
      <c r="W867" s="275">
        <f t="shared" si="300"/>
        <v>0</v>
      </c>
      <c r="X867" s="275">
        <f t="shared" si="300"/>
        <v>0</v>
      </c>
      <c r="Y867" s="275">
        <f t="shared" si="300"/>
        <v>0</v>
      </c>
      <c r="Z867" s="275">
        <f t="shared" si="300"/>
        <v>0</v>
      </c>
      <c r="AA867" s="275">
        <f t="shared" si="300"/>
        <v>0</v>
      </c>
      <c r="AB867" s="275">
        <f t="shared" si="300"/>
        <v>0</v>
      </c>
      <c r="AC867" s="275">
        <f t="shared" si="300"/>
        <v>0</v>
      </c>
      <c r="AD867" s="275">
        <f t="shared" si="300"/>
        <v>0</v>
      </c>
      <c r="AE867" s="276">
        <f t="shared" si="290"/>
        <v>0</v>
      </c>
    </row>
    <row r="868" spans="1:31">
      <c r="A868" s="133" t="str">
        <f t="shared" si="291"/>
        <v/>
      </c>
      <c r="B868" s="134" t="str">
        <f t="shared" si="292"/>
        <v/>
      </c>
      <c r="C868" s="134" t="str">
        <f t="shared" si="293"/>
        <v/>
      </c>
      <c r="D868" s="135" t="str">
        <f t="shared" si="294"/>
        <v/>
      </c>
      <c r="E868" s="150" t="str">
        <f t="shared" si="282"/>
        <v/>
      </c>
      <c r="F868" s="150" t="str">
        <f t="shared" si="283"/>
        <v/>
      </c>
      <c r="G868" s="136" t="str">
        <f t="shared" si="284"/>
        <v/>
      </c>
      <c r="H868" s="148" t="str">
        <f t="shared" si="288"/>
        <v/>
      </c>
      <c r="I868" s="148" t="str">
        <f t="shared" si="295"/>
        <v/>
      </c>
      <c r="J868" s="148" t="str">
        <f t="shared" si="285"/>
        <v/>
      </c>
      <c r="K868" s="148" t="str">
        <f t="shared" si="296"/>
        <v/>
      </c>
      <c r="L868" s="148" t="str">
        <f t="shared" si="297"/>
        <v/>
      </c>
      <c r="M868" s="148" t="str">
        <f t="shared" si="286"/>
        <v/>
      </c>
      <c r="N868" s="148" t="str">
        <f t="shared" si="289"/>
        <v/>
      </c>
      <c r="O868" s="148"/>
      <c r="P868" s="148"/>
      <c r="Q868" s="148">
        <f t="shared" si="298"/>
        <v>0</v>
      </c>
      <c r="R868" s="148" t="str">
        <f t="shared" si="299"/>
        <v/>
      </c>
      <c r="S868" s="137" t="str">
        <f t="shared" si="287"/>
        <v/>
      </c>
      <c r="T868" s="275">
        <f t="shared" si="281"/>
        <v>0</v>
      </c>
      <c r="U868" s="275">
        <f t="shared" si="300"/>
        <v>0</v>
      </c>
      <c r="V868" s="275">
        <f t="shared" si="300"/>
        <v>0</v>
      </c>
      <c r="W868" s="275">
        <f t="shared" si="300"/>
        <v>0</v>
      </c>
      <c r="X868" s="275">
        <f t="shared" si="300"/>
        <v>0</v>
      </c>
      <c r="Y868" s="275">
        <f t="shared" si="300"/>
        <v>0</v>
      </c>
      <c r="Z868" s="275">
        <f t="shared" si="300"/>
        <v>0</v>
      </c>
      <c r="AA868" s="275">
        <f t="shared" si="300"/>
        <v>0</v>
      </c>
      <c r="AB868" s="275">
        <f t="shared" si="300"/>
        <v>0</v>
      </c>
      <c r="AC868" s="275">
        <f t="shared" si="300"/>
        <v>0</v>
      </c>
      <c r="AD868" s="275">
        <f t="shared" si="300"/>
        <v>0</v>
      </c>
      <c r="AE868" s="276">
        <f t="shared" si="290"/>
        <v>0</v>
      </c>
    </row>
    <row r="869" spans="1:31">
      <c r="A869" s="133" t="str">
        <f t="shared" si="291"/>
        <v/>
      </c>
      <c r="B869" s="134" t="str">
        <f t="shared" si="292"/>
        <v/>
      </c>
      <c r="C869" s="134" t="str">
        <f t="shared" si="293"/>
        <v/>
      </c>
      <c r="D869" s="135" t="str">
        <f t="shared" si="294"/>
        <v/>
      </c>
      <c r="E869" s="150" t="str">
        <f t="shared" si="282"/>
        <v/>
      </c>
      <c r="F869" s="150" t="str">
        <f t="shared" si="283"/>
        <v/>
      </c>
      <c r="G869" s="136" t="str">
        <f t="shared" si="284"/>
        <v/>
      </c>
      <c r="H869" s="148" t="str">
        <f t="shared" si="288"/>
        <v/>
      </c>
      <c r="I869" s="148" t="str">
        <f t="shared" si="295"/>
        <v/>
      </c>
      <c r="J869" s="148" t="str">
        <f t="shared" si="285"/>
        <v/>
      </c>
      <c r="K869" s="148" t="str">
        <f t="shared" si="296"/>
        <v/>
      </c>
      <c r="L869" s="148" t="str">
        <f t="shared" si="297"/>
        <v/>
      </c>
      <c r="M869" s="148" t="str">
        <f t="shared" si="286"/>
        <v/>
      </c>
      <c r="N869" s="148" t="str">
        <f t="shared" si="289"/>
        <v/>
      </c>
      <c r="O869" s="148"/>
      <c r="P869" s="148"/>
      <c r="Q869" s="148">
        <f t="shared" si="298"/>
        <v>0</v>
      </c>
      <c r="R869" s="148" t="str">
        <f t="shared" si="299"/>
        <v/>
      </c>
      <c r="S869" s="137" t="str">
        <f t="shared" si="287"/>
        <v/>
      </c>
      <c r="T869" s="275">
        <f t="shared" si="281"/>
        <v>0</v>
      </c>
      <c r="U869" s="275">
        <f t="shared" si="300"/>
        <v>0</v>
      </c>
      <c r="V869" s="275">
        <f t="shared" si="300"/>
        <v>0</v>
      </c>
      <c r="W869" s="275">
        <f t="shared" si="300"/>
        <v>0</v>
      </c>
      <c r="X869" s="275">
        <f t="shared" si="300"/>
        <v>0</v>
      </c>
      <c r="Y869" s="275">
        <f t="shared" si="300"/>
        <v>0</v>
      </c>
      <c r="Z869" s="275">
        <f t="shared" si="300"/>
        <v>0</v>
      </c>
      <c r="AA869" s="275">
        <f t="shared" si="300"/>
        <v>0</v>
      </c>
      <c r="AB869" s="275">
        <f t="shared" si="300"/>
        <v>0</v>
      </c>
      <c r="AC869" s="275">
        <f t="shared" si="300"/>
        <v>0</v>
      </c>
      <c r="AD869" s="275">
        <f t="shared" si="300"/>
        <v>0</v>
      </c>
      <c r="AE869" s="276">
        <f t="shared" si="290"/>
        <v>0</v>
      </c>
    </row>
    <row r="870" spans="1:31">
      <c r="A870" s="133" t="str">
        <f t="shared" si="291"/>
        <v/>
      </c>
      <c r="B870" s="134" t="str">
        <f t="shared" si="292"/>
        <v/>
      </c>
      <c r="C870" s="134" t="str">
        <f t="shared" si="293"/>
        <v/>
      </c>
      <c r="D870" s="135" t="str">
        <f t="shared" si="294"/>
        <v/>
      </c>
      <c r="E870" s="150" t="str">
        <f t="shared" si="282"/>
        <v/>
      </c>
      <c r="F870" s="150" t="str">
        <f t="shared" si="283"/>
        <v/>
      </c>
      <c r="G870" s="136" t="str">
        <f t="shared" si="284"/>
        <v/>
      </c>
      <c r="H870" s="148" t="str">
        <f t="shared" si="288"/>
        <v/>
      </c>
      <c r="I870" s="148" t="str">
        <f t="shared" si="295"/>
        <v/>
      </c>
      <c r="J870" s="148" t="str">
        <f t="shared" si="285"/>
        <v/>
      </c>
      <c r="K870" s="148" t="str">
        <f t="shared" si="296"/>
        <v/>
      </c>
      <c r="L870" s="148" t="str">
        <f t="shared" si="297"/>
        <v/>
      </c>
      <c r="M870" s="148" t="str">
        <f t="shared" si="286"/>
        <v/>
      </c>
      <c r="N870" s="148" t="str">
        <f t="shared" si="289"/>
        <v/>
      </c>
      <c r="O870" s="148"/>
      <c r="P870" s="148"/>
      <c r="Q870" s="148">
        <f t="shared" si="298"/>
        <v>0</v>
      </c>
      <c r="R870" s="148" t="str">
        <f t="shared" si="299"/>
        <v/>
      </c>
      <c r="S870" s="137" t="str">
        <f t="shared" si="287"/>
        <v/>
      </c>
      <c r="T870" s="275">
        <f t="shared" si="281"/>
        <v>0</v>
      </c>
      <c r="U870" s="275">
        <f t="shared" si="300"/>
        <v>0</v>
      </c>
      <c r="V870" s="275">
        <f t="shared" si="300"/>
        <v>0</v>
      </c>
      <c r="W870" s="275">
        <f t="shared" si="300"/>
        <v>0</v>
      </c>
      <c r="X870" s="275">
        <f t="shared" si="300"/>
        <v>0</v>
      </c>
      <c r="Y870" s="275">
        <f t="shared" si="300"/>
        <v>0</v>
      </c>
      <c r="Z870" s="275">
        <f t="shared" si="300"/>
        <v>0</v>
      </c>
      <c r="AA870" s="275">
        <f t="shared" si="300"/>
        <v>0</v>
      </c>
      <c r="AB870" s="275">
        <f t="shared" si="300"/>
        <v>0</v>
      </c>
      <c r="AC870" s="275">
        <f t="shared" si="300"/>
        <v>0</v>
      </c>
      <c r="AD870" s="275">
        <f t="shared" si="300"/>
        <v>0</v>
      </c>
      <c r="AE870" s="276">
        <f t="shared" si="290"/>
        <v>0</v>
      </c>
    </row>
    <row r="871" spans="1:31">
      <c r="A871" s="133" t="str">
        <f t="shared" si="291"/>
        <v/>
      </c>
      <c r="B871" s="134" t="str">
        <f t="shared" si="292"/>
        <v/>
      </c>
      <c r="C871" s="134" t="str">
        <f t="shared" si="293"/>
        <v/>
      </c>
      <c r="D871" s="135" t="str">
        <f t="shared" si="294"/>
        <v/>
      </c>
      <c r="E871" s="150" t="str">
        <f t="shared" si="282"/>
        <v/>
      </c>
      <c r="F871" s="150" t="str">
        <f t="shared" si="283"/>
        <v/>
      </c>
      <c r="G871" s="136" t="str">
        <f t="shared" si="284"/>
        <v/>
      </c>
      <c r="H871" s="148" t="str">
        <f t="shared" si="288"/>
        <v/>
      </c>
      <c r="I871" s="148" t="str">
        <f t="shared" si="295"/>
        <v/>
      </c>
      <c r="J871" s="148" t="str">
        <f t="shared" si="285"/>
        <v/>
      </c>
      <c r="K871" s="148" t="str">
        <f t="shared" si="296"/>
        <v/>
      </c>
      <c r="L871" s="148" t="str">
        <f t="shared" si="297"/>
        <v/>
      </c>
      <c r="M871" s="148" t="str">
        <f t="shared" si="286"/>
        <v/>
      </c>
      <c r="N871" s="148" t="str">
        <f t="shared" si="289"/>
        <v/>
      </c>
      <c r="O871" s="148"/>
      <c r="P871" s="148"/>
      <c r="Q871" s="148">
        <f t="shared" si="298"/>
        <v>0</v>
      </c>
      <c r="R871" s="148" t="str">
        <f t="shared" si="299"/>
        <v/>
      </c>
      <c r="S871" s="137" t="str">
        <f t="shared" si="287"/>
        <v/>
      </c>
      <c r="T871" s="275">
        <f t="shared" si="281"/>
        <v>0</v>
      </c>
      <c r="U871" s="275">
        <f t="shared" si="300"/>
        <v>0</v>
      </c>
      <c r="V871" s="275">
        <f t="shared" si="300"/>
        <v>0</v>
      </c>
      <c r="W871" s="275">
        <f t="shared" si="300"/>
        <v>0</v>
      </c>
      <c r="X871" s="275">
        <f t="shared" si="300"/>
        <v>0</v>
      </c>
      <c r="Y871" s="275">
        <f t="shared" si="300"/>
        <v>0</v>
      </c>
      <c r="Z871" s="275">
        <f t="shared" si="300"/>
        <v>0</v>
      </c>
      <c r="AA871" s="275">
        <f t="shared" si="300"/>
        <v>0</v>
      </c>
      <c r="AB871" s="275">
        <f t="shared" si="300"/>
        <v>0</v>
      </c>
      <c r="AC871" s="275">
        <f t="shared" si="300"/>
        <v>0</v>
      </c>
      <c r="AD871" s="275">
        <f t="shared" si="300"/>
        <v>0</v>
      </c>
      <c r="AE871" s="276">
        <f t="shared" si="290"/>
        <v>0</v>
      </c>
    </row>
    <row r="872" spans="1:31">
      <c r="A872" s="133" t="str">
        <f t="shared" si="291"/>
        <v/>
      </c>
      <c r="B872" s="134" t="str">
        <f t="shared" si="292"/>
        <v/>
      </c>
      <c r="C872" s="134" t="str">
        <f t="shared" si="293"/>
        <v/>
      </c>
      <c r="D872" s="135" t="str">
        <f t="shared" si="294"/>
        <v/>
      </c>
      <c r="E872" s="150" t="str">
        <f t="shared" si="282"/>
        <v/>
      </c>
      <c r="F872" s="150" t="str">
        <f t="shared" si="283"/>
        <v/>
      </c>
      <c r="G872" s="136" t="str">
        <f t="shared" si="284"/>
        <v/>
      </c>
      <c r="H872" s="148" t="str">
        <f t="shared" si="288"/>
        <v/>
      </c>
      <c r="I872" s="148" t="str">
        <f t="shared" si="295"/>
        <v/>
      </c>
      <c r="J872" s="148" t="str">
        <f t="shared" si="285"/>
        <v/>
      </c>
      <c r="K872" s="148" t="str">
        <f t="shared" si="296"/>
        <v/>
      </c>
      <c r="L872" s="148" t="str">
        <f t="shared" si="297"/>
        <v/>
      </c>
      <c r="M872" s="148" t="str">
        <f t="shared" si="286"/>
        <v/>
      </c>
      <c r="N872" s="148" t="str">
        <f t="shared" si="289"/>
        <v/>
      </c>
      <c r="O872" s="148"/>
      <c r="P872" s="148"/>
      <c r="Q872" s="148">
        <f t="shared" si="298"/>
        <v>0</v>
      </c>
      <c r="R872" s="148" t="str">
        <f t="shared" si="299"/>
        <v/>
      </c>
      <c r="S872" s="137" t="str">
        <f t="shared" si="287"/>
        <v/>
      </c>
      <c r="T872" s="275">
        <f t="shared" si="281"/>
        <v>0</v>
      </c>
      <c r="U872" s="275">
        <f t="shared" si="300"/>
        <v>0</v>
      </c>
      <c r="V872" s="275">
        <f t="shared" si="300"/>
        <v>0</v>
      </c>
      <c r="W872" s="275">
        <f t="shared" si="300"/>
        <v>0</v>
      </c>
      <c r="X872" s="275">
        <f t="shared" si="300"/>
        <v>0</v>
      </c>
      <c r="Y872" s="275">
        <f t="shared" si="300"/>
        <v>0</v>
      </c>
      <c r="Z872" s="275">
        <f t="shared" si="300"/>
        <v>0</v>
      </c>
      <c r="AA872" s="275">
        <f t="shared" si="300"/>
        <v>0</v>
      </c>
      <c r="AB872" s="275">
        <f t="shared" si="300"/>
        <v>0</v>
      </c>
      <c r="AC872" s="275">
        <f t="shared" si="300"/>
        <v>0</v>
      </c>
      <c r="AD872" s="275">
        <f t="shared" si="300"/>
        <v>0</v>
      </c>
      <c r="AE872" s="276">
        <f t="shared" si="290"/>
        <v>0</v>
      </c>
    </row>
    <row r="873" spans="1:31">
      <c r="A873" s="133" t="str">
        <f t="shared" si="291"/>
        <v/>
      </c>
      <c r="B873" s="134" t="str">
        <f t="shared" si="292"/>
        <v/>
      </c>
      <c r="C873" s="134" t="str">
        <f t="shared" si="293"/>
        <v/>
      </c>
      <c r="D873" s="135" t="str">
        <f t="shared" si="294"/>
        <v/>
      </c>
      <c r="E873" s="150" t="str">
        <f t="shared" si="282"/>
        <v/>
      </c>
      <c r="F873" s="150" t="str">
        <f t="shared" si="283"/>
        <v/>
      </c>
      <c r="G873" s="136" t="str">
        <f t="shared" si="284"/>
        <v/>
      </c>
      <c r="H873" s="148" t="str">
        <f t="shared" si="288"/>
        <v/>
      </c>
      <c r="I873" s="148" t="str">
        <f t="shared" si="295"/>
        <v/>
      </c>
      <c r="J873" s="148" t="str">
        <f t="shared" si="285"/>
        <v/>
      </c>
      <c r="K873" s="148" t="str">
        <f t="shared" si="296"/>
        <v/>
      </c>
      <c r="L873" s="148" t="str">
        <f t="shared" si="297"/>
        <v/>
      </c>
      <c r="M873" s="148" t="str">
        <f t="shared" si="286"/>
        <v/>
      </c>
      <c r="N873" s="148" t="str">
        <f t="shared" si="289"/>
        <v/>
      </c>
      <c r="O873" s="148"/>
      <c r="P873" s="148"/>
      <c r="Q873" s="148">
        <f t="shared" si="298"/>
        <v>0</v>
      </c>
      <c r="R873" s="148" t="str">
        <f t="shared" si="299"/>
        <v/>
      </c>
      <c r="S873" s="137" t="str">
        <f t="shared" si="287"/>
        <v/>
      </c>
      <c r="T873" s="275">
        <f t="shared" si="281"/>
        <v>0</v>
      </c>
      <c r="U873" s="275">
        <f t="shared" si="300"/>
        <v>0</v>
      </c>
      <c r="V873" s="275">
        <f t="shared" si="300"/>
        <v>0</v>
      </c>
      <c r="W873" s="275">
        <f t="shared" si="300"/>
        <v>0</v>
      </c>
      <c r="X873" s="275">
        <f t="shared" si="300"/>
        <v>0</v>
      </c>
      <c r="Y873" s="275">
        <f t="shared" si="300"/>
        <v>0</v>
      </c>
      <c r="Z873" s="275">
        <f t="shared" si="300"/>
        <v>0</v>
      </c>
      <c r="AA873" s="275">
        <f t="shared" si="300"/>
        <v>0</v>
      </c>
      <c r="AB873" s="275">
        <f t="shared" si="300"/>
        <v>0</v>
      </c>
      <c r="AC873" s="275">
        <f t="shared" si="300"/>
        <v>0</v>
      </c>
      <c r="AD873" s="275">
        <f t="shared" si="300"/>
        <v>0</v>
      </c>
      <c r="AE873" s="276">
        <f t="shared" si="290"/>
        <v>0</v>
      </c>
    </row>
    <row r="874" spans="1:31">
      <c r="A874" s="133" t="str">
        <f t="shared" si="291"/>
        <v/>
      </c>
      <c r="B874" s="134" t="str">
        <f t="shared" si="292"/>
        <v/>
      </c>
      <c r="C874" s="134" t="str">
        <f t="shared" si="293"/>
        <v/>
      </c>
      <c r="D874" s="135" t="str">
        <f t="shared" si="294"/>
        <v/>
      </c>
      <c r="E874" s="150" t="str">
        <f t="shared" si="282"/>
        <v/>
      </c>
      <c r="F874" s="150" t="str">
        <f t="shared" si="283"/>
        <v/>
      </c>
      <c r="G874" s="136" t="str">
        <f t="shared" si="284"/>
        <v/>
      </c>
      <c r="H874" s="148" t="str">
        <f t="shared" si="288"/>
        <v/>
      </c>
      <c r="I874" s="148" t="str">
        <f t="shared" si="295"/>
        <v/>
      </c>
      <c r="J874" s="148" t="str">
        <f t="shared" si="285"/>
        <v/>
      </c>
      <c r="K874" s="148" t="str">
        <f t="shared" si="296"/>
        <v/>
      </c>
      <c r="L874" s="148" t="str">
        <f t="shared" si="297"/>
        <v/>
      </c>
      <c r="M874" s="148" t="str">
        <f t="shared" si="286"/>
        <v/>
      </c>
      <c r="N874" s="148" t="str">
        <f t="shared" si="289"/>
        <v/>
      </c>
      <c r="O874" s="148"/>
      <c r="P874" s="148"/>
      <c r="Q874" s="148">
        <f t="shared" si="298"/>
        <v>0</v>
      </c>
      <c r="R874" s="148" t="str">
        <f t="shared" si="299"/>
        <v/>
      </c>
      <c r="S874" s="137" t="str">
        <f t="shared" si="287"/>
        <v/>
      </c>
      <c r="T874" s="275">
        <f t="shared" si="281"/>
        <v>0</v>
      </c>
      <c r="U874" s="275">
        <f t="shared" si="300"/>
        <v>0</v>
      </c>
      <c r="V874" s="275">
        <f t="shared" si="300"/>
        <v>0</v>
      </c>
      <c r="W874" s="275">
        <f t="shared" si="300"/>
        <v>0</v>
      </c>
      <c r="X874" s="275">
        <f t="shared" si="300"/>
        <v>0</v>
      </c>
      <c r="Y874" s="275">
        <f t="shared" si="300"/>
        <v>0</v>
      </c>
      <c r="Z874" s="275">
        <f t="shared" si="300"/>
        <v>0</v>
      </c>
      <c r="AA874" s="275">
        <f t="shared" si="300"/>
        <v>0</v>
      </c>
      <c r="AB874" s="275">
        <f t="shared" si="300"/>
        <v>0</v>
      </c>
      <c r="AC874" s="275">
        <f t="shared" si="300"/>
        <v>0</v>
      </c>
      <c r="AD874" s="275">
        <f t="shared" si="300"/>
        <v>0</v>
      </c>
      <c r="AE874" s="276">
        <f t="shared" si="290"/>
        <v>0</v>
      </c>
    </row>
    <row r="875" spans="1:31">
      <c r="A875" s="133" t="str">
        <f t="shared" si="291"/>
        <v/>
      </c>
      <c r="B875" s="134" t="str">
        <f t="shared" si="292"/>
        <v/>
      </c>
      <c r="C875" s="134" t="str">
        <f t="shared" si="293"/>
        <v/>
      </c>
      <c r="D875" s="135" t="str">
        <f t="shared" si="294"/>
        <v/>
      </c>
      <c r="E875" s="150" t="str">
        <f t="shared" si="282"/>
        <v/>
      </c>
      <c r="F875" s="150" t="str">
        <f t="shared" si="283"/>
        <v/>
      </c>
      <c r="G875" s="136" t="str">
        <f t="shared" si="284"/>
        <v/>
      </c>
      <c r="H875" s="148" t="str">
        <f t="shared" si="288"/>
        <v/>
      </c>
      <c r="I875" s="148" t="str">
        <f t="shared" si="295"/>
        <v/>
      </c>
      <c r="J875" s="148" t="str">
        <f t="shared" si="285"/>
        <v/>
      </c>
      <c r="K875" s="148" t="str">
        <f t="shared" si="296"/>
        <v/>
      </c>
      <c r="L875" s="148" t="str">
        <f t="shared" si="297"/>
        <v/>
      </c>
      <c r="M875" s="148" t="str">
        <f t="shared" si="286"/>
        <v/>
      </c>
      <c r="N875" s="148" t="str">
        <f t="shared" si="289"/>
        <v/>
      </c>
      <c r="O875" s="148"/>
      <c r="P875" s="148"/>
      <c r="Q875" s="148">
        <f t="shared" si="298"/>
        <v>0</v>
      </c>
      <c r="R875" s="148" t="str">
        <f t="shared" si="299"/>
        <v/>
      </c>
      <c r="S875" s="137" t="str">
        <f t="shared" si="287"/>
        <v/>
      </c>
      <c r="T875" s="275">
        <f t="shared" si="281"/>
        <v>0</v>
      </c>
      <c r="U875" s="275">
        <f t="shared" si="300"/>
        <v>0</v>
      </c>
      <c r="V875" s="275">
        <f t="shared" si="300"/>
        <v>0</v>
      </c>
      <c r="W875" s="275">
        <f t="shared" si="300"/>
        <v>0</v>
      </c>
      <c r="X875" s="275">
        <f t="shared" si="300"/>
        <v>0</v>
      </c>
      <c r="Y875" s="275">
        <f t="shared" si="300"/>
        <v>0</v>
      </c>
      <c r="Z875" s="275">
        <f t="shared" si="300"/>
        <v>0</v>
      </c>
      <c r="AA875" s="275">
        <f t="shared" si="300"/>
        <v>0</v>
      </c>
      <c r="AB875" s="275">
        <f t="shared" si="300"/>
        <v>0</v>
      </c>
      <c r="AC875" s="275">
        <f t="shared" si="300"/>
        <v>0</v>
      </c>
      <c r="AD875" s="275">
        <f t="shared" si="300"/>
        <v>0</v>
      </c>
      <c r="AE875" s="276">
        <f t="shared" si="290"/>
        <v>0</v>
      </c>
    </row>
    <row r="876" spans="1:31">
      <c r="A876" s="133" t="str">
        <f t="shared" si="291"/>
        <v/>
      </c>
      <c r="B876" s="134" t="str">
        <f t="shared" si="292"/>
        <v/>
      </c>
      <c r="C876" s="134" t="str">
        <f t="shared" si="293"/>
        <v/>
      </c>
      <c r="D876" s="135" t="str">
        <f t="shared" si="294"/>
        <v/>
      </c>
      <c r="E876" s="150" t="str">
        <f t="shared" si="282"/>
        <v/>
      </c>
      <c r="F876" s="150" t="str">
        <f t="shared" si="283"/>
        <v/>
      </c>
      <c r="G876" s="136" t="str">
        <f t="shared" si="284"/>
        <v/>
      </c>
      <c r="H876" s="148" t="str">
        <f t="shared" si="288"/>
        <v/>
      </c>
      <c r="I876" s="148" t="str">
        <f t="shared" si="295"/>
        <v/>
      </c>
      <c r="J876" s="148" t="str">
        <f t="shared" si="285"/>
        <v/>
      </c>
      <c r="K876" s="148" t="str">
        <f t="shared" si="296"/>
        <v/>
      </c>
      <c r="L876" s="148" t="str">
        <f t="shared" si="297"/>
        <v/>
      </c>
      <c r="M876" s="148" t="str">
        <f t="shared" si="286"/>
        <v/>
      </c>
      <c r="N876" s="148" t="str">
        <f t="shared" si="289"/>
        <v/>
      </c>
      <c r="O876" s="148"/>
      <c r="P876" s="148"/>
      <c r="Q876" s="148">
        <f t="shared" si="298"/>
        <v>0</v>
      </c>
      <c r="R876" s="148" t="str">
        <f t="shared" si="299"/>
        <v/>
      </c>
      <c r="S876" s="137" t="str">
        <f t="shared" si="287"/>
        <v/>
      </c>
      <c r="T876" s="275">
        <f t="shared" si="281"/>
        <v>0</v>
      </c>
      <c r="U876" s="275">
        <f t="shared" si="300"/>
        <v>0</v>
      </c>
      <c r="V876" s="275">
        <f t="shared" si="300"/>
        <v>0</v>
      </c>
      <c r="W876" s="275">
        <f t="shared" si="300"/>
        <v>0</v>
      </c>
      <c r="X876" s="275">
        <f t="shared" si="300"/>
        <v>0</v>
      </c>
      <c r="Y876" s="275">
        <f t="shared" si="300"/>
        <v>0</v>
      </c>
      <c r="Z876" s="275">
        <f t="shared" si="300"/>
        <v>0</v>
      </c>
      <c r="AA876" s="275">
        <f t="shared" si="300"/>
        <v>0</v>
      </c>
      <c r="AB876" s="275">
        <f t="shared" si="300"/>
        <v>0</v>
      </c>
      <c r="AC876" s="275">
        <f t="shared" si="300"/>
        <v>0</v>
      </c>
      <c r="AD876" s="275">
        <f t="shared" si="300"/>
        <v>0</v>
      </c>
      <c r="AE876" s="276">
        <f t="shared" si="290"/>
        <v>0</v>
      </c>
    </row>
    <row r="877" spans="1:31">
      <c r="A877" s="133" t="str">
        <f t="shared" si="291"/>
        <v/>
      </c>
      <c r="B877" s="134" t="str">
        <f t="shared" si="292"/>
        <v/>
      </c>
      <c r="C877" s="134" t="str">
        <f t="shared" si="293"/>
        <v/>
      </c>
      <c r="D877" s="135" t="str">
        <f t="shared" si="294"/>
        <v/>
      </c>
      <c r="E877" s="150" t="str">
        <f t="shared" si="282"/>
        <v/>
      </c>
      <c r="F877" s="150" t="str">
        <f t="shared" si="283"/>
        <v/>
      </c>
      <c r="G877" s="136" t="str">
        <f t="shared" si="284"/>
        <v/>
      </c>
      <c r="H877" s="148" t="str">
        <f t="shared" si="288"/>
        <v/>
      </c>
      <c r="I877" s="148" t="str">
        <f t="shared" si="295"/>
        <v/>
      </c>
      <c r="J877" s="148" t="str">
        <f t="shared" si="285"/>
        <v/>
      </c>
      <c r="K877" s="148" t="str">
        <f t="shared" si="296"/>
        <v/>
      </c>
      <c r="L877" s="148" t="str">
        <f t="shared" si="297"/>
        <v/>
      </c>
      <c r="M877" s="148" t="str">
        <f t="shared" si="286"/>
        <v/>
      </c>
      <c r="N877" s="148" t="str">
        <f t="shared" si="289"/>
        <v/>
      </c>
      <c r="O877" s="148"/>
      <c r="P877" s="148"/>
      <c r="Q877" s="148">
        <f t="shared" si="298"/>
        <v>0</v>
      </c>
      <c r="R877" s="148" t="str">
        <f t="shared" si="299"/>
        <v/>
      </c>
      <c r="S877" s="137" t="str">
        <f t="shared" si="287"/>
        <v/>
      </c>
      <c r="T877" s="275">
        <f t="shared" si="281"/>
        <v>0</v>
      </c>
      <c r="U877" s="275">
        <f t="shared" si="300"/>
        <v>0</v>
      </c>
      <c r="V877" s="275">
        <f t="shared" si="300"/>
        <v>0</v>
      </c>
      <c r="W877" s="275">
        <f t="shared" si="300"/>
        <v>0</v>
      </c>
      <c r="X877" s="275">
        <f t="shared" si="300"/>
        <v>0</v>
      </c>
      <c r="Y877" s="275">
        <f t="shared" si="300"/>
        <v>0</v>
      </c>
      <c r="Z877" s="275">
        <f t="shared" si="300"/>
        <v>0</v>
      </c>
      <c r="AA877" s="275">
        <f t="shared" si="300"/>
        <v>0</v>
      </c>
      <c r="AB877" s="275">
        <f t="shared" si="300"/>
        <v>0</v>
      </c>
      <c r="AC877" s="275">
        <f t="shared" si="300"/>
        <v>0</v>
      </c>
      <c r="AD877" s="275">
        <f t="shared" si="300"/>
        <v>0</v>
      </c>
      <c r="AE877" s="276">
        <f t="shared" si="290"/>
        <v>0</v>
      </c>
    </row>
    <row r="878" spans="1:31">
      <c r="A878" s="133" t="str">
        <f t="shared" si="291"/>
        <v/>
      </c>
      <c r="B878" s="134" t="str">
        <f t="shared" si="292"/>
        <v/>
      </c>
      <c r="C878" s="134" t="str">
        <f t="shared" si="293"/>
        <v/>
      </c>
      <c r="D878" s="135" t="str">
        <f t="shared" si="294"/>
        <v/>
      </c>
      <c r="E878" s="150" t="str">
        <f t="shared" si="282"/>
        <v/>
      </c>
      <c r="F878" s="150" t="str">
        <f t="shared" si="283"/>
        <v/>
      </c>
      <c r="G878" s="136" t="str">
        <f t="shared" si="284"/>
        <v/>
      </c>
      <c r="H878" s="148" t="str">
        <f t="shared" si="288"/>
        <v/>
      </c>
      <c r="I878" s="148" t="str">
        <f t="shared" si="295"/>
        <v/>
      </c>
      <c r="J878" s="148" t="str">
        <f t="shared" si="285"/>
        <v/>
      </c>
      <c r="K878" s="148" t="str">
        <f t="shared" si="296"/>
        <v/>
      </c>
      <c r="L878" s="148" t="str">
        <f t="shared" si="297"/>
        <v/>
      </c>
      <c r="M878" s="148" t="str">
        <f t="shared" si="286"/>
        <v/>
      </c>
      <c r="N878" s="148" t="str">
        <f t="shared" si="289"/>
        <v/>
      </c>
      <c r="O878" s="148"/>
      <c r="P878" s="148"/>
      <c r="Q878" s="148">
        <f t="shared" si="298"/>
        <v>0</v>
      </c>
      <c r="R878" s="148" t="str">
        <f t="shared" si="299"/>
        <v/>
      </c>
      <c r="S878" s="137" t="str">
        <f t="shared" si="287"/>
        <v/>
      </c>
      <c r="T878" s="275">
        <f t="shared" si="281"/>
        <v>0</v>
      </c>
      <c r="U878" s="275">
        <f t="shared" si="300"/>
        <v>0</v>
      </c>
      <c r="V878" s="275">
        <f t="shared" si="300"/>
        <v>0</v>
      </c>
      <c r="W878" s="275">
        <f t="shared" si="300"/>
        <v>0</v>
      </c>
      <c r="X878" s="275">
        <f t="shared" si="300"/>
        <v>0</v>
      </c>
      <c r="Y878" s="275">
        <f t="shared" si="300"/>
        <v>0</v>
      </c>
      <c r="Z878" s="275">
        <f t="shared" si="300"/>
        <v>0</v>
      </c>
      <c r="AA878" s="275">
        <f t="shared" si="300"/>
        <v>0</v>
      </c>
      <c r="AB878" s="275">
        <f t="shared" si="300"/>
        <v>0</v>
      </c>
      <c r="AC878" s="275">
        <f t="shared" si="300"/>
        <v>0</v>
      </c>
      <c r="AD878" s="275">
        <f t="shared" si="300"/>
        <v>0</v>
      </c>
      <c r="AE878" s="276">
        <f t="shared" si="290"/>
        <v>0</v>
      </c>
    </row>
    <row r="879" spans="1:31">
      <c r="A879" s="133" t="str">
        <f t="shared" si="291"/>
        <v/>
      </c>
      <c r="B879" s="134" t="str">
        <f t="shared" si="292"/>
        <v/>
      </c>
      <c r="C879" s="134" t="str">
        <f t="shared" si="293"/>
        <v/>
      </c>
      <c r="D879" s="135" t="str">
        <f t="shared" si="294"/>
        <v/>
      </c>
      <c r="E879" s="150" t="str">
        <f t="shared" si="282"/>
        <v/>
      </c>
      <c r="F879" s="150" t="str">
        <f t="shared" si="283"/>
        <v/>
      </c>
      <c r="G879" s="136" t="str">
        <f t="shared" si="284"/>
        <v/>
      </c>
      <c r="H879" s="148" t="str">
        <f t="shared" si="288"/>
        <v/>
      </c>
      <c r="I879" s="148" t="str">
        <f t="shared" si="295"/>
        <v/>
      </c>
      <c r="J879" s="148" t="str">
        <f t="shared" si="285"/>
        <v/>
      </c>
      <c r="K879" s="148" t="str">
        <f t="shared" si="296"/>
        <v/>
      </c>
      <c r="L879" s="148" t="str">
        <f t="shared" si="297"/>
        <v/>
      </c>
      <c r="M879" s="148" t="str">
        <f t="shared" si="286"/>
        <v/>
      </c>
      <c r="N879" s="148" t="str">
        <f t="shared" si="289"/>
        <v/>
      </c>
      <c r="O879" s="148"/>
      <c r="P879" s="148"/>
      <c r="Q879" s="148">
        <f t="shared" si="298"/>
        <v>0</v>
      </c>
      <c r="R879" s="148" t="str">
        <f t="shared" si="299"/>
        <v/>
      </c>
      <c r="S879" s="137" t="str">
        <f t="shared" si="287"/>
        <v/>
      </c>
      <c r="T879" s="275">
        <f t="shared" si="281"/>
        <v>0</v>
      </c>
      <c r="U879" s="275">
        <f t="shared" si="300"/>
        <v>0</v>
      </c>
      <c r="V879" s="275">
        <f t="shared" si="300"/>
        <v>0</v>
      </c>
      <c r="W879" s="275">
        <f t="shared" si="300"/>
        <v>0</v>
      </c>
      <c r="X879" s="275">
        <f t="shared" si="300"/>
        <v>0</v>
      </c>
      <c r="Y879" s="275">
        <f t="shared" si="300"/>
        <v>0</v>
      </c>
      <c r="Z879" s="275">
        <f t="shared" si="300"/>
        <v>0</v>
      </c>
      <c r="AA879" s="275">
        <f t="shared" si="300"/>
        <v>0</v>
      </c>
      <c r="AB879" s="275">
        <f t="shared" si="300"/>
        <v>0</v>
      </c>
      <c r="AC879" s="275">
        <f t="shared" si="300"/>
        <v>0</v>
      </c>
      <c r="AD879" s="275">
        <f t="shared" si="300"/>
        <v>0</v>
      </c>
      <c r="AE879" s="276">
        <f t="shared" si="290"/>
        <v>0</v>
      </c>
    </row>
    <row r="880" spans="1:31">
      <c r="A880" s="133" t="str">
        <f t="shared" si="291"/>
        <v/>
      </c>
      <c r="B880" s="134" t="str">
        <f t="shared" si="292"/>
        <v/>
      </c>
      <c r="C880" s="134" t="str">
        <f t="shared" si="293"/>
        <v/>
      </c>
      <c r="D880" s="135" t="str">
        <f t="shared" si="294"/>
        <v/>
      </c>
      <c r="E880" s="150" t="str">
        <f t="shared" si="282"/>
        <v/>
      </c>
      <c r="F880" s="150" t="str">
        <f t="shared" si="283"/>
        <v/>
      </c>
      <c r="G880" s="136" t="str">
        <f t="shared" si="284"/>
        <v/>
      </c>
      <c r="H880" s="148" t="str">
        <f t="shared" si="288"/>
        <v/>
      </c>
      <c r="I880" s="148" t="str">
        <f t="shared" si="295"/>
        <v/>
      </c>
      <c r="J880" s="148" t="str">
        <f t="shared" si="285"/>
        <v/>
      </c>
      <c r="K880" s="148" t="str">
        <f t="shared" si="296"/>
        <v/>
      </c>
      <c r="L880" s="148" t="str">
        <f t="shared" si="297"/>
        <v/>
      </c>
      <c r="M880" s="148" t="str">
        <f t="shared" si="286"/>
        <v/>
      </c>
      <c r="N880" s="148" t="str">
        <f t="shared" si="289"/>
        <v/>
      </c>
      <c r="O880" s="148"/>
      <c r="P880" s="148"/>
      <c r="Q880" s="148">
        <f t="shared" si="298"/>
        <v>0</v>
      </c>
      <c r="R880" s="148" t="str">
        <f t="shared" si="299"/>
        <v/>
      </c>
      <c r="S880" s="137" t="str">
        <f t="shared" si="287"/>
        <v/>
      </c>
      <c r="T880" s="275">
        <f t="shared" si="281"/>
        <v>0</v>
      </c>
      <c r="U880" s="275">
        <f t="shared" si="300"/>
        <v>0</v>
      </c>
      <c r="V880" s="275">
        <f t="shared" si="300"/>
        <v>0</v>
      </c>
      <c r="W880" s="275">
        <f t="shared" si="300"/>
        <v>0</v>
      </c>
      <c r="X880" s="275">
        <f t="shared" si="300"/>
        <v>0</v>
      </c>
      <c r="Y880" s="275">
        <f t="shared" si="300"/>
        <v>0</v>
      </c>
      <c r="Z880" s="275">
        <f t="shared" si="300"/>
        <v>0</v>
      </c>
      <c r="AA880" s="275">
        <f t="shared" si="300"/>
        <v>0</v>
      </c>
      <c r="AB880" s="275">
        <f t="shared" si="300"/>
        <v>0</v>
      </c>
      <c r="AC880" s="275">
        <f t="shared" si="300"/>
        <v>0</v>
      </c>
      <c r="AD880" s="275">
        <f t="shared" si="300"/>
        <v>0</v>
      </c>
      <c r="AE880" s="276">
        <f t="shared" si="290"/>
        <v>0</v>
      </c>
    </row>
    <row r="881" spans="1:31">
      <c r="A881" s="133" t="str">
        <f t="shared" si="291"/>
        <v/>
      </c>
      <c r="B881" s="134" t="str">
        <f t="shared" si="292"/>
        <v/>
      </c>
      <c r="C881" s="134" t="str">
        <f t="shared" si="293"/>
        <v/>
      </c>
      <c r="D881" s="135" t="str">
        <f t="shared" si="294"/>
        <v/>
      </c>
      <c r="E881" s="150" t="str">
        <f t="shared" si="282"/>
        <v/>
      </c>
      <c r="F881" s="150" t="str">
        <f t="shared" si="283"/>
        <v/>
      </c>
      <c r="G881" s="136" t="str">
        <f t="shared" si="284"/>
        <v/>
      </c>
      <c r="H881" s="148" t="str">
        <f t="shared" si="288"/>
        <v/>
      </c>
      <c r="I881" s="148" t="str">
        <f t="shared" si="295"/>
        <v/>
      </c>
      <c r="J881" s="148" t="str">
        <f t="shared" si="285"/>
        <v/>
      </c>
      <c r="K881" s="148" t="str">
        <f t="shared" si="296"/>
        <v/>
      </c>
      <c r="L881" s="148" t="str">
        <f t="shared" si="297"/>
        <v/>
      </c>
      <c r="M881" s="148" t="str">
        <f t="shared" si="286"/>
        <v/>
      </c>
      <c r="N881" s="148" t="str">
        <f t="shared" si="289"/>
        <v/>
      </c>
      <c r="O881" s="148"/>
      <c r="P881" s="148"/>
      <c r="Q881" s="148">
        <f t="shared" si="298"/>
        <v>0</v>
      </c>
      <c r="R881" s="148" t="str">
        <f t="shared" si="299"/>
        <v/>
      </c>
      <c r="S881" s="137" t="str">
        <f t="shared" si="287"/>
        <v/>
      </c>
      <c r="T881" s="275">
        <f t="shared" si="281"/>
        <v>0</v>
      </c>
      <c r="U881" s="275">
        <f t="shared" si="300"/>
        <v>0</v>
      </c>
      <c r="V881" s="275">
        <f t="shared" si="300"/>
        <v>0</v>
      </c>
      <c r="W881" s="275">
        <f t="shared" si="300"/>
        <v>0</v>
      </c>
      <c r="X881" s="275">
        <f t="shared" si="300"/>
        <v>0</v>
      </c>
      <c r="Y881" s="275">
        <f t="shared" si="300"/>
        <v>0</v>
      </c>
      <c r="Z881" s="275">
        <f t="shared" si="300"/>
        <v>0</v>
      </c>
      <c r="AA881" s="275">
        <f t="shared" si="300"/>
        <v>0</v>
      </c>
      <c r="AB881" s="275">
        <f t="shared" si="300"/>
        <v>0</v>
      </c>
      <c r="AC881" s="275">
        <f t="shared" si="300"/>
        <v>0</v>
      </c>
      <c r="AD881" s="275">
        <f t="shared" si="300"/>
        <v>0</v>
      </c>
      <c r="AE881" s="276">
        <f t="shared" si="290"/>
        <v>0</v>
      </c>
    </row>
    <row r="882" spans="1:31">
      <c r="A882" s="133" t="str">
        <f t="shared" si="291"/>
        <v/>
      </c>
      <c r="B882" s="134" t="str">
        <f t="shared" si="292"/>
        <v/>
      </c>
      <c r="C882" s="134" t="str">
        <f t="shared" si="293"/>
        <v/>
      </c>
      <c r="D882" s="135" t="str">
        <f t="shared" si="294"/>
        <v/>
      </c>
      <c r="E882" s="150" t="str">
        <f t="shared" si="282"/>
        <v/>
      </c>
      <c r="F882" s="150" t="str">
        <f t="shared" si="283"/>
        <v/>
      </c>
      <c r="G882" s="136" t="str">
        <f t="shared" si="284"/>
        <v/>
      </c>
      <c r="H882" s="148" t="str">
        <f t="shared" si="288"/>
        <v/>
      </c>
      <c r="I882" s="148" t="str">
        <f t="shared" si="295"/>
        <v/>
      </c>
      <c r="J882" s="148" t="str">
        <f t="shared" si="285"/>
        <v/>
      </c>
      <c r="K882" s="148" t="str">
        <f t="shared" si="296"/>
        <v/>
      </c>
      <c r="L882" s="148" t="str">
        <f t="shared" si="297"/>
        <v/>
      </c>
      <c r="M882" s="148" t="str">
        <f t="shared" si="286"/>
        <v/>
      </c>
      <c r="N882" s="148" t="str">
        <f t="shared" si="289"/>
        <v/>
      </c>
      <c r="O882" s="148"/>
      <c r="P882" s="148"/>
      <c r="Q882" s="148">
        <f t="shared" si="298"/>
        <v>0</v>
      </c>
      <c r="R882" s="148" t="str">
        <f t="shared" si="299"/>
        <v/>
      </c>
      <c r="S882" s="137" t="str">
        <f t="shared" si="287"/>
        <v/>
      </c>
      <c r="T882" s="275">
        <f t="shared" si="281"/>
        <v>0</v>
      </c>
      <c r="U882" s="275">
        <f t="shared" si="300"/>
        <v>0</v>
      </c>
      <c r="V882" s="275">
        <f t="shared" si="300"/>
        <v>0</v>
      </c>
      <c r="W882" s="275">
        <f t="shared" si="300"/>
        <v>0</v>
      </c>
      <c r="X882" s="275">
        <f t="shared" si="300"/>
        <v>0</v>
      </c>
      <c r="Y882" s="275">
        <f t="shared" si="300"/>
        <v>0</v>
      </c>
      <c r="Z882" s="275">
        <f t="shared" si="300"/>
        <v>0</v>
      </c>
      <c r="AA882" s="275">
        <f t="shared" si="300"/>
        <v>0</v>
      </c>
      <c r="AB882" s="275">
        <f t="shared" si="300"/>
        <v>0</v>
      </c>
      <c r="AC882" s="275">
        <f t="shared" si="300"/>
        <v>0</v>
      </c>
      <c r="AD882" s="275">
        <f t="shared" si="300"/>
        <v>0</v>
      </c>
      <c r="AE882" s="276">
        <f t="shared" si="290"/>
        <v>0</v>
      </c>
    </row>
    <row r="883" spans="1:31">
      <c r="A883" s="133" t="str">
        <f t="shared" si="291"/>
        <v/>
      </c>
      <c r="B883" s="134" t="str">
        <f t="shared" si="292"/>
        <v/>
      </c>
      <c r="C883" s="134" t="str">
        <f t="shared" si="293"/>
        <v/>
      </c>
      <c r="D883" s="135" t="str">
        <f t="shared" si="294"/>
        <v/>
      </c>
      <c r="E883" s="150" t="str">
        <f t="shared" si="282"/>
        <v/>
      </c>
      <c r="F883" s="150" t="str">
        <f t="shared" si="283"/>
        <v/>
      </c>
      <c r="G883" s="136" t="str">
        <f t="shared" si="284"/>
        <v/>
      </c>
      <c r="H883" s="148" t="str">
        <f t="shared" si="288"/>
        <v/>
      </c>
      <c r="I883" s="148" t="str">
        <f t="shared" si="295"/>
        <v/>
      </c>
      <c r="J883" s="148" t="str">
        <f t="shared" si="285"/>
        <v/>
      </c>
      <c r="K883" s="148" t="str">
        <f t="shared" si="296"/>
        <v/>
      </c>
      <c r="L883" s="148" t="str">
        <f t="shared" si="297"/>
        <v/>
      </c>
      <c r="M883" s="148" t="str">
        <f t="shared" si="286"/>
        <v/>
      </c>
      <c r="N883" s="148" t="str">
        <f t="shared" si="289"/>
        <v/>
      </c>
      <c r="O883" s="148"/>
      <c r="P883" s="148"/>
      <c r="Q883" s="148">
        <f t="shared" si="298"/>
        <v>0</v>
      </c>
      <c r="R883" s="148" t="str">
        <f t="shared" si="299"/>
        <v/>
      </c>
      <c r="S883" s="137" t="str">
        <f t="shared" si="287"/>
        <v/>
      </c>
      <c r="T883" s="275">
        <f t="shared" si="281"/>
        <v>0</v>
      </c>
      <c r="U883" s="275">
        <f t="shared" si="300"/>
        <v>0</v>
      </c>
      <c r="V883" s="275">
        <f t="shared" si="300"/>
        <v>0</v>
      </c>
      <c r="W883" s="275">
        <f t="shared" si="300"/>
        <v>0</v>
      </c>
      <c r="X883" s="275">
        <f t="shared" si="300"/>
        <v>0</v>
      </c>
      <c r="Y883" s="275">
        <f t="shared" si="300"/>
        <v>0</v>
      </c>
      <c r="Z883" s="275">
        <f t="shared" si="300"/>
        <v>0</v>
      </c>
      <c r="AA883" s="275">
        <f t="shared" si="300"/>
        <v>0</v>
      </c>
      <c r="AB883" s="275">
        <f t="shared" si="300"/>
        <v>0</v>
      </c>
      <c r="AC883" s="275">
        <f t="shared" si="300"/>
        <v>0</v>
      </c>
      <c r="AD883" s="275">
        <f t="shared" si="300"/>
        <v>0</v>
      </c>
      <c r="AE883" s="276">
        <f t="shared" si="290"/>
        <v>0</v>
      </c>
    </row>
    <row r="884" spans="1:31">
      <c r="A884" s="133" t="str">
        <f t="shared" si="291"/>
        <v/>
      </c>
      <c r="B884" s="134" t="str">
        <f t="shared" si="292"/>
        <v/>
      </c>
      <c r="C884" s="134" t="str">
        <f t="shared" si="293"/>
        <v/>
      </c>
      <c r="D884" s="135" t="str">
        <f t="shared" si="294"/>
        <v/>
      </c>
      <c r="E884" s="150" t="str">
        <f t="shared" si="282"/>
        <v/>
      </c>
      <c r="F884" s="150" t="str">
        <f t="shared" si="283"/>
        <v/>
      </c>
      <c r="G884" s="136" t="str">
        <f t="shared" si="284"/>
        <v/>
      </c>
      <c r="H884" s="148" t="str">
        <f t="shared" si="288"/>
        <v/>
      </c>
      <c r="I884" s="148" t="str">
        <f t="shared" si="295"/>
        <v/>
      </c>
      <c r="J884" s="148" t="str">
        <f t="shared" si="285"/>
        <v/>
      </c>
      <c r="K884" s="148" t="str">
        <f t="shared" si="296"/>
        <v/>
      </c>
      <c r="L884" s="148" t="str">
        <f t="shared" si="297"/>
        <v/>
      </c>
      <c r="M884" s="148" t="str">
        <f t="shared" si="286"/>
        <v/>
      </c>
      <c r="N884" s="148" t="str">
        <f t="shared" si="289"/>
        <v/>
      </c>
      <c r="O884" s="148"/>
      <c r="P884" s="148"/>
      <c r="Q884" s="148">
        <f t="shared" si="298"/>
        <v>0</v>
      </c>
      <c r="R884" s="148" t="str">
        <f t="shared" si="299"/>
        <v/>
      </c>
      <c r="S884" s="137" t="str">
        <f t="shared" si="287"/>
        <v/>
      </c>
      <c r="T884" s="275">
        <f t="shared" si="281"/>
        <v>0</v>
      </c>
      <c r="U884" s="275">
        <f t="shared" si="300"/>
        <v>0</v>
      </c>
      <c r="V884" s="275">
        <f t="shared" si="300"/>
        <v>0</v>
      </c>
      <c r="W884" s="275">
        <f t="shared" si="300"/>
        <v>0</v>
      </c>
      <c r="X884" s="275">
        <f t="shared" si="300"/>
        <v>0</v>
      </c>
      <c r="Y884" s="275">
        <f t="shared" si="300"/>
        <v>0</v>
      </c>
      <c r="Z884" s="275">
        <f t="shared" si="300"/>
        <v>0</v>
      </c>
      <c r="AA884" s="275">
        <f t="shared" si="300"/>
        <v>0</v>
      </c>
      <c r="AB884" s="275">
        <f t="shared" si="300"/>
        <v>0</v>
      </c>
      <c r="AC884" s="275">
        <f t="shared" si="300"/>
        <v>0</v>
      </c>
      <c r="AD884" s="275">
        <f t="shared" si="300"/>
        <v>0</v>
      </c>
      <c r="AE884" s="276">
        <f t="shared" si="290"/>
        <v>0</v>
      </c>
    </row>
    <row r="885" spans="1:31">
      <c r="A885" s="133" t="str">
        <f t="shared" si="291"/>
        <v/>
      </c>
      <c r="B885" s="134" t="str">
        <f t="shared" si="292"/>
        <v/>
      </c>
      <c r="C885" s="134" t="str">
        <f t="shared" si="293"/>
        <v/>
      </c>
      <c r="D885" s="135" t="str">
        <f t="shared" si="294"/>
        <v/>
      </c>
      <c r="E885" s="150" t="str">
        <f t="shared" si="282"/>
        <v/>
      </c>
      <c r="F885" s="150" t="str">
        <f t="shared" si="283"/>
        <v/>
      </c>
      <c r="G885" s="136" t="str">
        <f t="shared" si="284"/>
        <v/>
      </c>
      <c r="H885" s="148" t="str">
        <f t="shared" si="288"/>
        <v/>
      </c>
      <c r="I885" s="148" t="str">
        <f t="shared" si="295"/>
        <v/>
      </c>
      <c r="J885" s="148" t="str">
        <f t="shared" si="285"/>
        <v/>
      </c>
      <c r="K885" s="148" t="str">
        <f t="shared" si="296"/>
        <v/>
      </c>
      <c r="L885" s="148" t="str">
        <f t="shared" si="297"/>
        <v/>
      </c>
      <c r="M885" s="148" t="str">
        <f t="shared" si="286"/>
        <v/>
      </c>
      <c r="N885" s="148" t="str">
        <f t="shared" si="289"/>
        <v/>
      </c>
      <c r="O885" s="148"/>
      <c r="P885" s="148"/>
      <c r="Q885" s="148">
        <f t="shared" si="298"/>
        <v>0</v>
      </c>
      <c r="R885" s="148" t="str">
        <f t="shared" si="299"/>
        <v/>
      </c>
      <c r="S885" s="137" t="str">
        <f t="shared" si="287"/>
        <v/>
      </c>
      <c r="T885" s="275">
        <f t="shared" si="281"/>
        <v>0</v>
      </c>
      <c r="U885" s="275">
        <f t="shared" si="300"/>
        <v>0</v>
      </c>
      <c r="V885" s="275">
        <f t="shared" ref="U885:AD910" si="301">MAX(0,MIN(MAX(0,$M885),V$7)-V$6)</f>
        <v>0</v>
      </c>
      <c r="W885" s="275">
        <f t="shared" si="301"/>
        <v>0</v>
      </c>
      <c r="X885" s="275">
        <f t="shared" si="301"/>
        <v>0</v>
      </c>
      <c r="Y885" s="275">
        <f t="shared" si="301"/>
        <v>0</v>
      </c>
      <c r="Z885" s="275">
        <f t="shared" si="301"/>
        <v>0</v>
      </c>
      <c r="AA885" s="275">
        <f t="shared" si="301"/>
        <v>0</v>
      </c>
      <c r="AB885" s="275">
        <f t="shared" si="301"/>
        <v>0</v>
      </c>
      <c r="AC885" s="275">
        <f t="shared" si="301"/>
        <v>0</v>
      </c>
      <c r="AD885" s="275">
        <f t="shared" si="301"/>
        <v>0</v>
      </c>
      <c r="AE885" s="276">
        <f t="shared" si="290"/>
        <v>0</v>
      </c>
    </row>
    <row r="886" spans="1:31">
      <c r="A886" s="133" t="str">
        <f t="shared" si="291"/>
        <v/>
      </c>
      <c r="B886" s="134" t="str">
        <f t="shared" si="292"/>
        <v/>
      </c>
      <c r="C886" s="134" t="str">
        <f t="shared" si="293"/>
        <v/>
      </c>
      <c r="D886" s="135" t="str">
        <f t="shared" si="294"/>
        <v/>
      </c>
      <c r="E886" s="150" t="str">
        <f t="shared" si="282"/>
        <v/>
      </c>
      <c r="F886" s="150" t="str">
        <f t="shared" si="283"/>
        <v/>
      </c>
      <c r="G886" s="136" t="str">
        <f t="shared" si="284"/>
        <v/>
      </c>
      <c r="H886" s="148" t="str">
        <f t="shared" si="288"/>
        <v/>
      </c>
      <c r="I886" s="148" t="str">
        <f t="shared" si="295"/>
        <v/>
      </c>
      <c r="J886" s="148" t="str">
        <f t="shared" si="285"/>
        <v/>
      </c>
      <c r="K886" s="148" t="str">
        <f t="shared" si="296"/>
        <v/>
      </c>
      <c r="L886" s="148" t="str">
        <f t="shared" si="297"/>
        <v/>
      </c>
      <c r="M886" s="148" t="str">
        <f t="shared" si="286"/>
        <v/>
      </c>
      <c r="N886" s="148" t="str">
        <f t="shared" si="289"/>
        <v/>
      </c>
      <c r="O886" s="148"/>
      <c r="P886" s="148"/>
      <c r="Q886" s="148">
        <f t="shared" si="298"/>
        <v>0</v>
      </c>
      <c r="R886" s="148" t="str">
        <f t="shared" si="299"/>
        <v/>
      </c>
      <c r="S886" s="137" t="str">
        <f t="shared" si="287"/>
        <v/>
      </c>
      <c r="T886" s="275">
        <f t="shared" si="281"/>
        <v>0</v>
      </c>
      <c r="U886" s="275">
        <f t="shared" si="301"/>
        <v>0</v>
      </c>
      <c r="V886" s="275">
        <f t="shared" si="301"/>
        <v>0</v>
      </c>
      <c r="W886" s="275">
        <f t="shared" si="301"/>
        <v>0</v>
      </c>
      <c r="X886" s="275">
        <f t="shared" si="301"/>
        <v>0</v>
      </c>
      <c r="Y886" s="275">
        <f t="shared" si="301"/>
        <v>0</v>
      </c>
      <c r="Z886" s="275">
        <f t="shared" si="301"/>
        <v>0</v>
      </c>
      <c r="AA886" s="275">
        <f t="shared" si="301"/>
        <v>0</v>
      </c>
      <c r="AB886" s="275">
        <f t="shared" si="301"/>
        <v>0</v>
      </c>
      <c r="AC886" s="275">
        <f t="shared" si="301"/>
        <v>0</v>
      </c>
      <c r="AD886" s="275">
        <f t="shared" si="301"/>
        <v>0</v>
      </c>
      <c r="AE886" s="276">
        <f t="shared" si="290"/>
        <v>0</v>
      </c>
    </row>
    <row r="887" spans="1:31">
      <c r="A887" s="133" t="str">
        <f t="shared" si="291"/>
        <v/>
      </c>
      <c r="B887" s="134" t="str">
        <f t="shared" si="292"/>
        <v/>
      </c>
      <c r="C887" s="134" t="str">
        <f t="shared" si="293"/>
        <v/>
      </c>
      <c r="D887" s="135" t="str">
        <f t="shared" si="294"/>
        <v/>
      </c>
      <c r="E887" s="150" t="str">
        <f t="shared" si="282"/>
        <v/>
      </c>
      <c r="F887" s="150" t="str">
        <f t="shared" si="283"/>
        <v/>
      </c>
      <c r="G887" s="136" t="str">
        <f t="shared" si="284"/>
        <v/>
      </c>
      <c r="H887" s="148" t="str">
        <f t="shared" si="288"/>
        <v/>
      </c>
      <c r="I887" s="148" t="str">
        <f t="shared" si="295"/>
        <v/>
      </c>
      <c r="J887" s="148" t="str">
        <f t="shared" si="285"/>
        <v/>
      </c>
      <c r="K887" s="148" t="str">
        <f t="shared" si="296"/>
        <v/>
      </c>
      <c r="L887" s="148" t="str">
        <f t="shared" si="297"/>
        <v/>
      </c>
      <c r="M887" s="148" t="str">
        <f t="shared" si="286"/>
        <v/>
      </c>
      <c r="N887" s="148" t="str">
        <f t="shared" si="289"/>
        <v/>
      </c>
      <c r="O887" s="148"/>
      <c r="P887" s="148"/>
      <c r="Q887" s="148">
        <f t="shared" si="298"/>
        <v>0</v>
      </c>
      <c r="R887" s="148" t="str">
        <f t="shared" si="299"/>
        <v/>
      </c>
      <c r="S887" s="137" t="str">
        <f t="shared" si="287"/>
        <v/>
      </c>
      <c r="T887" s="275">
        <f t="shared" si="281"/>
        <v>0</v>
      </c>
      <c r="U887" s="275">
        <f t="shared" si="301"/>
        <v>0</v>
      </c>
      <c r="V887" s="275">
        <f t="shared" si="301"/>
        <v>0</v>
      </c>
      <c r="W887" s="275">
        <f t="shared" si="301"/>
        <v>0</v>
      </c>
      <c r="X887" s="275">
        <f t="shared" si="301"/>
        <v>0</v>
      </c>
      <c r="Y887" s="275">
        <f t="shared" si="301"/>
        <v>0</v>
      </c>
      <c r="Z887" s="275">
        <f t="shared" si="301"/>
        <v>0</v>
      </c>
      <c r="AA887" s="275">
        <f t="shared" si="301"/>
        <v>0</v>
      </c>
      <c r="AB887" s="275">
        <f t="shared" si="301"/>
        <v>0</v>
      </c>
      <c r="AC887" s="275">
        <f t="shared" si="301"/>
        <v>0</v>
      </c>
      <c r="AD887" s="275">
        <f t="shared" si="301"/>
        <v>0</v>
      </c>
      <c r="AE887" s="276">
        <f t="shared" si="290"/>
        <v>0</v>
      </c>
    </row>
    <row r="888" spans="1:31">
      <c r="A888" s="133" t="str">
        <f t="shared" si="291"/>
        <v/>
      </c>
      <c r="B888" s="134" t="str">
        <f t="shared" si="292"/>
        <v/>
      </c>
      <c r="C888" s="134" t="str">
        <f t="shared" si="293"/>
        <v/>
      </c>
      <c r="D888" s="135" t="str">
        <f t="shared" si="294"/>
        <v/>
      </c>
      <c r="E888" s="150" t="str">
        <f t="shared" si="282"/>
        <v/>
      </c>
      <c r="F888" s="150" t="str">
        <f t="shared" si="283"/>
        <v/>
      </c>
      <c r="G888" s="136" t="str">
        <f t="shared" si="284"/>
        <v/>
      </c>
      <c r="H888" s="148" t="str">
        <f t="shared" si="288"/>
        <v/>
      </c>
      <c r="I888" s="148" t="str">
        <f t="shared" si="295"/>
        <v/>
      </c>
      <c r="J888" s="148" t="str">
        <f t="shared" si="285"/>
        <v/>
      </c>
      <c r="K888" s="148" t="str">
        <f t="shared" si="296"/>
        <v/>
      </c>
      <c r="L888" s="148" t="str">
        <f t="shared" si="297"/>
        <v/>
      </c>
      <c r="M888" s="148" t="str">
        <f t="shared" si="286"/>
        <v/>
      </c>
      <c r="N888" s="148" t="str">
        <f t="shared" si="289"/>
        <v/>
      </c>
      <c r="O888" s="148"/>
      <c r="P888" s="148"/>
      <c r="Q888" s="148">
        <f t="shared" si="298"/>
        <v>0</v>
      </c>
      <c r="R888" s="148" t="str">
        <f t="shared" si="299"/>
        <v/>
      </c>
      <c r="S888" s="137" t="str">
        <f t="shared" si="287"/>
        <v/>
      </c>
      <c r="T888" s="275">
        <f t="shared" si="281"/>
        <v>0</v>
      </c>
      <c r="U888" s="275">
        <f t="shared" si="301"/>
        <v>0</v>
      </c>
      <c r="V888" s="275">
        <f t="shared" si="301"/>
        <v>0</v>
      </c>
      <c r="W888" s="275">
        <f t="shared" si="301"/>
        <v>0</v>
      </c>
      <c r="X888" s="275">
        <f t="shared" si="301"/>
        <v>0</v>
      </c>
      <c r="Y888" s="275">
        <f t="shared" si="301"/>
        <v>0</v>
      </c>
      <c r="Z888" s="275">
        <f t="shared" si="301"/>
        <v>0</v>
      </c>
      <c r="AA888" s="275">
        <f t="shared" si="301"/>
        <v>0</v>
      </c>
      <c r="AB888" s="275">
        <f t="shared" si="301"/>
        <v>0</v>
      </c>
      <c r="AC888" s="275">
        <f t="shared" si="301"/>
        <v>0</v>
      </c>
      <c r="AD888" s="275">
        <f t="shared" si="301"/>
        <v>0</v>
      </c>
      <c r="AE888" s="276">
        <f t="shared" si="290"/>
        <v>0</v>
      </c>
    </row>
    <row r="889" spans="1:31">
      <c r="A889" s="133" t="str">
        <f t="shared" si="291"/>
        <v/>
      </c>
      <c r="B889" s="134" t="str">
        <f t="shared" si="292"/>
        <v/>
      </c>
      <c r="C889" s="134" t="str">
        <f t="shared" si="293"/>
        <v/>
      </c>
      <c r="D889" s="135" t="str">
        <f t="shared" si="294"/>
        <v/>
      </c>
      <c r="E889" s="150" t="str">
        <f t="shared" si="282"/>
        <v/>
      </c>
      <c r="F889" s="150" t="str">
        <f t="shared" si="283"/>
        <v/>
      </c>
      <c r="G889" s="136" t="str">
        <f t="shared" si="284"/>
        <v/>
      </c>
      <c r="H889" s="148" t="str">
        <f t="shared" si="288"/>
        <v/>
      </c>
      <c r="I889" s="148" t="str">
        <f t="shared" si="295"/>
        <v/>
      </c>
      <c r="J889" s="148" t="str">
        <f t="shared" si="285"/>
        <v/>
      </c>
      <c r="K889" s="148" t="str">
        <f t="shared" si="296"/>
        <v/>
      </c>
      <c r="L889" s="148" t="str">
        <f t="shared" si="297"/>
        <v/>
      </c>
      <c r="M889" s="148" t="str">
        <f t="shared" si="286"/>
        <v/>
      </c>
      <c r="N889" s="148" t="str">
        <f t="shared" si="289"/>
        <v/>
      </c>
      <c r="O889" s="148"/>
      <c r="P889" s="148"/>
      <c r="Q889" s="148">
        <f t="shared" si="298"/>
        <v>0</v>
      </c>
      <c r="R889" s="148" t="str">
        <f t="shared" si="299"/>
        <v/>
      </c>
      <c r="S889" s="137" t="str">
        <f t="shared" si="287"/>
        <v/>
      </c>
      <c r="T889" s="275">
        <f t="shared" si="281"/>
        <v>0</v>
      </c>
      <c r="U889" s="275">
        <f t="shared" si="301"/>
        <v>0</v>
      </c>
      <c r="V889" s="275">
        <f t="shared" si="301"/>
        <v>0</v>
      </c>
      <c r="W889" s="275">
        <f t="shared" si="301"/>
        <v>0</v>
      </c>
      <c r="X889" s="275">
        <f t="shared" si="301"/>
        <v>0</v>
      </c>
      <c r="Y889" s="275">
        <f t="shared" si="301"/>
        <v>0</v>
      </c>
      <c r="Z889" s="275">
        <f t="shared" si="301"/>
        <v>0</v>
      </c>
      <c r="AA889" s="275">
        <f t="shared" si="301"/>
        <v>0</v>
      </c>
      <c r="AB889" s="275">
        <f t="shared" si="301"/>
        <v>0</v>
      </c>
      <c r="AC889" s="275">
        <f t="shared" si="301"/>
        <v>0</v>
      </c>
      <c r="AD889" s="275">
        <f t="shared" si="301"/>
        <v>0</v>
      </c>
      <c r="AE889" s="276">
        <f t="shared" si="290"/>
        <v>0</v>
      </c>
    </row>
    <row r="890" spans="1:31">
      <c r="A890" s="133" t="str">
        <f t="shared" si="291"/>
        <v/>
      </c>
      <c r="B890" s="134" t="str">
        <f t="shared" si="292"/>
        <v/>
      </c>
      <c r="C890" s="134" t="str">
        <f t="shared" si="293"/>
        <v/>
      </c>
      <c r="D890" s="135" t="str">
        <f t="shared" si="294"/>
        <v/>
      </c>
      <c r="E890" s="150" t="str">
        <f t="shared" si="282"/>
        <v/>
      </c>
      <c r="F890" s="150" t="str">
        <f t="shared" si="283"/>
        <v/>
      </c>
      <c r="G890" s="136" t="str">
        <f t="shared" si="284"/>
        <v/>
      </c>
      <c r="H890" s="148" t="str">
        <f t="shared" si="288"/>
        <v/>
      </c>
      <c r="I890" s="148" t="str">
        <f t="shared" si="295"/>
        <v/>
      </c>
      <c r="J890" s="148" t="str">
        <f t="shared" si="285"/>
        <v/>
      </c>
      <c r="K890" s="148" t="str">
        <f t="shared" si="296"/>
        <v/>
      </c>
      <c r="L890" s="148" t="str">
        <f t="shared" si="297"/>
        <v/>
      </c>
      <c r="M890" s="148" t="str">
        <f t="shared" si="286"/>
        <v/>
      </c>
      <c r="N890" s="148" t="str">
        <f t="shared" si="289"/>
        <v/>
      </c>
      <c r="O890" s="148"/>
      <c r="P890" s="148"/>
      <c r="Q890" s="148">
        <f t="shared" si="298"/>
        <v>0</v>
      </c>
      <c r="R890" s="148" t="str">
        <f t="shared" si="299"/>
        <v/>
      </c>
      <c r="S890" s="137" t="str">
        <f t="shared" si="287"/>
        <v/>
      </c>
      <c r="T890" s="275">
        <f t="shared" si="281"/>
        <v>0</v>
      </c>
      <c r="U890" s="275">
        <f t="shared" si="301"/>
        <v>0</v>
      </c>
      <c r="V890" s="275">
        <f t="shared" si="301"/>
        <v>0</v>
      </c>
      <c r="W890" s="275">
        <f t="shared" si="301"/>
        <v>0</v>
      </c>
      <c r="X890" s="275">
        <f t="shared" si="301"/>
        <v>0</v>
      </c>
      <c r="Y890" s="275">
        <f t="shared" si="301"/>
        <v>0</v>
      </c>
      <c r="Z890" s="275">
        <f t="shared" si="301"/>
        <v>0</v>
      </c>
      <c r="AA890" s="275">
        <f t="shared" si="301"/>
        <v>0</v>
      </c>
      <c r="AB890" s="275">
        <f t="shared" si="301"/>
        <v>0</v>
      </c>
      <c r="AC890" s="275">
        <f t="shared" si="301"/>
        <v>0</v>
      </c>
      <c r="AD890" s="275">
        <f t="shared" si="301"/>
        <v>0</v>
      </c>
      <c r="AE890" s="276">
        <f t="shared" si="290"/>
        <v>0</v>
      </c>
    </row>
    <row r="891" spans="1:31">
      <c r="A891" s="133" t="str">
        <f t="shared" si="291"/>
        <v/>
      </c>
      <c r="B891" s="134" t="str">
        <f t="shared" si="292"/>
        <v/>
      </c>
      <c r="C891" s="134" t="str">
        <f t="shared" si="293"/>
        <v/>
      </c>
      <c r="D891" s="135" t="str">
        <f t="shared" si="294"/>
        <v/>
      </c>
      <c r="E891" s="150" t="str">
        <f t="shared" si="282"/>
        <v/>
      </c>
      <c r="F891" s="150" t="str">
        <f t="shared" si="283"/>
        <v/>
      </c>
      <c r="G891" s="136" t="str">
        <f t="shared" si="284"/>
        <v/>
      </c>
      <c r="H891" s="148" t="str">
        <f t="shared" si="288"/>
        <v/>
      </c>
      <c r="I891" s="148" t="str">
        <f t="shared" si="295"/>
        <v/>
      </c>
      <c r="J891" s="148" t="str">
        <f t="shared" si="285"/>
        <v/>
      </c>
      <c r="K891" s="148" t="str">
        <f t="shared" si="296"/>
        <v/>
      </c>
      <c r="L891" s="148" t="str">
        <f t="shared" si="297"/>
        <v/>
      </c>
      <c r="M891" s="148" t="str">
        <f t="shared" si="286"/>
        <v/>
      </c>
      <c r="N891" s="148" t="str">
        <f t="shared" si="289"/>
        <v/>
      </c>
      <c r="O891" s="148"/>
      <c r="P891" s="148"/>
      <c r="Q891" s="148">
        <f t="shared" si="298"/>
        <v>0</v>
      </c>
      <c r="R891" s="148" t="str">
        <f t="shared" si="299"/>
        <v/>
      </c>
      <c r="S891" s="137" t="str">
        <f t="shared" si="287"/>
        <v/>
      </c>
      <c r="T891" s="275">
        <f t="shared" si="281"/>
        <v>0</v>
      </c>
      <c r="U891" s="275">
        <f t="shared" si="301"/>
        <v>0</v>
      </c>
      <c r="V891" s="275">
        <f t="shared" si="301"/>
        <v>0</v>
      </c>
      <c r="W891" s="275">
        <f t="shared" si="301"/>
        <v>0</v>
      </c>
      <c r="X891" s="275">
        <f t="shared" si="301"/>
        <v>0</v>
      </c>
      <c r="Y891" s="275">
        <f t="shared" si="301"/>
        <v>0</v>
      </c>
      <c r="Z891" s="275">
        <f t="shared" si="301"/>
        <v>0</v>
      </c>
      <c r="AA891" s="275">
        <f t="shared" si="301"/>
        <v>0</v>
      </c>
      <c r="AB891" s="275">
        <f t="shared" si="301"/>
        <v>0</v>
      </c>
      <c r="AC891" s="275">
        <f t="shared" si="301"/>
        <v>0</v>
      </c>
      <c r="AD891" s="275">
        <f t="shared" si="301"/>
        <v>0</v>
      </c>
      <c r="AE891" s="276">
        <f t="shared" si="290"/>
        <v>0</v>
      </c>
    </row>
    <row r="892" spans="1:31">
      <c r="A892" s="133" t="str">
        <f t="shared" si="291"/>
        <v/>
      </c>
      <c r="B892" s="134" t="str">
        <f t="shared" si="292"/>
        <v/>
      </c>
      <c r="C892" s="134" t="str">
        <f t="shared" si="293"/>
        <v/>
      </c>
      <c r="D892" s="135" t="str">
        <f t="shared" si="294"/>
        <v/>
      </c>
      <c r="E892" s="150" t="str">
        <f t="shared" si="282"/>
        <v/>
      </c>
      <c r="F892" s="150" t="str">
        <f t="shared" si="283"/>
        <v/>
      </c>
      <c r="G892" s="136" t="str">
        <f t="shared" si="284"/>
        <v/>
      </c>
      <c r="H892" s="148" t="str">
        <f t="shared" si="288"/>
        <v/>
      </c>
      <c r="I892" s="148" t="str">
        <f t="shared" si="295"/>
        <v/>
      </c>
      <c r="J892" s="148" t="str">
        <f t="shared" si="285"/>
        <v/>
      </c>
      <c r="K892" s="148" t="str">
        <f t="shared" si="296"/>
        <v/>
      </c>
      <c r="L892" s="148" t="str">
        <f t="shared" si="297"/>
        <v/>
      </c>
      <c r="M892" s="148" t="str">
        <f t="shared" si="286"/>
        <v/>
      </c>
      <c r="N892" s="148" t="str">
        <f t="shared" si="289"/>
        <v/>
      </c>
      <c r="O892" s="148"/>
      <c r="P892" s="148"/>
      <c r="Q892" s="148">
        <f t="shared" si="298"/>
        <v>0</v>
      </c>
      <c r="R892" s="148" t="str">
        <f t="shared" si="299"/>
        <v/>
      </c>
      <c r="S892" s="137" t="str">
        <f t="shared" si="287"/>
        <v/>
      </c>
      <c r="T892" s="275">
        <f t="shared" si="281"/>
        <v>0</v>
      </c>
      <c r="U892" s="275">
        <f t="shared" si="301"/>
        <v>0</v>
      </c>
      <c r="V892" s="275">
        <f t="shared" si="301"/>
        <v>0</v>
      </c>
      <c r="W892" s="275">
        <f t="shared" si="301"/>
        <v>0</v>
      </c>
      <c r="X892" s="275">
        <f t="shared" si="301"/>
        <v>0</v>
      </c>
      <c r="Y892" s="275">
        <f t="shared" si="301"/>
        <v>0</v>
      </c>
      <c r="Z892" s="275">
        <f t="shared" si="301"/>
        <v>0</v>
      </c>
      <c r="AA892" s="275">
        <f t="shared" si="301"/>
        <v>0</v>
      </c>
      <c r="AB892" s="275">
        <f t="shared" si="301"/>
        <v>0</v>
      </c>
      <c r="AC892" s="275">
        <f t="shared" si="301"/>
        <v>0</v>
      </c>
      <c r="AD892" s="275">
        <f t="shared" si="301"/>
        <v>0</v>
      </c>
      <c r="AE892" s="276">
        <f t="shared" si="290"/>
        <v>0</v>
      </c>
    </row>
    <row r="893" spans="1:31">
      <c r="A893" s="133" t="str">
        <f t="shared" si="291"/>
        <v/>
      </c>
      <c r="B893" s="134" t="str">
        <f t="shared" si="292"/>
        <v/>
      </c>
      <c r="C893" s="134" t="str">
        <f t="shared" si="293"/>
        <v/>
      </c>
      <c r="D893" s="135" t="str">
        <f t="shared" si="294"/>
        <v/>
      </c>
      <c r="E893" s="150" t="str">
        <f t="shared" si="282"/>
        <v/>
      </c>
      <c r="F893" s="150" t="str">
        <f t="shared" si="283"/>
        <v/>
      </c>
      <c r="G893" s="136" t="str">
        <f t="shared" si="284"/>
        <v/>
      </c>
      <c r="H893" s="148" t="str">
        <f t="shared" si="288"/>
        <v/>
      </c>
      <c r="I893" s="148" t="str">
        <f t="shared" si="295"/>
        <v/>
      </c>
      <c r="J893" s="148" t="str">
        <f t="shared" si="285"/>
        <v/>
      </c>
      <c r="K893" s="148" t="str">
        <f t="shared" si="296"/>
        <v/>
      </c>
      <c r="L893" s="148" t="str">
        <f t="shared" si="297"/>
        <v/>
      </c>
      <c r="M893" s="148" t="str">
        <f t="shared" si="286"/>
        <v/>
      </c>
      <c r="N893" s="148" t="str">
        <f t="shared" si="289"/>
        <v/>
      </c>
      <c r="O893" s="148"/>
      <c r="P893" s="148"/>
      <c r="Q893" s="148">
        <f t="shared" si="298"/>
        <v>0</v>
      </c>
      <c r="R893" s="148" t="str">
        <f t="shared" si="299"/>
        <v/>
      </c>
      <c r="S893" s="137" t="str">
        <f t="shared" si="287"/>
        <v/>
      </c>
      <c r="T893" s="275">
        <f t="shared" si="281"/>
        <v>0</v>
      </c>
      <c r="U893" s="275">
        <f t="shared" si="301"/>
        <v>0</v>
      </c>
      <c r="V893" s="275">
        <f t="shared" si="301"/>
        <v>0</v>
      </c>
      <c r="W893" s="275">
        <f t="shared" si="301"/>
        <v>0</v>
      </c>
      <c r="X893" s="275">
        <f t="shared" si="301"/>
        <v>0</v>
      </c>
      <c r="Y893" s="275">
        <f t="shared" si="301"/>
        <v>0</v>
      </c>
      <c r="Z893" s="275">
        <f t="shared" si="301"/>
        <v>0</v>
      </c>
      <c r="AA893" s="275">
        <f t="shared" si="301"/>
        <v>0</v>
      </c>
      <c r="AB893" s="275">
        <f t="shared" si="301"/>
        <v>0</v>
      </c>
      <c r="AC893" s="275">
        <f t="shared" si="301"/>
        <v>0</v>
      </c>
      <c r="AD893" s="275">
        <f t="shared" si="301"/>
        <v>0</v>
      </c>
      <c r="AE893" s="276">
        <f t="shared" si="290"/>
        <v>0</v>
      </c>
    </row>
    <row r="894" spans="1:31">
      <c r="A894" s="133" t="str">
        <f t="shared" si="291"/>
        <v/>
      </c>
      <c r="B894" s="134" t="str">
        <f t="shared" si="292"/>
        <v/>
      </c>
      <c r="C894" s="134" t="str">
        <f t="shared" si="293"/>
        <v/>
      </c>
      <c r="D894" s="135" t="str">
        <f t="shared" si="294"/>
        <v/>
      </c>
      <c r="E894" s="150" t="str">
        <f t="shared" si="282"/>
        <v/>
      </c>
      <c r="F894" s="150" t="str">
        <f t="shared" si="283"/>
        <v/>
      </c>
      <c r="G894" s="136" t="str">
        <f t="shared" si="284"/>
        <v/>
      </c>
      <c r="H894" s="148" t="str">
        <f t="shared" si="288"/>
        <v/>
      </c>
      <c r="I894" s="148" t="str">
        <f t="shared" si="295"/>
        <v/>
      </c>
      <c r="J894" s="148" t="str">
        <f t="shared" si="285"/>
        <v/>
      </c>
      <c r="K894" s="148" t="str">
        <f t="shared" si="296"/>
        <v/>
      </c>
      <c r="L894" s="148" t="str">
        <f t="shared" si="297"/>
        <v/>
      </c>
      <c r="M894" s="148" t="str">
        <f t="shared" si="286"/>
        <v/>
      </c>
      <c r="N894" s="148" t="str">
        <f t="shared" si="289"/>
        <v/>
      </c>
      <c r="O894" s="148"/>
      <c r="P894" s="148"/>
      <c r="Q894" s="148">
        <f t="shared" si="298"/>
        <v>0</v>
      </c>
      <c r="R894" s="148" t="str">
        <f t="shared" si="299"/>
        <v/>
      </c>
      <c r="S894" s="137" t="str">
        <f t="shared" si="287"/>
        <v/>
      </c>
      <c r="T894" s="275">
        <f t="shared" si="281"/>
        <v>0</v>
      </c>
      <c r="U894" s="275">
        <f t="shared" si="301"/>
        <v>0</v>
      </c>
      <c r="V894" s="275">
        <f t="shared" si="301"/>
        <v>0</v>
      </c>
      <c r="W894" s="275">
        <f t="shared" si="301"/>
        <v>0</v>
      </c>
      <c r="X894" s="275">
        <f t="shared" si="301"/>
        <v>0</v>
      </c>
      <c r="Y894" s="275">
        <f t="shared" si="301"/>
        <v>0</v>
      </c>
      <c r="Z894" s="275">
        <f t="shared" si="301"/>
        <v>0</v>
      </c>
      <c r="AA894" s="275">
        <f t="shared" si="301"/>
        <v>0</v>
      </c>
      <c r="AB894" s="275">
        <f t="shared" si="301"/>
        <v>0</v>
      </c>
      <c r="AC894" s="275">
        <f t="shared" si="301"/>
        <v>0</v>
      </c>
      <c r="AD894" s="275">
        <f t="shared" si="301"/>
        <v>0</v>
      </c>
      <c r="AE894" s="276">
        <f t="shared" si="290"/>
        <v>0</v>
      </c>
    </row>
    <row r="895" spans="1:31">
      <c r="A895" s="133" t="str">
        <f t="shared" si="291"/>
        <v/>
      </c>
      <c r="B895" s="134" t="str">
        <f t="shared" si="292"/>
        <v/>
      </c>
      <c r="C895" s="134" t="str">
        <f t="shared" si="293"/>
        <v/>
      </c>
      <c r="D895" s="135" t="str">
        <f t="shared" si="294"/>
        <v/>
      </c>
      <c r="E895" s="150" t="str">
        <f t="shared" si="282"/>
        <v/>
      </c>
      <c r="F895" s="150" t="str">
        <f t="shared" si="283"/>
        <v/>
      </c>
      <c r="G895" s="136" t="str">
        <f t="shared" si="284"/>
        <v/>
      </c>
      <c r="H895" s="148" t="str">
        <f t="shared" si="288"/>
        <v/>
      </c>
      <c r="I895" s="148" t="str">
        <f t="shared" si="295"/>
        <v/>
      </c>
      <c r="J895" s="148" t="str">
        <f t="shared" si="285"/>
        <v/>
      </c>
      <c r="K895" s="148" t="str">
        <f t="shared" si="296"/>
        <v/>
      </c>
      <c r="L895" s="148" t="str">
        <f t="shared" si="297"/>
        <v/>
      </c>
      <c r="M895" s="148" t="str">
        <f t="shared" si="286"/>
        <v/>
      </c>
      <c r="N895" s="148" t="str">
        <f t="shared" si="289"/>
        <v/>
      </c>
      <c r="O895" s="148"/>
      <c r="P895" s="148"/>
      <c r="Q895" s="148">
        <f t="shared" si="298"/>
        <v>0</v>
      </c>
      <c r="R895" s="148" t="str">
        <f t="shared" si="299"/>
        <v/>
      </c>
      <c r="S895" s="137" t="str">
        <f t="shared" si="287"/>
        <v/>
      </c>
      <c r="T895" s="275">
        <f t="shared" si="281"/>
        <v>0</v>
      </c>
      <c r="U895" s="275">
        <f t="shared" si="301"/>
        <v>0</v>
      </c>
      <c r="V895" s="275">
        <f t="shared" si="301"/>
        <v>0</v>
      </c>
      <c r="W895" s="275">
        <f t="shared" si="301"/>
        <v>0</v>
      </c>
      <c r="X895" s="275">
        <f t="shared" si="301"/>
        <v>0</v>
      </c>
      <c r="Y895" s="275">
        <f t="shared" si="301"/>
        <v>0</v>
      </c>
      <c r="Z895" s="275">
        <f t="shared" si="301"/>
        <v>0</v>
      </c>
      <c r="AA895" s="275">
        <f t="shared" si="301"/>
        <v>0</v>
      </c>
      <c r="AB895" s="275">
        <f t="shared" si="301"/>
        <v>0</v>
      </c>
      <c r="AC895" s="275">
        <f t="shared" si="301"/>
        <v>0</v>
      </c>
      <c r="AD895" s="275">
        <f t="shared" si="301"/>
        <v>0</v>
      </c>
      <c r="AE895" s="276">
        <f t="shared" si="290"/>
        <v>0</v>
      </c>
    </row>
    <row r="896" spans="1:31">
      <c r="A896" s="133" t="str">
        <f t="shared" si="291"/>
        <v/>
      </c>
      <c r="B896" s="134" t="str">
        <f t="shared" si="292"/>
        <v/>
      </c>
      <c r="C896" s="134" t="str">
        <f t="shared" si="293"/>
        <v/>
      </c>
      <c r="D896" s="135" t="str">
        <f t="shared" si="294"/>
        <v/>
      </c>
      <c r="E896" s="150" t="str">
        <f t="shared" si="282"/>
        <v/>
      </c>
      <c r="F896" s="150" t="str">
        <f t="shared" si="283"/>
        <v/>
      </c>
      <c r="G896" s="136" t="str">
        <f t="shared" si="284"/>
        <v/>
      </c>
      <c r="H896" s="148" t="str">
        <f t="shared" si="288"/>
        <v/>
      </c>
      <c r="I896" s="148" t="str">
        <f t="shared" si="295"/>
        <v/>
      </c>
      <c r="J896" s="148" t="str">
        <f t="shared" si="285"/>
        <v/>
      </c>
      <c r="K896" s="148" t="str">
        <f t="shared" si="296"/>
        <v/>
      </c>
      <c r="L896" s="148" t="str">
        <f t="shared" si="297"/>
        <v/>
      </c>
      <c r="M896" s="148" t="str">
        <f t="shared" si="286"/>
        <v/>
      </c>
      <c r="N896" s="148" t="str">
        <f t="shared" si="289"/>
        <v/>
      </c>
      <c r="O896" s="148"/>
      <c r="P896" s="148"/>
      <c r="Q896" s="148">
        <f t="shared" si="298"/>
        <v>0</v>
      </c>
      <c r="R896" s="148" t="str">
        <f t="shared" si="299"/>
        <v/>
      </c>
      <c r="S896" s="137" t="str">
        <f t="shared" si="287"/>
        <v/>
      </c>
      <c r="T896" s="275">
        <f t="shared" si="281"/>
        <v>0</v>
      </c>
      <c r="U896" s="275">
        <f t="shared" si="301"/>
        <v>0</v>
      </c>
      <c r="V896" s="275">
        <f t="shared" si="301"/>
        <v>0</v>
      </c>
      <c r="W896" s="275">
        <f t="shared" si="301"/>
        <v>0</v>
      </c>
      <c r="X896" s="275">
        <f t="shared" si="301"/>
        <v>0</v>
      </c>
      <c r="Y896" s="275">
        <f t="shared" si="301"/>
        <v>0</v>
      </c>
      <c r="Z896" s="275">
        <f t="shared" si="301"/>
        <v>0</v>
      </c>
      <c r="AA896" s="275">
        <f t="shared" si="301"/>
        <v>0</v>
      </c>
      <c r="AB896" s="275">
        <f t="shared" si="301"/>
        <v>0</v>
      </c>
      <c r="AC896" s="275">
        <f t="shared" si="301"/>
        <v>0</v>
      </c>
      <c r="AD896" s="275">
        <f t="shared" si="301"/>
        <v>0</v>
      </c>
      <c r="AE896" s="276">
        <f t="shared" si="290"/>
        <v>0</v>
      </c>
    </row>
    <row r="897" spans="1:31">
      <c r="A897" s="133" t="str">
        <f t="shared" si="291"/>
        <v/>
      </c>
      <c r="B897" s="134" t="str">
        <f t="shared" si="292"/>
        <v/>
      </c>
      <c r="C897" s="134" t="str">
        <f t="shared" si="293"/>
        <v/>
      </c>
      <c r="D897" s="135" t="str">
        <f t="shared" si="294"/>
        <v/>
      </c>
      <c r="E897" s="150" t="str">
        <f t="shared" si="282"/>
        <v/>
      </c>
      <c r="F897" s="150" t="str">
        <f t="shared" si="283"/>
        <v/>
      </c>
      <c r="G897" s="136" t="str">
        <f t="shared" si="284"/>
        <v/>
      </c>
      <c r="H897" s="148" t="str">
        <f t="shared" si="288"/>
        <v/>
      </c>
      <c r="I897" s="148" t="str">
        <f t="shared" si="295"/>
        <v/>
      </c>
      <c r="J897" s="148" t="str">
        <f t="shared" si="285"/>
        <v/>
      </c>
      <c r="K897" s="148" t="str">
        <f t="shared" si="296"/>
        <v/>
      </c>
      <c r="L897" s="148" t="str">
        <f t="shared" si="297"/>
        <v/>
      </c>
      <c r="M897" s="148" t="str">
        <f t="shared" si="286"/>
        <v/>
      </c>
      <c r="N897" s="148" t="str">
        <f t="shared" si="289"/>
        <v/>
      </c>
      <c r="O897" s="148"/>
      <c r="P897" s="148"/>
      <c r="Q897" s="148">
        <f t="shared" si="298"/>
        <v>0</v>
      </c>
      <c r="R897" s="148" t="str">
        <f t="shared" si="299"/>
        <v/>
      </c>
      <c r="S897" s="137" t="str">
        <f t="shared" si="287"/>
        <v/>
      </c>
      <c r="T897" s="275">
        <f t="shared" si="281"/>
        <v>0</v>
      </c>
      <c r="U897" s="275">
        <f t="shared" si="301"/>
        <v>0</v>
      </c>
      <c r="V897" s="275">
        <f t="shared" si="301"/>
        <v>0</v>
      </c>
      <c r="W897" s="275">
        <f t="shared" si="301"/>
        <v>0</v>
      </c>
      <c r="X897" s="275">
        <f t="shared" si="301"/>
        <v>0</v>
      </c>
      <c r="Y897" s="275">
        <f t="shared" si="301"/>
        <v>0</v>
      </c>
      <c r="Z897" s="275">
        <f t="shared" si="301"/>
        <v>0</v>
      </c>
      <c r="AA897" s="275">
        <f t="shared" si="301"/>
        <v>0</v>
      </c>
      <c r="AB897" s="275">
        <f t="shared" si="301"/>
        <v>0</v>
      </c>
      <c r="AC897" s="275">
        <f t="shared" si="301"/>
        <v>0</v>
      </c>
      <c r="AD897" s="275">
        <f t="shared" si="301"/>
        <v>0</v>
      </c>
      <c r="AE897" s="276">
        <f t="shared" si="290"/>
        <v>0</v>
      </c>
    </row>
    <row r="898" spans="1:31">
      <c r="A898" s="133" t="str">
        <f t="shared" si="291"/>
        <v/>
      </c>
      <c r="B898" s="134" t="str">
        <f t="shared" si="292"/>
        <v/>
      </c>
      <c r="C898" s="134" t="str">
        <f t="shared" si="293"/>
        <v/>
      </c>
      <c r="D898" s="135" t="str">
        <f t="shared" si="294"/>
        <v/>
      </c>
      <c r="E898" s="150" t="str">
        <f t="shared" si="282"/>
        <v/>
      </c>
      <c r="F898" s="150" t="str">
        <f t="shared" si="283"/>
        <v/>
      </c>
      <c r="G898" s="136" t="str">
        <f t="shared" si="284"/>
        <v/>
      </c>
      <c r="H898" s="148" t="str">
        <f t="shared" si="288"/>
        <v/>
      </c>
      <c r="I898" s="148" t="str">
        <f t="shared" si="295"/>
        <v/>
      </c>
      <c r="J898" s="148" t="str">
        <f t="shared" si="285"/>
        <v/>
      </c>
      <c r="K898" s="148" t="str">
        <f t="shared" si="296"/>
        <v/>
      </c>
      <c r="L898" s="148" t="str">
        <f t="shared" si="297"/>
        <v/>
      </c>
      <c r="M898" s="148" t="str">
        <f t="shared" si="286"/>
        <v/>
      </c>
      <c r="N898" s="148" t="str">
        <f t="shared" si="289"/>
        <v/>
      </c>
      <c r="O898" s="148"/>
      <c r="P898" s="148"/>
      <c r="Q898" s="148">
        <f t="shared" si="298"/>
        <v>0</v>
      </c>
      <c r="R898" s="148" t="str">
        <f t="shared" si="299"/>
        <v/>
      </c>
      <c r="S898" s="137" t="str">
        <f t="shared" si="287"/>
        <v/>
      </c>
      <c r="T898" s="275">
        <f t="shared" si="281"/>
        <v>0</v>
      </c>
      <c r="U898" s="275">
        <f t="shared" si="301"/>
        <v>0</v>
      </c>
      <c r="V898" s="275">
        <f t="shared" si="301"/>
        <v>0</v>
      </c>
      <c r="W898" s="275">
        <f t="shared" si="301"/>
        <v>0</v>
      </c>
      <c r="X898" s="275">
        <f t="shared" si="301"/>
        <v>0</v>
      </c>
      <c r="Y898" s="275">
        <f t="shared" si="301"/>
        <v>0</v>
      </c>
      <c r="Z898" s="275">
        <f t="shared" si="301"/>
        <v>0</v>
      </c>
      <c r="AA898" s="275">
        <f t="shared" si="301"/>
        <v>0</v>
      </c>
      <c r="AB898" s="275">
        <f t="shared" si="301"/>
        <v>0</v>
      </c>
      <c r="AC898" s="275">
        <f t="shared" si="301"/>
        <v>0</v>
      </c>
      <c r="AD898" s="275">
        <f t="shared" si="301"/>
        <v>0</v>
      </c>
      <c r="AE898" s="276">
        <f t="shared" si="290"/>
        <v>0</v>
      </c>
    </row>
    <row r="899" spans="1:31">
      <c r="A899" s="133" t="str">
        <f t="shared" si="291"/>
        <v/>
      </c>
      <c r="B899" s="134" t="str">
        <f t="shared" si="292"/>
        <v/>
      </c>
      <c r="C899" s="134" t="str">
        <f t="shared" si="293"/>
        <v/>
      </c>
      <c r="D899" s="135" t="str">
        <f t="shared" si="294"/>
        <v/>
      </c>
      <c r="E899" s="150" t="str">
        <f t="shared" si="282"/>
        <v/>
      </c>
      <c r="F899" s="150" t="str">
        <f t="shared" si="283"/>
        <v/>
      </c>
      <c r="G899" s="136" t="str">
        <f t="shared" si="284"/>
        <v/>
      </c>
      <c r="H899" s="148" t="str">
        <f t="shared" si="288"/>
        <v/>
      </c>
      <c r="I899" s="148" t="str">
        <f t="shared" si="295"/>
        <v/>
      </c>
      <c r="J899" s="148" t="str">
        <f t="shared" si="285"/>
        <v/>
      </c>
      <c r="K899" s="148" t="str">
        <f t="shared" si="296"/>
        <v/>
      </c>
      <c r="L899" s="148" t="str">
        <f t="shared" si="297"/>
        <v/>
      </c>
      <c r="M899" s="148" t="str">
        <f t="shared" si="286"/>
        <v/>
      </c>
      <c r="N899" s="148" t="str">
        <f t="shared" si="289"/>
        <v/>
      </c>
      <c r="O899" s="148"/>
      <c r="P899" s="148"/>
      <c r="Q899" s="148">
        <f t="shared" si="298"/>
        <v>0</v>
      </c>
      <c r="R899" s="148" t="str">
        <f t="shared" si="299"/>
        <v/>
      </c>
      <c r="S899" s="137" t="str">
        <f t="shared" si="287"/>
        <v/>
      </c>
      <c r="T899" s="275">
        <f t="shared" si="281"/>
        <v>0</v>
      </c>
      <c r="U899" s="275">
        <f t="shared" si="301"/>
        <v>0</v>
      </c>
      <c r="V899" s="275">
        <f t="shared" si="301"/>
        <v>0</v>
      </c>
      <c r="W899" s="275">
        <f t="shared" si="301"/>
        <v>0</v>
      </c>
      <c r="X899" s="275">
        <f t="shared" si="301"/>
        <v>0</v>
      </c>
      <c r="Y899" s="275">
        <f t="shared" si="301"/>
        <v>0</v>
      </c>
      <c r="Z899" s="275">
        <f t="shared" si="301"/>
        <v>0</v>
      </c>
      <c r="AA899" s="275">
        <f t="shared" si="301"/>
        <v>0</v>
      </c>
      <c r="AB899" s="275">
        <f t="shared" si="301"/>
        <v>0</v>
      </c>
      <c r="AC899" s="275">
        <f t="shared" si="301"/>
        <v>0</v>
      </c>
      <c r="AD899" s="275">
        <f t="shared" si="301"/>
        <v>0</v>
      </c>
      <c r="AE899" s="276">
        <f t="shared" si="290"/>
        <v>0</v>
      </c>
    </row>
    <row r="900" spans="1:31">
      <c r="A900" s="133" t="str">
        <f t="shared" si="291"/>
        <v/>
      </c>
      <c r="B900" s="134" t="str">
        <f t="shared" si="292"/>
        <v/>
      </c>
      <c r="C900" s="134" t="str">
        <f t="shared" si="293"/>
        <v/>
      </c>
      <c r="D900" s="135" t="str">
        <f t="shared" si="294"/>
        <v/>
      </c>
      <c r="E900" s="150" t="str">
        <f t="shared" si="282"/>
        <v/>
      </c>
      <c r="F900" s="150" t="str">
        <f t="shared" si="283"/>
        <v/>
      </c>
      <c r="G900" s="136" t="str">
        <f t="shared" si="284"/>
        <v/>
      </c>
      <c r="H900" s="148" t="str">
        <f t="shared" si="288"/>
        <v/>
      </c>
      <c r="I900" s="148" t="str">
        <f t="shared" si="295"/>
        <v/>
      </c>
      <c r="J900" s="148" t="str">
        <f t="shared" si="285"/>
        <v/>
      </c>
      <c r="K900" s="148" t="str">
        <f t="shared" si="296"/>
        <v/>
      </c>
      <c r="L900" s="148" t="str">
        <f t="shared" si="297"/>
        <v/>
      </c>
      <c r="M900" s="148" t="str">
        <f t="shared" si="286"/>
        <v/>
      </c>
      <c r="N900" s="148" t="str">
        <f t="shared" si="289"/>
        <v/>
      </c>
      <c r="O900" s="148"/>
      <c r="P900" s="148"/>
      <c r="Q900" s="148">
        <f t="shared" si="298"/>
        <v>0</v>
      </c>
      <c r="R900" s="148" t="str">
        <f t="shared" si="299"/>
        <v/>
      </c>
      <c r="S900" s="137" t="str">
        <f t="shared" si="287"/>
        <v/>
      </c>
      <c r="T900" s="275">
        <f t="shared" si="281"/>
        <v>0</v>
      </c>
      <c r="U900" s="275">
        <f t="shared" si="301"/>
        <v>0</v>
      </c>
      <c r="V900" s="275">
        <f t="shared" si="301"/>
        <v>0</v>
      </c>
      <c r="W900" s="275">
        <f t="shared" si="301"/>
        <v>0</v>
      </c>
      <c r="X900" s="275">
        <f t="shared" si="301"/>
        <v>0</v>
      </c>
      <c r="Y900" s="275">
        <f t="shared" si="301"/>
        <v>0</v>
      </c>
      <c r="Z900" s="275">
        <f t="shared" si="301"/>
        <v>0</v>
      </c>
      <c r="AA900" s="275">
        <f t="shared" si="301"/>
        <v>0</v>
      </c>
      <c r="AB900" s="275">
        <f t="shared" si="301"/>
        <v>0</v>
      </c>
      <c r="AC900" s="275">
        <f t="shared" si="301"/>
        <v>0</v>
      </c>
      <c r="AD900" s="275">
        <f t="shared" si="301"/>
        <v>0</v>
      </c>
      <c r="AE900" s="276">
        <f t="shared" si="290"/>
        <v>0</v>
      </c>
    </row>
    <row r="901" spans="1:31">
      <c r="A901" s="133" t="str">
        <f t="shared" si="291"/>
        <v/>
      </c>
      <c r="B901" s="134" t="str">
        <f t="shared" si="292"/>
        <v/>
      </c>
      <c r="C901" s="134" t="str">
        <f t="shared" si="293"/>
        <v/>
      </c>
      <c r="D901" s="135" t="str">
        <f t="shared" si="294"/>
        <v/>
      </c>
      <c r="E901" s="150" t="str">
        <f t="shared" si="282"/>
        <v/>
      </c>
      <c r="F901" s="150" t="str">
        <f t="shared" si="283"/>
        <v/>
      </c>
      <c r="G901" s="136" t="str">
        <f t="shared" si="284"/>
        <v/>
      </c>
      <c r="H901" s="148" t="str">
        <f t="shared" si="288"/>
        <v/>
      </c>
      <c r="I901" s="148" t="str">
        <f t="shared" si="295"/>
        <v/>
      </c>
      <c r="J901" s="148" t="str">
        <f t="shared" si="285"/>
        <v/>
      </c>
      <c r="K901" s="148" t="str">
        <f t="shared" si="296"/>
        <v/>
      </c>
      <c r="L901" s="148" t="str">
        <f t="shared" si="297"/>
        <v/>
      </c>
      <c r="M901" s="148" t="str">
        <f t="shared" si="286"/>
        <v/>
      </c>
      <c r="N901" s="148" t="str">
        <f t="shared" si="289"/>
        <v/>
      </c>
      <c r="O901" s="148"/>
      <c r="P901" s="148"/>
      <c r="Q901" s="148">
        <f t="shared" si="298"/>
        <v>0</v>
      </c>
      <c r="R901" s="148" t="str">
        <f t="shared" si="299"/>
        <v/>
      </c>
      <c r="S901" s="137" t="str">
        <f t="shared" si="287"/>
        <v/>
      </c>
      <c r="T901" s="275">
        <f t="shared" ref="T901:T964" si="302">MAX(0,MIN(MAX(0,$M901),T$7)-T$6)</f>
        <v>0</v>
      </c>
      <c r="U901" s="275">
        <f t="shared" si="301"/>
        <v>0</v>
      </c>
      <c r="V901" s="275">
        <f t="shared" si="301"/>
        <v>0</v>
      </c>
      <c r="W901" s="275">
        <f t="shared" si="301"/>
        <v>0</v>
      </c>
      <c r="X901" s="275">
        <f t="shared" si="301"/>
        <v>0</v>
      </c>
      <c r="Y901" s="275">
        <f t="shared" si="301"/>
        <v>0</v>
      </c>
      <c r="Z901" s="275">
        <f t="shared" si="301"/>
        <v>0</v>
      </c>
      <c r="AA901" s="275">
        <f t="shared" si="301"/>
        <v>0</v>
      </c>
      <c r="AB901" s="275">
        <f t="shared" si="301"/>
        <v>0</v>
      </c>
      <c r="AC901" s="275">
        <f t="shared" si="301"/>
        <v>0</v>
      </c>
      <c r="AD901" s="275">
        <f t="shared" si="301"/>
        <v>0</v>
      </c>
      <c r="AE901" s="276">
        <f t="shared" si="290"/>
        <v>0</v>
      </c>
    </row>
    <row r="902" spans="1:31">
      <c r="A902" s="133" t="str">
        <f t="shared" si="291"/>
        <v/>
      </c>
      <c r="B902" s="134" t="str">
        <f t="shared" si="292"/>
        <v/>
      </c>
      <c r="C902" s="134" t="str">
        <f t="shared" si="293"/>
        <v/>
      </c>
      <c r="D902" s="135" t="str">
        <f t="shared" si="294"/>
        <v/>
      </c>
      <c r="E902" s="150" t="str">
        <f t="shared" si="282"/>
        <v/>
      </c>
      <c r="F902" s="150" t="str">
        <f t="shared" si="283"/>
        <v/>
      </c>
      <c r="G902" s="136" t="str">
        <f t="shared" si="284"/>
        <v/>
      </c>
      <c r="H902" s="148" t="str">
        <f t="shared" si="288"/>
        <v/>
      </c>
      <c r="I902" s="148" t="str">
        <f t="shared" si="295"/>
        <v/>
      </c>
      <c r="J902" s="148" t="str">
        <f t="shared" si="285"/>
        <v/>
      </c>
      <c r="K902" s="148" t="str">
        <f t="shared" si="296"/>
        <v/>
      </c>
      <c r="L902" s="148" t="str">
        <f t="shared" si="297"/>
        <v/>
      </c>
      <c r="M902" s="148" t="str">
        <f t="shared" si="286"/>
        <v/>
      </c>
      <c r="N902" s="148" t="str">
        <f t="shared" si="289"/>
        <v/>
      </c>
      <c r="O902" s="148"/>
      <c r="P902" s="148"/>
      <c r="Q902" s="148">
        <f t="shared" si="298"/>
        <v>0</v>
      </c>
      <c r="R902" s="148" t="str">
        <f t="shared" si="299"/>
        <v/>
      </c>
      <c r="S902" s="137" t="str">
        <f t="shared" si="287"/>
        <v/>
      </c>
      <c r="T902" s="275">
        <f t="shared" si="302"/>
        <v>0</v>
      </c>
      <c r="U902" s="275">
        <f t="shared" si="301"/>
        <v>0</v>
      </c>
      <c r="V902" s="275">
        <f t="shared" si="301"/>
        <v>0</v>
      </c>
      <c r="W902" s="275">
        <f t="shared" si="301"/>
        <v>0</v>
      </c>
      <c r="X902" s="275">
        <f t="shared" si="301"/>
        <v>0</v>
      </c>
      <c r="Y902" s="275">
        <f t="shared" si="301"/>
        <v>0</v>
      </c>
      <c r="Z902" s="275">
        <f t="shared" si="301"/>
        <v>0</v>
      </c>
      <c r="AA902" s="275">
        <f t="shared" si="301"/>
        <v>0</v>
      </c>
      <c r="AB902" s="275">
        <f t="shared" si="301"/>
        <v>0</v>
      </c>
      <c r="AC902" s="275">
        <f t="shared" si="301"/>
        <v>0</v>
      </c>
      <c r="AD902" s="275">
        <f t="shared" si="301"/>
        <v>0</v>
      </c>
      <c r="AE902" s="276">
        <f t="shared" si="290"/>
        <v>0</v>
      </c>
    </row>
    <row r="903" spans="1:31">
      <c r="A903" s="133" t="str">
        <f t="shared" si="291"/>
        <v/>
      </c>
      <c r="B903" s="134" t="str">
        <f t="shared" si="292"/>
        <v/>
      </c>
      <c r="C903" s="134" t="str">
        <f t="shared" si="293"/>
        <v/>
      </c>
      <c r="D903" s="135" t="str">
        <f t="shared" si="294"/>
        <v/>
      </c>
      <c r="E903" s="150" t="str">
        <f t="shared" si="282"/>
        <v/>
      </c>
      <c r="F903" s="150" t="str">
        <f t="shared" si="283"/>
        <v/>
      </c>
      <c r="G903" s="136" t="str">
        <f t="shared" si="284"/>
        <v/>
      </c>
      <c r="H903" s="148" t="str">
        <f t="shared" si="288"/>
        <v/>
      </c>
      <c r="I903" s="148" t="str">
        <f t="shared" si="295"/>
        <v/>
      </c>
      <c r="J903" s="148" t="str">
        <f t="shared" si="285"/>
        <v/>
      </c>
      <c r="K903" s="148" t="str">
        <f t="shared" si="296"/>
        <v/>
      </c>
      <c r="L903" s="148" t="str">
        <f t="shared" si="297"/>
        <v/>
      </c>
      <c r="M903" s="148" t="str">
        <f t="shared" si="286"/>
        <v/>
      </c>
      <c r="N903" s="148" t="str">
        <f t="shared" si="289"/>
        <v/>
      </c>
      <c r="O903" s="148"/>
      <c r="P903" s="148"/>
      <c r="Q903" s="148">
        <f t="shared" si="298"/>
        <v>0</v>
      </c>
      <c r="R903" s="148" t="str">
        <f t="shared" si="299"/>
        <v/>
      </c>
      <c r="S903" s="137" t="str">
        <f t="shared" si="287"/>
        <v/>
      </c>
      <c r="T903" s="275">
        <f t="shared" si="302"/>
        <v>0</v>
      </c>
      <c r="U903" s="275">
        <f t="shared" si="301"/>
        <v>0</v>
      </c>
      <c r="V903" s="275">
        <f t="shared" si="301"/>
        <v>0</v>
      </c>
      <c r="W903" s="275">
        <f t="shared" si="301"/>
        <v>0</v>
      </c>
      <c r="X903" s="275">
        <f t="shared" si="301"/>
        <v>0</v>
      </c>
      <c r="Y903" s="275">
        <f t="shared" si="301"/>
        <v>0</v>
      </c>
      <c r="Z903" s="275">
        <f t="shared" si="301"/>
        <v>0</v>
      </c>
      <c r="AA903" s="275">
        <f t="shared" si="301"/>
        <v>0</v>
      </c>
      <c r="AB903" s="275">
        <f t="shared" si="301"/>
        <v>0</v>
      </c>
      <c r="AC903" s="275">
        <f t="shared" si="301"/>
        <v>0</v>
      </c>
      <c r="AD903" s="275">
        <f t="shared" si="301"/>
        <v>0</v>
      </c>
      <c r="AE903" s="276">
        <f t="shared" si="290"/>
        <v>0</v>
      </c>
    </row>
    <row r="904" spans="1:31">
      <c r="A904" s="133" t="str">
        <f t="shared" si="291"/>
        <v/>
      </c>
      <c r="B904" s="134" t="str">
        <f t="shared" si="292"/>
        <v/>
      </c>
      <c r="C904" s="134" t="str">
        <f t="shared" si="293"/>
        <v/>
      </c>
      <c r="D904" s="135" t="str">
        <f t="shared" si="294"/>
        <v/>
      </c>
      <c r="E904" s="150" t="str">
        <f t="shared" si="282"/>
        <v/>
      </c>
      <c r="F904" s="150" t="str">
        <f t="shared" si="283"/>
        <v/>
      </c>
      <c r="G904" s="136" t="str">
        <f t="shared" si="284"/>
        <v/>
      </c>
      <c r="H904" s="148" t="str">
        <f t="shared" si="288"/>
        <v/>
      </c>
      <c r="I904" s="148" t="str">
        <f t="shared" si="295"/>
        <v/>
      </c>
      <c r="J904" s="148" t="str">
        <f t="shared" si="285"/>
        <v/>
      </c>
      <c r="K904" s="148" t="str">
        <f t="shared" si="296"/>
        <v/>
      </c>
      <c r="L904" s="148" t="str">
        <f t="shared" si="297"/>
        <v/>
      </c>
      <c r="M904" s="148" t="str">
        <f t="shared" si="286"/>
        <v/>
      </c>
      <c r="N904" s="148" t="str">
        <f t="shared" si="289"/>
        <v/>
      </c>
      <c r="O904" s="148"/>
      <c r="P904" s="148"/>
      <c r="Q904" s="148">
        <f t="shared" si="298"/>
        <v>0</v>
      </c>
      <c r="R904" s="148" t="str">
        <f t="shared" si="299"/>
        <v/>
      </c>
      <c r="S904" s="137" t="str">
        <f t="shared" si="287"/>
        <v/>
      </c>
      <c r="T904" s="275">
        <f t="shared" si="302"/>
        <v>0</v>
      </c>
      <c r="U904" s="275">
        <f t="shared" si="301"/>
        <v>0</v>
      </c>
      <c r="V904" s="275">
        <f t="shared" si="301"/>
        <v>0</v>
      </c>
      <c r="W904" s="275">
        <f t="shared" si="301"/>
        <v>0</v>
      </c>
      <c r="X904" s="275">
        <f t="shared" si="301"/>
        <v>0</v>
      </c>
      <c r="Y904" s="275">
        <f t="shared" si="301"/>
        <v>0</v>
      </c>
      <c r="Z904" s="275">
        <f t="shared" si="301"/>
        <v>0</v>
      </c>
      <c r="AA904" s="275">
        <f t="shared" si="301"/>
        <v>0</v>
      </c>
      <c r="AB904" s="275">
        <f t="shared" si="301"/>
        <v>0</v>
      </c>
      <c r="AC904" s="275">
        <f t="shared" si="301"/>
        <v>0</v>
      </c>
      <c r="AD904" s="275">
        <f t="shared" si="301"/>
        <v>0</v>
      </c>
      <c r="AE904" s="276">
        <f t="shared" si="290"/>
        <v>0</v>
      </c>
    </row>
    <row r="905" spans="1:31">
      <c r="A905" s="133" t="str">
        <f t="shared" si="291"/>
        <v/>
      </c>
      <c r="B905" s="134" t="str">
        <f t="shared" si="292"/>
        <v/>
      </c>
      <c r="C905" s="134" t="str">
        <f t="shared" si="293"/>
        <v/>
      </c>
      <c r="D905" s="135" t="str">
        <f t="shared" si="294"/>
        <v/>
      </c>
      <c r="E905" s="150" t="str">
        <f t="shared" si="282"/>
        <v/>
      </c>
      <c r="F905" s="150" t="str">
        <f t="shared" si="283"/>
        <v/>
      </c>
      <c r="G905" s="136" t="str">
        <f t="shared" si="284"/>
        <v/>
      </c>
      <c r="H905" s="148" t="str">
        <f t="shared" si="288"/>
        <v/>
      </c>
      <c r="I905" s="148" t="str">
        <f t="shared" si="295"/>
        <v/>
      </c>
      <c r="J905" s="148" t="str">
        <f t="shared" si="285"/>
        <v/>
      </c>
      <c r="K905" s="148" t="str">
        <f t="shared" si="296"/>
        <v/>
      </c>
      <c r="L905" s="148" t="str">
        <f t="shared" si="297"/>
        <v/>
      </c>
      <c r="M905" s="148" t="str">
        <f t="shared" si="286"/>
        <v/>
      </c>
      <c r="N905" s="148" t="str">
        <f t="shared" si="289"/>
        <v/>
      </c>
      <c r="O905" s="148"/>
      <c r="P905" s="148"/>
      <c r="Q905" s="148">
        <f t="shared" si="298"/>
        <v>0</v>
      </c>
      <c r="R905" s="148" t="str">
        <f t="shared" si="299"/>
        <v/>
      </c>
      <c r="S905" s="137" t="str">
        <f t="shared" si="287"/>
        <v/>
      </c>
      <c r="T905" s="275">
        <f t="shared" si="302"/>
        <v>0</v>
      </c>
      <c r="U905" s="275">
        <f t="shared" si="301"/>
        <v>0</v>
      </c>
      <c r="V905" s="275">
        <f t="shared" si="301"/>
        <v>0</v>
      </c>
      <c r="W905" s="275">
        <f t="shared" si="301"/>
        <v>0</v>
      </c>
      <c r="X905" s="275">
        <f t="shared" si="301"/>
        <v>0</v>
      </c>
      <c r="Y905" s="275">
        <f t="shared" si="301"/>
        <v>0</v>
      </c>
      <c r="Z905" s="275">
        <f t="shared" si="301"/>
        <v>0</v>
      </c>
      <c r="AA905" s="275">
        <f t="shared" si="301"/>
        <v>0</v>
      </c>
      <c r="AB905" s="275">
        <f t="shared" si="301"/>
        <v>0</v>
      </c>
      <c r="AC905" s="275">
        <f t="shared" si="301"/>
        <v>0</v>
      </c>
      <c r="AD905" s="275">
        <f t="shared" si="301"/>
        <v>0</v>
      </c>
      <c r="AE905" s="276">
        <f t="shared" si="290"/>
        <v>0</v>
      </c>
    </row>
    <row r="906" spans="1:31">
      <c r="A906" s="133" t="str">
        <f t="shared" si="291"/>
        <v/>
      </c>
      <c r="B906" s="134" t="str">
        <f t="shared" si="292"/>
        <v/>
      </c>
      <c r="C906" s="134" t="str">
        <f t="shared" si="293"/>
        <v/>
      </c>
      <c r="D906" s="135" t="str">
        <f t="shared" si="294"/>
        <v/>
      </c>
      <c r="E906" s="150" t="str">
        <f t="shared" si="282"/>
        <v/>
      </c>
      <c r="F906" s="150" t="str">
        <f t="shared" si="283"/>
        <v/>
      </c>
      <c r="G906" s="136" t="str">
        <f t="shared" si="284"/>
        <v/>
      </c>
      <c r="H906" s="148" t="str">
        <f t="shared" si="288"/>
        <v/>
      </c>
      <c r="I906" s="148" t="str">
        <f t="shared" si="295"/>
        <v/>
      </c>
      <c r="J906" s="148" t="str">
        <f t="shared" si="285"/>
        <v/>
      </c>
      <c r="K906" s="148" t="str">
        <f t="shared" si="296"/>
        <v/>
      </c>
      <c r="L906" s="148" t="str">
        <f t="shared" si="297"/>
        <v/>
      </c>
      <c r="M906" s="148" t="str">
        <f t="shared" si="286"/>
        <v/>
      </c>
      <c r="N906" s="148" t="str">
        <f t="shared" si="289"/>
        <v/>
      </c>
      <c r="O906" s="148"/>
      <c r="P906" s="148"/>
      <c r="Q906" s="148">
        <f t="shared" si="298"/>
        <v>0</v>
      </c>
      <c r="R906" s="148" t="str">
        <f t="shared" si="299"/>
        <v/>
      </c>
      <c r="S906" s="137" t="str">
        <f t="shared" si="287"/>
        <v/>
      </c>
      <c r="T906" s="275">
        <f t="shared" si="302"/>
        <v>0</v>
      </c>
      <c r="U906" s="275">
        <f t="shared" si="301"/>
        <v>0</v>
      </c>
      <c r="V906" s="275">
        <f t="shared" si="301"/>
        <v>0</v>
      </c>
      <c r="W906" s="275">
        <f t="shared" si="301"/>
        <v>0</v>
      </c>
      <c r="X906" s="275">
        <f t="shared" si="301"/>
        <v>0</v>
      </c>
      <c r="Y906" s="275">
        <f t="shared" si="301"/>
        <v>0</v>
      </c>
      <c r="Z906" s="275">
        <f t="shared" si="301"/>
        <v>0</v>
      </c>
      <c r="AA906" s="275">
        <f t="shared" si="301"/>
        <v>0</v>
      </c>
      <c r="AB906" s="275">
        <f t="shared" si="301"/>
        <v>0</v>
      </c>
      <c r="AC906" s="275">
        <f t="shared" si="301"/>
        <v>0</v>
      </c>
      <c r="AD906" s="275">
        <f t="shared" si="301"/>
        <v>0</v>
      </c>
      <c r="AE906" s="276">
        <f t="shared" si="290"/>
        <v>0</v>
      </c>
    </row>
    <row r="907" spans="1:31">
      <c r="A907" s="133" t="str">
        <f t="shared" si="291"/>
        <v/>
      </c>
      <c r="B907" s="134" t="str">
        <f t="shared" si="292"/>
        <v/>
      </c>
      <c r="C907" s="134" t="str">
        <f t="shared" si="293"/>
        <v/>
      </c>
      <c r="D907" s="135" t="str">
        <f t="shared" si="294"/>
        <v/>
      </c>
      <c r="E907" s="150" t="str">
        <f t="shared" si="282"/>
        <v/>
      </c>
      <c r="F907" s="150" t="str">
        <f t="shared" si="283"/>
        <v/>
      </c>
      <c r="G907" s="136" t="str">
        <f t="shared" si="284"/>
        <v/>
      </c>
      <c r="H907" s="148" t="str">
        <f t="shared" si="288"/>
        <v/>
      </c>
      <c r="I907" s="148" t="str">
        <f t="shared" si="295"/>
        <v/>
      </c>
      <c r="J907" s="148" t="str">
        <f t="shared" si="285"/>
        <v/>
      </c>
      <c r="K907" s="148" t="str">
        <f t="shared" si="296"/>
        <v/>
      </c>
      <c r="L907" s="148" t="str">
        <f t="shared" si="297"/>
        <v/>
      </c>
      <c r="M907" s="148" t="str">
        <f t="shared" si="286"/>
        <v/>
      </c>
      <c r="N907" s="148" t="str">
        <f t="shared" si="289"/>
        <v/>
      </c>
      <c r="O907" s="148"/>
      <c r="P907" s="148"/>
      <c r="Q907" s="148">
        <f t="shared" si="298"/>
        <v>0</v>
      </c>
      <c r="R907" s="148" t="str">
        <f t="shared" si="299"/>
        <v/>
      </c>
      <c r="S907" s="137" t="str">
        <f t="shared" si="287"/>
        <v/>
      </c>
      <c r="T907" s="275">
        <f t="shared" si="302"/>
        <v>0</v>
      </c>
      <c r="U907" s="275">
        <f t="shared" si="301"/>
        <v>0</v>
      </c>
      <c r="V907" s="275">
        <f t="shared" si="301"/>
        <v>0</v>
      </c>
      <c r="W907" s="275">
        <f t="shared" si="301"/>
        <v>0</v>
      </c>
      <c r="X907" s="275">
        <f t="shared" si="301"/>
        <v>0</v>
      </c>
      <c r="Y907" s="275">
        <f t="shared" si="301"/>
        <v>0</v>
      </c>
      <c r="Z907" s="275">
        <f t="shared" si="301"/>
        <v>0</v>
      </c>
      <c r="AA907" s="275">
        <f t="shared" si="301"/>
        <v>0</v>
      </c>
      <c r="AB907" s="275">
        <f t="shared" si="301"/>
        <v>0</v>
      </c>
      <c r="AC907" s="275">
        <f t="shared" si="301"/>
        <v>0</v>
      </c>
      <c r="AD907" s="275">
        <f t="shared" si="301"/>
        <v>0</v>
      </c>
      <c r="AE907" s="276">
        <f t="shared" si="290"/>
        <v>0</v>
      </c>
    </row>
    <row r="908" spans="1:31">
      <c r="A908" s="133" t="str">
        <f t="shared" si="291"/>
        <v/>
      </c>
      <c r="B908" s="134" t="str">
        <f t="shared" si="292"/>
        <v/>
      </c>
      <c r="C908" s="134" t="str">
        <f t="shared" si="293"/>
        <v/>
      </c>
      <c r="D908" s="135" t="str">
        <f t="shared" si="294"/>
        <v/>
      </c>
      <c r="E908" s="150" t="str">
        <f t="shared" si="282"/>
        <v/>
      </c>
      <c r="F908" s="150" t="str">
        <f t="shared" si="283"/>
        <v/>
      </c>
      <c r="G908" s="136" t="str">
        <f t="shared" si="284"/>
        <v/>
      </c>
      <c r="H908" s="148" t="str">
        <f t="shared" si="288"/>
        <v/>
      </c>
      <c r="I908" s="148" t="str">
        <f t="shared" si="295"/>
        <v/>
      </c>
      <c r="J908" s="148" t="str">
        <f t="shared" si="285"/>
        <v/>
      </c>
      <c r="K908" s="148" t="str">
        <f t="shared" si="296"/>
        <v/>
      </c>
      <c r="L908" s="148" t="str">
        <f t="shared" si="297"/>
        <v/>
      </c>
      <c r="M908" s="148" t="str">
        <f t="shared" si="286"/>
        <v/>
      </c>
      <c r="N908" s="148" t="str">
        <f t="shared" si="289"/>
        <v/>
      </c>
      <c r="O908" s="148"/>
      <c r="P908" s="148"/>
      <c r="Q908" s="148">
        <f t="shared" si="298"/>
        <v>0</v>
      </c>
      <c r="R908" s="148" t="str">
        <f t="shared" si="299"/>
        <v/>
      </c>
      <c r="S908" s="137" t="str">
        <f t="shared" si="287"/>
        <v/>
      </c>
      <c r="T908" s="275">
        <f t="shared" si="302"/>
        <v>0</v>
      </c>
      <c r="U908" s="275">
        <f t="shared" si="301"/>
        <v>0</v>
      </c>
      <c r="V908" s="275">
        <f t="shared" si="301"/>
        <v>0</v>
      </c>
      <c r="W908" s="275">
        <f t="shared" si="301"/>
        <v>0</v>
      </c>
      <c r="X908" s="275">
        <f t="shared" si="301"/>
        <v>0</v>
      </c>
      <c r="Y908" s="275">
        <f t="shared" si="301"/>
        <v>0</v>
      </c>
      <c r="Z908" s="275">
        <f t="shared" si="301"/>
        <v>0</v>
      </c>
      <c r="AA908" s="275">
        <f t="shared" si="301"/>
        <v>0</v>
      </c>
      <c r="AB908" s="275">
        <f t="shared" si="301"/>
        <v>0</v>
      </c>
      <c r="AC908" s="275">
        <f t="shared" si="301"/>
        <v>0</v>
      </c>
      <c r="AD908" s="275">
        <f t="shared" si="301"/>
        <v>0</v>
      </c>
      <c r="AE908" s="276">
        <f t="shared" si="290"/>
        <v>0</v>
      </c>
    </row>
    <row r="909" spans="1:31">
      <c r="A909" s="133" t="str">
        <f t="shared" si="291"/>
        <v/>
      </c>
      <c r="B909" s="134" t="str">
        <f t="shared" si="292"/>
        <v/>
      </c>
      <c r="C909" s="134" t="str">
        <f t="shared" si="293"/>
        <v/>
      </c>
      <c r="D909" s="135" t="str">
        <f t="shared" si="294"/>
        <v/>
      </c>
      <c r="E909" s="150" t="str">
        <f t="shared" si="282"/>
        <v/>
      </c>
      <c r="F909" s="150" t="str">
        <f t="shared" si="283"/>
        <v/>
      </c>
      <c r="G909" s="136" t="str">
        <f t="shared" si="284"/>
        <v/>
      </c>
      <c r="H909" s="148" t="str">
        <f t="shared" si="288"/>
        <v/>
      </c>
      <c r="I909" s="148" t="str">
        <f t="shared" si="295"/>
        <v/>
      </c>
      <c r="J909" s="148" t="str">
        <f t="shared" si="285"/>
        <v/>
      </c>
      <c r="K909" s="148" t="str">
        <f t="shared" si="296"/>
        <v/>
      </c>
      <c r="L909" s="148" t="str">
        <f t="shared" si="297"/>
        <v/>
      </c>
      <c r="M909" s="148" t="str">
        <f t="shared" si="286"/>
        <v/>
      </c>
      <c r="N909" s="148" t="str">
        <f t="shared" si="289"/>
        <v/>
      </c>
      <c r="O909" s="148"/>
      <c r="P909" s="148"/>
      <c r="Q909" s="148">
        <f t="shared" si="298"/>
        <v>0</v>
      </c>
      <c r="R909" s="148" t="str">
        <f t="shared" si="299"/>
        <v/>
      </c>
      <c r="S909" s="137" t="str">
        <f t="shared" si="287"/>
        <v/>
      </c>
      <c r="T909" s="275">
        <f t="shared" si="302"/>
        <v>0</v>
      </c>
      <c r="U909" s="275">
        <f t="shared" si="301"/>
        <v>0</v>
      </c>
      <c r="V909" s="275">
        <f t="shared" si="301"/>
        <v>0</v>
      </c>
      <c r="W909" s="275">
        <f t="shared" si="301"/>
        <v>0</v>
      </c>
      <c r="X909" s="275">
        <f t="shared" si="301"/>
        <v>0</v>
      </c>
      <c r="Y909" s="275">
        <f t="shared" si="301"/>
        <v>0</v>
      </c>
      <c r="Z909" s="275">
        <f t="shared" si="301"/>
        <v>0</v>
      </c>
      <c r="AA909" s="275">
        <f t="shared" si="301"/>
        <v>0</v>
      </c>
      <c r="AB909" s="275">
        <f t="shared" si="301"/>
        <v>0</v>
      </c>
      <c r="AC909" s="275">
        <f t="shared" si="301"/>
        <v>0</v>
      </c>
      <c r="AD909" s="275">
        <f t="shared" si="301"/>
        <v>0</v>
      </c>
      <c r="AE909" s="276">
        <f t="shared" si="290"/>
        <v>0</v>
      </c>
    </row>
    <row r="910" spans="1:31">
      <c r="A910" s="133" t="str">
        <f t="shared" si="291"/>
        <v/>
      </c>
      <c r="B910" s="134" t="str">
        <f t="shared" si="292"/>
        <v/>
      </c>
      <c r="C910" s="134" t="str">
        <f t="shared" si="293"/>
        <v/>
      </c>
      <c r="D910" s="135" t="str">
        <f t="shared" si="294"/>
        <v/>
      </c>
      <c r="E910" s="150" t="str">
        <f t="shared" si="282"/>
        <v/>
      </c>
      <c r="F910" s="150" t="str">
        <f t="shared" si="283"/>
        <v/>
      </c>
      <c r="G910" s="136" t="str">
        <f t="shared" si="284"/>
        <v/>
      </c>
      <c r="H910" s="148" t="str">
        <f t="shared" si="288"/>
        <v/>
      </c>
      <c r="I910" s="148" t="str">
        <f t="shared" si="295"/>
        <v/>
      </c>
      <c r="J910" s="148" t="str">
        <f t="shared" si="285"/>
        <v/>
      </c>
      <c r="K910" s="148" t="str">
        <f t="shared" si="296"/>
        <v/>
      </c>
      <c r="L910" s="148" t="str">
        <f t="shared" si="297"/>
        <v/>
      </c>
      <c r="M910" s="148" t="str">
        <f t="shared" si="286"/>
        <v/>
      </c>
      <c r="N910" s="148" t="str">
        <f t="shared" si="289"/>
        <v/>
      </c>
      <c r="O910" s="148"/>
      <c r="P910" s="148"/>
      <c r="Q910" s="148">
        <f t="shared" si="298"/>
        <v>0</v>
      </c>
      <c r="R910" s="148" t="str">
        <f t="shared" si="299"/>
        <v/>
      </c>
      <c r="S910" s="137" t="str">
        <f t="shared" si="287"/>
        <v/>
      </c>
      <c r="T910" s="275">
        <f t="shared" si="302"/>
        <v>0</v>
      </c>
      <c r="U910" s="275">
        <f t="shared" si="301"/>
        <v>0</v>
      </c>
      <c r="V910" s="275">
        <f t="shared" si="301"/>
        <v>0</v>
      </c>
      <c r="W910" s="275">
        <f t="shared" si="301"/>
        <v>0</v>
      </c>
      <c r="X910" s="275">
        <f t="shared" si="301"/>
        <v>0</v>
      </c>
      <c r="Y910" s="275">
        <f t="shared" si="301"/>
        <v>0</v>
      </c>
      <c r="Z910" s="275">
        <f t="shared" si="301"/>
        <v>0</v>
      </c>
      <c r="AA910" s="275">
        <f t="shared" ref="U910:AD936" si="303">MAX(0,MIN(MAX(0,$M910),AA$7)-AA$6)</f>
        <v>0</v>
      </c>
      <c r="AB910" s="275">
        <f t="shared" si="303"/>
        <v>0</v>
      </c>
      <c r="AC910" s="275">
        <f t="shared" si="303"/>
        <v>0</v>
      </c>
      <c r="AD910" s="275">
        <f t="shared" si="303"/>
        <v>0</v>
      </c>
      <c r="AE910" s="276">
        <f t="shared" si="290"/>
        <v>0</v>
      </c>
    </row>
    <row r="911" spans="1:31">
      <c r="A911" s="133" t="str">
        <f t="shared" si="291"/>
        <v/>
      </c>
      <c r="B911" s="134" t="str">
        <f t="shared" si="292"/>
        <v/>
      </c>
      <c r="C911" s="134" t="str">
        <f t="shared" si="293"/>
        <v/>
      </c>
      <c r="D911" s="135" t="str">
        <f t="shared" si="294"/>
        <v/>
      </c>
      <c r="E911" s="150" t="str">
        <f t="shared" si="282"/>
        <v/>
      </c>
      <c r="F911" s="150" t="str">
        <f t="shared" si="283"/>
        <v/>
      </c>
      <c r="G911" s="136" t="str">
        <f t="shared" si="284"/>
        <v/>
      </c>
      <c r="H911" s="148" t="str">
        <f t="shared" si="288"/>
        <v/>
      </c>
      <c r="I911" s="148" t="str">
        <f t="shared" si="295"/>
        <v/>
      </c>
      <c r="J911" s="148" t="str">
        <f t="shared" si="285"/>
        <v/>
      </c>
      <c r="K911" s="148" t="str">
        <f t="shared" si="296"/>
        <v/>
      </c>
      <c r="L911" s="148" t="str">
        <f t="shared" si="297"/>
        <v/>
      </c>
      <c r="M911" s="148" t="str">
        <f t="shared" si="286"/>
        <v/>
      </c>
      <c r="N911" s="148" t="str">
        <f t="shared" si="289"/>
        <v/>
      </c>
      <c r="O911" s="148"/>
      <c r="P911" s="148"/>
      <c r="Q911" s="148">
        <f t="shared" si="298"/>
        <v>0</v>
      </c>
      <c r="R911" s="148" t="str">
        <f t="shared" si="299"/>
        <v/>
      </c>
      <c r="S911" s="137" t="str">
        <f t="shared" si="287"/>
        <v/>
      </c>
      <c r="T911" s="275">
        <f t="shared" si="302"/>
        <v>0</v>
      </c>
      <c r="U911" s="275">
        <f t="shared" si="303"/>
        <v>0</v>
      </c>
      <c r="V911" s="275">
        <f t="shared" si="303"/>
        <v>0</v>
      </c>
      <c r="W911" s="275">
        <f t="shared" si="303"/>
        <v>0</v>
      </c>
      <c r="X911" s="275">
        <f t="shared" si="303"/>
        <v>0</v>
      </c>
      <c r="Y911" s="275">
        <f t="shared" si="303"/>
        <v>0</v>
      </c>
      <c r="Z911" s="275">
        <f t="shared" si="303"/>
        <v>0</v>
      </c>
      <c r="AA911" s="275">
        <f t="shared" si="303"/>
        <v>0</v>
      </c>
      <c r="AB911" s="275">
        <f t="shared" si="303"/>
        <v>0</v>
      </c>
      <c r="AC911" s="275">
        <f t="shared" si="303"/>
        <v>0</v>
      </c>
      <c r="AD911" s="275">
        <f t="shared" si="303"/>
        <v>0</v>
      </c>
      <c r="AE911" s="276">
        <f t="shared" si="290"/>
        <v>0</v>
      </c>
    </row>
    <row r="912" spans="1:31">
      <c r="A912" s="133" t="str">
        <f t="shared" si="291"/>
        <v/>
      </c>
      <c r="B912" s="134" t="str">
        <f t="shared" si="292"/>
        <v/>
      </c>
      <c r="C912" s="134" t="str">
        <f t="shared" si="293"/>
        <v/>
      </c>
      <c r="D912" s="135" t="str">
        <f t="shared" si="294"/>
        <v/>
      </c>
      <c r="E912" s="150" t="str">
        <f t="shared" si="282"/>
        <v/>
      </c>
      <c r="F912" s="150" t="str">
        <f t="shared" si="283"/>
        <v/>
      </c>
      <c r="G912" s="136" t="str">
        <f t="shared" si="284"/>
        <v/>
      </c>
      <c r="H912" s="148" t="str">
        <f t="shared" si="288"/>
        <v/>
      </c>
      <c r="I912" s="148" t="str">
        <f t="shared" si="295"/>
        <v/>
      </c>
      <c r="J912" s="148" t="str">
        <f t="shared" si="285"/>
        <v/>
      </c>
      <c r="K912" s="148" t="str">
        <f t="shared" si="296"/>
        <v/>
      </c>
      <c r="L912" s="148" t="str">
        <f t="shared" si="297"/>
        <v/>
      </c>
      <c r="M912" s="148" t="str">
        <f t="shared" si="286"/>
        <v/>
      </c>
      <c r="N912" s="148" t="str">
        <f t="shared" si="289"/>
        <v/>
      </c>
      <c r="O912" s="148"/>
      <c r="P912" s="148"/>
      <c r="Q912" s="148">
        <f t="shared" si="298"/>
        <v>0</v>
      </c>
      <c r="R912" s="148" t="str">
        <f t="shared" si="299"/>
        <v/>
      </c>
      <c r="S912" s="137" t="str">
        <f t="shared" si="287"/>
        <v/>
      </c>
      <c r="T912" s="275">
        <f t="shared" si="302"/>
        <v>0</v>
      </c>
      <c r="U912" s="275">
        <f t="shared" si="303"/>
        <v>0</v>
      </c>
      <c r="V912" s="275">
        <f t="shared" si="303"/>
        <v>0</v>
      </c>
      <c r="W912" s="275">
        <f t="shared" si="303"/>
        <v>0</v>
      </c>
      <c r="X912" s="275">
        <f t="shared" si="303"/>
        <v>0</v>
      </c>
      <c r="Y912" s="275">
        <f t="shared" si="303"/>
        <v>0</v>
      </c>
      <c r="Z912" s="275">
        <f t="shared" si="303"/>
        <v>0</v>
      </c>
      <c r="AA912" s="275">
        <f t="shared" si="303"/>
        <v>0</v>
      </c>
      <c r="AB912" s="275">
        <f t="shared" si="303"/>
        <v>0</v>
      </c>
      <c r="AC912" s="275">
        <f t="shared" si="303"/>
        <v>0</v>
      </c>
      <c r="AD912" s="275">
        <f t="shared" si="303"/>
        <v>0</v>
      </c>
      <c r="AE912" s="276">
        <f t="shared" si="290"/>
        <v>0</v>
      </c>
    </row>
    <row r="913" spans="1:31">
      <c r="A913" s="133" t="str">
        <f t="shared" si="291"/>
        <v/>
      </c>
      <c r="B913" s="134" t="str">
        <f t="shared" si="292"/>
        <v/>
      </c>
      <c r="C913" s="134" t="str">
        <f t="shared" si="293"/>
        <v/>
      </c>
      <c r="D913" s="135" t="str">
        <f t="shared" si="294"/>
        <v/>
      </c>
      <c r="E913" s="150" t="str">
        <f t="shared" ref="E913:E976" si="304">IF(A913&lt;&gt;"", IF(F913="N",0, ROUNDDOWN(IF(S913="Y", MAX(Q913, 0), MIN(BondAmountInvested*G913/Freq, Max_Wdwl_amt)), 2)),"")</f>
        <v/>
      </c>
      <c r="F913" s="150" t="str">
        <f t="shared" ref="F913:F976" si="305">IF(A913&lt;&gt;"",  IF(A913&lt;first_projection_wdl_mth,"N",IF(A913=first_projection_wdl_mth,"Y",IF(INT((A913-first_projection_wdl_mth)/Mths_between_Wdwls)=(A913-first_projection_wdl_mth)/Mths_between_Wdwls,"Y","N"))),"")</f>
        <v/>
      </c>
      <c r="G913" s="136" t="str">
        <f t="shared" ref="G913:G976" si="306">IF(A913&lt;&gt;"", IncomeRetained, "")</f>
        <v/>
      </c>
      <c r="H913" s="148" t="str">
        <f t="shared" si="288"/>
        <v/>
      </c>
      <c r="I913" s="148" t="str">
        <f t="shared" si="295"/>
        <v/>
      </c>
      <c r="J913" s="148" t="str">
        <f t="shared" ref="J913:J976" si="307">IF(A913&lt;&gt;"", (MIN(E913, Q913)-I913)*(1-IF(D913&lt;chargeable_gain_taxrate_change_date,chargeable_gain_taxrate_pre_change,chargeable_gain_taxrate_post_change))+I913, "")</f>
        <v/>
      </c>
      <c r="K913" s="148" t="str">
        <f t="shared" si="296"/>
        <v/>
      </c>
      <c r="L913" s="148" t="str">
        <f t="shared" si="297"/>
        <v/>
      </c>
      <c r="M913" s="148" t="str">
        <f t="shared" ref="M913:M976" si="308">IF(A913="", "", L913*Mthly_growth_rate)</f>
        <v/>
      </c>
      <c r="N913" s="148" t="str">
        <f t="shared" si="289"/>
        <v/>
      </c>
      <c r="O913" s="148"/>
      <c r="P913" s="148"/>
      <c r="Q913" s="148">
        <f t="shared" si="298"/>
        <v>0</v>
      </c>
      <c r="R913" s="148" t="str">
        <f t="shared" si="299"/>
        <v/>
      </c>
      <c r="S913" s="137" t="str">
        <f t="shared" ref="S913:S976" si="309">IF(A913="", "", IF(S912="Y", "Y", IF(Q913-IF(F913="Y", MIN(BondAmountInvested*G913/Freq,Max_Wdwl_amt), 0)&lt;=0, "Y", "N")))</f>
        <v/>
      </c>
      <c r="T913" s="275">
        <f t="shared" si="302"/>
        <v>0</v>
      </c>
      <c r="U913" s="275">
        <f t="shared" si="303"/>
        <v>0</v>
      </c>
      <c r="V913" s="275">
        <f t="shared" si="303"/>
        <v>0</v>
      </c>
      <c r="W913" s="275">
        <f t="shared" si="303"/>
        <v>0</v>
      </c>
      <c r="X913" s="275">
        <f t="shared" si="303"/>
        <v>0</v>
      </c>
      <c r="Y913" s="275">
        <f t="shared" si="303"/>
        <v>0</v>
      </c>
      <c r="Z913" s="275">
        <f t="shared" si="303"/>
        <v>0</v>
      </c>
      <c r="AA913" s="275">
        <f t="shared" si="303"/>
        <v>0</v>
      </c>
      <c r="AB913" s="275">
        <f t="shared" si="303"/>
        <v>0</v>
      </c>
      <c r="AC913" s="275">
        <f t="shared" si="303"/>
        <v>0</v>
      </c>
      <c r="AD913" s="275">
        <f t="shared" si="303"/>
        <v>0</v>
      </c>
      <c r="AE913" s="276">
        <f t="shared" si="290"/>
        <v>0</v>
      </c>
    </row>
    <row r="914" spans="1:31">
      <c r="A914" s="133" t="str">
        <f t="shared" si="291"/>
        <v/>
      </c>
      <c r="B914" s="134" t="str">
        <f t="shared" si="292"/>
        <v/>
      </c>
      <c r="C914" s="134" t="str">
        <f t="shared" si="293"/>
        <v/>
      </c>
      <c r="D914" s="135" t="str">
        <f t="shared" si="294"/>
        <v/>
      </c>
      <c r="E914" s="150" t="str">
        <f t="shared" si="304"/>
        <v/>
      </c>
      <c r="F914" s="150" t="str">
        <f t="shared" si="305"/>
        <v/>
      </c>
      <c r="G914" s="136" t="str">
        <f t="shared" si="306"/>
        <v/>
      </c>
      <c r="H914" s="148" t="str">
        <f t="shared" ref="H914:H977" si="310">IF(A914&lt;&gt;"", IF(B914&lt;Max_tax_free_term, IF(AND(C914=1, B914&lt;Max_tax_free_term), Annual_tax_free_Wdwl, 0), 0)+H913-I913, "")</f>
        <v/>
      </c>
      <c r="I914" s="148" t="str">
        <f t="shared" si="295"/>
        <v/>
      </c>
      <c r="J914" s="148" t="str">
        <f t="shared" si="307"/>
        <v/>
      </c>
      <c r="K914" s="148" t="str">
        <f t="shared" si="296"/>
        <v/>
      </c>
      <c r="L914" s="148" t="str">
        <f t="shared" si="297"/>
        <v/>
      </c>
      <c r="M914" s="148" t="str">
        <f t="shared" si="308"/>
        <v/>
      </c>
      <c r="N914" s="148" t="str">
        <f t="shared" ref="N914:N977" si="311">IF(A914="", "", AE914)</f>
        <v/>
      </c>
      <c r="O914" s="148"/>
      <c r="P914" s="148"/>
      <c r="Q914" s="148">
        <f t="shared" si="298"/>
        <v>0</v>
      </c>
      <c r="R914" s="148" t="str">
        <f t="shared" si="299"/>
        <v/>
      </c>
      <c r="S914" s="137" t="str">
        <f t="shared" si="309"/>
        <v/>
      </c>
      <c r="T914" s="275">
        <f t="shared" si="302"/>
        <v>0</v>
      </c>
      <c r="U914" s="275">
        <f t="shared" si="303"/>
        <v>0</v>
      </c>
      <c r="V914" s="275">
        <f t="shared" si="303"/>
        <v>0</v>
      </c>
      <c r="W914" s="275">
        <f t="shared" si="303"/>
        <v>0</v>
      </c>
      <c r="X914" s="275">
        <f t="shared" si="303"/>
        <v>0</v>
      </c>
      <c r="Y914" s="275">
        <f t="shared" si="303"/>
        <v>0</v>
      </c>
      <c r="Z914" s="275">
        <f t="shared" si="303"/>
        <v>0</v>
      </c>
      <c r="AA914" s="275">
        <f t="shared" si="303"/>
        <v>0</v>
      </c>
      <c r="AB914" s="275">
        <f t="shared" si="303"/>
        <v>0</v>
      </c>
      <c r="AC914" s="275">
        <f t="shared" si="303"/>
        <v>0</v>
      </c>
      <c r="AD914" s="275">
        <f t="shared" si="303"/>
        <v>0</v>
      </c>
      <c r="AE914" s="276">
        <f t="shared" ref="AE914:AE977" si="312">SUMPRODUCT(T914:AD914,T$9:AD$9)/100/12</f>
        <v>0</v>
      </c>
    </row>
    <row r="915" spans="1:31">
      <c r="A915" s="133" t="str">
        <f t="shared" ref="A915:A978" si="313">IF(A914&lt;$D$11, A914+1, "")</f>
        <v/>
      </c>
      <c r="B915" s="134" t="str">
        <f t="shared" ref="B915:B978" si="314">IF(A915&lt;&gt;"", IF(C915=1, B914+1, B914), "")</f>
        <v/>
      </c>
      <c r="C915" s="134" t="str">
        <f t="shared" ref="C915:C978" si="315">IF(A915&lt;&gt;"", IF(C914=12, 1, C914+1), "")</f>
        <v/>
      </c>
      <c r="D915" s="135" t="str">
        <f t="shared" ref="D915:D978" si="316">IF(A915&lt;&gt;"", DATE(YEAR(D914), MONTH(D914)+1, DAY(D914)), "")</f>
        <v/>
      </c>
      <c r="E915" s="150" t="str">
        <f t="shared" si="304"/>
        <v/>
      </c>
      <c r="F915" s="150" t="str">
        <f t="shared" si="305"/>
        <v/>
      </c>
      <c r="G915" s="136" t="str">
        <f t="shared" si="306"/>
        <v/>
      </c>
      <c r="H915" s="148" t="str">
        <f t="shared" si="310"/>
        <v/>
      </c>
      <c r="I915" s="148" t="str">
        <f t="shared" ref="I915:I978" si="317">IF(A915&lt;&gt;"", MIN(E915, H915, Q915), "")</f>
        <v/>
      </c>
      <c r="J915" s="148" t="str">
        <f t="shared" si="307"/>
        <v/>
      </c>
      <c r="K915" s="148" t="str">
        <f t="shared" ref="K915:K978" si="318">IF(A915="", "", $I$12^(A915/12)*J915)</f>
        <v/>
      </c>
      <c r="L915" s="148" t="str">
        <f t="shared" ref="L915:L978" si="319">IF(A915="", "", R914)</f>
        <v/>
      </c>
      <c r="M915" s="148" t="str">
        <f t="shared" si="308"/>
        <v/>
      </c>
      <c r="N915" s="148" t="str">
        <f t="shared" si="311"/>
        <v/>
      </c>
      <c r="O915" s="148"/>
      <c r="P915" s="148"/>
      <c r="Q915" s="148">
        <f t="shared" ref="Q915:Q978" si="320">IF(A915 = "", 0, MAX(M915 - (SUM(N915:P915)), 0))</f>
        <v>0</v>
      </c>
      <c r="R915" s="148" t="str">
        <f t="shared" ref="R915:R978" si="321">IF(A915="", "", MAX(Q915-E915, 0))</f>
        <v/>
      </c>
      <c r="S915" s="137" t="str">
        <f t="shared" si="309"/>
        <v/>
      </c>
      <c r="T915" s="275">
        <f t="shared" si="302"/>
        <v>0</v>
      </c>
      <c r="U915" s="275">
        <f t="shared" si="303"/>
        <v>0</v>
      </c>
      <c r="V915" s="275">
        <f t="shared" si="303"/>
        <v>0</v>
      </c>
      <c r="W915" s="275">
        <f t="shared" si="303"/>
        <v>0</v>
      </c>
      <c r="X915" s="275">
        <f t="shared" si="303"/>
        <v>0</v>
      </c>
      <c r="Y915" s="275">
        <f t="shared" si="303"/>
        <v>0</v>
      </c>
      <c r="Z915" s="275">
        <f t="shared" si="303"/>
        <v>0</v>
      </c>
      <c r="AA915" s="275">
        <f t="shared" si="303"/>
        <v>0</v>
      </c>
      <c r="AB915" s="275">
        <f t="shared" si="303"/>
        <v>0</v>
      </c>
      <c r="AC915" s="275">
        <f t="shared" si="303"/>
        <v>0</v>
      </c>
      <c r="AD915" s="275">
        <f t="shared" si="303"/>
        <v>0</v>
      </c>
      <c r="AE915" s="276">
        <f t="shared" si="312"/>
        <v>0</v>
      </c>
    </row>
    <row r="916" spans="1:31">
      <c r="A916" s="133" t="str">
        <f t="shared" si="313"/>
        <v/>
      </c>
      <c r="B916" s="134" t="str">
        <f t="shared" si="314"/>
        <v/>
      </c>
      <c r="C916" s="134" t="str">
        <f t="shared" si="315"/>
        <v/>
      </c>
      <c r="D916" s="135" t="str">
        <f t="shared" si="316"/>
        <v/>
      </c>
      <c r="E916" s="150" t="str">
        <f t="shared" si="304"/>
        <v/>
      </c>
      <c r="F916" s="150" t="str">
        <f t="shared" si="305"/>
        <v/>
      </c>
      <c r="G916" s="136" t="str">
        <f t="shared" si="306"/>
        <v/>
      </c>
      <c r="H916" s="148" t="str">
        <f t="shared" si="310"/>
        <v/>
      </c>
      <c r="I916" s="148" t="str">
        <f t="shared" si="317"/>
        <v/>
      </c>
      <c r="J916" s="148" t="str">
        <f t="shared" si="307"/>
        <v/>
      </c>
      <c r="K916" s="148" t="str">
        <f t="shared" si="318"/>
        <v/>
      </c>
      <c r="L916" s="148" t="str">
        <f t="shared" si="319"/>
        <v/>
      </c>
      <c r="M916" s="148" t="str">
        <f t="shared" si="308"/>
        <v/>
      </c>
      <c r="N916" s="148" t="str">
        <f t="shared" si="311"/>
        <v/>
      </c>
      <c r="O916" s="148"/>
      <c r="P916" s="148"/>
      <c r="Q916" s="148">
        <f t="shared" si="320"/>
        <v>0</v>
      </c>
      <c r="R916" s="148" t="str">
        <f t="shared" si="321"/>
        <v/>
      </c>
      <c r="S916" s="137" t="str">
        <f t="shared" si="309"/>
        <v/>
      </c>
      <c r="T916" s="275">
        <f t="shared" si="302"/>
        <v>0</v>
      </c>
      <c r="U916" s="275">
        <f t="shared" si="303"/>
        <v>0</v>
      </c>
      <c r="V916" s="275">
        <f t="shared" si="303"/>
        <v>0</v>
      </c>
      <c r="W916" s="275">
        <f t="shared" si="303"/>
        <v>0</v>
      </c>
      <c r="X916" s="275">
        <f t="shared" si="303"/>
        <v>0</v>
      </c>
      <c r="Y916" s="275">
        <f t="shared" si="303"/>
        <v>0</v>
      </c>
      <c r="Z916" s="275">
        <f t="shared" si="303"/>
        <v>0</v>
      </c>
      <c r="AA916" s="275">
        <f t="shared" si="303"/>
        <v>0</v>
      </c>
      <c r="AB916" s="275">
        <f t="shared" si="303"/>
        <v>0</v>
      </c>
      <c r="AC916" s="275">
        <f t="shared" si="303"/>
        <v>0</v>
      </c>
      <c r="AD916" s="275">
        <f t="shared" si="303"/>
        <v>0</v>
      </c>
      <c r="AE916" s="276">
        <f t="shared" si="312"/>
        <v>0</v>
      </c>
    </row>
    <row r="917" spans="1:31">
      <c r="A917" s="133" t="str">
        <f t="shared" si="313"/>
        <v/>
      </c>
      <c r="B917" s="134" t="str">
        <f t="shared" si="314"/>
        <v/>
      </c>
      <c r="C917" s="134" t="str">
        <f t="shared" si="315"/>
        <v/>
      </c>
      <c r="D917" s="135" t="str">
        <f t="shared" si="316"/>
        <v/>
      </c>
      <c r="E917" s="150" t="str">
        <f t="shared" si="304"/>
        <v/>
      </c>
      <c r="F917" s="150" t="str">
        <f t="shared" si="305"/>
        <v/>
      </c>
      <c r="G917" s="136" t="str">
        <f t="shared" si="306"/>
        <v/>
      </c>
      <c r="H917" s="148" t="str">
        <f t="shared" si="310"/>
        <v/>
      </c>
      <c r="I917" s="148" t="str">
        <f t="shared" si="317"/>
        <v/>
      </c>
      <c r="J917" s="148" t="str">
        <f t="shared" si="307"/>
        <v/>
      </c>
      <c r="K917" s="148" t="str">
        <f t="shared" si="318"/>
        <v/>
      </c>
      <c r="L917" s="148" t="str">
        <f t="shared" si="319"/>
        <v/>
      </c>
      <c r="M917" s="148" t="str">
        <f t="shared" si="308"/>
        <v/>
      </c>
      <c r="N917" s="148" t="str">
        <f t="shared" si="311"/>
        <v/>
      </c>
      <c r="O917" s="148"/>
      <c r="P917" s="148"/>
      <c r="Q917" s="148">
        <f t="shared" si="320"/>
        <v>0</v>
      </c>
      <c r="R917" s="148" t="str">
        <f t="shared" si="321"/>
        <v/>
      </c>
      <c r="S917" s="137" t="str">
        <f t="shared" si="309"/>
        <v/>
      </c>
      <c r="T917" s="275">
        <f t="shared" si="302"/>
        <v>0</v>
      </c>
      <c r="U917" s="275">
        <f t="shared" si="303"/>
        <v>0</v>
      </c>
      <c r="V917" s="275">
        <f t="shared" si="303"/>
        <v>0</v>
      </c>
      <c r="W917" s="275">
        <f t="shared" si="303"/>
        <v>0</v>
      </c>
      <c r="X917" s="275">
        <f t="shared" si="303"/>
        <v>0</v>
      </c>
      <c r="Y917" s="275">
        <f t="shared" si="303"/>
        <v>0</v>
      </c>
      <c r="Z917" s="275">
        <f t="shared" si="303"/>
        <v>0</v>
      </c>
      <c r="AA917" s="275">
        <f t="shared" si="303"/>
        <v>0</v>
      </c>
      <c r="AB917" s="275">
        <f t="shared" si="303"/>
        <v>0</v>
      </c>
      <c r="AC917" s="275">
        <f t="shared" si="303"/>
        <v>0</v>
      </c>
      <c r="AD917" s="275">
        <f t="shared" si="303"/>
        <v>0</v>
      </c>
      <c r="AE917" s="276">
        <f t="shared" si="312"/>
        <v>0</v>
      </c>
    </row>
    <row r="918" spans="1:31">
      <c r="A918" s="133" t="str">
        <f t="shared" si="313"/>
        <v/>
      </c>
      <c r="B918" s="134" t="str">
        <f t="shared" si="314"/>
        <v/>
      </c>
      <c r="C918" s="134" t="str">
        <f t="shared" si="315"/>
        <v/>
      </c>
      <c r="D918" s="135" t="str">
        <f t="shared" si="316"/>
        <v/>
      </c>
      <c r="E918" s="150" t="str">
        <f t="shared" si="304"/>
        <v/>
      </c>
      <c r="F918" s="150" t="str">
        <f t="shared" si="305"/>
        <v/>
      </c>
      <c r="G918" s="136" t="str">
        <f t="shared" si="306"/>
        <v/>
      </c>
      <c r="H918" s="148" t="str">
        <f t="shared" si="310"/>
        <v/>
      </c>
      <c r="I918" s="148" t="str">
        <f t="shared" si="317"/>
        <v/>
      </c>
      <c r="J918" s="148" t="str">
        <f t="shared" si="307"/>
        <v/>
      </c>
      <c r="K918" s="148" t="str">
        <f t="shared" si="318"/>
        <v/>
      </c>
      <c r="L918" s="148" t="str">
        <f t="shared" si="319"/>
        <v/>
      </c>
      <c r="M918" s="148" t="str">
        <f t="shared" si="308"/>
        <v/>
      </c>
      <c r="N918" s="148" t="str">
        <f t="shared" si="311"/>
        <v/>
      </c>
      <c r="O918" s="148"/>
      <c r="P918" s="148"/>
      <c r="Q918" s="148">
        <f t="shared" si="320"/>
        <v>0</v>
      </c>
      <c r="R918" s="148" t="str">
        <f t="shared" si="321"/>
        <v/>
      </c>
      <c r="S918" s="137" t="str">
        <f t="shared" si="309"/>
        <v/>
      </c>
      <c r="T918" s="275">
        <f t="shared" si="302"/>
        <v>0</v>
      </c>
      <c r="U918" s="275">
        <f t="shared" si="303"/>
        <v>0</v>
      </c>
      <c r="V918" s="275">
        <f t="shared" si="303"/>
        <v>0</v>
      </c>
      <c r="W918" s="275">
        <f t="shared" si="303"/>
        <v>0</v>
      </c>
      <c r="X918" s="275">
        <f t="shared" si="303"/>
        <v>0</v>
      </c>
      <c r="Y918" s="275">
        <f t="shared" si="303"/>
        <v>0</v>
      </c>
      <c r="Z918" s="275">
        <f t="shared" si="303"/>
        <v>0</v>
      </c>
      <c r="AA918" s="275">
        <f t="shared" si="303"/>
        <v>0</v>
      </c>
      <c r="AB918" s="275">
        <f t="shared" si="303"/>
        <v>0</v>
      </c>
      <c r="AC918" s="275">
        <f t="shared" si="303"/>
        <v>0</v>
      </c>
      <c r="AD918" s="275">
        <f t="shared" si="303"/>
        <v>0</v>
      </c>
      <c r="AE918" s="276">
        <f t="shared" si="312"/>
        <v>0</v>
      </c>
    </row>
    <row r="919" spans="1:31">
      <c r="A919" s="133" t="str">
        <f t="shared" si="313"/>
        <v/>
      </c>
      <c r="B919" s="134" t="str">
        <f t="shared" si="314"/>
        <v/>
      </c>
      <c r="C919" s="134" t="str">
        <f t="shared" si="315"/>
        <v/>
      </c>
      <c r="D919" s="135" t="str">
        <f t="shared" si="316"/>
        <v/>
      </c>
      <c r="E919" s="150" t="str">
        <f t="shared" si="304"/>
        <v/>
      </c>
      <c r="F919" s="150" t="str">
        <f t="shared" si="305"/>
        <v/>
      </c>
      <c r="G919" s="136" t="str">
        <f t="shared" si="306"/>
        <v/>
      </c>
      <c r="H919" s="148" t="str">
        <f t="shared" si="310"/>
        <v/>
      </c>
      <c r="I919" s="148" t="str">
        <f t="shared" si="317"/>
        <v/>
      </c>
      <c r="J919" s="148" t="str">
        <f t="shared" si="307"/>
        <v/>
      </c>
      <c r="K919" s="148" t="str">
        <f t="shared" si="318"/>
        <v/>
      </c>
      <c r="L919" s="148" t="str">
        <f t="shared" si="319"/>
        <v/>
      </c>
      <c r="M919" s="148" t="str">
        <f t="shared" si="308"/>
        <v/>
      </c>
      <c r="N919" s="148" t="str">
        <f t="shared" si="311"/>
        <v/>
      </c>
      <c r="O919" s="148"/>
      <c r="P919" s="148"/>
      <c r="Q919" s="148">
        <f t="shared" si="320"/>
        <v>0</v>
      </c>
      <c r="R919" s="148" t="str">
        <f t="shared" si="321"/>
        <v/>
      </c>
      <c r="S919" s="137" t="str">
        <f t="shared" si="309"/>
        <v/>
      </c>
      <c r="T919" s="275">
        <f t="shared" si="302"/>
        <v>0</v>
      </c>
      <c r="U919" s="275">
        <f t="shared" si="303"/>
        <v>0</v>
      </c>
      <c r="V919" s="275">
        <f t="shared" si="303"/>
        <v>0</v>
      </c>
      <c r="W919" s="275">
        <f t="shared" si="303"/>
        <v>0</v>
      </c>
      <c r="X919" s="275">
        <f t="shared" si="303"/>
        <v>0</v>
      </c>
      <c r="Y919" s="275">
        <f t="shared" si="303"/>
        <v>0</v>
      </c>
      <c r="Z919" s="275">
        <f t="shared" si="303"/>
        <v>0</v>
      </c>
      <c r="AA919" s="275">
        <f t="shared" si="303"/>
        <v>0</v>
      </c>
      <c r="AB919" s="275">
        <f t="shared" si="303"/>
        <v>0</v>
      </c>
      <c r="AC919" s="275">
        <f t="shared" si="303"/>
        <v>0</v>
      </c>
      <c r="AD919" s="275">
        <f t="shared" si="303"/>
        <v>0</v>
      </c>
      <c r="AE919" s="276">
        <f t="shared" si="312"/>
        <v>0</v>
      </c>
    </row>
    <row r="920" spans="1:31">
      <c r="A920" s="133" t="str">
        <f t="shared" si="313"/>
        <v/>
      </c>
      <c r="B920" s="134" t="str">
        <f t="shared" si="314"/>
        <v/>
      </c>
      <c r="C920" s="134" t="str">
        <f t="shared" si="315"/>
        <v/>
      </c>
      <c r="D920" s="135" t="str">
        <f t="shared" si="316"/>
        <v/>
      </c>
      <c r="E920" s="150" t="str">
        <f t="shared" si="304"/>
        <v/>
      </c>
      <c r="F920" s="150" t="str">
        <f t="shared" si="305"/>
        <v/>
      </c>
      <c r="G920" s="136" t="str">
        <f t="shared" si="306"/>
        <v/>
      </c>
      <c r="H920" s="148" t="str">
        <f t="shared" si="310"/>
        <v/>
      </c>
      <c r="I920" s="148" t="str">
        <f t="shared" si="317"/>
        <v/>
      </c>
      <c r="J920" s="148" t="str">
        <f t="shared" si="307"/>
        <v/>
      </c>
      <c r="K920" s="148" t="str">
        <f t="shared" si="318"/>
        <v/>
      </c>
      <c r="L920" s="148" t="str">
        <f t="shared" si="319"/>
        <v/>
      </c>
      <c r="M920" s="148" t="str">
        <f t="shared" si="308"/>
        <v/>
      </c>
      <c r="N920" s="148" t="str">
        <f t="shared" si="311"/>
        <v/>
      </c>
      <c r="O920" s="148"/>
      <c r="P920" s="148"/>
      <c r="Q920" s="148">
        <f t="shared" si="320"/>
        <v>0</v>
      </c>
      <c r="R920" s="148" t="str">
        <f t="shared" si="321"/>
        <v/>
      </c>
      <c r="S920" s="137" t="str">
        <f t="shared" si="309"/>
        <v/>
      </c>
      <c r="T920" s="275">
        <f t="shared" si="302"/>
        <v>0</v>
      </c>
      <c r="U920" s="275">
        <f t="shared" si="303"/>
        <v>0</v>
      </c>
      <c r="V920" s="275">
        <f t="shared" si="303"/>
        <v>0</v>
      </c>
      <c r="W920" s="275">
        <f t="shared" si="303"/>
        <v>0</v>
      </c>
      <c r="X920" s="275">
        <f t="shared" si="303"/>
        <v>0</v>
      </c>
      <c r="Y920" s="275">
        <f t="shared" si="303"/>
        <v>0</v>
      </c>
      <c r="Z920" s="275">
        <f t="shared" si="303"/>
        <v>0</v>
      </c>
      <c r="AA920" s="275">
        <f t="shared" si="303"/>
        <v>0</v>
      </c>
      <c r="AB920" s="275">
        <f t="shared" si="303"/>
        <v>0</v>
      </c>
      <c r="AC920" s="275">
        <f t="shared" si="303"/>
        <v>0</v>
      </c>
      <c r="AD920" s="275">
        <f t="shared" si="303"/>
        <v>0</v>
      </c>
      <c r="AE920" s="276">
        <f t="shared" si="312"/>
        <v>0</v>
      </c>
    </row>
    <row r="921" spans="1:31">
      <c r="A921" s="133" t="str">
        <f t="shared" si="313"/>
        <v/>
      </c>
      <c r="B921" s="134" t="str">
        <f t="shared" si="314"/>
        <v/>
      </c>
      <c r="C921" s="134" t="str">
        <f t="shared" si="315"/>
        <v/>
      </c>
      <c r="D921" s="135" t="str">
        <f t="shared" si="316"/>
        <v/>
      </c>
      <c r="E921" s="150" t="str">
        <f t="shared" si="304"/>
        <v/>
      </c>
      <c r="F921" s="150" t="str">
        <f t="shared" si="305"/>
        <v/>
      </c>
      <c r="G921" s="136" t="str">
        <f t="shared" si="306"/>
        <v/>
      </c>
      <c r="H921" s="148" t="str">
        <f t="shared" si="310"/>
        <v/>
      </c>
      <c r="I921" s="148" t="str">
        <f t="shared" si="317"/>
        <v/>
      </c>
      <c r="J921" s="148" t="str">
        <f t="shared" si="307"/>
        <v/>
      </c>
      <c r="K921" s="148" t="str">
        <f t="shared" si="318"/>
        <v/>
      </c>
      <c r="L921" s="148" t="str">
        <f t="shared" si="319"/>
        <v/>
      </c>
      <c r="M921" s="148" t="str">
        <f t="shared" si="308"/>
        <v/>
      </c>
      <c r="N921" s="148" t="str">
        <f t="shared" si="311"/>
        <v/>
      </c>
      <c r="O921" s="148"/>
      <c r="P921" s="148"/>
      <c r="Q921" s="148">
        <f t="shared" si="320"/>
        <v>0</v>
      </c>
      <c r="R921" s="148" t="str">
        <f t="shared" si="321"/>
        <v/>
      </c>
      <c r="S921" s="137" t="str">
        <f t="shared" si="309"/>
        <v/>
      </c>
      <c r="T921" s="275">
        <f t="shared" si="302"/>
        <v>0</v>
      </c>
      <c r="U921" s="275">
        <f t="shared" si="303"/>
        <v>0</v>
      </c>
      <c r="V921" s="275">
        <f t="shared" si="303"/>
        <v>0</v>
      </c>
      <c r="W921" s="275">
        <f t="shared" si="303"/>
        <v>0</v>
      </c>
      <c r="X921" s="275">
        <f t="shared" si="303"/>
        <v>0</v>
      </c>
      <c r="Y921" s="275">
        <f t="shared" si="303"/>
        <v>0</v>
      </c>
      <c r="Z921" s="275">
        <f t="shared" si="303"/>
        <v>0</v>
      </c>
      <c r="AA921" s="275">
        <f t="shared" si="303"/>
        <v>0</v>
      </c>
      <c r="AB921" s="275">
        <f t="shared" si="303"/>
        <v>0</v>
      </c>
      <c r="AC921" s="275">
        <f t="shared" si="303"/>
        <v>0</v>
      </c>
      <c r="AD921" s="275">
        <f t="shared" si="303"/>
        <v>0</v>
      </c>
      <c r="AE921" s="276">
        <f t="shared" si="312"/>
        <v>0</v>
      </c>
    </row>
    <row r="922" spans="1:31">
      <c r="A922" s="133" t="str">
        <f t="shared" si="313"/>
        <v/>
      </c>
      <c r="B922" s="134" t="str">
        <f t="shared" si="314"/>
        <v/>
      </c>
      <c r="C922" s="134" t="str">
        <f t="shared" si="315"/>
        <v/>
      </c>
      <c r="D922" s="135" t="str">
        <f t="shared" si="316"/>
        <v/>
      </c>
      <c r="E922" s="150" t="str">
        <f t="shared" si="304"/>
        <v/>
      </c>
      <c r="F922" s="150" t="str">
        <f t="shared" si="305"/>
        <v/>
      </c>
      <c r="G922" s="136" t="str">
        <f t="shared" si="306"/>
        <v/>
      </c>
      <c r="H922" s="148" t="str">
        <f t="shared" si="310"/>
        <v/>
      </c>
      <c r="I922" s="148" t="str">
        <f t="shared" si="317"/>
        <v/>
      </c>
      <c r="J922" s="148" t="str">
        <f t="shared" si="307"/>
        <v/>
      </c>
      <c r="K922" s="148" t="str">
        <f t="shared" si="318"/>
        <v/>
      </c>
      <c r="L922" s="148" t="str">
        <f t="shared" si="319"/>
        <v/>
      </c>
      <c r="M922" s="148" t="str">
        <f t="shared" si="308"/>
        <v/>
      </c>
      <c r="N922" s="148" t="str">
        <f t="shared" si="311"/>
        <v/>
      </c>
      <c r="O922" s="148"/>
      <c r="P922" s="148"/>
      <c r="Q922" s="148">
        <f t="shared" si="320"/>
        <v>0</v>
      </c>
      <c r="R922" s="148" t="str">
        <f t="shared" si="321"/>
        <v/>
      </c>
      <c r="S922" s="137" t="str">
        <f t="shared" si="309"/>
        <v/>
      </c>
      <c r="T922" s="275">
        <f t="shared" si="302"/>
        <v>0</v>
      </c>
      <c r="U922" s="275">
        <f t="shared" si="303"/>
        <v>0</v>
      </c>
      <c r="V922" s="275">
        <f t="shared" si="303"/>
        <v>0</v>
      </c>
      <c r="W922" s="275">
        <f t="shared" si="303"/>
        <v>0</v>
      </c>
      <c r="X922" s="275">
        <f t="shared" si="303"/>
        <v>0</v>
      </c>
      <c r="Y922" s="275">
        <f t="shared" si="303"/>
        <v>0</v>
      </c>
      <c r="Z922" s="275">
        <f t="shared" si="303"/>
        <v>0</v>
      </c>
      <c r="AA922" s="275">
        <f t="shared" si="303"/>
        <v>0</v>
      </c>
      <c r="AB922" s="275">
        <f t="shared" si="303"/>
        <v>0</v>
      </c>
      <c r="AC922" s="275">
        <f t="shared" si="303"/>
        <v>0</v>
      </c>
      <c r="AD922" s="275">
        <f t="shared" si="303"/>
        <v>0</v>
      </c>
      <c r="AE922" s="276">
        <f t="shared" si="312"/>
        <v>0</v>
      </c>
    </row>
    <row r="923" spans="1:31">
      <c r="A923" s="133" t="str">
        <f t="shared" si="313"/>
        <v/>
      </c>
      <c r="B923" s="134" t="str">
        <f t="shared" si="314"/>
        <v/>
      </c>
      <c r="C923" s="134" t="str">
        <f t="shared" si="315"/>
        <v/>
      </c>
      <c r="D923" s="135" t="str">
        <f t="shared" si="316"/>
        <v/>
      </c>
      <c r="E923" s="150" t="str">
        <f t="shared" si="304"/>
        <v/>
      </c>
      <c r="F923" s="150" t="str">
        <f t="shared" si="305"/>
        <v/>
      </c>
      <c r="G923" s="136" t="str">
        <f t="shared" si="306"/>
        <v/>
      </c>
      <c r="H923" s="148" t="str">
        <f t="shared" si="310"/>
        <v/>
      </c>
      <c r="I923" s="148" t="str">
        <f t="shared" si="317"/>
        <v/>
      </c>
      <c r="J923" s="148" t="str">
        <f t="shared" si="307"/>
        <v/>
      </c>
      <c r="K923" s="148" t="str">
        <f t="shared" si="318"/>
        <v/>
      </c>
      <c r="L923" s="148" t="str">
        <f t="shared" si="319"/>
        <v/>
      </c>
      <c r="M923" s="148" t="str">
        <f t="shared" si="308"/>
        <v/>
      </c>
      <c r="N923" s="148" t="str">
        <f t="shared" si="311"/>
        <v/>
      </c>
      <c r="O923" s="148"/>
      <c r="P923" s="148"/>
      <c r="Q923" s="148">
        <f t="shared" si="320"/>
        <v>0</v>
      </c>
      <c r="R923" s="148" t="str">
        <f t="shared" si="321"/>
        <v/>
      </c>
      <c r="S923" s="137" t="str">
        <f t="shared" si="309"/>
        <v/>
      </c>
      <c r="T923" s="275">
        <f t="shared" si="302"/>
        <v>0</v>
      </c>
      <c r="U923" s="275">
        <f t="shared" si="303"/>
        <v>0</v>
      </c>
      <c r="V923" s="275">
        <f t="shared" si="303"/>
        <v>0</v>
      </c>
      <c r="W923" s="275">
        <f t="shared" si="303"/>
        <v>0</v>
      </c>
      <c r="X923" s="275">
        <f t="shared" si="303"/>
        <v>0</v>
      </c>
      <c r="Y923" s="275">
        <f t="shared" si="303"/>
        <v>0</v>
      </c>
      <c r="Z923" s="275">
        <f t="shared" si="303"/>
        <v>0</v>
      </c>
      <c r="AA923" s="275">
        <f t="shared" si="303"/>
        <v>0</v>
      </c>
      <c r="AB923" s="275">
        <f t="shared" si="303"/>
        <v>0</v>
      </c>
      <c r="AC923" s="275">
        <f t="shared" si="303"/>
        <v>0</v>
      </c>
      <c r="AD923" s="275">
        <f t="shared" si="303"/>
        <v>0</v>
      </c>
      <c r="AE923" s="276">
        <f t="shared" si="312"/>
        <v>0</v>
      </c>
    </row>
    <row r="924" spans="1:31">
      <c r="A924" s="133" t="str">
        <f t="shared" si="313"/>
        <v/>
      </c>
      <c r="B924" s="134" t="str">
        <f t="shared" si="314"/>
        <v/>
      </c>
      <c r="C924" s="134" t="str">
        <f t="shared" si="315"/>
        <v/>
      </c>
      <c r="D924" s="135" t="str">
        <f t="shared" si="316"/>
        <v/>
      </c>
      <c r="E924" s="150" t="str">
        <f t="shared" si="304"/>
        <v/>
      </c>
      <c r="F924" s="150" t="str">
        <f t="shared" si="305"/>
        <v/>
      </c>
      <c r="G924" s="136" t="str">
        <f t="shared" si="306"/>
        <v/>
      </c>
      <c r="H924" s="148" t="str">
        <f t="shared" si="310"/>
        <v/>
      </c>
      <c r="I924" s="148" t="str">
        <f t="shared" si="317"/>
        <v/>
      </c>
      <c r="J924" s="148" t="str">
        <f t="shared" si="307"/>
        <v/>
      </c>
      <c r="K924" s="148" t="str">
        <f t="shared" si="318"/>
        <v/>
      </c>
      <c r="L924" s="148" t="str">
        <f t="shared" si="319"/>
        <v/>
      </c>
      <c r="M924" s="148" t="str">
        <f t="shared" si="308"/>
        <v/>
      </c>
      <c r="N924" s="148" t="str">
        <f t="shared" si="311"/>
        <v/>
      </c>
      <c r="O924" s="148"/>
      <c r="P924" s="148"/>
      <c r="Q924" s="148">
        <f t="shared" si="320"/>
        <v>0</v>
      </c>
      <c r="R924" s="148" t="str">
        <f t="shared" si="321"/>
        <v/>
      </c>
      <c r="S924" s="137" t="str">
        <f t="shared" si="309"/>
        <v/>
      </c>
      <c r="T924" s="275">
        <f t="shared" si="302"/>
        <v>0</v>
      </c>
      <c r="U924" s="275">
        <f t="shared" si="303"/>
        <v>0</v>
      </c>
      <c r="V924" s="275">
        <f t="shared" si="303"/>
        <v>0</v>
      </c>
      <c r="W924" s="275">
        <f t="shared" si="303"/>
        <v>0</v>
      </c>
      <c r="X924" s="275">
        <f t="shared" si="303"/>
        <v>0</v>
      </c>
      <c r="Y924" s="275">
        <f t="shared" si="303"/>
        <v>0</v>
      </c>
      <c r="Z924" s="275">
        <f t="shared" si="303"/>
        <v>0</v>
      </c>
      <c r="AA924" s="275">
        <f t="shared" si="303"/>
        <v>0</v>
      </c>
      <c r="AB924" s="275">
        <f t="shared" si="303"/>
        <v>0</v>
      </c>
      <c r="AC924" s="275">
        <f t="shared" si="303"/>
        <v>0</v>
      </c>
      <c r="AD924" s="275">
        <f t="shared" si="303"/>
        <v>0</v>
      </c>
      <c r="AE924" s="276">
        <f t="shared" si="312"/>
        <v>0</v>
      </c>
    </row>
    <row r="925" spans="1:31">
      <c r="A925" s="133" t="str">
        <f t="shared" si="313"/>
        <v/>
      </c>
      <c r="B925" s="134" t="str">
        <f t="shared" si="314"/>
        <v/>
      </c>
      <c r="C925" s="134" t="str">
        <f t="shared" si="315"/>
        <v/>
      </c>
      <c r="D925" s="135" t="str">
        <f t="shared" si="316"/>
        <v/>
      </c>
      <c r="E925" s="150" t="str">
        <f t="shared" si="304"/>
        <v/>
      </c>
      <c r="F925" s="150" t="str">
        <f t="shared" si="305"/>
        <v/>
      </c>
      <c r="G925" s="136" t="str">
        <f t="shared" si="306"/>
        <v/>
      </c>
      <c r="H925" s="148" t="str">
        <f t="shared" si="310"/>
        <v/>
      </c>
      <c r="I925" s="148" t="str">
        <f t="shared" si="317"/>
        <v/>
      </c>
      <c r="J925" s="148" t="str">
        <f t="shared" si="307"/>
        <v/>
      </c>
      <c r="K925" s="148" t="str">
        <f t="shared" si="318"/>
        <v/>
      </c>
      <c r="L925" s="148" t="str">
        <f t="shared" si="319"/>
        <v/>
      </c>
      <c r="M925" s="148" t="str">
        <f t="shared" si="308"/>
        <v/>
      </c>
      <c r="N925" s="148" t="str">
        <f t="shared" si="311"/>
        <v/>
      </c>
      <c r="O925" s="148"/>
      <c r="P925" s="148"/>
      <c r="Q925" s="148">
        <f t="shared" si="320"/>
        <v>0</v>
      </c>
      <c r="R925" s="148" t="str">
        <f t="shared" si="321"/>
        <v/>
      </c>
      <c r="S925" s="137" t="str">
        <f t="shared" si="309"/>
        <v/>
      </c>
      <c r="T925" s="275">
        <f t="shared" si="302"/>
        <v>0</v>
      </c>
      <c r="U925" s="275">
        <f t="shared" si="303"/>
        <v>0</v>
      </c>
      <c r="V925" s="275">
        <f t="shared" si="303"/>
        <v>0</v>
      </c>
      <c r="W925" s="275">
        <f t="shared" si="303"/>
        <v>0</v>
      </c>
      <c r="X925" s="275">
        <f t="shared" si="303"/>
        <v>0</v>
      </c>
      <c r="Y925" s="275">
        <f t="shared" si="303"/>
        <v>0</v>
      </c>
      <c r="Z925" s="275">
        <f t="shared" si="303"/>
        <v>0</v>
      </c>
      <c r="AA925" s="275">
        <f t="shared" si="303"/>
        <v>0</v>
      </c>
      <c r="AB925" s="275">
        <f t="shared" si="303"/>
        <v>0</v>
      </c>
      <c r="AC925" s="275">
        <f t="shared" si="303"/>
        <v>0</v>
      </c>
      <c r="AD925" s="275">
        <f t="shared" si="303"/>
        <v>0</v>
      </c>
      <c r="AE925" s="276">
        <f t="shared" si="312"/>
        <v>0</v>
      </c>
    </row>
    <row r="926" spans="1:31">
      <c r="A926" s="133" t="str">
        <f t="shared" si="313"/>
        <v/>
      </c>
      <c r="B926" s="134" t="str">
        <f t="shared" si="314"/>
        <v/>
      </c>
      <c r="C926" s="134" t="str">
        <f t="shared" si="315"/>
        <v/>
      </c>
      <c r="D926" s="135" t="str">
        <f t="shared" si="316"/>
        <v/>
      </c>
      <c r="E926" s="150" t="str">
        <f t="shared" si="304"/>
        <v/>
      </c>
      <c r="F926" s="150" t="str">
        <f t="shared" si="305"/>
        <v/>
      </c>
      <c r="G926" s="136" t="str">
        <f t="shared" si="306"/>
        <v/>
      </c>
      <c r="H926" s="148" t="str">
        <f t="shared" si="310"/>
        <v/>
      </c>
      <c r="I926" s="148" t="str">
        <f t="shared" si="317"/>
        <v/>
      </c>
      <c r="J926" s="148" t="str">
        <f t="shared" si="307"/>
        <v/>
      </c>
      <c r="K926" s="148" t="str">
        <f t="shared" si="318"/>
        <v/>
      </c>
      <c r="L926" s="148" t="str">
        <f t="shared" si="319"/>
        <v/>
      </c>
      <c r="M926" s="148" t="str">
        <f t="shared" si="308"/>
        <v/>
      </c>
      <c r="N926" s="148" t="str">
        <f t="shared" si="311"/>
        <v/>
      </c>
      <c r="O926" s="148"/>
      <c r="P926" s="148"/>
      <c r="Q926" s="148">
        <f t="shared" si="320"/>
        <v>0</v>
      </c>
      <c r="R926" s="148" t="str">
        <f t="shared" si="321"/>
        <v/>
      </c>
      <c r="S926" s="137" t="str">
        <f t="shared" si="309"/>
        <v/>
      </c>
      <c r="T926" s="275">
        <f t="shared" si="302"/>
        <v>0</v>
      </c>
      <c r="U926" s="275">
        <f t="shared" si="303"/>
        <v>0</v>
      </c>
      <c r="V926" s="275">
        <f t="shared" si="303"/>
        <v>0</v>
      </c>
      <c r="W926" s="275">
        <f t="shared" si="303"/>
        <v>0</v>
      </c>
      <c r="X926" s="275">
        <f t="shared" si="303"/>
        <v>0</v>
      </c>
      <c r="Y926" s="275">
        <f t="shared" si="303"/>
        <v>0</v>
      </c>
      <c r="Z926" s="275">
        <f t="shared" si="303"/>
        <v>0</v>
      </c>
      <c r="AA926" s="275">
        <f t="shared" si="303"/>
        <v>0</v>
      </c>
      <c r="AB926" s="275">
        <f t="shared" si="303"/>
        <v>0</v>
      </c>
      <c r="AC926" s="275">
        <f t="shared" si="303"/>
        <v>0</v>
      </c>
      <c r="AD926" s="275">
        <f t="shared" si="303"/>
        <v>0</v>
      </c>
      <c r="AE926" s="276">
        <f t="shared" si="312"/>
        <v>0</v>
      </c>
    </row>
    <row r="927" spans="1:31">
      <c r="A927" s="133" t="str">
        <f t="shared" si="313"/>
        <v/>
      </c>
      <c r="B927" s="134" t="str">
        <f t="shared" si="314"/>
        <v/>
      </c>
      <c r="C927" s="134" t="str">
        <f t="shared" si="315"/>
        <v/>
      </c>
      <c r="D927" s="135" t="str">
        <f t="shared" si="316"/>
        <v/>
      </c>
      <c r="E927" s="150" t="str">
        <f t="shared" si="304"/>
        <v/>
      </c>
      <c r="F927" s="150" t="str">
        <f t="shared" si="305"/>
        <v/>
      </c>
      <c r="G927" s="136" t="str">
        <f t="shared" si="306"/>
        <v/>
      </c>
      <c r="H927" s="148" t="str">
        <f t="shared" si="310"/>
        <v/>
      </c>
      <c r="I927" s="148" t="str">
        <f t="shared" si="317"/>
        <v/>
      </c>
      <c r="J927" s="148" t="str">
        <f t="shared" si="307"/>
        <v/>
      </c>
      <c r="K927" s="148" t="str">
        <f t="shared" si="318"/>
        <v/>
      </c>
      <c r="L927" s="148" t="str">
        <f t="shared" si="319"/>
        <v/>
      </c>
      <c r="M927" s="148" t="str">
        <f t="shared" si="308"/>
        <v/>
      </c>
      <c r="N927" s="148" t="str">
        <f t="shared" si="311"/>
        <v/>
      </c>
      <c r="O927" s="148"/>
      <c r="P927" s="148"/>
      <c r="Q927" s="148">
        <f t="shared" si="320"/>
        <v>0</v>
      </c>
      <c r="R927" s="148" t="str">
        <f t="shared" si="321"/>
        <v/>
      </c>
      <c r="S927" s="137" t="str">
        <f t="shared" si="309"/>
        <v/>
      </c>
      <c r="T927" s="275">
        <f t="shared" si="302"/>
        <v>0</v>
      </c>
      <c r="U927" s="275">
        <f t="shared" si="303"/>
        <v>0</v>
      </c>
      <c r="V927" s="275">
        <f t="shared" si="303"/>
        <v>0</v>
      </c>
      <c r="W927" s="275">
        <f t="shared" si="303"/>
        <v>0</v>
      </c>
      <c r="X927" s="275">
        <f t="shared" si="303"/>
        <v>0</v>
      </c>
      <c r="Y927" s="275">
        <f t="shared" si="303"/>
        <v>0</v>
      </c>
      <c r="Z927" s="275">
        <f t="shared" si="303"/>
        <v>0</v>
      </c>
      <c r="AA927" s="275">
        <f t="shared" si="303"/>
        <v>0</v>
      </c>
      <c r="AB927" s="275">
        <f t="shared" si="303"/>
        <v>0</v>
      </c>
      <c r="AC927" s="275">
        <f t="shared" si="303"/>
        <v>0</v>
      </c>
      <c r="AD927" s="275">
        <f t="shared" si="303"/>
        <v>0</v>
      </c>
      <c r="AE927" s="276">
        <f t="shared" si="312"/>
        <v>0</v>
      </c>
    </row>
    <row r="928" spans="1:31">
      <c r="A928" s="133" t="str">
        <f t="shared" si="313"/>
        <v/>
      </c>
      <c r="B928" s="134" t="str">
        <f t="shared" si="314"/>
        <v/>
      </c>
      <c r="C928" s="134" t="str">
        <f t="shared" si="315"/>
        <v/>
      </c>
      <c r="D928" s="135" t="str">
        <f t="shared" si="316"/>
        <v/>
      </c>
      <c r="E928" s="150" t="str">
        <f t="shared" si="304"/>
        <v/>
      </c>
      <c r="F928" s="150" t="str">
        <f t="shared" si="305"/>
        <v/>
      </c>
      <c r="G928" s="136" t="str">
        <f t="shared" si="306"/>
        <v/>
      </c>
      <c r="H928" s="148" t="str">
        <f t="shared" si="310"/>
        <v/>
      </c>
      <c r="I928" s="148" t="str">
        <f t="shared" si="317"/>
        <v/>
      </c>
      <c r="J928" s="148" t="str">
        <f t="shared" si="307"/>
        <v/>
      </c>
      <c r="K928" s="148" t="str">
        <f t="shared" si="318"/>
        <v/>
      </c>
      <c r="L928" s="148" t="str">
        <f t="shared" si="319"/>
        <v/>
      </c>
      <c r="M928" s="148" t="str">
        <f t="shared" si="308"/>
        <v/>
      </c>
      <c r="N928" s="148" t="str">
        <f t="shared" si="311"/>
        <v/>
      </c>
      <c r="O928" s="148"/>
      <c r="P928" s="148"/>
      <c r="Q928" s="148">
        <f t="shared" si="320"/>
        <v>0</v>
      </c>
      <c r="R928" s="148" t="str">
        <f t="shared" si="321"/>
        <v/>
      </c>
      <c r="S928" s="137" t="str">
        <f t="shared" si="309"/>
        <v/>
      </c>
      <c r="T928" s="275">
        <f t="shared" si="302"/>
        <v>0</v>
      </c>
      <c r="U928" s="275">
        <f t="shared" si="303"/>
        <v>0</v>
      </c>
      <c r="V928" s="275">
        <f t="shared" si="303"/>
        <v>0</v>
      </c>
      <c r="W928" s="275">
        <f t="shared" si="303"/>
        <v>0</v>
      </c>
      <c r="X928" s="275">
        <f t="shared" si="303"/>
        <v>0</v>
      </c>
      <c r="Y928" s="275">
        <f t="shared" si="303"/>
        <v>0</v>
      </c>
      <c r="Z928" s="275">
        <f t="shared" si="303"/>
        <v>0</v>
      </c>
      <c r="AA928" s="275">
        <f t="shared" si="303"/>
        <v>0</v>
      </c>
      <c r="AB928" s="275">
        <f t="shared" si="303"/>
        <v>0</v>
      </c>
      <c r="AC928" s="275">
        <f t="shared" si="303"/>
        <v>0</v>
      </c>
      <c r="AD928" s="275">
        <f t="shared" si="303"/>
        <v>0</v>
      </c>
      <c r="AE928" s="276">
        <f t="shared" si="312"/>
        <v>0</v>
      </c>
    </row>
    <row r="929" spans="1:31">
      <c r="A929" s="133" t="str">
        <f t="shared" si="313"/>
        <v/>
      </c>
      <c r="B929" s="134" t="str">
        <f t="shared" si="314"/>
        <v/>
      </c>
      <c r="C929" s="134" t="str">
        <f t="shared" si="315"/>
        <v/>
      </c>
      <c r="D929" s="135" t="str">
        <f t="shared" si="316"/>
        <v/>
      </c>
      <c r="E929" s="150" t="str">
        <f t="shared" si="304"/>
        <v/>
      </c>
      <c r="F929" s="150" t="str">
        <f t="shared" si="305"/>
        <v/>
      </c>
      <c r="G929" s="136" t="str">
        <f t="shared" si="306"/>
        <v/>
      </c>
      <c r="H929" s="148" t="str">
        <f t="shared" si="310"/>
        <v/>
      </c>
      <c r="I929" s="148" t="str">
        <f t="shared" si="317"/>
        <v/>
      </c>
      <c r="J929" s="148" t="str">
        <f t="shared" si="307"/>
        <v/>
      </c>
      <c r="K929" s="148" t="str">
        <f t="shared" si="318"/>
        <v/>
      </c>
      <c r="L929" s="148" t="str">
        <f t="shared" si="319"/>
        <v/>
      </c>
      <c r="M929" s="148" t="str">
        <f t="shared" si="308"/>
        <v/>
      </c>
      <c r="N929" s="148" t="str">
        <f t="shared" si="311"/>
        <v/>
      </c>
      <c r="O929" s="148"/>
      <c r="P929" s="148"/>
      <c r="Q929" s="148">
        <f t="shared" si="320"/>
        <v>0</v>
      </c>
      <c r="R929" s="148" t="str">
        <f t="shared" si="321"/>
        <v/>
      </c>
      <c r="S929" s="137" t="str">
        <f t="shared" si="309"/>
        <v/>
      </c>
      <c r="T929" s="275">
        <f t="shared" si="302"/>
        <v>0</v>
      </c>
      <c r="U929" s="275">
        <f t="shared" si="303"/>
        <v>0</v>
      </c>
      <c r="V929" s="275">
        <f t="shared" si="303"/>
        <v>0</v>
      </c>
      <c r="W929" s="275">
        <f t="shared" si="303"/>
        <v>0</v>
      </c>
      <c r="X929" s="275">
        <f t="shared" si="303"/>
        <v>0</v>
      </c>
      <c r="Y929" s="275">
        <f t="shared" si="303"/>
        <v>0</v>
      </c>
      <c r="Z929" s="275">
        <f t="shared" si="303"/>
        <v>0</v>
      </c>
      <c r="AA929" s="275">
        <f t="shared" si="303"/>
        <v>0</v>
      </c>
      <c r="AB929" s="275">
        <f t="shared" si="303"/>
        <v>0</v>
      </c>
      <c r="AC929" s="275">
        <f t="shared" si="303"/>
        <v>0</v>
      </c>
      <c r="AD929" s="275">
        <f t="shared" si="303"/>
        <v>0</v>
      </c>
      <c r="AE929" s="276">
        <f t="shared" si="312"/>
        <v>0</v>
      </c>
    </row>
    <row r="930" spans="1:31">
      <c r="A930" s="133" t="str">
        <f t="shared" si="313"/>
        <v/>
      </c>
      <c r="B930" s="134" t="str">
        <f t="shared" si="314"/>
        <v/>
      </c>
      <c r="C930" s="134" t="str">
        <f t="shared" si="315"/>
        <v/>
      </c>
      <c r="D930" s="135" t="str">
        <f t="shared" si="316"/>
        <v/>
      </c>
      <c r="E930" s="150" t="str">
        <f t="shared" si="304"/>
        <v/>
      </c>
      <c r="F930" s="150" t="str">
        <f t="shared" si="305"/>
        <v/>
      </c>
      <c r="G930" s="136" t="str">
        <f t="shared" si="306"/>
        <v/>
      </c>
      <c r="H930" s="148" t="str">
        <f t="shared" si="310"/>
        <v/>
      </c>
      <c r="I930" s="148" t="str">
        <f t="shared" si="317"/>
        <v/>
      </c>
      <c r="J930" s="148" t="str">
        <f t="shared" si="307"/>
        <v/>
      </c>
      <c r="K930" s="148" t="str">
        <f t="shared" si="318"/>
        <v/>
      </c>
      <c r="L930" s="148" t="str">
        <f t="shared" si="319"/>
        <v/>
      </c>
      <c r="M930" s="148" t="str">
        <f t="shared" si="308"/>
        <v/>
      </c>
      <c r="N930" s="148" t="str">
        <f t="shared" si="311"/>
        <v/>
      </c>
      <c r="O930" s="148"/>
      <c r="P930" s="148"/>
      <c r="Q930" s="148">
        <f t="shared" si="320"/>
        <v>0</v>
      </c>
      <c r="R930" s="148" t="str">
        <f t="shared" si="321"/>
        <v/>
      </c>
      <c r="S930" s="137" t="str">
        <f t="shared" si="309"/>
        <v/>
      </c>
      <c r="T930" s="275">
        <f t="shared" si="302"/>
        <v>0</v>
      </c>
      <c r="U930" s="275">
        <f t="shared" si="303"/>
        <v>0</v>
      </c>
      <c r="V930" s="275">
        <f t="shared" si="303"/>
        <v>0</v>
      </c>
      <c r="W930" s="275">
        <f t="shared" si="303"/>
        <v>0</v>
      </c>
      <c r="X930" s="275">
        <f t="shared" si="303"/>
        <v>0</v>
      </c>
      <c r="Y930" s="275">
        <f t="shared" si="303"/>
        <v>0</v>
      </c>
      <c r="Z930" s="275">
        <f t="shared" si="303"/>
        <v>0</v>
      </c>
      <c r="AA930" s="275">
        <f t="shared" si="303"/>
        <v>0</v>
      </c>
      <c r="AB930" s="275">
        <f t="shared" si="303"/>
        <v>0</v>
      </c>
      <c r="AC930" s="275">
        <f t="shared" si="303"/>
        <v>0</v>
      </c>
      <c r="AD930" s="275">
        <f t="shared" si="303"/>
        <v>0</v>
      </c>
      <c r="AE930" s="276">
        <f t="shared" si="312"/>
        <v>0</v>
      </c>
    </row>
    <row r="931" spans="1:31">
      <c r="A931" s="133" t="str">
        <f t="shared" si="313"/>
        <v/>
      </c>
      <c r="B931" s="134" t="str">
        <f t="shared" si="314"/>
        <v/>
      </c>
      <c r="C931" s="134" t="str">
        <f t="shared" si="315"/>
        <v/>
      </c>
      <c r="D931" s="135" t="str">
        <f t="shared" si="316"/>
        <v/>
      </c>
      <c r="E931" s="150" t="str">
        <f t="shared" si="304"/>
        <v/>
      </c>
      <c r="F931" s="150" t="str">
        <f t="shared" si="305"/>
        <v/>
      </c>
      <c r="G931" s="136" t="str">
        <f t="shared" si="306"/>
        <v/>
      </c>
      <c r="H931" s="148" t="str">
        <f t="shared" si="310"/>
        <v/>
      </c>
      <c r="I931" s="148" t="str">
        <f t="shared" si="317"/>
        <v/>
      </c>
      <c r="J931" s="148" t="str">
        <f t="shared" si="307"/>
        <v/>
      </c>
      <c r="K931" s="148" t="str">
        <f t="shared" si="318"/>
        <v/>
      </c>
      <c r="L931" s="148" t="str">
        <f t="shared" si="319"/>
        <v/>
      </c>
      <c r="M931" s="148" t="str">
        <f t="shared" si="308"/>
        <v/>
      </c>
      <c r="N931" s="148" t="str">
        <f t="shared" si="311"/>
        <v/>
      </c>
      <c r="O931" s="148"/>
      <c r="P931" s="148"/>
      <c r="Q931" s="148">
        <f t="shared" si="320"/>
        <v>0</v>
      </c>
      <c r="R931" s="148" t="str">
        <f t="shared" si="321"/>
        <v/>
      </c>
      <c r="S931" s="137" t="str">
        <f t="shared" si="309"/>
        <v/>
      </c>
      <c r="T931" s="275">
        <f t="shared" si="302"/>
        <v>0</v>
      </c>
      <c r="U931" s="275">
        <f t="shared" si="303"/>
        <v>0</v>
      </c>
      <c r="V931" s="275">
        <f t="shared" si="303"/>
        <v>0</v>
      </c>
      <c r="W931" s="275">
        <f t="shared" si="303"/>
        <v>0</v>
      </c>
      <c r="X931" s="275">
        <f t="shared" si="303"/>
        <v>0</v>
      </c>
      <c r="Y931" s="275">
        <f t="shared" si="303"/>
        <v>0</v>
      </c>
      <c r="Z931" s="275">
        <f t="shared" si="303"/>
        <v>0</v>
      </c>
      <c r="AA931" s="275">
        <f t="shared" si="303"/>
        <v>0</v>
      </c>
      <c r="AB931" s="275">
        <f t="shared" si="303"/>
        <v>0</v>
      </c>
      <c r="AC931" s="275">
        <f t="shared" si="303"/>
        <v>0</v>
      </c>
      <c r="AD931" s="275">
        <f t="shared" si="303"/>
        <v>0</v>
      </c>
      <c r="AE931" s="276">
        <f t="shared" si="312"/>
        <v>0</v>
      </c>
    </row>
    <row r="932" spans="1:31">
      <c r="A932" s="133" t="str">
        <f t="shared" si="313"/>
        <v/>
      </c>
      <c r="B932" s="134" t="str">
        <f t="shared" si="314"/>
        <v/>
      </c>
      <c r="C932" s="134" t="str">
        <f t="shared" si="315"/>
        <v/>
      </c>
      <c r="D932" s="135" t="str">
        <f t="shared" si="316"/>
        <v/>
      </c>
      <c r="E932" s="150" t="str">
        <f t="shared" si="304"/>
        <v/>
      </c>
      <c r="F932" s="150" t="str">
        <f t="shared" si="305"/>
        <v/>
      </c>
      <c r="G932" s="136" t="str">
        <f t="shared" si="306"/>
        <v/>
      </c>
      <c r="H932" s="148" t="str">
        <f t="shared" si="310"/>
        <v/>
      </c>
      <c r="I932" s="148" t="str">
        <f t="shared" si="317"/>
        <v/>
      </c>
      <c r="J932" s="148" t="str">
        <f t="shared" si="307"/>
        <v/>
      </c>
      <c r="K932" s="148" t="str">
        <f t="shared" si="318"/>
        <v/>
      </c>
      <c r="L932" s="148" t="str">
        <f t="shared" si="319"/>
        <v/>
      </c>
      <c r="M932" s="148" t="str">
        <f t="shared" si="308"/>
        <v/>
      </c>
      <c r="N932" s="148" t="str">
        <f t="shared" si="311"/>
        <v/>
      </c>
      <c r="O932" s="148"/>
      <c r="P932" s="148"/>
      <c r="Q932" s="148">
        <f t="shared" si="320"/>
        <v>0</v>
      </c>
      <c r="R932" s="148" t="str">
        <f t="shared" si="321"/>
        <v/>
      </c>
      <c r="S932" s="137" t="str">
        <f t="shared" si="309"/>
        <v/>
      </c>
      <c r="T932" s="275">
        <f t="shared" si="302"/>
        <v>0</v>
      </c>
      <c r="U932" s="275">
        <f t="shared" si="303"/>
        <v>0</v>
      </c>
      <c r="V932" s="275">
        <f t="shared" si="303"/>
        <v>0</v>
      </c>
      <c r="W932" s="275">
        <f t="shared" si="303"/>
        <v>0</v>
      </c>
      <c r="X932" s="275">
        <f t="shared" si="303"/>
        <v>0</v>
      </c>
      <c r="Y932" s="275">
        <f t="shared" si="303"/>
        <v>0</v>
      </c>
      <c r="Z932" s="275">
        <f t="shared" si="303"/>
        <v>0</v>
      </c>
      <c r="AA932" s="275">
        <f t="shared" si="303"/>
        <v>0</v>
      </c>
      <c r="AB932" s="275">
        <f t="shared" si="303"/>
        <v>0</v>
      </c>
      <c r="AC932" s="275">
        <f t="shared" si="303"/>
        <v>0</v>
      </c>
      <c r="AD932" s="275">
        <f t="shared" si="303"/>
        <v>0</v>
      </c>
      <c r="AE932" s="276">
        <f t="shared" si="312"/>
        <v>0</v>
      </c>
    </row>
    <row r="933" spans="1:31">
      <c r="A933" s="133" t="str">
        <f t="shared" si="313"/>
        <v/>
      </c>
      <c r="B933" s="134" t="str">
        <f t="shared" si="314"/>
        <v/>
      </c>
      <c r="C933" s="134" t="str">
        <f t="shared" si="315"/>
        <v/>
      </c>
      <c r="D933" s="135" t="str">
        <f t="shared" si="316"/>
        <v/>
      </c>
      <c r="E933" s="150" t="str">
        <f t="shared" si="304"/>
        <v/>
      </c>
      <c r="F933" s="150" t="str">
        <f t="shared" si="305"/>
        <v/>
      </c>
      <c r="G933" s="136" t="str">
        <f t="shared" si="306"/>
        <v/>
      </c>
      <c r="H933" s="148" t="str">
        <f t="shared" si="310"/>
        <v/>
      </c>
      <c r="I933" s="148" t="str">
        <f t="shared" si="317"/>
        <v/>
      </c>
      <c r="J933" s="148" t="str">
        <f t="shared" si="307"/>
        <v/>
      </c>
      <c r="K933" s="148" t="str">
        <f t="shared" si="318"/>
        <v/>
      </c>
      <c r="L933" s="148" t="str">
        <f t="shared" si="319"/>
        <v/>
      </c>
      <c r="M933" s="148" t="str">
        <f t="shared" si="308"/>
        <v/>
      </c>
      <c r="N933" s="148" t="str">
        <f t="shared" si="311"/>
        <v/>
      </c>
      <c r="O933" s="148"/>
      <c r="P933" s="148"/>
      <c r="Q933" s="148">
        <f t="shared" si="320"/>
        <v>0</v>
      </c>
      <c r="R933" s="148" t="str">
        <f t="shared" si="321"/>
        <v/>
      </c>
      <c r="S933" s="137" t="str">
        <f t="shared" si="309"/>
        <v/>
      </c>
      <c r="T933" s="275">
        <f t="shared" si="302"/>
        <v>0</v>
      </c>
      <c r="U933" s="275">
        <f t="shared" si="303"/>
        <v>0</v>
      </c>
      <c r="V933" s="275">
        <f t="shared" si="303"/>
        <v>0</v>
      </c>
      <c r="W933" s="275">
        <f t="shared" si="303"/>
        <v>0</v>
      </c>
      <c r="X933" s="275">
        <f t="shared" si="303"/>
        <v>0</v>
      </c>
      <c r="Y933" s="275">
        <f t="shared" si="303"/>
        <v>0</v>
      </c>
      <c r="Z933" s="275">
        <f t="shared" si="303"/>
        <v>0</v>
      </c>
      <c r="AA933" s="275">
        <f t="shared" si="303"/>
        <v>0</v>
      </c>
      <c r="AB933" s="275">
        <f t="shared" si="303"/>
        <v>0</v>
      </c>
      <c r="AC933" s="275">
        <f t="shared" si="303"/>
        <v>0</v>
      </c>
      <c r="AD933" s="275">
        <f t="shared" si="303"/>
        <v>0</v>
      </c>
      <c r="AE933" s="276">
        <f t="shared" si="312"/>
        <v>0</v>
      </c>
    </row>
    <row r="934" spans="1:31">
      <c r="A934" s="133" t="str">
        <f t="shared" si="313"/>
        <v/>
      </c>
      <c r="B934" s="134" t="str">
        <f t="shared" si="314"/>
        <v/>
      </c>
      <c r="C934" s="134" t="str">
        <f t="shared" si="315"/>
        <v/>
      </c>
      <c r="D934" s="135" t="str">
        <f t="shared" si="316"/>
        <v/>
      </c>
      <c r="E934" s="150" t="str">
        <f t="shared" si="304"/>
        <v/>
      </c>
      <c r="F934" s="150" t="str">
        <f t="shared" si="305"/>
        <v/>
      </c>
      <c r="G934" s="136" t="str">
        <f t="shared" si="306"/>
        <v/>
      </c>
      <c r="H934" s="148" t="str">
        <f t="shared" si="310"/>
        <v/>
      </c>
      <c r="I934" s="148" t="str">
        <f t="shared" si="317"/>
        <v/>
      </c>
      <c r="J934" s="148" t="str">
        <f t="shared" si="307"/>
        <v/>
      </c>
      <c r="K934" s="148" t="str">
        <f t="shared" si="318"/>
        <v/>
      </c>
      <c r="L934" s="148" t="str">
        <f t="shared" si="319"/>
        <v/>
      </c>
      <c r="M934" s="148" t="str">
        <f t="shared" si="308"/>
        <v/>
      </c>
      <c r="N934" s="148" t="str">
        <f t="shared" si="311"/>
        <v/>
      </c>
      <c r="O934" s="148"/>
      <c r="P934" s="148"/>
      <c r="Q934" s="148">
        <f t="shared" si="320"/>
        <v>0</v>
      </c>
      <c r="R934" s="148" t="str">
        <f t="shared" si="321"/>
        <v/>
      </c>
      <c r="S934" s="137" t="str">
        <f t="shared" si="309"/>
        <v/>
      </c>
      <c r="T934" s="275">
        <f t="shared" si="302"/>
        <v>0</v>
      </c>
      <c r="U934" s="275">
        <f t="shared" si="303"/>
        <v>0</v>
      </c>
      <c r="V934" s="275">
        <f t="shared" si="303"/>
        <v>0</v>
      </c>
      <c r="W934" s="275">
        <f t="shared" si="303"/>
        <v>0</v>
      </c>
      <c r="X934" s="275">
        <f t="shared" si="303"/>
        <v>0</v>
      </c>
      <c r="Y934" s="275">
        <f t="shared" si="303"/>
        <v>0</v>
      </c>
      <c r="Z934" s="275">
        <f t="shared" si="303"/>
        <v>0</v>
      </c>
      <c r="AA934" s="275">
        <f t="shared" si="303"/>
        <v>0</v>
      </c>
      <c r="AB934" s="275">
        <f t="shared" si="303"/>
        <v>0</v>
      </c>
      <c r="AC934" s="275">
        <f t="shared" si="303"/>
        <v>0</v>
      </c>
      <c r="AD934" s="275">
        <f t="shared" si="303"/>
        <v>0</v>
      </c>
      <c r="AE934" s="276">
        <f t="shared" si="312"/>
        <v>0</v>
      </c>
    </row>
    <row r="935" spans="1:31">
      <c r="A935" s="133" t="str">
        <f t="shared" si="313"/>
        <v/>
      </c>
      <c r="B935" s="134" t="str">
        <f t="shared" si="314"/>
        <v/>
      </c>
      <c r="C935" s="134" t="str">
        <f t="shared" si="315"/>
        <v/>
      </c>
      <c r="D935" s="135" t="str">
        <f t="shared" si="316"/>
        <v/>
      </c>
      <c r="E935" s="150" t="str">
        <f t="shared" si="304"/>
        <v/>
      </c>
      <c r="F935" s="150" t="str">
        <f t="shared" si="305"/>
        <v/>
      </c>
      <c r="G935" s="136" t="str">
        <f t="shared" si="306"/>
        <v/>
      </c>
      <c r="H935" s="148" t="str">
        <f t="shared" si="310"/>
        <v/>
      </c>
      <c r="I935" s="148" t="str">
        <f t="shared" si="317"/>
        <v/>
      </c>
      <c r="J935" s="148" t="str">
        <f t="shared" si="307"/>
        <v/>
      </c>
      <c r="K935" s="148" t="str">
        <f t="shared" si="318"/>
        <v/>
      </c>
      <c r="L935" s="148" t="str">
        <f t="shared" si="319"/>
        <v/>
      </c>
      <c r="M935" s="148" t="str">
        <f t="shared" si="308"/>
        <v/>
      </c>
      <c r="N935" s="148" t="str">
        <f t="shared" si="311"/>
        <v/>
      </c>
      <c r="O935" s="148"/>
      <c r="P935" s="148"/>
      <c r="Q935" s="148">
        <f t="shared" si="320"/>
        <v>0</v>
      </c>
      <c r="R935" s="148" t="str">
        <f t="shared" si="321"/>
        <v/>
      </c>
      <c r="S935" s="137" t="str">
        <f t="shared" si="309"/>
        <v/>
      </c>
      <c r="T935" s="275">
        <f t="shared" si="302"/>
        <v>0</v>
      </c>
      <c r="U935" s="275">
        <f t="shared" si="303"/>
        <v>0</v>
      </c>
      <c r="V935" s="275">
        <f t="shared" si="303"/>
        <v>0</v>
      </c>
      <c r="W935" s="275">
        <f t="shared" si="303"/>
        <v>0</v>
      </c>
      <c r="X935" s="275">
        <f t="shared" si="303"/>
        <v>0</v>
      </c>
      <c r="Y935" s="275">
        <f t="shared" si="303"/>
        <v>0</v>
      </c>
      <c r="Z935" s="275">
        <f t="shared" si="303"/>
        <v>0</v>
      </c>
      <c r="AA935" s="275">
        <f t="shared" si="303"/>
        <v>0</v>
      </c>
      <c r="AB935" s="275">
        <f t="shared" si="303"/>
        <v>0</v>
      </c>
      <c r="AC935" s="275">
        <f t="shared" si="303"/>
        <v>0</v>
      </c>
      <c r="AD935" s="275">
        <f t="shared" si="303"/>
        <v>0</v>
      </c>
      <c r="AE935" s="276">
        <f t="shared" si="312"/>
        <v>0</v>
      </c>
    </row>
    <row r="936" spans="1:31">
      <c r="A936" s="133" t="str">
        <f t="shared" si="313"/>
        <v/>
      </c>
      <c r="B936" s="134" t="str">
        <f t="shared" si="314"/>
        <v/>
      </c>
      <c r="C936" s="134" t="str">
        <f t="shared" si="315"/>
        <v/>
      </c>
      <c r="D936" s="135" t="str">
        <f t="shared" si="316"/>
        <v/>
      </c>
      <c r="E936" s="150" t="str">
        <f t="shared" si="304"/>
        <v/>
      </c>
      <c r="F936" s="150" t="str">
        <f t="shared" si="305"/>
        <v/>
      </c>
      <c r="G936" s="136" t="str">
        <f t="shared" si="306"/>
        <v/>
      </c>
      <c r="H936" s="148" t="str">
        <f t="shared" si="310"/>
        <v/>
      </c>
      <c r="I936" s="148" t="str">
        <f t="shared" si="317"/>
        <v/>
      </c>
      <c r="J936" s="148" t="str">
        <f t="shared" si="307"/>
        <v/>
      </c>
      <c r="K936" s="148" t="str">
        <f t="shared" si="318"/>
        <v/>
      </c>
      <c r="L936" s="148" t="str">
        <f t="shared" si="319"/>
        <v/>
      </c>
      <c r="M936" s="148" t="str">
        <f t="shared" si="308"/>
        <v/>
      </c>
      <c r="N936" s="148" t="str">
        <f t="shared" si="311"/>
        <v/>
      </c>
      <c r="O936" s="148"/>
      <c r="P936" s="148"/>
      <c r="Q936" s="148">
        <f t="shared" si="320"/>
        <v>0</v>
      </c>
      <c r="R936" s="148" t="str">
        <f t="shared" si="321"/>
        <v/>
      </c>
      <c r="S936" s="137" t="str">
        <f t="shared" si="309"/>
        <v/>
      </c>
      <c r="T936" s="275">
        <f t="shared" si="302"/>
        <v>0</v>
      </c>
      <c r="U936" s="275">
        <f t="shared" si="303"/>
        <v>0</v>
      </c>
      <c r="V936" s="275">
        <f t="shared" ref="U936:AD961" si="322">MAX(0,MIN(MAX(0,$M936),V$7)-V$6)</f>
        <v>0</v>
      </c>
      <c r="W936" s="275">
        <f t="shared" si="322"/>
        <v>0</v>
      </c>
      <c r="X936" s="275">
        <f t="shared" si="322"/>
        <v>0</v>
      </c>
      <c r="Y936" s="275">
        <f t="shared" si="322"/>
        <v>0</v>
      </c>
      <c r="Z936" s="275">
        <f t="shared" si="322"/>
        <v>0</v>
      </c>
      <c r="AA936" s="275">
        <f t="shared" si="322"/>
        <v>0</v>
      </c>
      <c r="AB936" s="275">
        <f t="shared" si="322"/>
        <v>0</v>
      </c>
      <c r="AC936" s="275">
        <f t="shared" si="322"/>
        <v>0</v>
      </c>
      <c r="AD936" s="275">
        <f t="shared" si="322"/>
        <v>0</v>
      </c>
      <c r="AE936" s="276">
        <f t="shared" si="312"/>
        <v>0</v>
      </c>
    </row>
    <row r="937" spans="1:31">
      <c r="A937" s="133" t="str">
        <f t="shared" si="313"/>
        <v/>
      </c>
      <c r="B937" s="134" t="str">
        <f t="shared" si="314"/>
        <v/>
      </c>
      <c r="C937" s="134" t="str">
        <f t="shared" si="315"/>
        <v/>
      </c>
      <c r="D937" s="135" t="str">
        <f t="shared" si="316"/>
        <v/>
      </c>
      <c r="E937" s="150" t="str">
        <f t="shared" si="304"/>
        <v/>
      </c>
      <c r="F937" s="150" t="str">
        <f t="shared" si="305"/>
        <v/>
      </c>
      <c r="G937" s="136" t="str">
        <f t="shared" si="306"/>
        <v/>
      </c>
      <c r="H937" s="148" t="str">
        <f t="shared" si="310"/>
        <v/>
      </c>
      <c r="I937" s="148" t="str">
        <f t="shared" si="317"/>
        <v/>
      </c>
      <c r="J937" s="148" t="str">
        <f t="shared" si="307"/>
        <v/>
      </c>
      <c r="K937" s="148" t="str">
        <f t="shared" si="318"/>
        <v/>
      </c>
      <c r="L937" s="148" t="str">
        <f t="shared" si="319"/>
        <v/>
      </c>
      <c r="M937" s="148" t="str">
        <f t="shared" si="308"/>
        <v/>
      </c>
      <c r="N937" s="148" t="str">
        <f t="shared" si="311"/>
        <v/>
      </c>
      <c r="O937" s="148"/>
      <c r="P937" s="148"/>
      <c r="Q937" s="148">
        <f t="shared" si="320"/>
        <v>0</v>
      </c>
      <c r="R937" s="148" t="str">
        <f t="shared" si="321"/>
        <v/>
      </c>
      <c r="S937" s="137" t="str">
        <f t="shared" si="309"/>
        <v/>
      </c>
      <c r="T937" s="275">
        <f t="shared" si="302"/>
        <v>0</v>
      </c>
      <c r="U937" s="275">
        <f t="shared" si="322"/>
        <v>0</v>
      </c>
      <c r="V937" s="275">
        <f t="shared" si="322"/>
        <v>0</v>
      </c>
      <c r="W937" s="275">
        <f t="shared" si="322"/>
        <v>0</v>
      </c>
      <c r="X937" s="275">
        <f t="shared" si="322"/>
        <v>0</v>
      </c>
      <c r="Y937" s="275">
        <f t="shared" si="322"/>
        <v>0</v>
      </c>
      <c r="Z937" s="275">
        <f t="shared" si="322"/>
        <v>0</v>
      </c>
      <c r="AA937" s="275">
        <f t="shared" si="322"/>
        <v>0</v>
      </c>
      <c r="AB937" s="275">
        <f t="shared" si="322"/>
        <v>0</v>
      </c>
      <c r="AC937" s="275">
        <f t="shared" si="322"/>
        <v>0</v>
      </c>
      <c r="AD937" s="275">
        <f t="shared" si="322"/>
        <v>0</v>
      </c>
      <c r="AE937" s="276">
        <f t="shared" si="312"/>
        <v>0</v>
      </c>
    </row>
    <row r="938" spans="1:31">
      <c r="A938" s="133" t="str">
        <f t="shared" si="313"/>
        <v/>
      </c>
      <c r="B938" s="134" t="str">
        <f t="shared" si="314"/>
        <v/>
      </c>
      <c r="C938" s="134" t="str">
        <f t="shared" si="315"/>
        <v/>
      </c>
      <c r="D938" s="135" t="str">
        <f t="shared" si="316"/>
        <v/>
      </c>
      <c r="E938" s="150" t="str">
        <f t="shared" si="304"/>
        <v/>
      </c>
      <c r="F938" s="150" t="str">
        <f t="shared" si="305"/>
        <v/>
      </c>
      <c r="G938" s="136" t="str">
        <f t="shared" si="306"/>
        <v/>
      </c>
      <c r="H938" s="148" t="str">
        <f t="shared" si="310"/>
        <v/>
      </c>
      <c r="I938" s="148" t="str">
        <f t="shared" si="317"/>
        <v/>
      </c>
      <c r="J938" s="148" t="str">
        <f t="shared" si="307"/>
        <v/>
      </c>
      <c r="K938" s="148" t="str">
        <f t="shared" si="318"/>
        <v/>
      </c>
      <c r="L938" s="148" t="str">
        <f t="shared" si="319"/>
        <v/>
      </c>
      <c r="M938" s="148" t="str">
        <f t="shared" si="308"/>
        <v/>
      </c>
      <c r="N938" s="148" t="str">
        <f t="shared" si="311"/>
        <v/>
      </c>
      <c r="O938" s="148"/>
      <c r="P938" s="148"/>
      <c r="Q938" s="148">
        <f t="shared" si="320"/>
        <v>0</v>
      </c>
      <c r="R938" s="148" t="str">
        <f t="shared" si="321"/>
        <v/>
      </c>
      <c r="S938" s="137" t="str">
        <f t="shared" si="309"/>
        <v/>
      </c>
      <c r="T938" s="275">
        <f t="shared" si="302"/>
        <v>0</v>
      </c>
      <c r="U938" s="275">
        <f t="shared" si="322"/>
        <v>0</v>
      </c>
      <c r="V938" s="275">
        <f t="shared" si="322"/>
        <v>0</v>
      </c>
      <c r="W938" s="275">
        <f t="shared" si="322"/>
        <v>0</v>
      </c>
      <c r="X938" s="275">
        <f t="shared" si="322"/>
        <v>0</v>
      </c>
      <c r="Y938" s="275">
        <f t="shared" si="322"/>
        <v>0</v>
      </c>
      <c r="Z938" s="275">
        <f t="shared" si="322"/>
        <v>0</v>
      </c>
      <c r="AA938" s="275">
        <f t="shared" si="322"/>
        <v>0</v>
      </c>
      <c r="AB938" s="275">
        <f t="shared" si="322"/>
        <v>0</v>
      </c>
      <c r="AC938" s="275">
        <f t="shared" si="322"/>
        <v>0</v>
      </c>
      <c r="AD938" s="275">
        <f t="shared" si="322"/>
        <v>0</v>
      </c>
      <c r="AE938" s="276">
        <f t="shared" si="312"/>
        <v>0</v>
      </c>
    </row>
    <row r="939" spans="1:31">
      <c r="A939" s="133" t="str">
        <f t="shared" si="313"/>
        <v/>
      </c>
      <c r="B939" s="134" t="str">
        <f t="shared" si="314"/>
        <v/>
      </c>
      <c r="C939" s="134" t="str">
        <f t="shared" si="315"/>
        <v/>
      </c>
      <c r="D939" s="135" t="str">
        <f t="shared" si="316"/>
        <v/>
      </c>
      <c r="E939" s="150" t="str">
        <f t="shared" si="304"/>
        <v/>
      </c>
      <c r="F939" s="150" t="str">
        <f t="shared" si="305"/>
        <v/>
      </c>
      <c r="G939" s="136" t="str">
        <f t="shared" si="306"/>
        <v/>
      </c>
      <c r="H939" s="148" t="str">
        <f t="shared" si="310"/>
        <v/>
      </c>
      <c r="I939" s="148" t="str">
        <f t="shared" si="317"/>
        <v/>
      </c>
      <c r="J939" s="148" t="str">
        <f t="shared" si="307"/>
        <v/>
      </c>
      <c r="K939" s="148" t="str">
        <f t="shared" si="318"/>
        <v/>
      </c>
      <c r="L939" s="148" t="str">
        <f t="shared" si="319"/>
        <v/>
      </c>
      <c r="M939" s="148" t="str">
        <f t="shared" si="308"/>
        <v/>
      </c>
      <c r="N939" s="148" t="str">
        <f t="shared" si="311"/>
        <v/>
      </c>
      <c r="O939" s="148"/>
      <c r="P939" s="148"/>
      <c r="Q939" s="148">
        <f t="shared" si="320"/>
        <v>0</v>
      </c>
      <c r="R939" s="148" t="str">
        <f t="shared" si="321"/>
        <v/>
      </c>
      <c r="S939" s="137" t="str">
        <f t="shared" si="309"/>
        <v/>
      </c>
      <c r="T939" s="275">
        <f t="shared" si="302"/>
        <v>0</v>
      </c>
      <c r="U939" s="275">
        <f t="shared" si="322"/>
        <v>0</v>
      </c>
      <c r="V939" s="275">
        <f t="shared" si="322"/>
        <v>0</v>
      </c>
      <c r="W939" s="275">
        <f t="shared" si="322"/>
        <v>0</v>
      </c>
      <c r="X939" s="275">
        <f t="shared" si="322"/>
        <v>0</v>
      </c>
      <c r="Y939" s="275">
        <f t="shared" si="322"/>
        <v>0</v>
      </c>
      <c r="Z939" s="275">
        <f t="shared" si="322"/>
        <v>0</v>
      </c>
      <c r="AA939" s="275">
        <f t="shared" si="322"/>
        <v>0</v>
      </c>
      <c r="AB939" s="275">
        <f t="shared" si="322"/>
        <v>0</v>
      </c>
      <c r="AC939" s="275">
        <f t="shared" si="322"/>
        <v>0</v>
      </c>
      <c r="AD939" s="275">
        <f t="shared" si="322"/>
        <v>0</v>
      </c>
      <c r="AE939" s="276">
        <f t="shared" si="312"/>
        <v>0</v>
      </c>
    </row>
    <row r="940" spans="1:31">
      <c r="A940" s="133" t="str">
        <f t="shared" si="313"/>
        <v/>
      </c>
      <c r="B940" s="134" t="str">
        <f t="shared" si="314"/>
        <v/>
      </c>
      <c r="C940" s="134" t="str">
        <f t="shared" si="315"/>
        <v/>
      </c>
      <c r="D940" s="135" t="str">
        <f t="shared" si="316"/>
        <v/>
      </c>
      <c r="E940" s="150" t="str">
        <f t="shared" si="304"/>
        <v/>
      </c>
      <c r="F940" s="150" t="str">
        <f t="shared" si="305"/>
        <v/>
      </c>
      <c r="G940" s="136" t="str">
        <f t="shared" si="306"/>
        <v/>
      </c>
      <c r="H940" s="148" t="str">
        <f t="shared" si="310"/>
        <v/>
      </c>
      <c r="I940" s="148" t="str">
        <f t="shared" si="317"/>
        <v/>
      </c>
      <c r="J940" s="148" t="str">
        <f t="shared" si="307"/>
        <v/>
      </c>
      <c r="K940" s="148" t="str">
        <f t="shared" si="318"/>
        <v/>
      </c>
      <c r="L940" s="148" t="str">
        <f t="shared" si="319"/>
        <v/>
      </c>
      <c r="M940" s="148" t="str">
        <f t="shared" si="308"/>
        <v/>
      </c>
      <c r="N940" s="148" t="str">
        <f t="shared" si="311"/>
        <v/>
      </c>
      <c r="O940" s="148"/>
      <c r="P940" s="148"/>
      <c r="Q940" s="148">
        <f t="shared" si="320"/>
        <v>0</v>
      </c>
      <c r="R940" s="148" t="str">
        <f t="shared" si="321"/>
        <v/>
      </c>
      <c r="S940" s="137" t="str">
        <f t="shared" si="309"/>
        <v/>
      </c>
      <c r="T940" s="275">
        <f t="shared" si="302"/>
        <v>0</v>
      </c>
      <c r="U940" s="275">
        <f t="shared" si="322"/>
        <v>0</v>
      </c>
      <c r="V940" s="275">
        <f t="shared" si="322"/>
        <v>0</v>
      </c>
      <c r="W940" s="275">
        <f t="shared" si="322"/>
        <v>0</v>
      </c>
      <c r="X940" s="275">
        <f t="shared" si="322"/>
        <v>0</v>
      </c>
      <c r="Y940" s="275">
        <f t="shared" si="322"/>
        <v>0</v>
      </c>
      <c r="Z940" s="275">
        <f t="shared" si="322"/>
        <v>0</v>
      </c>
      <c r="AA940" s="275">
        <f t="shared" si="322"/>
        <v>0</v>
      </c>
      <c r="AB940" s="275">
        <f t="shared" si="322"/>
        <v>0</v>
      </c>
      <c r="AC940" s="275">
        <f t="shared" si="322"/>
        <v>0</v>
      </c>
      <c r="AD940" s="275">
        <f t="shared" si="322"/>
        <v>0</v>
      </c>
      <c r="AE940" s="276">
        <f t="shared" si="312"/>
        <v>0</v>
      </c>
    </row>
    <row r="941" spans="1:31">
      <c r="A941" s="133" t="str">
        <f t="shared" si="313"/>
        <v/>
      </c>
      <c r="B941" s="134" t="str">
        <f t="shared" si="314"/>
        <v/>
      </c>
      <c r="C941" s="134" t="str">
        <f t="shared" si="315"/>
        <v/>
      </c>
      <c r="D941" s="135" t="str">
        <f t="shared" si="316"/>
        <v/>
      </c>
      <c r="E941" s="150" t="str">
        <f t="shared" si="304"/>
        <v/>
      </c>
      <c r="F941" s="150" t="str">
        <f t="shared" si="305"/>
        <v/>
      </c>
      <c r="G941" s="136" t="str">
        <f t="shared" si="306"/>
        <v/>
      </c>
      <c r="H941" s="148" t="str">
        <f t="shared" si="310"/>
        <v/>
      </c>
      <c r="I941" s="148" t="str">
        <f t="shared" si="317"/>
        <v/>
      </c>
      <c r="J941" s="148" t="str">
        <f t="shared" si="307"/>
        <v/>
      </c>
      <c r="K941" s="148" t="str">
        <f t="shared" si="318"/>
        <v/>
      </c>
      <c r="L941" s="148" t="str">
        <f t="shared" si="319"/>
        <v/>
      </c>
      <c r="M941" s="148" t="str">
        <f t="shared" si="308"/>
        <v/>
      </c>
      <c r="N941" s="148" t="str">
        <f t="shared" si="311"/>
        <v/>
      </c>
      <c r="O941" s="148"/>
      <c r="P941" s="148"/>
      <c r="Q941" s="148">
        <f t="shared" si="320"/>
        <v>0</v>
      </c>
      <c r="R941" s="148" t="str">
        <f t="shared" si="321"/>
        <v/>
      </c>
      <c r="S941" s="137" t="str">
        <f t="shared" si="309"/>
        <v/>
      </c>
      <c r="T941" s="275">
        <f t="shared" si="302"/>
        <v>0</v>
      </c>
      <c r="U941" s="275">
        <f t="shared" si="322"/>
        <v>0</v>
      </c>
      <c r="V941" s="275">
        <f t="shared" si="322"/>
        <v>0</v>
      </c>
      <c r="W941" s="275">
        <f t="shared" si="322"/>
        <v>0</v>
      </c>
      <c r="X941" s="275">
        <f t="shared" si="322"/>
        <v>0</v>
      </c>
      <c r="Y941" s="275">
        <f t="shared" si="322"/>
        <v>0</v>
      </c>
      <c r="Z941" s="275">
        <f t="shared" si="322"/>
        <v>0</v>
      </c>
      <c r="AA941" s="275">
        <f t="shared" si="322"/>
        <v>0</v>
      </c>
      <c r="AB941" s="275">
        <f t="shared" si="322"/>
        <v>0</v>
      </c>
      <c r="AC941" s="275">
        <f t="shared" si="322"/>
        <v>0</v>
      </c>
      <c r="AD941" s="275">
        <f t="shared" si="322"/>
        <v>0</v>
      </c>
      <c r="AE941" s="276">
        <f t="shared" si="312"/>
        <v>0</v>
      </c>
    </row>
    <row r="942" spans="1:31">
      <c r="A942" s="133" t="str">
        <f t="shared" si="313"/>
        <v/>
      </c>
      <c r="B942" s="134" t="str">
        <f t="shared" si="314"/>
        <v/>
      </c>
      <c r="C942" s="134" t="str">
        <f t="shared" si="315"/>
        <v/>
      </c>
      <c r="D942" s="135" t="str">
        <f t="shared" si="316"/>
        <v/>
      </c>
      <c r="E942" s="150" t="str">
        <f t="shared" si="304"/>
        <v/>
      </c>
      <c r="F942" s="150" t="str">
        <f t="shared" si="305"/>
        <v/>
      </c>
      <c r="G942" s="136" t="str">
        <f t="shared" si="306"/>
        <v/>
      </c>
      <c r="H942" s="148" t="str">
        <f t="shared" si="310"/>
        <v/>
      </c>
      <c r="I942" s="148" t="str">
        <f t="shared" si="317"/>
        <v/>
      </c>
      <c r="J942" s="148" t="str">
        <f t="shared" si="307"/>
        <v/>
      </c>
      <c r="K942" s="148" t="str">
        <f t="shared" si="318"/>
        <v/>
      </c>
      <c r="L942" s="148" t="str">
        <f t="shared" si="319"/>
        <v/>
      </c>
      <c r="M942" s="148" t="str">
        <f t="shared" si="308"/>
        <v/>
      </c>
      <c r="N942" s="148" t="str">
        <f t="shared" si="311"/>
        <v/>
      </c>
      <c r="O942" s="148"/>
      <c r="P942" s="148"/>
      <c r="Q942" s="148">
        <f t="shared" si="320"/>
        <v>0</v>
      </c>
      <c r="R942" s="148" t="str">
        <f t="shared" si="321"/>
        <v/>
      </c>
      <c r="S942" s="137" t="str">
        <f t="shared" si="309"/>
        <v/>
      </c>
      <c r="T942" s="275">
        <f t="shared" si="302"/>
        <v>0</v>
      </c>
      <c r="U942" s="275">
        <f t="shared" si="322"/>
        <v>0</v>
      </c>
      <c r="V942" s="275">
        <f t="shared" si="322"/>
        <v>0</v>
      </c>
      <c r="W942" s="275">
        <f t="shared" si="322"/>
        <v>0</v>
      </c>
      <c r="X942" s="275">
        <f t="shared" si="322"/>
        <v>0</v>
      </c>
      <c r="Y942" s="275">
        <f t="shared" si="322"/>
        <v>0</v>
      </c>
      <c r="Z942" s="275">
        <f t="shared" si="322"/>
        <v>0</v>
      </c>
      <c r="AA942" s="275">
        <f t="shared" si="322"/>
        <v>0</v>
      </c>
      <c r="AB942" s="275">
        <f t="shared" si="322"/>
        <v>0</v>
      </c>
      <c r="AC942" s="275">
        <f t="shared" si="322"/>
        <v>0</v>
      </c>
      <c r="AD942" s="275">
        <f t="shared" si="322"/>
        <v>0</v>
      </c>
      <c r="AE942" s="276">
        <f t="shared" si="312"/>
        <v>0</v>
      </c>
    </row>
    <row r="943" spans="1:31">
      <c r="A943" s="133" t="str">
        <f t="shared" si="313"/>
        <v/>
      </c>
      <c r="B943" s="134" t="str">
        <f t="shared" si="314"/>
        <v/>
      </c>
      <c r="C943" s="134" t="str">
        <f t="shared" si="315"/>
        <v/>
      </c>
      <c r="D943" s="135" t="str">
        <f t="shared" si="316"/>
        <v/>
      </c>
      <c r="E943" s="150" t="str">
        <f t="shared" si="304"/>
        <v/>
      </c>
      <c r="F943" s="150" t="str">
        <f t="shared" si="305"/>
        <v/>
      </c>
      <c r="G943" s="136" t="str">
        <f t="shared" si="306"/>
        <v/>
      </c>
      <c r="H943" s="148" t="str">
        <f t="shared" si="310"/>
        <v/>
      </c>
      <c r="I943" s="148" t="str">
        <f t="shared" si="317"/>
        <v/>
      </c>
      <c r="J943" s="148" t="str">
        <f t="shared" si="307"/>
        <v/>
      </c>
      <c r="K943" s="148" t="str">
        <f t="shared" si="318"/>
        <v/>
      </c>
      <c r="L943" s="148" t="str">
        <f t="shared" si="319"/>
        <v/>
      </c>
      <c r="M943" s="148" t="str">
        <f t="shared" si="308"/>
        <v/>
      </c>
      <c r="N943" s="148" t="str">
        <f t="shared" si="311"/>
        <v/>
      </c>
      <c r="O943" s="148"/>
      <c r="P943" s="148"/>
      <c r="Q943" s="148">
        <f t="shared" si="320"/>
        <v>0</v>
      </c>
      <c r="R943" s="148" t="str">
        <f t="shared" si="321"/>
        <v/>
      </c>
      <c r="S943" s="137" t="str">
        <f t="shared" si="309"/>
        <v/>
      </c>
      <c r="T943" s="275">
        <f t="shared" si="302"/>
        <v>0</v>
      </c>
      <c r="U943" s="275">
        <f t="shared" si="322"/>
        <v>0</v>
      </c>
      <c r="V943" s="275">
        <f t="shared" si="322"/>
        <v>0</v>
      </c>
      <c r="W943" s="275">
        <f t="shared" si="322"/>
        <v>0</v>
      </c>
      <c r="X943" s="275">
        <f t="shared" si="322"/>
        <v>0</v>
      </c>
      <c r="Y943" s="275">
        <f t="shared" si="322"/>
        <v>0</v>
      </c>
      <c r="Z943" s="275">
        <f t="shared" si="322"/>
        <v>0</v>
      </c>
      <c r="AA943" s="275">
        <f t="shared" si="322"/>
        <v>0</v>
      </c>
      <c r="AB943" s="275">
        <f t="shared" si="322"/>
        <v>0</v>
      </c>
      <c r="AC943" s="275">
        <f t="shared" si="322"/>
        <v>0</v>
      </c>
      <c r="AD943" s="275">
        <f t="shared" si="322"/>
        <v>0</v>
      </c>
      <c r="AE943" s="276">
        <f t="shared" si="312"/>
        <v>0</v>
      </c>
    </row>
    <row r="944" spans="1:31">
      <c r="A944" s="133" t="str">
        <f t="shared" si="313"/>
        <v/>
      </c>
      <c r="B944" s="134" t="str">
        <f t="shared" si="314"/>
        <v/>
      </c>
      <c r="C944" s="134" t="str">
        <f t="shared" si="315"/>
        <v/>
      </c>
      <c r="D944" s="135" t="str">
        <f t="shared" si="316"/>
        <v/>
      </c>
      <c r="E944" s="150" t="str">
        <f t="shared" si="304"/>
        <v/>
      </c>
      <c r="F944" s="150" t="str">
        <f t="shared" si="305"/>
        <v/>
      </c>
      <c r="G944" s="136" t="str">
        <f t="shared" si="306"/>
        <v/>
      </c>
      <c r="H944" s="148" t="str">
        <f t="shared" si="310"/>
        <v/>
      </c>
      <c r="I944" s="148" t="str">
        <f t="shared" si="317"/>
        <v/>
      </c>
      <c r="J944" s="148" t="str">
        <f t="shared" si="307"/>
        <v/>
      </c>
      <c r="K944" s="148" t="str">
        <f t="shared" si="318"/>
        <v/>
      </c>
      <c r="L944" s="148" t="str">
        <f t="shared" si="319"/>
        <v/>
      </c>
      <c r="M944" s="148" t="str">
        <f t="shared" si="308"/>
        <v/>
      </c>
      <c r="N944" s="148" t="str">
        <f t="shared" si="311"/>
        <v/>
      </c>
      <c r="O944" s="148"/>
      <c r="P944" s="148"/>
      <c r="Q944" s="148">
        <f t="shared" si="320"/>
        <v>0</v>
      </c>
      <c r="R944" s="148" t="str">
        <f t="shared" si="321"/>
        <v/>
      </c>
      <c r="S944" s="137" t="str">
        <f t="shared" si="309"/>
        <v/>
      </c>
      <c r="T944" s="275">
        <f t="shared" si="302"/>
        <v>0</v>
      </c>
      <c r="U944" s="275">
        <f t="shared" si="322"/>
        <v>0</v>
      </c>
      <c r="V944" s="275">
        <f t="shared" si="322"/>
        <v>0</v>
      </c>
      <c r="W944" s="275">
        <f t="shared" si="322"/>
        <v>0</v>
      </c>
      <c r="X944" s="275">
        <f t="shared" si="322"/>
        <v>0</v>
      </c>
      <c r="Y944" s="275">
        <f t="shared" si="322"/>
        <v>0</v>
      </c>
      <c r="Z944" s="275">
        <f t="shared" si="322"/>
        <v>0</v>
      </c>
      <c r="AA944" s="275">
        <f t="shared" si="322"/>
        <v>0</v>
      </c>
      <c r="AB944" s="275">
        <f t="shared" si="322"/>
        <v>0</v>
      </c>
      <c r="AC944" s="275">
        <f t="shared" si="322"/>
        <v>0</v>
      </c>
      <c r="AD944" s="275">
        <f t="shared" si="322"/>
        <v>0</v>
      </c>
      <c r="AE944" s="276">
        <f t="shared" si="312"/>
        <v>0</v>
      </c>
    </row>
    <row r="945" spans="1:31">
      <c r="A945" s="133" t="str">
        <f t="shared" si="313"/>
        <v/>
      </c>
      <c r="B945" s="134" t="str">
        <f t="shared" si="314"/>
        <v/>
      </c>
      <c r="C945" s="134" t="str">
        <f t="shared" si="315"/>
        <v/>
      </c>
      <c r="D945" s="135" t="str">
        <f t="shared" si="316"/>
        <v/>
      </c>
      <c r="E945" s="150" t="str">
        <f t="shared" si="304"/>
        <v/>
      </c>
      <c r="F945" s="150" t="str">
        <f t="shared" si="305"/>
        <v/>
      </c>
      <c r="G945" s="136" t="str">
        <f t="shared" si="306"/>
        <v/>
      </c>
      <c r="H945" s="148" t="str">
        <f t="shared" si="310"/>
        <v/>
      </c>
      <c r="I945" s="148" t="str">
        <f t="shared" si="317"/>
        <v/>
      </c>
      <c r="J945" s="148" t="str">
        <f t="shared" si="307"/>
        <v/>
      </c>
      <c r="K945" s="148" t="str">
        <f t="shared" si="318"/>
        <v/>
      </c>
      <c r="L945" s="148" t="str">
        <f t="shared" si="319"/>
        <v/>
      </c>
      <c r="M945" s="148" t="str">
        <f t="shared" si="308"/>
        <v/>
      </c>
      <c r="N945" s="148" t="str">
        <f t="shared" si="311"/>
        <v/>
      </c>
      <c r="O945" s="148"/>
      <c r="P945" s="148"/>
      <c r="Q945" s="148">
        <f t="shared" si="320"/>
        <v>0</v>
      </c>
      <c r="R945" s="148" t="str">
        <f t="shared" si="321"/>
        <v/>
      </c>
      <c r="S945" s="137" t="str">
        <f t="shared" si="309"/>
        <v/>
      </c>
      <c r="T945" s="275">
        <f t="shared" si="302"/>
        <v>0</v>
      </c>
      <c r="U945" s="275">
        <f t="shared" si="322"/>
        <v>0</v>
      </c>
      <c r="V945" s="275">
        <f t="shared" si="322"/>
        <v>0</v>
      </c>
      <c r="W945" s="275">
        <f t="shared" si="322"/>
        <v>0</v>
      </c>
      <c r="X945" s="275">
        <f t="shared" si="322"/>
        <v>0</v>
      </c>
      <c r="Y945" s="275">
        <f t="shared" si="322"/>
        <v>0</v>
      </c>
      <c r="Z945" s="275">
        <f t="shared" si="322"/>
        <v>0</v>
      </c>
      <c r="AA945" s="275">
        <f t="shared" si="322"/>
        <v>0</v>
      </c>
      <c r="AB945" s="275">
        <f t="shared" si="322"/>
        <v>0</v>
      </c>
      <c r="AC945" s="275">
        <f t="shared" si="322"/>
        <v>0</v>
      </c>
      <c r="AD945" s="275">
        <f t="shared" si="322"/>
        <v>0</v>
      </c>
      <c r="AE945" s="276">
        <f t="shared" si="312"/>
        <v>0</v>
      </c>
    </row>
    <row r="946" spans="1:31">
      <c r="A946" s="133" t="str">
        <f t="shared" si="313"/>
        <v/>
      </c>
      <c r="B946" s="134" t="str">
        <f t="shared" si="314"/>
        <v/>
      </c>
      <c r="C946" s="134" t="str">
        <f t="shared" si="315"/>
        <v/>
      </c>
      <c r="D946" s="135" t="str">
        <f t="shared" si="316"/>
        <v/>
      </c>
      <c r="E946" s="150" t="str">
        <f t="shared" si="304"/>
        <v/>
      </c>
      <c r="F946" s="150" t="str">
        <f t="shared" si="305"/>
        <v/>
      </c>
      <c r="G946" s="136" t="str">
        <f t="shared" si="306"/>
        <v/>
      </c>
      <c r="H946" s="148" t="str">
        <f t="shared" si="310"/>
        <v/>
      </c>
      <c r="I946" s="148" t="str">
        <f t="shared" si="317"/>
        <v/>
      </c>
      <c r="J946" s="148" t="str">
        <f t="shared" si="307"/>
        <v/>
      </c>
      <c r="K946" s="148" t="str">
        <f t="shared" si="318"/>
        <v/>
      </c>
      <c r="L946" s="148" t="str">
        <f t="shared" si="319"/>
        <v/>
      </c>
      <c r="M946" s="148" t="str">
        <f t="shared" si="308"/>
        <v/>
      </c>
      <c r="N946" s="148" t="str">
        <f t="shared" si="311"/>
        <v/>
      </c>
      <c r="O946" s="148"/>
      <c r="P946" s="148"/>
      <c r="Q946" s="148">
        <f t="shared" si="320"/>
        <v>0</v>
      </c>
      <c r="R946" s="148" t="str">
        <f t="shared" si="321"/>
        <v/>
      </c>
      <c r="S946" s="137" t="str">
        <f t="shared" si="309"/>
        <v/>
      </c>
      <c r="T946" s="275">
        <f t="shared" si="302"/>
        <v>0</v>
      </c>
      <c r="U946" s="275">
        <f t="shared" si="322"/>
        <v>0</v>
      </c>
      <c r="V946" s="275">
        <f t="shared" si="322"/>
        <v>0</v>
      </c>
      <c r="W946" s="275">
        <f t="shared" si="322"/>
        <v>0</v>
      </c>
      <c r="X946" s="275">
        <f t="shared" si="322"/>
        <v>0</v>
      </c>
      <c r="Y946" s="275">
        <f t="shared" si="322"/>
        <v>0</v>
      </c>
      <c r="Z946" s="275">
        <f t="shared" si="322"/>
        <v>0</v>
      </c>
      <c r="AA946" s="275">
        <f t="shared" si="322"/>
        <v>0</v>
      </c>
      <c r="AB946" s="275">
        <f t="shared" si="322"/>
        <v>0</v>
      </c>
      <c r="AC946" s="275">
        <f t="shared" si="322"/>
        <v>0</v>
      </c>
      <c r="AD946" s="275">
        <f t="shared" si="322"/>
        <v>0</v>
      </c>
      <c r="AE946" s="276">
        <f t="shared" si="312"/>
        <v>0</v>
      </c>
    </row>
    <row r="947" spans="1:31">
      <c r="A947" s="133" t="str">
        <f t="shared" si="313"/>
        <v/>
      </c>
      <c r="B947" s="134" t="str">
        <f t="shared" si="314"/>
        <v/>
      </c>
      <c r="C947" s="134" t="str">
        <f t="shared" si="315"/>
        <v/>
      </c>
      <c r="D947" s="135" t="str">
        <f t="shared" si="316"/>
        <v/>
      </c>
      <c r="E947" s="150" t="str">
        <f t="shared" si="304"/>
        <v/>
      </c>
      <c r="F947" s="150" t="str">
        <f t="shared" si="305"/>
        <v/>
      </c>
      <c r="G947" s="136" t="str">
        <f t="shared" si="306"/>
        <v/>
      </c>
      <c r="H947" s="148" t="str">
        <f t="shared" si="310"/>
        <v/>
      </c>
      <c r="I947" s="148" t="str">
        <f t="shared" si="317"/>
        <v/>
      </c>
      <c r="J947" s="148" t="str">
        <f t="shared" si="307"/>
        <v/>
      </c>
      <c r="K947" s="148" t="str">
        <f t="shared" si="318"/>
        <v/>
      </c>
      <c r="L947" s="148" t="str">
        <f t="shared" si="319"/>
        <v/>
      </c>
      <c r="M947" s="148" t="str">
        <f t="shared" si="308"/>
        <v/>
      </c>
      <c r="N947" s="148" t="str">
        <f t="shared" si="311"/>
        <v/>
      </c>
      <c r="O947" s="148"/>
      <c r="P947" s="148"/>
      <c r="Q947" s="148">
        <f t="shared" si="320"/>
        <v>0</v>
      </c>
      <c r="R947" s="148" t="str">
        <f t="shared" si="321"/>
        <v/>
      </c>
      <c r="S947" s="137" t="str">
        <f t="shared" si="309"/>
        <v/>
      </c>
      <c r="T947" s="275">
        <f t="shared" si="302"/>
        <v>0</v>
      </c>
      <c r="U947" s="275">
        <f t="shared" si="322"/>
        <v>0</v>
      </c>
      <c r="V947" s="275">
        <f t="shared" si="322"/>
        <v>0</v>
      </c>
      <c r="W947" s="275">
        <f t="shared" si="322"/>
        <v>0</v>
      </c>
      <c r="X947" s="275">
        <f t="shared" si="322"/>
        <v>0</v>
      </c>
      <c r="Y947" s="275">
        <f t="shared" si="322"/>
        <v>0</v>
      </c>
      <c r="Z947" s="275">
        <f t="shared" si="322"/>
        <v>0</v>
      </c>
      <c r="AA947" s="275">
        <f t="shared" si="322"/>
        <v>0</v>
      </c>
      <c r="AB947" s="275">
        <f t="shared" si="322"/>
        <v>0</v>
      </c>
      <c r="AC947" s="275">
        <f t="shared" si="322"/>
        <v>0</v>
      </c>
      <c r="AD947" s="275">
        <f t="shared" si="322"/>
        <v>0</v>
      </c>
      <c r="AE947" s="276">
        <f t="shared" si="312"/>
        <v>0</v>
      </c>
    </row>
    <row r="948" spans="1:31">
      <c r="A948" s="133" t="str">
        <f t="shared" si="313"/>
        <v/>
      </c>
      <c r="B948" s="134" t="str">
        <f t="shared" si="314"/>
        <v/>
      </c>
      <c r="C948" s="134" t="str">
        <f t="shared" si="315"/>
        <v/>
      </c>
      <c r="D948" s="135" t="str">
        <f t="shared" si="316"/>
        <v/>
      </c>
      <c r="E948" s="150" t="str">
        <f t="shared" si="304"/>
        <v/>
      </c>
      <c r="F948" s="150" t="str">
        <f t="shared" si="305"/>
        <v/>
      </c>
      <c r="G948" s="136" t="str">
        <f t="shared" si="306"/>
        <v/>
      </c>
      <c r="H948" s="148" t="str">
        <f t="shared" si="310"/>
        <v/>
      </c>
      <c r="I948" s="148" t="str">
        <f t="shared" si="317"/>
        <v/>
      </c>
      <c r="J948" s="148" t="str">
        <f t="shared" si="307"/>
        <v/>
      </c>
      <c r="K948" s="148" t="str">
        <f t="shared" si="318"/>
        <v/>
      </c>
      <c r="L948" s="148" t="str">
        <f t="shared" si="319"/>
        <v/>
      </c>
      <c r="M948" s="148" t="str">
        <f t="shared" si="308"/>
        <v/>
      </c>
      <c r="N948" s="148" t="str">
        <f t="shared" si="311"/>
        <v/>
      </c>
      <c r="O948" s="148"/>
      <c r="P948" s="148"/>
      <c r="Q948" s="148">
        <f t="shared" si="320"/>
        <v>0</v>
      </c>
      <c r="R948" s="148" t="str">
        <f t="shared" si="321"/>
        <v/>
      </c>
      <c r="S948" s="137" t="str">
        <f t="shared" si="309"/>
        <v/>
      </c>
      <c r="T948" s="275">
        <f t="shared" si="302"/>
        <v>0</v>
      </c>
      <c r="U948" s="275">
        <f t="shared" si="322"/>
        <v>0</v>
      </c>
      <c r="V948" s="275">
        <f t="shared" si="322"/>
        <v>0</v>
      </c>
      <c r="W948" s="275">
        <f t="shared" si="322"/>
        <v>0</v>
      </c>
      <c r="X948" s="275">
        <f t="shared" si="322"/>
        <v>0</v>
      </c>
      <c r="Y948" s="275">
        <f t="shared" si="322"/>
        <v>0</v>
      </c>
      <c r="Z948" s="275">
        <f t="shared" si="322"/>
        <v>0</v>
      </c>
      <c r="AA948" s="275">
        <f t="shared" si="322"/>
        <v>0</v>
      </c>
      <c r="AB948" s="275">
        <f t="shared" si="322"/>
        <v>0</v>
      </c>
      <c r="AC948" s="275">
        <f t="shared" si="322"/>
        <v>0</v>
      </c>
      <c r="AD948" s="275">
        <f t="shared" si="322"/>
        <v>0</v>
      </c>
      <c r="AE948" s="276">
        <f t="shared" si="312"/>
        <v>0</v>
      </c>
    </row>
    <row r="949" spans="1:31">
      <c r="A949" s="133" t="str">
        <f t="shared" si="313"/>
        <v/>
      </c>
      <c r="B949" s="134" t="str">
        <f t="shared" si="314"/>
        <v/>
      </c>
      <c r="C949" s="134" t="str">
        <f t="shared" si="315"/>
        <v/>
      </c>
      <c r="D949" s="135" t="str">
        <f t="shared" si="316"/>
        <v/>
      </c>
      <c r="E949" s="150" t="str">
        <f t="shared" si="304"/>
        <v/>
      </c>
      <c r="F949" s="150" t="str">
        <f t="shared" si="305"/>
        <v/>
      </c>
      <c r="G949" s="136" t="str">
        <f t="shared" si="306"/>
        <v/>
      </c>
      <c r="H949" s="148" t="str">
        <f t="shared" si="310"/>
        <v/>
      </c>
      <c r="I949" s="148" t="str">
        <f t="shared" si="317"/>
        <v/>
      </c>
      <c r="J949" s="148" t="str">
        <f t="shared" si="307"/>
        <v/>
      </c>
      <c r="K949" s="148" t="str">
        <f t="shared" si="318"/>
        <v/>
      </c>
      <c r="L949" s="148" t="str">
        <f t="shared" si="319"/>
        <v/>
      </c>
      <c r="M949" s="148" t="str">
        <f t="shared" si="308"/>
        <v/>
      </c>
      <c r="N949" s="148" t="str">
        <f t="shared" si="311"/>
        <v/>
      </c>
      <c r="O949" s="148"/>
      <c r="P949" s="148"/>
      <c r="Q949" s="148">
        <f t="shared" si="320"/>
        <v>0</v>
      </c>
      <c r="R949" s="148" t="str">
        <f t="shared" si="321"/>
        <v/>
      </c>
      <c r="S949" s="137" t="str">
        <f t="shared" si="309"/>
        <v/>
      </c>
      <c r="T949" s="275">
        <f t="shared" si="302"/>
        <v>0</v>
      </c>
      <c r="U949" s="275">
        <f t="shared" si="322"/>
        <v>0</v>
      </c>
      <c r="V949" s="275">
        <f t="shared" si="322"/>
        <v>0</v>
      </c>
      <c r="W949" s="275">
        <f t="shared" si="322"/>
        <v>0</v>
      </c>
      <c r="X949" s="275">
        <f t="shared" si="322"/>
        <v>0</v>
      </c>
      <c r="Y949" s="275">
        <f t="shared" si="322"/>
        <v>0</v>
      </c>
      <c r="Z949" s="275">
        <f t="shared" si="322"/>
        <v>0</v>
      </c>
      <c r="AA949" s="275">
        <f t="shared" si="322"/>
        <v>0</v>
      </c>
      <c r="AB949" s="275">
        <f t="shared" si="322"/>
        <v>0</v>
      </c>
      <c r="AC949" s="275">
        <f t="shared" si="322"/>
        <v>0</v>
      </c>
      <c r="AD949" s="275">
        <f t="shared" si="322"/>
        <v>0</v>
      </c>
      <c r="AE949" s="276">
        <f t="shared" si="312"/>
        <v>0</v>
      </c>
    </row>
    <row r="950" spans="1:31">
      <c r="A950" s="133" t="str">
        <f t="shared" si="313"/>
        <v/>
      </c>
      <c r="B950" s="134" t="str">
        <f t="shared" si="314"/>
        <v/>
      </c>
      <c r="C950" s="134" t="str">
        <f t="shared" si="315"/>
        <v/>
      </c>
      <c r="D950" s="135" t="str">
        <f t="shared" si="316"/>
        <v/>
      </c>
      <c r="E950" s="150" t="str">
        <f t="shared" si="304"/>
        <v/>
      </c>
      <c r="F950" s="150" t="str">
        <f t="shared" si="305"/>
        <v/>
      </c>
      <c r="G950" s="136" t="str">
        <f t="shared" si="306"/>
        <v/>
      </c>
      <c r="H950" s="148" t="str">
        <f t="shared" si="310"/>
        <v/>
      </c>
      <c r="I950" s="148" t="str">
        <f t="shared" si="317"/>
        <v/>
      </c>
      <c r="J950" s="148" t="str">
        <f t="shared" si="307"/>
        <v/>
      </c>
      <c r="K950" s="148" t="str">
        <f t="shared" si="318"/>
        <v/>
      </c>
      <c r="L950" s="148" t="str">
        <f t="shared" si="319"/>
        <v/>
      </c>
      <c r="M950" s="148" t="str">
        <f t="shared" si="308"/>
        <v/>
      </c>
      <c r="N950" s="148" t="str">
        <f t="shared" si="311"/>
        <v/>
      </c>
      <c r="O950" s="148"/>
      <c r="P950" s="148"/>
      <c r="Q950" s="148">
        <f t="shared" si="320"/>
        <v>0</v>
      </c>
      <c r="R950" s="148" t="str">
        <f t="shared" si="321"/>
        <v/>
      </c>
      <c r="S950" s="137" t="str">
        <f t="shared" si="309"/>
        <v/>
      </c>
      <c r="T950" s="275">
        <f t="shared" si="302"/>
        <v>0</v>
      </c>
      <c r="U950" s="275">
        <f t="shared" si="322"/>
        <v>0</v>
      </c>
      <c r="V950" s="275">
        <f t="shared" si="322"/>
        <v>0</v>
      </c>
      <c r="W950" s="275">
        <f t="shared" si="322"/>
        <v>0</v>
      </c>
      <c r="X950" s="275">
        <f t="shared" si="322"/>
        <v>0</v>
      </c>
      <c r="Y950" s="275">
        <f t="shared" si="322"/>
        <v>0</v>
      </c>
      <c r="Z950" s="275">
        <f t="shared" si="322"/>
        <v>0</v>
      </c>
      <c r="AA950" s="275">
        <f t="shared" si="322"/>
        <v>0</v>
      </c>
      <c r="AB950" s="275">
        <f t="shared" si="322"/>
        <v>0</v>
      </c>
      <c r="AC950" s="275">
        <f t="shared" si="322"/>
        <v>0</v>
      </c>
      <c r="AD950" s="275">
        <f t="shared" si="322"/>
        <v>0</v>
      </c>
      <c r="AE950" s="276">
        <f t="shared" si="312"/>
        <v>0</v>
      </c>
    </row>
    <row r="951" spans="1:31">
      <c r="A951" s="133" t="str">
        <f t="shared" si="313"/>
        <v/>
      </c>
      <c r="B951" s="134" t="str">
        <f t="shared" si="314"/>
        <v/>
      </c>
      <c r="C951" s="134" t="str">
        <f t="shared" si="315"/>
        <v/>
      </c>
      <c r="D951" s="135" t="str">
        <f t="shared" si="316"/>
        <v/>
      </c>
      <c r="E951" s="150" t="str">
        <f t="shared" si="304"/>
        <v/>
      </c>
      <c r="F951" s="150" t="str">
        <f t="shared" si="305"/>
        <v/>
      </c>
      <c r="G951" s="136" t="str">
        <f t="shared" si="306"/>
        <v/>
      </c>
      <c r="H951" s="148" t="str">
        <f t="shared" si="310"/>
        <v/>
      </c>
      <c r="I951" s="148" t="str">
        <f t="shared" si="317"/>
        <v/>
      </c>
      <c r="J951" s="148" t="str">
        <f t="shared" si="307"/>
        <v/>
      </c>
      <c r="K951" s="148" t="str">
        <f t="shared" si="318"/>
        <v/>
      </c>
      <c r="L951" s="148" t="str">
        <f t="shared" si="319"/>
        <v/>
      </c>
      <c r="M951" s="148" t="str">
        <f t="shared" si="308"/>
        <v/>
      </c>
      <c r="N951" s="148" t="str">
        <f t="shared" si="311"/>
        <v/>
      </c>
      <c r="O951" s="148"/>
      <c r="P951" s="148"/>
      <c r="Q951" s="148">
        <f t="shared" si="320"/>
        <v>0</v>
      </c>
      <c r="R951" s="148" t="str">
        <f t="shared" si="321"/>
        <v/>
      </c>
      <c r="S951" s="137" t="str">
        <f t="shared" si="309"/>
        <v/>
      </c>
      <c r="T951" s="275">
        <f t="shared" si="302"/>
        <v>0</v>
      </c>
      <c r="U951" s="275">
        <f t="shared" si="322"/>
        <v>0</v>
      </c>
      <c r="V951" s="275">
        <f t="shared" si="322"/>
        <v>0</v>
      </c>
      <c r="W951" s="275">
        <f t="shared" si="322"/>
        <v>0</v>
      </c>
      <c r="X951" s="275">
        <f t="shared" si="322"/>
        <v>0</v>
      </c>
      <c r="Y951" s="275">
        <f t="shared" si="322"/>
        <v>0</v>
      </c>
      <c r="Z951" s="275">
        <f t="shared" si="322"/>
        <v>0</v>
      </c>
      <c r="AA951" s="275">
        <f t="shared" si="322"/>
        <v>0</v>
      </c>
      <c r="AB951" s="275">
        <f t="shared" si="322"/>
        <v>0</v>
      </c>
      <c r="AC951" s="275">
        <f t="shared" si="322"/>
        <v>0</v>
      </c>
      <c r="AD951" s="275">
        <f t="shared" si="322"/>
        <v>0</v>
      </c>
      <c r="AE951" s="276">
        <f t="shared" si="312"/>
        <v>0</v>
      </c>
    </row>
    <row r="952" spans="1:31">
      <c r="A952" s="133" t="str">
        <f t="shared" si="313"/>
        <v/>
      </c>
      <c r="B952" s="134" t="str">
        <f t="shared" si="314"/>
        <v/>
      </c>
      <c r="C952" s="134" t="str">
        <f t="shared" si="315"/>
        <v/>
      </c>
      <c r="D952" s="135" t="str">
        <f t="shared" si="316"/>
        <v/>
      </c>
      <c r="E952" s="150" t="str">
        <f t="shared" si="304"/>
        <v/>
      </c>
      <c r="F952" s="150" t="str">
        <f t="shared" si="305"/>
        <v/>
      </c>
      <c r="G952" s="136" t="str">
        <f t="shared" si="306"/>
        <v/>
      </c>
      <c r="H952" s="148" t="str">
        <f t="shared" si="310"/>
        <v/>
      </c>
      <c r="I952" s="148" t="str">
        <f t="shared" si="317"/>
        <v/>
      </c>
      <c r="J952" s="148" t="str">
        <f t="shared" si="307"/>
        <v/>
      </c>
      <c r="K952" s="148" t="str">
        <f t="shared" si="318"/>
        <v/>
      </c>
      <c r="L952" s="148" t="str">
        <f t="shared" si="319"/>
        <v/>
      </c>
      <c r="M952" s="148" t="str">
        <f t="shared" si="308"/>
        <v/>
      </c>
      <c r="N952" s="148" t="str">
        <f t="shared" si="311"/>
        <v/>
      </c>
      <c r="O952" s="148"/>
      <c r="P952" s="148"/>
      <c r="Q952" s="148">
        <f t="shared" si="320"/>
        <v>0</v>
      </c>
      <c r="R952" s="148" t="str">
        <f t="shared" si="321"/>
        <v/>
      </c>
      <c r="S952" s="137" t="str">
        <f t="shared" si="309"/>
        <v/>
      </c>
      <c r="T952" s="275">
        <f t="shared" si="302"/>
        <v>0</v>
      </c>
      <c r="U952" s="275">
        <f t="shared" si="322"/>
        <v>0</v>
      </c>
      <c r="V952" s="275">
        <f t="shared" si="322"/>
        <v>0</v>
      </c>
      <c r="W952" s="275">
        <f t="shared" si="322"/>
        <v>0</v>
      </c>
      <c r="X952" s="275">
        <f t="shared" si="322"/>
        <v>0</v>
      </c>
      <c r="Y952" s="275">
        <f t="shared" si="322"/>
        <v>0</v>
      </c>
      <c r="Z952" s="275">
        <f t="shared" si="322"/>
        <v>0</v>
      </c>
      <c r="AA952" s="275">
        <f t="shared" si="322"/>
        <v>0</v>
      </c>
      <c r="AB952" s="275">
        <f t="shared" si="322"/>
        <v>0</v>
      </c>
      <c r="AC952" s="275">
        <f t="shared" si="322"/>
        <v>0</v>
      </c>
      <c r="AD952" s="275">
        <f t="shared" si="322"/>
        <v>0</v>
      </c>
      <c r="AE952" s="276">
        <f t="shared" si="312"/>
        <v>0</v>
      </c>
    </row>
    <row r="953" spans="1:31">
      <c r="A953" s="133" t="str">
        <f t="shared" si="313"/>
        <v/>
      </c>
      <c r="B953" s="134" t="str">
        <f t="shared" si="314"/>
        <v/>
      </c>
      <c r="C953" s="134" t="str">
        <f t="shared" si="315"/>
        <v/>
      </c>
      <c r="D953" s="135" t="str">
        <f t="shared" si="316"/>
        <v/>
      </c>
      <c r="E953" s="150" t="str">
        <f t="shared" si="304"/>
        <v/>
      </c>
      <c r="F953" s="150" t="str">
        <f t="shared" si="305"/>
        <v/>
      </c>
      <c r="G953" s="136" t="str">
        <f t="shared" si="306"/>
        <v/>
      </c>
      <c r="H953" s="148" t="str">
        <f t="shared" si="310"/>
        <v/>
      </c>
      <c r="I953" s="148" t="str">
        <f t="shared" si="317"/>
        <v/>
      </c>
      <c r="J953" s="148" t="str">
        <f t="shared" si="307"/>
        <v/>
      </c>
      <c r="K953" s="148" t="str">
        <f t="shared" si="318"/>
        <v/>
      </c>
      <c r="L953" s="148" t="str">
        <f t="shared" si="319"/>
        <v/>
      </c>
      <c r="M953" s="148" t="str">
        <f t="shared" si="308"/>
        <v/>
      </c>
      <c r="N953" s="148" t="str">
        <f t="shared" si="311"/>
        <v/>
      </c>
      <c r="O953" s="148"/>
      <c r="P953" s="148"/>
      <c r="Q953" s="148">
        <f t="shared" si="320"/>
        <v>0</v>
      </c>
      <c r="R953" s="148" t="str">
        <f t="shared" si="321"/>
        <v/>
      </c>
      <c r="S953" s="137" t="str">
        <f t="shared" si="309"/>
        <v/>
      </c>
      <c r="T953" s="275">
        <f t="shared" si="302"/>
        <v>0</v>
      </c>
      <c r="U953" s="275">
        <f t="shared" si="322"/>
        <v>0</v>
      </c>
      <c r="V953" s="275">
        <f t="shared" si="322"/>
        <v>0</v>
      </c>
      <c r="W953" s="275">
        <f t="shared" si="322"/>
        <v>0</v>
      </c>
      <c r="X953" s="275">
        <f t="shared" si="322"/>
        <v>0</v>
      </c>
      <c r="Y953" s="275">
        <f t="shared" si="322"/>
        <v>0</v>
      </c>
      <c r="Z953" s="275">
        <f t="shared" si="322"/>
        <v>0</v>
      </c>
      <c r="AA953" s="275">
        <f t="shared" si="322"/>
        <v>0</v>
      </c>
      <c r="AB953" s="275">
        <f t="shared" si="322"/>
        <v>0</v>
      </c>
      <c r="AC953" s="275">
        <f t="shared" si="322"/>
        <v>0</v>
      </c>
      <c r="AD953" s="275">
        <f t="shared" si="322"/>
        <v>0</v>
      </c>
      <c r="AE953" s="276">
        <f t="shared" si="312"/>
        <v>0</v>
      </c>
    </row>
    <row r="954" spans="1:31">
      <c r="A954" s="133" t="str">
        <f t="shared" si="313"/>
        <v/>
      </c>
      <c r="B954" s="134" t="str">
        <f t="shared" si="314"/>
        <v/>
      </c>
      <c r="C954" s="134" t="str">
        <f t="shared" si="315"/>
        <v/>
      </c>
      <c r="D954" s="135" t="str">
        <f t="shared" si="316"/>
        <v/>
      </c>
      <c r="E954" s="150" t="str">
        <f t="shared" si="304"/>
        <v/>
      </c>
      <c r="F954" s="150" t="str">
        <f t="shared" si="305"/>
        <v/>
      </c>
      <c r="G954" s="136" t="str">
        <f t="shared" si="306"/>
        <v/>
      </c>
      <c r="H954" s="148" t="str">
        <f t="shared" si="310"/>
        <v/>
      </c>
      <c r="I954" s="148" t="str">
        <f t="shared" si="317"/>
        <v/>
      </c>
      <c r="J954" s="148" t="str">
        <f t="shared" si="307"/>
        <v/>
      </c>
      <c r="K954" s="148" t="str">
        <f t="shared" si="318"/>
        <v/>
      </c>
      <c r="L954" s="148" t="str">
        <f t="shared" si="319"/>
        <v/>
      </c>
      <c r="M954" s="148" t="str">
        <f t="shared" si="308"/>
        <v/>
      </c>
      <c r="N954" s="148" t="str">
        <f t="shared" si="311"/>
        <v/>
      </c>
      <c r="O954" s="148"/>
      <c r="P954" s="148"/>
      <c r="Q954" s="148">
        <f t="shared" si="320"/>
        <v>0</v>
      </c>
      <c r="R954" s="148" t="str">
        <f t="shared" si="321"/>
        <v/>
      </c>
      <c r="S954" s="137" t="str">
        <f t="shared" si="309"/>
        <v/>
      </c>
      <c r="T954" s="275">
        <f t="shared" si="302"/>
        <v>0</v>
      </c>
      <c r="U954" s="275">
        <f t="shared" si="322"/>
        <v>0</v>
      </c>
      <c r="V954" s="275">
        <f t="shared" si="322"/>
        <v>0</v>
      </c>
      <c r="W954" s="275">
        <f t="shared" si="322"/>
        <v>0</v>
      </c>
      <c r="X954" s="275">
        <f t="shared" si="322"/>
        <v>0</v>
      </c>
      <c r="Y954" s="275">
        <f t="shared" si="322"/>
        <v>0</v>
      </c>
      <c r="Z954" s="275">
        <f t="shared" si="322"/>
        <v>0</v>
      </c>
      <c r="AA954" s="275">
        <f t="shared" si="322"/>
        <v>0</v>
      </c>
      <c r="AB954" s="275">
        <f t="shared" si="322"/>
        <v>0</v>
      </c>
      <c r="AC954" s="275">
        <f t="shared" si="322"/>
        <v>0</v>
      </c>
      <c r="AD954" s="275">
        <f t="shared" si="322"/>
        <v>0</v>
      </c>
      <c r="AE954" s="276">
        <f t="shared" si="312"/>
        <v>0</v>
      </c>
    </row>
    <row r="955" spans="1:31">
      <c r="A955" s="133" t="str">
        <f t="shared" si="313"/>
        <v/>
      </c>
      <c r="B955" s="134" t="str">
        <f t="shared" si="314"/>
        <v/>
      </c>
      <c r="C955" s="134" t="str">
        <f t="shared" si="315"/>
        <v/>
      </c>
      <c r="D955" s="135" t="str">
        <f t="shared" si="316"/>
        <v/>
      </c>
      <c r="E955" s="150" t="str">
        <f t="shared" si="304"/>
        <v/>
      </c>
      <c r="F955" s="150" t="str">
        <f t="shared" si="305"/>
        <v/>
      </c>
      <c r="G955" s="136" t="str">
        <f t="shared" si="306"/>
        <v/>
      </c>
      <c r="H955" s="148" t="str">
        <f t="shared" si="310"/>
        <v/>
      </c>
      <c r="I955" s="148" t="str">
        <f t="shared" si="317"/>
        <v/>
      </c>
      <c r="J955" s="148" t="str">
        <f t="shared" si="307"/>
        <v/>
      </c>
      <c r="K955" s="148" t="str">
        <f t="shared" si="318"/>
        <v/>
      </c>
      <c r="L955" s="148" t="str">
        <f t="shared" si="319"/>
        <v/>
      </c>
      <c r="M955" s="148" t="str">
        <f t="shared" si="308"/>
        <v/>
      </c>
      <c r="N955" s="148" t="str">
        <f t="shared" si="311"/>
        <v/>
      </c>
      <c r="O955" s="148"/>
      <c r="P955" s="148"/>
      <c r="Q955" s="148">
        <f t="shared" si="320"/>
        <v>0</v>
      </c>
      <c r="R955" s="148" t="str">
        <f t="shared" si="321"/>
        <v/>
      </c>
      <c r="S955" s="137" t="str">
        <f t="shared" si="309"/>
        <v/>
      </c>
      <c r="T955" s="275">
        <f t="shared" si="302"/>
        <v>0</v>
      </c>
      <c r="U955" s="275">
        <f t="shared" si="322"/>
        <v>0</v>
      </c>
      <c r="V955" s="275">
        <f t="shared" si="322"/>
        <v>0</v>
      </c>
      <c r="W955" s="275">
        <f t="shared" si="322"/>
        <v>0</v>
      </c>
      <c r="X955" s="275">
        <f t="shared" si="322"/>
        <v>0</v>
      </c>
      <c r="Y955" s="275">
        <f t="shared" si="322"/>
        <v>0</v>
      </c>
      <c r="Z955" s="275">
        <f t="shared" si="322"/>
        <v>0</v>
      </c>
      <c r="AA955" s="275">
        <f t="shared" si="322"/>
        <v>0</v>
      </c>
      <c r="AB955" s="275">
        <f t="shared" si="322"/>
        <v>0</v>
      </c>
      <c r="AC955" s="275">
        <f t="shared" si="322"/>
        <v>0</v>
      </c>
      <c r="AD955" s="275">
        <f t="shared" si="322"/>
        <v>0</v>
      </c>
      <c r="AE955" s="276">
        <f t="shared" si="312"/>
        <v>0</v>
      </c>
    </row>
    <row r="956" spans="1:31">
      <c r="A956" s="133" t="str">
        <f t="shared" si="313"/>
        <v/>
      </c>
      <c r="B956" s="134" t="str">
        <f t="shared" si="314"/>
        <v/>
      </c>
      <c r="C956" s="134" t="str">
        <f t="shared" si="315"/>
        <v/>
      </c>
      <c r="D956" s="135" t="str">
        <f t="shared" si="316"/>
        <v/>
      </c>
      <c r="E956" s="150" t="str">
        <f t="shared" si="304"/>
        <v/>
      </c>
      <c r="F956" s="150" t="str">
        <f t="shared" si="305"/>
        <v/>
      </c>
      <c r="G956" s="136" t="str">
        <f t="shared" si="306"/>
        <v/>
      </c>
      <c r="H956" s="148" t="str">
        <f t="shared" si="310"/>
        <v/>
      </c>
      <c r="I956" s="148" t="str">
        <f t="shared" si="317"/>
        <v/>
      </c>
      <c r="J956" s="148" t="str">
        <f t="shared" si="307"/>
        <v/>
      </c>
      <c r="K956" s="148" t="str">
        <f t="shared" si="318"/>
        <v/>
      </c>
      <c r="L956" s="148" t="str">
        <f t="shared" si="319"/>
        <v/>
      </c>
      <c r="M956" s="148" t="str">
        <f t="shared" si="308"/>
        <v/>
      </c>
      <c r="N956" s="148" t="str">
        <f t="shared" si="311"/>
        <v/>
      </c>
      <c r="O956" s="148"/>
      <c r="P956" s="148"/>
      <c r="Q956" s="148">
        <f t="shared" si="320"/>
        <v>0</v>
      </c>
      <c r="R956" s="148" t="str">
        <f t="shared" si="321"/>
        <v/>
      </c>
      <c r="S956" s="137" t="str">
        <f t="shared" si="309"/>
        <v/>
      </c>
      <c r="T956" s="275">
        <f t="shared" si="302"/>
        <v>0</v>
      </c>
      <c r="U956" s="275">
        <f t="shared" si="322"/>
        <v>0</v>
      </c>
      <c r="V956" s="275">
        <f t="shared" si="322"/>
        <v>0</v>
      </c>
      <c r="W956" s="275">
        <f t="shared" si="322"/>
        <v>0</v>
      </c>
      <c r="X956" s="275">
        <f t="shared" si="322"/>
        <v>0</v>
      </c>
      <c r="Y956" s="275">
        <f t="shared" si="322"/>
        <v>0</v>
      </c>
      <c r="Z956" s="275">
        <f t="shared" si="322"/>
        <v>0</v>
      </c>
      <c r="AA956" s="275">
        <f t="shared" si="322"/>
        <v>0</v>
      </c>
      <c r="AB956" s="275">
        <f t="shared" si="322"/>
        <v>0</v>
      </c>
      <c r="AC956" s="275">
        <f t="shared" si="322"/>
        <v>0</v>
      </c>
      <c r="AD956" s="275">
        <f t="shared" si="322"/>
        <v>0</v>
      </c>
      <c r="AE956" s="276">
        <f t="shared" si="312"/>
        <v>0</v>
      </c>
    </row>
    <row r="957" spans="1:31">
      <c r="A957" s="133" t="str">
        <f t="shared" si="313"/>
        <v/>
      </c>
      <c r="B957" s="134" t="str">
        <f t="shared" si="314"/>
        <v/>
      </c>
      <c r="C957" s="134" t="str">
        <f t="shared" si="315"/>
        <v/>
      </c>
      <c r="D957" s="135" t="str">
        <f t="shared" si="316"/>
        <v/>
      </c>
      <c r="E957" s="150" t="str">
        <f t="shared" si="304"/>
        <v/>
      </c>
      <c r="F957" s="150" t="str">
        <f t="shared" si="305"/>
        <v/>
      </c>
      <c r="G957" s="136" t="str">
        <f t="shared" si="306"/>
        <v/>
      </c>
      <c r="H957" s="148" t="str">
        <f t="shared" si="310"/>
        <v/>
      </c>
      <c r="I957" s="148" t="str">
        <f t="shared" si="317"/>
        <v/>
      </c>
      <c r="J957" s="148" t="str">
        <f t="shared" si="307"/>
        <v/>
      </c>
      <c r="K957" s="148" t="str">
        <f t="shared" si="318"/>
        <v/>
      </c>
      <c r="L957" s="148" t="str">
        <f t="shared" si="319"/>
        <v/>
      </c>
      <c r="M957" s="148" t="str">
        <f t="shared" si="308"/>
        <v/>
      </c>
      <c r="N957" s="148" t="str">
        <f t="shared" si="311"/>
        <v/>
      </c>
      <c r="O957" s="148"/>
      <c r="P957" s="148"/>
      <c r="Q957" s="148">
        <f t="shared" si="320"/>
        <v>0</v>
      </c>
      <c r="R957" s="148" t="str">
        <f t="shared" si="321"/>
        <v/>
      </c>
      <c r="S957" s="137" t="str">
        <f t="shared" si="309"/>
        <v/>
      </c>
      <c r="T957" s="275">
        <f t="shared" si="302"/>
        <v>0</v>
      </c>
      <c r="U957" s="275">
        <f t="shared" si="322"/>
        <v>0</v>
      </c>
      <c r="V957" s="275">
        <f t="shared" si="322"/>
        <v>0</v>
      </c>
      <c r="W957" s="275">
        <f t="shared" si="322"/>
        <v>0</v>
      </c>
      <c r="X957" s="275">
        <f t="shared" si="322"/>
        <v>0</v>
      </c>
      <c r="Y957" s="275">
        <f t="shared" si="322"/>
        <v>0</v>
      </c>
      <c r="Z957" s="275">
        <f t="shared" si="322"/>
        <v>0</v>
      </c>
      <c r="AA957" s="275">
        <f t="shared" si="322"/>
        <v>0</v>
      </c>
      <c r="AB957" s="275">
        <f t="shared" si="322"/>
        <v>0</v>
      </c>
      <c r="AC957" s="275">
        <f t="shared" si="322"/>
        <v>0</v>
      </c>
      <c r="AD957" s="275">
        <f t="shared" si="322"/>
        <v>0</v>
      </c>
      <c r="AE957" s="276">
        <f t="shared" si="312"/>
        <v>0</v>
      </c>
    </row>
    <row r="958" spans="1:31">
      <c r="A958" s="133" t="str">
        <f t="shared" si="313"/>
        <v/>
      </c>
      <c r="B958" s="134" t="str">
        <f t="shared" si="314"/>
        <v/>
      </c>
      <c r="C958" s="134" t="str">
        <f t="shared" si="315"/>
        <v/>
      </c>
      <c r="D958" s="135" t="str">
        <f t="shared" si="316"/>
        <v/>
      </c>
      <c r="E958" s="150" t="str">
        <f t="shared" si="304"/>
        <v/>
      </c>
      <c r="F958" s="150" t="str">
        <f t="shared" si="305"/>
        <v/>
      </c>
      <c r="G958" s="136" t="str">
        <f t="shared" si="306"/>
        <v/>
      </c>
      <c r="H958" s="148" t="str">
        <f t="shared" si="310"/>
        <v/>
      </c>
      <c r="I958" s="148" t="str">
        <f t="shared" si="317"/>
        <v/>
      </c>
      <c r="J958" s="148" t="str">
        <f t="shared" si="307"/>
        <v/>
      </c>
      <c r="K958" s="148" t="str">
        <f t="shared" si="318"/>
        <v/>
      </c>
      <c r="L958" s="148" t="str">
        <f t="shared" si="319"/>
        <v/>
      </c>
      <c r="M958" s="148" t="str">
        <f t="shared" si="308"/>
        <v/>
      </c>
      <c r="N958" s="148" t="str">
        <f t="shared" si="311"/>
        <v/>
      </c>
      <c r="O958" s="148"/>
      <c r="P958" s="148"/>
      <c r="Q958" s="148">
        <f t="shared" si="320"/>
        <v>0</v>
      </c>
      <c r="R958" s="148" t="str">
        <f t="shared" si="321"/>
        <v/>
      </c>
      <c r="S958" s="137" t="str">
        <f t="shared" si="309"/>
        <v/>
      </c>
      <c r="T958" s="275">
        <f t="shared" si="302"/>
        <v>0</v>
      </c>
      <c r="U958" s="275">
        <f t="shared" si="322"/>
        <v>0</v>
      </c>
      <c r="V958" s="275">
        <f t="shared" si="322"/>
        <v>0</v>
      </c>
      <c r="W958" s="275">
        <f t="shared" si="322"/>
        <v>0</v>
      </c>
      <c r="X958" s="275">
        <f t="shared" si="322"/>
        <v>0</v>
      </c>
      <c r="Y958" s="275">
        <f t="shared" si="322"/>
        <v>0</v>
      </c>
      <c r="Z958" s="275">
        <f t="shared" si="322"/>
        <v>0</v>
      </c>
      <c r="AA958" s="275">
        <f t="shared" si="322"/>
        <v>0</v>
      </c>
      <c r="AB958" s="275">
        <f t="shared" si="322"/>
        <v>0</v>
      </c>
      <c r="AC958" s="275">
        <f t="shared" si="322"/>
        <v>0</v>
      </c>
      <c r="AD958" s="275">
        <f t="shared" si="322"/>
        <v>0</v>
      </c>
      <c r="AE958" s="276">
        <f t="shared" si="312"/>
        <v>0</v>
      </c>
    </row>
    <row r="959" spans="1:31">
      <c r="A959" s="133" t="str">
        <f t="shared" si="313"/>
        <v/>
      </c>
      <c r="B959" s="134" t="str">
        <f t="shared" si="314"/>
        <v/>
      </c>
      <c r="C959" s="134" t="str">
        <f t="shared" si="315"/>
        <v/>
      </c>
      <c r="D959" s="135" t="str">
        <f t="shared" si="316"/>
        <v/>
      </c>
      <c r="E959" s="150" t="str">
        <f t="shared" si="304"/>
        <v/>
      </c>
      <c r="F959" s="150" t="str">
        <f t="shared" si="305"/>
        <v/>
      </c>
      <c r="G959" s="136" t="str">
        <f t="shared" si="306"/>
        <v/>
      </c>
      <c r="H959" s="148" t="str">
        <f t="shared" si="310"/>
        <v/>
      </c>
      <c r="I959" s="148" t="str">
        <f t="shared" si="317"/>
        <v/>
      </c>
      <c r="J959" s="148" t="str">
        <f t="shared" si="307"/>
        <v/>
      </c>
      <c r="K959" s="148" t="str">
        <f t="shared" si="318"/>
        <v/>
      </c>
      <c r="L959" s="148" t="str">
        <f t="shared" si="319"/>
        <v/>
      </c>
      <c r="M959" s="148" t="str">
        <f t="shared" si="308"/>
        <v/>
      </c>
      <c r="N959" s="148" t="str">
        <f t="shared" si="311"/>
        <v/>
      </c>
      <c r="O959" s="148"/>
      <c r="P959" s="148"/>
      <c r="Q959" s="148">
        <f t="shared" si="320"/>
        <v>0</v>
      </c>
      <c r="R959" s="148" t="str">
        <f t="shared" si="321"/>
        <v/>
      </c>
      <c r="S959" s="137" t="str">
        <f t="shared" si="309"/>
        <v/>
      </c>
      <c r="T959" s="275">
        <f t="shared" si="302"/>
        <v>0</v>
      </c>
      <c r="U959" s="275">
        <f t="shared" si="322"/>
        <v>0</v>
      </c>
      <c r="V959" s="275">
        <f t="shared" si="322"/>
        <v>0</v>
      </c>
      <c r="W959" s="275">
        <f t="shared" si="322"/>
        <v>0</v>
      </c>
      <c r="X959" s="275">
        <f t="shared" si="322"/>
        <v>0</v>
      </c>
      <c r="Y959" s="275">
        <f t="shared" si="322"/>
        <v>0</v>
      </c>
      <c r="Z959" s="275">
        <f t="shared" si="322"/>
        <v>0</v>
      </c>
      <c r="AA959" s="275">
        <f t="shared" si="322"/>
        <v>0</v>
      </c>
      <c r="AB959" s="275">
        <f t="shared" si="322"/>
        <v>0</v>
      </c>
      <c r="AC959" s="275">
        <f t="shared" si="322"/>
        <v>0</v>
      </c>
      <c r="AD959" s="275">
        <f t="shared" si="322"/>
        <v>0</v>
      </c>
      <c r="AE959" s="276">
        <f t="shared" si="312"/>
        <v>0</v>
      </c>
    </row>
    <row r="960" spans="1:31">
      <c r="A960" s="133" t="str">
        <f t="shared" si="313"/>
        <v/>
      </c>
      <c r="B960" s="134" t="str">
        <f t="shared" si="314"/>
        <v/>
      </c>
      <c r="C960" s="134" t="str">
        <f t="shared" si="315"/>
        <v/>
      </c>
      <c r="D960" s="135" t="str">
        <f t="shared" si="316"/>
        <v/>
      </c>
      <c r="E960" s="150" t="str">
        <f t="shared" si="304"/>
        <v/>
      </c>
      <c r="F960" s="150" t="str">
        <f t="shared" si="305"/>
        <v/>
      </c>
      <c r="G960" s="136" t="str">
        <f t="shared" si="306"/>
        <v/>
      </c>
      <c r="H960" s="148" t="str">
        <f t="shared" si="310"/>
        <v/>
      </c>
      <c r="I960" s="148" t="str">
        <f t="shared" si="317"/>
        <v/>
      </c>
      <c r="J960" s="148" t="str">
        <f t="shared" si="307"/>
        <v/>
      </c>
      <c r="K960" s="148" t="str">
        <f t="shared" si="318"/>
        <v/>
      </c>
      <c r="L960" s="148" t="str">
        <f t="shared" si="319"/>
        <v/>
      </c>
      <c r="M960" s="148" t="str">
        <f t="shared" si="308"/>
        <v/>
      </c>
      <c r="N960" s="148" t="str">
        <f t="shared" si="311"/>
        <v/>
      </c>
      <c r="O960" s="148"/>
      <c r="P960" s="148"/>
      <c r="Q960" s="148">
        <f t="shared" si="320"/>
        <v>0</v>
      </c>
      <c r="R960" s="148" t="str">
        <f t="shared" si="321"/>
        <v/>
      </c>
      <c r="S960" s="137" t="str">
        <f t="shared" si="309"/>
        <v/>
      </c>
      <c r="T960" s="275">
        <f t="shared" si="302"/>
        <v>0</v>
      </c>
      <c r="U960" s="275">
        <f t="shared" si="322"/>
        <v>0</v>
      </c>
      <c r="V960" s="275">
        <f t="shared" si="322"/>
        <v>0</v>
      </c>
      <c r="W960" s="275">
        <f t="shared" si="322"/>
        <v>0</v>
      </c>
      <c r="X960" s="275">
        <f t="shared" si="322"/>
        <v>0</v>
      </c>
      <c r="Y960" s="275">
        <f t="shared" si="322"/>
        <v>0</v>
      </c>
      <c r="Z960" s="275">
        <f t="shared" si="322"/>
        <v>0</v>
      </c>
      <c r="AA960" s="275">
        <f t="shared" si="322"/>
        <v>0</v>
      </c>
      <c r="AB960" s="275">
        <f t="shared" si="322"/>
        <v>0</v>
      </c>
      <c r="AC960" s="275">
        <f t="shared" si="322"/>
        <v>0</v>
      </c>
      <c r="AD960" s="275">
        <f t="shared" si="322"/>
        <v>0</v>
      </c>
      <c r="AE960" s="276">
        <f t="shared" si="312"/>
        <v>0</v>
      </c>
    </row>
    <row r="961" spans="1:31">
      <c r="A961" s="133" t="str">
        <f t="shared" si="313"/>
        <v/>
      </c>
      <c r="B961" s="134" t="str">
        <f t="shared" si="314"/>
        <v/>
      </c>
      <c r="C961" s="134" t="str">
        <f t="shared" si="315"/>
        <v/>
      </c>
      <c r="D961" s="135" t="str">
        <f t="shared" si="316"/>
        <v/>
      </c>
      <c r="E961" s="150" t="str">
        <f t="shared" si="304"/>
        <v/>
      </c>
      <c r="F961" s="150" t="str">
        <f t="shared" si="305"/>
        <v/>
      </c>
      <c r="G961" s="136" t="str">
        <f t="shared" si="306"/>
        <v/>
      </c>
      <c r="H961" s="148" t="str">
        <f t="shared" si="310"/>
        <v/>
      </c>
      <c r="I961" s="148" t="str">
        <f t="shared" si="317"/>
        <v/>
      </c>
      <c r="J961" s="148" t="str">
        <f t="shared" si="307"/>
        <v/>
      </c>
      <c r="K961" s="148" t="str">
        <f t="shared" si="318"/>
        <v/>
      </c>
      <c r="L961" s="148" t="str">
        <f t="shared" si="319"/>
        <v/>
      </c>
      <c r="M961" s="148" t="str">
        <f t="shared" si="308"/>
        <v/>
      </c>
      <c r="N961" s="148" t="str">
        <f t="shared" si="311"/>
        <v/>
      </c>
      <c r="O961" s="148"/>
      <c r="P961" s="148"/>
      <c r="Q961" s="148">
        <f t="shared" si="320"/>
        <v>0</v>
      </c>
      <c r="R961" s="148" t="str">
        <f t="shared" si="321"/>
        <v/>
      </c>
      <c r="S961" s="137" t="str">
        <f t="shared" si="309"/>
        <v/>
      </c>
      <c r="T961" s="275">
        <f t="shared" si="302"/>
        <v>0</v>
      </c>
      <c r="U961" s="275">
        <f t="shared" si="322"/>
        <v>0</v>
      </c>
      <c r="V961" s="275">
        <f t="shared" si="322"/>
        <v>0</v>
      </c>
      <c r="W961" s="275">
        <f t="shared" si="322"/>
        <v>0</v>
      </c>
      <c r="X961" s="275">
        <f t="shared" si="322"/>
        <v>0</v>
      </c>
      <c r="Y961" s="275">
        <f t="shared" si="322"/>
        <v>0</v>
      </c>
      <c r="Z961" s="275">
        <f t="shared" si="322"/>
        <v>0</v>
      </c>
      <c r="AA961" s="275">
        <f t="shared" ref="U961:AD987" si="323">MAX(0,MIN(MAX(0,$M961),AA$7)-AA$6)</f>
        <v>0</v>
      </c>
      <c r="AB961" s="275">
        <f t="shared" si="323"/>
        <v>0</v>
      </c>
      <c r="AC961" s="275">
        <f t="shared" si="323"/>
        <v>0</v>
      </c>
      <c r="AD961" s="275">
        <f t="shared" si="323"/>
        <v>0</v>
      </c>
      <c r="AE961" s="276">
        <f t="shared" si="312"/>
        <v>0</v>
      </c>
    </row>
    <row r="962" spans="1:31">
      <c r="A962" s="133" t="str">
        <f t="shared" si="313"/>
        <v/>
      </c>
      <c r="B962" s="134" t="str">
        <f t="shared" si="314"/>
        <v/>
      </c>
      <c r="C962" s="134" t="str">
        <f t="shared" si="315"/>
        <v/>
      </c>
      <c r="D962" s="135" t="str">
        <f t="shared" si="316"/>
        <v/>
      </c>
      <c r="E962" s="150" t="str">
        <f t="shared" si="304"/>
        <v/>
      </c>
      <c r="F962" s="150" t="str">
        <f t="shared" si="305"/>
        <v/>
      </c>
      <c r="G962" s="136" t="str">
        <f t="shared" si="306"/>
        <v/>
      </c>
      <c r="H962" s="148" t="str">
        <f t="shared" si="310"/>
        <v/>
      </c>
      <c r="I962" s="148" t="str">
        <f t="shared" si="317"/>
        <v/>
      </c>
      <c r="J962" s="148" t="str">
        <f t="shared" si="307"/>
        <v/>
      </c>
      <c r="K962" s="148" t="str">
        <f t="shared" si="318"/>
        <v/>
      </c>
      <c r="L962" s="148" t="str">
        <f t="shared" si="319"/>
        <v/>
      </c>
      <c r="M962" s="148" t="str">
        <f t="shared" si="308"/>
        <v/>
      </c>
      <c r="N962" s="148" t="str">
        <f t="shared" si="311"/>
        <v/>
      </c>
      <c r="O962" s="148"/>
      <c r="P962" s="148"/>
      <c r="Q962" s="148">
        <f t="shared" si="320"/>
        <v>0</v>
      </c>
      <c r="R962" s="148" t="str">
        <f t="shared" si="321"/>
        <v/>
      </c>
      <c r="S962" s="137" t="str">
        <f t="shared" si="309"/>
        <v/>
      </c>
      <c r="T962" s="275">
        <f t="shared" si="302"/>
        <v>0</v>
      </c>
      <c r="U962" s="275">
        <f t="shared" si="323"/>
        <v>0</v>
      </c>
      <c r="V962" s="275">
        <f t="shared" si="323"/>
        <v>0</v>
      </c>
      <c r="W962" s="275">
        <f t="shared" si="323"/>
        <v>0</v>
      </c>
      <c r="X962" s="275">
        <f t="shared" si="323"/>
        <v>0</v>
      </c>
      <c r="Y962" s="275">
        <f t="shared" si="323"/>
        <v>0</v>
      </c>
      <c r="Z962" s="275">
        <f t="shared" si="323"/>
        <v>0</v>
      </c>
      <c r="AA962" s="275">
        <f t="shared" si="323"/>
        <v>0</v>
      </c>
      <c r="AB962" s="275">
        <f t="shared" si="323"/>
        <v>0</v>
      </c>
      <c r="AC962" s="275">
        <f t="shared" si="323"/>
        <v>0</v>
      </c>
      <c r="AD962" s="275">
        <f t="shared" si="323"/>
        <v>0</v>
      </c>
      <c r="AE962" s="276">
        <f t="shared" si="312"/>
        <v>0</v>
      </c>
    </row>
    <row r="963" spans="1:31">
      <c r="A963" s="133" t="str">
        <f t="shared" si="313"/>
        <v/>
      </c>
      <c r="B963" s="134" t="str">
        <f t="shared" si="314"/>
        <v/>
      </c>
      <c r="C963" s="134" t="str">
        <f t="shared" si="315"/>
        <v/>
      </c>
      <c r="D963" s="135" t="str">
        <f t="shared" si="316"/>
        <v/>
      </c>
      <c r="E963" s="150" t="str">
        <f t="shared" si="304"/>
        <v/>
      </c>
      <c r="F963" s="150" t="str">
        <f t="shared" si="305"/>
        <v/>
      </c>
      <c r="G963" s="136" t="str">
        <f t="shared" si="306"/>
        <v/>
      </c>
      <c r="H963" s="148" t="str">
        <f t="shared" si="310"/>
        <v/>
      </c>
      <c r="I963" s="148" t="str">
        <f t="shared" si="317"/>
        <v/>
      </c>
      <c r="J963" s="148" t="str">
        <f t="shared" si="307"/>
        <v/>
      </c>
      <c r="K963" s="148" t="str">
        <f t="shared" si="318"/>
        <v/>
      </c>
      <c r="L963" s="148" t="str">
        <f t="shared" si="319"/>
        <v/>
      </c>
      <c r="M963" s="148" t="str">
        <f t="shared" si="308"/>
        <v/>
      </c>
      <c r="N963" s="148" t="str">
        <f t="shared" si="311"/>
        <v/>
      </c>
      <c r="O963" s="148"/>
      <c r="P963" s="148"/>
      <c r="Q963" s="148">
        <f t="shared" si="320"/>
        <v>0</v>
      </c>
      <c r="R963" s="148" t="str">
        <f t="shared" si="321"/>
        <v/>
      </c>
      <c r="S963" s="137" t="str">
        <f t="shared" si="309"/>
        <v/>
      </c>
      <c r="T963" s="275">
        <f t="shared" si="302"/>
        <v>0</v>
      </c>
      <c r="U963" s="275">
        <f t="shared" si="323"/>
        <v>0</v>
      </c>
      <c r="V963" s="275">
        <f t="shared" si="323"/>
        <v>0</v>
      </c>
      <c r="W963" s="275">
        <f t="shared" si="323"/>
        <v>0</v>
      </c>
      <c r="X963" s="275">
        <f t="shared" si="323"/>
        <v>0</v>
      </c>
      <c r="Y963" s="275">
        <f t="shared" si="323"/>
        <v>0</v>
      </c>
      <c r="Z963" s="275">
        <f t="shared" si="323"/>
        <v>0</v>
      </c>
      <c r="AA963" s="275">
        <f t="shared" si="323"/>
        <v>0</v>
      </c>
      <c r="AB963" s="275">
        <f t="shared" si="323"/>
        <v>0</v>
      </c>
      <c r="AC963" s="275">
        <f t="shared" si="323"/>
        <v>0</v>
      </c>
      <c r="AD963" s="275">
        <f t="shared" si="323"/>
        <v>0</v>
      </c>
      <c r="AE963" s="276">
        <f t="shared" si="312"/>
        <v>0</v>
      </c>
    </row>
    <row r="964" spans="1:31">
      <c r="A964" s="133" t="str">
        <f t="shared" si="313"/>
        <v/>
      </c>
      <c r="B964" s="134" t="str">
        <f t="shared" si="314"/>
        <v/>
      </c>
      <c r="C964" s="134" t="str">
        <f t="shared" si="315"/>
        <v/>
      </c>
      <c r="D964" s="135" t="str">
        <f t="shared" si="316"/>
        <v/>
      </c>
      <c r="E964" s="150" t="str">
        <f t="shared" si="304"/>
        <v/>
      </c>
      <c r="F964" s="150" t="str">
        <f t="shared" si="305"/>
        <v/>
      </c>
      <c r="G964" s="136" t="str">
        <f t="shared" si="306"/>
        <v/>
      </c>
      <c r="H964" s="148" t="str">
        <f t="shared" si="310"/>
        <v/>
      </c>
      <c r="I964" s="148" t="str">
        <f t="shared" si="317"/>
        <v/>
      </c>
      <c r="J964" s="148" t="str">
        <f t="shared" si="307"/>
        <v/>
      </c>
      <c r="K964" s="148" t="str">
        <f t="shared" si="318"/>
        <v/>
      </c>
      <c r="L964" s="148" t="str">
        <f t="shared" si="319"/>
        <v/>
      </c>
      <c r="M964" s="148" t="str">
        <f t="shared" si="308"/>
        <v/>
      </c>
      <c r="N964" s="148" t="str">
        <f t="shared" si="311"/>
        <v/>
      </c>
      <c r="O964" s="148"/>
      <c r="P964" s="148"/>
      <c r="Q964" s="148">
        <f t="shared" si="320"/>
        <v>0</v>
      </c>
      <c r="R964" s="148" t="str">
        <f t="shared" si="321"/>
        <v/>
      </c>
      <c r="S964" s="137" t="str">
        <f t="shared" si="309"/>
        <v/>
      </c>
      <c r="T964" s="275">
        <f t="shared" si="302"/>
        <v>0</v>
      </c>
      <c r="U964" s="275">
        <f t="shared" si="323"/>
        <v>0</v>
      </c>
      <c r="V964" s="275">
        <f t="shared" si="323"/>
        <v>0</v>
      </c>
      <c r="W964" s="275">
        <f t="shared" si="323"/>
        <v>0</v>
      </c>
      <c r="X964" s="275">
        <f t="shared" si="323"/>
        <v>0</v>
      </c>
      <c r="Y964" s="275">
        <f t="shared" si="323"/>
        <v>0</v>
      </c>
      <c r="Z964" s="275">
        <f t="shared" si="323"/>
        <v>0</v>
      </c>
      <c r="AA964" s="275">
        <f t="shared" si="323"/>
        <v>0</v>
      </c>
      <c r="AB964" s="275">
        <f t="shared" si="323"/>
        <v>0</v>
      </c>
      <c r="AC964" s="275">
        <f t="shared" si="323"/>
        <v>0</v>
      </c>
      <c r="AD964" s="275">
        <f t="shared" si="323"/>
        <v>0</v>
      </c>
      <c r="AE964" s="276">
        <f t="shared" si="312"/>
        <v>0</v>
      </c>
    </row>
    <row r="965" spans="1:31">
      <c r="A965" s="133" t="str">
        <f t="shared" si="313"/>
        <v/>
      </c>
      <c r="B965" s="134" t="str">
        <f t="shared" si="314"/>
        <v/>
      </c>
      <c r="C965" s="134" t="str">
        <f t="shared" si="315"/>
        <v/>
      </c>
      <c r="D965" s="135" t="str">
        <f t="shared" si="316"/>
        <v/>
      </c>
      <c r="E965" s="150" t="str">
        <f t="shared" si="304"/>
        <v/>
      </c>
      <c r="F965" s="150" t="str">
        <f t="shared" si="305"/>
        <v/>
      </c>
      <c r="G965" s="136" t="str">
        <f t="shared" si="306"/>
        <v/>
      </c>
      <c r="H965" s="148" t="str">
        <f t="shared" si="310"/>
        <v/>
      </c>
      <c r="I965" s="148" t="str">
        <f t="shared" si="317"/>
        <v/>
      </c>
      <c r="J965" s="148" t="str">
        <f t="shared" si="307"/>
        <v/>
      </c>
      <c r="K965" s="148" t="str">
        <f t="shared" si="318"/>
        <v/>
      </c>
      <c r="L965" s="148" t="str">
        <f t="shared" si="319"/>
        <v/>
      </c>
      <c r="M965" s="148" t="str">
        <f t="shared" si="308"/>
        <v/>
      </c>
      <c r="N965" s="148" t="str">
        <f t="shared" si="311"/>
        <v/>
      </c>
      <c r="O965" s="148"/>
      <c r="P965" s="148"/>
      <c r="Q965" s="148">
        <f t="shared" si="320"/>
        <v>0</v>
      </c>
      <c r="R965" s="148" t="str">
        <f t="shared" si="321"/>
        <v/>
      </c>
      <c r="S965" s="137" t="str">
        <f t="shared" si="309"/>
        <v/>
      </c>
      <c r="T965" s="275">
        <f t="shared" ref="T965:T1002" si="324">MAX(0,MIN(MAX(0,$M965),T$7)-T$6)</f>
        <v>0</v>
      </c>
      <c r="U965" s="275">
        <f t="shared" si="323"/>
        <v>0</v>
      </c>
      <c r="V965" s="275">
        <f t="shared" si="323"/>
        <v>0</v>
      </c>
      <c r="W965" s="275">
        <f t="shared" si="323"/>
        <v>0</v>
      </c>
      <c r="X965" s="275">
        <f t="shared" si="323"/>
        <v>0</v>
      </c>
      <c r="Y965" s="275">
        <f t="shared" si="323"/>
        <v>0</v>
      </c>
      <c r="Z965" s="275">
        <f t="shared" si="323"/>
        <v>0</v>
      </c>
      <c r="AA965" s="275">
        <f t="shared" si="323"/>
        <v>0</v>
      </c>
      <c r="AB965" s="275">
        <f t="shared" si="323"/>
        <v>0</v>
      </c>
      <c r="AC965" s="275">
        <f t="shared" si="323"/>
        <v>0</v>
      </c>
      <c r="AD965" s="275">
        <f t="shared" si="323"/>
        <v>0</v>
      </c>
      <c r="AE965" s="276">
        <f t="shared" si="312"/>
        <v>0</v>
      </c>
    </row>
    <row r="966" spans="1:31">
      <c r="A966" s="133" t="str">
        <f t="shared" si="313"/>
        <v/>
      </c>
      <c r="B966" s="134" t="str">
        <f t="shared" si="314"/>
        <v/>
      </c>
      <c r="C966" s="134" t="str">
        <f t="shared" si="315"/>
        <v/>
      </c>
      <c r="D966" s="135" t="str">
        <f t="shared" si="316"/>
        <v/>
      </c>
      <c r="E966" s="150" t="str">
        <f t="shared" si="304"/>
        <v/>
      </c>
      <c r="F966" s="150" t="str">
        <f t="shared" si="305"/>
        <v/>
      </c>
      <c r="G966" s="136" t="str">
        <f t="shared" si="306"/>
        <v/>
      </c>
      <c r="H966" s="148" t="str">
        <f t="shared" si="310"/>
        <v/>
      </c>
      <c r="I966" s="148" t="str">
        <f t="shared" si="317"/>
        <v/>
      </c>
      <c r="J966" s="148" t="str">
        <f t="shared" si="307"/>
        <v/>
      </c>
      <c r="K966" s="148" t="str">
        <f t="shared" si="318"/>
        <v/>
      </c>
      <c r="L966" s="148" t="str">
        <f t="shared" si="319"/>
        <v/>
      </c>
      <c r="M966" s="148" t="str">
        <f t="shared" si="308"/>
        <v/>
      </c>
      <c r="N966" s="148" t="str">
        <f t="shared" si="311"/>
        <v/>
      </c>
      <c r="O966" s="148"/>
      <c r="P966" s="148"/>
      <c r="Q966" s="148">
        <f t="shared" si="320"/>
        <v>0</v>
      </c>
      <c r="R966" s="148" t="str">
        <f t="shared" si="321"/>
        <v/>
      </c>
      <c r="S966" s="137" t="str">
        <f t="shared" si="309"/>
        <v/>
      </c>
      <c r="T966" s="275">
        <f t="shared" si="324"/>
        <v>0</v>
      </c>
      <c r="U966" s="275">
        <f t="shared" si="323"/>
        <v>0</v>
      </c>
      <c r="V966" s="275">
        <f t="shared" si="323"/>
        <v>0</v>
      </c>
      <c r="W966" s="275">
        <f t="shared" si="323"/>
        <v>0</v>
      </c>
      <c r="X966" s="275">
        <f t="shared" si="323"/>
        <v>0</v>
      </c>
      <c r="Y966" s="275">
        <f t="shared" si="323"/>
        <v>0</v>
      </c>
      <c r="Z966" s="275">
        <f t="shared" si="323"/>
        <v>0</v>
      </c>
      <c r="AA966" s="275">
        <f t="shared" si="323"/>
        <v>0</v>
      </c>
      <c r="AB966" s="275">
        <f t="shared" si="323"/>
        <v>0</v>
      </c>
      <c r="AC966" s="275">
        <f t="shared" si="323"/>
        <v>0</v>
      </c>
      <c r="AD966" s="275">
        <f t="shared" si="323"/>
        <v>0</v>
      </c>
      <c r="AE966" s="276">
        <f t="shared" si="312"/>
        <v>0</v>
      </c>
    </row>
    <row r="967" spans="1:31">
      <c r="A967" s="133" t="str">
        <f t="shared" si="313"/>
        <v/>
      </c>
      <c r="B967" s="134" t="str">
        <f t="shared" si="314"/>
        <v/>
      </c>
      <c r="C967" s="134" t="str">
        <f t="shared" si="315"/>
        <v/>
      </c>
      <c r="D967" s="135" t="str">
        <f t="shared" si="316"/>
        <v/>
      </c>
      <c r="E967" s="150" t="str">
        <f t="shared" si="304"/>
        <v/>
      </c>
      <c r="F967" s="150" t="str">
        <f t="shared" si="305"/>
        <v/>
      </c>
      <c r="G967" s="136" t="str">
        <f t="shared" si="306"/>
        <v/>
      </c>
      <c r="H967" s="148" t="str">
        <f t="shared" si="310"/>
        <v/>
      </c>
      <c r="I967" s="148" t="str">
        <f t="shared" si="317"/>
        <v/>
      </c>
      <c r="J967" s="148" t="str">
        <f t="shared" si="307"/>
        <v/>
      </c>
      <c r="K967" s="148" t="str">
        <f t="shared" si="318"/>
        <v/>
      </c>
      <c r="L967" s="148" t="str">
        <f t="shared" si="319"/>
        <v/>
      </c>
      <c r="M967" s="148" t="str">
        <f t="shared" si="308"/>
        <v/>
      </c>
      <c r="N967" s="148" t="str">
        <f t="shared" si="311"/>
        <v/>
      </c>
      <c r="O967" s="148"/>
      <c r="P967" s="148"/>
      <c r="Q967" s="148">
        <f t="shared" si="320"/>
        <v>0</v>
      </c>
      <c r="R967" s="148" t="str">
        <f t="shared" si="321"/>
        <v/>
      </c>
      <c r="S967" s="137" t="str">
        <f t="shared" si="309"/>
        <v/>
      </c>
      <c r="T967" s="275">
        <f t="shared" si="324"/>
        <v>0</v>
      </c>
      <c r="U967" s="275">
        <f t="shared" si="323"/>
        <v>0</v>
      </c>
      <c r="V967" s="275">
        <f t="shared" si="323"/>
        <v>0</v>
      </c>
      <c r="W967" s="275">
        <f t="shared" si="323"/>
        <v>0</v>
      </c>
      <c r="X967" s="275">
        <f t="shared" si="323"/>
        <v>0</v>
      </c>
      <c r="Y967" s="275">
        <f t="shared" si="323"/>
        <v>0</v>
      </c>
      <c r="Z967" s="275">
        <f t="shared" si="323"/>
        <v>0</v>
      </c>
      <c r="AA967" s="275">
        <f t="shared" si="323"/>
        <v>0</v>
      </c>
      <c r="AB967" s="275">
        <f t="shared" si="323"/>
        <v>0</v>
      </c>
      <c r="AC967" s="275">
        <f t="shared" si="323"/>
        <v>0</v>
      </c>
      <c r="AD967" s="275">
        <f t="shared" si="323"/>
        <v>0</v>
      </c>
      <c r="AE967" s="276">
        <f t="shared" si="312"/>
        <v>0</v>
      </c>
    </row>
    <row r="968" spans="1:31">
      <c r="A968" s="133" t="str">
        <f t="shared" si="313"/>
        <v/>
      </c>
      <c r="B968" s="134" t="str">
        <f t="shared" si="314"/>
        <v/>
      </c>
      <c r="C968" s="134" t="str">
        <f t="shared" si="315"/>
        <v/>
      </c>
      <c r="D968" s="135" t="str">
        <f t="shared" si="316"/>
        <v/>
      </c>
      <c r="E968" s="150" t="str">
        <f t="shared" si="304"/>
        <v/>
      </c>
      <c r="F968" s="150" t="str">
        <f t="shared" si="305"/>
        <v/>
      </c>
      <c r="G968" s="136" t="str">
        <f t="shared" si="306"/>
        <v/>
      </c>
      <c r="H968" s="148" t="str">
        <f t="shared" si="310"/>
        <v/>
      </c>
      <c r="I968" s="148" t="str">
        <f t="shared" si="317"/>
        <v/>
      </c>
      <c r="J968" s="148" t="str">
        <f t="shared" si="307"/>
        <v/>
      </c>
      <c r="K968" s="148" t="str">
        <f t="shared" si="318"/>
        <v/>
      </c>
      <c r="L968" s="148" t="str">
        <f t="shared" si="319"/>
        <v/>
      </c>
      <c r="M968" s="148" t="str">
        <f t="shared" si="308"/>
        <v/>
      </c>
      <c r="N968" s="148" t="str">
        <f t="shared" si="311"/>
        <v/>
      </c>
      <c r="O968" s="148"/>
      <c r="P968" s="148"/>
      <c r="Q968" s="148">
        <f t="shared" si="320"/>
        <v>0</v>
      </c>
      <c r="R968" s="148" t="str">
        <f t="shared" si="321"/>
        <v/>
      </c>
      <c r="S968" s="137" t="str">
        <f t="shared" si="309"/>
        <v/>
      </c>
      <c r="T968" s="275">
        <f t="shared" si="324"/>
        <v>0</v>
      </c>
      <c r="U968" s="275">
        <f t="shared" si="323"/>
        <v>0</v>
      </c>
      <c r="V968" s="275">
        <f t="shared" si="323"/>
        <v>0</v>
      </c>
      <c r="W968" s="275">
        <f t="shared" si="323"/>
        <v>0</v>
      </c>
      <c r="X968" s="275">
        <f t="shared" si="323"/>
        <v>0</v>
      </c>
      <c r="Y968" s="275">
        <f t="shared" si="323"/>
        <v>0</v>
      </c>
      <c r="Z968" s="275">
        <f t="shared" si="323"/>
        <v>0</v>
      </c>
      <c r="AA968" s="275">
        <f t="shared" si="323"/>
        <v>0</v>
      </c>
      <c r="AB968" s="275">
        <f t="shared" si="323"/>
        <v>0</v>
      </c>
      <c r="AC968" s="275">
        <f t="shared" si="323"/>
        <v>0</v>
      </c>
      <c r="AD968" s="275">
        <f t="shared" si="323"/>
        <v>0</v>
      </c>
      <c r="AE968" s="276">
        <f t="shared" si="312"/>
        <v>0</v>
      </c>
    </row>
    <row r="969" spans="1:31">
      <c r="A969" s="133" t="str">
        <f t="shared" si="313"/>
        <v/>
      </c>
      <c r="B969" s="134" t="str">
        <f t="shared" si="314"/>
        <v/>
      </c>
      <c r="C969" s="134" t="str">
        <f t="shared" si="315"/>
        <v/>
      </c>
      <c r="D969" s="135" t="str">
        <f t="shared" si="316"/>
        <v/>
      </c>
      <c r="E969" s="150" t="str">
        <f t="shared" si="304"/>
        <v/>
      </c>
      <c r="F969" s="150" t="str">
        <f t="shared" si="305"/>
        <v/>
      </c>
      <c r="G969" s="136" t="str">
        <f t="shared" si="306"/>
        <v/>
      </c>
      <c r="H969" s="148" t="str">
        <f t="shared" si="310"/>
        <v/>
      </c>
      <c r="I969" s="148" t="str">
        <f t="shared" si="317"/>
        <v/>
      </c>
      <c r="J969" s="148" t="str">
        <f t="shared" si="307"/>
        <v/>
      </c>
      <c r="K969" s="148" t="str">
        <f t="shared" si="318"/>
        <v/>
      </c>
      <c r="L969" s="148" t="str">
        <f t="shared" si="319"/>
        <v/>
      </c>
      <c r="M969" s="148" t="str">
        <f t="shared" si="308"/>
        <v/>
      </c>
      <c r="N969" s="148" t="str">
        <f t="shared" si="311"/>
        <v/>
      </c>
      <c r="O969" s="148"/>
      <c r="P969" s="148"/>
      <c r="Q969" s="148">
        <f t="shared" si="320"/>
        <v>0</v>
      </c>
      <c r="R969" s="148" t="str">
        <f t="shared" si="321"/>
        <v/>
      </c>
      <c r="S969" s="137" t="str">
        <f t="shared" si="309"/>
        <v/>
      </c>
      <c r="T969" s="275">
        <f t="shared" si="324"/>
        <v>0</v>
      </c>
      <c r="U969" s="275">
        <f t="shared" si="323"/>
        <v>0</v>
      </c>
      <c r="V969" s="275">
        <f t="shared" si="323"/>
        <v>0</v>
      </c>
      <c r="W969" s="275">
        <f t="shared" si="323"/>
        <v>0</v>
      </c>
      <c r="X969" s="275">
        <f t="shared" si="323"/>
        <v>0</v>
      </c>
      <c r="Y969" s="275">
        <f t="shared" si="323"/>
        <v>0</v>
      </c>
      <c r="Z969" s="275">
        <f t="shared" si="323"/>
        <v>0</v>
      </c>
      <c r="AA969" s="275">
        <f t="shared" si="323"/>
        <v>0</v>
      </c>
      <c r="AB969" s="275">
        <f t="shared" si="323"/>
        <v>0</v>
      </c>
      <c r="AC969" s="275">
        <f t="shared" si="323"/>
        <v>0</v>
      </c>
      <c r="AD969" s="275">
        <f t="shared" si="323"/>
        <v>0</v>
      </c>
      <c r="AE969" s="276">
        <f t="shared" si="312"/>
        <v>0</v>
      </c>
    </row>
    <row r="970" spans="1:31">
      <c r="A970" s="133" t="str">
        <f t="shared" si="313"/>
        <v/>
      </c>
      <c r="B970" s="134" t="str">
        <f t="shared" si="314"/>
        <v/>
      </c>
      <c r="C970" s="134" t="str">
        <f t="shared" si="315"/>
        <v/>
      </c>
      <c r="D970" s="135" t="str">
        <f t="shared" si="316"/>
        <v/>
      </c>
      <c r="E970" s="150" t="str">
        <f t="shared" si="304"/>
        <v/>
      </c>
      <c r="F970" s="150" t="str">
        <f t="shared" si="305"/>
        <v/>
      </c>
      <c r="G970" s="136" t="str">
        <f t="shared" si="306"/>
        <v/>
      </c>
      <c r="H970" s="148" t="str">
        <f t="shared" si="310"/>
        <v/>
      </c>
      <c r="I970" s="148" t="str">
        <f t="shared" si="317"/>
        <v/>
      </c>
      <c r="J970" s="148" t="str">
        <f t="shared" si="307"/>
        <v/>
      </c>
      <c r="K970" s="148" t="str">
        <f t="shared" si="318"/>
        <v/>
      </c>
      <c r="L970" s="148" t="str">
        <f t="shared" si="319"/>
        <v/>
      </c>
      <c r="M970" s="148" t="str">
        <f t="shared" si="308"/>
        <v/>
      </c>
      <c r="N970" s="148" t="str">
        <f t="shared" si="311"/>
        <v/>
      </c>
      <c r="O970" s="148"/>
      <c r="P970" s="148"/>
      <c r="Q970" s="148">
        <f t="shared" si="320"/>
        <v>0</v>
      </c>
      <c r="R970" s="148" t="str">
        <f t="shared" si="321"/>
        <v/>
      </c>
      <c r="S970" s="137" t="str">
        <f t="shared" si="309"/>
        <v/>
      </c>
      <c r="T970" s="275">
        <f t="shared" si="324"/>
        <v>0</v>
      </c>
      <c r="U970" s="275">
        <f t="shared" si="323"/>
        <v>0</v>
      </c>
      <c r="V970" s="275">
        <f t="shared" si="323"/>
        <v>0</v>
      </c>
      <c r="W970" s="275">
        <f t="shared" si="323"/>
        <v>0</v>
      </c>
      <c r="X970" s="275">
        <f t="shared" si="323"/>
        <v>0</v>
      </c>
      <c r="Y970" s="275">
        <f t="shared" si="323"/>
        <v>0</v>
      </c>
      <c r="Z970" s="275">
        <f t="shared" si="323"/>
        <v>0</v>
      </c>
      <c r="AA970" s="275">
        <f t="shared" si="323"/>
        <v>0</v>
      </c>
      <c r="AB970" s="275">
        <f t="shared" si="323"/>
        <v>0</v>
      </c>
      <c r="AC970" s="275">
        <f t="shared" si="323"/>
        <v>0</v>
      </c>
      <c r="AD970" s="275">
        <f t="shared" si="323"/>
        <v>0</v>
      </c>
      <c r="AE970" s="276">
        <f t="shared" si="312"/>
        <v>0</v>
      </c>
    </row>
    <row r="971" spans="1:31">
      <c r="A971" s="133" t="str">
        <f t="shared" si="313"/>
        <v/>
      </c>
      <c r="B971" s="134" t="str">
        <f t="shared" si="314"/>
        <v/>
      </c>
      <c r="C971" s="134" t="str">
        <f t="shared" si="315"/>
        <v/>
      </c>
      <c r="D971" s="135" t="str">
        <f t="shared" si="316"/>
        <v/>
      </c>
      <c r="E971" s="150" t="str">
        <f t="shared" si="304"/>
        <v/>
      </c>
      <c r="F971" s="150" t="str">
        <f t="shared" si="305"/>
        <v/>
      </c>
      <c r="G971" s="136" t="str">
        <f t="shared" si="306"/>
        <v/>
      </c>
      <c r="H971" s="148" t="str">
        <f t="shared" si="310"/>
        <v/>
      </c>
      <c r="I971" s="148" t="str">
        <f t="shared" si="317"/>
        <v/>
      </c>
      <c r="J971" s="148" t="str">
        <f t="shared" si="307"/>
        <v/>
      </c>
      <c r="K971" s="148" t="str">
        <f t="shared" si="318"/>
        <v/>
      </c>
      <c r="L971" s="148" t="str">
        <f t="shared" si="319"/>
        <v/>
      </c>
      <c r="M971" s="148" t="str">
        <f t="shared" si="308"/>
        <v/>
      </c>
      <c r="N971" s="148" t="str">
        <f t="shared" si="311"/>
        <v/>
      </c>
      <c r="O971" s="148"/>
      <c r="P971" s="148"/>
      <c r="Q971" s="148">
        <f t="shared" si="320"/>
        <v>0</v>
      </c>
      <c r="R971" s="148" t="str">
        <f t="shared" si="321"/>
        <v/>
      </c>
      <c r="S971" s="137" t="str">
        <f t="shared" si="309"/>
        <v/>
      </c>
      <c r="T971" s="275">
        <f t="shared" si="324"/>
        <v>0</v>
      </c>
      <c r="U971" s="275">
        <f t="shared" si="323"/>
        <v>0</v>
      </c>
      <c r="V971" s="275">
        <f t="shared" si="323"/>
        <v>0</v>
      </c>
      <c r="W971" s="275">
        <f t="shared" si="323"/>
        <v>0</v>
      </c>
      <c r="X971" s="275">
        <f t="shared" si="323"/>
        <v>0</v>
      </c>
      <c r="Y971" s="275">
        <f t="shared" si="323"/>
        <v>0</v>
      </c>
      <c r="Z971" s="275">
        <f t="shared" si="323"/>
        <v>0</v>
      </c>
      <c r="AA971" s="275">
        <f t="shared" si="323"/>
        <v>0</v>
      </c>
      <c r="AB971" s="275">
        <f t="shared" si="323"/>
        <v>0</v>
      </c>
      <c r="AC971" s="275">
        <f t="shared" si="323"/>
        <v>0</v>
      </c>
      <c r="AD971" s="275">
        <f t="shared" si="323"/>
        <v>0</v>
      </c>
      <c r="AE971" s="276">
        <f t="shared" si="312"/>
        <v>0</v>
      </c>
    </row>
    <row r="972" spans="1:31">
      <c r="A972" s="133" t="str">
        <f t="shared" si="313"/>
        <v/>
      </c>
      <c r="B972" s="134" t="str">
        <f t="shared" si="314"/>
        <v/>
      </c>
      <c r="C972" s="134" t="str">
        <f t="shared" si="315"/>
        <v/>
      </c>
      <c r="D972" s="135" t="str">
        <f t="shared" si="316"/>
        <v/>
      </c>
      <c r="E972" s="150" t="str">
        <f t="shared" si="304"/>
        <v/>
      </c>
      <c r="F972" s="150" t="str">
        <f t="shared" si="305"/>
        <v/>
      </c>
      <c r="G972" s="136" t="str">
        <f t="shared" si="306"/>
        <v/>
      </c>
      <c r="H972" s="148" t="str">
        <f t="shared" si="310"/>
        <v/>
      </c>
      <c r="I972" s="148" t="str">
        <f t="shared" si="317"/>
        <v/>
      </c>
      <c r="J972" s="148" t="str">
        <f t="shared" si="307"/>
        <v/>
      </c>
      <c r="K972" s="148" t="str">
        <f t="shared" si="318"/>
        <v/>
      </c>
      <c r="L972" s="148" t="str">
        <f t="shared" si="319"/>
        <v/>
      </c>
      <c r="M972" s="148" t="str">
        <f t="shared" si="308"/>
        <v/>
      </c>
      <c r="N972" s="148" t="str">
        <f t="shared" si="311"/>
        <v/>
      </c>
      <c r="O972" s="148"/>
      <c r="P972" s="148"/>
      <c r="Q972" s="148">
        <f t="shared" si="320"/>
        <v>0</v>
      </c>
      <c r="R972" s="148" t="str">
        <f t="shared" si="321"/>
        <v/>
      </c>
      <c r="S972" s="137" t="str">
        <f t="shared" si="309"/>
        <v/>
      </c>
      <c r="T972" s="275">
        <f t="shared" si="324"/>
        <v>0</v>
      </c>
      <c r="U972" s="275">
        <f t="shared" si="323"/>
        <v>0</v>
      </c>
      <c r="V972" s="275">
        <f t="shared" si="323"/>
        <v>0</v>
      </c>
      <c r="W972" s="275">
        <f t="shared" si="323"/>
        <v>0</v>
      </c>
      <c r="X972" s="275">
        <f t="shared" si="323"/>
        <v>0</v>
      </c>
      <c r="Y972" s="275">
        <f t="shared" si="323"/>
        <v>0</v>
      </c>
      <c r="Z972" s="275">
        <f t="shared" si="323"/>
        <v>0</v>
      </c>
      <c r="AA972" s="275">
        <f t="shared" si="323"/>
        <v>0</v>
      </c>
      <c r="AB972" s="275">
        <f t="shared" si="323"/>
        <v>0</v>
      </c>
      <c r="AC972" s="275">
        <f t="shared" si="323"/>
        <v>0</v>
      </c>
      <c r="AD972" s="275">
        <f t="shared" si="323"/>
        <v>0</v>
      </c>
      <c r="AE972" s="276">
        <f t="shared" si="312"/>
        <v>0</v>
      </c>
    </row>
    <row r="973" spans="1:31">
      <c r="A973" s="133" t="str">
        <f t="shared" si="313"/>
        <v/>
      </c>
      <c r="B973" s="134" t="str">
        <f t="shared" si="314"/>
        <v/>
      </c>
      <c r="C973" s="134" t="str">
        <f t="shared" si="315"/>
        <v/>
      </c>
      <c r="D973" s="135" t="str">
        <f t="shared" si="316"/>
        <v/>
      </c>
      <c r="E973" s="150" t="str">
        <f t="shared" si="304"/>
        <v/>
      </c>
      <c r="F973" s="150" t="str">
        <f t="shared" si="305"/>
        <v/>
      </c>
      <c r="G973" s="136" t="str">
        <f t="shared" si="306"/>
        <v/>
      </c>
      <c r="H973" s="148" t="str">
        <f t="shared" si="310"/>
        <v/>
      </c>
      <c r="I973" s="148" t="str">
        <f t="shared" si="317"/>
        <v/>
      </c>
      <c r="J973" s="148" t="str">
        <f t="shared" si="307"/>
        <v/>
      </c>
      <c r="K973" s="148" t="str">
        <f t="shared" si="318"/>
        <v/>
      </c>
      <c r="L973" s="148" t="str">
        <f t="shared" si="319"/>
        <v/>
      </c>
      <c r="M973" s="148" t="str">
        <f t="shared" si="308"/>
        <v/>
      </c>
      <c r="N973" s="148" t="str">
        <f t="shared" si="311"/>
        <v/>
      </c>
      <c r="O973" s="148"/>
      <c r="P973" s="148"/>
      <c r="Q973" s="148">
        <f t="shared" si="320"/>
        <v>0</v>
      </c>
      <c r="R973" s="148" t="str">
        <f t="shared" si="321"/>
        <v/>
      </c>
      <c r="S973" s="137" t="str">
        <f t="shared" si="309"/>
        <v/>
      </c>
      <c r="T973" s="275">
        <f t="shared" si="324"/>
        <v>0</v>
      </c>
      <c r="U973" s="275">
        <f t="shared" si="323"/>
        <v>0</v>
      </c>
      <c r="V973" s="275">
        <f t="shared" si="323"/>
        <v>0</v>
      </c>
      <c r="W973" s="275">
        <f t="shared" si="323"/>
        <v>0</v>
      </c>
      <c r="X973" s="275">
        <f t="shared" si="323"/>
        <v>0</v>
      </c>
      <c r="Y973" s="275">
        <f t="shared" si="323"/>
        <v>0</v>
      </c>
      <c r="Z973" s="275">
        <f t="shared" si="323"/>
        <v>0</v>
      </c>
      <c r="AA973" s="275">
        <f t="shared" si="323"/>
        <v>0</v>
      </c>
      <c r="AB973" s="275">
        <f t="shared" si="323"/>
        <v>0</v>
      </c>
      <c r="AC973" s="275">
        <f t="shared" si="323"/>
        <v>0</v>
      </c>
      <c r="AD973" s="275">
        <f t="shared" si="323"/>
        <v>0</v>
      </c>
      <c r="AE973" s="276">
        <f t="shared" si="312"/>
        <v>0</v>
      </c>
    </row>
    <row r="974" spans="1:31">
      <c r="A974" s="133" t="str">
        <f t="shared" si="313"/>
        <v/>
      </c>
      <c r="B974" s="134" t="str">
        <f t="shared" si="314"/>
        <v/>
      </c>
      <c r="C974" s="134" t="str">
        <f t="shared" si="315"/>
        <v/>
      </c>
      <c r="D974" s="135" t="str">
        <f t="shared" si="316"/>
        <v/>
      </c>
      <c r="E974" s="150" t="str">
        <f t="shared" si="304"/>
        <v/>
      </c>
      <c r="F974" s="150" t="str">
        <f t="shared" si="305"/>
        <v/>
      </c>
      <c r="G974" s="136" t="str">
        <f t="shared" si="306"/>
        <v/>
      </c>
      <c r="H974" s="148" t="str">
        <f t="shared" si="310"/>
        <v/>
      </c>
      <c r="I974" s="148" t="str">
        <f t="shared" si="317"/>
        <v/>
      </c>
      <c r="J974" s="148" t="str">
        <f t="shared" si="307"/>
        <v/>
      </c>
      <c r="K974" s="148" t="str">
        <f t="shared" si="318"/>
        <v/>
      </c>
      <c r="L974" s="148" t="str">
        <f t="shared" si="319"/>
        <v/>
      </c>
      <c r="M974" s="148" t="str">
        <f t="shared" si="308"/>
        <v/>
      </c>
      <c r="N974" s="148" t="str">
        <f t="shared" si="311"/>
        <v/>
      </c>
      <c r="O974" s="148"/>
      <c r="P974" s="148"/>
      <c r="Q974" s="148">
        <f t="shared" si="320"/>
        <v>0</v>
      </c>
      <c r="R974" s="148" t="str">
        <f t="shared" si="321"/>
        <v/>
      </c>
      <c r="S974" s="137" t="str">
        <f t="shared" si="309"/>
        <v/>
      </c>
      <c r="T974" s="275">
        <f t="shared" si="324"/>
        <v>0</v>
      </c>
      <c r="U974" s="275">
        <f t="shared" si="323"/>
        <v>0</v>
      </c>
      <c r="V974" s="275">
        <f t="shared" si="323"/>
        <v>0</v>
      </c>
      <c r="W974" s="275">
        <f t="shared" si="323"/>
        <v>0</v>
      </c>
      <c r="X974" s="275">
        <f t="shared" si="323"/>
        <v>0</v>
      </c>
      <c r="Y974" s="275">
        <f t="shared" si="323"/>
        <v>0</v>
      </c>
      <c r="Z974" s="275">
        <f t="shared" si="323"/>
        <v>0</v>
      </c>
      <c r="AA974" s="275">
        <f t="shared" si="323"/>
        <v>0</v>
      </c>
      <c r="AB974" s="275">
        <f t="shared" si="323"/>
        <v>0</v>
      </c>
      <c r="AC974" s="275">
        <f t="shared" si="323"/>
        <v>0</v>
      </c>
      <c r="AD974" s="275">
        <f t="shared" si="323"/>
        <v>0</v>
      </c>
      <c r="AE974" s="276">
        <f t="shared" si="312"/>
        <v>0</v>
      </c>
    </row>
    <row r="975" spans="1:31">
      <c r="A975" s="133" t="str">
        <f t="shared" si="313"/>
        <v/>
      </c>
      <c r="B975" s="134" t="str">
        <f t="shared" si="314"/>
        <v/>
      </c>
      <c r="C975" s="134" t="str">
        <f t="shared" si="315"/>
        <v/>
      </c>
      <c r="D975" s="135" t="str">
        <f t="shared" si="316"/>
        <v/>
      </c>
      <c r="E975" s="150" t="str">
        <f t="shared" si="304"/>
        <v/>
      </c>
      <c r="F975" s="150" t="str">
        <f t="shared" si="305"/>
        <v/>
      </c>
      <c r="G975" s="136" t="str">
        <f t="shared" si="306"/>
        <v/>
      </c>
      <c r="H975" s="148" t="str">
        <f t="shared" si="310"/>
        <v/>
      </c>
      <c r="I975" s="148" t="str">
        <f t="shared" si="317"/>
        <v/>
      </c>
      <c r="J975" s="148" t="str">
        <f t="shared" si="307"/>
        <v/>
      </c>
      <c r="K975" s="148" t="str">
        <f t="shared" si="318"/>
        <v/>
      </c>
      <c r="L975" s="148" t="str">
        <f t="shared" si="319"/>
        <v/>
      </c>
      <c r="M975" s="148" t="str">
        <f t="shared" si="308"/>
        <v/>
      </c>
      <c r="N975" s="148" t="str">
        <f t="shared" si="311"/>
        <v/>
      </c>
      <c r="O975" s="148"/>
      <c r="P975" s="148"/>
      <c r="Q975" s="148">
        <f t="shared" si="320"/>
        <v>0</v>
      </c>
      <c r="R975" s="148" t="str">
        <f t="shared" si="321"/>
        <v/>
      </c>
      <c r="S975" s="137" t="str">
        <f t="shared" si="309"/>
        <v/>
      </c>
      <c r="T975" s="275">
        <f t="shared" si="324"/>
        <v>0</v>
      </c>
      <c r="U975" s="275">
        <f t="shared" si="323"/>
        <v>0</v>
      </c>
      <c r="V975" s="275">
        <f t="shared" si="323"/>
        <v>0</v>
      </c>
      <c r="W975" s="275">
        <f t="shared" si="323"/>
        <v>0</v>
      </c>
      <c r="X975" s="275">
        <f t="shared" si="323"/>
        <v>0</v>
      </c>
      <c r="Y975" s="275">
        <f t="shared" si="323"/>
        <v>0</v>
      </c>
      <c r="Z975" s="275">
        <f t="shared" si="323"/>
        <v>0</v>
      </c>
      <c r="AA975" s="275">
        <f t="shared" si="323"/>
        <v>0</v>
      </c>
      <c r="AB975" s="275">
        <f t="shared" si="323"/>
        <v>0</v>
      </c>
      <c r="AC975" s="275">
        <f t="shared" si="323"/>
        <v>0</v>
      </c>
      <c r="AD975" s="275">
        <f t="shared" si="323"/>
        <v>0</v>
      </c>
      <c r="AE975" s="276">
        <f t="shared" si="312"/>
        <v>0</v>
      </c>
    </row>
    <row r="976" spans="1:31">
      <c r="A976" s="133" t="str">
        <f t="shared" si="313"/>
        <v/>
      </c>
      <c r="B976" s="134" t="str">
        <f t="shared" si="314"/>
        <v/>
      </c>
      <c r="C976" s="134" t="str">
        <f t="shared" si="315"/>
        <v/>
      </c>
      <c r="D976" s="135" t="str">
        <f t="shared" si="316"/>
        <v/>
      </c>
      <c r="E976" s="150" t="str">
        <f t="shared" si="304"/>
        <v/>
      </c>
      <c r="F976" s="150" t="str">
        <f t="shared" si="305"/>
        <v/>
      </c>
      <c r="G976" s="136" t="str">
        <f t="shared" si="306"/>
        <v/>
      </c>
      <c r="H976" s="148" t="str">
        <f t="shared" si="310"/>
        <v/>
      </c>
      <c r="I976" s="148" t="str">
        <f t="shared" si="317"/>
        <v/>
      </c>
      <c r="J976" s="148" t="str">
        <f t="shared" si="307"/>
        <v/>
      </c>
      <c r="K976" s="148" t="str">
        <f t="shared" si="318"/>
        <v/>
      </c>
      <c r="L976" s="148" t="str">
        <f t="shared" si="319"/>
        <v/>
      </c>
      <c r="M976" s="148" t="str">
        <f t="shared" si="308"/>
        <v/>
      </c>
      <c r="N976" s="148" t="str">
        <f t="shared" si="311"/>
        <v/>
      </c>
      <c r="O976" s="148"/>
      <c r="P976" s="148"/>
      <c r="Q976" s="148">
        <f t="shared" si="320"/>
        <v>0</v>
      </c>
      <c r="R976" s="148" t="str">
        <f t="shared" si="321"/>
        <v/>
      </c>
      <c r="S976" s="137" t="str">
        <f t="shared" si="309"/>
        <v/>
      </c>
      <c r="T976" s="275">
        <f t="shared" si="324"/>
        <v>0</v>
      </c>
      <c r="U976" s="275">
        <f t="shared" si="323"/>
        <v>0</v>
      </c>
      <c r="V976" s="275">
        <f t="shared" si="323"/>
        <v>0</v>
      </c>
      <c r="W976" s="275">
        <f t="shared" si="323"/>
        <v>0</v>
      </c>
      <c r="X976" s="275">
        <f t="shared" si="323"/>
        <v>0</v>
      </c>
      <c r="Y976" s="275">
        <f t="shared" si="323"/>
        <v>0</v>
      </c>
      <c r="Z976" s="275">
        <f t="shared" si="323"/>
        <v>0</v>
      </c>
      <c r="AA976" s="275">
        <f t="shared" si="323"/>
        <v>0</v>
      </c>
      <c r="AB976" s="275">
        <f t="shared" si="323"/>
        <v>0</v>
      </c>
      <c r="AC976" s="275">
        <f t="shared" si="323"/>
        <v>0</v>
      </c>
      <c r="AD976" s="275">
        <f t="shared" si="323"/>
        <v>0</v>
      </c>
      <c r="AE976" s="276">
        <f t="shared" si="312"/>
        <v>0</v>
      </c>
    </row>
    <row r="977" spans="1:31">
      <c r="A977" s="133" t="str">
        <f t="shared" si="313"/>
        <v/>
      </c>
      <c r="B977" s="134" t="str">
        <f t="shared" si="314"/>
        <v/>
      </c>
      <c r="C977" s="134" t="str">
        <f t="shared" si="315"/>
        <v/>
      </c>
      <c r="D977" s="135" t="str">
        <f t="shared" si="316"/>
        <v/>
      </c>
      <c r="E977" s="150" t="str">
        <f t="shared" ref="E977:E1004" si="325">IF(A977&lt;&gt;"", IF(F977="N",0, ROUNDDOWN(IF(S977="Y", MAX(Q977, 0), MIN(BondAmountInvested*G977/Freq, Max_Wdwl_amt)), 2)),"")</f>
        <v/>
      </c>
      <c r="F977" s="150" t="str">
        <f t="shared" ref="F977:F1004" si="326">IF(A977&lt;&gt;"",  IF(A977&lt;first_projection_wdl_mth,"N",IF(A977=first_projection_wdl_mth,"Y",IF(INT((A977-first_projection_wdl_mth)/Mths_between_Wdwls)=(A977-first_projection_wdl_mth)/Mths_between_Wdwls,"Y","N"))),"")</f>
        <v/>
      </c>
      <c r="G977" s="136" t="str">
        <f t="shared" ref="G977:G1004" si="327">IF(A977&lt;&gt;"", IncomeRetained, "")</f>
        <v/>
      </c>
      <c r="H977" s="148" t="str">
        <f t="shared" si="310"/>
        <v/>
      </c>
      <c r="I977" s="148" t="str">
        <f t="shared" si="317"/>
        <v/>
      </c>
      <c r="J977" s="148" t="str">
        <f t="shared" ref="J977:J1004" si="328">IF(A977&lt;&gt;"", (MIN(E977, Q977)-I977)*(1-IF(D977&lt;chargeable_gain_taxrate_change_date,chargeable_gain_taxrate_pre_change,chargeable_gain_taxrate_post_change))+I977, "")</f>
        <v/>
      </c>
      <c r="K977" s="148" t="str">
        <f t="shared" si="318"/>
        <v/>
      </c>
      <c r="L977" s="148" t="str">
        <f t="shared" si="319"/>
        <v/>
      </c>
      <c r="M977" s="148" t="str">
        <f t="shared" ref="M977:M1004" si="329">IF(A977="", "", L977*Mthly_growth_rate)</f>
        <v/>
      </c>
      <c r="N977" s="148" t="str">
        <f t="shared" si="311"/>
        <v/>
      </c>
      <c r="O977" s="148"/>
      <c r="P977" s="148"/>
      <c r="Q977" s="148">
        <f t="shared" si="320"/>
        <v>0</v>
      </c>
      <c r="R977" s="148" t="str">
        <f t="shared" si="321"/>
        <v/>
      </c>
      <c r="S977" s="137" t="str">
        <f t="shared" ref="S977:S1004" si="330">IF(A977="", "", IF(S976="Y", "Y", IF(Q977-IF(F977="Y", MIN(BondAmountInvested*G977/Freq,Max_Wdwl_amt), 0)&lt;=0, "Y", "N")))</f>
        <v/>
      </c>
      <c r="T977" s="275">
        <f t="shared" si="324"/>
        <v>0</v>
      </c>
      <c r="U977" s="275">
        <f t="shared" si="323"/>
        <v>0</v>
      </c>
      <c r="V977" s="275">
        <f t="shared" si="323"/>
        <v>0</v>
      </c>
      <c r="W977" s="275">
        <f t="shared" si="323"/>
        <v>0</v>
      </c>
      <c r="X977" s="275">
        <f t="shared" si="323"/>
        <v>0</v>
      </c>
      <c r="Y977" s="275">
        <f t="shared" si="323"/>
        <v>0</v>
      </c>
      <c r="Z977" s="275">
        <f t="shared" si="323"/>
        <v>0</v>
      </c>
      <c r="AA977" s="275">
        <f t="shared" si="323"/>
        <v>0</v>
      </c>
      <c r="AB977" s="275">
        <f t="shared" si="323"/>
        <v>0</v>
      </c>
      <c r="AC977" s="275">
        <f t="shared" si="323"/>
        <v>0</v>
      </c>
      <c r="AD977" s="275">
        <f t="shared" si="323"/>
        <v>0</v>
      </c>
      <c r="AE977" s="276">
        <f t="shared" si="312"/>
        <v>0</v>
      </c>
    </row>
    <row r="978" spans="1:31">
      <c r="A978" s="133" t="str">
        <f t="shared" si="313"/>
        <v/>
      </c>
      <c r="B978" s="134" t="str">
        <f t="shared" si="314"/>
        <v/>
      </c>
      <c r="C978" s="134" t="str">
        <f t="shared" si="315"/>
        <v/>
      </c>
      <c r="D978" s="135" t="str">
        <f t="shared" si="316"/>
        <v/>
      </c>
      <c r="E978" s="150" t="str">
        <f t="shared" si="325"/>
        <v/>
      </c>
      <c r="F978" s="150" t="str">
        <f t="shared" si="326"/>
        <v/>
      </c>
      <c r="G978" s="136" t="str">
        <f t="shared" si="327"/>
        <v/>
      </c>
      <c r="H978" s="148" t="str">
        <f t="shared" ref="H978:H1004" si="331">IF(A978&lt;&gt;"", IF(B978&lt;Max_tax_free_term, IF(AND(C978=1, B978&lt;Max_tax_free_term), Annual_tax_free_Wdwl, 0), 0)+H977-I977, "")</f>
        <v/>
      </c>
      <c r="I978" s="148" t="str">
        <f t="shared" si="317"/>
        <v/>
      </c>
      <c r="J978" s="148" t="str">
        <f t="shared" si="328"/>
        <v/>
      </c>
      <c r="K978" s="148" t="str">
        <f t="shared" si="318"/>
        <v/>
      </c>
      <c r="L978" s="148" t="str">
        <f t="shared" si="319"/>
        <v/>
      </c>
      <c r="M978" s="148" t="str">
        <f t="shared" si="329"/>
        <v/>
      </c>
      <c r="N978" s="148" t="str">
        <f t="shared" ref="N978:N1004" si="332">IF(A978="", "", AE978)</f>
        <v/>
      </c>
      <c r="O978" s="148"/>
      <c r="P978" s="148"/>
      <c r="Q978" s="148">
        <f t="shared" si="320"/>
        <v>0</v>
      </c>
      <c r="R978" s="148" t="str">
        <f t="shared" si="321"/>
        <v/>
      </c>
      <c r="S978" s="137" t="str">
        <f t="shared" si="330"/>
        <v/>
      </c>
      <c r="T978" s="275">
        <f t="shared" si="324"/>
        <v>0</v>
      </c>
      <c r="U978" s="275">
        <f t="shared" si="323"/>
        <v>0</v>
      </c>
      <c r="V978" s="275">
        <f t="shared" si="323"/>
        <v>0</v>
      </c>
      <c r="W978" s="275">
        <f t="shared" si="323"/>
        <v>0</v>
      </c>
      <c r="X978" s="275">
        <f t="shared" si="323"/>
        <v>0</v>
      </c>
      <c r="Y978" s="275">
        <f t="shared" si="323"/>
        <v>0</v>
      </c>
      <c r="Z978" s="275">
        <f t="shared" si="323"/>
        <v>0</v>
      </c>
      <c r="AA978" s="275">
        <f t="shared" si="323"/>
        <v>0</v>
      </c>
      <c r="AB978" s="275">
        <f t="shared" si="323"/>
        <v>0</v>
      </c>
      <c r="AC978" s="275">
        <f t="shared" si="323"/>
        <v>0</v>
      </c>
      <c r="AD978" s="275">
        <f t="shared" si="323"/>
        <v>0</v>
      </c>
      <c r="AE978" s="276">
        <f t="shared" ref="AE978:AE1004" si="333">SUMPRODUCT(T978:AD978,T$9:AD$9)/100/12</f>
        <v>0</v>
      </c>
    </row>
    <row r="979" spans="1:31">
      <c r="A979" s="133" t="str">
        <f t="shared" ref="A979:A1004" si="334">IF(A978&lt;$D$11, A978+1, "")</f>
        <v/>
      </c>
      <c r="B979" s="134" t="str">
        <f t="shared" ref="B979:B1004" si="335">IF(A979&lt;&gt;"", IF(C979=1, B978+1, B978), "")</f>
        <v/>
      </c>
      <c r="C979" s="134" t="str">
        <f t="shared" ref="C979:C1004" si="336">IF(A979&lt;&gt;"", IF(C978=12, 1, C978+1), "")</f>
        <v/>
      </c>
      <c r="D979" s="135" t="str">
        <f t="shared" ref="D979:D1004" si="337">IF(A979&lt;&gt;"", DATE(YEAR(D978), MONTH(D978)+1, DAY(D978)), "")</f>
        <v/>
      </c>
      <c r="E979" s="150" t="str">
        <f t="shared" si="325"/>
        <v/>
      </c>
      <c r="F979" s="150" t="str">
        <f t="shared" si="326"/>
        <v/>
      </c>
      <c r="G979" s="136" t="str">
        <f t="shared" si="327"/>
        <v/>
      </c>
      <c r="H979" s="148" t="str">
        <f t="shared" si="331"/>
        <v/>
      </c>
      <c r="I979" s="148" t="str">
        <f t="shared" ref="I979:I1004" si="338">IF(A979&lt;&gt;"", MIN(E979, H979, Q979), "")</f>
        <v/>
      </c>
      <c r="J979" s="148" t="str">
        <f t="shared" si="328"/>
        <v/>
      </c>
      <c r="K979" s="148" t="str">
        <f t="shared" ref="K979:K1004" si="339">IF(A979="", "", $I$12^(A979/12)*J979)</f>
        <v/>
      </c>
      <c r="L979" s="148" t="str">
        <f t="shared" ref="L979:L1004" si="340">IF(A979="", "", R978)</f>
        <v/>
      </c>
      <c r="M979" s="148" t="str">
        <f t="shared" si="329"/>
        <v/>
      </c>
      <c r="N979" s="148" t="str">
        <f t="shared" si="332"/>
        <v/>
      </c>
      <c r="O979" s="148"/>
      <c r="P979" s="148"/>
      <c r="Q979" s="148">
        <f t="shared" ref="Q979:Q1004" si="341">IF(A979 = "", 0, MAX(M979 - (SUM(N979:P979)), 0))</f>
        <v>0</v>
      </c>
      <c r="R979" s="148" t="str">
        <f t="shared" ref="R979:R1004" si="342">IF(A979="", "", MAX(Q979-E979, 0))</f>
        <v/>
      </c>
      <c r="S979" s="137" t="str">
        <f t="shared" si="330"/>
        <v/>
      </c>
      <c r="T979" s="275">
        <f t="shared" si="324"/>
        <v>0</v>
      </c>
      <c r="U979" s="275">
        <f t="shared" si="323"/>
        <v>0</v>
      </c>
      <c r="V979" s="275">
        <f t="shared" si="323"/>
        <v>0</v>
      </c>
      <c r="W979" s="275">
        <f t="shared" si="323"/>
        <v>0</v>
      </c>
      <c r="X979" s="275">
        <f t="shared" si="323"/>
        <v>0</v>
      </c>
      <c r="Y979" s="275">
        <f t="shared" si="323"/>
        <v>0</v>
      </c>
      <c r="Z979" s="275">
        <f t="shared" si="323"/>
        <v>0</v>
      </c>
      <c r="AA979" s="275">
        <f t="shared" si="323"/>
        <v>0</v>
      </c>
      <c r="AB979" s="275">
        <f t="shared" si="323"/>
        <v>0</v>
      </c>
      <c r="AC979" s="275">
        <f t="shared" si="323"/>
        <v>0</v>
      </c>
      <c r="AD979" s="275">
        <f t="shared" si="323"/>
        <v>0</v>
      </c>
      <c r="AE979" s="276">
        <f t="shared" si="333"/>
        <v>0</v>
      </c>
    </row>
    <row r="980" spans="1:31">
      <c r="A980" s="133" t="str">
        <f t="shared" si="334"/>
        <v/>
      </c>
      <c r="B980" s="134" t="str">
        <f t="shared" si="335"/>
        <v/>
      </c>
      <c r="C980" s="134" t="str">
        <f t="shared" si="336"/>
        <v/>
      </c>
      <c r="D980" s="135" t="str">
        <f t="shared" si="337"/>
        <v/>
      </c>
      <c r="E980" s="150" t="str">
        <f t="shared" si="325"/>
        <v/>
      </c>
      <c r="F980" s="150" t="str">
        <f t="shared" si="326"/>
        <v/>
      </c>
      <c r="G980" s="136" t="str">
        <f t="shared" si="327"/>
        <v/>
      </c>
      <c r="H980" s="148" t="str">
        <f t="shared" si="331"/>
        <v/>
      </c>
      <c r="I980" s="148" t="str">
        <f t="shared" si="338"/>
        <v/>
      </c>
      <c r="J980" s="148" t="str">
        <f t="shared" si="328"/>
        <v/>
      </c>
      <c r="K980" s="148" t="str">
        <f t="shared" si="339"/>
        <v/>
      </c>
      <c r="L980" s="148" t="str">
        <f t="shared" si="340"/>
        <v/>
      </c>
      <c r="M980" s="148" t="str">
        <f t="shared" si="329"/>
        <v/>
      </c>
      <c r="N980" s="148" t="str">
        <f t="shared" si="332"/>
        <v/>
      </c>
      <c r="O980" s="148"/>
      <c r="P980" s="148"/>
      <c r="Q980" s="148">
        <f t="shared" si="341"/>
        <v>0</v>
      </c>
      <c r="R980" s="148" t="str">
        <f t="shared" si="342"/>
        <v/>
      </c>
      <c r="S980" s="137" t="str">
        <f t="shared" si="330"/>
        <v/>
      </c>
      <c r="T980" s="275">
        <f t="shared" si="324"/>
        <v>0</v>
      </c>
      <c r="U980" s="275">
        <f t="shared" si="323"/>
        <v>0</v>
      </c>
      <c r="V980" s="275">
        <f t="shared" si="323"/>
        <v>0</v>
      </c>
      <c r="W980" s="275">
        <f t="shared" si="323"/>
        <v>0</v>
      </c>
      <c r="X980" s="275">
        <f t="shared" si="323"/>
        <v>0</v>
      </c>
      <c r="Y980" s="275">
        <f t="shared" si="323"/>
        <v>0</v>
      </c>
      <c r="Z980" s="275">
        <f t="shared" si="323"/>
        <v>0</v>
      </c>
      <c r="AA980" s="275">
        <f t="shared" si="323"/>
        <v>0</v>
      </c>
      <c r="AB980" s="275">
        <f t="shared" si="323"/>
        <v>0</v>
      </c>
      <c r="AC980" s="275">
        <f t="shared" si="323"/>
        <v>0</v>
      </c>
      <c r="AD980" s="275">
        <f t="shared" si="323"/>
        <v>0</v>
      </c>
      <c r="AE980" s="276">
        <f t="shared" si="333"/>
        <v>0</v>
      </c>
    </row>
    <row r="981" spans="1:31">
      <c r="A981" s="133" t="str">
        <f t="shared" si="334"/>
        <v/>
      </c>
      <c r="B981" s="134" t="str">
        <f t="shared" si="335"/>
        <v/>
      </c>
      <c r="C981" s="134" t="str">
        <f t="shared" si="336"/>
        <v/>
      </c>
      <c r="D981" s="135" t="str">
        <f t="shared" si="337"/>
        <v/>
      </c>
      <c r="E981" s="150" t="str">
        <f t="shared" si="325"/>
        <v/>
      </c>
      <c r="F981" s="150" t="str">
        <f t="shared" si="326"/>
        <v/>
      </c>
      <c r="G981" s="136" t="str">
        <f t="shared" si="327"/>
        <v/>
      </c>
      <c r="H981" s="148" t="str">
        <f t="shared" si="331"/>
        <v/>
      </c>
      <c r="I981" s="148" t="str">
        <f t="shared" si="338"/>
        <v/>
      </c>
      <c r="J981" s="148" t="str">
        <f t="shared" si="328"/>
        <v/>
      </c>
      <c r="K981" s="148" t="str">
        <f t="shared" si="339"/>
        <v/>
      </c>
      <c r="L981" s="148" t="str">
        <f t="shared" si="340"/>
        <v/>
      </c>
      <c r="M981" s="148" t="str">
        <f t="shared" si="329"/>
        <v/>
      </c>
      <c r="N981" s="148" t="str">
        <f t="shared" si="332"/>
        <v/>
      </c>
      <c r="O981" s="148"/>
      <c r="P981" s="148"/>
      <c r="Q981" s="148">
        <f t="shared" si="341"/>
        <v>0</v>
      </c>
      <c r="R981" s="148" t="str">
        <f t="shared" si="342"/>
        <v/>
      </c>
      <c r="S981" s="137" t="str">
        <f t="shared" si="330"/>
        <v/>
      </c>
      <c r="T981" s="275">
        <f t="shared" si="324"/>
        <v>0</v>
      </c>
      <c r="U981" s="275">
        <f t="shared" si="323"/>
        <v>0</v>
      </c>
      <c r="V981" s="275">
        <f t="shared" si="323"/>
        <v>0</v>
      </c>
      <c r="W981" s="275">
        <f t="shared" si="323"/>
        <v>0</v>
      </c>
      <c r="X981" s="275">
        <f t="shared" si="323"/>
        <v>0</v>
      </c>
      <c r="Y981" s="275">
        <f t="shared" si="323"/>
        <v>0</v>
      </c>
      <c r="Z981" s="275">
        <f t="shared" si="323"/>
        <v>0</v>
      </c>
      <c r="AA981" s="275">
        <f t="shared" si="323"/>
        <v>0</v>
      </c>
      <c r="AB981" s="275">
        <f t="shared" si="323"/>
        <v>0</v>
      </c>
      <c r="AC981" s="275">
        <f t="shared" si="323"/>
        <v>0</v>
      </c>
      <c r="AD981" s="275">
        <f t="shared" si="323"/>
        <v>0</v>
      </c>
      <c r="AE981" s="276">
        <f t="shared" si="333"/>
        <v>0</v>
      </c>
    </row>
    <row r="982" spans="1:31">
      <c r="A982" s="133" t="str">
        <f t="shared" si="334"/>
        <v/>
      </c>
      <c r="B982" s="134" t="str">
        <f t="shared" si="335"/>
        <v/>
      </c>
      <c r="C982" s="134" t="str">
        <f t="shared" si="336"/>
        <v/>
      </c>
      <c r="D982" s="135" t="str">
        <f t="shared" si="337"/>
        <v/>
      </c>
      <c r="E982" s="150" t="str">
        <f t="shared" si="325"/>
        <v/>
      </c>
      <c r="F982" s="150" t="str">
        <f t="shared" si="326"/>
        <v/>
      </c>
      <c r="G982" s="136" t="str">
        <f t="shared" si="327"/>
        <v/>
      </c>
      <c r="H982" s="148" t="str">
        <f t="shared" si="331"/>
        <v/>
      </c>
      <c r="I982" s="148" t="str">
        <f t="shared" si="338"/>
        <v/>
      </c>
      <c r="J982" s="148" t="str">
        <f t="shared" si="328"/>
        <v/>
      </c>
      <c r="K982" s="148" t="str">
        <f t="shared" si="339"/>
        <v/>
      </c>
      <c r="L982" s="148" t="str">
        <f t="shared" si="340"/>
        <v/>
      </c>
      <c r="M982" s="148" t="str">
        <f t="shared" si="329"/>
        <v/>
      </c>
      <c r="N982" s="148" t="str">
        <f t="shared" si="332"/>
        <v/>
      </c>
      <c r="O982" s="148"/>
      <c r="P982" s="148"/>
      <c r="Q982" s="148">
        <f t="shared" si="341"/>
        <v>0</v>
      </c>
      <c r="R982" s="148" t="str">
        <f t="shared" si="342"/>
        <v/>
      </c>
      <c r="S982" s="137" t="str">
        <f t="shared" si="330"/>
        <v/>
      </c>
      <c r="T982" s="275">
        <f t="shared" si="324"/>
        <v>0</v>
      </c>
      <c r="U982" s="275">
        <f t="shared" si="323"/>
        <v>0</v>
      </c>
      <c r="V982" s="275">
        <f t="shared" si="323"/>
        <v>0</v>
      </c>
      <c r="W982" s="275">
        <f t="shared" si="323"/>
        <v>0</v>
      </c>
      <c r="X982" s="275">
        <f t="shared" si="323"/>
        <v>0</v>
      </c>
      <c r="Y982" s="275">
        <f t="shared" si="323"/>
        <v>0</v>
      </c>
      <c r="Z982" s="275">
        <f t="shared" si="323"/>
        <v>0</v>
      </c>
      <c r="AA982" s="275">
        <f t="shared" si="323"/>
        <v>0</v>
      </c>
      <c r="AB982" s="275">
        <f t="shared" si="323"/>
        <v>0</v>
      </c>
      <c r="AC982" s="275">
        <f t="shared" si="323"/>
        <v>0</v>
      </c>
      <c r="AD982" s="275">
        <f t="shared" si="323"/>
        <v>0</v>
      </c>
      <c r="AE982" s="276">
        <f t="shared" si="333"/>
        <v>0</v>
      </c>
    </row>
    <row r="983" spans="1:31">
      <c r="A983" s="133" t="str">
        <f t="shared" si="334"/>
        <v/>
      </c>
      <c r="B983" s="134" t="str">
        <f t="shared" si="335"/>
        <v/>
      </c>
      <c r="C983" s="134" t="str">
        <f t="shared" si="336"/>
        <v/>
      </c>
      <c r="D983" s="135" t="str">
        <f t="shared" si="337"/>
        <v/>
      </c>
      <c r="E983" s="150" t="str">
        <f t="shared" si="325"/>
        <v/>
      </c>
      <c r="F983" s="150" t="str">
        <f t="shared" si="326"/>
        <v/>
      </c>
      <c r="G983" s="136" t="str">
        <f t="shared" si="327"/>
        <v/>
      </c>
      <c r="H983" s="148" t="str">
        <f t="shared" si="331"/>
        <v/>
      </c>
      <c r="I983" s="148" t="str">
        <f t="shared" si="338"/>
        <v/>
      </c>
      <c r="J983" s="148" t="str">
        <f t="shared" si="328"/>
        <v/>
      </c>
      <c r="K983" s="148" t="str">
        <f t="shared" si="339"/>
        <v/>
      </c>
      <c r="L983" s="148" t="str">
        <f t="shared" si="340"/>
        <v/>
      </c>
      <c r="M983" s="148" t="str">
        <f t="shared" si="329"/>
        <v/>
      </c>
      <c r="N983" s="148" t="str">
        <f t="shared" si="332"/>
        <v/>
      </c>
      <c r="O983" s="148"/>
      <c r="P983" s="148"/>
      <c r="Q983" s="148">
        <f t="shared" si="341"/>
        <v>0</v>
      </c>
      <c r="R983" s="148" t="str">
        <f t="shared" si="342"/>
        <v/>
      </c>
      <c r="S983" s="137" t="str">
        <f t="shared" si="330"/>
        <v/>
      </c>
      <c r="T983" s="275">
        <f t="shared" si="324"/>
        <v>0</v>
      </c>
      <c r="U983" s="275">
        <f t="shared" si="323"/>
        <v>0</v>
      </c>
      <c r="V983" s="275">
        <f t="shared" si="323"/>
        <v>0</v>
      </c>
      <c r="W983" s="275">
        <f t="shared" si="323"/>
        <v>0</v>
      </c>
      <c r="X983" s="275">
        <f t="shared" si="323"/>
        <v>0</v>
      </c>
      <c r="Y983" s="275">
        <f t="shared" si="323"/>
        <v>0</v>
      </c>
      <c r="Z983" s="275">
        <f t="shared" si="323"/>
        <v>0</v>
      </c>
      <c r="AA983" s="275">
        <f t="shared" si="323"/>
        <v>0</v>
      </c>
      <c r="AB983" s="275">
        <f t="shared" si="323"/>
        <v>0</v>
      </c>
      <c r="AC983" s="275">
        <f t="shared" si="323"/>
        <v>0</v>
      </c>
      <c r="AD983" s="275">
        <f t="shared" si="323"/>
        <v>0</v>
      </c>
      <c r="AE983" s="276">
        <f t="shared" si="333"/>
        <v>0</v>
      </c>
    </row>
    <row r="984" spans="1:31">
      <c r="A984" s="133" t="str">
        <f t="shared" si="334"/>
        <v/>
      </c>
      <c r="B984" s="134" t="str">
        <f t="shared" si="335"/>
        <v/>
      </c>
      <c r="C984" s="134" t="str">
        <f t="shared" si="336"/>
        <v/>
      </c>
      <c r="D984" s="135" t="str">
        <f t="shared" si="337"/>
        <v/>
      </c>
      <c r="E984" s="150" t="str">
        <f t="shared" si="325"/>
        <v/>
      </c>
      <c r="F984" s="150" t="str">
        <f t="shared" si="326"/>
        <v/>
      </c>
      <c r="G984" s="136" t="str">
        <f t="shared" si="327"/>
        <v/>
      </c>
      <c r="H984" s="148" t="str">
        <f t="shared" si="331"/>
        <v/>
      </c>
      <c r="I984" s="148" t="str">
        <f t="shared" si="338"/>
        <v/>
      </c>
      <c r="J984" s="148" t="str">
        <f t="shared" si="328"/>
        <v/>
      </c>
      <c r="K984" s="148" t="str">
        <f t="shared" si="339"/>
        <v/>
      </c>
      <c r="L984" s="148" t="str">
        <f t="shared" si="340"/>
        <v/>
      </c>
      <c r="M984" s="148" t="str">
        <f t="shared" si="329"/>
        <v/>
      </c>
      <c r="N984" s="148" t="str">
        <f t="shared" si="332"/>
        <v/>
      </c>
      <c r="O984" s="148"/>
      <c r="P984" s="148"/>
      <c r="Q984" s="148">
        <f t="shared" si="341"/>
        <v>0</v>
      </c>
      <c r="R984" s="148" t="str">
        <f t="shared" si="342"/>
        <v/>
      </c>
      <c r="S984" s="137" t="str">
        <f t="shared" si="330"/>
        <v/>
      </c>
      <c r="T984" s="275">
        <f t="shared" si="324"/>
        <v>0</v>
      </c>
      <c r="U984" s="275">
        <f t="shared" si="323"/>
        <v>0</v>
      </c>
      <c r="V984" s="275">
        <f t="shared" si="323"/>
        <v>0</v>
      </c>
      <c r="W984" s="275">
        <f t="shared" si="323"/>
        <v>0</v>
      </c>
      <c r="X984" s="275">
        <f t="shared" si="323"/>
        <v>0</v>
      </c>
      <c r="Y984" s="275">
        <f t="shared" si="323"/>
        <v>0</v>
      </c>
      <c r="Z984" s="275">
        <f t="shared" si="323"/>
        <v>0</v>
      </c>
      <c r="AA984" s="275">
        <f t="shared" si="323"/>
        <v>0</v>
      </c>
      <c r="AB984" s="275">
        <f t="shared" si="323"/>
        <v>0</v>
      </c>
      <c r="AC984" s="275">
        <f t="shared" si="323"/>
        <v>0</v>
      </c>
      <c r="AD984" s="275">
        <f t="shared" si="323"/>
        <v>0</v>
      </c>
      <c r="AE984" s="276">
        <f t="shared" si="333"/>
        <v>0</v>
      </c>
    </row>
    <row r="985" spans="1:31">
      <c r="A985" s="133" t="str">
        <f t="shared" si="334"/>
        <v/>
      </c>
      <c r="B985" s="134" t="str">
        <f t="shared" si="335"/>
        <v/>
      </c>
      <c r="C985" s="134" t="str">
        <f t="shared" si="336"/>
        <v/>
      </c>
      <c r="D985" s="135" t="str">
        <f t="shared" si="337"/>
        <v/>
      </c>
      <c r="E985" s="150" t="str">
        <f t="shared" si="325"/>
        <v/>
      </c>
      <c r="F985" s="150" t="str">
        <f t="shared" si="326"/>
        <v/>
      </c>
      <c r="G985" s="136" t="str">
        <f t="shared" si="327"/>
        <v/>
      </c>
      <c r="H985" s="148" t="str">
        <f t="shared" si="331"/>
        <v/>
      </c>
      <c r="I985" s="148" t="str">
        <f t="shared" si="338"/>
        <v/>
      </c>
      <c r="J985" s="148" t="str">
        <f t="shared" si="328"/>
        <v/>
      </c>
      <c r="K985" s="148" t="str">
        <f t="shared" si="339"/>
        <v/>
      </c>
      <c r="L985" s="148" t="str">
        <f t="shared" si="340"/>
        <v/>
      </c>
      <c r="M985" s="148" t="str">
        <f t="shared" si="329"/>
        <v/>
      </c>
      <c r="N985" s="148" t="str">
        <f t="shared" si="332"/>
        <v/>
      </c>
      <c r="O985" s="148"/>
      <c r="P985" s="148"/>
      <c r="Q985" s="148">
        <f t="shared" si="341"/>
        <v>0</v>
      </c>
      <c r="R985" s="148" t="str">
        <f t="shared" si="342"/>
        <v/>
      </c>
      <c r="S985" s="137" t="str">
        <f t="shared" si="330"/>
        <v/>
      </c>
      <c r="T985" s="275">
        <f t="shared" si="324"/>
        <v>0</v>
      </c>
      <c r="U985" s="275">
        <f t="shared" si="323"/>
        <v>0</v>
      </c>
      <c r="V985" s="275">
        <f t="shared" si="323"/>
        <v>0</v>
      </c>
      <c r="W985" s="275">
        <f t="shared" si="323"/>
        <v>0</v>
      </c>
      <c r="X985" s="275">
        <f t="shared" si="323"/>
        <v>0</v>
      </c>
      <c r="Y985" s="275">
        <f t="shared" si="323"/>
        <v>0</v>
      </c>
      <c r="Z985" s="275">
        <f t="shared" si="323"/>
        <v>0</v>
      </c>
      <c r="AA985" s="275">
        <f t="shared" si="323"/>
        <v>0</v>
      </c>
      <c r="AB985" s="275">
        <f t="shared" si="323"/>
        <v>0</v>
      </c>
      <c r="AC985" s="275">
        <f t="shared" si="323"/>
        <v>0</v>
      </c>
      <c r="AD985" s="275">
        <f t="shared" si="323"/>
        <v>0</v>
      </c>
      <c r="AE985" s="276">
        <f t="shared" si="333"/>
        <v>0</v>
      </c>
    </row>
    <row r="986" spans="1:31">
      <c r="A986" s="133" t="str">
        <f t="shared" si="334"/>
        <v/>
      </c>
      <c r="B986" s="134" t="str">
        <f t="shared" si="335"/>
        <v/>
      </c>
      <c r="C986" s="134" t="str">
        <f t="shared" si="336"/>
        <v/>
      </c>
      <c r="D986" s="135" t="str">
        <f t="shared" si="337"/>
        <v/>
      </c>
      <c r="E986" s="150" t="str">
        <f t="shared" si="325"/>
        <v/>
      </c>
      <c r="F986" s="150" t="str">
        <f t="shared" si="326"/>
        <v/>
      </c>
      <c r="G986" s="136" t="str">
        <f t="shared" si="327"/>
        <v/>
      </c>
      <c r="H986" s="148" t="str">
        <f t="shared" si="331"/>
        <v/>
      </c>
      <c r="I986" s="148" t="str">
        <f t="shared" si="338"/>
        <v/>
      </c>
      <c r="J986" s="148" t="str">
        <f t="shared" si="328"/>
        <v/>
      </c>
      <c r="K986" s="148" t="str">
        <f t="shared" si="339"/>
        <v/>
      </c>
      <c r="L986" s="148" t="str">
        <f t="shared" si="340"/>
        <v/>
      </c>
      <c r="M986" s="148" t="str">
        <f t="shared" si="329"/>
        <v/>
      </c>
      <c r="N986" s="148" t="str">
        <f t="shared" si="332"/>
        <v/>
      </c>
      <c r="O986" s="148"/>
      <c r="P986" s="148"/>
      <c r="Q986" s="148">
        <f t="shared" si="341"/>
        <v>0</v>
      </c>
      <c r="R986" s="148" t="str">
        <f t="shared" si="342"/>
        <v/>
      </c>
      <c r="S986" s="137" t="str">
        <f t="shared" si="330"/>
        <v/>
      </c>
      <c r="T986" s="275">
        <f t="shared" si="324"/>
        <v>0</v>
      </c>
      <c r="U986" s="275">
        <f t="shared" si="323"/>
        <v>0</v>
      </c>
      <c r="V986" s="275">
        <f t="shared" si="323"/>
        <v>0</v>
      </c>
      <c r="W986" s="275">
        <f t="shared" si="323"/>
        <v>0</v>
      </c>
      <c r="X986" s="275">
        <f t="shared" si="323"/>
        <v>0</v>
      </c>
      <c r="Y986" s="275">
        <f t="shared" si="323"/>
        <v>0</v>
      </c>
      <c r="Z986" s="275">
        <f t="shared" si="323"/>
        <v>0</v>
      </c>
      <c r="AA986" s="275">
        <f t="shared" si="323"/>
        <v>0</v>
      </c>
      <c r="AB986" s="275">
        <f t="shared" si="323"/>
        <v>0</v>
      </c>
      <c r="AC986" s="275">
        <f t="shared" si="323"/>
        <v>0</v>
      </c>
      <c r="AD986" s="275">
        <f t="shared" si="323"/>
        <v>0</v>
      </c>
      <c r="AE986" s="276">
        <f t="shared" si="333"/>
        <v>0</v>
      </c>
    </row>
    <row r="987" spans="1:31">
      <c r="A987" s="133" t="str">
        <f t="shared" si="334"/>
        <v/>
      </c>
      <c r="B987" s="134" t="str">
        <f t="shared" si="335"/>
        <v/>
      </c>
      <c r="C987" s="134" t="str">
        <f t="shared" si="336"/>
        <v/>
      </c>
      <c r="D987" s="135" t="str">
        <f t="shared" si="337"/>
        <v/>
      </c>
      <c r="E987" s="150" t="str">
        <f t="shared" si="325"/>
        <v/>
      </c>
      <c r="F987" s="150" t="str">
        <f t="shared" si="326"/>
        <v/>
      </c>
      <c r="G987" s="136" t="str">
        <f t="shared" si="327"/>
        <v/>
      </c>
      <c r="H987" s="148" t="str">
        <f t="shared" si="331"/>
        <v/>
      </c>
      <c r="I987" s="148" t="str">
        <f t="shared" si="338"/>
        <v/>
      </c>
      <c r="J987" s="148" t="str">
        <f t="shared" si="328"/>
        <v/>
      </c>
      <c r="K987" s="148" t="str">
        <f t="shared" si="339"/>
        <v/>
      </c>
      <c r="L987" s="148" t="str">
        <f t="shared" si="340"/>
        <v/>
      </c>
      <c r="M987" s="148" t="str">
        <f t="shared" si="329"/>
        <v/>
      </c>
      <c r="N987" s="148" t="str">
        <f t="shared" si="332"/>
        <v/>
      </c>
      <c r="O987" s="148"/>
      <c r="P987" s="148"/>
      <c r="Q987" s="148">
        <f t="shared" si="341"/>
        <v>0</v>
      </c>
      <c r="R987" s="148" t="str">
        <f t="shared" si="342"/>
        <v/>
      </c>
      <c r="S987" s="137" t="str">
        <f t="shared" si="330"/>
        <v/>
      </c>
      <c r="T987" s="275">
        <f t="shared" si="324"/>
        <v>0</v>
      </c>
      <c r="U987" s="275">
        <f t="shared" si="323"/>
        <v>0</v>
      </c>
      <c r="V987" s="275">
        <f t="shared" ref="U987:AD1004" si="343">MAX(0,MIN(MAX(0,$M987),V$7)-V$6)</f>
        <v>0</v>
      </c>
      <c r="W987" s="275">
        <f t="shared" si="343"/>
        <v>0</v>
      </c>
      <c r="X987" s="275">
        <f t="shared" si="343"/>
        <v>0</v>
      </c>
      <c r="Y987" s="275">
        <f t="shared" si="343"/>
        <v>0</v>
      </c>
      <c r="Z987" s="275">
        <f t="shared" si="343"/>
        <v>0</v>
      </c>
      <c r="AA987" s="275">
        <f t="shared" si="343"/>
        <v>0</v>
      </c>
      <c r="AB987" s="275">
        <f t="shared" si="343"/>
        <v>0</v>
      </c>
      <c r="AC987" s="275">
        <f t="shared" si="343"/>
        <v>0</v>
      </c>
      <c r="AD987" s="275">
        <f t="shared" si="343"/>
        <v>0</v>
      </c>
      <c r="AE987" s="276">
        <f t="shared" si="333"/>
        <v>0</v>
      </c>
    </row>
    <row r="988" spans="1:31">
      <c r="A988" s="133" t="str">
        <f t="shared" si="334"/>
        <v/>
      </c>
      <c r="B988" s="134" t="str">
        <f t="shared" si="335"/>
        <v/>
      </c>
      <c r="C988" s="134" t="str">
        <f t="shared" si="336"/>
        <v/>
      </c>
      <c r="D988" s="135" t="str">
        <f t="shared" si="337"/>
        <v/>
      </c>
      <c r="E988" s="150" t="str">
        <f t="shared" si="325"/>
        <v/>
      </c>
      <c r="F988" s="150" t="str">
        <f t="shared" si="326"/>
        <v/>
      </c>
      <c r="G988" s="136" t="str">
        <f t="shared" si="327"/>
        <v/>
      </c>
      <c r="H988" s="148" t="str">
        <f t="shared" si="331"/>
        <v/>
      </c>
      <c r="I988" s="148" t="str">
        <f t="shared" si="338"/>
        <v/>
      </c>
      <c r="J988" s="148" t="str">
        <f t="shared" si="328"/>
        <v/>
      </c>
      <c r="K988" s="148" t="str">
        <f t="shared" si="339"/>
        <v/>
      </c>
      <c r="L988" s="148" t="str">
        <f t="shared" si="340"/>
        <v/>
      </c>
      <c r="M988" s="148" t="str">
        <f t="shared" si="329"/>
        <v/>
      </c>
      <c r="N988" s="148" t="str">
        <f t="shared" si="332"/>
        <v/>
      </c>
      <c r="O988" s="148"/>
      <c r="P988" s="148"/>
      <c r="Q988" s="148">
        <f t="shared" si="341"/>
        <v>0</v>
      </c>
      <c r="R988" s="148" t="str">
        <f t="shared" si="342"/>
        <v/>
      </c>
      <c r="S988" s="137" t="str">
        <f t="shared" si="330"/>
        <v/>
      </c>
      <c r="T988" s="275">
        <f t="shared" si="324"/>
        <v>0</v>
      </c>
      <c r="U988" s="275">
        <f t="shared" si="343"/>
        <v>0</v>
      </c>
      <c r="V988" s="275">
        <f t="shared" si="343"/>
        <v>0</v>
      </c>
      <c r="W988" s="275">
        <f t="shared" si="343"/>
        <v>0</v>
      </c>
      <c r="X988" s="275">
        <f t="shared" si="343"/>
        <v>0</v>
      </c>
      <c r="Y988" s="275">
        <f t="shared" si="343"/>
        <v>0</v>
      </c>
      <c r="Z988" s="275">
        <f t="shared" si="343"/>
        <v>0</v>
      </c>
      <c r="AA988" s="275">
        <f t="shared" si="343"/>
        <v>0</v>
      </c>
      <c r="AB988" s="275">
        <f t="shared" si="343"/>
        <v>0</v>
      </c>
      <c r="AC988" s="275">
        <f t="shared" si="343"/>
        <v>0</v>
      </c>
      <c r="AD988" s="275">
        <f t="shared" si="343"/>
        <v>0</v>
      </c>
      <c r="AE988" s="276">
        <f t="shared" si="333"/>
        <v>0</v>
      </c>
    </row>
    <row r="989" spans="1:31">
      <c r="A989" s="133" t="str">
        <f t="shared" si="334"/>
        <v/>
      </c>
      <c r="B989" s="134" t="str">
        <f t="shared" si="335"/>
        <v/>
      </c>
      <c r="C989" s="134" t="str">
        <f t="shared" si="336"/>
        <v/>
      </c>
      <c r="D989" s="135" t="str">
        <f t="shared" si="337"/>
        <v/>
      </c>
      <c r="E989" s="150" t="str">
        <f t="shared" si="325"/>
        <v/>
      </c>
      <c r="F989" s="150" t="str">
        <f t="shared" si="326"/>
        <v/>
      </c>
      <c r="G989" s="136" t="str">
        <f t="shared" si="327"/>
        <v/>
      </c>
      <c r="H989" s="148" t="str">
        <f t="shared" si="331"/>
        <v/>
      </c>
      <c r="I989" s="148" t="str">
        <f t="shared" si="338"/>
        <v/>
      </c>
      <c r="J989" s="148" t="str">
        <f t="shared" si="328"/>
        <v/>
      </c>
      <c r="K989" s="148" t="str">
        <f t="shared" si="339"/>
        <v/>
      </c>
      <c r="L989" s="148" t="str">
        <f t="shared" si="340"/>
        <v/>
      </c>
      <c r="M989" s="148" t="str">
        <f t="shared" si="329"/>
        <v/>
      </c>
      <c r="N989" s="148" t="str">
        <f t="shared" si="332"/>
        <v/>
      </c>
      <c r="O989" s="148"/>
      <c r="P989" s="148"/>
      <c r="Q989" s="148">
        <f t="shared" si="341"/>
        <v>0</v>
      </c>
      <c r="R989" s="148" t="str">
        <f t="shared" si="342"/>
        <v/>
      </c>
      <c r="S989" s="137" t="str">
        <f t="shared" si="330"/>
        <v/>
      </c>
      <c r="T989" s="275">
        <f t="shared" si="324"/>
        <v>0</v>
      </c>
      <c r="U989" s="275">
        <f t="shared" si="343"/>
        <v>0</v>
      </c>
      <c r="V989" s="275">
        <f t="shared" si="343"/>
        <v>0</v>
      </c>
      <c r="W989" s="275">
        <f t="shared" si="343"/>
        <v>0</v>
      </c>
      <c r="X989" s="275">
        <f t="shared" si="343"/>
        <v>0</v>
      </c>
      <c r="Y989" s="275">
        <f t="shared" si="343"/>
        <v>0</v>
      </c>
      <c r="Z989" s="275">
        <f t="shared" si="343"/>
        <v>0</v>
      </c>
      <c r="AA989" s="275">
        <f t="shared" si="343"/>
        <v>0</v>
      </c>
      <c r="AB989" s="275">
        <f t="shared" si="343"/>
        <v>0</v>
      </c>
      <c r="AC989" s="275">
        <f t="shared" si="343"/>
        <v>0</v>
      </c>
      <c r="AD989" s="275">
        <f t="shared" si="343"/>
        <v>0</v>
      </c>
      <c r="AE989" s="276">
        <f t="shared" si="333"/>
        <v>0</v>
      </c>
    </row>
    <row r="990" spans="1:31">
      <c r="A990" s="133" t="str">
        <f t="shared" si="334"/>
        <v/>
      </c>
      <c r="B990" s="134" t="str">
        <f t="shared" si="335"/>
        <v/>
      </c>
      <c r="C990" s="134" t="str">
        <f t="shared" si="336"/>
        <v/>
      </c>
      <c r="D990" s="135" t="str">
        <f t="shared" si="337"/>
        <v/>
      </c>
      <c r="E990" s="150" t="str">
        <f t="shared" si="325"/>
        <v/>
      </c>
      <c r="F990" s="150" t="str">
        <f t="shared" si="326"/>
        <v/>
      </c>
      <c r="G990" s="136" t="str">
        <f t="shared" si="327"/>
        <v/>
      </c>
      <c r="H990" s="148" t="str">
        <f t="shared" si="331"/>
        <v/>
      </c>
      <c r="I990" s="148" t="str">
        <f t="shared" si="338"/>
        <v/>
      </c>
      <c r="J990" s="148" t="str">
        <f t="shared" si="328"/>
        <v/>
      </c>
      <c r="K990" s="148" t="str">
        <f t="shared" si="339"/>
        <v/>
      </c>
      <c r="L990" s="148" t="str">
        <f t="shared" si="340"/>
        <v/>
      </c>
      <c r="M990" s="148" t="str">
        <f t="shared" si="329"/>
        <v/>
      </c>
      <c r="N990" s="148" t="str">
        <f t="shared" si="332"/>
        <v/>
      </c>
      <c r="O990" s="148"/>
      <c r="P990" s="148"/>
      <c r="Q990" s="148">
        <f t="shared" si="341"/>
        <v>0</v>
      </c>
      <c r="R990" s="148" t="str">
        <f t="shared" si="342"/>
        <v/>
      </c>
      <c r="S990" s="137" t="str">
        <f t="shared" si="330"/>
        <v/>
      </c>
      <c r="T990" s="275">
        <f t="shared" si="324"/>
        <v>0</v>
      </c>
      <c r="U990" s="275">
        <f t="shared" si="343"/>
        <v>0</v>
      </c>
      <c r="V990" s="275">
        <f t="shared" si="343"/>
        <v>0</v>
      </c>
      <c r="W990" s="275">
        <f t="shared" si="343"/>
        <v>0</v>
      </c>
      <c r="X990" s="275">
        <f t="shared" si="343"/>
        <v>0</v>
      </c>
      <c r="Y990" s="275">
        <f t="shared" si="343"/>
        <v>0</v>
      </c>
      <c r="Z990" s="275">
        <f t="shared" si="343"/>
        <v>0</v>
      </c>
      <c r="AA990" s="275">
        <f t="shared" si="343"/>
        <v>0</v>
      </c>
      <c r="AB990" s="275">
        <f t="shared" si="343"/>
        <v>0</v>
      </c>
      <c r="AC990" s="275">
        <f t="shared" si="343"/>
        <v>0</v>
      </c>
      <c r="AD990" s="275">
        <f t="shared" si="343"/>
        <v>0</v>
      </c>
      <c r="AE990" s="276">
        <f t="shared" si="333"/>
        <v>0</v>
      </c>
    </row>
    <row r="991" spans="1:31">
      <c r="A991" s="133" t="str">
        <f t="shared" si="334"/>
        <v/>
      </c>
      <c r="B991" s="134" t="str">
        <f t="shared" si="335"/>
        <v/>
      </c>
      <c r="C991" s="134" t="str">
        <f t="shared" si="336"/>
        <v/>
      </c>
      <c r="D991" s="135" t="str">
        <f t="shared" si="337"/>
        <v/>
      </c>
      <c r="E991" s="150" t="str">
        <f t="shared" si="325"/>
        <v/>
      </c>
      <c r="F991" s="150" t="str">
        <f t="shared" si="326"/>
        <v/>
      </c>
      <c r="G991" s="136" t="str">
        <f t="shared" si="327"/>
        <v/>
      </c>
      <c r="H991" s="148" t="str">
        <f t="shared" si="331"/>
        <v/>
      </c>
      <c r="I991" s="148" t="str">
        <f t="shared" si="338"/>
        <v/>
      </c>
      <c r="J991" s="148" t="str">
        <f t="shared" si="328"/>
        <v/>
      </c>
      <c r="K991" s="148" t="str">
        <f t="shared" si="339"/>
        <v/>
      </c>
      <c r="L991" s="148" t="str">
        <f t="shared" si="340"/>
        <v/>
      </c>
      <c r="M991" s="148" t="str">
        <f t="shared" si="329"/>
        <v/>
      </c>
      <c r="N991" s="148" t="str">
        <f t="shared" si="332"/>
        <v/>
      </c>
      <c r="O991" s="148"/>
      <c r="P991" s="148"/>
      <c r="Q991" s="148">
        <f t="shared" si="341"/>
        <v>0</v>
      </c>
      <c r="R991" s="148" t="str">
        <f t="shared" si="342"/>
        <v/>
      </c>
      <c r="S991" s="137" t="str">
        <f t="shared" si="330"/>
        <v/>
      </c>
      <c r="T991" s="275">
        <f t="shared" si="324"/>
        <v>0</v>
      </c>
      <c r="U991" s="275">
        <f t="shared" si="343"/>
        <v>0</v>
      </c>
      <c r="V991" s="275">
        <f t="shared" si="343"/>
        <v>0</v>
      </c>
      <c r="W991" s="275">
        <f t="shared" si="343"/>
        <v>0</v>
      </c>
      <c r="X991" s="275">
        <f t="shared" si="343"/>
        <v>0</v>
      </c>
      <c r="Y991" s="275">
        <f t="shared" si="343"/>
        <v>0</v>
      </c>
      <c r="Z991" s="275">
        <f t="shared" si="343"/>
        <v>0</v>
      </c>
      <c r="AA991" s="275">
        <f t="shared" si="343"/>
        <v>0</v>
      </c>
      <c r="AB991" s="275">
        <f t="shared" si="343"/>
        <v>0</v>
      </c>
      <c r="AC991" s="275">
        <f t="shared" si="343"/>
        <v>0</v>
      </c>
      <c r="AD991" s="275">
        <f t="shared" si="343"/>
        <v>0</v>
      </c>
      <c r="AE991" s="276">
        <f t="shared" si="333"/>
        <v>0</v>
      </c>
    </row>
    <row r="992" spans="1:31">
      <c r="A992" s="133" t="str">
        <f t="shared" si="334"/>
        <v/>
      </c>
      <c r="B992" s="134" t="str">
        <f t="shared" si="335"/>
        <v/>
      </c>
      <c r="C992" s="134" t="str">
        <f t="shared" si="336"/>
        <v/>
      </c>
      <c r="D992" s="135" t="str">
        <f t="shared" si="337"/>
        <v/>
      </c>
      <c r="E992" s="150" t="str">
        <f t="shared" si="325"/>
        <v/>
      </c>
      <c r="F992" s="150" t="str">
        <f t="shared" si="326"/>
        <v/>
      </c>
      <c r="G992" s="136" t="str">
        <f t="shared" si="327"/>
        <v/>
      </c>
      <c r="H992" s="148" t="str">
        <f t="shared" si="331"/>
        <v/>
      </c>
      <c r="I992" s="148" t="str">
        <f t="shared" si="338"/>
        <v/>
      </c>
      <c r="J992" s="148" t="str">
        <f t="shared" si="328"/>
        <v/>
      </c>
      <c r="K992" s="148" t="str">
        <f t="shared" si="339"/>
        <v/>
      </c>
      <c r="L992" s="148" t="str">
        <f t="shared" si="340"/>
        <v/>
      </c>
      <c r="M992" s="148" t="str">
        <f t="shared" si="329"/>
        <v/>
      </c>
      <c r="N992" s="148" t="str">
        <f t="shared" si="332"/>
        <v/>
      </c>
      <c r="O992" s="148"/>
      <c r="P992" s="148"/>
      <c r="Q992" s="148">
        <f t="shared" si="341"/>
        <v>0</v>
      </c>
      <c r="R992" s="148" t="str">
        <f t="shared" si="342"/>
        <v/>
      </c>
      <c r="S992" s="137" t="str">
        <f t="shared" si="330"/>
        <v/>
      </c>
      <c r="T992" s="275">
        <f t="shared" si="324"/>
        <v>0</v>
      </c>
      <c r="U992" s="275">
        <f t="shared" si="343"/>
        <v>0</v>
      </c>
      <c r="V992" s="275">
        <f t="shared" si="343"/>
        <v>0</v>
      </c>
      <c r="W992" s="275">
        <f t="shared" si="343"/>
        <v>0</v>
      </c>
      <c r="X992" s="275">
        <f t="shared" si="343"/>
        <v>0</v>
      </c>
      <c r="Y992" s="275">
        <f t="shared" si="343"/>
        <v>0</v>
      </c>
      <c r="Z992" s="275">
        <f t="shared" si="343"/>
        <v>0</v>
      </c>
      <c r="AA992" s="275">
        <f t="shared" si="343"/>
        <v>0</v>
      </c>
      <c r="AB992" s="275">
        <f t="shared" si="343"/>
        <v>0</v>
      </c>
      <c r="AC992" s="275">
        <f t="shared" si="343"/>
        <v>0</v>
      </c>
      <c r="AD992" s="275">
        <f t="shared" si="343"/>
        <v>0</v>
      </c>
      <c r="AE992" s="276">
        <f t="shared" si="333"/>
        <v>0</v>
      </c>
    </row>
    <row r="993" spans="1:31">
      <c r="A993" s="133" t="str">
        <f t="shared" si="334"/>
        <v/>
      </c>
      <c r="B993" s="134" t="str">
        <f t="shared" si="335"/>
        <v/>
      </c>
      <c r="C993" s="134" t="str">
        <f t="shared" si="336"/>
        <v/>
      </c>
      <c r="D993" s="135" t="str">
        <f t="shared" si="337"/>
        <v/>
      </c>
      <c r="E993" s="150" t="str">
        <f t="shared" si="325"/>
        <v/>
      </c>
      <c r="F993" s="150" t="str">
        <f t="shared" si="326"/>
        <v/>
      </c>
      <c r="G993" s="136" t="str">
        <f t="shared" si="327"/>
        <v/>
      </c>
      <c r="H993" s="148" t="str">
        <f t="shared" si="331"/>
        <v/>
      </c>
      <c r="I993" s="148" t="str">
        <f t="shared" si="338"/>
        <v/>
      </c>
      <c r="J993" s="148" t="str">
        <f t="shared" si="328"/>
        <v/>
      </c>
      <c r="K993" s="148" t="str">
        <f t="shared" si="339"/>
        <v/>
      </c>
      <c r="L993" s="148" t="str">
        <f t="shared" si="340"/>
        <v/>
      </c>
      <c r="M993" s="148" t="str">
        <f t="shared" si="329"/>
        <v/>
      </c>
      <c r="N993" s="148" t="str">
        <f t="shared" si="332"/>
        <v/>
      </c>
      <c r="O993" s="148"/>
      <c r="P993" s="148"/>
      <c r="Q993" s="148">
        <f t="shared" si="341"/>
        <v>0</v>
      </c>
      <c r="R993" s="148" t="str">
        <f t="shared" si="342"/>
        <v/>
      </c>
      <c r="S993" s="137" t="str">
        <f t="shared" si="330"/>
        <v/>
      </c>
      <c r="T993" s="275">
        <f t="shared" si="324"/>
        <v>0</v>
      </c>
      <c r="U993" s="275">
        <f t="shared" si="343"/>
        <v>0</v>
      </c>
      <c r="V993" s="275">
        <f t="shared" si="343"/>
        <v>0</v>
      </c>
      <c r="W993" s="275">
        <f t="shared" si="343"/>
        <v>0</v>
      </c>
      <c r="X993" s="275">
        <f t="shared" si="343"/>
        <v>0</v>
      </c>
      <c r="Y993" s="275">
        <f t="shared" si="343"/>
        <v>0</v>
      </c>
      <c r="Z993" s="275">
        <f t="shared" si="343"/>
        <v>0</v>
      </c>
      <c r="AA993" s="275">
        <f t="shared" si="343"/>
        <v>0</v>
      </c>
      <c r="AB993" s="275">
        <f t="shared" si="343"/>
        <v>0</v>
      </c>
      <c r="AC993" s="275">
        <f t="shared" si="343"/>
        <v>0</v>
      </c>
      <c r="AD993" s="275">
        <f t="shared" si="343"/>
        <v>0</v>
      </c>
      <c r="AE993" s="276">
        <f t="shared" si="333"/>
        <v>0</v>
      </c>
    </row>
    <row r="994" spans="1:31">
      <c r="A994" s="133" t="str">
        <f t="shared" si="334"/>
        <v/>
      </c>
      <c r="B994" s="134" t="str">
        <f t="shared" si="335"/>
        <v/>
      </c>
      <c r="C994" s="134" t="str">
        <f t="shared" si="336"/>
        <v/>
      </c>
      <c r="D994" s="135" t="str">
        <f t="shared" si="337"/>
        <v/>
      </c>
      <c r="E994" s="150" t="str">
        <f t="shared" si="325"/>
        <v/>
      </c>
      <c r="F994" s="150" t="str">
        <f t="shared" si="326"/>
        <v/>
      </c>
      <c r="G994" s="136" t="str">
        <f t="shared" si="327"/>
        <v/>
      </c>
      <c r="H994" s="148" t="str">
        <f t="shared" si="331"/>
        <v/>
      </c>
      <c r="I994" s="148" t="str">
        <f t="shared" si="338"/>
        <v/>
      </c>
      <c r="J994" s="148" t="str">
        <f t="shared" si="328"/>
        <v/>
      </c>
      <c r="K994" s="148" t="str">
        <f t="shared" si="339"/>
        <v/>
      </c>
      <c r="L994" s="148" t="str">
        <f t="shared" si="340"/>
        <v/>
      </c>
      <c r="M994" s="148" t="str">
        <f t="shared" si="329"/>
        <v/>
      </c>
      <c r="N994" s="148" t="str">
        <f t="shared" si="332"/>
        <v/>
      </c>
      <c r="O994" s="148"/>
      <c r="P994" s="148"/>
      <c r="Q994" s="148">
        <f t="shared" si="341"/>
        <v>0</v>
      </c>
      <c r="R994" s="148" t="str">
        <f t="shared" si="342"/>
        <v/>
      </c>
      <c r="S994" s="137" t="str">
        <f t="shared" si="330"/>
        <v/>
      </c>
      <c r="T994" s="275">
        <f t="shared" si="324"/>
        <v>0</v>
      </c>
      <c r="U994" s="275">
        <f t="shared" si="343"/>
        <v>0</v>
      </c>
      <c r="V994" s="275">
        <f t="shared" si="343"/>
        <v>0</v>
      </c>
      <c r="W994" s="275">
        <f t="shared" si="343"/>
        <v>0</v>
      </c>
      <c r="X994" s="275">
        <f t="shared" si="343"/>
        <v>0</v>
      </c>
      <c r="Y994" s="275">
        <f t="shared" si="343"/>
        <v>0</v>
      </c>
      <c r="Z994" s="275">
        <f t="shared" si="343"/>
        <v>0</v>
      </c>
      <c r="AA994" s="275">
        <f t="shared" si="343"/>
        <v>0</v>
      </c>
      <c r="AB994" s="275">
        <f t="shared" si="343"/>
        <v>0</v>
      </c>
      <c r="AC994" s="275">
        <f t="shared" si="343"/>
        <v>0</v>
      </c>
      <c r="AD994" s="275">
        <f t="shared" si="343"/>
        <v>0</v>
      </c>
      <c r="AE994" s="276">
        <f t="shared" si="333"/>
        <v>0</v>
      </c>
    </row>
    <row r="995" spans="1:31">
      <c r="A995" s="133" t="str">
        <f t="shared" si="334"/>
        <v/>
      </c>
      <c r="B995" s="134" t="str">
        <f t="shared" si="335"/>
        <v/>
      </c>
      <c r="C995" s="134" t="str">
        <f t="shared" si="336"/>
        <v/>
      </c>
      <c r="D995" s="135" t="str">
        <f t="shared" si="337"/>
        <v/>
      </c>
      <c r="E995" s="150" t="str">
        <f t="shared" si="325"/>
        <v/>
      </c>
      <c r="F995" s="150" t="str">
        <f t="shared" si="326"/>
        <v/>
      </c>
      <c r="G995" s="136" t="str">
        <f t="shared" si="327"/>
        <v/>
      </c>
      <c r="H995" s="148" t="str">
        <f t="shared" si="331"/>
        <v/>
      </c>
      <c r="I995" s="148" t="str">
        <f t="shared" si="338"/>
        <v/>
      </c>
      <c r="J995" s="148" t="str">
        <f t="shared" si="328"/>
        <v/>
      </c>
      <c r="K995" s="148" t="str">
        <f t="shared" si="339"/>
        <v/>
      </c>
      <c r="L995" s="148" t="str">
        <f t="shared" si="340"/>
        <v/>
      </c>
      <c r="M995" s="148" t="str">
        <f t="shared" si="329"/>
        <v/>
      </c>
      <c r="N995" s="148" t="str">
        <f t="shared" si="332"/>
        <v/>
      </c>
      <c r="O995" s="148"/>
      <c r="P995" s="148"/>
      <c r="Q995" s="148">
        <f t="shared" si="341"/>
        <v>0</v>
      </c>
      <c r="R995" s="148" t="str">
        <f t="shared" si="342"/>
        <v/>
      </c>
      <c r="S995" s="137" t="str">
        <f t="shared" si="330"/>
        <v/>
      </c>
      <c r="T995" s="275">
        <f t="shared" si="324"/>
        <v>0</v>
      </c>
      <c r="U995" s="275">
        <f t="shared" si="343"/>
        <v>0</v>
      </c>
      <c r="V995" s="275">
        <f t="shared" si="343"/>
        <v>0</v>
      </c>
      <c r="W995" s="275">
        <f t="shared" si="343"/>
        <v>0</v>
      </c>
      <c r="X995" s="275">
        <f t="shared" si="343"/>
        <v>0</v>
      </c>
      <c r="Y995" s="275">
        <f t="shared" si="343"/>
        <v>0</v>
      </c>
      <c r="Z995" s="275">
        <f t="shared" si="343"/>
        <v>0</v>
      </c>
      <c r="AA995" s="275">
        <f t="shared" si="343"/>
        <v>0</v>
      </c>
      <c r="AB995" s="275">
        <f t="shared" si="343"/>
        <v>0</v>
      </c>
      <c r="AC995" s="275">
        <f t="shared" si="343"/>
        <v>0</v>
      </c>
      <c r="AD995" s="275">
        <f t="shared" si="343"/>
        <v>0</v>
      </c>
      <c r="AE995" s="276">
        <f t="shared" si="333"/>
        <v>0</v>
      </c>
    </row>
    <row r="996" spans="1:31">
      <c r="A996" s="133" t="str">
        <f t="shared" si="334"/>
        <v/>
      </c>
      <c r="B996" s="134" t="str">
        <f t="shared" si="335"/>
        <v/>
      </c>
      <c r="C996" s="134" t="str">
        <f t="shared" si="336"/>
        <v/>
      </c>
      <c r="D996" s="135" t="str">
        <f t="shared" si="337"/>
        <v/>
      </c>
      <c r="E996" s="150" t="str">
        <f t="shared" si="325"/>
        <v/>
      </c>
      <c r="F996" s="150" t="str">
        <f t="shared" si="326"/>
        <v/>
      </c>
      <c r="G996" s="136" t="str">
        <f t="shared" si="327"/>
        <v/>
      </c>
      <c r="H996" s="148" t="str">
        <f t="shared" si="331"/>
        <v/>
      </c>
      <c r="I996" s="148" t="str">
        <f t="shared" si="338"/>
        <v/>
      </c>
      <c r="J996" s="148" t="str">
        <f t="shared" si="328"/>
        <v/>
      </c>
      <c r="K996" s="148" t="str">
        <f t="shared" si="339"/>
        <v/>
      </c>
      <c r="L996" s="148" t="str">
        <f t="shared" si="340"/>
        <v/>
      </c>
      <c r="M996" s="148" t="str">
        <f t="shared" si="329"/>
        <v/>
      </c>
      <c r="N996" s="148" t="str">
        <f t="shared" si="332"/>
        <v/>
      </c>
      <c r="O996" s="148"/>
      <c r="P996" s="148"/>
      <c r="Q996" s="148">
        <f t="shared" si="341"/>
        <v>0</v>
      </c>
      <c r="R996" s="148" t="str">
        <f t="shared" si="342"/>
        <v/>
      </c>
      <c r="S996" s="137" t="str">
        <f t="shared" si="330"/>
        <v/>
      </c>
      <c r="T996" s="275">
        <f t="shared" si="324"/>
        <v>0</v>
      </c>
      <c r="U996" s="275">
        <f t="shared" si="343"/>
        <v>0</v>
      </c>
      <c r="V996" s="275">
        <f t="shared" si="343"/>
        <v>0</v>
      </c>
      <c r="W996" s="275">
        <f t="shared" si="343"/>
        <v>0</v>
      </c>
      <c r="X996" s="275">
        <f t="shared" si="343"/>
        <v>0</v>
      </c>
      <c r="Y996" s="275">
        <f t="shared" si="343"/>
        <v>0</v>
      </c>
      <c r="Z996" s="275">
        <f t="shared" si="343"/>
        <v>0</v>
      </c>
      <c r="AA996" s="275">
        <f t="shared" si="343"/>
        <v>0</v>
      </c>
      <c r="AB996" s="275">
        <f t="shared" si="343"/>
        <v>0</v>
      </c>
      <c r="AC996" s="275">
        <f t="shared" si="343"/>
        <v>0</v>
      </c>
      <c r="AD996" s="275">
        <f t="shared" si="343"/>
        <v>0</v>
      </c>
      <c r="AE996" s="276">
        <f t="shared" si="333"/>
        <v>0</v>
      </c>
    </row>
    <row r="997" spans="1:31">
      <c r="A997" s="133" t="str">
        <f t="shared" si="334"/>
        <v/>
      </c>
      <c r="B997" s="134" t="str">
        <f t="shared" si="335"/>
        <v/>
      </c>
      <c r="C997" s="134" t="str">
        <f t="shared" si="336"/>
        <v/>
      </c>
      <c r="D997" s="135" t="str">
        <f t="shared" si="337"/>
        <v/>
      </c>
      <c r="E997" s="150" t="str">
        <f t="shared" si="325"/>
        <v/>
      </c>
      <c r="F997" s="150" t="str">
        <f t="shared" si="326"/>
        <v/>
      </c>
      <c r="G997" s="136" t="str">
        <f t="shared" si="327"/>
        <v/>
      </c>
      <c r="H997" s="148" t="str">
        <f t="shared" si="331"/>
        <v/>
      </c>
      <c r="I997" s="148" t="str">
        <f t="shared" si="338"/>
        <v/>
      </c>
      <c r="J997" s="148" t="str">
        <f t="shared" si="328"/>
        <v/>
      </c>
      <c r="K997" s="148" t="str">
        <f t="shared" si="339"/>
        <v/>
      </c>
      <c r="L997" s="148" t="str">
        <f t="shared" si="340"/>
        <v/>
      </c>
      <c r="M997" s="148" t="str">
        <f t="shared" si="329"/>
        <v/>
      </c>
      <c r="N997" s="148" t="str">
        <f t="shared" si="332"/>
        <v/>
      </c>
      <c r="O997" s="148"/>
      <c r="P997" s="148"/>
      <c r="Q997" s="148">
        <f t="shared" si="341"/>
        <v>0</v>
      </c>
      <c r="R997" s="148" t="str">
        <f t="shared" si="342"/>
        <v/>
      </c>
      <c r="S997" s="137" t="str">
        <f t="shared" si="330"/>
        <v/>
      </c>
      <c r="T997" s="275">
        <f t="shared" si="324"/>
        <v>0</v>
      </c>
      <c r="U997" s="275">
        <f t="shared" si="343"/>
        <v>0</v>
      </c>
      <c r="V997" s="275">
        <f t="shared" si="343"/>
        <v>0</v>
      </c>
      <c r="W997" s="275">
        <f t="shared" si="343"/>
        <v>0</v>
      </c>
      <c r="X997" s="275">
        <f t="shared" si="343"/>
        <v>0</v>
      </c>
      <c r="Y997" s="275">
        <f t="shared" si="343"/>
        <v>0</v>
      </c>
      <c r="Z997" s="275">
        <f t="shared" si="343"/>
        <v>0</v>
      </c>
      <c r="AA997" s="275">
        <f t="shared" si="343"/>
        <v>0</v>
      </c>
      <c r="AB997" s="275">
        <f t="shared" si="343"/>
        <v>0</v>
      </c>
      <c r="AC997" s="275">
        <f t="shared" si="343"/>
        <v>0</v>
      </c>
      <c r="AD997" s="275">
        <f t="shared" si="343"/>
        <v>0</v>
      </c>
      <c r="AE997" s="276">
        <f t="shared" si="333"/>
        <v>0</v>
      </c>
    </row>
    <row r="998" spans="1:31">
      <c r="A998" s="133" t="str">
        <f t="shared" si="334"/>
        <v/>
      </c>
      <c r="B998" s="134" t="str">
        <f t="shared" si="335"/>
        <v/>
      </c>
      <c r="C998" s="134" t="str">
        <f t="shared" si="336"/>
        <v/>
      </c>
      <c r="D998" s="135" t="str">
        <f t="shared" si="337"/>
        <v/>
      </c>
      <c r="E998" s="150" t="str">
        <f t="shared" si="325"/>
        <v/>
      </c>
      <c r="F998" s="150" t="str">
        <f t="shared" si="326"/>
        <v/>
      </c>
      <c r="G998" s="136" t="str">
        <f t="shared" si="327"/>
        <v/>
      </c>
      <c r="H998" s="148" t="str">
        <f t="shared" si="331"/>
        <v/>
      </c>
      <c r="I998" s="148" t="str">
        <f t="shared" si="338"/>
        <v/>
      </c>
      <c r="J998" s="148" t="str">
        <f t="shared" si="328"/>
        <v/>
      </c>
      <c r="K998" s="148" t="str">
        <f t="shared" si="339"/>
        <v/>
      </c>
      <c r="L998" s="148" t="str">
        <f t="shared" si="340"/>
        <v/>
      </c>
      <c r="M998" s="148" t="str">
        <f t="shared" si="329"/>
        <v/>
      </c>
      <c r="N998" s="148" t="str">
        <f t="shared" si="332"/>
        <v/>
      </c>
      <c r="O998" s="148"/>
      <c r="P998" s="148"/>
      <c r="Q998" s="148">
        <f t="shared" si="341"/>
        <v>0</v>
      </c>
      <c r="R998" s="148" t="str">
        <f t="shared" si="342"/>
        <v/>
      </c>
      <c r="S998" s="137" t="str">
        <f t="shared" si="330"/>
        <v/>
      </c>
      <c r="T998" s="275">
        <f t="shared" si="324"/>
        <v>0</v>
      </c>
      <c r="U998" s="275">
        <f t="shared" si="343"/>
        <v>0</v>
      </c>
      <c r="V998" s="275">
        <f t="shared" si="343"/>
        <v>0</v>
      </c>
      <c r="W998" s="275">
        <f t="shared" si="343"/>
        <v>0</v>
      </c>
      <c r="X998" s="275">
        <f t="shared" si="343"/>
        <v>0</v>
      </c>
      <c r="Y998" s="275">
        <f t="shared" si="343"/>
        <v>0</v>
      </c>
      <c r="Z998" s="275">
        <f t="shared" si="343"/>
        <v>0</v>
      </c>
      <c r="AA998" s="275">
        <f t="shared" si="343"/>
        <v>0</v>
      </c>
      <c r="AB998" s="275">
        <f t="shared" si="343"/>
        <v>0</v>
      </c>
      <c r="AC998" s="275">
        <f t="shared" si="343"/>
        <v>0</v>
      </c>
      <c r="AD998" s="275">
        <f t="shared" si="343"/>
        <v>0</v>
      </c>
      <c r="AE998" s="276">
        <f t="shared" si="333"/>
        <v>0</v>
      </c>
    </row>
    <row r="999" spans="1:31">
      <c r="A999" s="133" t="str">
        <f t="shared" si="334"/>
        <v/>
      </c>
      <c r="B999" s="134" t="str">
        <f t="shared" si="335"/>
        <v/>
      </c>
      <c r="C999" s="134" t="str">
        <f t="shared" si="336"/>
        <v/>
      </c>
      <c r="D999" s="135" t="str">
        <f t="shared" si="337"/>
        <v/>
      </c>
      <c r="E999" s="150" t="str">
        <f t="shared" si="325"/>
        <v/>
      </c>
      <c r="F999" s="150" t="str">
        <f t="shared" si="326"/>
        <v/>
      </c>
      <c r="G999" s="136" t="str">
        <f t="shared" si="327"/>
        <v/>
      </c>
      <c r="H999" s="148" t="str">
        <f t="shared" si="331"/>
        <v/>
      </c>
      <c r="I999" s="148" t="str">
        <f t="shared" si="338"/>
        <v/>
      </c>
      <c r="J999" s="148" t="str">
        <f t="shared" si="328"/>
        <v/>
      </c>
      <c r="K999" s="148" t="str">
        <f t="shared" si="339"/>
        <v/>
      </c>
      <c r="L999" s="148" t="str">
        <f t="shared" si="340"/>
        <v/>
      </c>
      <c r="M999" s="148" t="str">
        <f t="shared" si="329"/>
        <v/>
      </c>
      <c r="N999" s="148" t="str">
        <f t="shared" si="332"/>
        <v/>
      </c>
      <c r="O999" s="148"/>
      <c r="P999" s="148"/>
      <c r="Q999" s="148">
        <f t="shared" si="341"/>
        <v>0</v>
      </c>
      <c r="R999" s="148" t="str">
        <f t="shared" si="342"/>
        <v/>
      </c>
      <c r="S999" s="137" t="str">
        <f t="shared" si="330"/>
        <v/>
      </c>
      <c r="T999" s="275">
        <f t="shared" si="324"/>
        <v>0</v>
      </c>
      <c r="U999" s="275">
        <f t="shared" si="343"/>
        <v>0</v>
      </c>
      <c r="V999" s="275">
        <f t="shared" si="343"/>
        <v>0</v>
      </c>
      <c r="W999" s="275">
        <f t="shared" si="343"/>
        <v>0</v>
      </c>
      <c r="X999" s="275">
        <f t="shared" si="343"/>
        <v>0</v>
      </c>
      <c r="Y999" s="275">
        <f t="shared" si="343"/>
        <v>0</v>
      </c>
      <c r="Z999" s="275">
        <f t="shared" si="343"/>
        <v>0</v>
      </c>
      <c r="AA999" s="275">
        <f t="shared" si="343"/>
        <v>0</v>
      </c>
      <c r="AB999" s="275">
        <f t="shared" si="343"/>
        <v>0</v>
      </c>
      <c r="AC999" s="275">
        <f t="shared" si="343"/>
        <v>0</v>
      </c>
      <c r="AD999" s="275">
        <f t="shared" si="343"/>
        <v>0</v>
      </c>
      <c r="AE999" s="276">
        <f t="shared" si="333"/>
        <v>0</v>
      </c>
    </row>
    <row r="1000" spans="1:31">
      <c r="A1000" s="133" t="str">
        <f t="shared" si="334"/>
        <v/>
      </c>
      <c r="B1000" s="134" t="str">
        <f t="shared" si="335"/>
        <v/>
      </c>
      <c r="C1000" s="134" t="str">
        <f t="shared" si="336"/>
        <v/>
      </c>
      <c r="D1000" s="135" t="str">
        <f t="shared" si="337"/>
        <v/>
      </c>
      <c r="E1000" s="150" t="str">
        <f t="shared" si="325"/>
        <v/>
      </c>
      <c r="F1000" s="150" t="str">
        <f t="shared" si="326"/>
        <v/>
      </c>
      <c r="G1000" s="136" t="str">
        <f t="shared" si="327"/>
        <v/>
      </c>
      <c r="H1000" s="148" t="str">
        <f t="shared" si="331"/>
        <v/>
      </c>
      <c r="I1000" s="148" t="str">
        <f t="shared" si="338"/>
        <v/>
      </c>
      <c r="J1000" s="148" t="str">
        <f t="shared" si="328"/>
        <v/>
      </c>
      <c r="K1000" s="148" t="str">
        <f t="shared" si="339"/>
        <v/>
      </c>
      <c r="L1000" s="148" t="str">
        <f t="shared" si="340"/>
        <v/>
      </c>
      <c r="M1000" s="148" t="str">
        <f t="shared" si="329"/>
        <v/>
      </c>
      <c r="N1000" s="148" t="str">
        <f t="shared" si="332"/>
        <v/>
      </c>
      <c r="O1000" s="148"/>
      <c r="P1000" s="148"/>
      <c r="Q1000" s="148">
        <f t="shared" si="341"/>
        <v>0</v>
      </c>
      <c r="R1000" s="148" t="str">
        <f t="shared" si="342"/>
        <v/>
      </c>
      <c r="S1000" s="137" t="str">
        <f t="shared" si="330"/>
        <v/>
      </c>
      <c r="T1000" s="275">
        <f t="shared" si="324"/>
        <v>0</v>
      </c>
      <c r="U1000" s="275">
        <f t="shared" si="343"/>
        <v>0</v>
      </c>
      <c r="V1000" s="275">
        <f t="shared" si="343"/>
        <v>0</v>
      </c>
      <c r="W1000" s="275">
        <f t="shared" si="343"/>
        <v>0</v>
      </c>
      <c r="X1000" s="275">
        <f t="shared" si="343"/>
        <v>0</v>
      </c>
      <c r="Y1000" s="275">
        <f t="shared" si="343"/>
        <v>0</v>
      </c>
      <c r="Z1000" s="275">
        <f t="shared" si="343"/>
        <v>0</v>
      </c>
      <c r="AA1000" s="275">
        <f t="shared" si="343"/>
        <v>0</v>
      </c>
      <c r="AB1000" s="275">
        <f t="shared" si="343"/>
        <v>0</v>
      </c>
      <c r="AC1000" s="275">
        <f t="shared" si="343"/>
        <v>0</v>
      </c>
      <c r="AD1000" s="275">
        <f t="shared" si="343"/>
        <v>0</v>
      </c>
      <c r="AE1000" s="276">
        <f t="shared" si="333"/>
        <v>0</v>
      </c>
    </row>
    <row r="1001" spans="1:31">
      <c r="A1001" s="133" t="str">
        <f t="shared" si="334"/>
        <v/>
      </c>
      <c r="B1001" s="134" t="str">
        <f t="shared" si="335"/>
        <v/>
      </c>
      <c r="C1001" s="134" t="str">
        <f t="shared" si="336"/>
        <v/>
      </c>
      <c r="D1001" s="135" t="str">
        <f t="shared" si="337"/>
        <v/>
      </c>
      <c r="E1001" s="150" t="str">
        <f t="shared" si="325"/>
        <v/>
      </c>
      <c r="F1001" s="150" t="str">
        <f t="shared" si="326"/>
        <v/>
      </c>
      <c r="G1001" s="136" t="str">
        <f t="shared" si="327"/>
        <v/>
      </c>
      <c r="H1001" s="148" t="str">
        <f t="shared" si="331"/>
        <v/>
      </c>
      <c r="I1001" s="148" t="str">
        <f t="shared" si="338"/>
        <v/>
      </c>
      <c r="J1001" s="148" t="str">
        <f t="shared" si="328"/>
        <v/>
      </c>
      <c r="K1001" s="148" t="str">
        <f t="shared" si="339"/>
        <v/>
      </c>
      <c r="L1001" s="148" t="str">
        <f t="shared" si="340"/>
        <v/>
      </c>
      <c r="M1001" s="148" t="str">
        <f t="shared" si="329"/>
        <v/>
      </c>
      <c r="N1001" s="148" t="str">
        <f t="shared" si="332"/>
        <v/>
      </c>
      <c r="O1001" s="148"/>
      <c r="P1001" s="148"/>
      <c r="Q1001" s="148">
        <f t="shared" si="341"/>
        <v>0</v>
      </c>
      <c r="R1001" s="148" t="str">
        <f t="shared" si="342"/>
        <v/>
      </c>
      <c r="S1001" s="137" t="str">
        <f t="shared" si="330"/>
        <v/>
      </c>
      <c r="T1001" s="275">
        <f t="shared" si="324"/>
        <v>0</v>
      </c>
      <c r="U1001" s="275">
        <f t="shared" si="343"/>
        <v>0</v>
      </c>
      <c r="V1001" s="275">
        <f t="shared" si="343"/>
        <v>0</v>
      </c>
      <c r="W1001" s="275">
        <f t="shared" si="343"/>
        <v>0</v>
      </c>
      <c r="X1001" s="275">
        <f t="shared" si="343"/>
        <v>0</v>
      </c>
      <c r="Y1001" s="275">
        <f t="shared" si="343"/>
        <v>0</v>
      </c>
      <c r="Z1001" s="275">
        <f t="shared" si="343"/>
        <v>0</v>
      </c>
      <c r="AA1001" s="275">
        <f t="shared" si="343"/>
        <v>0</v>
      </c>
      <c r="AB1001" s="275">
        <f t="shared" si="343"/>
        <v>0</v>
      </c>
      <c r="AC1001" s="275">
        <f t="shared" si="343"/>
        <v>0</v>
      </c>
      <c r="AD1001" s="275">
        <f t="shared" si="343"/>
        <v>0</v>
      </c>
      <c r="AE1001" s="276">
        <f t="shared" si="333"/>
        <v>0</v>
      </c>
    </row>
    <row r="1002" spans="1:31">
      <c r="A1002" s="133" t="str">
        <f t="shared" si="334"/>
        <v/>
      </c>
      <c r="B1002" s="134" t="str">
        <f t="shared" si="335"/>
        <v/>
      </c>
      <c r="C1002" s="134" t="str">
        <f t="shared" si="336"/>
        <v/>
      </c>
      <c r="D1002" s="135" t="str">
        <f t="shared" si="337"/>
        <v/>
      </c>
      <c r="E1002" s="150" t="str">
        <f t="shared" si="325"/>
        <v/>
      </c>
      <c r="F1002" s="150" t="str">
        <f t="shared" si="326"/>
        <v/>
      </c>
      <c r="G1002" s="136" t="str">
        <f t="shared" si="327"/>
        <v/>
      </c>
      <c r="H1002" s="148" t="str">
        <f t="shared" si="331"/>
        <v/>
      </c>
      <c r="I1002" s="148" t="str">
        <f t="shared" si="338"/>
        <v/>
      </c>
      <c r="J1002" s="148" t="str">
        <f t="shared" si="328"/>
        <v/>
      </c>
      <c r="K1002" s="148" t="str">
        <f t="shared" si="339"/>
        <v/>
      </c>
      <c r="L1002" s="148" t="str">
        <f t="shared" si="340"/>
        <v/>
      </c>
      <c r="M1002" s="148" t="str">
        <f t="shared" si="329"/>
        <v/>
      </c>
      <c r="N1002" s="148" t="str">
        <f t="shared" si="332"/>
        <v/>
      </c>
      <c r="O1002" s="148"/>
      <c r="P1002" s="148"/>
      <c r="Q1002" s="148">
        <f t="shared" si="341"/>
        <v>0</v>
      </c>
      <c r="R1002" s="148" t="str">
        <f t="shared" si="342"/>
        <v/>
      </c>
      <c r="S1002" s="137" t="str">
        <f t="shared" si="330"/>
        <v/>
      </c>
      <c r="T1002" s="275">
        <f t="shared" si="324"/>
        <v>0</v>
      </c>
      <c r="U1002" s="275">
        <f t="shared" si="343"/>
        <v>0</v>
      </c>
      <c r="V1002" s="275">
        <f t="shared" si="343"/>
        <v>0</v>
      </c>
      <c r="W1002" s="275">
        <f t="shared" si="343"/>
        <v>0</v>
      </c>
      <c r="X1002" s="275">
        <f t="shared" si="343"/>
        <v>0</v>
      </c>
      <c r="Y1002" s="275">
        <f t="shared" si="343"/>
        <v>0</v>
      </c>
      <c r="Z1002" s="275">
        <f t="shared" si="343"/>
        <v>0</v>
      </c>
      <c r="AA1002" s="275">
        <f t="shared" si="343"/>
        <v>0</v>
      </c>
      <c r="AB1002" s="275">
        <f t="shared" si="343"/>
        <v>0</v>
      </c>
      <c r="AC1002" s="275">
        <f t="shared" si="343"/>
        <v>0</v>
      </c>
      <c r="AD1002" s="275">
        <f t="shared" si="343"/>
        <v>0</v>
      </c>
      <c r="AE1002" s="276">
        <f t="shared" si="333"/>
        <v>0</v>
      </c>
    </row>
    <row r="1003" spans="1:31">
      <c r="A1003" s="133" t="str">
        <f t="shared" si="334"/>
        <v/>
      </c>
      <c r="B1003" s="134" t="str">
        <f t="shared" si="335"/>
        <v/>
      </c>
      <c r="C1003" s="134" t="str">
        <f t="shared" si="336"/>
        <v/>
      </c>
      <c r="D1003" s="135" t="str">
        <f t="shared" si="337"/>
        <v/>
      </c>
      <c r="E1003" s="150" t="str">
        <f t="shared" si="325"/>
        <v/>
      </c>
      <c r="F1003" s="150" t="str">
        <f t="shared" si="326"/>
        <v/>
      </c>
      <c r="G1003" s="136" t="str">
        <f t="shared" si="327"/>
        <v/>
      </c>
      <c r="H1003" s="148" t="str">
        <f t="shared" si="331"/>
        <v/>
      </c>
      <c r="I1003" s="148" t="str">
        <f t="shared" si="338"/>
        <v/>
      </c>
      <c r="J1003" s="148" t="str">
        <f t="shared" si="328"/>
        <v/>
      </c>
      <c r="K1003" s="148" t="str">
        <f t="shared" si="339"/>
        <v/>
      </c>
      <c r="L1003" s="148" t="str">
        <f t="shared" si="340"/>
        <v/>
      </c>
      <c r="M1003" s="148" t="str">
        <f t="shared" si="329"/>
        <v/>
      </c>
      <c r="N1003" s="148" t="str">
        <f t="shared" si="332"/>
        <v/>
      </c>
      <c r="O1003" s="148"/>
      <c r="P1003" s="148"/>
      <c r="Q1003" s="148">
        <f t="shared" si="341"/>
        <v>0</v>
      </c>
      <c r="R1003" s="148" t="str">
        <f t="shared" si="342"/>
        <v/>
      </c>
      <c r="S1003" s="137" t="str">
        <f t="shared" si="330"/>
        <v/>
      </c>
      <c r="T1003" s="275">
        <f>MAX(0,MIN(MAX(0,$M1003),T$7)-T$6)</f>
        <v>0</v>
      </c>
      <c r="U1003" s="275">
        <f t="shared" si="343"/>
        <v>0</v>
      </c>
      <c r="V1003" s="275">
        <f t="shared" si="343"/>
        <v>0</v>
      </c>
      <c r="W1003" s="275">
        <f t="shared" si="343"/>
        <v>0</v>
      </c>
      <c r="X1003" s="275">
        <f t="shared" si="343"/>
        <v>0</v>
      </c>
      <c r="Y1003" s="275">
        <f t="shared" si="343"/>
        <v>0</v>
      </c>
      <c r="Z1003" s="275">
        <f t="shared" si="343"/>
        <v>0</v>
      </c>
      <c r="AA1003" s="275">
        <f t="shared" si="343"/>
        <v>0</v>
      </c>
      <c r="AB1003" s="275">
        <f t="shared" si="343"/>
        <v>0</v>
      </c>
      <c r="AC1003" s="275">
        <f t="shared" si="343"/>
        <v>0</v>
      </c>
      <c r="AD1003" s="275">
        <f t="shared" si="343"/>
        <v>0</v>
      </c>
      <c r="AE1003" s="276">
        <f t="shared" si="333"/>
        <v>0</v>
      </c>
    </row>
    <row r="1004" spans="1:31">
      <c r="A1004" s="138" t="str">
        <f t="shared" si="334"/>
        <v/>
      </c>
      <c r="B1004" s="139" t="str">
        <f t="shared" si="335"/>
        <v/>
      </c>
      <c r="C1004" s="139" t="str">
        <f t="shared" si="336"/>
        <v/>
      </c>
      <c r="D1004" s="140" t="str">
        <f t="shared" si="337"/>
        <v/>
      </c>
      <c r="E1004" s="150" t="str">
        <f t="shared" si="325"/>
        <v/>
      </c>
      <c r="F1004" s="150" t="str">
        <f t="shared" si="326"/>
        <v/>
      </c>
      <c r="G1004" s="136" t="str">
        <f t="shared" si="327"/>
        <v/>
      </c>
      <c r="H1004" s="148" t="str">
        <f t="shared" si="331"/>
        <v/>
      </c>
      <c r="I1004" s="149" t="str">
        <f t="shared" si="338"/>
        <v/>
      </c>
      <c r="J1004" s="148" t="str">
        <f t="shared" si="328"/>
        <v/>
      </c>
      <c r="K1004" s="149" t="str">
        <f t="shared" si="339"/>
        <v/>
      </c>
      <c r="L1004" s="149" t="str">
        <f t="shared" si="340"/>
        <v/>
      </c>
      <c r="M1004" s="148" t="str">
        <f t="shared" si="329"/>
        <v/>
      </c>
      <c r="N1004" s="148" t="str">
        <f t="shared" si="332"/>
        <v/>
      </c>
      <c r="O1004" s="149"/>
      <c r="P1004" s="149"/>
      <c r="Q1004" s="149">
        <f t="shared" si="341"/>
        <v>0</v>
      </c>
      <c r="R1004" s="149" t="str">
        <f t="shared" si="342"/>
        <v/>
      </c>
      <c r="S1004" s="137" t="str">
        <f t="shared" si="330"/>
        <v/>
      </c>
      <c r="T1004" s="275">
        <f>MAX(0,MIN(MAX(0,$M1004),T$7)-T$6)</f>
        <v>0</v>
      </c>
      <c r="U1004" s="275">
        <f t="shared" si="343"/>
        <v>0</v>
      </c>
      <c r="V1004" s="275">
        <f t="shared" si="343"/>
        <v>0</v>
      </c>
      <c r="W1004" s="275">
        <f t="shared" si="343"/>
        <v>0</v>
      </c>
      <c r="X1004" s="275">
        <f t="shared" si="343"/>
        <v>0</v>
      </c>
      <c r="Y1004" s="275">
        <f t="shared" si="343"/>
        <v>0</v>
      </c>
      <c r="Z1004" s="275">
        <f t="shared" si="343"/>
        <v>0</v>
      </c>
      <c r="AA1004" s="275">
        <f t="shared" si="343"/>
        <v>0</v>
      </c>
      <c r="AB1004" s="275">
        <f t="shared" si="343"/>
        <v>0</v>
      </c>
      <c r="AC1004" s="275">
        <f t="shared" si="343"/>
        <v>0</v>
      </c>
      <c r="AD1004" s="275">
        <f t="shared" si="343"/>
        <v>0</v>
      </c>
      <c r="AE1004" s="276">
        <f t="shared" si="333"/>
        <v>0</v>
      </c>
    </row>
  </sheetData>
  <sheetProtection algorithmName="SHA-512" hashValue="PoRviYGKDEqpJMYMnAQzxJgtpSMTO2xvo1ZkHCZrTjK/ATiKPBq6lFplc9ayxkmC8ZhsikSr6l4tmqiUeq2Jew==" saltValue="VJAX7qgciTDY63xmVvSN3A==" spinCount="100000" sheet="1" selectLockedCells="1" selectUnlockedCells="1"/>
  <mergeCells count="5">
    <mergeCell ref="G1:I1"/>
    <mergeCell ref="A5:D5"/>
    <mergeCell ref="E5:E8"/>
    <mergeCell ref="A15:S15"/>
    <mergeCell ref="T16:AD16"/>
  </mergeCells>
  <conditionalFormatting sqref="F16">
    <cfRule type="cellIs" dxfId="1" priority="1" stopIfTrue="1" operator="equal">
      <formula>0</formula>
    </cfRule>
  </conditionalFormatting>
  <conditionalFormatting sqref="G16:G1004">
    <cfRule type="cellIs" dxfId="0" priority="2" stopIfTrue="1" operator="equal">
      <formula>0</formula>
    </cfRule>
  </conditionalFormatting>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29493e11-43b2-444c-9949-93e4e79e13ca" origin="userSelected">
  <element uid="id_classification_confidential" value=""/>
  <element uid="d594d16e-bd72-4a7a-b554-fc74cdefcaf9" value=""/>
</sisl>
</file>

<file path=customXml/itemProps1.xml><?xml version="1.0" encoding="utf-8"?>
<ds:datastoreItem xmlns:ds="http://schemas.openxmlformats.org/officeDocument/2006/customXml" ds:itemID="{C837C8AD-F097-4F52-A990-70F2CEC1BED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126</vt:i4>
      </vt:variant>
    </vt:vector>
  </HeadingPairs>
  <TitlesOfParts>
    <vt:vector size="127" baseType="lpstr">
      <vt:lpstr>MAIN PAGE</vt:lpstr>
      <vt:lpstr>Adviser_Initial_Fee</vt:lpstr>
      <vt:lpstr>AFC00_80_L</vt:lpstr>
      <vt:lpstr>AFS00_80_L</vt:lpstr>
      <vt:lpstr>Annual_tax_free_allowance_pc</vt:lpstr>
      <vt:lpstr>Annual_tax_free_Wdwl</vt:lpstr>
      <vt:lpstr>author_name</vt:lpstr>
      <vt:lpstr>author_title1</vt:lpstr>
      <vt:lpstr>author_title2</vt:lpstr>
      <vt:lpstr>author_title3</vt:lpstr>
      <vt:lpstr>Bond_Contribution</vt:lpstr>
      <vt:lpstr>BondAmount</vt:lpstr>
      <vt:lpstr>BondAmountInvested</vt:lpstr>
      <vt:lpstr>CaseType</vt:lpstr>
      <vt:lpstr>charge_bands_higher</vt:lpstr>
      <vt:lpstr>charge_bands_lower</vt:lpstr>
      <vt:lpstr>charge_rates</vt:lpstr>
      <vt:lpstr>chargeable_gain_taxrate_change_date</vt:lpstr>
      <vt:lpstr>chargeable_gain_taxrate_post_change</vt:lpstr>
      <vt:lpstr>chargeable_gain_taxrate_pre_change</vt:lpstr>
      <vt:lpstr>DeferredDate</vt:lpstr>
      <vt:lpstr>'jt life NP1'!discount_rate</vt:lpstr>
      <vt:lpstr>'Net Premium'!discount_rate</vt:lpstr>
      <vt:lpstr>Existing_bond</vt:lpstr>
      <vt:lpstr>ExistingBond_PostUW</vt:lpstr>
      <vt:lpstr>ExistingBond_PreUW</vt:lpstr>
      <vt:lpstr>Expire</vt:lpstr>
      <vt:lpstr>first_projection_wdl_mth</vt:lpstr>
      <vt:lpstr>First_Wdwl_date</vt:lpstr>
      <vt:lpstr>Freq</vt:lpstr>
      <vt:lpstr>frequency_table</vt:lpstr>
      <vt:lpstr>Income</vt:lpstr>
      <vt:lpstr>IncomeFrequency</vt:lpstr>
      <vt:lpstr>IncomeRetained</vt:lpstr>
      <vt:lpstr>Initial_Wdwl_amt</vt:lpstr>
      <vt:lpstr>JL_BondValue1</vt:lpstr>
      <vt:lpstr>JL_BondValue2</vt:lpstr>
      <vt:lpstr>JLDisc</vt:lpstr>
      <vt:lpstr>'Life Exp'!jlld_extra_life_exp</vt:lpstr>
      <vt:lpstr>Joint_Life</vt:lpstr>
      <vt:lpstr>Life_1_discount_percentage</vt:lpstr>
      <vt:lpstr>Life_2_discount_percentage</vt:lpstr>
      <vt:lpstr>life_exp_jlfd</vt:lpstr>
      <vt:lpstr>life_exp_L1</vt:lpstr>
      <vt:lpstr>life_exp_L2</vt:lpstr>
      <vt:lpstr>Life_expectancy_of_first_life</vt:lpstr>
      <vt:lpstr>Life1Age</vt:lpstr>
      <vt:lpstr>Life1ANB</vt:lpstr>
      <vt:lpstr>Life1Disc</vt:lpstr>
      <vt:lpstr>Life1Discount</vt:lpstr>
      <vt:lpstr>Life1Name</vt:lpstr>
      <vt:lpstr>Life1PET</vt:lpstr>
      <vt:lpstr>Life1Rating</vt:lpstr>
      <vt:lpstr>Life1Smoker</vt:lpstr>
      <vt:lpstr>Life1Underwriting</vt:lpstr>
      <vt:lpstr>Life2Age</vt:lpstr>
      <vt:lpstr>Life2ANB</vt:lpstr>
      <vt:lpstr>Life2Disc</vt:lpstr>
      <vt:lpstr>Life2Discount</vt:lpstr>
      <vt:lpstr>Life2Name</vt:lpstr>
      <vt:lpstr>Life2PET</vt:lpstr>
      <vt:lpstr>Life2Rating</vt:lpstr>
      <vt:lpstr>Life2Smoker</vt:lpstr>
      <vt:lpstr>Life2Underwriting</vt:lpstr>
      <vt:lpstr>Market_discount_rate</vt:lpstr>
      <vt:lpstr>Max_tax_free_term</vt:lpstr>
      <vt:lpstr>Max_Wdwl_amt</vt:lpstr>
      <vt:lpstr>max_withdrawal_pc</vt:lpstr>
      <vt:lpstr>'Net Premium'!mort_col</vt:lpstr>
      <vt:lpstr>mort_col_1</vt:lpstr>
      <vt:lpstr>'jt life NP1'!mort_col_life1</vt:lpstr>
      <vt:lpstr>'jt life NP2'!mort_col_life2</vt:lpstr>
      <vt:lpstr>mort_col2</vt:lpstr>
      <vt:lpstr>mortality</vt:lpstr>
      <vt:lpstr>Mthly_growth_rate</vt:lpstr>
      <vt:lpstr>Mths_between_payments</vt:lpstr>
      <vt:lpstr>Mths_between_Wdwls</vt:lpstr>
      <vt:lpstr>NB_PostUW</vt:lpstr>
      <vt:lpstr>NB_PreUW</vt:lpstr>
      <vt:lpstr>New_bond</vt:lpstr>
      <vt:lpstr>New_or_Existing</vt:lpstr>
      <vt:lpstr>NotReview_text4</vt:lpstr>
      <vt:lpstr>NotReview_text5</vt:lpstr>
      <vt:lpstr>NotReview_text6</vt:lpstr>
      <vt:lpstr>NotReview_text7</vt:lpstr>
      <vt:lpstr>NotReview_text8</vt:lpstr>
      <vt:lpstr>output_salutation</vt:lpstr>
      <vt:lpstr>PolicyholderName</vt:lpstr>
      <vt:lpstr>PolicyNumber</vt:lpstr>
      <vt:lpstr>Post_UW</vt:lpstr>
      <vt:lpstr>postUW_text1</vt:lpstr>
      <vt:lpstr>postUW_text2</vt:lpstr>
      <vt:lpstr>postUW_text3</vt:lpstr>
      <vt:lpstr>Pre_UW</vt:lpstr>
      <vt:lpstr>preUW_text1</vt:lpstr>
      <vt:lpstr>preUW_text2</vt:lpstr>
      <vt:lpstr>preUW_text3</vt:lpstr>
      <vt:lpstr>'MAIN PAGE'!Print_Area</vt:lpstr>
      <vt:lpstr>output!Print_Area</vt:lpstr>
      <vt:lpstr>output!Print_Titles</vt:lpstr>
      <vt:lpstr>Projection_Growth_rate</vt:lpstr>
      <vt:lpstr>QuoteType</vt:lpstr>
      <vt:lpstr>recipient_address_line1</vt:lpstr>
      <vt:lpstr>recipient_address_line2</vt:lpstr>
      <vt:lpstr>recipient_address_line3</vt:lpstr>
      <vt:lpstr>recipient_address_line4</vt:lpstr>
      <vt:lpstr>recipient_address_line5</vt:lpstr>
      <vt:lpstr>recipient_name</vt:lpstr>
      <vt:lpstr>RetainedInt</vt:lpstr>
      <vt:lpstr>Review</vt:lpstr>
      <vt:lpstr>select_1</vt:lpstr>
      <vt:lpstr>select_2</vt:lpstr>
      <vt:lpstr>Sgl_or_Joint</vt:lpstr>
      <vt:lpstr>Single_Life</vt:lpstr>
      <vt:lpstr>StartDate</vt:lpstr>
      <vt:lpstr>Sum_Assured</vt:lpstr>
      <vt:lpstr>TenYear_anniversary</vt:lpstr>
      <vt:lpstr>Type</vt:lpstr>
      <vt:lpstr>Wdl_date_invalid</vt:lpstr>
      <vt:lpstr>Year10_text1</vt:lpstr>
      <vt:lpstr>Year10_text2</vt:lpstr>
      <vt:lpstr>Year10_text3</vt:lpstr>
      <vt:lpstr>Year10_text4</vt:lpstr>
      <vt:lpstr>Year10_text5</vt:lpstr>
      <vt:lpstr>Year10_text6</vt:lpstr>
      <vt:lpstr>Year10_text7</vt:lpstr>
      <vt:lpstr>Year10_text8</vt:lpstr>
    </vt:vector>
  </TitlesOfParts>
  <Company>The Skandia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Skandia default Excel 97 template</dc:title>
  <dc:creator>Griffith, Zoe</dc:creator>
  <cp:lastModifiedBy>Button, Phil</cp:lastModifiedBy>
  <cp:lastPrinted>2025-10-20T16:22:14Z</cp:lastPrinted>
  <dcterms:created xsi:type="dcterms:W3CDTF">1997-10-24T15:31:02Z</dcterms:created>
  <dcterms:modified xsi:type="dcterms:W3CDTF">2026-09-01T16:23:56Z</dcterms:modified>
  <cp:category>Excel template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ocIndexRef">
    <vt:lpwstr>ac92241f-ecc0-4d57-9de6-addf2a703485</vt:lpwstr>
  </property>
  <property fmtid="{D5CDD505-2E9C-101B-9397-08002B2CF9AE}" pid="4" name="bjSaver">
    <vt:lpwstr>rfJGh+LrWlbbNeGxnf/OZUhQ1gVQ7zPp</vt:lpwstr>
  </property>
  <property fmtid="{D5CDD505-2E9C-101B-9397-08002B2CF9AE}" pid="5" name="bjDocumentSecurityLabel">
    <vt:lpwstr>CONFIDENTIAL</vt:lpwstr>
  </property>
  <property fmtid="{D5CDD505-2E9C-101B-9397-08002B2CF9AE}" pid="6" name="bjCentreFooterLabel">
    <vt:lpwstr>&amp;"Arial,Regular"&amp;10&amp;K000000CONFIDENTIAL</vt:lpwstr>
  </property>
  <property fmtid="{D5CDD505-2E9C-101B-9397-08002B2CF9AE}" pid="7" name="bjDocumentLabelXML">
    <vt:lpwstr>&lt;?xml version="1.0" encoding="us-ascii"?&gt;&lt;sisl xmlns:xsi="http://www.w3.org/2001/XMLSchema-instance" xmlns:xsd="http://www.w3.org/2001/XMLSchema" sislVersion="0" policy="29493e11-43b2-444c-9949-93e4e79e13ca" origin="userSelected" xmlns="http://www.boldonj</vt:lpwstr>
  </property>
  <property fmtid="{D5CDD505-2E9C-101B-9397-08002B2CF9AE}" pid="8" name="bjDocumentLabelXML-0">
    <vt:lpwstr>ames.com/2008/01/sie/internal/label"&gt;&lt;element uid="id_classification_confidential" value="" /&gt;&lt;element uid="d594d16e-bd72-4a7a-b554-fc74cdefcaf9" value="" /&gt;&lt;/sisl&gt;</vt:lpwstr>
  </property>
  <property fmtid="{D5CDD505-2E9C-101B-9397-08002B2CF9AE}" pid="9" name="MSIP_Label_c5e970df-f2ff-4293-ae1d-a92363a14834_Enabled">
    <vt:lpwstr>true</vt:lpwstr>
  </property>
  <property fmtid="{D5CDD505-2E9C-101B-9397-08002B2CF9AE}" pid="10" name="MSIP_Label_c5e970df-f2ff-4293-ae1d-a92363a14834_SetDate">
    <vt:lpwstr>2023-06-06T15:42:10Z</vt:lpwstr>
  </property>
  <property fmtid="{D5CDD505-2E9C-101B-9397-08002B2CF9AE}" pid="11" name="MSIP_Label_c5e970df-f2ff-4293-ae1d-a92363a14834_Method">
    <vt:lpwstr>Standard</vt:lpwstr>
  </property>
  <property fmtid="{D5CDD505-2E9C-101B-9397-08002B2CF9AE}" pid="12" name="MSIP_Label_c5e970df-f2ff-4293-ae1d-a92363a14834_Name">
    <vt:lpwstr>c5e970df-f2ff-4293-ae1d-a92363a14834</vt:lpwstr>
  </property>
  <property fmtid="{D5CDD505-2E9C-101B-9397-08002B2CF9AE}" pid="13" name="MSIP_Label_c5e970df-f2ff-4293-ae1d-a92363a14834_SiteId">
    <vt:lpwstr>0c5bd621-4db2-45d4-92c6-94708f93fa6e</vt:lpwstr>
  </property>
  <property fmtid="{D5CDD505-2E9C-101B-9397-08002B2CF9AE}" pid="14" name="MSIP_Label_c5e970df-f2ff-4293-ae1d-a92363a14834_ActionId">
    <vt:lpwstr>258953fe-05c0-4fa5-8a29-cdcd945ed2a7</vt:lpwstr>
  </property>
  <property fmtid="{D5CDD505-2E9C-101B-9397-08002B2CF9AE}" pid="15" name="MSIP_Label_c5e970df-f2ff-4293-ae1d-a92363a14834_ContentBits">
    <vt:lpwstr>2</vt:lpwstr>
  </property>
</Properties>
</file>